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FDC36BCB-7674-4701-99A6-4ED16AA2DC3E}"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S0">'Sanitation Data'!$B$1:$K$2</definedName>
    <definedName name="myrangeS1">'Sanitation Data'!$L$1:$U$2</definedName>
    <definedName name="myrangeS2">'Sanitation Data'!$V$1:$AE$2</definedName>
    <definedName name="myrangeW0">'Water Data'!$B$1:$K$2</definedName>
    <definedName name="myrangeW1">'Water Data'!$L$1:$U$2</definedName>
    <definedName name="myrangeW2">'Water Data'!$V$1:$AE$2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<sst xmlns="http://schemas.openxmlformats.org/spreadsheetml/2006/main" xmlns:r="http://schemas.openxmlformats.org/officeDocument/2006/relationships" xmlns:xdr="http://schemas.openxmlformats.org/drawingml/2006/spreadsheetDrawing" count="1442" uniqueCount="300">
  <si>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</si>
  <si>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</si>
  <si>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</si>
  <si>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</si>
  <si>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</si>
  <si>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</si>
  <si>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</si>
  <si>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</si>
  <si>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</si>
  <si>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</si>
  <si>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</si>
  <si>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</si>
  <si>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</si>
  <si>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</si>
  <si>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</si>
  <si>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</si>
  <si>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</si>
  <si>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</si>
  <si>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</si>
  <si>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</si>
  <si>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</si>
  <si>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</si>
  <si>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</si>
  <si>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</si>
  <si>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</si>
  <si>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</si>
  <si>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</si>
  <si>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</si>
  <si>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</si>
  <si>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</si>
  <si>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</si>
  <si>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</si>
  <si>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</si>
  <si>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</si>
  <si>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</si>
  <si>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</si>
  <si>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</si>
  <si>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</si>
  <si>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</si>
  <si>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</si>
  <si>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</si>
  <si>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</si>
  <si>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</si>
  <si>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</si>
  <si>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</si>
  <si>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</si>
  <si>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</si>
  <si>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</si>
  <si>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</si>
  <si>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</si>
  <si>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</si>
  <si>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</si>
  <si>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</si>
  <si>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</si>
  <si>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</si>
  <si>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</si>
  <si>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</si>
  <si>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</si>
  <si>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</si>
  <si>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</si>
  <si>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</si>
  <si>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</si>
  <si>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</si>
  <si>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</si>
  <si>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</si>
  <si>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</si>
  <si>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</si>
  <si>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</si>
  <si>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</si>
  <si>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</si>
  <si>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</si>
  <si>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</si>
  <si>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</si>
  <si>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</si>
  <si>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</si>
  <si>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</si>
  <si>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</si>
  <si>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</si>
  <si>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</si>
  <si>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</si>
  <si>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</si>
  <si>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</si>
  <si>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</si>
  <si>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</si>
  <si>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</si>
  <si>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</si>
  <si>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</si>
  <si>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</si>
  <si>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</si>
  <si>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</si>
  <si>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</si>
  <si>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</si>
  <si>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</si>
  <si>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</si>
  <si>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</si>
  <si>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</si>
  <si>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</si>
  <si>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</si>
  <si>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</si>
  <si>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</si>
  <si>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</si>
  <si>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</si>
  <si>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</si>
  <si>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</si>
  <si>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</si>
  <si>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</si>
  <si>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</si>
  <si>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</si>
  <si>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</si>
  <si>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</si>
  <si>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</si>
  <si>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</si>
  <si>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</si>
  <si>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</si>
  <si>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</si>
  <si>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</si>
  <si>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</si>
  <si>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</si>
  <si>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</si>
  <si>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</si>
  <si>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</si>
  <si>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</si>
  <si>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</si>
  <si>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</si>
  <si>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</si>
  <si>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</si>
  <si>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</si>
  <si>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</si>
  <si>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</si>
  <si>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</si>
  <si>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</si>
  <si>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</si>
  <si>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</si>
  <si>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</si>
  <si>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</si>
  <si>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</si>
  <si>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</si>
  <si>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</si>
  <si>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</si>
  <si>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</si>
  <si>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</si>
  <si>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</si>
  <si>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</si>
  <si>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</si>
  <si>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</si>
  <si>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</si>
  <si>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</si>
  <si>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</si>
  <si>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</si>
  <si>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</si>
  <si>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</si>
  <si>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</si>
  <si>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</si>
  <si>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</si>
  <si>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</si>
  <si>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</si>
  <si>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</si>
  <si>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</si>
  <si>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</si>
  <si>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Papua New Guinea</t>
  </si>
  <si>
    <t>Functional more than 4 hrs/day</t>
  </si>
  <si>
    <t>Improved &amp; functional 4+ hrs/day</t>
  </si>
  <si>
    <t>Piped to school</t>
  </si>
  <si>
    <t>Protected well</t>
  </si>
  <si>
    <t>Rainwater</t>
  </si>
  <si>
    <t>Bottled water</t>
  </si>
  <si>
    <t>Other</t>
  </si>
  <si>
    <t>Yes</t>
  </si>
  <si>
    <t xml:space="preserve">Basic estimate used </t>
  </si>
  <si>
    <t>At least one functional  improved toilet</t>
  </si>
  <si>
    <t>Functional improved toilet for both boys and girls</t>
  </si>
  <si>
    <t>Flush</t>
  </si>
  <si>
    <t>Ventilated Improved Pit (VIP)</t>
  </si>
  <si>
    <t>Pit toilet with slab/covered</t>
  </si>
  <si>
    <t>Pit toilet without slab/open pit</t>
  </si>
  <si>
    <t>Shore drop toilet</t>
  </si>
  <si>
    <t>with water  alone or water and soap</t>
  </si>
  <si>
    <t>with soap and water</t>
  </si>
  <si>
    <t>Pre-primary includes all elementary schools, which have preparatory grade (before grade 1); primary includes all schools which have grade 1  and higher (elementary, community and primary schools); and secondary schools include secondary schools. Missing values (1.48% of schools) are assumed to refer to no facilities.</t>
  </si>
  <si>
    <t>EMIS 2016-17 microdata</t>
  </si>
  <si>
    <t>EMIS 2015-16 microdata</t>
  </si>
  <si>
    <t>Well/Spring (protected)</t>
  </si>
  <si>
    <t>Well/Spring (unprotected)</t>
  </si>
  <si>
    <t>Creek/Lake/River/Stream</t>
  </si>
  <si>
    <t>Tank water</t>
  </si>
  <si>
    <t>Improved and available</t>
  </si>
  <si>
    <t>Flush/Pour</t>
  </si>
  <si>
    <t>Shore drop (Solwara)</t>
  </si>
  <si>
    <t>Pit toilet without slab / open pit</t>
  </si>
  <si>
    <t>Pit toilet with slab / covered</t>
  </si>
  <si>
    <t>Composting toilet</t>
  </si>
  <si>
    <t>Usable toilets</t>
  </si>
  <si>
    <t>1+ boys and 1+ girls usable improved toilets</t>
  </si>
  <si>
    <t>1+ boys and 1+ girls usable toilets (not common use)</t>
  </si>
  <si>
    <t>Pre-primary includes all elementary schools, which have preparatory grade (before grade 1); primary includes all schools which have grade 1  and higher (elementary, community and primary schools); and secondary schools include secondary schools. Missing values are assumed to refer to no facilities.</t>
  </si>
  <si>
    <t>No</t>
  </si>
  <si>
    <t xml:space="preserve">Pre-primary includes all elementary schools, which have preparatory grade (before grade 1); primary includes all schools which have grade 1 and higher (elementary, community and primary schools); and secondary schools include secondary schools. Missing values (no response) are assumed to refer to no facilities. 50% of the "other" toilets are considered improved. The estimate for basic includes schools with at least one functional boys' and one functional girls' toilet which may or may not be sex-separated (i.e. they could be mixed use toilets). These estimates are not used since they disagree with the 2017 data which is based on an updated questionnaire that is aligned with the SDG criteria.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</si>
  <si>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</si>
  <si>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</si>
  <si>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</si>
  <si>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</si>
  <si>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</si>
  <si>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</si>
  <si>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</si>
  <si>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</si>
  <si>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</si>
  <si>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</si>
  <si>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</si>
  <si>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</si>
  <si>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</si>
  <si>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EMIS</t>
  </si>
  <si>
    <t>POPULATION OF SCHOOL AGE CHILDREN</t>
  </si>
  <si>
    <r>
      <t xml:space="preserve">School Age Population 
</t>
    </r>
    <r>
      <rPr>
        <sz val="8"/>
        <rFont val="Arial"/>
        <family val="2"/>
      </rPr>
      <t>Source: UN Population Div &amp; UNESCO</t>
    </r>
  </si>
  <si>
    <t>Town supply</t>
  </si>
  <si>
    <t xml:space="preserve">Piped water </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</si>
  <si>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</si>
  <si>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</si>
  <si>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</si>
  <si>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</si>
  <si>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</si>
  <si>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</si>
  <si>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</si>
  <si>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</si>
  <si>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</si>
  <si>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</si>
  <si>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</si>
  <si>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</si>
  <si>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</si>
  <si>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</si>
  <si>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</si>
  <si>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</si>
  <si>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</si>
  <si>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</si>
  <si>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</si>
  <si>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</si>
  <si>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</si>
  <si>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</si>
  <si>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</si>
  <si>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</si>
  <si>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</si>
  <si>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</si>
  <si>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</si>
  <si>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EMIS 2018-19 microdata</t>
  </si>
  <si>
    <t>Piped water</t>
  </si>
  <si>
    <t>Well Spring (protected)</t>
  </si>
  <si>
    <t>Well Spring (unprotected)</t>
  </si>
  <si>
    <t>Creek</t>
  </si>
  <si>
    <t>Lake</t>
  </si>
  <si>
    <t>River</t>
  </si>
  <si>
    <t>Stream</t>
  </si>
  <si>
    <t xml:space="preserve">Pre-primary includes all elementary schools, which have preparatory grade (before grade 1); primary includes all schools which have grade 1 up to grade 8 (elementary, community and primary schools); and secondary schools include secondary schools. The schools with an 'other' water source are assumed to have an unimproved source since there are no options for unimproved sources. Missing values (no response) are assumed to refer to no water source since there is no response option for no source. The proportion of schools with a 'functional' source, regardless of how often functional is 78.3%. These estimates are not used since they disagree with the 2017 data which is based on an updated questionnaire that is aligned with the SDG criteria. </t>
  </si>
  <si>
    <t>Pre-primary includes all elementary schools, which have preparatory grade (before grade 1); primary includes all schools which have grade 1 up to grade 8 (elementary, community, and primary schools); and secondary schools include high schools and secondary schools. Schools where the water source is listed as "students bring water from home" (14.6% nationally) are assumed to not have a water facility. Missing values (no response) are assumed to refer to no water source since there is not a response optino for no water source.</t>
  </si>
  <si>
    <t xml:space="preserve">Pre-primary includes all elementary schools, which have preparatory grade (before grade 1); primary includes all schools which have grade 1 and higher (elementary, community and primary schools); and secondary schools include secondary schools. </t>
  </si>
  <si>
    <t>with water alone or water and soap</t>
  </si>
  <si>
    <t>with soap alone or water and soap</t>
  </si>
  <si>
    <t>not used</t>
  </si>
  <si>
    <t xml:space="preserve">Pre-primary includes all elementary schools, which have preparatory grade (before grade 1); primary includes all schools which have grade 1 up to grade 8 (elementary, community, and primary schools); and secondary schools include high schools and secondary schools. Schools where the water source is listed as "students bring water from home" (13% nationally) are assumed to not have a water facility. Missing values (no response) for water source type are excluded from the facility type analysis due to the large proportion compared to previous years. </t>
  </si>
  <si>
    <t>Septic (Flush/pour)</t>
  </si>
  <si>
    <t>Pit latrine with slab/covered</t>
  </si>
  <si>
    <t>Pit latrine without slab</t>
  </si>
  <si>
    <t>Shore Drop (Solwara)</t>
  </si>
  <si>
    <t>PNG_2016_EMIS</t>
  </si>
  <si>
    <t>PNG_2017_EMIS</t>
  </si>
  <si>
    <t>PNG_2019_EMIS</t>
  </si>
  <si>
    <t>2016</t>
  </si>
  <si>
    <t>2017</t>
  </si>
  <si>
    <t>2019</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</si>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</sst>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6">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104281746879"/>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104281746879"/>
      </left>
      <right/>
      <top/>
      <bottom/>
      <diagonal/>
    </border>
    <border>
      <left style="dotted">
        <color theme="0" tint="-0.049104281746879"/>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6" fillId="0" borderId="0" applyNumberFormat="false" applyFill="false" applyBorder="false" applyAlignment="false" applyProtection="false"/>
    <xf numFmtId="0" fontId="19" fillId="0" borderId="91"/>
    <xf numFmtId="0" fontId="15" fillId="0" borderId="91"/>
    <xf numFmtId="0" fontId="19" fillId="0" borderId="91"/>
  </cellStyleXfs>
  <cellXfs count="1021">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0" borderId="2" xfId="0" applyNumberFormat="true" applyFont="true" applyFill="true" applyBorder="true" applyAlignment="true">
      <alignment horizontal="center"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164" fontId="3" fillId="0" borderId="25" xfId="0" applyNumberFormat="true" applyFont="true" applyFill="true" applyBorder="true" applyAlignment="true">
      <alignment horizontal="center" vertic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6" fillId="29" borderId="63" xfId="0" applyNumberFormat="true" applyFont="true" applyFill="true" applyBorder="true" applyAlignment="true" applyProtection="true">
      <alignment horizontal="center" vertical="center"/>
    </xf>
    <xf numFmtId="1" fontId="67" fillId="30" borderId="64" xfId="0" applyNumberFormat="true" applyFont="true" applyFill="true" applyBorder="true" applyAlignment="true" applyProtection="true">
      <alignment horizontal="center" vertical="center"/>
    </xf>
    <xf numFmtId="164" fontId="73" fillId="36" borderId="65" xfId="0" applyNumberFormat="true" applyFont="true" applyFill="true" applyBorder="true" applyAlignment="true" applyProtection="true">
      <alignment horizontal="center" vertical="center"/>
    </xf>
    <xf numFmtId="0" fontId="74" fillId="37" borderId="66" xfId="0" applyNumberFormat="true" applyFont="true" applyFill="true" applyBorder="true" applyAlignment="true" applyProtection="true">
      <alignment horizontal="center" vertical="center"/>
    </xf>
    <xf numFmtId="0" fontId="75" fillId="38" borderId="67" xfId="0" applyNumberFormat="true" applyFont="true" applyFill="true" applyBorder="true" applyAlignment="true" applyProtection="true">
      <alignment horizontal="center" vertical="center"/>
    </xf>
    <xf numFmtId="0" fontId="76" fillId="39" borderId="68" xfId="0" applyNumberFormat="true" applyFont="true" applyFill="true" applyBorder="true" applyAlignment="true" applyProtection="true">
      <alignment horizontal="center" vertical="center"/>
    </xf>
    <xf numFmtId="0" fontId="77"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1"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1"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5"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2" fillId="2" borderId="70"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42" borderId="15"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6"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6" xfId="0" applyFont="true" applyFill="true" applyBorder="true" applyAlignment="true">
      <alignment vertical="center"/>
    </xf>
    <xf numFmtId="0" fontId="80" fillId="27" borderId="20"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8" fillId="31" borderId="69" xfId="0" applyNumberFormat="true" applyFont="true" applyFill="true" applyBorder="true" applyAlignment="true" applyProtection="true">
      <alignment horizontal="center" vertical="center"/>
    </xf>
    <xf numFmtId="164" fontId="69" fillId="32" borderId="69" xfId="0" applyNumberFormat="true" applyFont="true" applyFill="true" applyBorder="true" applyAlignment="true" applyProtection="true">
      <alignment horizontal="center" vertical="center"/>
    </xf>
    <xf numFmtId="0" fontId="70" fillId="33" borderId="69" xfId="0" applyNumberFormat="true" applyFont="true" applyFill="true" applyBorder="true" applyAlignment="true" applyProtection="true">
      <alignment horizontal="center" vertical="center"/>
    </xf>
    <xf numFmtId="0" fontId="71" fillId="34" borderId="69" xfId="0" applyNumberFormat="true" applyFont="true" applyFill="true" applyBorder="true" applyAlignment="true" applyProtection="true">
      <alignment horizontal="center" vertical="center"/>
    </xf>
    <xf numFmtId="0" fontId="72"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0"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41"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0" fontId="98" fillId="0" borderId="91" xfId="0" applyNumberFormat="true" applyFont="true" applyBorder="true" applyAlignment="true" applyProtection="true"/>
    <xf numFmtId="1" fontId="99" fillId="49" borderId="92" xfId="0" applyNumberFormat="true" applyFont="true" applyFill="true" applyBorder="true" applyAlignment="true" applyProtection="true">
      <alignment horizontal="center" vertical="center"/>
    </xf>
    <xf numFmtId="1" fontId="100" fillId="50" borderId="93" xfId="0" applyNumberFormat="true" applyFont="true" applyFill="true" applyBorder="true" applyAlignment="true" applyProtection="true">
      <alignment horizontal="center" vertical="center"/>
    </xf>
    <xf numFmtId="1" fontId="101" fillId="51" borderId="94" xfId="0" applyNumberFormat="true" applyFont="true" applyFill="true" applyBorder="true" applyAlignment="true" applyProtection="true">
      <alignment horizontal="center" vertical="center"/>
    </xf>
    <xf numFmtId="1" fontId="102" fillId="52" borderId="95" xfId="0" applyNumberFormat="true" applyFont="true" applyFill="true" applyBorder="true" applyAlignment="true" applyProtection="true">
      <alignment horizontal="center" vertical="center"/>
    </xf>
    <xf numFmtId="1" fontId="103" fillId="53" borderId="96" xfId="0" applyNumberFormat="true" applyFont="true" applyFill="true" applyBorder="true" applyAlignment="true" applyProtection="true">
      <alignment horizontal="center" vertical="center"/>
    </xf>
    <xf numFmtId="1" fontId="104" fillId="54" borderId="97" xfId="0" applyNumberFormat="true" applyFont="true" applyFill="true" applyBorder="true" applyAlignment="true" applyProtection="true">
      <alignment horizontal="center" vertical="center"/>
    </xf>
    <xf numFmtId="1" fontId="105" fillId="55" borderId="98" xfId="0" applyNumberFormat="true" applyFont="true" applyFill="true" applyBorder="true" applyAlignment="true" applyProtection="true">
      <alignment horizontal="center" vertical="center"/>
    </xf>
    <xf numFmtId="1" fontId="106" fillId="56" borderId="99" xfId="0" applyNumberFormat="true" applyFont="true" applyFill="true" applyBorder="true" applyAlignment="true" applyProtection="true">
      <alignment horizontal="center" vertical="center"/>
    </xf>
    <xf numFmtId="1" fontId="107" fillId="57" borderId="100" xfId="0" applyNumberFormat="true" applyFont="true" applyFill="true" applyBorder="true" applyAlignment="true" applyProtection="true">
      <alignment horizontal="center" vertical="center"/>
    </xf>
    <xf numFmtId="1" fontId="108" fillId="58" borderId="101" xfId="0" applyNumberFormat="true" applyFont="true" applyFill="true" applyBorder="true" applyAlignment="true" applyProtection="true">
      <alignment horizontal="center" vertical="center"/>
    </xf>
    <xf numFmtId="1" fontId="109" fillId="59" borderId="102" xfId="0" applyNumberFormat="true" applyFont="true" applyFill="true" applyBorder="true" applyAlignment="true" applyProtection="true">
      <alignment horizontal="center" vertical="center"/>
    </xf>
    <xf numFmtId="1" fontId="110" fillId="60" borderId="103" xfId="0" applyNumberFormat="true" applyFont="true" applyFill="true" applyBorder="true" applyAlignment="true" applyProtection="true">
      <alignment horizontal="center" vertical="center"/>
    </xf>
    <xf numFmtId="1" fontId="111" fillId="61" borderId="104" xfId="0" applyNumberFormat="true" applyFont="true" applyFill="true" applyBorder="true" applyAlignment="true" applyProtection="true">
      <alignment horizontal="center" vertical="center"/>
    </xf>
    <xf numFmtId="1" fontId="112" fillId="62" borderId="105" xfId="0" applyNumberFormat="true" applyFont="true" applyFill="true" applyBorder="true" applyAlignment="true" applyProtection="true">
      <alignment horizontal="center" vertical="center"/>
    </xf>
    <xf numFmtId="1" fontId="113" fillId="63" borderId="106" xfId="0" applyNumberFormat="true" applyFont="true" applyFill="true" applyBorder="true" applyAlignment="true" applyProtection="true">
      <alignment horizontal="center" vertical="center"/>
    </xf>
    <xf numFmtId="1" fontId="114" fillId="64" borderId="107" xfId="0" applyNumberFormat="true" applyFont="true" applyFill="true" applyBorder="true" applyAlignment="true" applyProtection="true">
      <alignment horizontal="center" vertical="center"/>
    </xf>
    <xf numFmtId="1" fontId="115" fillId="65" borderId="108" xfId="0" applyNumberFormat="true" applyFont="true" applyFill="true" applyBorder="true" applyAlignment="true" applyProtection="true">
      <alignment horizontal="center" vertical="center"/>
    </xf>
    <xf numFmtId="1" fontId="116" fillId="66" borderId="109" xfId="0" applyNumberFormat="true" applyFont="true" applyFill="true" applyBorder="true" applyAlignment="true" applyProtection="true">
      <alignment horizontal="center" vertical="center"/>
    </xf>
    <xf numFmtId="1" fontId="117" fillId="67" borderId="110" xfId="0" applyNumberFormat="true" applyFont="true" applyFill="true" applyBorder="true" applyAlignment="true" applyProtection="true">
      <alignment horizontal="center" vertical="center"/>
    </xf>
    <xf numFmtId="1" fontId="118" fillId="68" borderId="111" xfId="0" applyNumberFormat="true" applyFont="true" applyFill="true" applyBorder="true" applyAlignment="true" applyProtection="true">
      <alignment horizontal="center" vertical="center"/>
    </xf>
    <xf numFmtId="1" fontId="119" fillId="69" borderId="112" xfId="0" applyNumberFormat="true" applyFont="true" applyFill="true" applyBorder="true" applyAlignment="true" applyProtection="true">
      <alignment horizontal="center" vertical="center"/>
    </xf>
    <xf numFmtId="1" fontId="120" fillId="70" borderId="113" xfId="0" applyNumberFormat="true" applyFont="true" applyFill="true" applyBorder="true" applyAlignment="true" applyProtection="true">
      <alignment horizontal="center" vertical="center"/>
    </xf>
    <xf numFmtId="1" fontId="121" fillId="71" borderId="114" xfId="0" applyNumberFormat="true" applyFont="true" applyFill="true" applyBorder="true" applyAlignment="true" applyProtection="true">
      <alignment horizontal="center" vertical="center"/>
    </xf>
    <xf numFmtId="0" fontId="122" fillId="72" borderId="115" xfId="0" applyNumberFormat="true" applyFont="true" applyFill="true" applyBorder="true" applyAlignment="true" applyProtection="true">
      <alignment horizontal="center" vertical="center"/>
    </xf>
    <xf numFmtId="164" fontId="123" fillId="73" borderId="116" xfId="0" applyNumberFormat="true" applyFont="true" applyFill="true" applyBorder="true" applyAlignment="true" applyProtection="true">
      <alignment horizontal="center" vertical="center"/>
    </xf>
    <xf numFmtId="0" fontId="124" fillId="74" borderId="117" xfId="0" applyNumberFormat="true" applyFont="true" applyFill="true" applyBorder="true" applyAlignment="true" applyProtection="true">
      <alignment horizontal="center" vertical="center"/>
    </xf>
    <xf numFmtId="0" fontId="125" fillId="75" borderId="118" xfId="0" applyNumberFormat="true" applyFont="true" applyFill="true" applyBorder="true" applyAlignment="true" applyProtection="true">
      <alignment horizontal="center" vertical="center"/>
    </xf>
    <xf numFmtId="0" fontId="126" fillId="76" borderId="119" xfId="0" applyNumberFormat="true" applyFont="true" applyFill="true" applyBorder="true" applyAlignment="true" applyProtection="true">
      <alignment horizontal="center" vertical="center"/>
    </xf>
    <xf numFmtId="1" fontId="127" fillId="77" borderId="120" xfId="0" applyNumberFormat="true" applyFont="true" applyFill="true" applyBorder="true" applyAlignment="true" applyProtection="true">
      <alignment horizontal="center" vertical="center"/>
    </xf>
    <xf numFmtId="0" fontId="128" fillId="78" borderId="121" xfId="0" applyNumberFormat="true" applyFont="true" applyFill="true" applyBorder="true" applyAlignment="true" applyProtection="true">
      <alignment horizontal="center" vertical="center"/>
    </xf>
    <xf numFmtId="164" fontId="129" fillId="79" borderId="122" xfId="0" applyNumberFormat="true" applyFont="true" applyFill="true" applyBorder="true" applyAlignment="true" applyProtection="true">
      <alignment horizontal="center" vertical="center"/>
    </xf>
    <xf numFmtId="0" fontId="130" fillId="80" borderId="123" xfId="0" applyNumberFormat="true" applyFont="true" applyFill="true" applyBorder="true" applyAlignment="true" applyProtection="true">
      <alignment horizontal="center" vertical="center"/>
    </xf>
    <xf numFmtId="0" fontId="131" fillId="81" borderId="124" xfId="0" applyNumberFormat="true" applyFont="true" applyFill="true" applyBorder="true" applyAlignment="true" applyProtection="true">
      <alignment horizontal="center" vertical="center"/>
    </xf>
    <xf numFmtId="0" fontId="132" fillId="82" borderId="125" xfId="0" applyNumberFormat="true" applyFont="true" applyFill="true" applyBorder="true" applyAlignment="true" applyProtection="true">
      <alignment horizontal="center" vertical="center"/>
    </xf>
    <xf numFmtId="0" fontId="133" fillId="83" borderId="126" xfId="0" applyNumberFormat="true" applyFont="true" applyFill="true" applyBorder="true" applyAlignment="true" applyProtection="true">
      <alignment horizontal="center" vertical="center"/>
    </xf>
    <xf numFmtId="164" fontId="134" fillId="84" borderId="127" xfId="0" applyNumberFormat="true" applyFont="true" applyFill="true" applyBorder="true" applyAlignment="true" applyProtection="true">
      <alignment horizontal="center" vertical="center"/>
    </xf>
    <xf numFmtId="0" fontId="135" fillId="85" borderId="128" xfId="0" applyNumberFormat="true" applyFont="true" applyFill="true" applyBorder="true" applyAlignment="true" applyProtection="true">
      <alignment horizontal="center" vertical="center"/>
    </xf>
    <xf numFmtId="0" fontId="136" fillId="86" borderId="129" xfId="0" applyNumberFormat="true" applyFont="true" applyFill="true" applyBorder="true" applyAlignment="true" applyProtection="true">
      <alignment horizontal="center" vertical="center"/>
    </xf>
    <xf numFmtId="0" fontId="137" fillId="87" borderId="130" xfId="0" applyNumberFormat="true" applyFont="true" applyFill="true" applyBorder="true" applyAlignment="true" applyProtection="true">
      <alignment horizontal="center" vertical="center"/>
    </xf>
    <xf numFmtId="0" fontId="138" fillId="88" borderId="131" xfId="0" applyNumberFormat="true" applyFont="true" applyFill="true" applyBorder="true" applyAlignment="true" applyProtection="true">
      <alignment horizontal="center" vertical="center"/>
    </xf>
    <xf numFmtId="164" fontId="139" fillId="89" borderId="132" xfId="0" applyNumberFormat="true" applyFont="true" applyFill="true" applyBorder="true" applyAlignment="true" applyProtection="true">
      <alignment horizontal="center" vertical="center"/>
    </xf>
    <xf numFmtId="0" fontId="140" fillId="90" borderId="133" xfId="0" applyNumberFormat="true" applyFont="true" applyFill="true" applyBorder="true" applyAlignment="true" applyProtection="true">
      <alignment horizontal="center" vertical="center"/>
    </xf>
    <xf numFmtId="0" fontId="141" fillId="91" borderId="134" xfId="0" applyNumberFormat="true" applyFont="true" applyFill="true" applyBorder="true" applyAlignment="true" applyProtection="true">
      <alignment horizontal="center" vertical="center"/>
    </xf>
    <xf numFmtId="0" fontId="142" fillId="92" borderId="135" xfId="0" applyNumberFormat="true" applyFont="true" applyFill="true" applyBorder="true" applyAlignment="true" applyProtection="true">
      <alignment horizontal="center" vertical="center"/>
    </xf>
    <xf numFmtId="0" fontId="143" fillId="93" borderId="136" xfId="0" applyNumberFormat="true" applyFont="true" applyFill="true" applyBorder="true" applyAlignment="true" applyProtection="true">
      <alignment horizontal="center" vertical="center"/>
    </xf>
    <xf numFmtId="164" fontId="144" fillId="94" borderId="137" xfId="0" applyNumberFormat="true" applyFont="true" applyFill="true" applyBorder="true" applyAlignment="true" applyProtection="true">
      <alignment horizontal="center" vertical="center"/>
    </xf>
    <xf numFmtId="0" fontId="145" fillId="95" borderId="138" xfId="0" applyNumberFormat="true" applyFont="true" applyFill="true" applyBorder="true" applyAlignment="true" applyProtection="true">
      <alignment horizontal="center" vertical="center"/>
    </xf>
    <xf numFmtId="0" fontId="146" fillId="96" borderId="139" xfId="0" applyNumberFormat="true" applyFont="true" applyFill="true" applyBorder="true" applyAlignment="true" applyProtection="true">
      <alignment horizontal="center" vertical="center"/>
    </xf>
    <xf numFmtId="0" fontId="147" fillId="97" borderId="140" xfId="0" applyNumberFormat="true" applyFont="true" applyFill="true" applyBorder="true" applyAlignment="true" applyProtection="true">
      <alignment horizontal="center" vertical="center"/>
    </xf>
    <xf numFmtId="0" fontId="148" fillId="98" borderId="141" xfId="0" applyNumberFormat="true" applyFont="true" applyFill="true" applyBorder="true" applyAlignment="true" applyProtection="true">
      <alignment horizontal="center" vertical="center"/>
    </xf>
    <xf numFmtId="164" fontId="149" fillId="99" borderId="142" xfId="0" applyNumberFormat="true" applyFont="true" applyFill="true" applyBorder="true" applyAlignment="true" applyProtection="true">
      <alignment horizontal="center" vertical="center"/>
    </xf>
    <xf numFmtId="0" fontId="150" fillId="100" borderId="143" xfId="0" applyNumberFormat="true" applyFont="true" applyFill="true" applyBorder="true" applyAlignment="true" applyProtection="true">
      <alignment horizontal="center" vertical="center"/>
    </xf>
    <xf numFmtId="0" fontId="151" fillId="101" borderId="144" xfId="0" applyNumberFormat="true" applyFont="true" applyFill="true" applyBorder="true" applyAlignment="true" applyProtection="true">
      <alignment horizontal="center" vertical="center"/>
    </xf>
    <xf numFmtId="0" fontId="152" fillId="102" borderId="145" xfId="0" applyNumberFormat="true" applyFont="true" applyFill="true" applyBorder="true" applyAlignment="true" applyProtection="true">
      <alignment horizontal="center" vertical="center"/>
    </xf>
    <xf numFmtId="0" fontId="153" fillId="103" borderId="146" xfId="0" applyNumberFormat="true" applyFont="true" applyFill="true" applyBorder="true" applyAlignment="true" applyProtection="true">
      <alignment horizontal="center" vertical="center"/>
    </xf>
    <xf numFmtId="164" fontId="154" fillId="104" borderId="147" xfId="0" applyNumberFormat="true" applyFont="true" applyFill="true" applyBorder="true" applyAlignment="true" applyProtection="true">
      <alignment horizontal="center" vertical="center"/>
    </xf>
    <xf numFmtId="0" fontId="155" fillId="105" borderId="148" xfId="0" applyNumberFormat="true" applyFont="true" applyFill="true" applyBorder="true" applyAlignment="true" applyProtection="true">
      <alignment horizontal="center" vertical="center"/>
    </xf>
    <xf numFmtId="0" fontId="156" fillId="106" borderId="149" xfId="0" applyNumberFormat="true" applyFont="true" applyFill="true" applyBorder="true" applyAlignment="true" applyProtection="true">
      <alignment horizontal="center" vertical="center"/>
    </xf>
    <xf numFmtId="0" fontId="157" fillId="107" borderId="150" xfId="0" applyNumberFormat="true" applyFont="true" applyFill="true" applyBorder="true" applyAlignment="true" applyProtection="true">
      <alignment horizontal="center" vertical="center"/>
    </xf>
    <xf numFmtId="0" fontId="158" fillId="108" borderId="151" xfId="0" applyNumberFormat="true" applyFont="true" applyFill="true" applyBorder="true" applyAlignment="true" applyProtection="true">
      <alignment horizontal="center" vertical="center"/>
    </xf>
    <xf numFmtId="164" fontId="159" fillId="109" borderId="152" xfId="0" applyNumberFormat="true" applyFont="true" applyFill="true" applyBorder="true" applyAlignment="true" applyProtection="true">
      <alignment horizontal="center" vertical="center"/>
    </xf>
    <xf numFmtId="0" fontId="160" fillId="110" borderId="153" xfId="0" applyNumberFormat="true" applyFont="true" applyFill="true" applyBorder="true" applyAlignment="true" applyProtection="true">
      <alignment horizontal="center" vertical="center"/>
    </xf>
    <xf numFmtId="0" fontId="161" fillId="111" borderId="154" xfId="0" applyNumberFormat="true" applyFont="true" applyFill="true" applyBorder="true" applyAlignment="true" applyProtection="true">
      <alignment horizontal="center" vertical="center"/>
    </xf>
    <xf numFmtId="0" fontId="162" fillId="112" borderId="155" xfId="0" applyNumberFormat="true" applyFont="true" applyFill="true" applyBorder="true" applyAlignment="true" applyProtection="true">
      <alignment horizontal="center" vertical="center"/>
    </xf>
    <xf numFmtId="0" fontId="163" fillId="113" borderId="156" xfId="0" applyNumberFormat="true" applyFont="true" applyFill="true" applyBorder="true" applyAlignment="true" applyProtection="true">
      <alignment horizontal="center" vertical="center"/>
    </xf>
    <xf numFmtId="164" fontId="164" fillId="114" borderId="157" xfId="0" applyNumberFormat="true" applyFont="true" applyFill="true" applyBorder="true" applyAlignment="true" applyProtection="true">
      <alignment horizontal="center" vertical="center"/>
    </xf>
    <xf numFmtId="0" fontId="165" fillId="115" borderId="158" xfId="0" applyNumberFormat="true" applyFont="true" applyFill="true" applyBorder="true" applyAlignment="true" applyProtection="true">
      <alignment horizontal="center" vertical="center"/>
    </xf>
    <xf numFmtId="0" fontId="166" fillId="116" borderId="159" xfId="0" applyNumberFormat="true" applyFont="true" applyFill="true" applyBorder="true" applyAlignment="true" applyProtection="true">
      <alignment horizontal="center" vertical="center"/>
    </xf>
    <xf numFmtId="0" fontId="167" fillId="117" borderId="160" xfId="0" applyNumberFormat="true" applyFont="true" applyFill="true" applyBorder="true" applyAlignment="true" applyProtection="true">
      <alignment horizontal="center" vertical="center"/>
    </xf>
    <xf numFmtId="0" fontId="168" fillId="118" borderId="161" xfId="0" applyNumberFormat="true" applyFont="true" applyFill="true" applyBorder="true" applyAlignment="true" applyProtection="true">
      <alignment horizontal="center" vertical="center"/>
    </xf>
    <xf numFmtId="164" fontId="169" fillId="119" borderId="162" xfId="0" applyNumberFormat="true" applyFont="true" applyFill="true" applyBorder="true" applyAlignment="true" applyProtection="true">
      <alignment horizontal="center" vertical="center"/>
    </xf>
    <xf numFmtId="0" fontId="170" fillId="120" borderId="163" xfId="0" applyNumberFormat="true" applyFont="true" applyFill="true" applyBorder="true" applyAlignment="true" applyProtection="true">
      <alignment horizontal="center" vertical="center"/>
    </xf>
    <xf numFmtId="0" fontId="171" fillId="121" borderId="164" xfId="0" applyNumberFormat="true" applyFont="true" applyFill="true" applyBorder="true" applyAlignment="true" applyProtection="true">
      <alignment horizontal="center" vertical="center"/>
    </xf>
    <xf numFmtId="0" fontId="172" fillId="122" borderId="165" xfId="0" applyNumberFormat="true" applyFont="true" applyFill="true" applyBorder="true" applyAlignment="true" applyProtection="true">
      <alignment horizontal="center" vertical="center"/>
    </xf>
    <xf numFmtId="0" fontId="173" fillId="123" borderId="166" xfId="0" applyNumberFormat="true" applyFont="true" applyFill="true" applyBorder="true" applyAlignment="true" applyProtection="true">
      <alignment horizontal="center" vertical="center"/>
    </xf>
    <xf numFmtId="164" fontId="174" fillId="124" borderId="167" xfId="0" applyNumberFormat="true" applyFont="true" applyFill="true" applyBorder="true" applyAlignment="true" applyProtection="true">
      <alignment horizontal="center" vertical="center"/>
    </xf>
    <xf numFmtId="0" fontId="175" fillId="125" borderId="168" xfId="0" applyNumberFormat="true" applyFont="true" applyFill="true" applyBorder="true" applyAlignment="true" applyProtection="true">
      <alignment horizontal="center" vertical="center"/>
    </xf>
    <xf numFmtId="0" fontId="176" fillId="126" borderId="169" xfId="0" applyNumberFormat="true" applyFont="true" applyFill="true" applyBorder="true" applyAlignment="true" applyProtection="true">
      <alignment horizontal="center" vertical="center"/>
    </xf>
    <xf numFmtId="0" fontId="177" fillId="127" borderId="170" xfId="0" applyNumberFormat="true" applyFont="true" applyFill="true" applyBorder="true" applyAlignment="true" applyProtection="true">
      <alignment horizontal="center" vertical="center"/>
    </xf>
    <xf numFmtId="0" fontId="178" fillId="128" borderId="171" xfId="0" applyNumberFormat="true" applyFont="true" applyFill="true" applyBorder="true" applyAlignment="true" applyProtection="true">
      <alignment horizontal="center" vertical="center"/>
    </xf>
    <xf numFmtId="164" fontId="179" fillId="129" borderId="172" xfId="0" applyNumberFormat="true" applyFont="true" applyFill="true" applyBorder="true" applyAlignment="true" applyProtection="true">
      <alignment horizontal="center" vertical="center"/>
    </xf>
    <xf numFmtId="0" fontId="180" fillId="130" borderId="173" xfId="0" applyNumberFormat="true" applyFont="true" applyFill="true" applyBorder="true" applyAlignment="true" applyProtection="true">
      <alignment horizontal="center" vertical="center"/>
    </xf>
    <xf numFmtId="0" fontId="181" fillId="131" borderId="174" xfId="0" applyNumberFormat="true" applyFont="true" applyFill="true" applyBorder="true" applyAlignment="true" applyProtection="true">
      <alignment horizontal="center" vertical="center"/>
    </xf>
    <xf numFmtId="0" fontId="182" fillId="132" borderId="175" xfId="0" applyNumberFormat="true" applyFont="true" applyFill="true" applyBorder="true" applyAlignment="true" applyProtection="true">
      <alignment horizontal="center" vertical="center"/>
    </xf>
    <xf numFmtId="0" fontId="183" fillId="133" borderId="176" xfId="0" applyNumberFormat="true" applyFont="true" applyFill="true" applyBorder="true" applyAlignment="true" applyProtection="true">
      <alignment horizontal="center" vertical="center"/>
    </xf>
    <xf numFmtId="164" fontId="184" fillId="134" borderId="177" xfId="0" applyNumberFormat="true" applyFont="true" applyFill="true" applyBorder="true" applyAlignment="true" applyProtection="true">
      <alignment horizontal="center" vertical="center"/>
    </xf>
    <xf numFmtId="0" fontId="185" fillId="135" borderId="178" xfId="0" applyNumberFormat="true" applyFont="true" applyFill="true" applyBorder="true" applyAlignment="true" applyProtection="true">
      <alignment horizontal="center" vertical="center"/>
    </xf>
    <xf numFmtId="0" fontId="186" fillId="136" borderId="179" xfId="0" applyNumberFormat="true" applyFont="true" applyFill="true" applyBorder="true" applyAlignment="true" applyProtection="true">
      <alignment horizontal="center" vertical="center"/>
    </xf>
    <xf numFmtId="0" fontId="187" fillId="137" borderId="180" xfId="0" applyNumberFormat="true" applyFont="true" applyFill="true" applyBorder="true" applyAlignment="true" applyProtection="true">
      <alignment horizontal="center" vertical="center"/>
    </xf>
    <xf numFmtId="0" fontId="188" fillId="138" borderId="181" xfId="0" applyNumberFormat="true" applyFont="true" applyFill="true" applyBorder="true" applyAlignment="true" applyProtection="true">
      <alignment horizontal="center" vertical="center"/>
    </xf>
    <xf numFmtId="164" fontId="189" fillId="139" borderId="182" xfId="0" applyNumberFormat="true" applyFont="true" applyFill="true" applyBorder="true" applyAlignment="true" applyProtection="true">
      <alignment horizontal="center" vertical="center"/>
    </xf>
    <xf numFmtId="0" fontId="190" fillId="140" borderId="183" xfId="0" applyNumberFormat="true" applyFont="true" applyFill="true" applyBorder="true" applyAlignment="true" applyProtection="true">
      <alignment horizontal="center" vertical="center"/>
    </xf>
    <xf numFmtId="0" fontId="191" fillId="141" borderId="184" xfId="0" applyNumberFormat="true" applyFont="true" applyFill="true" applyBorder="true" applyAlignment="true" applyProtection="true">
      <alignment horizontal="center" vertical="center"/>
    </xf>
    <xf numFmtId="0" fontId="192" fillId="142" borderId="185" xfId="0" applyNumberFormat="true" applyFont="true" applyFill="true" applyBorder="true" applyAlignment="true" applyProtection="true">
      <alignment horizontal="center" vertical="center"/>
    </xf>
    <xf numFmtId="0" fontId="193" fillId="143" borderId="186" xfId="0" applyNumberFormat="true" applyFont="true" applyFill="true" applyBorder="true" applyAlignment="true" applyProtection="true">
      <alignment horizontal="center" vertical="center"/>
    </xf>
    <xf numFmtId="164" fontId="194" fillId="144" borderId="187" xfId="0" applyNumberFormat="true" applyFont="true" applyFill="true" applyBorder="true" applyAlignment="true" applyProtection="true">
      <alignment horizontal="center" vertical="center"/>
    </xf>
    <xf numFmtId="0" fontId="195" fillId="145" borderId="188" xfId="0" applyNumberFormat="true" applyFont="true" applyFill="true" applyBorder="true" applyAlignment="true" applyProtection="true">
      <alignment horizontal="center" vertical="center"/>
    </xf>
    <xf numFmtId="0" fontId="196" fillId="146" borderId="189" xfId="0" applyNumberFormat="true" applyFont="true" applyFill="true" applyBorder="true" applyAlignment="true" applyProtection="true">
      <alignment horizontal="center" vertical="center"/>
    </xf>
    <xf numFmtId="0" fontId="197" fillId="147" borderId="190" xfId="0" applyNumberFormat="true" applyFont="true" applyFill="true" applyBorder="true" applyAlignment="true" applyProtection="true">
      <alignment horizontal="center" vertical="center"/>
    </xf>
    <xf numFmtId="0" fontId="198" fillId="148" borderId="191" xfId="0" applyNumberFormat="true" applyFont="true" applyFill="true" applyBorder="true" applyAlignment="true" applyProtection="true">
      <alignment horizontal="center" vertical="center"/>
    </xf>
    <xf numFmtId="164" fontId="199" fillId="149" borderId="192" xfId="0" applyNumberFormat="true" applyFont="true" applyFill="true" applyBorder="true" applyAlignment="true" applyProtection="true">
      <alignment horizontal="center" vertical="center"/>
    </xf>
    <xf numFmtId="0" fontId="200" fillId="150" borderId="193" xfId="0" applyNumberFormat="true" applyFont="true" applyFill="true" applyBorder="true" applyAlignment="true" applyProtection="true">
      <alignment horizontal="center" vertical="center"/>
    </xf>
    <xf numFmtId="0" fontId="201" fillId="151" borderId="194" xfId="0" applyNumberFormat="true" applyFont="true" applyFill="true" applyBorder="true" applyAlignment="true" applyProtection="true">
      <alignment horizontal="center" vertical="center"/>
    </xf>
    <xf numFmtId="0" fontId="202" fillId="152" borderId="195" xfId="0" applyNumberFormat="true" applyFont="true" applyFill="true" applyBorder="true" applyAlignment="true" applyProtection="true">
      <alignment horizontal="center" vertical="center"/>
    </xf>
    <xf numFmtId="0" fontId="203" fillId="153" borderId="196" xfId="0" applyNumberFormat="true" applyFont="true" applyFill="true" applyBorder="true" applyAlignment="true" applyProtection="true">
      <alignment horizontal="center" vertical="center"/>
    </xf>
    <xf numFmtId="164" fontId="204" fillId="154" borderId="197" xfId="0" applyNumberFormat="true" applyFont="true" applyFill="true" applyBorder="true" applyAlignment="true" applyProtection="true">
      <alignment horizontal="center" vertical="center"/>
    </xf>
    <xf numFmtId="0" fontId="205" fillId="155" borderId="198" xfId="0" applyNumberFormat="true" applyFont="true" applyFill="true" applyBorder="true" applyAlignment="true" applyProtection="true">
      <alignment horizontal="center" vertical="center"/>
    </xf>
    <xf numFmtId="0" fontId="206" fillId="156" borderId="199" xfId="0" applyNumberFormat="true" applyFont="true" applyFill="true" applyBorder="true" applyAlignment="true" applyProtection="true">
      <alignment horizontal="center" vertical="center"/>
    </xf>
    <xf numFmtId="0" fontId="207" fillId="157" borderId="200" xfId="0" applyNumberFormat="true" applyFont="true" applyFill="true" applyBorder="true" applyAlignment="true" applyProtection="true">
      <alignment horizontal="center" vertical="center"/>
    </xf>
    <xf numFmtId="0" fontId="208" fillId="158" borderId="201" xfId="0" applyNumberFormat="true" applyFont="true" applyFill="true" applyBorder="true" applyAlignment="true" applyProtection="true">
      <alignment horizontal="center" vertical="center"/>
    </xf>
    <xf numFmtId="164" fontId="209" fillId="159" borderId="202" xfId="0" applyNumberFormat="true" applyFont="true" applyFill="true" applyBorder="true" applyAlignment="true" applyProtection="true">
      <alignment horizontal="center" vertical="center"/>
    </xf>
    <xf numFmtId="0" fontId="210" fillId="160" borderId="203" xfId="0" applyNumberFormat="true" applyFont="true" applyFill="true" applyBorder="true" applyAlignment="true" applyProtection="true">
      <alignment horizontal="center" vertical="center"/>
    </xf>
    <xf numFmtId="0" fontId="211" fillId="161" borderId="204" xfId="0" applyNumberFormat="true" applyFont="true" applyFill="true" applyBorder="true" applyAlignment="true" applyProtection="true">
      <alignment horizontal="center" vertical="center"/>
    </xf>
    <xf numFmtId="0" fontId="212" fillId="162" borderId="205" xfId="0" applyNumberFormat="true" applyFont="true" applyFill="true" applyBorder="true" applyAlignment="true" applyProtection="true">
      <alignment horizontal="center" vertical="center"/>
    </xf>
    <xf numFmtId="0" fontId="213" fillId="163" borderId="206" xfId="0" applyNumberFormat="true" applyFont="true" applyFill="true" applyBorder="true" applyAlignment="true" applyProtection="true">
      <alignment horizontal="center" vertical="center"/>
    </xf>
    <xf numFmtId="164" fontId="214" fillId="164" borderId="207" xfId="0" applyNumberFormat="true" applyFont="true" applyFill="true" applyBorder="true" applyAlignment="true" applyProtection="true">
      <alignment horizontal="center" vertical="center"/>
    </xf>
    <xf numFmtId="0" fontId="215" fillId="165" borderId="208" xfId="0" applyNumberFormat="true" applyFont="true" applyFill="true" applyBorder="true" applyAlignment="true" applyProtection="true">
      <alignment horizontal="center" vertical="center"/>
    </xf>
    <xf numFmtId="0" fontId="216" fillId="166" borderId="209" xfId="0" applyNumberFormat="true" applyFont="true" applyFill="true" applyBorder="true" applyAlignment="true" applyProtection="true">
      <alignment horizontal="center" vertical="center"/>
    </xf>
    <xf numFmtId="0" fontId="217" fillId="167" borderId="210" xfId="0" applyNumberFormat="true" applyFont="true" applyFill="true" applyBorder="true" applyAlignment="true" applyProtection="true">
      <alignment horizontal="center" vertical="center"/>
    </xf>
    <xf numFmtId="0" fontId="218" fillId="168" borderId="211" xfId="0" applyNumberFormat="true" applyFont="true" applyFill="true" applyBorder="true" applyAlignment="true" applyProtection="true">
      <alignment horizontal="center" vertical="center"/>
    </xf>
    <xf numFmtId="164" fontId="219" fillId="169" borderId="212" xfId="0" applyNumberFormat="true" applyFont="true" applyFill="true" applyBorder="true" applyAlignment="true" applyProtection="true">
      <alignment horizontal="center" vertical="center"/>
    </xf>
    <xf numFmtId="0" fontId="220" fillId="170" borderId="213" xfId="0" applyNumberFormat="true" applyFont="true" applyFill="true" applyBorder="true" applyAlignment="true" applyProtection="true">
      <alignment horizontal="center" vertical="center"/>
    </xf>
    <xf numFmtId="0" fontId="221" fillId="171" borderId="214" xfId="0" applyNumberFormat="true" applyFont="true" applyFill="true" applyBorder="true" applyAlignment="true" applyProtection="true">
      <alignment horizontal="center" vertical="center"/>
    </xf>
    <xf numFmtId="0" fontId="222" fillId="172" borderId="215" xfId="0" applyNumberFormat="true" applyFont="true" applyFill="true" applyBorder="true" applyAlignment="true" applyProtection="true">
      <alignment horizontal="center" vertical="center"/>
    </xf>
    <xf numFmtId="0" fontId="223" fillId="173" borderId="216" xfId="0" applyNumberFormat="true" applyFont="true" applyFill="true" applyBorder="true" applyAlignment="true" applyProtection="true">
      <alignment horizontal="center" vertical="center"/>
    </xf>
    <xf numFmtId="164" fontId="224" fillId="174" borderId="217" xfId="0" applyNumberFormat="true" applyFont="true" applyFill="true" applyBorder="true" applyAlignment="true" applyProtection="true">
      <alignment horizontal="center" vertical="center"/>
    </xf>
    <xf numFmtId="0" fontId="225" fillId="175" borderId="218" xfId="0" applyNumberFormat="true" applyFont="true" applyFill="true" applyBorder="true" applyAlignment="true" applyProtection="true">
      <alignment horizontal="center" vertical="center"/>
    </xf>
    <xf numFmtId="0" fontId="226" fillId="176" borderId="219" xfId="0" applyNumberFormat="true" applyFont="true" applyFill="true" applyBorder="true" applyAlignment="true" applyProtection="true">
      <alignment horizontal="center" vertical="center"/>
    </xf>
    <xf numFmtId="0" fontId="227" fillId="177" borderId="220" xfId="0" applyNumberFormat="true" applyFont="true" applyFill="true" applyBorder="true" applyAlignment="true" applyProtection="true">
      <alignment horizontal="center" vertical="center"/>
    </xf>
    <xf numFmtId="0" fontId="228" fillId="178" borderId="221" xfId="0" applyNumberFormat="true" applyFont="true" applyFill="true" applyBorder="true" applyAlignment="true" applyProtection="true">
      <alignment horizontal="center" vertical="center"/>
    </xf>
    <xf numFmtId="164" fontId="229" fillId="179" borderId="222" xfId="0" applyNumberFormat="true" applyFont="true" applyFill="true" applyBorder="true" applyAlignment="true" applyProtection="true">
      <alignment horizontal="center" vertical="center"/>
    </xf>
    <xf numFmtId="0" fontId="230" fillId="180" borderId="223" xfId="0" applyNumberFormat="true" applyFont="true" applyFill="true" applyBorder="true" applyAlignment="true" applyProtection="true">
      <alignment horizontal="center" vertical="center"/>
    </xf>
    <xf numFmtId="0" fontId="231" fillId="181" borderId="224" xfId="0" applyNumberFormat="true" applyFont="true" applyFill="true" applyBorder="true" applyAlignment="true" applyProtection="true">
      <alignment horizontal="center" vertical="center"/>
    </xf>
    <xf numFmtId="0" fontId="232" fillId="182" borderId="225" xfId="0" applyNumberFormat="true" applyFont="true" applyFill="true" applyBorder="true" applyAlignment="true" applyProtection="true">
      <alignment horizontal="center" vertical="center"/>
    </xf>
    <xf numFmtId="0" fontId="233" fillId="183" borderId="226" xfId="0" applyNumberFormat="true" applyFont="true" applyFill="true" applyBorder="true" applyAlignment="true" applyProtection="true">
      <alignment horizontal="center" vertical="center"/>
    </xf>
    <xf numFmtId="164" fontId="234" fillId="184" borderId="227" xfId="0" applyNumberFormat="true" applyFont="true" applyFill="true" applyBorder="true" applyAlignment="true" applyProtection="true">
      <alignment horizontal="center" vertical="center"/>
    </xf>
    <xf numFmtId="0" fontId="235" fillId="185" borderId="228" xfId="0" applyNumberFormat="true" applyFont="true" applyFill="true" applyBorder="true" applyAlignment="true" applyProtection="true">
      <alignment horizontal="center" vertical="center"/>
    </xf>
    <xf numFmtId="0" fontId="236" fillId="186" borderId="229" xfId="0" applyNumberFormat="true" applyFont="true" applyFill="true" applyBorder="true" applyAlignment="true" applyProtection="true">
      <alignment horizontal="center" vertical="center"/>
    </xf>
    <xf numFmtId="0" fontId="237" fillId="187" borderId="230" xfId="0" applyNumberFormat="true" applyFont="true" applyFill="true" applyBorder="true" applyAlignment="true" applyProtection="true">
      <alignment horizontal="center" vertical="center"/>
    </xf>
    <xf numFmtId="0" fontId="238" fillId="188" borderId="231" xfId="0" applyNumberFormat="true" applyFont="true" applyFill="true" applyBorder="true" applyAlignment="true" applyProtection="true">
      <alignment horizontal="center" vertical="center"/>
    </xf>
    <xf numFmtId="164" fontId="239" fillId="189" borderId="232" xfId="0" applyNumberFormat="true" applyFont="true" applyFill="true" applyBorder="true" applyAlignment="true" applyProtection="true">
      <alignment horizontal="center" vertical="center"/>
    </xf>
    <xf numFmtId="0" fontId="240" fillId="190" borderId="233" xfId="0" applyNumberFormat="true" applyFont="true" applyFill="true" applyBorder="true" applyAlignment="true" applyProtection="true">
      <alignment horizontal="center" vertical="center"/>
    </xf>
    <xf numFmtId="0" fontId="241" fillId="191" borderId="234" xfId="0" applyNumberFormat="true" applyFont="true" applyFill="true" applyBorder="true" applyAlignment="true" applyProtection="true">
      <alignment horizontal="center" vertical="center"/>
    </xf>
    <xf numFmtId="0" fontId="242" fillId="192" borderId="235" xfId="0" applyNumberFormat="true" applyFont="true" applyFill="true" applyBorder="true" applyAlignment="true" applyProtection="true">
      <alignment horizontal="center" vertical="center"/>
    </xf>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0" fillId="2" borderId="0" xfId="0" applyFill="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91" fillId="48" borderId="18" xfId="0" applyFont="true" applyFill="true" applyBorder="true" applyAlignment="true">
      <alignment horizontal="center"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91" xfId="20" applyFont="true" applyFill="true" applyAlignment="true">
      <alignment horizontal="center" vertical="center"/>
    </xf>
    <xf numFmtId="0" fontId="11" fillId="2" borderId="91" xfId="20" applyFont="true" applyFill="true"/>
    <xf numFmtId="0" fontId="61" fillId="2" borderId="91" xfId="20" applyFont="true" applyFill="true" applyAlignment="true">
      <alignment horizontal="center" vertical="center"/>
    </xf>
    <xf numFmtId="0" fontId="78" fillId="2" borderId="91" xfId="20" applyFont="true" applyFill="true"/>
    <xf numFmtId="0" fontId="26" fillId="2" borderId="91" xfId="20" applyFont="true" applyFill="true"/>
    <xf numFmtId="0" fontId="79" fillId="2" borderId="91" xfId="20" applyFont="true" applyFill="true"/>
    <xf numFmtId="0" fontId="64" fillId="2" borderId="91" xfId="20" applyFont="true" applyFill="true"/>
    <xf numFmtId="0" fontId="11" fillId="2" borderId="91" xfId="20" applyFont="true" applyFill="true" applyAlignment="true">
      <alignment vertical="center" wrapText="true"/>
    </xf>
    <xf numFmtId="0" fontId="5" fillId="2" borderId="91" xfId="20" applyFont="true" applyFill="true" applyAlignment="true">
      <alignment vertical="center" wrapText="true"/>
    </xf>
    <xf numFmtId="0" fontId="11" fillId="0" borderId="91" xfId="20" applyFont="true"/>
    <xf numFmtId="0" fontId="7" fillId="2" borderId="91" xfId="20" applyFont="true" applyFill="true"/>
    <xf numFmtId="0" fontId="3" fillId="2" borderId="91" xfId="20" applyFont="true" applyFill="true"/>
    <xf numFmtId="0" fontId="14" fillId="0" borderId="73"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91"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91"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1" xfId="20" applyFont="true" applyFill="true"/>
    <xf numFmtId="0" fontId="16" fillId="2" borderId="91" xfId="20" applyFont="true" applyFill="true" applyAlignment="true">
      <alignment horizontal="left" vertical="center"/>
    </xf>
    <xf numFmtId="0" fontId="243" fillId="42" borderId="91" xfId="22" applyFont="true" applyFill="true" applyAlignment="true">
      <alignment horizontal="left" vertical="center" wrapText="true"/>
    </xf>
    <xf numFmtId="0" fontId="243" fillId="43" borderId="236" xfId="22" applyFont="true" applyFill="true" applyBorder="true" applyAlignment="true">
      <alignment horizontal="left" vertical="center" wrapText="true"/>
    </xf>
    <xf numFmtId="0" fontId="243" fillId="43" borderId="91" xfId="22" applyFont="true" applyFill="true" applyAlignment="true">
      <alignment horizontal="left" vertical="center" wrapText="true"/>
    </xf>
    <xf numFmtId="0" fontId="243" fillId="27" borderId="91" xfId="22" applyFont="true" applyFill="true" applyAlignment="true">
      <alignment horizontal="left" vertical="center" wrapText="true"/>
    </xf>
    <xf numFmtId="0" fontId="16" fillId="193" borderId="91" xfId="22" applyFont="true" applyFill="true" applyAlignment="true">
      <alignment horizontal="left" vertical="center" wrapText="true"/>
    </xf>
    <xf numFmtId="0" fontId="16" fillId="44" borderId="91" xfId="22" applyFont="true" applyFill="true" applyAlignment="true">
      <alignment horizontal="left" vertical="center" wrapText="true"/>
    </xf>
    <xf numFmtId="0" fontId="16" fillId="194" borderId="91" xfId="22" applyFont="true" applyFill="true" applyAlignment="true">
      <alignment horizontal="left" vertical="center" wrapText="true"/>
    </xf>
    <xf numFmtId="1" fontId="244"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4"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10428174687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10428174687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10428174687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10428174687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10428174687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10428174687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104281746879"/>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11.667846669999999</c:v>
                </c:pt>
                <c:pt idx="1">
                  <c:v>1E-10</c:v>
                </c:pt>
                <c:pt idx="2">
                  <c:v>1E-10</c:v>
                </c:pt>
                <c:pt idx="3">
                  <c:v>12.307933329999999</c:v>
                </c:pt>
                <c:pt idx="4">
                  <c:v>11.48278541</c:v>
                </c:pt>
                <c:pt idx="5">
                  <c:v>16.32358</c:v>
                </c:pt>
              </c:numCache>
            </c:numRef>
          </c:val>
          <c:extLst>
            <c:ext xmlns:c16="http://schemas.microsoft.com/office/drawing/2014/chart" uri="{C3380CC4-5D6E-409C-BE32-E72D297353CC}">
              <c16:uniqueId val="{00000000-7C11-47EC-9DD5-FDD4B2108DC6}"/>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C11-47EC-9DD5-FDD4B2108DC6}"/>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C11-47EC-9DD5-FDD4B2108DC6}"/>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C11-47EC-9DD5-FDD4B2108DC6}"/>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C11-47EC-9DD5-FDD4B2108DC6}"/>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C11-47EC-9DD5-FDD4B2108DC6}"/>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C11-47EC-9DD5-FDD4B2108DC6}"/>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42.755443329999999</c:v>
                </c:pt>
                <c:pt idx="1">
                  <c:v>1E-10</c:v>
                </c:pt>
                <c:pt idx="2">
                  <c:v>1E-10</c:v>
                </c:pt>
                <c:pt idx="3">
                  <c:v>41.25764667</c:v>
                </c:pt>
                <c:pt idx="4">
                  <c:v>42.704568279999997</c:v>
                </c:pt>
                <c:pt idx="5">
                  <c:v>44.093703329999997</c:v>
                </c:pt>
              </c:numCache>
            </c:numRef>
          </c:val>
          <c:extLst>
            <c:ext xmlns:c16="http://schemas.microsoft.com/office/drawing/2014/chart" uri="{C3380CC4-5D6E-409C-BE32-E72D297353CC}">
              <c16:uniqueId val="{00000007-7C11-47EC-9DD5-FDD4B2108DC6}"/>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0</c:v>
                </c:pt>
                <c:pt idx="4">
                  <c:v>0</c:v>
                </c:pt>
                <c:pt idx="5">
                  <c:v>0</c:v>
                </c:pt>
              </c:numCache>
            </c:numRef>
          </c:val>
          <c:extLst>
            <c:ext xmlns:c16="http://schemas.microsoft.com/office/drawing/2014/chart" uri="{C3380CC4-5D6E-409C-BE32-E72D297353CC}">
              <c16:uniqueId val="{00000008-7C11-47EC-9DD5-FDD4B2108DC6}"/>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45.576709999999999</c:v>
                </c:pt>
                <c:pt idx="1">
                  <c:v>1E-10</c:v>
                </c:pt>
                <c:pt idx="2">
                  <c:v>1E-10</c:v>
                </c:pt>
                <c:pt idx="3">
                  <c:v>46.434420000000003</c:v>
                </c:pt>
                <c:pt idx="4">
                  <c:v>45.812646309999998</c:v>
                </c:pt>
                <c:pt idx="5">
                  <c:v>39.582716670000003</c:v>
                </c:pt>
              </c:numCache>
            </c:numRef>
          </c:val>
          <c:extLst>
            <c:ext xmlns:c16="http://schemas.microsoft.com/office/drawing/2014/chart" uri="{C3380CC4-5D6E-409C-BE32-E72D297353CC}">
              <c16:uniqueId val="{00000009-7C11-47EC-9DD5-FDD4B2108DC6}"/>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83B-451A-BF8C-4FF924FAF02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83B-451A-BF8C-4FF924FAF02C}"/>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3B-451A-BF8C-4FF924FAF02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B87-4868-AEE4-DC55431356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85.294117647058826</c:v>
                </c:pt>
                <c:pt idx="2">
                  <c:v>91.625598073237555</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88.5</c:v>
                </c:pt>
                <c:pt idx="12">
                  <c:v>88.5</c:v>
                </c:pt>
                <c:pt idx="13">
                  <c:v>88.5</c:v>
                </c:pt>
                <c:pt idx="14">
                  <c:v>88.5</c:v>
                </c:pt>
                <c:pt idx="15">
                  <c:v>88.5</c:v>
                </c:pt>
                <c:pt idx="16">
                  <c:v>88.5</c:v>
                </c:pt>
                <c:pt idx="17">
                  <c:v>88.5</c:v>
                </c:pt>
                <c:pt idx="18">
                  <c:v>88.5</c:v>
                </c:pt>
                <c:pt idx="19">
                  <c:v>88.5</c:v>
                </c:pt>
                <c:pt idx="20">
                  <c:v>88.5</c:v>
                </c:pt>
                <c:pt idx="21">
                  <c:v>88.5</c:v>
                </c:pt>
                <c:pt idx="22">
                  <c:v>88.5</c:v>
                </c:pt>
                <c:pt idx="23">
                  <c:v>88.5</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65.2</c:v>
                </c:pt>
                <c:pt idx="12">
                  <c:v>65.2</c:v>
                </c:pt>
                <c:pt idx="13">
                  <c:v>65.2</c:v>
                </c:pt>
                <c:pt idx="14">
                  <c:v>65.2</c:v>
                </c:pt>
                <c:pt idx="15">
                  <c:v>65.2</c:v>
                </c:pt>
                <c:pt idx="16">
                  <c:v>65.2</c:v>
                </c:pt>
                <c:pt idx="17">
                  <c:v>65.2</c:v>
                </c:pt>
                <c:pt idx="18">
                  <c:v>65.2</c:v>
                </c:pt>
                <c:pt idx="19">
                  <c:v>65.2</c:v>
                </c:pt>
                <c:pt idx="20">
                  <c:v>65.2</c:v>
                </c:pt>
                <c:pt idx="21">
                  <c:v>65.2</c:v>
                </c:pt>
                <c:pt idx="22">
                  <c:v>65.2</c:v>
                </c:pt>
                <c:pt idx="23">
                  <c:v>65.2</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3B-451A-BF8C-4FF924FAF02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3B-451A-BF8C-4FF924FAF02C}"/>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83B-451A-BF8C-4FF924FAF02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392-4C02-8932-5F3E58018C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80</c:v>
                </c:pt>
                <c:pt idx="2">
                  <c:v>50.370370370370367</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98.6</c:v>
                </c:pt>
                <c:pt idx="12">
                  <c:v>98.6</c:v>
                </c:pt>
                <c:pt idx="13">
                  <c:v>98.6</c:v>
                </c:pt>
                <c:pt idx="14">
                  <c:v>98.6</c:v>
                </c:pt>
                <c:pt idx="15">
                  <c:v>98.6</c:v>
                </c:pt>
                <c:pt idx="16">
                  <c:v>98.6</c:v>
                </c:pt>
                <c:pt idx="17">
                  <c:v>98.6</c:v>
                </c:pt>
                <c:pt idx="18">
                  <c:v>98.6</c:v>
                </c:pt>
                <c:pt idx="19">
                  <c:v>98.6</c:v>
                </c:pt>
                <c:pt idx="20">
                  <c:v>98.6</c:v>
                </c:pt>
                <c:pt idx="21">
                  <c:v>98.6</c:v>
                </c:pt>
                <c:pt idx="22">
                  <c:v>98.6</c:v>
                </c:pt>
                <c:pt idx="23">
                  <c:v>98.6</c:v>
                </c:pt>
              </c:numCache>
            </c:numRef>
          </c:yVal>
          <c:smooth val="0"/>
          <c:extLst>
            <c:ext xmlns:c16="http://schemas.microsoft.com/office/drawing/2014/chart" uri="{C3380CC4-5D6E-409C-BE32-E72D297353CC}">
              <c16:uniqueId val="{00000007-483B-451A-BF8C-4FF924FAF02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83B-451A-BF8C-4FF924FAF02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83B-451A-BF8C-4FF924FAF02C}"/>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83B-451A-BF8C-4FF924FAF02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B87-4868-AEE4-DC55431356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98.235294117647058</c:v>
                </c:pt>
                <c:pt idx="2">
                  <c:v>99.014779373437776</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483B-451A-BF8C-4FF924FAF02C}"/>
            </c:ext>
          </c:extLst>
        </c:ser>
        <c:dLbls>
          <c:showLegendKey val="0"/>
          <c:showVal val="0"/>
          <c:showCatName val="0"/>
          <c:showSerName val="0"/>
          <c:showPercent val="0"/>
          <c:showBubbleSize val="0"/>
        </c:dLbls>
        <c:axId val="75116544"/>
        <c:axId val="75118080"/>
      </c:scatterChart>
      <c:valAx>
        <c:axId val="751165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8080"/>
        <c:crosses val="autoZero"/>
        <c:crossBetween val="midCat"/>
        <c:majorUnit val="5"/>
      </c:valAx>
      <c:valAx>
        <c:axId val="751180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654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8FB-44E3-8A23-DC43CD49657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FB-44E3-8A23-DC43CD496578}"/>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FB-44E3-8A23-DC43CD496578}"/>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9C9-4FF8-BA5D-8F969E9E16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39.938378586558827</c:v>
                </c:pt>
                <c:pt idx="2">
                  <c:v>43.50555413017733</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41.7</c:v>
                </c:pt>
                <c:pt idx="12">
                  <c:v>41.7</c:v>
                </c:pt>
                <c:pt idx="13">
                  <c:v>41.7</c:v>
                </c:pt>
                <c:pt idx="14">
                  <c:v>41.7</c:v>
                </c:pt>
                <c:pt idx="15">
                  <c:v>41.7</c:v>
                </c:pt>
                <c:pt idx="16">
                  <c:v>41.7</c:v>
                </c:pt>
                <c:pt idx="17">
                  <c:v>41.7</c:v>
                </c:pt>
                <c:pt idx="18">
                  <c:v>41.7</c:v>
                </c:pt>
                <c:pt idx="19">
                  <c:v>41.7</c:v>
                </c:pt>
                <c:pt idx="20">
                  <c:v>41.7</c:v>
                </c:pt>
                <c:pt idx="21">
                  <c:v>41.7</c:v>
                </c:pt>
                <c:pt idx="22">
                  <c:v>41.7</c:v>
                </c:pt>
                <c:pt idx="23">
                  <c:v>41.7</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33.9</c:v>
                </c:pt>
                <c:pt idx="12">
                  <c:v>33.9</c:v>
                </c:pt>
                <c:pt idx="13">
                  <c:v>33.9</c:v>
                </c:pt>
                <c:pt idx="14">
                  <c:v>33.9</c:v>
                </c:pt>
                <c:pt idx="15">
                  <c:v>33.9</c:v>
                </c:pt>
                <c:pt idx="16">
                  <c:v>33.9</c:v>
                </c:pt>
                <c:pt idx="17">
                  <c:v>33.9</c:v>
                </c:pt>
                <c:pt idx="18">
                  <c:v>33.9</c:v>
                </c:pt>
                <c:pt idx="19">
                  <c:v>33.9</c:v>
                </c:pt>
                <c:pt idx="20">
                  <c:v>33.9</c:v>
                </c:pt>
                <c:pt idx="21">
                  <c:v>33.9</c:v>
                </c:pt>
                <c:pt idx="22">
                  <c:v>33.9</c:v>
                </c:pt>
                <c:pt idx="23">
                  <c:v>33.9</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FB-44E3-8A23-DC43CD49657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8FB-44E3-8A23-DC43CD496578}"/>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A2-4ECD-A9A9-67B93A35BC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34.045830926246872</c:v>
                </c:pt>
                <c:pt idx="2">
                  <c:v>33.772683858643745</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76.2</c:v>
                </c:pt>
                <c:pt idx="12">
                  <c:v>76.2</c:v>
                </c:pt>
                <c:pt idx="13">
                  <c:v>76.2</c:v>
                </c:pt>
                <c:pt idx="14">
                  <c:v>76.2</c:v>
                </c:pt>
                <c:pt idx="15">
                  <c:v>76.2</c:v>
                </c:pt>
                <c:pt idx="16">
                  <c:v>76.2</c:v>
                </c:pt>
                <c:pt idx="17">
                  <c:v>76.2</c:v>
                </c:pt>
                <c:pt idx="18">
                  <c:v>76.2</c:v>
                </c:pt>
                <c:pt idx="19">
                  <c:v>76.2</c:v>
                </c:pt>
                <c:pt idx="20">
                  <c:v>76.2</c:v>
                </c:pt>
                <c:pt idx="21">
                  <c:v>76.2</c:v>
                </c:pt>
                <c:pt idx="22">
                  <c:v>76.2</c:v>
                </c:pt>
                <c:pt idx="23">
                  <c:v>76.2</c:v>
                </c:pt>
              </c:numCache>
            </c:numRef>
          </c:yVal>
          <c:smooth val="0"/>
          <c:extLst>
            <c:ext xmlns:c16="http://schemas.microsoft.com/office/drawing/2014/chart" uri="{C3380CC4-5D6E-409C-BE32-E72D297353CC}">
              <c16:uniqueId val="{00000007-68FB-44E3-8A23-DC43CD49657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8FB-44E3-8A23-DC43CD49657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8FB-44E3-8A23-DC43CD496578}"/>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8FB-44E3-8A23-DC43CD496578}"/>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9C9-4FF8-BA5D-8F969E9E16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76.968996726362406</c:v>
                </c:pt>
                <c:pt idx="2">
                  <c:v>75.350076401676915</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68FB-44E3-8A23-DC43CD496578}"/>
            </c:ext>
          </c:extLst>
        </c:ser>
        <c:dLbls>
          <c:showLegendKey val="0"/>
          <c:showVal val="0"/>
          <c:showCatName val="0"/>
          <c:showSerName val="0"/>
          <c:showPercent val="0"/>
          <c:showBubbleSize val="0"/>
        </c:dLbls>
        <c:axId val="75163520"/>
        <c:axId val="75165056"/>
      </c:scatterChart>
      <c:valAx>
        <c:axId val="75163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5056"/>
        <c:crosses val="autoZero"/>
        <c:crossBetween val="midCat"/>
        <c:majorUnit val="5"/>
      </c:valAx>
      <c:valAx>
        <c:axId val="751650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352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24C-4E0F-9418-585C0D9D1EB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24C-4E0F-9418-585C0D9D1EB9}"/>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24C-4E0F-9418-585C0D9D1EB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EE3-456C-9769-5097A9659C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51.230027897539941</c:v>
                </c:pt>
                <c:pt idx="2">
                  <c:v>53.031018737206736</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52.1</c:v>
                </c:pt>
                <c:pt idx="12">
                  <c:v>52.1</c:v>
                </c:pt>
                <c:pt idx="13">
                  <c:v>52.1</c:v>
                </c:pt>
                <c:pt idx="14">
                  <c:v>52.1</c:v>
                </c:pt>
                <c:pt idx="15">
                  <c:v>52.1</c:v>
                </c:pt>
                <c:pt idx="16">
                  <c:v>52.1</c:v>
                </c:pt>
                <c:pt idx="17">
                  <c:v>52.1</c:v>
                </c:pt>
                <c:pt idx="18">
                  <c:v>52.1</c:v>
                </c:pt>
                <c:pt idx="19">
                  <c:v>52.1</c:v>
                </c:pt>
                <c:pt idx="20">
                  <c:v>52.1</c:v>
                </c:pt>
                <c:pt idx="21">
                  <c:v>52.1</c:v>
                </c:pt>
                <c:pt idx="22">
                  <c:v>52.1</c:v>
                </c:pt>
                <c:pt idx="23">
                  <c:v>52.1</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45.8</c:v>
                </c:pt>
                <c:pt idx="12">
                  <c:v>45.8</c:v>
                </c:pt>
                <c:pt idx="13">
                  <c:v>45.8</c:v>
                </c:pt>
                <c:pt idx="14">
                  <c:v>45.8</c:v>
                </c:pt>
                <c:pt idx="15">
                  <c:v>45.8</c:v>
                </c:pt>
                <c:pt idx="16">
                  <c:v>45.8</c:v>
                </c:pt>
                <c:pt idx="17">
                  <c:v>45.8</c:v>
                </c:pt>
                <c:pt idx="18">
                  <c:v>45.8</c:v>
                </c:pt>
                <c:pt idx="19">
                  <c:v>45.8</c:v>
                </c:pt>
                <c:pt idx="20">
                  <c:v>45.8</c:v>
                </c:pt>
                <c:pt idx="21">
                  <c:v>45.8</c:v>
                </c:pt>
                <c:pt idx="22">
                  <c:v>45.8</c:v>
                </c:pt>
                <c:pt idx="23">
                  <c:v>45.8</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24C-4E0F-9418-585C0D9D1EB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24C-4E0F-9418-585C0D9D1EB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E29-4CD0-A28B-5DFC6A9C8B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45.764646208470708</c:v>
                </c:pt>
                <c:pt idx="2">
                  <c:v>45.916030534351144</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83.3</c:v>
                </c:pt>
                <c:pt idx="12">
                  <c:v>83.3</c:v>
                </c:pt>
                <c:pt idx="13">
                  <c:v>83.3</c:v>
                </c:pt>
                <c:pt idx="14">
                  <c:v>83.3</c:v>
                </c:pt>
                <c:pt idx="15">
                  <c:v>83.3</c:v>
                </c:pt>
                <c:pt idx="16">
                  <c:v>83.3</c:v>
                </c:pt>
                <c:pt idx="17">
                  <c:v>83.3</c:v>
                </c:pt>
                <c:pt idx="18">
                  <c:v>83.3</c:v>
                </c:pt>
                <c:pt idx="19">
                  <c:v>83.3</c:v>
                </c:pt>
                <c:pt idx="20">
                  <c:v>83.3</c:v>
                </c:pt>
                <c:pt idx="21">
                  <c:v>83.3</c:v>
                </c:pt>
                <c:pt idx="22">
                  <c:v>83.3</c:v>
                </c:pt>
                <c:pt idx="23">
                  <c:v>83.3</c:v>
                </c:pt>
              </c:numCache>
            </c:numRef>
          </c:yVal>
          <c:smooth val="0"/>
          <c:extLst>
            <c:ext xmlns:c16="http://schemas.microsoft.com/office/drawing/2014/chart" uri="{C3380CC4-5D6E-409C-BE32-E72D297353CC}">
              <c16:uniqueId val="{00000008-324C-4E0F-9418-585C0D9D1EB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24C-4E0F-9418-585C0D9D1EB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24C-4E0F-9418-585C0D9D1EB9}"/>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24C-4E0F-9418-585C0D9D1EB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EE3-456C-9769-5097A9659C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83.920872432158262</c:v>
                </c:pt>
                <c:pt idx="2">
                  <c:v>82.679892930247206</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324C-4E0F-9418-585C0D9D1EB9}"/>
            </c:ext>
          </c:extLst>
        </c:ser>
        <c:dLbls>
          <c:showLegendKey val="0"/>
          <c:showVal val="0"/>
          <c:showCatName val="0"/>
          <c:showSerName val="0"/>
          <c:showPercent val="0"/>
          <c:showBubbleSize val="0"/>
        </c:dLbls>
        <c:axId val="84693760"/>
        <c:axId val="84695296"/>
      </c:scatterChart>
      <c:valAx>
        <c:axId val="84693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5296"/>
        <c:crosses val="autoZero"/>
        <c:crossBetween val="midCat"/>
        <c:majorUnit val="5"/>
      </c:valAx>
      <c:valAx>
        <c:axId val="84695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37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A70-4FC8-93E6-43AC9484C89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A70-4FC8-93E6-43AC9484C89F}"/>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A70-4FC8-93E6-43AC9484C89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D2-4849-917E-10844C45C4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80.924800000000005</c:v>
                </c:pt>
                <c:pt idx="2">
                  <c:v>76.666660000000007</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78.8</c:v>
                </c:pt>
                <c:pt idx="12">
                  <c:v>78.8</c:v>
                </c:pt>
                <c:pt idx="13">
                  <c:v>78.8</c:v>
                </c:pt>
                <c:pt idx="14">
                  <c:v>78.8</c:v>
                </c:pt>
                <c:pt idx="15">
                  <c:v>78.8</c:v>
                </c:pt>
                <c:pt idx="16">
                  <c:v>78.8</c:v>
                </c:pt>
                <c:pt idx="17">
                  <c:v>78.8</c:v>
                </c:pt>
                <c:pt idx="18">
                  <c:v>78.8</c:v>
                </c:pt>
                <c:pt idx="19">
                  <c:v>78.8</c:v>
                </c:pt>
                <c:pt idx="20">
                  <c:v>78.8</c:v>
                </c:pt>
                <c:pt idx="21">
                  <c:v>78.8</c:v>
                </c:pt>
                <c:pt idx="22">
                  <c:v>78.8</c:v>
                </c:pt>
                <c:pt idx="23">
                  <c:v>78.8</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68.900000000000006</c:v>
                </c:pt>
                <c:pt idx="12">
                  <c:v>68.900000000000006</c:v>
                </c:pt>
                <c:pt idx="13">
                  <c:v>68.900000000000006</c:v>
                </c:pt>
                <c:pt idx="14">
                  <c:v>68.900000000000006</c:v>
                </c:pt>
                <c:pt idx="15">
                  <c:v>68.900000000000006</c:v>
                </c:pt>
                <c:pt idx="16">
                  <c:v>68.900000000000006</c:v>
                </c:pt>
                <c:pt idx="17">
                  <c:v>68.900000000000006</c:v>
                </c:pt>
                <c:pt idx="18">
                  <c:v>68.900000000000006</c:v>
                </c:pt>
                <c:pt idx="19">
                  <c:v>68.900000000000006</c:v>
                </c:pt>
                <c:pt idx="20">
                  <c:v>68.900000000000006</c:v>
                </c:pt>
                <c:pt idx="21">
                  <c:v>68.900000000000006</c:v>
                </c:pt>
                <c:pt idx="22">
                  <c:v>68.900000000000006</c:v>
                </c:pt>
                <c:pt idx="23">
                  <c:v>68.900000000000006</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A70-4FC8-93E6-43AC9484C89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A70-4FC8-93E6-43AC9484C89F}"/>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A70-4FC8-93E6-43AC9484C89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3CC-4CC5-8FBC-F6488D0E337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69.36</c:v>
                </c:pt>
                <c:pt idx="2">
                  <c:v>68.518519999999995</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98.7</c:v>
                </c:pt>
                <c:pt idx="12">
                  <c:v>98.7</c:v>
                </c:pt>
                <c:pt idx="13">
                  <c:v>98.7</c:v>
                </c:pt>
                <c:pt idx="14">
                  <c:v>98.7</c:v>
                </c:pt>
                <c:pt idx="15">
                  <c:v>98.7</c:v>
                </c:pt>
                <c:pt idx="16">
                  <c:v>98.7</c:v>
                </c:pt>
                <c:pt idx="17">
                  <c:v>98.7</c:v>
                </c:pt>
                <c:pt idx="18">
                  <c:v>98.7</c:v>
                </c:pt>
                <c:pt idx="19">
                  <c:v>98.7</c:v>
                </c:pt>
                <c:pt idx="20">
                  <c:v>98.7</c:v>
                </c:pt>
                <c:pt idx="21">
                  <c:v>98.7</c:v>
                </c:pt>
                <c:pt idx="22">
                  <c:v>98.7</c:v>
                </c:pt>
                <c:pt idx="23">
                  <c:v>98.7</c:v>
                </c:pt>
              </c:numCache>
            </c:numRef>
          </c:yVal>
          <c:smooth val="0"/>
          <c:extLst>
            <c:ext xmlns:c16="http://schemas.microsoft.com/office/drawing/2014/chart" uri="{C3380CC4-5D6E-409C-BE32-E72D297353CC}">
              <c16:uniqueId val="{00000007-0A70-4FC8-93E6-43AC9484C89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A70-4FC8-93E6-43AC9484C89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A70-4FC8-93E6-43AC9484C89F}"/>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A70-4FC8-93E6-43AC9484C89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3D2-4849-917E-10844C45C4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97.69</c:v>
                </c:pt>
                <c:pt idx="2">
                  <c:v>99.629630000000006</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0A70-4FC8-93E6-43AC9484C89F}"/>
            </c:ext>
          </c:extLst>
        </c:ser>
        <c:dLbls>
          <c:showLegendKey val="0"/>
          <c:showVal val="0"/>
          <c:showCatName val="0"/>
          <c:showSerName val="0"/>
          <c:showPercent val="0"/>
          <c:showBubbleSize val="0"/>
        </c:dLbls>
        <c:axId val="84818560"/>
        <c:axId val="84828544"/>
      </c:scatterChart>
      <c:valAx>
        <c:axId val="848185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8544"/>
        <c:crosses val="autoZero"/>
        <c:crossBetween val="midCat"/>
        <c:majorUnit val="5"/>
      </c:valAx>
      <c:valAx>
        <c:axId val="8482854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85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35D-4779-8BB0-9307900FE3E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35D-4779-8BB0-9307900FE3E6}"/>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35D-4779-8BB0-9307900FE3E6}"/>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152-44E1-864A-52073AB151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61.925699999999999</c:v>
                </c:pt>
                <c:pt idx="2">
                  <c:v>54.918810000000001</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58.4</c:v>
                </c:pt>
                <c:pt idx="12">
                  <c:v>58.4</c:v>
                </c:pt>
                <c:pt idx="13">
                  <c:v>58.4</c:v>
                </c:pt>
                <c:pt idx="14">
                  <c:v>58.4</c:v>
                </c:pt>
                <c:pt idx="15">
                  <c:v>58.4</c:v>
                </c:pt>
                <c:pt idx="16">
                  <c:v>58.4</c:v>
                </c:pt>
                <c:pt idx="17">
                  <c:v>58.4</c:v>
                </c:pt>
                <c:pt idx="18">
                  <c:v>58.4</c:v>
                </c:pt>
                <c:pt idx="19">
                  <c:v>58.4</c:v>
                </c:pt>
                <c:pt idx="20">
                  <c:v>58.4</c:v>
                </c:pt>
                <c:pt idx="21">
                  <c:v>58.4</c:v>
                </c:pt>
                <c:pt idx="22">
                  <c:v>58.4</c:v>
                </c:pt>
                <c:pt idx="23">
                  <c:v>58.4</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45.2</c:v>
                </c:pt>
                <c:pt idx="12">
                  <c:v>45.2</c:v>
                </c:pt>
                <c:pt idx="13">
                  <c:v>45.2</c:v>
                </c:pt>
                <c:pt idx="14">
                  <c:v>45.2</c:v>
                </c:pt>
                <c:pt idx="15">
                  <c:v>45.2</c:v>
                </c:pt>
                <c:pt idx="16">
                  <c:v>45.2</c:v>
                </c:pt>
                <c:pt idx="17">
                  <c:v>45.2</c:v>
                </c:pt>
                <c:pt idx="18">
                  <c:v>45.2</c:v>
                </c:pt>
                <c:pt idx="19">
                  <c:v>45.2</c:v>
                </c:pt>
                <c:pt idx="20">
                  <c:v>45.2</c:v>
                </c:pt>
                <c:pt idx="21">
                  <c:v>45.2</c:v>
                </c:pt>
                <c:pt idx="22">
                  <c:v>45.2</c:v>
                </c:pt>
                <c:pt idx="23">
                  <c:v>45.2</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5D-4779-8BB0-9307900FE3E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5D-4779-8BB0-9307900FE3E6}"/>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81C-479C-A50E-9E0B1DE422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43.35</c:v>
                </c:pt>
                <c:pt idx="2">
                  <c:v>47.010509999999996</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97</c:v>
                </c:pt>
                <c:pt idx="12">
                  <c:v>97</c:v>
                </c:pt>
                <c:pt idx="13">
                  <c:v>97</c:v>
                </c:pt>
                <c:pt idx="14">
                  <c:v>97</c:v>
                </c:pt>
                <c:pt idx="15">
                  <c:v>97</c:v>
                </c:pt>
                <c:pt idx="16">
                  <c:v>97</c:v>
                </c:pt>
                <c:pt idx="17">
                  <c:v>97</c:v>
                </c:pt>
                <c:pt idx="18">
                  <c:v>97</c:v>
                </c:pt>
                <c:pt idx="19">
                  <c:v>97</c:v>
                </c:pt>
                <c:pt idx="20">
                  <c:v>97</c:v>
                </c:pt>
                <c:pt idx="21">
                  <c:v>97</c:v>
                </c:pt>
                <c:pt idx="22">
                  <c:v>97</c:v>
                </c:pt>
                <c:pt idx="23">
                  <c:v>97</c:v>
                </c:pt>
              </c:numCache>
            </c:numRef>
          </c:yVal>
          <c:smooth val="0"/>
          <c:extLst>
            <c:ext xmlns:c16="http://schemas.microsoft.com/office/drawing/2014/chart" uri="{C3380CC4-5D6E-409C-BE32-E72D297353CC}">
              <c16:uniqueId val="{00000007-135D-4779-8BB0-9307900FE3E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35D-4779-8BB0-9307900FE3E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35D-4779-8BB0-9307900FE3E6}"/>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35D-4779-8BB0-9307900FE3E6}"/>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152-44E1-864A-52073AB151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95.9</c:v>
                </c:pt>
                <c:pt idx="2">
                  <c:v>98.051580000000001</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135D-4779-8BB0-9307900FE3E6}"/>
            </c:ext>
          </c:extLst>
        </c:ser>
        <c:dLbls>
          <c:showLegendKey val="0"/>
          <c:showVal val="0"/>
          <c:showCatName val="0"/>
          <c:showSerName val="0"/>
          <c:showPercent val="0"/>
          <c:showBubbleSize val="0"/>
        </c:dLbls>
        <c:axId val="84857984"/>
        <c:axId val="84859520"/>
      </c:scatterChart>
      <c:valAx>
        <c:axId val="84857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9520"/>
        <c:crosses val="autoZero"/>
        <c:crossBetween val="midCat"/>
        <c:majorUnit val="5"/>
      </c:valAx>
      <c:valAx>
        <c:axId val="848595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79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D9F-4CBD-A115-141246E5CA6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D9F-4CBD-A115-141246E5CA65}"/>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D9F-4CBD-A115-141246E5CA6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A68-4090-B5F2-4EF2B7B35F3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60.689599999999999</c:v>
                </c:pt>
                <c:pt idx="2">
                  <c:v>54.669211195928753</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57.7</c:v>
                </c:pt>
                <c:pt idx="12">
                  <c:v>57.7</c:v>
                </c:pt>
                <c:pt idx="13">
                  <c:v>57.7</c:v>
                </c:pt>
                <c:pt idx="14">
                  <c:v>57.7</c:v>
                </c:pt>
                <c:pt idx="15">
                  <c:v>57.7</c:v>
                </c:pt>
                <c:pt idx="16">
                  <c:v>57.7</c:v>
                </c:pt>
                <c:pt idx="17">
                  <c:v>57.7</c:v>
                </c:pt>
                <c:pt idx="18">
                  <c:v>57.7</c:v>
                </c:pt>
                <c:pt idx="19">
                  <c:v>57.7</c:v>
                </c:pt>
                <c:pt idx="20">
                  <c:v>57.7</c:v>
                </c:pt>
                <c:pt idx="21">
                  <c:v>57.7</c:v>
                </c:pt>
                <c:pt idx="22">
                  <c:v>57.7</c:v>
                </c:pt>
                <c:pt idx="23">
                  <c:v>57.7</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45.6</c:v>
                </c:pt>
                <c:pt idx="12">
                  <c:v>45.6</c:v>
                </c:pt>
                <c:pt idx="13">
                  <c:v>45.6</c:v>
                </c:pt>
                <c:pt idx="14">
                  <c:v>45.6</c:v>
                </c:pt>
                <c:pt idx="15">
                  <c:v>45.6</c:v>
                </c:pt>
                <c:pt idx="16">
                  <c:v>45.6</c:v>
                </c:pt>
                <c:pt idx="17">
                  <c:v>45.6</c:v>
                </c:pt>
                <c:pt idx="18">
                  <c:v>45.6</c:v>
                </c:pt>
                <c:pt idx="19">
                  <c:v>45.6</c:v>
                </c:pt>
                <c:pt idx="20">
                  <c:v>45.6</c:v>
                </c:pt>
                <c:pt idx="21">
                  <c:v>45.6</c:v>
                </c:pt>
                <c:pt idx="22">
                  <c:v>45.6</c:v>
                </c:pt>
                <c:pt idx="23">
                  <c:v>45.6</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D9F-4CBD-A115-141246E5CA6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D9F-4CBD-A115-141246E5CA6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8A7-40CE-80A4-E1156BAB3A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44.28</c:v>
                </c:pt>
                <c:pt idx="2">
                  <c:v>46.972010178117046</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97.7</c:v>
                </c:pt>
                <c:pt idx="12">
                  <c:v>97.7</c:v>
                </c:pt>
                <c:pt idx="13">
                  <c:v>97.7</c:v>
                </c:pt>
                <c:pt idx="14">
                  <c:v>97.7</c:v>
                </c:pt>
                <c:pt idx="15">
                  <c:v>97.7</c:v>
                </c:pt>
                <c:pt idx="16">
                  <c:v>97.7</c:v>
                </c:pt>
                <c:pt idx="17">
                  <c:v>97.7</c:v>
                </c:pt>
                <c:pt idx="18">
                  <c:v>97.7</c:v>
                </c:pt>
                <c:pt idx="19">
                  <c:v>97.7</c:v>
                </c:pt>
                <c:pt idx="20">
                  <c:v>97.7</c:v>
                </c:pt>
                <c:pt idx="21">
                  <c:v>97.7</c:v>
                </c:pt>
                <c:pt idx="22">
                  <c:v>97.7</c:v>
                </c:pt>
                <c:pt idx="23">
                  <c:v>97.7</c:v>
                </c:pt>
              </c:numCache>
            </c:numRef>
          </c:yVal>
          <c:smooth val="0"/>
          <c:extLst>
            <c:ext xmlns:c16="http://schemas.microsoft.com/office/drawing/2014/chart" uri="{C3380CC4-5D6E-409C-BE32-E72D297353CC}">
              <c16:uniqueId val="{00000008-2D9F-4CBD-A115-141246E5CA65}"/>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D9F-4CBD-A115-141246E5CA6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D9F-4CBD-A115-141246E5CA65}"/>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D9F-4CBD-A115-141246E5CA6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A68-4090-B5F2-4EF2B7B35F3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96.73</c:v>
                </c:pt>
                <c:pt idx="2">
                  <c:v>98.587786259541986</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2D9F-4CBD-A115-141246E5CA65}"/>
            </c:ext>
          </c:extLst>
        </c:ser>
        <c:dLbls>
          <c:showLegendKey val="0"/>
          <c:showVal val="0"/>
          <c:showCatName val="0"/>
          <c:showSerName val="0"/>
          <c:showPercent val="0"/>
          <c:showBubbleSize val="0"/>
        </c:dLbls>
        <c:axId val="85557248"/>
        <c:axId val="85558784"/>
      </c:scatterChart>
      <c:valAx>
        <c:axId val="855572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8784"/>
        <c:crosses val="autoZero"/>
        <c:crossBetween val="midCat"/>
        <c:majorUnit val="5"/>
      </c:valAx>
      <c:valAx>
        <c:axId val="8555878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72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57.3</c:v>
                </c:pt>
                <c:pt idx="11">
                  <c:v>57.3</c:v>
                </c:pt>
                <c:pt idx="12">
                  <c:v>57.3</c:v>
                </c:pt>
                <c:pt idx="13">
                  <c:v>57.3</c:v>
                </c:pt>
                <c:pt idx="14">
                  <c:v>57.3</c:v>
                </c:pt>
                <c:pt idx="15">
                  <c:v>57.3</c:v>
                </c:pt>
                <c:pt idx="16">
                  <c:v>57.3</c:v>
                </c:pt>
                <c:pt idx="17">
                  <c:v>57.3</c:v>
                </c:pt>
                <c:pt idx="18">
                  <c:v>57.3</c:v>
                </c:pt>
                <c:pt idx="19">
                  <c:v>57.3</c:v>
                </c:pt>
                <c:pt idx="20">
                  <c:v>57.3</c:v>
                </c:pt>
                <c:pt idx="21">
                  <c:v>57.3</c:v>
                </c:pt>
                <c:pt idx="22">
                  <c:v>57.3</c:v>
                </c:pt>
                <c:pt idx="23">
                  <c:v>57.3</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498-4A5C-BF19-54BD148F8D9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98-4A5C-BF19-54BD148F8D91}"/>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498-4A5C-BF19-54BD148F8D9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1C-4E0F-89B8-6B602F24835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57.400000000000006</c:v>
                </c:pt>
                <c:pt idx="1">
                  <c:v>56.47</c:v>
                </c:pt>
                <c:pt idx="2">
                  <c:v>58.019680000000001</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54.4</c:v>
                </c:pt>
                <c:pt idx="11">
                  <c:v>54.4</c:v>
                </c:pt>
                <c:pt idx="12">
                  <c:v>54.4</c:v>
                </c:pt>
                <c:pt idx="13">
                  <c:v>54.4</c:v>
                </c:pt>
                <c:pt idx="14">
                  <c:v>54.4</c:v>
                </c:pt>
                <c:pt idx="15">
                  <c:v>54.4</c:v>
                </c:pt>
                <c:pt idx="16">
                  <c:v>54.4</c:v>
                </c:pt>
                <c:pt idx="17">
                  <c:v>54.4</c:v>
                </c:pt>
                <c:pt idx="18">
                  <c:v>54.4</c:v>
                </c:pt>
                <c:pt idx="19">
                  <c:v>54.4</c:v>
                </c:pt>
                <c:pt idx="20">
                  <c:v>54.4</c:v>
                </c:pt>
                <c:pt idx="21">
                  <c:v>54.4</c:v>
                </c:pt>
                <c:pt idx="22">
                  <c:v>54.4</c:v>
                </c:pt>
                <c:pt idx="23">
                  <c:v>54.4</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98-4A5C-BF19-54BD148F8D9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98-4A5C-BF19-54BD148F8D91}"/>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98-4A5C-BF19-54BD148F8D9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91C-4E0F-89B8-6B602F24835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49.91</c:v>
                </c:pt>
                <c:pt idx="1">
                  <c:v>56.029000000000003</c:v>
                </c:pt>
                <c:pt idx="2">
                  <c:v>57.330870000000004</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11.7</c:v>
                </c:pt>
                <c:pt idx="11">
                  <c:v>11.7</c:v>
                </c:pt>
                <c:pt idx="12">
                  <c:v>11.7</c:v>
                </c:pt>
                <c:pt idx="13">
                  <c:v>11.7</c:v>
                </c:pt>
                <c:pt idx="14">
                  <c:v>11.7</c:v>
                </c:pt>
                <c:pt idx="15">
                  <c:v>11.7</c:v>
                </c:pt>
                <c:pt idx="16">
                  <c:v>11.7</c:v>
                </c:pt>
                <c:pt idx="17">
                  <c:v>11.7</c:v>
                </c:pt>
                <c:pt idx="18">
                  <c:v>11.7</c:v>
                </c:pt>
                <c:pt idx="19">
                  <c:v>11.7</c:v>
                </c:pt>
                <c:pt idx="20">
                  <c:v>11.7</c:v>
                </c:pt>
                <c:pt idx="21">
                  <c:v>11.7</c:v>
                </c:pt>
                <c:pt idx="22">
                  <c:v>11.7</c:v>
                </c:pt>
                <c:pt idx="23">
                  <c:v>11.7</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498-4A5C-BF19-54BD148F8D9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498-4A5C-BF19-54BD148F8D91}"/>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498-4A5C-BF19-54BD148F8D9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91C-4E0F-89B8-6B602F24835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7.49</c:v>
                </c:pt>
                <c:pt idx="1">
                  <c:v>13.27</c:v>
                </c:pt>
                <c:pt idx="2">
                  <c:v>14.243539999999999</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705856"/>
        <c:axId val="85707392"/>
      </c:scatterChart>
      <c:valAx>
        <c:axId val="857058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7392"/>
        <c:crosses val="autoZero"/>
        <c:crossBetween val="midCat"/>
        <c:majorUnit val="5"/>
      </c:valAx>
      <c:valAx>
        <c:axId val="857073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5856"/>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49.9</c:v>
                </c:pt>
                <c:pt idx="13">
                  <c:v>49.9</c:v>
                </c:pt>
                <c:pt idx="14">
                  <c:v>49.9</c:v>
                </c:pt>
                <c:pt idx="15">
                  <c:v>49.9</c:v>
                </c:pt>
                <c:pt idx="16">
                  <c:v>49.9</c:v>
                </c:pt>
                <c:pt idx="17">
                  <c:v>49.9</c:v>
                </c:pt>
                <c:pt idx="18">
                  <c:v>49.9</c:v>
                </c:pt>
                <c:pt idx="19">
                  <c:v>49.9</c:v>
                </c:pt>
                <c:pt idx="20">
                  <c:v>49.9</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345-4351-A5D6-F71DF8C0220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345-4351-A5D6-F71DF8C0220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39B-4DBF-9B2C-652716CA27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49.86</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5.8</c:v>
                </c:pt>
                <c:pt idx="13">
                  <c:v>5.8</c:v>
                </c:pt>
                <c:pt idx="14">
                  <c:v>5.8</c:v>
                </c:pt>
                <c:pt idx="15">
                  <c:v>5.8</c:v>
                </c:pt>
                <c:pt idx="16">
                  <c:v>5.8</c:v>
                </c:pt>
                <c:pt idx="17">
                  <c:v>5.8</c:v>
                </c:pt>
                <c:pt idx="18">
                  <c:v>5.8</c:v>
                </c:pt>
                <c:pt idx="19">
                  <c:v>5.8</c:v>
                </c:pt>
                <c:pt idx="20">
                  <c:v>5.8</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345-4351-A5D6-F71DF8C0220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45-4351-A5D6-F71DF8C0220C}"/>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45-4351-A5D6-F71DF8C0220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F00-4A28-8617-C22C5DE481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5.83</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55.7</c:v>
                </c:pt>
                <c:pt idx="13">
                  <c:v>55.7</c:v>
                </c:pt>
                <c:pt idx="14">
                  <c:v>55.7</c:v>
                </c:pt>
                <c:pt idx="15">
                  <c:v>55.7</c:v>
                </c:pt>
                <c:pt idx="16">
                  <c:v>55.7</c:v>
                </c:pt>
                <c:pt idx="17">
                  <c:v>55.7</c:v>
                </c:pt>
                <c:pt idx="18">
                  <c:v>55.7</c:v>
                </c:pt>
                <c:pt idx="19">
                  <c:v>55.7</c:v>
                </c:pt>
                <c:pt idx="20">
                  <c:v>55.7</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345-4351-A5D6-F71DF8C0220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345-4351-A5D6-F71DF8C0220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9CF-4419-80EC-503C2B7FD2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55.69</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49.9</c:v>
                </c:pt>
                <c:pt idx="13">
                  <c:v>49.9</c:v>
                </c:pt>
                <c:pt idx="14">
                  <c:v>49.9</c:v>
                </c:pt>
                <c:pt idx="15">
                  <c:v>49.9</c:v>
                </c:pt>
                <c:pt idx="16">
                  <c:v>49.9</c:v>
                </c:pt>
                <c:pt idx="17">
                  <c:v>49.9</c:v>
                </c:pt>
                <c:pt idx="18">
                  <c:v>49.9</c:v>
                </c:pt>
                <c:pt idx="19">
                  <c:v>49.9</c:v>
                </c:pt>
                <c:pt idx="20">
                  <c:v>49.9</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7.7</c:v>
                </c:pt>
                <c:pt idx="13">
                  <c:v>7.7</c:v>
                </c:pt>
                <c:pt idx="14">
                  <c:v>7.7</c:v>
                </c:pt>
                <c:pt idx="15">
                  <c:v>7.7</c:v>
                </c:pt>
                <c:pt idx="16">
                  <c:v>7.7</c:v>
                </c:pt>
                <c:pt idx="17">
                  <c:v>7.7</c:v>
                </c:pt>
                <c:pt idx="18">
                  <c:v>7.7</c:v>
                </c:pt>
                <c:pt idx="19">
                  <c:v>7.7</c:v>
                </c:pt>
                <c:pt idx="20">
                  <c:v>7.7</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3D0-4899-A932-143D4F301B2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3D0-4899-A932-143D4F301B2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6F-43D2-BE27-F78F808FF6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49.92</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D0-4899-A932-143D4F301B2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3D0-4899-A932-143D4F301B21}"/>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3D0-4899-A932-143D4F301B2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A6-4DA7-BA7A-5C7AD1B7E93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7.72</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57.6</c:v>
                </c:pt>
                <c:pt idx="13">
                  <c:v>57.6</c:v>
                </c:pt>
                <c:pt idx="14">
                  <c:v>57.6</c:v>
                </c:pt>
                <c:pt idx="15">
                  <c:v>57.6</c:v>
                </c:pt>
                <c:pt idx="16">
                  <c:v>57.6</c:v>
                </c:pt>
                <c:pt idx="17">
                  <c:v>57.6</c:v>
                </c:pt>
                <c:pt idx="18">
                  <c:v>57.6</c:v>
                </c:pt>
                <c:pt idx="19">
                  <c:v>57.6</c:v>
                </c:pt>
                <c:pt idx="20">
                  <c:v>57.6</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3D0-4899-A932-143D4F301B2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3D0-4899-A932-143D4F301B2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E28-40B1-9CD0-6C08C7A971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57.64</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36192"/>
        <c:axId val="86537728"/>
      </c:scatterChart>
      <c:valAx>
        <c:axId val="86536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7728"/>
        <c:crosses val="autoZero"/>
        <c:crossBetween val="midCat"/>
        <c:majorUnit val="5"/>
      </c:valAx>
      <c:valAx>
        <c:axId val="86537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619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60.4</c:v>
                </c:pt>
                <c:pt idx="11">
                  <c:v>60.4</c:v>
                </c:pt>
                <c:pt idx="12">
                  <c:v>60.4</c:v>
                </c:pt>
                <c:pt idx="13">
                  <c:v>60.4</c:v>
                </c:pt>
                <c:pt idx="14">
                  <c:v>60.4</c:v>
                </c:pt>
                <c:pt idx="15">
                  <c:v>60.4</c:v>
                </c:pt>
                <c:pt idx="16">
                  <c:v>60.4</c:v>
                </c:pt>
                <c:pt idx="17">
                  <c:v>60.4</c:v>
                </c:pt>
                <c:pt idx="18">
                  <c:v>60.4</c:v>
                </c:pt>
                <c:pt idx="19">
                  <c:v>60.4</c:v>
                </c:pt>
                <c:pt idx="20">
                  <c:v>60.4</c:v>
                </c:pt>
                <c:pt idx="21">
                  <c:v>60.4</c:v>
                </c:pt>
                <c:pt idx="22">
                  <c:v>60.4</c:v>
                </c:pt>
                <c:pt idx="23">
                  <c:v>60.4</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16.3</c:v>
                </c:pt>
                <c:pt idx="11">
                  <c:v>16.3</c:v>
                </c:pt>
                <c:pt idx="12">
                  <c:v>16.3</c:v>
                </c:pt>
                <c:pt idx="13">
                  <c:v>16.3</c:v>
                </c:pt>
                <c:pt idx="14">
                  <c:v>16.3</c:v>
                </c:pt>
                <c:pt idx="15">
                  <c:v>16.3</c:v>
                </c:pt>
                <c:pt idx="16">
                  <c:v>16.3</c:v>
                </c:pt>
                <c:pt idx="17">
                  <c:v>16.3</c:v>
                </c:pt>
                <c:pt idx="18">
                  <c:v>16.3</c:v>
                </c:pt>
                <c:pt idx="19">
                  <c:v>16.3</c:v>
                </c:pt>
                <c:pt idx="20">
                  <c:v>16.3</c:v>
                </c:pt>
                <c:pt idx="21">
                  <c:v>16.3</c:v>
                </c:pt>
                <c:pt idx="22">
                  <c:v>16.3</c:v>
                </c:pt>
                <c:pt idx="23">
                  <c:v>16.3</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C20-4EF7-BA38-6F8BD7C17EB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C20-4EF7-BA38-6F8BD7C17EBA}"/>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C20-4EF7-BA38-6F8BD7C17EB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985-4435-9EFA-86F965C0C0C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46.39</c:v>
                </c:pt>
                <c:pt idx="1">
                  <c:v>63.01</c:v>
                </c:pt>
                <c:pt idx="2">
                  <c:v>71.851849999999999</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C20-4EF7-BA38-6F8BD7C17EB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C20-4EF7-BA38-6F8BD7C17EBA}"/>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C20-4EF7-BA38-6F8BD7C17EB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CDC-49F2-804A-D602C079C2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10.31</c:v>
                </c:pt>
                <c:pt idx="1">
                  <c:v>17.920000000000002</c:v>
                </c:pt>
                <c:pt idx="2">
                  <c:v>20.740739999999999</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64.099999999999994</c:v>
                </c:pt>
                <c:pt idx="11">
                  <c:v>64.099999999999994</c:v>
                </c:pt>
                <c:pt idx="12">
                  <c:v>64.099999999999994</c:v>
                </c:pt>
                <c:pt idx="13">
                  <c:v>64.099999999999994</c:v>
                </c:pt>
                <c:pt idx="14">
                  <c:v>64.099999999999994</c:v>
                </c:pt>
                <c:pt idx="15">
                  <c:v>64.099999999999994</c:v>
                </c:pt>
                <c:pt idx="16">
                  <c:v>64.099999999999994</c:v>
                </c:pt>
                <c:pt idx="17">
                  <c:v>64.099999999999994</c:v>
                </c:pt>
                <c:pt idx="18">
                  <c:v>64.099999999999994</c:v>
                </c:pt>
                <c:pt idx="19">
                  <c:v>64.099999999999994</c:v>
                </c:pt>
                <c:pt idx="20">
                  <c:v>64.099999999999994</c:v>
                </c:pt>
                <c:pt idx="21">
                  <c:v>64.099999999999994</c:v>
                </c:pt>
                <c:pt idx="22">
                  <c:v>64.099999999999994</c:v>
                </c:pt>
                <c:pt idx="23">
                  <c:v>64.099999999999994</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C20-4EF7-BA38-6F8BD7C17EB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C20-4EF7-BA38-6F8BD7C17EBA}"/>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C20-4EF7-BA38-6F8BD7C17EB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33-43BF-BB54-AF30D8713B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56.7</c:v>
                </c:pt>
                <c:pt idx="1">
                  <c:v>63.01</c:v>
                </c:pt>
                <c:pt idx="2">
                  <c:v>72.592590000000001</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9336064"/>
        <c:axId val="89354240"/>
      </c:scatterChart>
      <c:valAx>
        <c:axId val="893360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4240"/>
        <c:crosses val="autoZero"/>
        <c:crossBetween val="midCat"/>
        <c:majorUnit val="5"/>
      </c:valAx>
      <c:valAx>
        <c:axId val="893542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60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C16D-430E-85C0-6F8AB3A460AD}"/>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46.832801369999999</c:v>
                </c:pt>
                <c:pt idx="1">
                  <c:v>1E-10</c:v>
                </c:pt>
                <c:pt idx="2">
                  <c:v>1E-10</c:v>
                </c:pt>
                <c:pt idx="3">
                  <c:v>33.90925739</c:v>
                </c:pt>
                <c:pt idx="4">
                  <c:v>45.840338369999998</c:v>
                </c:pt>
                <c:pt idx="5">
                  <c:v>65.185185189999999</c:v>
                </c:pt>
              </c:numCache>
            </c:numRef>
          </c:val>
          <c:extLst>
            <c:ext xmlns:c16="http://schemas.microsoft.com/office/drawing/2014/chart" uri="{C3380CC4-5D6E-409C-BE32-E72D297353CC}">
              <c16:uniqueId val="{00000002-C16D-430E-85C0-6F8AB3A460AD}"/>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6.4343529889999997</c:v>
                </c:pt>
                <c:pt idx="1">
                  <c:v>1E-10</c:v>
                </c:pt>
                <c:pt idx="2">
                  <c:v>1E-10</c:v>
                </c:pt>
                <c:pt idx="3">
                  <c:v>7.8127089659999998</c:v>
                </c:pt>
                <c:pt idx="4">
                  <c:v>6.2901849460000001</c:v>
                </c:pt>
                <c:pt idx="5">
                  <c:v>23.274672670000001</c:v>
                </c:pt>
              </c:numCache>
            </c:numRef>
          </c:val>
          <c:extLst>
            <c:ext xmlns:c16="http://schemas.microsoft.com/office/drawing/2014/chart" uri="{C3380CC4-5D6E-409C-BE32-E72D297353CC}">
              <c16:uniqueId val="{00000003-C16D-430E-85C0-6F8AB3A460AD}"/>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0</c:v>
                </c:pt>
                <c:pt idx="4">
                  <c:v>0</c:v>
                </c:pt>
                <c:pt idx="5">
                  <c:v>0</c:v>
                </c:pt>
              </c:numCache>
            </c:numRef>
          </c:val>
          <c:extLst>
            <c:ext xmlns:c16="http://schemas.microsoft.com/office/drawing/2014/chart" uri="{C3380CC4-5D6E-409C-BE32-E72D297353CC}">
              <c16:uniqueId val="{00000004-C16D-430E-85C0-6F8AB3A460AD}"/>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46.732845640000001</c:v>
                </c:pt>
                <c:pt idx="1">
                  <c:v>1E-10</c:v>
                </c:pt>
                <c:pt idx="2">
                  <c:v>1E-10</c:v>
                </c:pt>
                <c:pt idx="3">
                  <c:v>58.278033639999997</c:v>
                </c:pt>
                <c:pt idx="4">
                  <c:v>47.869476679999998</c:v>
                </c:pt>
                <c:pt idx="5">
                  <c:v>11.54014214</c:v>
                </c:pt>
              </c:numCache>
            </c:numRef>
          </c:val>
          <c:extLst>
            <c:ext xmlns:c16="http://schemas.microsoft.com/office/drawing/2014/chart" uri="{C3380CC4-5D6E-409C-BE32-E72D297353CC}">
              <c16:uniqueId val="{00000005-C16D-430E-85C0-6F8AB3A460AD}"/>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53.6</c:v>
                </c:pt>
                <c:pt idx="11">
                  <c:v>53.6</c:v>
                </c:pt>
                <c:pt idx="12">
                  <c:v>53.6</c:v>
                </c:pt>
                <c:pt idx="13">
                  <c:v>53.6</c:v>
                </c:pt>
                <c:pt idx="14">
                  <c:v>53.6</c:v>
                </c:pt>
                <c:pt idx="15">
                  <c:v>53.6</c:v>
                </c:pt>
                <c:pt idx="16">
                  <c:v>53.6</c:v>
                </c:pt>
                <c:pt idx="17">
                  <c:v>53.6</c:v>
                </c:pt>
                <c:pt idx="18">
                  <c:v>53.6</c:v>
                </c:pt>
                <c:pt idx="19">
                  <c:v>53.6</c:v>
                </c:pt>
                <c:pt idx="20">
                  <c:v>53.6</c:v>
                </c:pt>
                <c:pt idx="21">
                  <c:v>53.6</c:v>
                </c:pt>
                <c:pt idx="22">
                  <c:v>53.6</c:v>
                </c:pt>
                <c:pt idx="23">
                  <c:v>53.6</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12.3</c:v>
                </c:pt>
                <c:pt idx="11">
                  <c:v>12.3</c:v>
                </c:pt>
                <c:pt idx="12">
                  <c:v>12.3</c:v>
                </c:pt>
                <c:pt idx="13">
                  <c:v>12.3</c:v>
                </c:pt>
                <c:pt idx="14">
                  <c:v>12.3</c:v>
                </c:pt>
                <c:pt idx="15">
                  <c:v>12.3</c:v>
                </c:pt>
                <c:pt idx="16">
                  <c:v>12.3</c:v>
                </c:pt>
                <c:pt idx="17">
                  <c:v>12.3</c:v>
                </c:pt>
                <c:pt idx="18">
                  <c:v>12.3</c:v>
                </c:pt>
                <c:pt idx="19">
                  <c:v>12.3</c:v>
                </c:pt>
                <c:pt idx="20">
                  <c:v>12.3</c:v>
                </c:pt>
                <c:pt idx="21">
                  <c:v>12.3</c:v>
                </c:pt>
                <c:pt idx="22">
                  <c:v>12.3</c:v>
                </c:pt>
                <c:pt idx="23">
                  <c:v>12.3</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7FA-4EB5-A901-DD592C1682E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7FA-4EB5-A901-DD592C1682E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0EA-412F-A1A7-35735BAF5C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49.92</c:v>
                </c:pt>
                <c:pt idx="1">
                  <c:v>54.75</c:v>
                </c:pt>
                <c:pt idx="2">
                  <c:v>56.026740000000004</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7FA-4EB5-A901-DD592C1682E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7FA-4EB5-A901-DD592C1682E4}"/>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FA-4EB5-A901-DD592C1682E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741-445E-A4EE-14F2432CCC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7.05</c:v>
                </c:pt>
                <c:pt idx="1">
                  <c:v>14.21</c:v>
                </c:pt>
                <c:pt idx="2">
                  <c:v>15.6638</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56.3</c:v>
                </c:pt>
                <c:pt idx="11">
                  <c:v>56.3</c:v>
                </c:pt>
                <c:pt idx="12">
                  <c:v>56.3</c:v>
                </c:pt>
                <c:pt idx="13">
                  <c:v>56.3</c:v>
                </c:pt>
                <c:pt idx="14">
                  <c:v>56.3</c:v>
                </c:pt>
                <c:pt idx="15">
                  <c:v>56.3</c:v>
                </c:pt>
                <c:pt idx="16">
                  <c:v>56.3</c:v>
                </c:pt>
                <c:pt idx="17">
                  <c:v>56.3</c:v>
                </c:pt>
                <c:pt idx="18">
                  <c:v>56.3</c:v>
                </c:pt>
                <c:pt idx="19">
                  <c:v>56.3</c:v>
                </c:pt>
                <c:pt idx="20">
                  <c:v>56.3</c:v>
                </c:pt>
                <c:pt idx="21">
                  <c:v>56.3</c:v>
                </c:pt>
                <c:pt idx="22">
                  <c:v>56.3</c:v>
                </c:pt>
                <c:pt idx="23">
                  <c:v>56.3</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7FA-4EB5-A901-DD592C1682E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7FA-4EB5-A901-DD592C1682E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48-490A-B1AD-43A449572A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56.96</c:v>
                </c:pt>
                <c:pt idx="1">
                  <c:v>55.286000000000001</c:v>
                </c:pt>
                <c:pt idx="2">
                  <c:v>56.79083</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945984"/>
        <c:axId val="89947520"/>
      </c:scatterChart>
      <c:valAx>
        <c:axId val="89945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47520"/>
        <c:crosses val="autoZero"/>
        <c:crossBetween val="midCat"/>
        <c:majorUnit val="5"/>
      </c:valAx>
      <c:valAx>
        <c:axId val="899475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4598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54.2</c:v>
                </c:pt>
                <c:pt idx="11">
                  <c:v>54.2</c:v>
                </c:pt>
                <c:pt idx="12">
                  <c:v>54.2</c:v>
                </c:pt>
                <c:pt idx="13">
                  <c:v>54.2</c:v>
                </c:pt>
                <c:pt idx="14">
                  <c:v>54.2</c:v>
                </c:pt>
                <c:pt idx="15">
                  <c:v>54.2</c:v>
                </c:pt>
                <c:pt idx="16">
                  <c:v>54.2</c:v>
                </c:pt>
                <c:pt idx="17">
                  <c:v>54.2</c:v>
                </c:pt>
                <c:pt idx="18">
                  <c:v>54.2</c:v>
                </c:pt>
                <c:pt idx="19">
                  <c:v>54.2</c:v>
                </c:pt>
                <c:pt idx="20">
                  <c:v>54.2</c:v>
                </c:pt>
                <c:pt idx="21">
                  <c:v>54.2</c:v>
                </c:pt>
                <c:pt idx="22">
                  <c:v>54.2</c:v>
                </c:pt>
                <c:pt idx="23">
                  <c:v>54.2</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11.5</c:v>
                </c:pt>
                <c:pt idx="11">
                  <c:v>11.5</c:v>
                </c:pt>
                <c:pt idx="12">
                  <c:v>11.5</c:v>
                </c:pt>
                <c:pt idx="13">
                  <c:v>11.5</c:v>
                </c:pt>
                <c:pt idx="14">
                  <c:v>11.5</c:v>
                </c:pt>
                <c:pt idx="15">
                  <c:v>11.5</c:v>
                </c:pt>
                <c:pt idx="16">
                  <c:v>11.5</c:v>
                </c:pt>
                <c:pt idx="17">
                  <c:v>11.5</c:v>
                </c:pt>
                <c:pt idx="18">
                  <c:v>11.5</c:v>
                </c:pt>
                <c:pt idx="19">
                  <c:v>11.5</c:v>
                </c:pt>
                <c:pt idx="20">
                  <c:v>11.5</c:v>
                </c:pt>
                <c:pt idx="21">
                  <c:v>11.5</c:v>
                </c:pt>
                <c:pt idx="22">
                  <c:v>11.5</c:v>
                </c:pt>
                <c:pt idx="23">
                  <c:v>11.5</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57-4F59-85AA-797685749CB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57-4F59-85AA-797685749CB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FA4-492D-96DC-D0AEBB288B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49.99</c:v>
                </c:pt>
                <c:pt idx="1">
                  <c:v>55.74</c:v>
                </c:pt>
                <c:pt idx="2">
                  <c:v>56.832061068702288</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57-4F59-85AA-797685749CB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57-4F59-85AA-797685749CB7}"/>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57-4F59-85AA-797685749CB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74A-4E40-93E8-81A13D66504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7.43</c:v>
                </c:pt>
                <c:pt idx="1">
                  <c:v>12.997999999999999</c:v>
                </c:pt>
                <c:pt idx="2">
                  <c:v>14.020356234096692</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57</c:v>
                </c:pt>
                <c:pt idx="11">
                  <c:v>57</c:v>
                </c:pt>
                <c:pt idx="12">
                  <c:v>57</c:v>
                </c:pt>
                <c:pt idx="13">
                  <c:v>57</c:v>
                </c:pt>
                <c:pt idx="14">
                  <c:v>57</c:v>
                </c:pt>
                <c:pt idx="15">
                  <c:v>57</c:v>
                </c:pt>
                <c:pt idx="16">
                  <c:v>57</c:v>
                </c:pt>
                <c:pt idx="17">
                  <c:v>57</c:v>
                </c:pt>
                <c:pt idx="18">
                  <c:v>57</c:v>
                </c:pt>
                <c:pt idx="19">
                  <c:v>57</c:v>
                </c:pt>
                <c:pt idx="20">
                  <c:v>57</c:v>
                </c:pt>
                <c:pt idx="21">
                  <c:v>57</c:v>
                </c:pt>
                <c:pt idx="22">
                  <c:v>57</c:v>
                </c:pt>
                <c:pt idx="23">
                  <c:v>57</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357-4F59-85AA-797685749CB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357-4F59-85AA-797685749CB7}"/>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357-4F59-85AA-797685749CB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79B-40D1-9017-B6B45347BA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57.42</c:v>
                </c:pt>
                <c:pt idx="1">
                  <c:v>56.2</c:v>
                </c:pt>
                <c:pt idx="2">
                  <c:v>57.519083969465647</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756224"/>
        <c:axId val="90757760"/>
      </c:scatterChart>
      <c:valAx>
        <c:axId val="907562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57760"/>
        <c:crosses val="autoZero"/>
        <c:crossBetween val="midCat"/>
        <c:majorUnit val="5"/>
      </c:valAx>
      <c:valAx>
        <c:axId val="907577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562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46.381790000000002</c:v>
                </c:pt>
                <c:pt idx="1">
                  <c:v>1E-10</c:v>
                </c:pt>
                <c:pt idx="2">
                  <c:v>1E-10</c:v>
                </c:pt>
                <c:pt idx="3">
                  <c:v>45.180255000000002</c:v>
                </c:pt>
                <c:pt idx="4">
                  <c:v>45.62600509</c:v>
                </c:pt>
                <c:pt idx="5">
                  <c:v>68.939260000000004</c:v>
                </c:pt>
              </c:numCache>
            </c:numRef>
          </c:val>
          <c:extLst>
            <c:ext xmlns:c16="http://schemas.microsoft.com/office/drawing/2014/chart" uri="{C3380CC4-5D6E-409C-BE32-E72D297353CC}">
              <c16:uniqueId val="{00000000-1487-4320-A237-4742E594F758}"/>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12.00309</c:v>
                </c:pt>
                <c:pt idx="1">
                  <c:v>1E-10</c:v>
                </c:pt>
                <c:pt idx="2">
                  <c:v>1E-10</c:v>
                </c:pt>
                <c:pt idx="3">
                  <c:v>13.242000000000001</c:v>
                </c:pt>
                <c:pt idx="4">
                  <c:v>12.053400509999999</c:v>
                </c:pt>
                <c:pt idx="5">
                  <c:v>9.8564699999999998</c:v>
                </c:pt>
              </c:numCache>
            </c:numRef>
          </c:val>
          <c:extLst>
            <c:ext xmlns:c16="http://schemas.microsoft.com/office/drawing/2014/chart" uri="{C3380CC4-5D6E-409C-BE32-E72D297353CC}">
              <c16:uniqueId val="{00000001-1487-4320-A237-4742E594F758}"/>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0</c:v>
                </c:pt>
                <c:pt idx="4">
                  <c:v>0</c:v>
                </c:pt>
                <c:pt idx="5">
                  <c:v>0</c:v>
                </c:pt>
              </c:numCache>
            </c:numRef>
          </c:val>
          <c:extLst>
            <c:ext xmlns:c16="http://schemas.microsoft.com/office/drawing/2014/chart" uri="{C3380CC4-5D6E-409C-BE32-E72D297353CC}">
              <c16:uniqueId val="{00000002-1487-4320-A237-4742E594F758}"/>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41.615119999999997</c:v>
                </c:pt>
                <c:pt idx="1">
                  <c:v>1E-10</c:v>
                </c:pt>
                <c:pt idx="2">
                  <c:v>1E-10</c:v>
                </c:pt>
                <c:pt idx="3">
                  <c:v>41.577745</c:v>
                </c:pt>
                <c:pt idx="4">
                  <c:v>42.320594399999997</c:v>
                </c:pt>
                <c:pt idx="5">
                  <c:v>21.204270000000001</c:v>
                </c:pt>
              </c:numCache>
            </c:numRef>
          </c:val>
          <c:extLst>
            <c:ext xmlns:c16="http://schemas.microsoft.com/office/drawing/2014/chart" uri="{C3380CC4-5D6E-409C-BE32-E72D297353CC}">
              <c16:uniqueId val="{00000003-1487-4320-A237-4742E594F758}"/>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83.8</c:v>
                </c:pt>
                <c:pt idx="12">
                  <c:v>83.8</c:v>
                </c:pt>
                <c:pt idx="13">
                  <c:v>83.8</c:v>
                </c:pt>
                <c:pt idx="14">
                  <c:v>83.8</c:v>
                </c:pt>
                <c:pt idx="15">
                  <c:v>83.8</c:v>
                </c:pt>
                <c:pt idx="16">
                  <c:v>83.8</c:v>
                </c:pt>
                <c:pt idx="17">
                  <c:v>83.8</c:v>
                </c:pt>
                <c:pt idx="18">
                  <c:v>83.8</c:v>
                </c:pt>
                <c:pt idx="19">
                  <c:v>83.8</c:v>
                </c:pt>
                <c:pt idx="20">
                  <c:v>83.8</c:v>
                </c:pt>
                <c:pt idx="21">
                  <c:v>83.8</c:v>
                </c:pt>
                <c:pt idx="22">
                  <c:v>83.8</c:v>
                </c:pt>
                <c:pt idx="23">
                  <c:v>83.8</c:v>
                </c:pt>
              </c:numCache>
            </c:numRef>
          </c:yVal>
          <c:smooth val="0"/>
          <c:extLst>
            <c:ext xmlns:c16="http://schemas.microsoft.com/office/drawing/2014/chart" uri="{C3380CC4-5D6E-409C-BE32-E72D297353CC}">
              <c16:uniqueId val="{00000000-E6DD-4766-A6AA-7405309365DF}"/>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DD-4766-A6AA-7405309365D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DD-4766-A6AA-7405309365DF}"/>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DD-4766-A6AA-7405309365D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2A-47F3-BD38-926251A342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84.384974220476309</c:v>
                </c:pt>
                <c:pt idx="2">
                  <c:v>83.185848392253504</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E6DD-4766-A6AA-7405309365DF}"/>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53.3</c:v>
                </c:pt>
                <c:pt idx="12">
                  <c:v>53.3</c:v>
                </c:pt>
                <c:pt idx="13">
                  <c:v>53.3</c:v>
                </c:pt>
                <c:pt idx="14">
                  <c:v>53.3</c:v>
                </c:pt>
                <c:pt idx="15">
                  <c:v>53.3</c:v>
                </c:pt>
                <c:pt idx="16">
                  <c:v>53.3</c:v>
                </c:pt>
                <c:pt idx="17">
                  <c:v>53.3</c:v>
                </c:pt>
                <c:pt idx="18">
                  <c:v>53.3</c:v>
                </c:pt>
                <c:pt idx="19">
                  <c:v>53.3</c:v>
                </c:pt>
                <c:pt idx="20">
                  <c:v>53.3</c:v>
                </c:pt>
                <c:pt idx="21">
                  <c:v>53.3</c:v>
                </c:pt>
                <c:pt idx="22">
                  <c:v>53.3</c:v>
                </c:pt>
                <c:pt idx="23">
                  <c:v>53.3</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8F3-4E47-AED2-8484130DB1D5}"/>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52.307881168671742</c:v>
                </c:pt>
                <c:pt idx="2">
                  <c:v>54.226427559830363</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46.8</c:v>
                </c:pt>
                <c:pt idx="12">
                  <c:v>46.8</c:v>
                </c:pt>
                <c:pt idx="13">
                  <c:v>46.8</c:v>
                </c:pt>
                <c:pt idx="14">
                  <c:v>46.8</c:v>
                </c:pt>
                <c:pt idx="15">
                  <c:v>46.8</c:v>
                </c:pt>
                <c:pt idx="16">
                  <c:v>46.8</c:v>
                </c:pt>
                <c:pt idx="17">
                  <c:v>46.8</c:v>
                </c:pt>
                <c:pt idx="18">
                  <c:v>46.8</c:v>
                </c:pt>
                <c:pt idx="19">
                  <c:v>46.8</c:v>
                </c:pt>
                <c:pt idx="20">
                  <c:v>46.8</c:v>
                </c:pt>
                <c:pt idx="21">
                  <c:v>46.8</c:v>
                </c:pt>
                <c:pt idx="22">
                  <c:v>46.8</c:v>
                </c:pt>
                <c:pt idx="23">
                  <c:v>46.8</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DD-4766-A6AA-7405309365D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DD-4766-A6AA-7405309365DF}"/>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DD-4766-A6AA-7405309365D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92A-47F3-BD38-926251A342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46.83280137490793</c:v>
                </c:pt>
                <c:pt idx="2">
                  <c:v>46.83280137490793</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45472"/>
        <c:axId val="90764032"/>
      </c:scatterChart>
      <c:valAx>
        <c:axId val="907454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64032"/>
        <c:crosses val="autoZero"/>
        <c:crossBetween val="midCat"/>
        <c:majorUnit val="5"/>
      </c:valAx>
      <c:valAx>
        <c:axId val="907640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45472"/>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9B2-4EC6-8E1C-D6991D81F24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B2-4EC6-8E1C-D6991D81F243}"/>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B2-4EC6-8E1C-D6991D81F24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375-4FF9-99CA-84BBEB5D6B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9B2-4EC6-8E1C-D6991D81F24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B2-4EC6-8E1C-D6991D81F243}"/>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B2-4EC6-8E1C-D6991D81F24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75-4FF9-99CA-84BBEB5D6B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9B2-4EC6-8E1C-D6991D81F24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9B2-4EC6-8E1C-D6991D81F24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9B2-4EC6-8E1C-D6991D81F243}"/>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9B2-4EC6-8E1C-D6991D81F24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375-4FF9-99CA-84BBEB5D6B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D9B2-4EC6-8E1C-D6991D81F243}"/>
            </c:ext>
          </c:extLst>
        </c:ser>
        <c:dLbls>
          <c:showLegendKey val="0"/>
          <c:showVal val="0"/>
          <c:showCatName val="0"/>
          <c:showSerName val="0"/>
          <c:showPercent val="0"/>
          <c:showBubbleSize val="0"/>
        </c:dLbls>
        <c:axId val="99073024"/>
        <c:axId val="113705728"/>
      </c:scatterChart>
      <c:valAx>
        <c:axId val="990730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05728"/>
        <c:crosses val="autoZero"/>
        <c:crossBetween val="midCat"/>
        <c:majorUnit val="5"/>
      </c:valAx>
      <c:valAx>
        <c:axId val="113705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730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8B2-4652-B40F-02EC7991290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8B2-4652-B40F-02EC79912907}"/>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B2-4652-B40F-02EC7991290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160-4A3D-B444-4A12801F3B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8B2-4652-B40F-02EC7991290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8B2-4652-B40F-02EC79912907}"/>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8B2-4652-B40F-02EC7991290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160-4A3D-B444-4A12801F3B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38B2-4652-B40F-02EC79912907}"/>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8B2-4652-B40F-02EC7991290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8B2-4652-B40F-02EC79912907}"/>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8B2-4652-B40F-02EC7991290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160-4A3D-B444-4A12801F3B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38B2-4652-B40F-02EC79912907}"/>
            </c:ext>
          </c:extLst>
        </c:ser>
        <c:dLbls>
          <c:showLegendKey val="0"/>
          <c:showVal val="0"/>
          <c:showCatName val="0"/>
          <c:showSerName val="0"/>
          <c:showPercent val="0"/>
          <c:showBubbleSize val="0"/>
        </c:dLbls>
        <c:axId val="135476352"/>
        <c:axId val="135478272"/>
      </c:scatterChart>
      <c:valAx>
        <c:axId val="1354763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8272"/>
        <c:crosses val="autoZero"/>
        <c:crossBetween val="midCat"/>
        <c:majorUnit val="5"/>
      </c:valAx>
      <c:valAx>
        <c:axId val="135478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635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97.7</c:v>
                </c:pt>
                <c:pt idx="12">
                  <c:v>97.7</c:v>
                </c:pt>
                <c:pt idx="13">
                  <c:v>97.7</c:v>
                </c:pt>
                <c:pt idx="14">
                  <c:v>97.7</c:v>
                </c:pt>
                <c:pt idx="15">
                  <c:v>97.7</c:v>
                </c:pt>
                <c:pt idx="16">
                  <c:v>97.7</c:v>
                </c:pt>
                <c:pt idx="17">
                  <c:v>97.7</c:v>
                </c:pt>
                <c:pt idx="18">
                  <c:v>97.7</c:v>
                </c:pt>
                <c:pt idx="19">
                  <c:v>97.7</c:v>
                </c:pt>
                <c:pt idx="20">
                  <c:v>97.7</c:v>
                </c:pt>
                <c:pt idx="21">
                  <c:v>97.7</c:v>
                </c:pt>
                <c:pt idx="22">
                  <c:v>97.7</c:v>
                </c:pt>
                <c:pt idx="23">
                  <c:v>97.7</c:v>
                </c:pt>
              </c:numCache>
            </c:numRef>
          </c:yVal>
          <c:smooth val="0"/>
          <c:extLst>
            <c:ext xmlns:c16="http://schemas.microsoft.com/office/drawing/2014/chart" uri="{C3380CC4-5D6E-409C-BE32-E72D297353CC}">
              <c16:uniqueId val="{00000000-20B5-460E-9E97-2BC28782D01B}"/>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0B5-460E-9E97-2BC28782D01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0B5-460E-9E97-2BC28782D01B}"/>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B5-460E-9E97-2BC28782D01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90-4C76-BB0D-F389C525934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96.76</c:v>
                </c:pt>
                <c:pt idx="2">
                  <c:v>98.622389999999996</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20B5-460E-9E97-2BC28782D01B}"/>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58.4</c:v>
                </c:pt>
                <c:pt idx="12">
                  <c:v>58.4</c:v>
                </c:pt>
                <c:pt idx="13">
                  <c:v>58.4</c:v>
                </c:pt>
                <c:pt idx="14">
                  <c:v>58.4</c:v>
                </c:pt>
                <c:pt idx="15">
                  <c:v>58.4</c:v>
                </c:pt>
                <c:pt idx="16">
                  <c:v>58.4</c:v>
                </c:pt>
                <c:pt idx="17">
                  <c:v>58.4</c:v>
                </c:pt>
                <c:pt idx="18">
                  <c:v>58.4</c:v>
                </c:pt>
                <c:pt idx="19">
                  <c:v>58.4</c:v>
                </c:pt>
                <c:pt idx="20">
                  <c:v>58.4</c:v>
                </c:pt>
                <c:pt idx="21">
                  <c:v>58.4</c:v>
                </c:pt>
                <c:pt idx="22">
                  <c:v>58.4</c:v>
                </c:pt>
                <c:pt idx="23">
                  <c:v>58.4</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647-467C-8810-9DCFD3FD5331}"/>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61.37</c:v>
                </c:pt>
                <c:pt idx="2">
                  <c:v>55.399760000000001</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46.4</c:v>
                </c:pt>
                <c:pt idx="12">
                  <c:v>46.4</c:v>
                </c:pt>
                <c:pt idx="13">
                  <c:v>46.4</c:v>
                </c:pt>
                <c:pt idx="14">
                  <c:v>46.4</c:v>
                </c:pt>
                <c:pt idx="15">
                  <c:v>46.4</c:v>
                </c:pt>
                <c:pt idx="16">
                  <c:v>46.4</c:v>
                </c:pt>
                <c:pt idx="17">
                  <c:v>46.4</c:v>
                </c:pt>
                <c:pt idx="18">
                  <c:v>46.4</c:v>
                </c:pt>
                <c:pt idx="19">
                  <c:v>46.4</c:v>
                </c:pt>
                <c:pt idx="20">
                  <c:v>46.4</c:v>
                </c:pt>
                <c:pt idx="21">
                  <c:v>46.4</c:v>
                </c:pt>
                <c:pt idx="22">
                  <c:v>46.4</c:v>
                </c:pt>
                <c:pt idx="23">
                  <c:v>46.4</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0B5-460E-9E97-2BC28782D01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0B5-460E-9E97-2BC28782D01B}"/>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0B5-460E-9E97-2BC28782D01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B90-4C76-BB0D-F389C525934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45.076000000000001</c:v>
                </c:pt>
                <c:pt idx="2">
                  <c:v>47.687579999999997</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2857344"/>
        <c:axId val="162858880"/>
      </c:scatterChart>
      <c:valAx>
        <c:axId val="1628573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8880"/>
        <c:crosses val="autoZero"/>
        <c:crossBetween val="midCat"/>
        <c:majorUnit val="5"/>
      </c:valAx>
      <c:valAx>
        <c:axId val="1628588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7344"/>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CD8-4E31-A781-5351C542F16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CD8-4E31-A781-5351C542F168}"/>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CD8-4E31-A781-5351C542F168}"/>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D86-47AE-9C5B-EFC34789CA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CD8-4E31-A781-5351C542F16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82-4F24-BEB5-AFE91DA16C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ACD8-4E31-A781-5351C542F168}"/>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CD8-4E31-A781-5351C542F16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CD8-4E31-A781-5351C542F168}"/>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CD8-4E31-A781-5351C542F168}"/>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D86-47AE-9C5B-EFC34789CA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ACD8-4E31-A781-5351C542F168}"/>
            </c:ext>
          </c:extLst>
        </c:ser>
        <c:dLbls>
          <c:showLegendKey val="0"/>
          <c:showVal val="0"/>
          <c:showCatName val="0"/>
          <c:showSerName val="0"/>
          <c:showPercent val="0"/>
          <c:showBubbleSize val="0"/>
        </c:dLbls>
        <c:axId val="238264320"/>
        <c:axId val="238265856"/>
      </c:scatterChart>
      <c:valAx>
        <c:axId val="2382643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5856"/>
        <c:crosses val="autoZero"/>
        <c:crossBetween val="midCat"/>
        <c:majorUnit val="5"/>
      </c:valAx>
      <c:valAx>
        <c:axId val="2382658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43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8A0-4334-9334-90AF9BA3F2E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8A0-4334-9334-90AF9BA3F2EF}"/>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8A0-4334-9334-90AF9BA3F2E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F70-4C19-851C-C3CC801126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8A0-4334-9334-90AF9BA3F2E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533-4E37-A5DA-FD228531A3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D8A0-4334-9334-90AF9BA3F2EF}"/>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8A0-4334-9334-90AF9BA3F2E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8A0-4334-9334-90AF9BA3F2EF}"/>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8A0-4334-9334-90AF9BA3F2E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F70-4C19-851C-C3CC801126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D8A0-4334-9334-90AF9BA3F2EF}"/>
            </c:ext>
          </c:extLst>
        </c:ser>
        <c:dLbls>
          <c:showLegendKey val="0"/>
          <c:showVal val="0"/>
          <c:showCatName val="0"/>
          <c:showSerName val="0"/>
          <c:showPercent val="0"/>
          <c:showBubbleSize val="0"/>
        </c:dLbls>
        <c:axId val="381152256"/>
        <c:axId val="385107072"/>
      </c:scatterChart>
      <c:valAx>
        <c:axId val="381152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07072"/>
        <c:crosses val="autoZero"/>
        <c:crossBetween val="midCat"/>
        <c:majorUnit val="5"/>
      </c:valAx>
      <c:valAx>
        <c:axId val="385107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22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DEB599FC-510B-429A-8AAA-D88A93904EDC}"/>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9DFCC6E8-2D75-498C-99FE-C920EA12F7EA}"/>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C114DC78-26C6-49A2-BABC-0CA39B129459}"/>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E1E454E2-FBD5-434D-B4F8-1F834D9FF51E}"/>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F4815DA5-0F7E-412B-8FD6-E15A6DA361B7}"/>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F72C76CB-F7CE-4260-B0B6-43776C7055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BC6A4B6C-25FF-4FD4-987B-CB418578D1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9C3E5455-EE9C-4A65-A97F-3D1973B362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90CF1177-ACE4-4999-A59A-DAADA4B85B48}"/>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86E6DE34-F29C-4CE3-AB6C-7E208B0656D8}"/>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DE15E75F-912D-4036-8FFF-FA2EFEB104BF}"/>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6F9A883B-0A26-4842-875E-290BC7A8BBC2}"/>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2763F7D2-26ED-4426-A9FC-4BF9EB362663}"/>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AC5D9478-011F-4799-A3A2-A98C7B7146E0}"/>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2E5670CD-2A06-48A1-8DB9-5A7CD8169E02}"/>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10.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4.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4.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5.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149C3-E512-4F02-BB50-415B42751B4E}">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1" customWidth="true"/>
    <col min="2" max="2" width="2.375" style="271" customWidth="true"/>
    <col min="3" max="3" width="58" style="271" customWidth="true"/>
    <col min="4" max="4" width="7.75" style="271" customWidth="true"/>
    <col min="5" max="16384" width="7.75" style="271"/>
  </cols>
  <sheetData>
    <row xmlns:x14ac="http://schemas.microsoft.com/office/spreadsheetml/2009/9/ac" r="1" ht="29.25" customHeight="true" x14ac:dyDescent="0.25">
      <c r="A1" s="268"/>
      <c r="B1" s="269"/>
      <c r="C1" s="269"/>
      <c r="D1" s="269"/>
      <c r="E1" s="270"/>
      <c r="F1" s="270"/>
      <c r="G1" s="270"/>
      <c r="H1" s="270"/>
      <c r="I1" s="270"/>
      <c r="J1" s="270"/>
      <c r="K1" s="270"/>
      <c r="L1" s="270"/>
      <c r="M1" s="270"/>
      <c r="N1" s="270"/>
      <c r="O1" s="270"/>
      <c r="P1" s="270"/>
      <c r="Q1" s="270"/>
      <c r="R1" s="270"/>
    </row>
    <row xmlns:x14ac="http://schemas.microsoft.com/office/spreadsheetml/2009/9/ac" r="2" ht="23.25" x14ac:dyDescent="0.35">
      <c r="A2" s="269"/>
      <c r="B2" s="269"/>
      <c r="C2" s="272"/>
      <c r="D2" s="269"/>
      <c r="E2" s="270"/>
      <c r="F2" s="270"/>
      <c r="G2" s="269"/>
      <c r="H2" s="270"/>
      <c r="I2" s="270"/>
      <c r="J2" s="270"/>
      <c r="K2" s="270"/>
      <c r="L2" s="270"/>
      <c r="M2" s="270"/>
      <c r="N2" s="270"/>
      <c r="O2" s="270"/>
      <c r="P2" s="270"/>
      <c r="Q2" s="270"/>
      <c r="R2" s="270"/>
    </row>
    <row xmlns:x14ac="http://schemas.microsoft.com/office/spreadsheetml/2009/9/ac" r="3" ht="15" x14ac:dyDescent="0.2">
      <c r="A3" s="269"/>
      <c r="B3" s="269"/>
      <c r="C3" s="269"/>
      <c r="D3" s="269"/>
      <c r="F3" s="269"/>
      <c r="G3" s="269"/>
      <c r="H3" s="273"/>
      <c r="I3" s="273"/>
      <c r="J3" s="273"/>
      <c r="K3" s="273"/>
      <c r="L3" s="270"/>
      <c r="M3" s="270"/>
      <c r="N3" s="270"/>
      <c r="O3" s="270"/>
      <c r="P3" s="270"/>
      <c r="Q3" s="270"/>
      <c r="R3" s="270"/>
    </row>
    <row xmlns:x14ac="http://schemas.microsoft.com/office/spreadsheetml/2009/9/ac" r="4" ht="40.5" x14ac:dyDescent="0.2">
      <c r="A4" s="269"/>
      <c r="B4" s="269"/>
      <c r="C4" s="274" t="s">
        <v>144</v>
      </c>
      <c r="D4" s="269"/>
      <c r="E4" s="275"/>
      <c r="F4" s="270"/>
      <c r="G4" s="269"/>
      <c r="H4" s="270"/>
      <c r="I4" s="270"/>
      <c r="J4" s="270"/>
      <c r="K4" s="270"/>
      <c r="L4" s="270"/>
      <c r="M4" s="270"/>
      <c r="N4" s="270"/>
      <c r="O4" s="270"/>
      <c r="P4" s="270"/>
      <c r="Q4" s="270"/>
      <c r="R4" s="270"/>
    </row>
    <row xmlns:x14ac="http://schemas.microsoft.com/office/spreadsheetml/2009/9/ac" r="5" ht="20.25" x14ac:dyDescent="0.2">
      <c r="A5" s="269"/>
      <c r="B5" s="269"/>
      <c r="C5" s="276"/>
      <c r="D5" s="269"/>
      <c r="E5" s="275"/>
      <c r="F5" s="270"/>
      <c r="G5" s="269"/>
      <c r="H5" s="270"/>
      <c r="I5" s="270"/>
      <c r="J5" s="270"/>
      <c r="K5" s="270"/>
      <c r="L5" s="270"/>
      <c r="M5" s="270"/>
      <c r="N5" s="270"/>
      <c r="O5" s="270"/>
      <c r="P5" s="270"/>
      <c r="Q5" s="270"/>
      <c r="R5" s="270"/>
    </row>
    <row xmlns:x14ac="http://schemas.microsoft.com/office/spreadsheetml/2009/9/ac" r="6" ht="15" x14ac:dyDescent="0.2">
      <c r="A6" s="269"/>
      <c r="B6" s="269"/>
      <c r="C6" s="277" t="s">
        <v>151</v>
      </c>
      <c r="D6" s="270"/>
      <c r="E6" s="270"/>
      <c r="F6" s="270"/>
      <c r="G6" s="270"/>
      <c r="H6" s="270"/>
      <c r="I6" s="270"/>
      <c r="J6" s="270"/>
      <c r="K6" s="270"/>
      <c r="L6" s="270"/>
      <c r="M6" s="270"/>
      <c r="N6" s="270"/>
      <c r="O6" s="270"/>
      <c r="P6" s="270"/>
      <c r="Q6" s="270"/>
      <c r="R6" s="270"/>
    </row>
    <row xmlns:x14ac="http://schemas.microsoft.com/office/spreadsheetml/2009/9/ac" r="7" ht="26.25" x14ac:dyDescent="0.4">
      <c r="A7" s="269"/>
      <c r="B7" s="269"/>
      <c r="C7" s="278" t="str">
        <f>+'Water Data'!D1</f>
        <v>Papua New Guinea</v>
      </c>
      <c r="D7" s="270"/>
      <c r="E7" s="270"/>
      <c r="F7" s="270"/>
      <c r="G7" s="270"/>
      <c r="H7" s="270"/>
      <c r="I7" s="270"/>
      <c r="J7" s="270"/>
      <c r="K7" s="270"/>
      <c r="L7" s="270"/>
      <c r="M7" s="270"/>
      <c r="N7" s="270"/>
      <c r="O7" s="270"/>
      <c r="P7" s="270"/>
      <c r="Q7" s="270"/>
      <c r="R7" s="270"/>
    </row>
    <row xmlns:x14ac="http://schemas.microsoft.com/office/spreadsheetml/2009/9/ac" r="8" ht="15" x14ac:dyDescent="0.2">
      <c r="A8" s="269"/>
      <c r="B8" s="269"/>
      <c r="C8" s="269"/>
      <c r="D8" s="270"/>
      <c r="E8" s="270"/>
      <c r="F8" s="270"/>
      <c r="G8" s="270"/>
      <c r="H8" s="270"/>
      <c r="I8" s="270"/>
      <c r="J8" s="270"/>
      <c r="K8" s="270"/>
      <c r="L8" s="270"/>
      <c r="M8" s="270"/>
      <c r="N8" s="270"/>
      <c r="O8" s="270"/>
      <c r="P8" s="270"/>
      <c r="Q8" s="270"/>
      <c r="R8" s="270"/>
    </row>
    <row xmlns:x14ac="http://schemas.microsoft.com/office/spreadsheetml/2009/9/ac" r="9" ht="15" x14ac:dyDescent="0.2">
      <c r="A9" s="269"/>
      <c r="B9" s="269"/>
      <c r="C9" s="279" t="s">
        <v>289</v>
      </c>
      <c r="D9" s="270"/>
      <c r="E9" s="270"/>
      <c r="F9" s="270"/>
      <c r="G9" s="270"/>
      <c r="H9" s="270"/>
      <c r="I9" s="270"/>
      <c r="J9" s="270"/>
      <c r="K9" s="270"/>
      <c r="L9" s="270"/>
      <c r="M9" s="270"/>
      <c r="N9" s="270"/>
      <c r="O9" s="270"/>
      <c r="P9" s="270"/>
      <c r="Q9" s="270"/>
      <c r="R9" s="270"/>
    </row>
    <row xmlns:x14ac="http://schemas.microsoft.com/office/spreadsheetml/2009/9/ac" r="10" ht="15" x14ac:dyDescent="0.2">
      <c r="A10" s="269"/>
      <c r="B10" s="269"/>
      <c r="C10" s="277"/>
      <c r="D10" s="270"/>
      <c r="E10" s="270"/>
      <c r="F10" s="270"/>
      <c r="G10" s="270"/>
      <c r="H10" s="270"/>
      <c r="I10" s="270"/>
      <c r="J10" s="270"/>
      <c r="K10" s="270"/>
      <c r="L10" s="270"/>
      <c r="M10" s="270"/>
      <c r="N10" s="270"/>
      <c r="O10" s="270"/>
      <c r="P10" s="270"/>
      <c r="Q10" s="270"/>
      <c r="R10" s="270"/>
    </row>
    <row xmlns:x14ac="http://schemas.microsoft.com/office/spreadsheetml/2009/9/ac" r="11" ht="15.95" customHeight="true" x14ac:dyDescent="0.2">
      <c r="A11" s="269"/>
      <c r="C11" s="303" t="s">
        <v>32</v>
      </c>
      <c r="D11" s="280"/>
      <c r="E11" s="281"/>
      <c r="F11" s="280"/>
      <c r="G11" s="280"/>
      <c r="H11" s="270"/>
      <c r="I11" s="270"/>
      <c r="J11" s="270"/>
      <c r="K11" s="270"/>
      <c r="L11" s="270"/>
      <c r="M11" s="270"/>
      <c r="N11" s="270"/>
      <c r="O11" s="270"/>
      <c r="P11" s="270"/>
      <c r="Q11" s="270"/>
      <c r="R11" s="270"/>
    </row>
    <row xmlns:x14ac="http://schemas.microsoft.com/office/spreadsheetml/2009/9/ac" r="12" ht="9" customHeight="true" x14ac:dyDescent="0.2">
      <c r="A12" s="269"/>
      <c r="B12" s="270"/>
      <c r="C12" s="282"/>
      <c r="D12" s="280"/>
      <c r="E12" s="281"/>
      <c r="F12" s="280"/>
      <c r="G12" s="280"/>
      <c r="H12" s="270"/>
      <c r="I12" s="270"/>
      <c r="J12" s="270"/>
      <c r="K12" s="270"/>
      <c r="L12" s="270"/>
      <c r="M12" s="270"/>
      <c r="N12" s="270"/>
      <c r="O12" s="270"/>
      <c r="P12" s="270"/>
      <c r="Q12" s="270"/>
      <c r="R12" s="270"/>
    </row>
    <row xmlns:x14ac="http://schemas.microsoft.com/office/spreadsheetml/2009/9/ac" r="13" ht="24.95" customHeight="true" x14ac:dyDescent="0.25">
      <c r="A13" s="269"/>
      <c r="B13" s="270"/>
      <c r="C13" s="283" t="s">
        <v>145</v>
      </c>
      <c r="D13" s="280"/>
      <c r="E13" s="281"/>
      <c r="F13" s="280"/>
      <c r="G13" s="280"/>
      <c r="H13" s="270"/>
      <c r="I13" s="270"/>
      <c r="J13" s="270"/>
      <c r="K13" s="270"/>
      <c r="L13" s="270"/>
      <c r="M13" s="270"/>
      <c r="N13" s="270"/>
      <c r="O13" s="270"/>
      <c r="P13" s="270"/>
      <c r="Q13" s="270"/>
      <c r="R13" s="270"/>
    </row>
    <row xmlns:x14ac="http://schemas.microsoft.com/office/spreadsheetml/2009/9/ac" r="14" ht="21.95" customHeight="true" x14ac:dyDescent="0.2">
      <c r="A14" s="269"/>
      <c r="B14" s="284"/>
      <c r="C14" s="285" t="s">
        <v>152</v>
      </c>
      <c r="D14" s="280"/>
      <c r="E14" s="281"/>
      <c r="F14" s="280"/>
      <c r="G14" s="280"/>
      <c r="H14" s="270"/>
      <c r="I14" s="270"/>
      <c r="J14" s="270"/>
      <c r="K14" s="270"/>
      <c r="L14" s="270"/>
      <c r="M14" s="270"/>
      <c r="N14" s="270"/>
      <c r="O14" s="270"/>
      <c r="P14" s="270"/>
      <c r="Q14" s="270"/>
      <c r="R14" s="270"/>
    </row>
    <row xmlns:x14ac="http://schemas.microsoft.com/office/spreadsheetml/2009/9/ac" r="15" ht="15" x14ac:dyDescent="0.2">
      <c r="A15" s="269"/>
      <c r="B15" s="284"/>
      <c r="C15" s="286" t="s">
        <v>153</v>
      </c>
      <c r="D15" s="280"/>
      <c r="E15" s="281"/>
      <c r="F15" s="280"/>
      <c r="G15" s="280"/>
      <c r="H15" s="270"/>
      <c r="I15" s="270"/>
      <c r="J15" s="270"/>
      <c r="K15" s="270"/>
      <c r="L15" s="270"/>
      <c r="M15" s="270"/>
      <c r="N15" s="270"/>
      <c r="O15" s="270"/>
      <c r="P15" s="270"/>
      <c r="Q15" s="270"/>
      <c r="R15" s="270"/>
    </row>
    <row xmlns:x14ac="http://schemas.microsoft.com/office/spreadsheetml/2009/9/ac" r="16" ht="15" x14ac:dyDescent="0.2">
      <c r="A16" s="269"/>
      <c r="B16" s="284"/>
      <c r="C16" s="285" t="s">
        <v>285</v>
      </c>
      <c r="D16" s="280"/>
      <c r="E16" s="281"/>
      <c r="F16" s="280"/>
      <c r="G16" s="280"/>
      <c r="H16" s="270"/>
      <c r="I16" s="270"/>
      <c r="J16" s="270"/>
      <c r="K16" s="270"/>
      <c r="L16" s="270"/>
      <c r="M16" s="270"/>
      <c r="N16" s="270"/>
      <c r="O16" s="270"/>
      <c r="P16" s="270"/>
      <c r="Q16" s="270"/>
      <c r="R16" s="270"/>
    </row>
    <row xmlns:x14ac="http://schemas.microsoft.com/office/spreadsheetml/2009/9/ac" r="17" ht="26.1" customHeight="true" x14ac:dyDescent="0.2">
      <c r="A17" s="269"/>
      <c r="B17" s="281"/>
      <c r="C17" s="287"/>
      <c r="D17" s="280"/>
      <c r="E17" s="284"/>
      <c r="F17" s="280"/>
      <c r="G17" s="280"/>
      <c r="H17" s="270"/>
      <c r="I17" s="270"/>
      <c r="J17" s="270"/>
      <c r="K17" s="270"/>
      <c r="L17" s="270"/>
      <c r="M17" s="270"/>
      <c r="N17" s="270"/>
      <c r="O17" s="270"/>
      <c r="P17" s="270"/>
      <c r="Q17" s="270"/>
      <c r="R17" s="270"/>
    </row>
    <row xmlns:x14ac="http://schemas.microsoft.com/office/spreadsheetml/2009/9/ac" r="18" ht="15.75" x14ac:dyDescent="0.25">
      <c r="A18" s="269"/>
      <c r="B18" s="281"/>
      <c r="C18" s="288" t="s">
        <v>33</v>
      </c>
      <c r="D18" s="280"/>
      <c r="E18" s="289"/>
      <c r="F18" s="280"/>
      <c r="G18" s="280"/>
      <c r="H18" s="270"/>
      <c r="I18" s="270"/>
      <c r="J18" s="270"/>
      <c r="K18" s="270"/>
      <c r="L18" s="270"/>
      <c r="M18" s="270"/>
      <c r="N18" s="270"/>
      <c r="O18" s="270"/>
      <c r="P18" s="270"/>
      <c r="Q18" s="270"/>
      <c r="R18" s="270"/>
    </row>
    <row xmlns:x14ac="http://schemas.microsoft.com/office/spreadsheetml/2009/9/ac" r="19" ht="15" x14ac:dyDescent="0.2">
      <c r="A19" s="269"/>
      <c r="B19" s="281"/>
      <c r="C19" s="290" t="s">
        <v>146</v>
      </c>
      <c r="D19" s="280"/>
      <c r="E19" s="291"/>
      <c r="F19" s="280"/>
      <c r="G19" s="280"/>
      <c r="H19" s="270"/>
      <c r="I19" s="270"/>
      <c r="J19" s="270"/>
      <c r="K19" s="270"/>
      <c r="L19" s="270"/>
      <c r="M19" s="270"/>
      <c r="N19" s="270"/>
      <c r="O19" s="270"/>
      <c r="P19" s="270"/>
      <c r="Q19" s="270"/>
      <c r="R19" s="270"/>
    </row>
    <row xmlns:x14ac="http://schemas.microsoft.com/office/spreadsheetml/2009/9/ac" r="20" ht="15" x14ac:dyDescent="0.2">
      <c r="A20" s="269"/>
      <c r="B20" s="281"/>
      <c r="C20" s="359" t="s">
        <v>147</v>
      </c>
      <c r="D20" s="280"/>
      <c r="E20" s="292"/>
      <c r="F20" s="280"/>
      <c r="G20" s="280"/>
      <c r="H20" s="270"/>
      <c r="I20" s="270"/>
      <c r="J20" s="270"/>
      <c r="K20" s="270"/>
      <c r="L20" s="270"/>
      <c r="M20" s="270"/>
      <c r="N20" s="270"/>
      <c r="O20" s="270"/>
      <c r="P20" s="270"/>
      <c r="Q20" s="270"/>
      <c r="R20" s="270"/>
    </row>
    <row xmlns:x14ac="http://schemas.microsoft.com/office/spreadsheetml/2009/9/ac" r="21" ht="15" x14ac:dyDescent="0.2">
      <c r="A21" s="269"/>
      <c r="B21" s="281"/>
      <c r="C21" s="360" t="s">
        <v>148</v>
      </c>
      <c r="D21" s="280"/>
      <c r="E21" s="293"/>
      <c r="F21" s="280"/>
      <c r="G21" s="280"/>
      <c r="H21" s="270"/>
      <c r="I21" s="270"/>
      <c r="J21" s="270"/>
      <c r="K21" s="270"/>
      <c r="L21" s="270"/>
      <c r="M21" s="270"/>
      <c r="N21" s="270"/>
      <c r="O21" s="270"/>
      <c r="P21" s="270"/>
      <c r="Q21" s="270"/>
      <c r="R21" s="270"/>
    </row>
    <row xmlns:x14ac="http://schemas.microsoft.com/office/spreadsheetml/2009/9/ac" r="22" ht="15" x14ac:dyDescent="0.2">
      <c r="A22" s="269"/>
      <c r="B22" s="281"/>
      <c r="C22" s="361" t="s">
        <v>149</v>
      </c>
      <c r="D22" s="280"/>
      <c r="E22" s="280"/>
      <c r="F22" s="280"/>
      <c r="G22" s="280"/>
      <c r="H22" s="270"/>
      <c r="I22" s="270"/>
      <c r="J22" s="270"/>
      <c r="K22" s="270"/>
      <c r="L22" s="270"/>
      <c r="M22" s="270"/>
      <c r="N22" s="270"/>
      <c r="O22" s="270"/>
      <c r="P22" s="270"/>
      <c r="Q22" s="270"/>
      <c r="R22" s="270"/>
    </row>
    <row xmlns:x14ac="http://schemas.microsoft.com/office/spreadsheetml/2009/9/ac" r="23" ht="15" x14ac:dyDescent="0.2">
      <c r="A23" s="269"/>
      <c r="B23" s="281"/>
      <c r="C23" s="290" t="s">
        <v>150</v>
      </c>
      <c r="D23" s="280"/>
      <c r="E23" s="280"/>
      <c r="F23" s="280"/>
      <c r="G23" s="280"/>
      <c r="H23" s="270"/>
      <c r="I23" s="270"/>
      <c r="J23" s="270"/>
      <c r="K23" s="270"/>
      <c r="L23" s="270"/>
      <c r="M23" s="270"/>
      <c r="N23" s="270"/>
      <c r="O23" s="270"/>
      <c r="P23" s="270"/>
      <c r="Q23" s="270"/>
      <c r="R23" s="270"/>
    </row>
    <row xmlns:x14ac="http://schemas.microsoft.com/office/spreadsheetml/2009/9/ac" r="24" ht="15" x14ac:dyDescent="0.2">
      <c r="A24" s="269"/>
      <c r="B24" s="281"/>
      <c r="C24" s="294"/>
      <c r="D24" s="280"/>
      <c r="E24" s="280"/>
      <c r="F24" s="280"/>
      <c r="G24" s="280"/>
      <c r="H24" s="270"/>
      <c r="I24" s="270"/>
      <c r="J24" s="270"/>
      <c r="K24" s="270"/>
      <c r="L24" s="270"/>
      <c r="M24" s="270"/>
      <c r="N24" s="270"/>
      <c r="O24" s="270"/>
      <c r="P24" s="270"/>
      <c r="Q24" s="270"/>
      <c r="R24" s="270"/>
    </row>
    <row xmlns:x14ac="http://schemas.microsoft.com/office/spreadsheetml/2009/9/ac" r="25" ht="15.95" customHeight="true" x14ac:dyDescent="0.2">
      <c r="A25" s="295"/>
      <c r="B25" s="295"/>
      <c r="C25" s="296"/>
      <c r="D25" s="269"/>
      <c r="E25" s="270"/>
      <c r="F25" s="270"/>
      <c r="G25" s="270"/>
      <c r="H25" s="270"/>
      <c r="I25" s="270"/>
      <c r="J25" s="270"/>
      <c r="K25" s="270"/>
      <c r="L25" s="270"/>
      <c r="M25" s="270"/>
      <c r="N25" s="270"/>
      <c r="O25" s="270"/>
      <c r="P25" s="270"/>
      <c r="Q25" s="270"/>
      <c r="R25" s="270"/>
    </row>
    <row xmlns:x14ac="http://schemas.microsoft.com/office/spreadsheetml/2009/9/ac" r="26" ht="23.25" x14ac:dyDescent="0.2">
      <c r="A26" s="295"/>
      <c r="B26" s="295"/>
      <c r="C26" s="295"/>
      <c r="D26" s="269"/>
      <c r="E26" s="270"/>
      <c r="F26" s="270"/>
      <c r="G26" s="270"/>
      <c r="H26" s="270"/>
      <c r="I26" s="270"/>
      <c r="J26" s="270"/>
      <c r="K26" s="270"/>
      <c r="L26" s="270"/>
      <c r="M26" s="270"/>
      <c r="N26" s="270"/>
      <c r="O26" s="270"/>
      <c r="P26" s="270"/>
      <c r="Q26" s="270"/>
      <c r="R26" s="270"/>
    </row>
    <row xmlns:x14ac="http://schemas.microsoft.com/office/spreadsheetml/2009/9/ac" r="27" ht="15" x14ac:dyDescent="0.2">
      <c r="A27" s="297"/>
      <c r="B27" s="298"/>
      <c r="C27" s="299"/>
      <c r="D27" s="269"/>
      <c r="E27" s="270"/>
      <c r="F27" s="270"/>
      <c r="G27" s="270"/>
      <c r="H27" s="270"/>
      <c r="I27" s="270"/>
      <c r="J27" s="270"/>
      <c r="K27" s="270"/>
      <c r="L27" s="270"/>
      <c r="M27" s="270"/>
      <c r="N27" s="270"/>
      <c r="O27" s="270"/>
      <c r="P27" s="270"/>
      <c r="Q27" s="270"/>
      <c r="R27" s="270"/>
    </row>
    <row xmlns:x14ac="http://schemas.microsoft.com/office/spreadsheetml/2009/9/ac" r="28" ht="15" x14ac:dyDescent="0.2">
      <c r="A28" s="297"/>
      <c r="B28" s="298"/>
      <c r="C28" s="300"/>
      <c r="D28" s="269"/>
      <c r="E28" s="270"/>
      <c r="F28" s="270"/>
      <c r="G28" s="270"/>
      <c r="H28" s="270"/>
      <c r="I28" s="270"/>
      <c r="J28" s="270"/>
      <c r="K28" s="270"/>
      <c r="L28" s="270"/>
      <c r="M28" s="270"/>
      <c r="N28" s="270"/>
      <c r="O28" s="270"/>
      <c r="P28" s="270"/>
      <c r="Q28" s="270"/>
      <c r="R28" s="270"/>
    </row>
    <row xmlns:x14ac="http://schemas.microsoft.com/office/spreadsheetml/2009/9/ac" r="29" ht="15" x14ac:dyDescent="0.2">
      <c r="A29" s="297"/>
      <c r="B29" s="298"/>
      <c r="C29" s="301"/>
      <c r="D29" s="269"/>
      <c r="E29" s="270"/>
      <c r="F29" s="270"/>
      <c r="G29" s="270"/>
      <c r="H29" s="270"/>
      <c r="I29" s="270"/>
      <c r="J29" s="270"/>
      <c r="K29" s="270"/>
      <c r="L29" s="270"/>
      <c r="M29" s="270"/>
      <c r="N29" s="270"/>
      <c r="O29" s="270"/>
      <c r="P29" s="270"/>
      <c r="Q29" s="270"/>
      <c r="R29" s="270"/>
    </row>
    <row xmlns:x14ac="http://schemas.microsoft.com/office/spreadsheetml/2009/9/ac" r="30" ht="15" x14ac:dyDescent="0.2">
      <c r="A30" s="297"/>
      <c r="B30" s="298"/>
      <c r="C30" s="301"/>
      <c r="D30" s="269"/>
      <c r="E30" s="270"/>
      <c r="F30" s="270"/>
      <c r="G30" s="270"/>
      <c r="H30" s="270"/>
      <c r="I30" s="270"/>
      <c r="J30" s="270"/>
      <c r="K30" s="270"/>
      <c r="L30" s="270"/>
      <c r="M30" s="270"/>
      <c r="N30" s="270"/>
      <c r="O30" s="270"/>
      <c r="P30" s="270"/>
      <c r="Q30" s="270"/>
      <c r="R30" s="270"/>
    </row>
    <row xmlns:x14ac="http://schemas.microsoft.com/office/spreadsheetml/2009/9/ac" r="31" ht="15" x14ac:dyDescent="0.2">
      <c r="A31" s="297"/>
      <c r="B31" s="298"/>
      <c r="C31" s="301"/>
      <c r="D31" s="269"/>
      <c r="E31" s="270"/>
      <c r="F31" s="270"/>
      <c r="G31" s="270"/>
      <c r="H31" s="270"/>
      <c r="I31" s="270"/>
      <c r="J31" s="270"/>
      <c r="K31" s="270"/>
      <c r="L31" s="270"/>
      <c r="M31" s="270"/>
      <c r="N31" s="270"/>
      <c r="O31" s="270"/>
      <c r="P31" s="270"/>
      <c r="Q31" s="270"/>
      <c r="R31" s="270"/>
    </row>
    <row xmlns:x14ac="http://schemas.microsoft.com/office/spreadsheetml/2009/9/ac" r="32" ht="15" x14ac:dyDescent="0.2">
      <c r="A32" s="297"/>
      <c r="B32" s="298"/>
      <c r="C32" s="301"/>
      <c r="D32" s="269"/>
      <c r="E32" s="270"/>
      <c r="F32" s="270"/>
      <c r="G32" s="270"/>
      <c r="H32" s="270"/>
      <c r="I32" s="270"/>
      <c r="J32" s="270"/>
      <c r="K32" s="270"/>
      <c r="L32" s="270"/>
      <c r="M32" s="270"/>
      <c r="N32" s="270"/>
      <c r="O32" s="270"/>
      <c r="P32" s="270"/>
      <c r="Q32" s="270"/>
      <c r="R32" s="270"/>
    </row>
    <row xmlns:x14ac="http://schemas.microsoft.com/office/spreadsheetml/2009/9/ac" r="33" ht="15" x14ac:dyDescent="0.2">
      <c r="A33" s="297"/>
      <c r="B33" s="298"/>
      <c r="C33" s="301"/>
      <c r="D33" s="269"/>
      <c r="E33" s="270"/>
      <c r="F33" s="270"/>
      <c r="G33" s="270"/>
      <c r="H33" s="270"/>
      <c r="I33" s="270"/>
      <c r="J33" s="270"/>
      <c r="K33" s="270"/>
      <c r="L33" s="270"/>
      <c r="M33" s="270"/>
      <c r="N33" s="270"/>
      <c r="O33" s="270"/>
      <c r="P33" s="270"/>
      <c r="Q33" s="270"/>
      <c r="R33" s="270"/>
    </row>
    <row xmlns:x14ac="http://schemas.microsoft.com/office/spreadsheetml/2009/9/ac" r="34" ht="15" x14ac:dyDescent="0.2">
      <c r="A34" s="297"/>
      <c r="B34" s="298"/>
      <c r="D34" s="269"/>
      <c r="E34" s="270"/>
      <c r="F34" s="270"/>
      <c r="G34" s="270"/>
      <c r="H34" s="270"/>
      <c r="I34" s="270"/>
      <c r="J34" s="270"/>
      <c r="K34" s="270"/>
      <c r="L34" s="270"/>
      <c r="M34" s="270"/>
      <c r="N34" s="270"/>
      <c r="O34" s="270"/>
      <c r="P34" s="270"/>
      <c r="Q34" s="270"/>
      <c r="R34" s="270"/>
    </row>
    <row xmlns:x14ac="http://schemas.microsoft.com/office/spreadsheetml/2009/9/ac" r="35" ht="15" x14ac:dyDescent="0.2">
      <c r="A35" s="269"/>
      <c r="B35" s="269"/>
      <c r="C35" s="269"/>
      <c r="D35" s="269"/>
      <c r="E35" s="270"/>
      <c r="F35" s="270"/>
      <c r="G35" s="270"/>
      <c r="H35" s="270"/>
      <c r="I35" s="270"/>
      <c r="J35" s="270"/>
      <c r="K35" s="270"/>
      <c r="L35" s="270"/>
      <c r="M35" s="270"/>
      <c r="N35" s="270"/>
      <c r="O35" s="270"/>
      <c r="P35" s="270"/>
      <c r="Q35" s="270"/>
      <c r="R35" s="270"/>
    </row>
    <row xmlns:x14ac="http://schemas.microsoft.com/office/spreadsheetml/2009/9/ac" r="36" ht="15" x14ac:dyDescent="0.2">
      <c r="A36" s="269"/>
      <c r="B36" s="269"/>
      <c r="C36" s="269"/>
      <c r="D36" s="269"/>
      <c r="E36" s="270"/>
      <c r="F36" s="270"/>
      <c r="G36" s="270"/>
      <c r="H36" s="270"/>
      <c r="I36" s="270"/>
      <c r="J36" s="270"/>
      <c r="K36" s="270"/>
      <c r="L36" s="270"/>
      <c r="M36" s="270"/>
      <c r="N36" s="270"/>
      <c r="O36" s="270"/>
      <c r="P36" s="270"/>
      <c r="Q36" s="270"/>
      <c r="R36" s="270"/>
    </row>
    <row xmlns:x14ac="http://schemas.microsoft.com/office/spreadsheetml/2009/9/ac" r="37" ht="15" x14ac:dyDescent="0.2">
      <c r="A37" s="269"/>
      <c r="B37" s="269"/>
      <c r="C37" s="269"/>
      <c r="D37" s="269"/>
    </row>
    <row xmlns:x14ac="http://schemas.microsoft.com/office/spreadsheetml/2009/9/ac" r="38" ht="15" x14ac:dyDescent="0.2">
      <c r="A38" s="269"/>
      <c r="B38" s="269"/>
      <c r="C38" s="269"/>
      <c r="D38" s="269"/>
    </row>
    <row xmlns:x14ac="http://schemas.microsoft.com/office/spreadsheetml/2009/9/ac" r="39" ht="15" x14ac:dyDescent="0.2">
      <c r="A39" s="269"/>
      <c r="B39" s="269"/>
      <c r="C39" s="269"/>
      <c r="D39" s="269"/>
    </row>
    <row xmlns:x14ac="http://schemas.microsoft.com/office/spreadsheetml/2009/9/ac" r="40" ht="15" x14ac:dyDescent="0.2">
      <c r="A40" s="269"/>
      <c r="B40" s="269"/>
      <c r="C40" s="269"/>
      <c r="D40" s="269"/>
    </row>
    <row xmlns:x14ac="http://schemas.microsoft.com/office/spreadsheetml/2009/9/ac" r="46" x14ac:dyDescent="0.2">
      <c r="L46" s="302"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6" customWidth="true"/>
    <col min="3" max="3" width="29.75" customWidth="true"/>
    <col min="4" max="9" width="7.875" customWidth="true"/>
    <col min="10" max="11" width="1.125" customWidth="true"/>
    <col min="12" max="12" width="24.625" style="116" customWidth="true"/>
    <col min="13" max="13" width="29.75" customWidth="true"/>
    <col min="14" max="19" width="7.875" customWidth="true"/>
    <col min="20" max="21" width="1.125" customWidth="true"/>
    <col min="22" max="22" width="24.625" style="116" customWidth="true"/>
    <col min="23" max="23" width="29.75" customWidth="true"/>
    <col min="24" max="29" width="7.875" customWidth="true"/>
    <col min="30" max="31" width="1.125" customWidth="true"/>
    <col min="32" max="32" width="24.625" style="116" customWidth="true"/>
    <col min="33" max="33" width="29.75" customWidth="true"/>
    <col min="34" max="39" width="7.875" customWidth="true"/>
    <col min="40" max="41" width="1.125" customWidth="true"/>
    <col min="42" max="42" width="24.625" style="116" customWidth="true"/>
    <col min="43" max="43" width="29.75" customWidth="true"/>
    <col min="44" max="49" width="7.875" customWidth="true"/>
    <col min="50" max="51" width="1.125" customWidth="true"/>
    <col min="52" max="52" width="24.625" style="116" customWidth="true"/>
    <col min="53" max="53" width="29.75" style="116" customWidth="true"/>
    <col min="54" max="59" width="7.875" customWidth="true"/>
    <col min="60" max="61" width="1.125" customWidth="true"/>
    <col min="62" max="62" width="24.625" style="116" customWidth="true"/>
    <col min="63" max="63" width="29.75" customWidth="true"/>
    <col min="64" max="69" width="7.875" customWidth="true"/>
    <col min="70" max="71" width="1.125" customWidth="true"/>
    <col min="72" max="72" width="24.625" style="116" customWidth="true"/>
    <col min="73" max="73" width="29.75" customWidth="true"/>
    <col min="74" max="79" width="7.875" customWidth="true"/>
    <col min="80" max="81" width="1.125" customWidth="true"/>
    <col min="82" max="82" width="24.625" style="116" customWidth="true"/>
    <col min="83" max="83" width="29.75" customWidth="true"/>
    <col min="84" max="89" width="7.875" customWidth="true"/>
    <col min="90" max="91" width="1.125" customWidth="true"/>
    <col min="92" max="92" width="24.625" style="116" customWidth="true"/>
    <col min="93" max="93" width="29.75" customWidth="true"/>
    <col min="94" max="99" width="7.875" customWidth="true"/>
    <col min="100" max="101" width="1.125" customWidth="true"/>
    <col min="102" max="102" width="24.625" style="116" customWidth="true"/>
    <col min="103" max="103" width="29.75" customWidth="true"/>
    <col min="104" max="109" width="7.875" customWidth="true"/>
    <col min="110" max="111" width="1.125" customWidth="true"/>
    <col min="112" max="112" width="24.625" style="116" customWidth="true"/>
    <col min="113" max="113" width="29.75" customWidth="true"/>
    <col min="114" max="119" width="7.875" customWidth="true"/>
    <col min="120" max="121" width="1.125" customWidth="true"/>
    <col min="122" max="122" width="24.625" style="116" customWidth="true"/>
    <col min="123" max="123" width="29.75" customWidth="true"/>
    <col min="124" max="129" width="7.875" customWidth="true"/>
    <col min="130" max="131" width="1.125" customWidth="true"/>
    <col min="132" max="132" width="24.625" style="116" customWidth="true"/>
    <col min="133" max="133" width="29.75" customWidth="true"/>
    <col min="134" max="139" width="7.875" customWidth="true"/>
    <col min="140" max="141" width="1.125" customWidth="true"/>
    <col min="142" max="142" width="24.625" style="116" customWidth="true"/>
    <col min="143" max="143" width="29.75" customWidth="true"/>
    <col min="144" max="149" width="7.875" customWidth="true"/>
    <col min="150" max="151" width="1.125" customWidth="true"/>
    <col min="152" max="152" width="24.625" style="116" customWidth="true"/>
    <col min="153" max="153" width="29.75" customWidth="true"/>
    <col min="154" max="159" width="7.875" customWidth="true"/>
    <col min="160" max="161" width="1.125" customWidth="true"/>
    <col min="162" max="162" width="24.625" style="116" customWidth="true"/>
    <col min="163" max="163" width="29.75" customWidth="true"/>
    <col min="164" max="169" width="7.875" customWidth="true"/>
    <col min="170" max="171" width="1.125" customWidth="true"/>
    <col min="172" max="172" width="24.625" style="116" customWidth="true"/>
    <col min="173" max="173" width="29.75" customWidth="true"/>
    <col min="174" max="179" width="7.875" customWidth="true"/>
    <col min="180" max="181" width="1.125" customWidth="true"/>
    <col min="182" max="182" width="24.625" style="116" customWidth="true"/>
    <col min="183" max="183" width="29.75" customWidth="true"/>
    <col min="184" max="189" width="7.875" customWidth="true"/>
    <col min="190" max="191" width="1.125" customWidth="true"/>
    <col min="192" max="192" width="24.625" style="116" customWidth="true"/>
    <col min="193" max="193" width="29.75" customWidth="true"/>
    <col min="194" max="199" width="7.875" customWidth="true"/>
    <col min="200" max="201" width="1.125" customWidth="true"/>
    <col min="202" max="202" width="24.625" style="116" customWidth="true"/>
    <col min="203" max="203" width="29.75" customWidth="true"/>
    <col min="204" max="209" width="7.875" customWidth="true"/>
    <col min="210" max="211" width="1.125" customWidth="true"/>
    <col min="212" max="212" width="24.625" style="116" customWidth="true"/>
    <col min="213" max="213" width="29.75" customWidth="true"/>
    <col min="214" max="219" width="7.875" customWidth="true"/>
    <col min="220" max="221" width="1.125" customWidth="true"/>
    <col min="222" max="222" width="24.625" style="116" customWidth="true"/>
    <col min="223" max="223" width="29.75" customWidth="true"/>
    <col min="224" max="229" width="7.875" customWidth="true"/>
    <col min="230" max="231" width="1.125" customWidth="true"/>
    <col min="232" max="232" width="24.625" style="116"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6" t="s">
        <v>31</v>
      </c>
      <c r="C1" s="545" t="s">
        <v>264</v>
      </c>
      <c r="D1" s="313" t="s">
        <v>159</v>
      </c>
      <c r="E1" s="313"/>
      <c r="F1" s="313"/>
      <c r="G1" s="313"/>
      <c r="H1" s="313"/>
      <c r="I1" s="324"/>
      <c r="J1" s="305"/>
      <c r="K1" s="305"/>
      <c r="L1" s="326" t="s">
        <v>31</v>
      </c>
      <c r="M1" s="545" t="s">
        <v>265</v>
      </c>
      <c r="N1" s="313" t="s">
        <v>159</v>
      </c>
      <c r="O1" s="313"/>
      <c r="P1" s="313"/>
      <c r="Q1" s="313"/>
      <c r="R1" s="313"/>
      <c r="S1" s="324"/>
      <c r="T1" s="305"/>
      <c r="U1" s="305"/>
      <c r="V1" s="326" t="s">
        <v>31</v>
      </c>
      <c r="W1" s="545" t="s">
        <v>266</v>
      </c>
      <c r="X1" s="313" t="s">
        <v>159</v>
      </c>
      <c r="Y1" s="313"/>
      <c r="Z1" s="313"/>
      <c r="AA1" s="313"/>
      <c r="AB1" s="313"/>
      <c r="AC1" s="324"/>
      <c r="AD1" s="305"/>
      <c r="AE1" s="305"/>
    </row>
    <row xmlns:x14ac="http://schemas.microsoft.com/office/spreadsheetml/2009/9/ac" r="2" s="307" customFormat="true" ht="30" customHeight="true" x14ac:dyDescent="0.25">
      <c r="A2" s="559" t="s">
        <v>284</v>
      </c>
      <c r="B2" s="314" t="s">
        <v>261</v>
      </c>
      <c r="C2" s="267" t="s">
        <v>210</v>
      </c>
      <c r="D2" s="267" t="s">
        <v>180</v>
      </c>
      <c r="E2" s="315"/>
      <c r="F2" s="315"/>
      <c r="G2" s="315"/>
      <c r="H2" s="315"/>
      <c r="I2" s="325"/>
      <c r="J2" s="308" t="s">
        <v>267</v>
      </c>
      <c r="K2" s="308"/>
      <c r="L2" s="314" t="s">
        <v>262</v>
      </c>
      <c r="M2" s="267" t="s">
        <v>210</v>
      </c>
      <c r="N2" s="267" t="s">
        <v>179</v>
      </c>
      <c r="O2" s="315"/>
      <c r="P2" s="315"/>
      <c r="Q2" s="315"/>
      <c r="R2" s="315"/>
      <c r="S2" s="325"/>
      <c r="T2" s="308" t="s">
        <v>267</v>
      </c>
      <c r="U2" s="308"/>
      <c r="V2" s="314" t="s">
        <v>263</v>
      </c>
      <c r="W2" s="267" t="s">
        <v>210</v>
      </c>
      <c r="X2" s="267" t="s">
        <v>242</v>
      </c>
      <c r="Y2" s="315"/>
      <c r="Z2" s="315"/>
      <c r="AA2" s="315"/>
      <c r="AB2" s="315"/>
      <c r="AC2" s="325"/>
      <c r="AD2" s="308" t="s">
        <v>267</v>
      </c>
      <c r="AE2" s="308"/>
    </row>
    <row xmlns:x14ac="http://schemas.microsoft.com/office/spreadsheetml/2009/9/ac" r="3" s="246" customFormat="true" ht="18" customHeight="true" x14ac:dyDescent="0.25">
      <c r="A3" s="559"/>
      <c r="B3" s="355" t="s">
        <v>202</v>
      </c>
      <c r="C3" s="356" t="s">
        <v>56</v>
      </c>
      <c r="D3" s="357" t="s">
        <v>7</v>
      </c>
      <c r="E3" s="357" t="s">
        <v>1</v>
      </c>
      <c r="F3" s="357" t="s">
        <v>2</v>
      </c>
      <c r="G3" s="357" t="s">
        <v>16</v>
      </c>
      <c r="H3" s="357" t="s">
        <v>17</v>
      </c>
      <c r="I3" s="358" t="s">
        <v>18</v>
      </c>
      <c r="J3" s="244"/>
      <c r="K3" s="244"/>
      <c r="L3" s="355" t="s">
        <v>202</v>
      </c>
      <c r="M3" s="356" t="s">
        <v>56</v>
      </c>
      <c r="N3" s="357" t="s">
        <v>7</v>
      </c>
      <c r="O3" s="357" t="s">
        <v>1</v>
      </c>
      <c r="P3" s="357" t="s">
        <v>2</v>
      </c>
      <c r="Q3" s="357" t="s">
        <v>16</v>
      </c>
      <c r="R3" s="357" t="s">
        <v>17</v>
      </c>
      <c r="S3" s="358" t="s">
        <v>18</v>
      </c>
      <c r="T3" s="244"/>
      <c r="U3" s="244"/>
      <c r="V3" s="355" t="s">
        <v>202</v>
      </c>
      <c r="W3" s="356" t="s">
        <v>56</v>
      </c>
      <c r="X3" s="357" t="s">
        <v>7</v>
      </c>
      <c r="Y3" s="357" t="s">
        <v>1</v>
      </c>
      <c r="Z3" s="357" t="s">
        <v>2</v>
      </c>
      <c r="AA3" s="357" t="s">
        <v>16</v>
      </c>
      <c r="AB3" s="357" t="s">
        <v>17</v>
      </c>
      <c r="AC3" s="358" t="s">
        <v>18</v>
      </c>
      <c r="AD3" s="244"/>
      <c r="AE3" s="244"/>
      <c r="AF3" s="245"/>
      <c r="AP3" s="245"/>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7" t="str">
        <f>IF(ISBLANK('Data Summary'!A6),"",'Data Summary'!A6)</f>
        <v>PNG_2016_EMIS</v>
      </c>
      <c r="B4" s="109"/>
      <c r="C4" s="87" t="s">
        <v>3</v>
      </c>
      <c r="D4" s="7">
        <f>41.12+1.48</f>
        <v>42.599999999999994</v>
      </c>
      <c r="E4" s="7">
        <f>43.18+1.13</f>
        <v>44.31</v>
      </c>
      <c r="F4" s="7">
        <f>40.83+1.53</f>
        <v>42.36</v>
      </c>
      <c r="G4" s="7">
        <f>41.54+1.5</f>
        <v>43.04</v>
      </c>
      <c r="H4" s="7">
        <f>41.14+1.44</f>
        <v>42.58</v>
      </c>
      <c r="I4" s="25">
        <f>40.21+3.09</f>
        <v>43.3</v>
      </c>
      <c r="J4" s="23"/>
      <c r="K4" s="23"/>
      <c r="L4" s="109"/>
      <c r="M4" s="87" t="s">
        <v>3</v>
      </c>
      <c r="N4" s="7">
        <v>43.53</v>
      </c>
      <c r="O4" s="7"/>
      <c r="P4" s="7"/>
      <c r="Q4" s="7">
        <v>44.713999999999999</v>
      </c>
      <c r="R4" s="7">
        <v>43.8</v>
      </c>
      <c r="S4" s="25">
        <v>36.99</v>
      </c>
      <c r="T4" s="23"/>
      <c r="U4" s="23"/>
      <c r="V4" s="109"/>
      <c r="W4" s="87" t="s">
        <v>3</v>
      </c>
      <c r="X4" s="7">
        <v>41.980319999999999</v>
      </c>
      <c r="Y4" s="7"/>
      <c r="Z4" s="7"/>
      <c r="AA4" s="7">
        <v>43.20917</v>
      </c>
      <c r="AB4" s="7">
        <v>42.480916030534353</v>
      </c>
      <c r="AC4" s="25">
        <v>27.407409999999999</v>
      </c>
      <c r="AD4" s="23"/>
      <c r="AE4" s="23"/>
      <c r="AF4" s="117"/>
      <c r="AP4" s="117"/>
      <c r="AZ4" s="117"/>
      <c r="BA4" s="117"/>
      <c r="BB4" s="134"/>
      <c r="BC4" s="134"/>
      <c r="BD4" s="134"/>
      <c r="BE4" s="134"/>
      <c r="BF4" s="134"/>
      <c r="BG4" s="134"/>
      <c r="BJ4" s="117"/>
      <c r="BT4" s="117"/>
      <c r="CD4" s="117"/>
      <c r="CN4" s="117"/>
      <c r="CX4" s="117"/>
      <c r="DH4" s="117"/>
      <c r="DR4" s="117"/>
      <c r="EB4" s="117"/>
      <c r="EL4" s="117"/>
      <c r="EV4" s="117"/>
      <c r="FF4" s="117"/>
      <c r="FP4" s="117"/>
      <c r="FZ4" s="117"/>
      <c r="GJ4" s="117"/>
      <c r="GT4" s="117"/>
      <c r="HD4" s="117"/>
      <c r="HN4" s="117"/>
      <c r="HX4" s="117"/>
    </row>
    <row xmlns:x14ac="http://schemas.microsoft.com/office/spreadsheetml/2009/9/ac" r="5" s="4" customFormat="true" x14ac:dyDescent="0.25">
      <c r="A5" s="377" t="str">
        <f ca="true">IF(ISBLANK('Data Summary'!A7),"",'Data Summary'!A7)</f>
        <v>PNG_2017_EMIS</v>
      </c>
      <c r="B5" s="109"/>
      <c r="C5" s="87" t="s">
        <v>25</v>
      </c>
      <c r="D5" s="7">
        <f t="shared" ref="D5:I5" si="0">100-D4</f>
        <v>57.400000000000006</v>
      </c>
      <c r="E5" s="7">
        <f t="shared" si="0"/>
        <v>55.69</v>
      </c>
      <c r="F5" s="7">
        <f t="shared" si="0"/>
        <v>57.64</v>
      </c>
      <c r="G5" s="7">
        <f t="shared" si="0"/>
        <v>56.96</v>
      </c>
      <c r="H5" s="7">
        <f t="shared" si="0"/>
        <v>57.42</v>
      </c>
      <c r="I5" s="25">
        <f t="shared" si="0"/>
        <v>56.7</v>
      </c>
      <c r="J5" s="23"/>
      <c r="K5" s="23"/>
      <c r="L5" s="109"/>
      <c r="M5" s="87" t="s">
        <v>25</v>
      </c>
      <c r="N5" s="7">
        <f t="shared" ref="N5:S5" si="1">100-N4</f>
        <v>56.47</v>
      </c>
      <c r="O5" s="7"/>
      <c r="P5" s="7"/>
      <c r="Q5" s="7">
        <f t="shared" si="1"/>
        <v>55.286000000000001</v>
      </c>
      <c r="R5" s="7">
        <f t="shared" si="1"/>
        <v>56.2</v>
      </c>
      <c r="S5" s="25">
        <f t="shared" si="1"/>
        <v>63.01</v>
      </c>
      <c r="T5" s="23"/>
      <c r="U5" s="23"/>
      <c r="V5" s="109"/>
      <c r="W5" s="87" t="s">
        <v>25</v>
      </c>
      <c r="X5" s="7">
        <v>58.019680000000001</v>
      </c>
      <c r="Y5" s="7"/>
      <c r="Z5" s="7"/>
      <c r="AA5" s="7">
        <v>56.79083</v>
      </c>
      <c r="AB5" s="7">
        <v>57.519083969465647</v>
      </c>
      <c r="AC5" s="25">
        <v>72.592590000000001</v>
      </c>
      <c r="AD5" s="23"/>
      <c r="AE5" s="23"/>
      <c r="AF5" s="117"/>
      <c r="AP5" s="117"/>
      <c r="AZ5" s="117"/>
      <c r="BA5" s="117"/>
      <c r="BB5" s="134"/>
      <c r="BC5" s="134"/>
      <c r="BD5" s="134"/>
      <c r="BE5" s="134"/>
      <c r="BF5" s="134"/>
      <c r="BG5" s="134"/>
      <c r="BJ5" s="117"/>
      <c r="BT5" s="117"/>
      <c r="CD5" s="117"/>
      <c r="CN5" s="117"/>
      <c r="CX5" s="117"/>
      <c r="DH5" s="117"/>
      <c r="DR5" s="117"/>
      <c r="EB5" s="117"/>
      <c r="EL5" s="117"/>
      <c r="EV5" s="117"/>
      <c r="FF5" s="117"/>
      <c r="FP5" s="117"/>
      <c r="FZ5" s="117"/>
      <c r="GJ5" s="117"/>
      <c r="GT5" s="117"/>
      <c r="HD5" s="117"/>
      <c r="HN5" s="117"/>
      <c r="HX5" s="117"/>
    </row>
    <row xmlns:x14ac="http://schemas.microsoft.com/office/spreadsheetml/2009/9/ac" r="6" s="4" customFormat="true" x14ac:dyDescent="0.25">
      <c r="A6" s="377" t="str">
        <f ca="true">IF(ISBLANK('Data Summary'!A8),"",'Data Summary'!A8)</f>
        <v>PNG_2019_EMIS</v>
      </c>
      <c r="B6" s="121"/>
      <c r="C6" s="88" t="s">
        <v>26</v>
      </c>
      <c r="D6" s="19"/>
      <c r="E6" s="7"/>
      <c r="F6" s="7"/>
      <c r="G6" s="7"/>
      <c r="H6" s="7"/>
      <c r="I6" s="25"/>
      <c r="J6" s="23"/>
      <c r="K6" s="23"/>
      <c r="L6" s="121"/>
      <c r="M6" s="88" t="s">
        <v>26</v>
      </c>
      <c r="N6" s="19"/>
      <c r="O6" s="7"/>
      <c r="P6" s="7"/>
      <c r="Q6" s="7"/>
      <c r="R6" s="7"/>
      <c r="S6" s="25"/>
      <c r="T6" s="23"/>
      <c r="U6" s="23"/>
      <c r="V6" s="121"/>
      <c r="W6" s="88" t="s">
        <v>26</v>
      </c>
      <c r="X6" s="19"/>
      <c r="Y6" s="7"/>
      <c r="Z6" s="7"/>
      <c r="AA6" s="7"/>
      <c r="AB6" s="7"/>
      <c r="AC6" s="25"/>
      <c r="AD6" s="23"/>
      <c r="AE6" s="23"/>
      <c r="AF6" s="117"/>
      <c r="AP6" s="117"/>
      <c r="AZ6" s="117"/>
      <c r="BA6" s="117"/>
      <c r="BB6" s="134"/>
      <c r="BC6" s="134"/>
      <c r="BD6" s="134"/>
      <c r="BE6" s="134"/>
      <c r="BF6" s="134"/>
      <c r="BG6" s="134"/>
      <c r="BJ6" s="117"/>
      <c r="BT6" s="117"/>
      <c r="CD6" s="117"/>
      <c r="CN6" s="117"/>
      <c r="CX6" s="117"/>
      <c r="DH6" s="117"/>
      <c r="DR6" s="117"/>
      <c r="EB6" s="117"/>
      <c r="EL6" s="117"/>
      <c r="EV6" s="117"/>
      <c r="FF6" s="117"/>
      <c r="FP6" s="117"/>
      <c r="FZ6" s="117"/>
      <c r="GJ6" s="117"/>
      <c r="GT6" s="117"/>
      <c r="HD6" s="117"/>
      <c r="HN6" s="117"/>
      <c r="HX6" s="117"/>
    </row>
    <row xmlns:x14ac="http://schemas.microsoft.com/office/spreadsheetml/2009/9/ac" r="7" s="4" customFormat="true" x14ac:dyDescent="0.25">
      <c r="A7" s="378" t="str">
        <f ca="true">IF(ISBLANK('Data Summary'!A9),"",'Data Summary'!A9)</f>
        <v/>
      </c>
      <c r="B7" s="109" t="s">
        <v>176</v>
      </c>
      <c r="C7" s="88" t="s">
        <v>141</v>
      </c>
      <c r="D7" s="77">
        <v>49.91</v>
      </c>
      <c r="E7" s="7">
        <v>49.86</v>
      </c>
      <c r="F7" s="7">
        <v>49.92</v>
      </c>
      <c r="G7" s="7">
        <v>49.92</v>
      </c>
      <c r="H7" s="7">
        <v>49.99</v>
      </c>
      <c r="I7" s="25">
        <v>46.39</v>
      </c>
      <c r="J7" s="23"/>
      <c r="K7" s="23"/>
      <c r="L7" s="109" t="s">
        <v>176</v>
      </c>
      <c r="M7" s="88" t="s">
        <v>141</v>
      </c>
      <c r="N7" s="77">
        <v>56.029000000000003</v>
      </c>
      <c r="O7" s="7"/>
      <c r="P7" s="7"/>
      <c r="Q7" s="7">
        <v>54.75</v>
      </c>
      <c r="R7" s="7">
        <v>55.74</v>
      </c>
      <c r="S7" s="25">
        <v>63.01</v>
      </c>
      <c r="T7" s="23"/>
      <c r="U7" s="23"/>
      <c r="V7" s="109" t="s">
        <v>253</v>
      </c>
      <c r="W7" s="88" t="s">
        <v>141</v>
      </c>
      <c r="X7" s="77">
        <v>57.330870000000004</v>
      </c>
      <c r="Y7" s="7"/>
      <c r="Z7" s="7"/>
      <c r="AA7" s="7">
        <v>56.026740000000004</v>
      </c>
      <c r="AB7" s="7">
        <v>56.832061068702288</v>
      </c>
      <c r="AC7" s="25">
        <v>71.851849999999999</v>
      </c>
      <c r="AD7" s="23"/>
      <c r="AE7" s="23"/>
      <c r="AF7" s="117"/>
      <c r="AP7" s="117"/>
      <c r="AZ7" s="117"/>
      <c r="BA7" s="117"/>
      <c r="BB7" s="134"/>
      <c r="BC7" s="134"/>
      <c r="BD7" s="134"/>
      <c r="BE7" s="134"/>
      <c r="BF7" s="134"/>
      <c r="BG7" s="134"/>
      <c r="BJ7" s="117"/>
      <c r="BT7" s="117"/>
      <c r="CD7" s="117"/>
      <c r="CN7" s="117"/>
      <c r="CX7" s="117"/>
      <c r="DH7" s="117"/>
      <c r="DR7" s="117"/>
      <c r="EB7" s="117"/>
      <c r="EL7" s="117"/>
      <c r="EV7" s="117"/>
      <c r="FF7" s="117"/>
      <c r="FP7" s="117"/>
      <c r="FZ7" s="117"/>
      <c r="GJ7" s="117"/>
      <c r="GT7" s="117"/>
      <c r="HD7" s="117"/>
      <c r="HN7" s="117"/>
      <c r="HX7" s="117"/>
    </row>
    <row xmlns:x14ac="http://schemas.microsoft.com/office/spreadsheetml/2009/9/ac" r="8" s="4" customFormat="true" x14ac:dyDescent="0.25">
      <c r="A8" s="378" t="str">
        <f ca="true">IF(ISBLANK('Data Summary'!A10),"",'Data Summary'!A10)</f>
        <v/>
      </c>
      <c r="B8" s="121"/>
      <c r="C8" s="88" t="s">
        <v>142</v>
      </c>
      <c r="D8" s="19"/>
      <c r="E8" s="7"/>
      <c r="F8" s="7"/>
      <c r="G8" s="7"/>
      <c r="H8" s="7"/>
      <c r="I8" s="25"/>
      <c r="J8" s="23"/>
      <c r="K8" s="23"/>
      <c r="L8" s="121"/>
      <c r="M8" s="88" t="s">
        <v>142</v>
      </c>
      <c r="N8" s="19"/>
      <c r="O8" s="7"/>
      <c r="P8" s="7"/>
      <c r="Q8" s="7"/>
      <c r="R8" s="7"/>
      <c r="S8" s="25"/>
      <c r="T8" s="23"/>
      <c r="U8" s="23"/>
      <c r="V8" s="109" t="s">
        <v>254</v>
      </c>
      <c r="W8" s="88" t="s">
        <v>142</v>
      </c>
      <c r="X8" s="19">
        <v>14.93235</v>
      </c>
      <c r="Y8" s="7"/>
      <c r="Z8" s="7"/>
      <c r="AA8" s="7">
        <v>16.427890000000001</v>
      </c>
      <c r="AB8" s="7">
        <v>14.707379134860052</v>
      </c>
      <c r="AC8" s="25">
        <v>21.481479999999998</v>
      </c>
      <c r="AD8" s="23"/>
      <c r="AE8" s="23"/>
      <c r="AF8" s="117"/>
      <c r="AP8" s="117"/>
      <c r="AZ8" s="117"/>
      <c r="BA8" s="117"/>
      <c r="BB8" s="134"/>
      <c r="BC8" s="134"/>
      <c r="BD8" s="134"/>
      <c r="BE8" s="134"/>
      <c r="BF8" s="134"/>
      <c r="BG8" s="134"/>
      <c r="BJ8" s="117"/>
      <c r="BT8" s="117"/>
      <c r="CD8" s="117"/>
      <c r="CN8" s="117"/>
      <c r="CX8" s="117"/>
      <c r="DH8" s="117"/>
      <c r="DR8" s="117"/>
      <c r="EB8" s="117"/>
      <c r="EL8" s="117"/>
      <c r="EV8" s="117"/>
      <c r="FF8" s="117"/>
      <c r="FP8" s="117"/>
      <c r="FZ8" s="117"/>
      <c r="GJ8" s="117"/>
      <c r="GT8" s="117"/>
      <c r="HD8" s="117"/>
      <c r="HN8" s="117"/>
      <c r="HX8" s="117"/>
    </row>
    <row xmlns:x14ac="http://schemas.microsoft.com/office/spreadsheetml/2009/9/ac" r="9" s="4" customFormat="true" x14ac:dyDescent="0.25">
      <c r="A9" s="378" t="str">
        <f ca="true">IF(ISBLANK('Data Summary'!A11),"",'Data Summary'!A11)</f>
        <v/>
      </c>
      <c r="B9" s="109" t="s">
        <v>177</v>
      </c>
      <c r="C9" s="88" t="s">
        <v>205</v>
      </c>
      <c r="D9" s="19">
        <v>7.49</v>
      </c>
      <c r="E9" s="7">
        <v>5.83</v>
      </c>
      <c r="F9" s="7">
        <v>7.72</v>
      </c>
      <c r="G9" s="7">
        <v>7.05</v>
      </c>
      <c r="H9" s="7">
        <v>7.43</v>
      </c>
      <c r="I9" s="25">
        <v>10.31</v>
      </c>
      <c r="J9" s="23"/>
      <c r="K9" s="23"/>
      <c r="L9" s="109" t="s">
        <v>177</v>
      </c>
      <c r="M9" s="88" t="s">
        <v>205</v>
      </c>
      <c r="N9" s="19">
        <v>13.27</v>
      </c>
      <c r="O9" s="7"/>
      <c r="P9" s="7"/>
      <c r="Q9" s="7">
        <v>14.21</v>
      </c>
      <c r="R9" s="7">
        <v>12.997999999999999</v>
      </c>
      <c r="S9" s="25">
        <v>17.920000000000002</v>
      </c>
      <c r="T9" s="23"/>
      <c r="U9" s="23"/>
      <c r="V9" s="109" t="s">
        <v>177</v>
      </c>
      <c r="W9" s="88" t="s">
        <v>205</v>
      </c>
      <c r="X9" s="19">
        <v>14.243539999999999</v>
      </c>
      <c r="Y9" s="7"/>
      <c r="Z9" s="7"/>
      <c r="AA9" s="7">
        <v>15.6638</v>
      </c>
      <c r="AB9" s="7">
        <v>14.020356234096692</v>
      </c>
      <c r="AC9" s="25">
        <v>20.740739999999999</v>
      </c>
      <c r="AD9" s="23"/>
      <c r="AE9" s="23"/>
      <c r="AF9" s="117"/>
      <c r="AP9" s="117"/>
      <c r="AZ9" s="117"/>
      <c r="BA9" s="117"/>
      <c r="BB9" s="134"/>
      <c r="BC9" s="134"/>
      <c r="BD9" s="134"/>
      <c r="BE9" s="134"/>
      <c r="BF9" s="134"/>
      <c r="BG9" s="134"/>
      <c r="BJ9" s="117"/>
      <c r="BT9" s="117"/>
      <c r="CD9" s="117"/>
      <c r="CN9" s="117"/>
      <c r="CX9" s="117"/>
      <c r="DH9" s="117"/>
      <c r="DR9" s="117"/>
      <c r="EB9" s="117"/>
      <c r="EL9" s="117"/>
      <c r="EV9" s="117"/>
      <c r="FF9" s="117"/>
      <c r="FP9" s="117"/>
      <c r="FZ9" s="117"/>
      <c r="GJ9" s="117"/>
      <c r="GT9" s="117"/>
      <c r="HD9" s="117"/>
      <c r="HN9" s="117"/>
      <c r="HX9" s="117"/>
    </row>
    <row xmlns:x14ac="http://schemas.microsoft.com/office/spreadsheetml/2009/9/ac" r="10" s="2" customFormat="true" ht="86.45" customHeight="true" x14ac:dyDescent="0.25">
      <c r="A10" s="378" t="str">
        <f ca="true">IF(ISBLANK('Data Summary'!A12),"",'Data Summary'!A12)</f>
        <v/>
      </c>
      <c r="B10" s="112" t="s">
        <v>12</v>
      </c>
      <c r="C10" s="557" t="s">
        <v>178</v>
      </c>
      <c r="D10" s="557"/>
      <c r="E10" s="557"/>
      <c r="F10" s="557"/>
      <c r="G10" s="557"/>
      <c r="H10" s="557"/>
      <c r="I10" s="558"/>
      <c r="J10" s="11"/>
      <c r="K10" s="11"/>
      <c r="L10" s="112" t="s">
        <v>12</v>
      </c>
      <c r="M10" s="557" t="s">
        <v>194</v>
      </c>
      <c r="N10" s="557"/>
      <c r="O10" s="557"/>
      <c r="P10" s="557"/>
      <c r="Q10" s="557"/>
      <c r="R10" s="557"/>
      <c r="S10" s="558"/>
      <c r="T10" s="11"/>
      <c r="U10" s="11"/>
      <c r="V10" s="112" t="s">
        <v>12</v>
      </c>
      <c r="W10" s="557" t="s">
        <v>194</v>
      </c>
      <c r="X10" s="557"/>
      <c r="Y10" s="557"/>
      <c r="Z10" s="557"/>
      <c r="AA10" s="557"/>
      <c r="AB10" s="557"/>
      <c r="AC10" s="558"/>
      <c r="AD10" s="11"/>
      <c r="AE10" s="11"/>
      <c r="AF10" s="120"/>
      <c r="AP10" s="120"/>
      <c r="AZ10" s="120"/>
      <c r="BA10" s="556"/>
      <c r="BB10" s="556"/>
      <c r="BC10" s="556"/>
      <c r="BD10" s="556"/>
      <c r="BE10" s="556"/>
      <c r="BF10" s="556"/>
      <c r="BG10" s="556"/>
      <c r="BJ10" s="120"/>
      <c r="BT10" s="120"/>
      <c r="CD10" s="120"/>
      <c r="CN10" s="120"/>
      <c r="CX10" s="120"/>
      <c r="DH10" s="120"/>
      <c r="DR10" s="120"/>
      <c r="EB10" s="120"/>
      <c r="EL10" s="120"/>
      <c r="EV10" s="120"/>
      <c r="FF10" s="120"/>
      <c r="FP10" s="120"/>
      <c r="FZ10" s="120"/>
      <c r="GJ10" s="120"/>
      <c r="GT10" s="120"/>
      <c r="HD10" s="120"/>
      <c r="HN10" s="120"/>
      <c r="HX10" s="120"/>
    </row>
    <row xmlns:x14ac="http://schemas.microsoft.com/office/spreadsheetml/2009/9/ac" r="11" s="2" customFormat="true" ht="15.6" customHeight="true" x14ac:dyDescent="0.25">
      <c r="A11" s="378" t="str">
        <f ca="true">IF(ISBLANK('Data Summary'!A13),"",'Data Summary'!A13)</f>
        <v/>
      </c>
      <c r="B11" s="112"/>
      <c r="C11" s="96" t="s">
        <v>120</v>
      </c>
      <c r="D11" s="52" t="s">
        <v>167</v>
      </c>
      <c r="E11" s="52" t="s">
        <v>167</v>
      </c>
      <c r="F11" s="52" t="s">
        <v>167</v>
      </c>
      <c r="G11" s="52" t="s">
        <v>167</v>
      </c>
      <c r="H11" s="52" t="s">
        <v>167</v>
      </c>
      <c r="I11" s="95" t="s">
        <v>167</v>
      </c>
      <c r="J11" s="11"/>
      <c r="K11" s="11"/>
      <c r="L11" s="112"/>
      <c r="M11" s="96" t="s">
        <v>120</v>
      </c>
      <c r="N11" s="52" t="s">
        <v>167</v>
      </c>
      <c r="O11" s="52"/>
      <c r="P11" s="52"/>
      <c r="Q11" s="52" t="s">
        <v>167</v>
      </c>
      <c r="R11" s="52" t="s">
        <v>167</v>
      </c>
      <c r="S11" s="95" t="s">
        <v>167</v>
      </c>
      <c r="T11" s="11"/>
      <c r="U11" s="11"/>
      <c r="V11" s="112"/>
      <c r="W11" s="96" t="s">
        <v>120</v>
      </c>
      <c r="X11" s="52" t="s">
        <v>167</v>
      </c>
      <c r="Y11" s="52"/>
      <c r="Z11" s="52"/>
      <c r="AA11" s="52" t="s">
        <v>167</v>
      </c>
      <c r="AB11" s="52" t="s">
        <v>167</v>
      </c>
      <c r="AC11" s="95" t="s">
        <v>167</v>
      </c>
      <c r="AD11" s="11"/>
      <c r="AE11" s="11"/>
      <c r="AF11" s="120"/>
      <c r="AP11" s="120"/>
      <c r="AZ11" s="120"/>
      <c r="BA11" s="120"/>
      <c r="BB11" s="137"/>
      <c r="BC11" s="137"/>
      <c r="BD11" s="137"/>
      <c r="BE11" s="137"/>
      <c r="BF11" s="137"/>
      <c r="BG11" s="137"/>
      <c r="BJ11" s="120"/>
      <c r="BT11" s="120"/>
      <c r="CD11" s="120"/>
      <c r="CN11" s="120"/>
      <c r="CX11" s="120"/>
      <c r="DH11" s="120"/>
      <c r="DR11" s="120"/>
      <c r="EB11" s="120"/>
      <c r="EL11" s="120"/>
      <c r="EV11" s="120"/>
      <c r="FF11" s="120"/>
      <c r="FP11" s="120"/>
      <c r="FZ11" s="120"/>
      <c r="GJ11" s="120"/>
      <c r="GT11" s="120"/>
      <c r="HD11" s="120"/>
      <c r="HN11" s="120"/>
      <c r="HX11" s="120"/>
    </row>
    <row xmlns:x14ac="http://schemas.microsoft.com/office/spreadsheetml/2009/9/ac" r="12" s="2" customFormat="true" ht="15" customHeight="true" x14ac:dyDescent="0.25">
      <c r="A12" s="378" t="str">
        <f ca="true">IF(ISBLANK('Data Summary'!A14),"",'Data Summary'!A14)</f>
        <v/>
      </c>
      <c r="B12" s="112"/>
      <c r="C12" s="96" t="s">
        <v>126</v>
      </c>
      <c r="D12" s="52" t="s">
        <v>167</v>
      </c>
      <c r="E12" s="52" t="s">
        <v>167</v>
      </c>
      <c r="F12" s="52" t="s">
        <v>167</v>
      </c>
      <c r="G12" s="52" t="s">
        <v>167</v>
      </c>
      <c r="H12" s="52" t="s">
        <v>167</v>
      </c>
      <c r="I12" s="95" t="s">
        <v>167</v>
      </c>
      <c r="J12" s="11"/>
      <c r="K12" s="11"/>
      <c r="L12" s="112"/>
      <c r="M12" s="96" t="s">
        <v>126</v>
      </c>
      <c r="N12" s="52" t="s">
        <v>167</v>
      </c>
      <c r="O12" s="52"/>
      <c r="P12" s="52"/>
      <c r="Q12" s="52" t="s">
        <v>167</v>
      </c>
      <c r="R12" s="52" t="s">
        <v>167</v>
      </c>
      <c r="S12" s="95" t="s">
        <v>167</v>
      </c>
      <c r="T12" s="11"/>
      <c r="U12" s="11"/>
      <c r="V12" s="112"/>
      <c r="W12" s="96" t="s">
        <v>126</v>
      </c>
      <c r="X12" s="52" t="s">
        <v>167</v>
      </c>
      <c r="Y12" s="52"/>
      <c r="Z12" s="52"/>
      <c r="AA12" s="52" t="s">
        <v>167</v>
      </c>
      <c r="AB12" s="52" t="s">
        <v>167</v>
      </c>
      <c r="AC12" s="95" t="s">
        <v>167</v>
      </c>
      <c r="AD12" s="11"/>
      <c r="AE12" s="11"/>
      <c r="AF12" s="120"/>
      <c r="AP12" s="120"/>
      <c r="AZ12" s="120"/>
      <c r="BA12" s="120"/>
      <c r="BB12" s="137"/>
      <c r="BC12" s="137"/>
      <c r="BD12" s="137"/>
      <c r="BE12" s="137"/>
      <c r="BF12" s="137"/>
      <c r="BG12" s="137"/>
      <c r="BJ12" s="120"/>
      <c r="BT12" s="120"/>
      <c r="CD12" s="120"/>
      <c r="CN12" s="120"/>
      <c r="CX12" s="120"/>
      <c r="DH12" s="120"/>
      <c r="DR12" s="120"/>
      <c r="EB12" s="120"/>
      <c r="EL12" s="120"/>
      <c r="EV12" s="120"/>
      <c r="FF12" s="120"/>
      <c r="FP12" s="120"/>
      <c r="FZ12" s="120"/>
      <c r="GJ12" s="120"/>
      <c r="GT12" s="120"/>
      <c r="HD12" s="120"/>
      <c r="HN12" s="120"/>
      <c r="HX12" s="120"/>
    </row>
    <row xmlns:x14ac="http://schemas.microsoft.com/office/spreadsheetml/2009/9/ac" r="13" s="2" customFormat="true" ht="15" customHeight="true" x14ac:dyDescent="0.25">
      <c r="A13" s="378" t="str">
        <f ca="true">IF(ISBLANK('Data Summary'!A15),"",'Data Summary'!A15)</f>
        <v/>
      </c>
      <c r="B13" s="112"/>
      <c r="C13" s="96" t="s">
        <v>103</v>
      </c>
      <c r="D13" s="52" t="s">
        <v>167</v>
      </c>
      <c r="E13" s="52" t="s">
        <v>167</v>
      </c>
      <c r="F13" s="52" t="s">
        <v>167</v>
      </c>
      <c r="G13" s="52" t="s">
        <v>167</v>
      </c>
      <c r="H13" s="52" t="s">
        <v>167</v>
      </c>
      <c r="I13" s="95" t="s">
        <v>167</v>
      </c>
      <c r="J13" s="11"/>
      <c r="K13" s="11"/>
      <c r="L13" s="112"/>
      <c r="M13" s="96" t="s">
        <v>103</v>
      </c>
      <c r="N13" s="52" t="s">
        <v>167</v>
      </c>
      <c r="O13" s="52"/>
      <c r="P13" s="52"/>
      <c r="Q13" s="52" t="s">
        <v>167</v>
      </c>
      <c r="R13" s="52" t="s">
        <v>167</v>
      </c>
      <c r="S13" s="95" t="s">
        <v>167</v>
      </c>
      <c r="T13" s="11"/>
      <c r="U13" s="11"/>
      <c r="V13" s="112"/>
      <c r="W13" s="96" t="s">
        <v>103</v>
      </c>
      <c r="X13" s="52" t="s">
        <v>167</v>
      </c>
      <c r="Y13" s="52"/>
      <c r="Z13" s="52"/>
      <c r="AA13" s="52" t="s">
        <v>167</v>
      </c>
      <c r="AB13" s="52" t="s">
        <v>167</v>
      </c>
      <c r="AC13" s="95" t="s">
        <v>167</v>
      </c>
      <c r="AD13" s="11"/>
      <c r="AE13" s="11"/>
      <c r="AF13" s="120"/>
      <c r="AP13" s="120"/>
      <c r="AZ13" s="120"/>
      <c r="BA13" s="120"/>
      <c r="BB13" s="137"/>
      <c r="BC13" s="137"/>
      <c r="BD13" s="137"/>
      <c r="BE13" s="137"/>
      <c r="BF13" s="137"/>
      <c r="BG13" s="137"/>
      <c r="BJ13" s="120"/>
      <c r="BT13" s="120"/>
      <c r="CD13" s="120"/>
      <c r="CN13" s="120"/>
      <c r="CX13" s="120"/>
      <c r="DH13" s="120"/>
      <c r="DR13" s="120"/>
      <c r="EB13" s="120"/>
      <c r="EL13" s="120"/>
      <c r="EV13" s="120"/>
      <c r="FF13" s="120"/>
      <c r="FP13" s="120"/>
      <c r="FZ13" s="120"/>
      <c r="GJ13" s="120"/>
      <c r="GT13" s="120"/>
      <c r="HD13" s="120"/>
      <c r="HN13" s="120"/>
      <c r="HX13" s="120"/>
    </row>
    <row xmlns:x14ac="http://schemas.microsoft.com/office/spreadsheetml/2009/9/ac" r="14" ht="15.75" customHeight="true" x14ac:dyDescent="0.25">
      <c r="A14" s="378" t="str">
        <f ca="true">IF(ISBLANK('Data Summary'!A16),"",'Data Summary'!A16)</f>
        <v/>
      </c>
      <c r="B14" s="113"/>
      <c r="C14" s="89" t="s">
        <v>23</v>
      </c>
      <c r="D14" s="10"/>
      <c r="E14" s="10"/>
      <c r="F14" s="10"/>
      <c r="G14" s="70"/>
      <c r="H14" s="71"/>
      <c r="I14" s="72"/>
      <c r="J14" s="11"/>
      <c r="K14" s="11"/>
      <c r="L14" s="113"/>
      <c r="M14" s="89" t="s">
        <v>23</v>
      </c>
      <c r="N14" s="10"/>
      <c r="O14" s="10"/>
      <c r="P14" s="10"/>
      <c r="Q14" s="70"/>
      <c r="R14" s="71"/>
      <c r="S14" s="72"/>
      <c r="T14" s="11"/>
      <c r="U14" s="11"/>
      <c r="V14" s="113"/>
      <c r="W14" s="89" t="s">
        <v>23</v>
      </c>
      <c r="X14" s="10"/>
      <c r="Y14" s="10"/>
      <c r="Z14" s="10"/>
      <c r="AA14" s="70"/>
      <c r="AB14" s="71"/>
      <c r="AC14" s="72"/>
      <c r="AD14" s="11"/>
      <c r="AE14" s="11"/>
      <c r="BB14" s="136"/>
      <c r="BC14" s="136"/>
      <c r="BD14" s="136"/>
      <c r="BE14" s="136"/>
      <c r="BF14" s="136"/>
      <c r="BG14" s="136"/>
    </row>
    <row xmlns:x14ac="http://schemas.microsoft.com/office/spreadsheetml/2009/9/ac" r="15" ht="15.75" customHeight="true" thickBot="true" x14ac:dyDescent="0.3">
      <c r="A15" s="378" t="str">
        <f ca="true">IF(ISBLANK('Data Summary'!A17),"",'Data Summary'!A17)</f>
        <v/>
      </c>
      <c r="B15" s="114"/>
      <c r="C15" s="90" t="s">
        <v>20</v>
      </c>
      <c r="D15" s="74">
        <v>8718</v>
      </c>
      <c r="E15" s="74">
        <v>1063</v>
      </c>
      <c r="F15" s="74">
        <v>7654</v>
      </c>
      <c r="G15" s="74">
        <v>5547</v>
      </c>
      <c r="H15" s="74">
        <v>8523</v>
      </c>
      <c r="I15" s="75">
        <v>194</v>
      </c>
      <c r="J15" s="24"/>
      <c r="K15" s="24"/>
      <c r="L15" s="114"/>
      <c r="M15" s="90" t="s">
        <v>20</v>
      </c>
      <c r="N15" s="74">
        <v>8144</v>
      </c>
      <c r="O15" s="74"/>
      <c r="P15" s="74"/>
      <c r="Q15" s="74">
        <v>5193</v>
      </c>
      <c r="R15" s="74">
        <f>5193+2693</f>
        <v>7886</v>
      </c>
      <c r="S15" s="75">
        <v>173</v>
      </c>
      <c r="T15" s="24"/>
      <c r="U15" s="24"/>
      <c r="V15" s="114"/>
      <c r="W15" s="90" t="s">
        <v>20</v>
      </c>
      <c r="X15" s="74">
        <v>8130</v>
      </c>
      <c r="Y15" s="74"/>
      <c r="Z15" s="74"/>
      <c r="AA15" s="74">
        <v>5235</v>
      </c>
      <c r="AB15" s="74">
        <v>7860</v>
      </c>
      <c r="AC15" s="75">
        <v>270</v>
      </c>
      <c r="AD15" s="24"/>
      <c r="AE15" s="24"/>
      <c r="BB15" s="136"/>
      <c r="BC15" s="136"/>
      <c r="BD15" s="136"/>
      <c r="BE15" s="136"/>
      <c r="BF15" s="136"/>
      <c r="BG15" s="136"/>
    </row>
    <row xmlns:x14ac="http://schemas.microsoft.com/office/spreadsheetml/2009/9/ac" r="16" s="3" customFormat="true" x14ac:dyDescent="0.25">
      <c r="A16" s="378" t="str">
        <f ca="true">IF(ISBLANK('Data Summary'!A18),"",'Data Summary'!A18)</f>
        <v/>
      </c>
      <c r="B16" s="115"/>
      <c r="L16" s="115"/>
      <c r="V16" s="115"/>
      <c r="AF16" s="115"/>
      <c r="AP16" s="115"/>
      <c r="AZ16" s="115"/>
      <c r="BA16" s="115"/>
      <c r="BJ16" s="115"/>
      <c r="BT16" s="115"/>
      <c r="CD16" s="115"/>
      <c r="CN16" s="115"/>
      <c r="CX16" s="115"/>
      <c r="DH16" s="115"/>
      <c r="DR16" s="115"/>
      <c r="EB16" s="115"/>
      <c r="EL16" s="115"/>
      <c r="EV16" s="115"/>
      <c r="FF16" s="115"/>
      <c r="FP16" s="115"/>
      <c r="FZ16" s="115"/>
      <c r="GJ16" s="115"/>
      <c r="GT16" s="115"/>
      <c r="HD16" s="115"/>
      <c r="HN16" s="115"/>
      <c r="HX16" s="115"/>
    </row>
    <row xmlns:x14ac="http://schemas.microsoft.com/office/spreadsheetml/2009/9/ac" r="17" s="3" customFormat="true" x14ac:dyDescent="0.25">
      <c r="A17" s="378" t="str">
        <f ca="true">IF(ISBLANK('Data Summary'!A19),"",'Data Summary'!A19)</f>
        <v/>
      </c>
      <c r="B17" s="115"/>
      <c r="L17" s="115"/>
      <c r="V17" s="115"/>
      <c r="AF17" s="115"/>
      <c r="AP17" s="115"/>
      <c r="AZ17" s="115"/>
      <c r="BA17" s="115"/>
      <c r="BJ17" s="115"/>
      <c r="BT17" s="115"/>
      <c r="CD17" s="115"/>
      <c r="CN17" s="115"/>
      <c r="CX17" s="115"/>
      <c r="DH17" s="115"/>
      <c r="DR17" s="115"/>
      <c r="EB17" s="115"/>
      <c r="EL17" s="115"/>
      <c r="EV17" s="115"/>
      <c r="FF17" s="115"/>
      <c r="FP17" s="115"/>
      <c r="FZ17" s="115"/>
      <c r="GJ17" s="115"/>
      <c r="GT17" s="115"/>
      <c r="HD17" s="115"/>
      <c r="HN17" s="115"/>
      <c r="HX17" s="115"/>
    </row>
    <row xmlns:x14ac="http://schemas.microsoft.com/office/spreadsheetml/2009/9/ac" r="18" s="3" customFormat="true" x14ac:dyDescent="0.25">
      <c r="A18" s="378" t="str">
        <f ca="true">IF(ISBLANK('Data Summary'!A20),"",'Data Summary'!A20)</f>
        <v/>
      </c>
      <c r="B18" s="115"/>
      <c r="L18" s="115"/>
      <c r="V18" s="115"/>
      <c r="AF18" s="115"/>
      <c r="AP18" s="115"/>
      <c r="AZ18" s="115"/>
      <c r="BA18" s="115"/>
      <c r="BJ18" s="115"/>
      <c r="BT18" s="115"/>
      <c r="CD18" s="115"/>
      <c r="CN18" s="115"/>
      <c r="CX18" s="115"/>
      <c r="DH18" s="115"/>
      <c r="DR18" s="115"/>
      <c r="EB18" s="115"/>
      <c r="EL18" s="115"/>
      <c r="EV18" s="115"/>
      <c r="FF18" s="115"/>
      <c r="FP18" s="115"/>
      <c r="FZ18" s="115"/>
      <c r="GJ18" s="115"/>
      <c r="GT18" s="115"/>
      <c r="HD18" s="115"/>
      <c r="HN18" s="115"/>
      <c r="HX18" s="115"/>
    </row>
    <row xmlns:x14ac="http://schemas.microsoft.com/office/spreadsheetml/2009/9/ac" r="19" s="3" customFormat="true" x14ac:dyDescent="0.25">
      <c r="A19" s="378" t="str">
        <f ca="true">IF(ISBLANK('Data Summary'!A21),"",'Data Summary'!A21)</f>
        <v/>
      </c>
      <c r="B19" s="115"/>
      <c r="L19" s="115"/>
      <c r="V19" s="115"/>
      <c r="AF19" s="115"/>
      <c r="AP19" s="115"/>
      <c r="AZ19" s="115"/>
      <c r="BA19" s="115"/>
      <c r="BJ19" s="115"/>
      <c r="BT19" s="115"/>
      <c r="CD19" s="115"/>
      <c r="CN19" s="115"/>
      <c r="CX19" s="115"/>
      <c r="DH19" s="115"/>
      <c r="DR19" s="115"/>
      <c r="EB19" s="115"/>
      <c r="EL19" s="115"/>
      <c r="EV19" s="115"/>
      <c r="FF19" s="115"/>
      <c r="FP19" s="115"/>
      <c r="FZ19" s="115"/>
      <c r="GJ19" s="115"/>
      <c r="GT19" s="115"/>
      <c r="HD19" s="115"/>
      <c r="HN19" s="115"/>
      <c r="HX19" s="115"/>
    </row>
    <row xmlns:x14ac="http://schemas.microsoft.com/office/spreadsheetml/2009/9/ac" r="20" s="3" customFormat="true" x14ac:dyDescent="0.25">
      <c r="A20" s="378" t="str">
        <f ca="true">IF(ISBLANK('Data Summary'!A22),"",'Data Summary'!A22)</f>
        <v/>
      </c>
      <c r="B20" s="115"/>
      <c r="L20" s="115"/>
      <c r="V20" s="115"/>
      <c r="AF20" s="115"/>
      <c r="AP20" s="115"/>
      <c r="AZ20" s="115"/>
      <c r="BA20" s="115"/>
      <c r="BJ20" s="115"/>
      <c r="BT20" s="115"/>
      <c r="CD20" s="115"/>
      <c r="CN20" s="115"/>
      <c r="CX20" s="115"/>
      <c r="DH20" s="115"/>
      <c r="DR20" s="115"/>
      <c r="EB20" s="115"/>
      <c r="EL20" s="115"/>
      <c r="EV20" s="115"/>
      <c r="FF20" s="115"/>
      <c r="FP20" s="115"/>
      <c r="FZ20" s="115"/>
      <c r="GJ20" s="115"/>
      <c r="GT20" s="115"/>
      <c r="HD20" s="115"/>
      <c r="HN20" s="115"/>
      <c r="HX20" s="115"/>
    </row>
    <row xmlns:x14ac="http://schemas.microsoft.com/office/spreadsheetml/2009/9/ac" r="21" s="3" customFormat="true" x14ac:dyDescent="0.25">
      <c r="A21" s="378" t="str">
        <f ca="true">IF(ISBLANK('Data Summary'!A23),"",'Data Summary'!A23)</f>
        <v/>
      </c>
      <c r="B21" s="115"/>
      <c r="L21" s="115"/>
      <c r="V21" s="115"/>
      <c r="AF21" s="115"/>
      <c r="AP21" s="115"/>
      <c r="AZ21" s="115"/>
      <c r="BA21" s="115"/>
      <c r="BJ21" s="115"/>
      <c r="BT21" s="115"/>
      <c r="CD21" s="115"/>
      <c r="CN21" s="115"/>
      <c r="CX21" s="115"/>
      <c r="DH21" s="115"/>
      <c r="DR21" s="115"/>
      <c r="EB21" s="115"/>
      <c r="EL21" s="115"/>
      <c r="EV21" s="115"/>
      <c r="FF21" s="115"/>
      <c r="FP21" s="115"/>
      <c r="FZ21" s="115"/>
      <c r="GJ21" s="115"/>
      <c r="GT21" s="115"/>
      <c r="HD21" s="115"/>
      <c r="HN21" s="115"/>
      <c r="HX21" s="115"/>
    </row>
    <row xmlns:x14ac="http://schemas.microsoft.com/office/spreadsheetml/2009/9/ac" r="22" s="3" customFormat="true" x14ac:dyDescent="0.25">
      <c r="A22" s="378" t="str">
        <f ca="true">IF(ISBLANK('Data Summary'!A24),"",'Data Summary'!A24)</f>
        <v/>
      </c>
      <c r="B22" s="115"/>
      <c r="L22" s="115"/>
      <c r="V22" s="115"/>
      <c r="AF22" s="115"/>
      <c r="AP22" s="115"/>
      <c r="AZ22" s="115"/>
      <c r="BA22" s="115"/>
      <c r="BJ22" s="115"/>
      <c r="BT22" s="115"/>
      <c r="CD22" s="115"/>
      <c r="CN22" s="115"/>
      <c r="CX22" s="115"/>
      <c r="DH22" s="115"/>
      <c r="DR22" s="115"/>
      <c r="EB22" s="115"/>
      <c r="EL22" s="115"/>
      <c r="EV22" s="115"/>
      <c r="FF22" s="115"/>
      <c r="FP22" s="115"/>
      <c r="FZ22" s="115"/>
      <c r="GJ22" s="115"/>
      <c r="GT22" s="115"/>
      <c r="HD22" s="115"/>
      <c r="HN22" s="115"/>
      <c r="HX22" s="115"/>
    </row>
    <row xmlns:x14ac="http://schemas.microsoft.com/office/spreadsheetml/2009/9/ac" r="23" s="3" customFormat="true" x14ac:dyDescent="0.25">
      <c r="A23" s="378" t="str">
        <f ca="true">IF(ISBLANK('Data Summary'!A25),"",'Data Summary'!A25)</f>
        <v/>
      </c>
      <c r="B23" s="115"/>
      <c r="L23" s="115"/>
      <c r="V23" s="115"/>
      <c r="AF23" s="115"/>
      <c r="AP23" s="115"/>
      <c r="AZ23" s="115"/>
      <c r="BA23" s="115"/>
      <c r="BJ23" s="115"/>
      <c r="BT23" s="115"/>
      <c r="CD23" s="115"/>
      <c r="CN23" s="115"/>
      <c r="CX23" s="115"/>
      <c r="DH23" s="115"/>
      <c r="DR23" s="115"/>
      <c r="EB23" s="115"/>
      <c r="EL23" s="115"/>
      <c r="EV23" s="115"/>
      <c r="FF23" s="115"/>
      <c r="FP23" s="115"/>
      <c r="FZ23" s="115"/>
      <c r="GJ23" s="115"/>
      <c r="GT23" s="115"/>
      <c r="HD23" s="115"/>
      <c r="HN23" s="115"/>
      <c r="HX23" s="115"/>
    </row>
    <row xmlns:x14ac="http://schemas.microsoft.com/office/spreadsheetml/2009/9/ac" r="24" s="3" customFormat="true" x14ac:dyDescent="0.25">
      <c r="A24" s="378" t="str">
        <f ca="true">IF(ISBLANK('Data Summary'!A26),"",'Data Summary'!A26)</f>
        <v/>
      </c>
      <c r="B24" s="115"/>
      <c r="L24" s="115"/>
      <c r="V24" s="115"/>
      <c r="AF24" s="115"/>
      <c r="AP24" s="115"/>
      <c r="AZ24" s="115"/>
      <c r="BA24" s="115"/>
      <c r="BJ24" s="115"/>
      <c r="BT24" s="115"/>
      <c r="CD24" s="115"/>
      <c r="CN24" s="115"/>
      <c r="CX24" s="115"/>
      <c r="DH24" s="115"/>
      <c r="DR24" s="115"/>
      <c r="EB24" s="115"/>
      <c r="EL24" s="115"/>
      <c r="EV24" s="115"/>
      <c r="FF24" s="115"/>
      <c r="FP24" s="115"/>
      <c r="FZ24" s="115"/>
      <c r="GJ24" s="115"/>
      <c r="GT24" s="115"/>
      <c r="HD24" s="115"/>
      <c r="HN24" s="115"/>
      <c r="HX24" s="115"/>
    </row>
    <row xmlns:x14ac="http://schemas.microsoft.com/office/spreadsheetml/2009/9/ac" r="25" s="3" customFormat="true" x14ac:dyDescent="0.25">
      <c r="A25" s="378" t="str">
        <f ca="true">IF(ISBLANK('Data Summary'!A27),"",'Data Summary'!A27)</f>
        <v/>
      </c>
      <c r="B25" s="115"/>
      <c r="L25" s="115"/>
      <c r="V25" s="115"/>
      <c r="AF25" s="115"/>
      <c r="AP25" s="115"/>
      <c r="AZ25" s="115"/>
      <c r="BA25" s="115"/>
      <c r="BJ25" s="115"/>
      <c r="BT25" s="115"/>
      <c r="CD25" s="115"/>
      <c r="CN25" s="115"/>
      <c r="CX25" s="115"/>
      <c r="DH25" s="115"/>
      <c r="DR25" s="115"/>
      <c r="EB25" s="115"/>
      <c r="EL25" s="115"/>
      <c r="EV25" s="115"/>
      <c r="FF25" s="115"/>
      <c r="FP25" s="115"/>
      <c r="FZ25" s="115"/>
      <c r="GJ25" s="115"/>
      <c r="GT25" s="115"/>
      <c r="HD25" s="115"/>
      <c r="HN25" s="115"/>
      <c r="HX25" s="115"/>
    </row>
    <row xmlns:x14ac="http://schemas.microsoft.com/office/spreadsheetml/2009/9/ac" r="26" s="3" customFormat="true" x14ac:dyDescent="0.25">
      <c r="A26" s="378" t="str">
        <f ca="true">IF(ISBLANK('Data Summary'!A28),"",'Data Summary'!A28)</f>
        <v/>
      </c>
      <c r="B26" s="115"/>
      <c r="L26" s="115"/>
      <c r="V26" s="115"/>
      <c r="AF26" s="115"/>
      <c r="AP26" s="115"/>
      <c r="AZ26" s="115"/>
      <c r="BA26" s="115"/>
      <c r="BJ26" s="115"/>
      <c r="BT26" s="115"/>
      <c r="CD26" s="115"/>
      <c r="CN26" s="115"/>
      <c r="CX26" s="115"/>
      <c r="DH26" s="115"/>
      <c r="DR26" s="115"/>
      <c r="EB26" s="115"/>
      <c r="EL26" s="115"/>
      <c r="EV26" s="115"/>
      <c r="FF26" s="115"/>
      <c r="FP26" s="115"/>
      <c r="FZ26" s="115"/>
      <c r="GJ26" s="115"/>
      <c r="GT26" s="115"/>
      <c r="HD26" s="115"/>
      <c r="HN26" s="115"/>
      <c r="HX26" s="115"/>
    </row>
    <row xmlns:x14ac="http://schemas.microsoft.com/office/spreadsheetml/2009/9/ac" r="27" s="3" customFormat="true" x14ac:dyDescent="0.25">
      <c r="A27" s="378" t="str">
        <f ca="true">IF(ISBLANK('Data Summary'!A29),"",'Data Summary'!A29)</f>
        <v/>
      </c>
      <c r="B27" s="115"/>
      <c r="L27" s="115"/>
      <c r="V27" s="115"/>
      <c r="AF27" s="115"/>
      <c r="AP27" s="115"/>
      <c r="AZ27" s="115"/>
      <c r="BA27" s="115"/>
      <c r="BJ27" s="115"/>
      <c r="BT27" s="115"/>
      <c r="CD27" s="115"/>
      <c r="CN27" s="115"/>
      <c r="CX27" s="115"/>
      <c r="DH27" s="115"/>
      <c r="DR27" s="115"/>
      <c r="EB27" s="115"/>
      <c r="EL27" s="115"/>
      <c r="EV27" s="115"/>
      <c r="FF27" s="115"/>
      <c r="FP27" s="115"/>
      <c r="FZ27" s="115"/>
      <c r="GJ27" s="115"/>
      <c r="GT27" s="115"/>
      <c r="HD27" s="115"/>
      <c r="HN27" s="115"/>
      <c r="HX27" s="115"/>
    </row>
    <row xmlns:x14ac="http://schemas.microsoft.com/office/spreadsheetml/2009/9/ac" r="28" s="3" customFormat="true" x14ac:dyDescent="0.25">
      <c r="A28" s="378" t="str">
        <f ca="true">IF(ISBLANK('Data Summary'!A30),"",'Data Summary'!A30)</f>
        <v/>
      </c>
      <c r="B28" s="115"/>
      <c r="L28" s="115"/>
      <c r="V28" s="115"/>
      <c r="AF28" s="115"/>
      <c r="AP28" s="115"/>
      <c r="AZ28" s="115"/>
      <c r="BA28" s="115"/>
      <c r="BJ28" s="115"/>
      <c r="BT28" s="115"/>
      <c r="CD28" s="115"/>
      <c r="CN28" s="115"/>
      <c r="CX28" s="115"/>
      <c r="DH28" s="115"/>
      <c r="DR28" s="115"/>
      <c r="EB28" s="115"/>
      <c r="EL28" s="115"/>
      <c r="EV28" s="115"/>
      <c r="FF28" s="115"/>
      <c r="FP28" s="115"/>
      <c r="FZ28" s="115"/>
      <c r="GJ28" s="115"/>
      <c r="GT28" s="115"/>
      <c r="HD28" s="115"/>
      <c r="HN28" s="115"/>
      <c r="HX28" s="115"/>
    </row>
    <row xmlns:x14ac="http://schemas.microsoft.com/office/spreadsheetml/2009/9/ac" r="29" s="3" customFormat="true" x14ac:dyDescent="0.25">
      <c r="A29" s="378" t="str">
        <f ca="true">IF(ISBLANK('Data Summary'!A31),"",'Data Summary'!A31)</f>
        <v/>
      </c>
      <c r="B29" s="115"/>
      <c r="L29" s="115"/>
      <c r="V29" s="115"/>
      <c r="AF29" s="115"/>
      <c r="AP29" s="115"/>
      <c r="AZ29" s="115"/>
      <c r="BA29" s="115"/>
      <c r="BJ29" s="115"/>
      <c r="BT29" s="115"/>
      <c r="CD29" s="115"/>
      <c r="CN29" s="115"/>
      <c r="CX29" s="115"/>
      <c r="DH29" s="115"/>
      <c r="DR29" s="115"/>
      <c r="EB29" s="115"/>
      <c r="EL29" s="115"/>
      <c r="EV29" s="115"/>
      <c r="FF29" s="115"/>
      <c r="FP29" s="115"/>
      <c r="FZ29" s="115"/>
      <c r="GJ29" s="115"/>
      <c r="GT29" s="115"/>
      <c r="HD29" s="115"/>
      <c r="HN29" s="115"/>
      <c r="HX29" s="115"/>
    </row>
    <row xmlns:x14ac="http://schemas.microsoft.com/office/spreadsheetml/2009/9/ac" r="30" s="3" customFormat="true" x14ac:dyDescent="0.25">
      <c r="A30" s="378" t="str">
        <f ca="true">IF(ISBLANK('Data Summary'!A32),"",'Data Summary'!A32)</f>
        <v/>
      </c>
      <c r="B30" s="115"/>
      <c r="L30" s="115"/>
      <c r="V30" s="115"/>
      <c r="AF30" s="115"/>
      <c r="AP30" s="115"/>
      <c r="AZ30" s="115"/>
      <c r="BA30" s="115"/>
      <c r="BJ30" s="115"/>
      <c r="BT30" s="115"/>
      <c r="CD30" s="115"/>
      <c r="CN30" s="115"/>
      <c r="CX30" s="115"/>
      <c r="DH30" s="115"/>
      <c r="DR30" s="115"/>
      <c r="EB30" s="115"/>
      <c r="EL30" s="115"/>
      <c r="EV30" s="115"/>
      <c r="FF30" s="115"/>
      <c r="FP30" s="115"/>
      <c r="FZ30" s="115"/>
      <c r="GJ30" s="115"/>
      <c r="GT30" s="115"/>
      <c r="HD30" s="115"/>
      <c r="HN30" s="115"/>
      <c r="HX30" s="115"/>
    </row>
    <row xmlns:x14ac="http://schemas.microsoft.com/office/spreadsheetml/2009/9/ac" r="31" s="3" customFormat="true" x14ac:dyDescent="0.25">
      <c r="A31" s="378" t="str">
        <f ca="true">IF(ISBLANK('Data Summary'!A33),"",'Data Summary'!A33)</f>
        <v/>
      </c>
      <c r="B31" s="115"/>
      <c r="L31" s="115"/>
      <c r="V31" s="115"/>
      <c r="AF31" s="115"/>
      <c r="AP31" s="115"/>
      <c r="AZ31" s="115"/>
      <c r="BA31" s="115"/>
      <c r="BJ31" s="115"/>
      <c r="BT31" s="115"/>
      <c r="CD31" s="115"/>
      <c r="CN31" s="115"/>
      <c r="CX31" s="115"/>
      <c r="DH31" s="115"/>
      <c r="DR31" s="115"/>
      <c r="EB31" s="115"/>
      <c r="EL31" s="115"/>
      <c r="EV31" s="115"/>
      <c r="FF31" s="115"/>
      <c r="FP31" s="115"/>
      <c r="FZ31" s="115"/>
      <c r="GJ31" s="115"/>
      <c r="GT31" s="115"/>
      <c r="HD31" s="115"/>
      <c r="HN31" s="115"/>
      <c r="HX31" s="115"/>
    </row>
    <row xmlns:x14ac="http://schemas.microsoft.com/office/spreadsheetml/2009/9/ac" r="32" s="3" customFormat="true" x14ac:dyDescent="0.25">
      <c r="A32" s="378" t="str">
        <f ca="true">IF(ISBLANK('Data Summary'!A34),"",'Data Summary'!A34)</f>
        <v/>
      </c>
      <c r="B32" s="115"/>
      <c r="L32" s="115"/>
      <c r="V32" s="115"/>
      <c r="AF32" s="115"/>
      <c r="AP32" s="115"/>
      <c r="AZ32" s="115"/>
      <c r="BA32" s="115"/>
      <c r="BJ32" s="115"/>
      <c r="BT32" s="115"/>
      <c r="CD32" s="115"/>
      <c r="CN32" s="115"/>
      <c r="CX32" s="115"/>
      <c r="DH32" s="115"/>
      <c r="DR32" s="115"/>
      <c r="EB32" s="115"/>
      <c r="EL32" s="115"/>
      <c r="EV32" s="115"/>
      <c r="FF32" s="115"/>
      <c r="FP32" s="115"/>
      <c r="FZ32" s="115"/>
      <c r="GJ32" s="115"/>
      <c r="GT32" s="115"/>
      <c r="HD32" s="115"/>
      <c r="HN32" s="115"/>
      <c r="HX32" s="115"/>
    </row>
    <row xmlns:x14ac="http://schemas.microsoft.com/office/spreadsheetml/2009/9/ac" r="33" s="3" customFormat="true" x14ac:dyDescent="0.25">
      <c r="A33" s="378" t="str">
        <f ca="true">IF(ISBLANK('Data Summary'!A35),"",'Data Summary'!A35)</f>
        <v/>
      </c>
      <c r="B33" s="115"/>
      <c r="L33" s="115"/>
      <c r="V33" s="115"/>
      <c r="AF33" s="115"/>
      <c r="AP33" s="115"/>
      <c r="AZ33" s="115"/>
      <c r="BA33" s="115"/>
      <c r="BJ33" s="115"/>
      <c r="BT33" s="115"/>
      <c r="CD33" s="115"/>
      <c r="CN33" s="115"/>
      <c r="CX33" s="115"/>
      <c r="DH33" s="115"/>
      <c r="DR33" s="115"/>
      <c r="EB33" s="115"/>
      <c r="EL33" s="115"/>
      <c r="EV33" s="115"/>
      <c r="FF33" s="115"/>
      <c r="FP33" s="115"/>
      <c r="FZ33" s="115"/>
      <c r="GJ33" s="115"/>
      <c r="GT33" s="115"/>
      <c r="HD33" s="115"/>
      <c r="HN33" s="115"/>
      <c r="HX33" s="115"/>
    </row>
    <row xmlns:x14ac="http://schemas.microsoft.com/office/spreadsheetml/2009/9/ac" r="34" s="3" customFormat="true" x14ac:dyDescent="0.25">
      <c r="A34" s="378" t="str">
        <f ca="true">IF(ISBLANK('Data Summary'!A36),"",'Data Summary'!A36)</f>
        <v/>
      </c>
      <c r="B34" s="115"/>
      <c r="L34" s="115"/>
      <c r="V34" s="115"/>
      <c r="AF34" s="115"/>
      <c r="AP34" s="115"/>
      <c r="AZ34" s="115"/>
      <c r="BA34" s="115"/>
      <c r="BJ34" s="115"/>
      <c r="BT34" s="115"/>
      <c r="CD34" s="115"/>
      <c r="CN34" s="115"/>
      <c r="CX34" s="115"/>
      <c r="DH34" s="115"/>
      <c r="DR34" s="115"/>
      <c r="EB34" s="115"/>
      <c r="EL34" s="115"/>
      <c r="EV34" s="115"/>
      <c r="FF34" s="115"/>
      <c r="FP34" s="115"/>
      <c r="FZ34" s="115"/>
      <c r="GJ34" s="115"/>
      <c r="GT34" s="115"/>
      <c r="HD34" s="115"/>
      <c r="HN34" s="115"/>
      <c r="HX34" s="115"/>
    </row>
    <row xmlns:x14ac="http://schemas.microsoft.com/office/spreadsheetml/2009/9/ac" r="35" s="3" customFormat="true" x14ac:dyDescent="0.25">
      <c r="A35" s="378" t="str">
        <f ca="true">IF(ISBLANK('Data Summary'!A37),"",'Data Summary'!A37)</f>
        <v/>
      </c>
      <c r="B35" s="115"/>
      <c r="L35" s="115"/>
      <c r="V35" s="115"/>
      <c r="AF35" s="115"/>
      <c r="AP35" s="115"/>
      <c r="AZ35" s="115"/>
      <c r="BA35" s="115"/>
      <c r="BJ35" s="115"/>
      <c r="BT35" s="115"/>
      <c r="CD35" s="115"/>
      <c r="CN35" s="115"/>
      <c r="CX35" s="115"/>
      <c r="DH35" s="115"/>
      <c r="DR35" s="115"/>
      <c r="EB35" s="115"/>
      <c r="EL35" s="115"/>
      <c r="EV35" s="115"/>
      <c r="FF35" s="115"/>
      <c r="FP35" s="115"/>
      <c r="FZ35" s="115"/>
      <c r="GJ35" s="115"/>
      <c r="GT35" s="115"/>
      <c r="HD35" s="115"/>
      <c r="HN35" s="115"/>
      <c r="HX35" s="115"/>
    </row>
    <row xmlns:x14ac="http://schemas.microsoft.com/office/spreadsheetml/2009/9/ac" r="36" s="3" customFormat="true" x14ac:dyDescent="0.25">
      <c r="A36" s="378" t="str">
        <f ca="true">IF(ISBLANK('Data Summary'!A38),"",'Data Summary'!A38)</f>
        <v/>
      </c>
      <c r="B36" s="115"/>
      <c r="L36" s="115"/>
      <c r="V36" s="115"/>
      <c r="AF36" s="115"/>
      <c r="AP36" s="115"/>
      <c r="AZ36" s="115"/>
      <c r="BA36" s="115"/>
      <c r="BJ36" s="115"/>
      <c r="BT36" s="115"/>
      <c r="CD36" s="115"/>
      <c r="CN36" s="115"/>
      <c r="CX36" s="115"/>
      <c r="DH36" s="115"/>
      <c r="DR36" s="115"/>
      <c r="EB36" s="115"/>
      <c r="EL36" s="115"/>
      <c r="EV36" s="115"/>
      <c r="FF36" s="115"/>
      <c r="FP36" s="115"/>
      <c r="FZ36" s="115"/>
      <c r="GJ36" s="115"/>
      <c r="GT36" s="115"/>
      <c r="HD36" s="115"/>
      <c r="HN36" s="115"/>
      <c r="HX36" s="115"/>
    </row>
    <row xmlns:x14ac="http://schemas.microsoft.com/office/spreadsheetml/2009/9/ac" r="37" s="3" customFormat="true" x14ac:dyDescent="0.25">
      <c r="A37" s="378" t="str">
        <f ca="true">IF(ISBLANK('Data Summary'!A39),"",'Data Summary'!A39)</f>
        <v/>
      </c>
      <c r="B37" s="115"/>
      <c r="L37" s="115"/>
      <c r="V37" s="115"/>
      <c r="AF37" s="115"/>
      <c r="AP37" s="115"/>
      <c r="AZ37" s="115"/>
      <c r="BA37" s="115"/>
      <c r="BJ37" s="115"/>
      <c r="BT37" s="115"/>
      <c r="CD37" s="115"/>
      <c r="CN37" s="115"/>
      <c r="CX37" s="115"/>
      <c r="DH37" s="115"/>
      <c r="DR37" s="115"/>
      <c r="EB37" s="115"/>
      <c r="EL37" s="115"/>
      <c r="EV37" s="115"/>
      <c r="FF37" s="115"/>
      <c r="FP37" s="115"/>
      <c r="FZ37" s="115"/>
      <c r="GJ37" s="115"/>
      <c r="GT37" s="115"/>
      <c r="HD37" s="115"/>
      <c r="HN37" s="115"/>
      <c r="HX37" s="115"/>
    </row>
    <row xmlns:x14ac="http://schemas.microsoft.com/office/spreadsheetml/2009/9/ac" r="38" s="3" customFormat="true" x14ac:dyDescent="0.25">
      <c r="A38" s="378" t="str">
        <f ca="true">IF(ISBLANK('Data Summary'!A40),"",'Data Summary'!A40)</f>
        <v/>
      </c>
      <c r="B38" s="115"/>
      <c r="L38" s="115"/>
      <c r="V38" s="115"/>
      <c r="AF38" s="115"/>
      <c r="AP38" s="115"/>
      <c r="AZ38" s="115"/>
      <c r="BA38" s="115"/>
      <c r="BJ38" s="115"/>
      <c r="BT38" s="115"/>
      <c r="CD38" s="115"/>
      <c r="CN38" s="115"/>
      <c r="CX38" s="115"/>
      <c r="DH38" s="115"/>
      <c r="DR38" s="115"/>
      <c r="EB38" s="115"/>
      <c r="EL38" s="115"/>
      <c r="EV38" s="115"/>
      <c r="FF38" s="115"/>
      <c r="FP38" s="115"/>
      <c r="FZ38" s="115"/>
      <c r="GJ38" s="115"/>
      <c r="GT38" s="115"/>
      <c r="HD38" s="115"/>
      <c r="HN38" s="115"/>
      <c r="HX38" s="115"/>
    </row>
    <row xmlns:x14ac="http://schemas.microsoft.com/office/spreadsheetml/2009/9/ac" r="39" s="3" customFormat="true" x14ac:dyDescent="0.25">
      <c r="A39" s="378" t="str">
        <f ca="true">IF(ISBLANK('Data Summary'!A41),"",'Data Summary'!A41)</f>
        <v/>
      </c>
      <c r="B39" s="115"/>
      <c r="L39" s="115"/>
      <c r="V39" s="115"/>
      <c r="AF39" s="115"/>
      <c r="AP39" s="115"/>
      <c r="AZ39" s="115"/>
      <c r="BA39" s="115"/>
      <c r="BJ39" s="115"/>
      <c r="BT39" s="115"/>
      <c r="CD39" s="115"/>
      <c r="CN39" s="115"/>
      <c r="CX39" s="115"/>
      <c r="DH39" s="115"/>
      <c r="DR39" s="115"/>
      <c r="EB39" s="115"/>
      <c r="EL39" s="115"/>
      <c r="EV39" s="115"/>
      <c r="FF39" s="115"/>
      <c r="FP39" s="115"/>
      <c r="FZ39" s="115"/>
      <c r="GJ39" s="115"/>
      <c r="GT39" s="115"/>
      <c r="HD39" s="115"/>
      <c r="HN39" s="115"/>
      <c r="HX39" s="115"/>
    </row>
    <row xmlns:x14ac="http://schemas.microsoft.com/office/spreadsheetml/2009/9/ac" r="40" s="3" customFormat="true" x14ac:dyDescent="0.25">
      <c r="A40" s="378" t="str">
        <f ca="true">IF(ISBLANK('Data Summary'!A42),"",'Data Summary'!A42)</f>
        <v/>
      </c>
      <c r="B40" s="115"/>
      <c r="L40" s="115"/>
      <c r="V40" s="115"/>
      <c r="AF40" s="115"/>
      <c r="AP40" s="115"/>
      <c r="AZ40" s="115"/>
      <c r="BA40" s="115"/>
      <c r="BJ40" s="115"/>
      <c r="BT40" s="115"/>
      <c r="CD40" s="115"/>
      <c r="CN40" s="115"/>
      <c r="CX40" s="115"/>
      <c r="DH40" s="115"/>
      <c r="DR40" s="115"/>
      <c r="EB40" s="115"/>
      <c r="EL40" s="115"/>
      <c r="EV40" s="115"/>
      <c r="FF40" s="115"/>
      <c r="FP40" s="115"/>
      <c r="FZ40" s="115"/>
      <c r="GJ40" s="115"/>
      <c r="GT40" s="115"/>
      <c r="HD40" s="115"/>
      <c r="HN40" s="115"/>
      <c r="HX40" s="115"/>
    </row>
    <row xmlns:x14ac="http://schemas.microsoft.com/office/spreadsheetml/2009/9/ac" r="41" s="3" customFormat="true" x14ac:dyDescent="0.25">
      <c r="A41" s="378" t="str">
        <f ca="true">IF(ISBLANK('Data Summary'!A43),"",'Data Summary'!A43)</f>
        <v/>
      </c>
      <c r="B41" s="115"/>
      <c r="L41" s="115"/>
      <c r="V41" s="115"/>
      <c r="AF41" s="115"/>
      <c r="AP41" s="115"/>
      <c r="AZ41" s="115"/>
      <c r="BA41" s="115"/>
      <c r="BJ41" s="115"/>
      <c r="BT41" s="115"/>
      <c r="CD41" s="115"/>
      <c r="CN41" s="115"/>
      <c r="CX41" s="115"/>
      <c r="DH41" s="115"/>
      <c r="DR41" s="115"/>
      <c r="EB41" s="115"/>
      <c r="EL41" s="115"/>
      <c r="EV41" s="115"/>
      <c r="FF41" s="115"/>
      <c r="FP41" s="115"/>
      <c r="FZ41" s="115"/>
      <c r="GJ41" s="115"/>
      <c r="GT41" s="115"/>
      <c r="HD41" s="115"/>
      <c r="HN41" s="115"/>
      <c r="HX41" s="115"/>
    </row>
    <row xmlns:x14ac="http://schemas.microsoft.com/office/spreadsheetml/2009/9/ac" r="42" s="3" customFormat="true" x14ac:dyDescent="0.25">
      <c r="A42" s="378" t="str">
        <f ca="true">IF(ISBLANK('Data Summary'!A44),"",'Data Summary'!A44)</f>
        <v/>
      </c>
      <c r="B42" s="115"/>
      <c r="L42" s="115"/>
      <c r="V42" s="115"/>
      <c r="AF42" s="115"/>
      <c r="AP42" s="115"/>
      <c r="AZ42" s="115"/>
      <c r="BA42" s="115"/>
      <c r="BJ42" s="115"/>
      <c r="BT42" s="115"/>
      <c r="CD42" s="115"/>
      <c r="CN42" s="115"/>
      <c r="CX42" s="115"/>
      <c r="DH42" s="115"/>
      <c r="DR42" s="115"/>
      <c r="EB42" s="115"/>
      <c r="EL42" s="115"/>
      <c r="EV42" s="115"/>
      <c r="FF42" s="115"/>
      <c r="FP42" s="115"/>
      <c r="FZ42" s="115"/>
      <c r="GJ42" s="115"/>
      <c r="GT42" s="115"/>
      <c r="HD42" s="115"/>
      <c r="HN42" s="115"/>
      <c r="HX42" s="115"/>
    </row>
    <row xmlns:x14ac="http://schemas.microsoft.com/office/spreadsheetml/2009/9/ac" r="43" s="3" customFormat="true" x14ac:dyDescent="0.25">
      <c r="A43" s="378" t="str">
        <f ca="true">IF(ISBLANK('Data Summary'!A45),"",'Data Summary'!A45)</f>
        <v/>
      </c>
      <c r="B43" s="115"/>
      <c r="L43" s="115"/>
      <c r="V43" s="115"/>
      <c r="AF43" s="115"/>
      <c r="AP43" s="115"/>
      <c r="AZ43" s="115"/>
      <c r="BA43" s="115"/>
      <c r="BJ43" s="115"/>
      <c r="BT43" s="115"/>
      <c r="CD43" s="115"/>
      <c r="CN43" s="115"/>
      <c r="CX43" s="115"/>
      <c r="DH43" s="115"/>
      <c r="DR43" s="115"/>
      <c r="EB43" s="115"/>
      <c r="EL43" s="115"/>
      <c r="EV43" s="115"/>
      <c r="FF43" s="115"/>
      <c r="FP43" s="115"/>
      <c r="FZ43" s="115"/>
      <c r="GJ43" s="115"/>
      <c r="GT43" s="115"/>
      <c r="HD43" s="115"/>
      <c r="HN43" s="115"/>
      <c r="HX43" s="115"/>
    </row>
    <row xmlns:x14ac="http://schemas.microsoft.com/office/spreadsheetml/2009/9/ac" r="44" s="3" customFormat="true" x14ac:dyDescent="0.25">
      <c r="A44" s="378" t="str">
        <f ca="true">IF(ISBLANK('Data Summary'!A46),"",'Data Summary'!A46)</f>
        <v/>
      </c>
      <c r="B44" s="115"/>
      <c r="L44" s="115"/>
      <c r="V44" s="115"/>
      <c r="AF44" s="115"/>
      <c r="AP44" s="115"/>
      <c r="AZ44" s="115"/>
      <c r="BA44" s="115"/>
      <c r="BJ44" s="115"/>
      <c r="BT44" s="115"/>
      <c r="CD44" s="115"/>
      <c r="CN44" s="115"/>
      <c r="CX44" s="115"/>
      <c r="DH44" s="115"/>
      <c r="DR44" s="115"/>
      <c r="EB44" s="115"/>
      <c r="EL44" s="115"/>
      <c r="EV44" s="115"/>
      <c r="FF44" s="115"/>
      <c r="FP44" s="115"/>
      <c r="FZ44" s="115"/>
      <c r="GJ44" s="115"/>
      <c r="GT44" s="115"/>
      <c r="HD44" s="115"/>
      <c r="HN44" s="115"/>
      <c r="HX44" s="115"/>
    </row>
    <row xmlns:x14ac="http://schemas.microsoft.com/office/spreadsheetml/2009/9/ac" r="45" s="3" customFormat="true" x14ac:dyDescent="0.25">
      <c r="A45" s="378" t="str">
        <f ca="true">IF(ISBLANK('Data Summary'!A47),"",'Data Summary'!A47)</f>
        <v/>
      </c>
      <c r="B45" s="115"/>
      <c r="L45" s="115"/>
      <c r="V45" s="115"/>
      <c r="AF45" s="115"/>
      <c r="AP45" s="115"/>
      <c r="AZ45" s="115"/>
      <c r="BA45" s="115"/>
      <c r="BJ45" s="115"/>
      <c r="BT45" s="115"/>
      <c r="CD45" s="115"/>
      <c r="CN45" s="115"/>
      <c r="CX45" s="115"/>
      <c r="DH45" s="115"/>
      <c r="DR45" s="115"/>
      <c r="EB45" s="115"/>
      <c r="EL45" s="115"/>
      <c r="EV45" s="115"/>
      <c r="FF45" s="115"/>
      <c r="FP45" s="115"/>
      <c r="FZ45" s="115"/>
      <c r="GJ45" s="115"/>
      <c r="GT45" s="115"/>
      <c r="HD45" s="115"/>
      <c r="HN45" s="115"/>
      <c r="HX45" s="115"/>
    </row>
    <row xmlns:x14ac="http://schemas.microsoft.com/office/spreadsheetml/2009/9/ac" r="46" s="3" customFormat="true" x14ac:dyDescent="0.25">
      <c r="A46" s="378" t="str">
        <f ca="true">IF(ISBLANK('Data Summary'!A48),"",'Data Summary'!A48)</f>
        <v/>
      </c>
      <c r="B46" s="115"/>
      <c r="L46" s="115"/>
      <c r="V46" s="115"/>
      <c r="AF46" s="115"/>
      <c r="AP46" s="115"/>
      <c r="AZ46" s="115"/>
      <c r="BA46" s="115"/>
      <c r="BJ46" s="115"/>
      <c r="BT46" s="115"/>
      <c r="CD46" s="115"/>
      <c r="CN46" s="115"/>
      <c r="CX46" s="115"/>
      <c r="DH46" s="115"/>
      <c r="DR46" s="115"/>
      <c r="EB46" s="115"/>
      <c r="EL46" s="115"/>
      <c r="EV46" s="115"/>
      <c r="FF46" s="115"/>
      <c r="FP46" s="115"/>
      <c r="FZ46" s="115"/>
      <c r="GJ46" s="115"/>
      <c r="GT46" s="115"/>
      <c r="HD46" s="115"/>
      <c r="HN46" s="115"/>
      <c r="HX46" s="115"/>
    </row>
    <row xmlns:x14ac="http://schemas.microsoft.com/office/spreadsheetml/2009/9/ac" r="47" s="3" customFormat="true" x14ac:dyDescent="0.25">
      <c r="A47" s="378" t="str">
        <f ca="true">IF(ISBLANK('Data Summary'!A49),"",'Data Summary'!A49)</f>
        <v/>
      </c>
      <c r="B47" s="115"/>
      <c r="L47" s="115"/>
      <c r="V47" s="115"/>
      <c r="AF47" s="115"/>
      <c r="AP47" s="115"/>
      <c r="AZ47" s="115"/>
      <c r="BA47" s="115"/>
      <c r="BJ47" s="115"/>
      <c r="BT47" s="115"/>
      <c r="CD47" s="115"/>
      <c r="CN47" s="115"/>
      <c r="CX47" s="115"/>
      <c r="DH47" s="115"/>
      <c r="DR47" s="115"/>
      <c r="EB47" s="115"/>
      <c r="EL47" s="115"/>
      <c r="EV47" s="115"/>
      <c r="FF47" s="115"/>
      <c r="FP47" s="115"/>
      <c r="FZ47" s="115"/>
      <c r="GJ47" s="115"/>
      <c r="GT47" s="115"/>
      <c r="HD47" s="115"/>
      <c r="HN47" s="115"/>
      <c r="HX47" s="115"/>
    </row>
    <row xmlns:x14ac="http://schemas.microsoft.com/office/spreadsheetml/2009/9/ac" r="48" s="3" customFormat="true" x14ac:dyDescent="0.25">
      <c r="A48" s="378" t="str">
        <f ca="true">IF(ISBLANK('Data Summary'!A50),"",'Data Summary'!A50)</f>
        <v/>
      </c>
      <c r="B48" s="115"/>
      <c r="L48" s="115"/>
      <c r="V48" s="115"/>
      <c r="AF48" s="115"/>
      <c r="AP48" s="115"/>
      <c r="AZ48" s="115"/>
      <c r="BA48" s="115"/>
      <c r="BJ48" s="115"/>
      <c r="BT48" s="115"/>
      <c r="CD48" s="115"/>
      <c r="CN48" s="115"/>
      <c r="CX48" s="115"/>
      <c r="DH48" s="115"/>
      <c r="DR48" s="115"/>
      <c r="EB48" s="115"/>
      <c r="EL48" s="115"/>
      <c r="EV48" s="115"/>
      <c r="FF48" s="115"/>
      <c r="FP48" s="115"/>
      <c r="FZ48" s="115"/>
      <c r="GJ48" s="115"/>
      <c r="GT48" s="115"/>
      <c r="HD48" s="115"/>
      <c r="HN48" s="115"/>
      <c r="HX48" s="115"/>
    </row>
    <row xmlns:x14ac="http://schemas.microsoft.com/office/spreadsheetml/2009/9/ac" r="49" s="3" customFormat="true" x14ac:dyDescent="0.25">
      <c r="A49" s="378" t="str">
        <f ca="true">IF(ISBLANK('Data Summary'!A51),"",'Data Summary'!A51)</f>
        <v/>
      </c>
      <c r="B49" s="115"/>
      <c r="L49" s="115"/>
      <c r="V49" s="115"/>
      <c r="AF49" s="115"/>
      <c r="AP49" s="115"/>
      <c r="AZ49" s="115"/>
      <c r="BA49" s="115"/>
      <c r="BJ49" s="115"/>
      <c r="BT49" s="115"/>
      <c r="CD49" s="115"/>
      <c r="CN49" s="115"/>
      <c r="CX49" s="115"/>
      <c r="DH49" s="115"/>
      <c r="DR49" s="115"/>
      <c r="EB49" s="115"/>
      <c r="EL49" s="115"/>
      <c r="EV49" s="115"/>
      <c r="FF49" s="115"/>
      <c r="FP49" s="115"/>
      <c r="FZ49" s="115"/>
      <c r="GJ49" s="115"/>
      <c r="GT49" s="115"/>
      <c r="HD49" s="115"/>
      <c r="HN49" s="115"/>
      <c r="HX49" s="115"/>
    </row>
    <row xmlns:x14ac="http://schemas.microsoft.com/office/spreadsheetml/2009/9/ac" r="50" s="3" customFormat="true" x14ac:dyDescent="0.25">
      <c r="A50" s="378" t="str">
        <f ca="true">IF(ISBLANK('Data Summary'!A52),"",'Data Summary'!A52)</f>
        <v/>
      </c>
      <c r="B50" s="115"/>
      <c r="L50" s="115"/>
      <c r="V50" s="115"/>
      <c r="AF50" s="115"/>
      <c r="AP50" s="115"/>
      <c r="AZ50" s="115"/>
      <c r="BA50" s="115"/>
      <c r="BJ50" s="115"/>
      <c r="BT50" s="115"/>
      <c r="CD50" s="115"/>
      <c r="CN50" s="115"/>
      <c r="CX50" s="115"/>
      <c r="DH50" s="115"/>
      <c r="DR50" s="115"/>
      <c r="EB50" s="115"/>
      <c r="EL50" s="115"/>
      <c r="EV50" s="115"/>
      <c r="FF50" s="115"/>
      <c r="FP50" s="115"/>
      <c r="FZ50" s="115"/>
      <c r="GJ50" s="115"/>
      <c r="GT50" s="115"/>
      <c r="HD50" s="115"/>
      <c r="HN50" s="115"/>
      <c r="HX50" s="115"/>
    </row>
    <row xmlns:x14ac="http://schemas.microsoft.com/office/spreadsheetml/2009/9/ac" r="51" s="3" customFormat="true" x14ac:dyDescent="0.25">
      <c r="A51" s="378" t="str">
        <f ca="true">IF(ISBLANK('Data Summary'!A53),"",'Data Summary'!A53)</f>
        <v/>
      </c>
      <c r="B51" s="115"/>
      <c r="L51" s="115"/>
      <c r="V51" s="115"/>
      <c r="AF51" s="115"/>
      <c r="AP51" s="115"/>
      <c r="AZ51" s="115"/>
      <c r="BA51" s="115"/>
      <c r="BJ51" s="115"/>
      <c r="BT51" s="115"/>
      <c r="CD51" s="115"/>
      <c r="CN51" s="115"/>
      <c r="CX51" s="115"/>
      <c r="DH51" s="115"/>
      <c r="DR51" s="115"/>
      <c r="EB51" s="115"/>
      <c r="EL51" s="115"/>
      <c r="EV51" s="115"/>
      <c r="FF51" s="115"/>
      <c r="FP51" s="115"/>
      <c r="FZ51" s="115"/>
      <c r="GJ51" s="115"/>
      <c r="GT51" s="115"/>
      <c r="HD51" s="115"/>
      <c r="HN51" s="115"/>
      <c r="HX51" s="115"/>
    </row>
    <row xmlns:x14ac="http://schemas.microsoft.com/office/spreadsheetml/2009/9/ac" r="52" s="3" customFormat="true" x14ac:dyDescent="0.25">
      <c r="A52" s="378" t="str">
        <f ca="true">IF(ISBLANK('Data Summary'!A54),"",'Data Summary'!A54)</f>
        <v/>
      </c>
      <c r="B52" s="115"/>
      <c r="L52" s="115"/>
      <c r="V52" s="115"/>
      <c r="AF52" s="115"/>
      <c r="AP52" s="115"/>
      <c r="AZ52" s="115"/>
      <c r="BA52" s="115"/>
      <c r="BJ52" s="115"/>
      <c r="BT52" s="115"/>
      <c r="CD52" s="115"/>
      <c r="CN52" s="115"/>
      <c r="CX52" s="115"/>
      <c r="DH52" s="115"/>
      <c r="DR52" s="115"/>
      <c r="EB52" s="115"/>
      <c r="EL52" s="115"/>
      <c r="EV52" s="115"/>
      <c r="FF52" s="115"/>
      <c r="FP52" s="115"/>
      <c r="FZ52" s="115"/>
      <c r="GJ52" s="115"/>
      <c r="GT52" s="115"/>
      <c r="HD52" s="115"/>
      <c r="HN52" s="115"/>
      <c r="HX52" s="115"/>
    </row>
    <row xmlns:x14ac="http://schemas.microsoft.com/office/spreadsheetml/2009/9/ac" r="53" s="3" customFormat="true" x14ac:dyDescent="0.25">
      <c r="A53" s="378" t="str">
        <f ca="true">IF(ISBLANK('Data Summary'!A55),"",'Data Summary'!A55)</f>
        <v/>
      </c>
      <c r="B53" s="115"/>
      <c r="L53" s="115"/>
      <c r="V53" s="115"/>
      <c r="AF53" s="115"/>
      <c r="AP53" s="115"/>
      <c r="AZ53" s="115"/>
      <c r="BA53" s="115"/>
      <c r="BJ53" s="115"/>
      <c r="BT53" s="115"/>
      <c r="CD53" s="115"/>
      <c r="CN53" s="115"/>
      <c r="CX53" s="115"/>
      <c r="DH53" s="115"/>
      <c r="DR53" s="115"/>
      <c r="EB53" s="115"/>
      <c r="EL53" s="115"/>
      <c r="EV53" s="115"/>
      <c r="FF53" s="115"/>
      <c r="FP53" s="115"/>
      <c r="FZ53" s="115"/>
      <c r="GJ53" s="115"/>
      <c r="GT53" s="115"/>
      <c r="HD53" s="115"/>
      <c r="HN53" s="115"/>
      <c r="HX53" s="115"/>
    </row>
    <row xmlns:x14ac="http://schemas.microsoft.com/office/spreadsheetml/2009/9/ac" r="54" s="3" customFormat="true" x14ac:dyDescent="0.25">
      <c r="A54" s="378" t="str">
        <f ca="true">IF(ISBLANK('Data Summary'!A56),"",'Data Summary'!A56)</f>
        <v/>
      </c>
      <c r="B54" s="115"/>
      <c r="L54" s="115"/>
      <c r="V54" s="115"/>
      <c r="AF54" s="115"/>
      <c r="AP54" s="115"/>
      <c r="AZ54" s="115"/>
      <c r="BA54" s="115"/>
      <c r="BJ54" s="115"/>
      <c r="BT54" s="115"/>
      <c r="CD54" s="115"/>
      <c r="CN54" s="115"/>
      <c r="CX54" s="115"/>
      <c r="DH54" s="115"/>
      <c r="DR54" s="115"/>
      <c r="EB54" s="115"/>
      <c r="EL54" s="115"/>
      <c r="EV54" s="115"/>
      <c r="FF54" s="115"/>
      <c r="FP54" s="115"/>
      <c r="FZ54" s="115"/>
      <c r="GJ54" s="115"/>
      <c r="GT54" s="115"/>
      <c r="HD54" s="115"/>
      <c r="HN54" s="115"/>
      <c r="HX54" s="115"/>
    </row>
    <row xmlns:x14ac="http://schemas.microsoft.com/office/spreadsheetml/2009/9/ac" r="55" s="3" customFormat="true" x14ac:dyDescent="0.25">
      <c r="A55" s="378" t="str">
        <f ca="true">IF(ISBLANK('Data Summary'!A57),"",'Data Summary'!A57)</f>
        <v/>
      </c>
      <c r="B55" s="115"/>
      <c r="L55" s="115"/>
      <c r="V55" s="115"/>
      <c r="AF55" s="115"/>
      <c r="AP55" s="115"/>
      <c r="AZ55" s="115"/>
      <c r="BA55" s="115"/>
      <c r="BJ55" s="115"/>
      <c r="BT55" s="115"/>
      <c r="CD55" s="115"/>
      <c r="CN55" s="115"/>
      <c r="CX55" s="115"/>
      <c r="DH55" s="115"/>
      <c r="DR55" s="115"/>
      <c r="EB55" s="115"/>
      <c r="EL55" s="115"/>
      <c r="EV55" s="115"/>
      <c r="FF55" s="115"/>
      <c r="FP55" s="115"/>
      <c r="FZ55" s="115"/>
      <c r="GJ55" s="115"/>
      <c r="GT55" s="115"/>
      <c r="HD55" s="115"/>
      <c r="HN55" s="115"/>
      <c r="HX55" s="115"/>
    </row>
    <row xmlns:x14ac="http://schemas.microsoft.com/office/spreadsheetml/2009/9/ac" r="56" s="3" customFormat="true" x14ac:dyDescent="0.25">
      <c r="A56" s="378" t="str">
        <f ca="true">IF(ISBLANK('Data Summary'!A58),"",'Data Summary'!A58)</f>
        <v/>
      </c>
      <c r="B56" s="115"/>
      <c r="L56" s="115"/>
      <c r="V56" s="115"/>
      <c r="AF56" s="115"/>
      <c r="AP56" s="115"/>
      <c r="AZ56" s="115"/>
      <c r="BA56" s="115"/>
      <c r="BJ56" s="115"/>
      <c r="BT56" s="115"/>
      <c r="CD56" s="115"/>
      <c r="CN56" s="115"/>
      <c r="CX56" s="115"/>
      <c r="DH56" s="115"/>
      <c r="DR56" s="115"/>
      <c r="EB56" s="115"/>
      <c r="EL56" s="115"/>
      <c r="EV56" s="115"/>
      <c r="FF56" s="115"/>
      <c r="FP56" s="115"/>
      <c r="FZ56" s="115"/>
      <c r="GJ56" s="115"/>
      <c r="GT56" s="115"/>
      <c r="HD56" s="115"/>
      <c r="HN56" s="115"/>
      <c r="HX56" s="115"/>
    </row>
    <row xmlns:x14ac="http://schemas.microsoft.com/office/spreadsheetml/2009/9/ac" r="57" s="3" customFormat="true" x14ac:dyDescent="0.25">
      <c r="A57" s="378" t="str">
        <f ca="true">IF(ISBLANK('Data Summary'!A59),"",'Data Summary'!A59)</f>
        <v/>
      </c>
      <c r="B57" s="115"/>
      <c r="L57" s="115"/>
      <c r="V57" s="115"/>
      <c r="AF57" s="115"/>
      <c r="AP57" s="115"/>
      <c r="AZ57" s="115"/>
      <c r="BA57" s="115"/>
      <c r="BJ57" s="115"/>
      <c r="BT57" s="115"/>
      <c r="CD57" s="115"/>
      <c r="CN57" s="115"/>
      <c r="CX57" s="115"/>
      <c r="DH57" s="115"/>
      <c r="DR57" s="115"/>
      <c r="EB57" s="115"/>
      <c r="EL57" s="115"/>
      <c r="EV57" s="115"/>
      <c r="FF57" s="115"/>
      <c r="FP57" s="115"/>
      <c r="FZ57" s="115"/>
      <c r="GJ57" s="115"/>
      <c r="GT57" s="115"/>
      <c r="HD57" s="115"/>
      <c r="HN57" s="115"/>
      <c r="HX57" s="115"/>
    </row>
    <row xmlns:x14ac="http://schemas.microsoft.com/office/spreadsheetml/2009/9/ac" r="58" s="3" customFormat="true" x14ac:dyDescent="0.25">
      <c r="A58" s="378" t="str">
        <f ca="true">IF(ISBLANK('Data Summary'!A60),"",'Data Summary'!A60)</f>
        <v/>
      </c>
      <c r="B58" s="115"/>
      <c r="L58" s="115"/>
      <c r="V58" s="115"/>
      <c r="AF58" s="115"/>
      <c r="AP58" s="115"/>
      <c r="AZ58" s="115"/>
      <c r="BA58" s="115"/>
      <c r="BJ58" s="115"/>
      <c r="BT58" s="115"/>
      <c r="CD58" s="115"/>
      <c r="CN58" s="115"/>
      <c r="CX58" s="115"/>
      <c r="DH58" s="115"/>
      <c r="DR58" s="115"/>
      <c r="EB58" s="115"/>
      <c r="EL58" s="115"/>
      <c r="EV58" s="115"/>
      <c r="FF58" s="115"/>
      <c r="FP58" s="115"/>
      <c r="FZ58" s="115"/>
      <c r="GJ58" s="115"/>
      <c r="GT58" s="115"/>
      <c r="HD58" s="115"/>
      <c r="HN58" s="115"/>
      <c r="HX58" s="115"/>
    </row>
    <row xmlns:x14ac="http://schemas.microsoft.com/office/spreadsheetml/2009/9/ac" r="59" s="3" customFormat="true" x14ac:dyDescent="0.25">
      <c r="A59" s="378" t="str">
        <f ca="true">IF(ISBLANK('Data Summary'!A61),"",'Data Summary'!A61)</f>
        <v/>
      </c>
      <c r="B59" s="115"/>
      <c r="L59" s="115"/>
      <c r="V59" s="115"/>
      <c r="AF59" s="115"/>
      <c r="AP59" s="115"/>
      <c r="AZ59" s="115"/>
      <c r="BA59" s="115"/>
      <c r="BJ59" s="115"/>
      <c r="BT59" s="115"/>
      <c r="CD59" s="115"/>
      <c r="CN59" s="115"/>
      <c r="CX59" s="115"/>
      <c r="DH59" s="115"/>
      <c r="DR59" s="115"/>
      <c r="EB59" s="115"/>
      <c r="EL59" s="115"/>
      <c r="EV59" s="115"/>
      <c r="FF59" s="115"/>
      <c r="FP59" s="115"/>
      <c r="FZ59" s="115"/>
      <c r="GJ59" s="115"/>
      <c r="GT59" s="115"/>
      <c r="HD59" s="115"/>
      <c r="HN59" s="115"/>
      <c r="HX59" s="115"/>
    </row>
    <row xmlns:x14ac="http://schemas.microsoft.com/office/spreadsheetml/2009/9/ac" r="60" s="3" customFormat="true" x14ac:dyDescent="0.25">
      <c r="A60" s="378" t="str">
        <f ca="true">IF(ISBLANK('Data Summary'!A62),"",'Data Summary'!A62)</f>
        <v/>
      </c>
      <c r="B60" s="115"/>
      <c r="L60" s="115"/>
      <c r="V60" s="115"/>
      <c r="AF60" s="115"/>
      <c r="AP60" s="115"/>
      <c r="AZ60" s="115"/>
      <c r="BA60" s="115"/>
      <c r="BJ60" s="115"/>
      <c r="BT60" s="115"/>
      <c r="CD60" s="115"/>
      <c r="CN60" s="115"/>
      <c r="CX60" s="115"/>
      <c r="DH60" s="115"/>
      <c r="DR60" s="115"/>
      <c r="EB60" s="115"/>
      <c r="EL60" s="115"/>
      <c r="EV60" s="115"/>
      <c r="FF60" s="115"/>
      <c r="FP60" s="115"/>
      <c r="FZ60" s="115"/>
      <c r="GJ60" s="115"/>
      <c r="GT60" s="115"/>
      <c r="HD60" s="115"/>
      <c r="HN60" s="115"/>
      <c r="HX60" s="115"/>
    </row>
    <row xmlns:x14ac="http://schemas.microsoft.com/office/spreadsheetml/2009/9/ac" r="61" s="3" customFormat="true" x14ac:dyDescent="0.25">
      <c r="A61" s="378" t="str">
        <f ca="true">IF(ISBLANK('Data Summary'!A63),"",'Data Summary'!A63)</f>
        <v/>
      </c>
      <c r="B61" s="115"/>
      <c r="L61" s="115"/>
      <c r="V61" s="115"/>
      <c r="AF61" s="115"/>
      <c r="AP61" s="115"/>
      <c r="AZ61" s="115"/>
      <c r="BA61" s="115"/>
      <c r="BJ61" s="115"/>
      <c r="BT61" s="115"/>
      <c r="CD61" s="115"/>
      <c r="CN61" s="115"/>
      <c r="CX61" s="115"/>
      <c r="DH61" s="115"/>
      <c r="DR61" s="115"/>
      <c r="EB61" s="115"/>
      <c r="EL61" s="115"/>
      <c r="EV61" s="115"/>
      <c r="FF61" s="115"/>
      <c r="FP61" s="115"/>
      <c r="FZ61" s="115"/>
      <c r="GJ61" s="115"/>
      <c r="GT61" s="115"/>
      <c r="HD61" s="115"/>
      <c r="HN61" s="115"/>
      <c r="HX61" s="115"/>
    </row>
    <row xmlns:x14ac="http://schemas.microsoft.com/office/spreadsheetml/2009/9/ac" r="62" s="3" customFormat="true" x14ac:dyDescent="0.25">
      <c r="A62" s="378" t="str">
        <f ca="true">IF(ISBLANK('Data Summary'!A64),"",'Data Summary'!A64)</f>
        <v/>
      </c>
      <c r="B62" s="115"/>
      <c r="L62" s="115"/>
      <c r="V62" s="115"/>
      <c r="AF62" s="115"/>
      <c r="AP62" s="115"/>
      <c r="AZ62" s="115"/>
      <c r="BA62" s="115"/>
      <c r="BJ62" s="115"/>
      <c r="BT62" s="115"/>
      <c r="CD62" s="115"/>
      <c r="CN62" s="115"/>
      <c r="CX62" s="115"/>
      <c r="DH62" s="115"/>
      <c r="DR62" s="115"/>
      <c r="EB62" s="115"/>
      <c r="EL62" s="115"/>
      <c r="EV62" s="115"/>
      <c r="FF62" s="115"/>
      <c r="FP62" s="115"/>
      <c r="FZ62" s="115"/>
      <c r="GJ62" s="115"/>
      <c r="GT62" s="115"/>
      <c r="HD62" s="115"/>
      <c r="HN62" s="115"/>
      <c r="HX62" s="115"/>
    </row>
    <row xmlns:x14ac="http://schemas.microsoft.com/office/spreadsheetml/2009/9/ac" r="63" s="3" customFormat="true" x14ac:dyDescent="0.25">
      <c r="A63" s="378" t="str">
        <f ca="true">IF(ISBLANK('Data Summary'!A65),"",'Data Summary'!A65)</f>
        <v/>
      </c>
      <c r="B63" s="115"/>
      <c r="L63" s="115"/>
      <c r="V63" s="115"/>
      <c r="AF63" s="115"/>
      <c r="AP63" s="115"/>
      <c r="AZ63" s="115"/>
      <c r="BA63" s="115"/>
      <c r="BJ63" s="115"/>
      <c r="BT63" s="115"/>
      <c r="CD63" s="115"/>
      <c r="CN63" s="115"/>
      <c r="CX63" s="115"/>
      <c r="DH63" s="115"/>
      <c r="DR63" s="115"/>
      <c r="EB63" s="115"/>
      <c r="EL63" s="115"/>
      <c r="EV63" s="115"/>
      <c r="FF63" s="115"/>
      <c r="FP63" s="115"/>
      <c r="FZ63" s="115"/>
      <c r="GJ63" s="115"/>
      <c r="GT63" s="115"/>
      <c r="HD63" s="115"/>
      <c r="HN63" s="115"/>
      <c r="HX63" s="115"/>
    </row>
    <row xmlns:x14ac="http://schemas.microsoft.com/office/spreadsheetml/2009/9/ac" r="64" s="3" customFormat="true" x14ac:dyDescent="0.25">
      <c r="A64" s="378" t="str">
        <f ca="true">IF(ISBLANK('Data Summary'!A66),"",'Data Summary'!A66)</f>
        <v/>
      </c>
      <c r="B64" s="115"/>
      <c r="L64" s="115"/>
      <c r="V64" s="115"/>
      <c r="AF64" s="115"/>
      <c r="AP64" s="115"/>
      <c r="AZ64" s="115"/>
      <c r="BA64" s="115"/>
      <c r="BJ64" s="115"/>
      <c r="BT64" s="115"/>
      <c r="CD64" s="115"/>
      <c r="CN64" s="115"/>
      <c r="CX64" s="115"/>
      <c r="DH64" s="115"/>
      <c r="DR64" s="115"/>
      <c r="EB64" s="115"/>
      <c r="EL64" s="115"/>
      <c r="EV64" s="115"/>
      <c r="FF64" s="115"/>
      <c r="FP64" s="115"/>
      <c r="FZ64" s="115"/>
      <c r="GJ64" s="115"/>
      <c r="GT64" s="115"/>
      <c r="HD64" s="115"/>
      <c r="HN64" s="115"/>
      <c r="HX64" s="115"/>
    </row>
    <row xmlns:x14ac="http://schemas.microsoft.com/office/spreadsheetml/2009/9/ac" r="65" s="3" customFormat="true" x14ac:dyDescent="0.25">
      <c r="A65" s="378" t="str">
        <f ca="true">IF(ISBLANK('Data Summary'!A67),"",'Data Summary'!A67)</f>
        <v/>
      </c>
      <c r="B65" s="115"/>
      <c r="L65" s="115"/>
      <c r="V65" s="115"/>
      <c r="AF65" s="115"/>
      <c r="AP65" s="115"/>
      <c r="AZ65" s="115"/>
      <c r="BA65" s="115"/>
      <c r="BJ65" s="115"/>
      <c r="BT65" s="115"/>
      <c r="CD65" s="115"/>
      <c r="CN65" s="115"/>
      <c r="CX65" s="115"/>
      <c r="DH65" s="115"/>
      <c r="DR65" s="115"/>
      <c r="EB65" s="115"/>
      <c r="EL65" s="115"/>
      <c r="EV65" s="115"/>
      <c r="FF65" s="115"/>
      <c r="FP65" s="115"/>
      <c r="FZ65" s="115"/>
      <c r="GJ65" s="115"/>
      <c r="GT65" s="115"/>
      <c r="HD65" s="115"/>
      <c r="HN65" s="115"/>
      <c r="HX65" s="115"/>
    </row>
    <row xmlns:x14ac="http://schemas.microsoft.com/office/spreadsheetml/2009/9/ac" r="66" s="3" customFormat="true" x14ac:dyDescent="0.25">
      <c r="A66" s="378" t="str">
        <f ca="true">IF(ISBLANK('Data Summary'!A68),"",'Data Summary'!A68)</f>
        <v/>
      </c>
      <c r="B66" s="115"/>
      <c r="L66" s="115"/>
      <c r="V66" s="115"/>
      <c r="AF66" s="115"/>
      <c r="AP66" s="115"/>
      <c r="AZ66" s="115"/>
      <c r="BA66" s="115"/>
      <c r="BJ66" s="115"/>
      <c r="BT66" s="115"/>
      <c r="CD66" s="115"/>
      <c r="CN66" s="115"/>
      <c r="CX66" s="115"/>
      <c r="DH66" s="115"/>
      <c r="DR66" s="115"/>
      <c r="EB66" s="115"/>
      <c r="EL66" s="115"/>
      <c r="EV66" s="115"/>
      <c r="FF66" s="115"/>
      <c r="FP66" s="115"/>
      <c r="FZ66" s="115"/>
      <c r="GJ66" s="115"/>
      <c r="GT66" s="115"/>
      <c r="HD66" s="115"/>
      <c r="HN66" s="115"/>
      <c r="HX66" s="115"/>
    </row>
    <row xmlns:x14ac="http://schemas.microsoft.com/office/spreadsheetml/2009/9/ac" r="67" s="3" customFormat="true" x14ac:dyDescent="0.25">
      <c r="A67" s="378" t="str">
        <f ca="true">IF(ISBLANK('Data Summary'!A69),"",'Data Summary'!A69)</f>
        <v/>
      </c>
      <c r="B67" s="115"/>
      <c r="L67" s="115"/>
      <c r="V67" s="115"/>
      <c r="AF67" s="115"/>
      <c r="AP67" s="115"/>
      <c r="AZ67" s="115"/>
      <c r="BA67" s="115"/>
      <c r="BJ67" s="115"/>
      <c r="BT67" s="115"/>
      <c r="CD67" s="115"/>
      <c r="CN67" s="115"/>
      <c r="CX67" s="115"/>
      <c r="DH67" s="115"/>
      <c r="DR67" s="115"/>
      <c r="EB67" s="115"/>
      <c r="EL67" s="115"/>
      <c r="EV67" s="115"/>
      <c r="FF67" s="115"/>
      <c r="FP67" s="115"/>
      <c r="FZ67" s="115"/>
      <c r="GJ67" s="115"/>
      <c r="GT67" s="115"/>
      <c r="HD67" s="115"/>
      <c r="HN67" s="115"/>
      <c r="HX67" s="115"/>
    </row>
    <row xmlns:x14ac="http://schemas.microsoft.com/office/spreadsheetml/2009/9/ac" r="68" s="3" customFormat="true" x14ac:dyDescent="0.25">
      <c r="A68" s="378" t="str">
        <f ca="true">IF(ISBLANK('Data Summary'!A70),"",'Data Summary'!A70)</f>
        <v/>
      </c>
      <c r="B68" s="115"/>
      <c r="L68" s="115"/>
      <c r="V68" s="115"/>
      <c r="AF68" s="115"/>
      <c r="AP68" s="115"/>
      <c r="AZ68" s="115"/>
      <c r="BA68" s="115"/>
      <c r="BJ68" s="115"/>
      <c r="BT68" s="115"/>
      <c r="CD68" s="115"/>
      <c r="CN68" s="115"/>
      <c r="CX68" s="115"/>
      <c r="DH68" s="115"/>
      <c r="DR68" s="115"/>
      <c r="EB68" s="115"/>
      <c r="EL68" s="115"/>
      <c r="EV68" s="115"/>
      <c r="FF68" s="115"/>
      <c r="FP68" s="115"/>
      <c r="FZ68" s="115"/>
      <c r="GJ68" s="115"/>
      <c r="GT68" s="115"/>
      <c r="HD68" s="115"/>
      <c r="HN68" s="115"/>
      <c r="HX68" s="115"/>
    </row>
    <row xmlns:x14ac="http://schemas.microsoft.com/office/spreadsheetml/2009/9/ac" r="69" s="3" customFormat="true" x14ac:dyDescent="0.25">
      <c r="A69" s="378" t="str">
        <f ca="true">IF(ISBLANK('Data Summary'!A71),"",'Data Summary'!A71)</f>
        <v/>
      </c>
      <c r="B69" s="115"/>
      <c r="L69" s="115"/>
      <c r="V69" s="115"/>
      <c r="AF69" s="115"/>
      <c r="AP69" s="115"/>
      <c r="AZ69" s="115"/>
      <c r="BA69" s="115"/>
      <c r="BJ69" s="115"/>
      <c r="BT69" s="115"/>
      <c r="CD69" s="115"/>
      <c r="CN69" s="115"/>
      <c r="CX69" s="115"/>
      <c r="DH69" s="115"/>
      <c r="DR69" s="115"/>
      <c r="EB69" s="115"/>
      <c r="EL69" s="115"/>
      <c r="EV69" s="115"/>
      <c r="FF69" s="115"/>
      <c r="FP69" s="115"/>
      <c r="FZ69" s="115"/>
      <c r="GJ69" s="115"/>
      <c r="GT69" s="115"/>
      <c r="HD69" s="115"/>
      <c r="HN69" s="115"/>
      <c r="HX69" s="115"/>
    </row>
    <row xmlns:x14ac="http://schemas.microsoft.com/office/spreadsheetml/2009/9/ac" r="70" s="3" customFormat="true" x14ac:dyDescent="0.25">
      <c r="A70" s="378" t="str">
        <f ca="true">IF(ISBLANK('Data Summary'!A72),"",'Data Summary'!A72)</f>
        <v/>
      </c>
      <c r="B70" s="115"/>
      <c r="L70" s="115"/>
      <c r="V70" s="115"/>
      <c r="AF70" s="115"/>
      <c r="AP70" s="115"/>
      <c r="AZ70" s="115"/>
      <c r="BA70" s="115"/>
      <c r="BJ70" s="115"/>
      <c r="BT70" s="115"/>
      <c r="CD70" s="115"/>
      <c r="CN70" s="115"/>
      <c r="CX70" s="115"/>
      <c r="DH70" s="115"/>
      <c r="DR70" s="115"/>
      <c r="EB70" s="115"/>
      <c r="EL70" s="115"/>
      <c r="EV70" s="115"/>
      <c r="FF70" s="115"/>
      <c r="FP70" s="115"/>
      <c r="FZ70" s="115"/>
      <c r="GJ70" s="115"/>
      <c r="GT70" s="115"/>
      <c r="HD70" s="115"/>
      <c r="HN70" s="115"/>
      <c r="HX70" s="115"/>
    </row>
    <row xmlns:x14ac="http://schemas.microsoft.com/office/spreadsheetml/2009/9/ac" r="71" s="3" customFormat="true" x14ac:dyDescent="0.25">
      <c r="A71" s="378" t="str">
        <f ca="true">IF(ISBLANK('Data Summary'!A73),"",'Data Summary'!A73)</f>
        <v/>
      </c>
      <c r="B71" s="115"/>
      <c r="L71" s="115"/>
      <c r="V71" s="115"/>
      <c r="AF71" s="115"/>
      <c r="AP71" s="115"/>
      <c r="AZ71" s="115"/>
      <c r="BA71" s="115"/>
      <c r="BJ71" s="115"/>
      <c r="BT71" s="115"/>
      <c r="CD71" s="115"/>
      <c r="CN71" s="115"/>
      <c r="CX71" s="115"/>
      <c r="DH71" s="115"/>
      <c r="DR71" s="115"/>
      <c r="EB71" s="115"/>
      <c r="EL71" s="115"/>
      <c r="EV71" s="115"/>
      <c r="FF71" s="115"/>
      <c r="FP71" s="115"/>
      <c r="FZ71" s="115"/>
      <c r="GJ71" s="115"/>
      <c r="GT71" s="115"/>
      <c r="HD71" s="115"/>
      <c r="HN71" s="115"/>
      <c r="HX71" s="115"/>
    </row>
    <row xmlns:x14ac="http://schemas.microsoft.com/office/spreadsheetml/2009/9/ac" r="72" s="3" customFormat="true" x14ac:dyDescent="0.25">
      <c r="A72" s="378" t="str">
        <f ca="true">IF(ISBLANK('Data Summary'!A74),"",'Data Summary'!A74)</f>
        <v/>
      </c>
      <c r="B72" s="115"/>
      <c r="L72" s="115"/>
      <c r="V72" s="115"/>
      <c r="AF72" s="115"/>
      <c r="AP72" s="115"/>
      <c r="AZ72" s="115"/>
      <c r="BA72" s="115"/>
      <c r="BJ72" s="115"/>
      <c r="BT72" s="115"/>
      <c r="CD72" s="115"/>
      <c r="CN72" s="115"/>
      <c r="CX72" s="115"/>
      <c r="DH72" s="115"/>
      <c r="DR72" s="115"/>
      <c r="EB72" s="115"/>
      <c r="EL72" s="115"/>
      <c r="EV72" s="115"/>
      <c r="FF72" s="115"/>
      <c r="FP72" s="115"/>
      <c r="FZ72" s="115"/>
      <c r="GJ72" s="115"/>
      <c r="GT72" s="115"/>
      <c r="HD72" s="115"/>
      <c r="HN72" s="115"/>
      <c r="HX72" s="115"/>
    </row>
    <row xmlns:x14ac="http://schemas.microsoft.com/office/spreadsheetml/2009/9/ac" r="73" s="3" customFormat="true" x14ac:dyDescent="0.25">
      <c r="A73" s="378" t="str">
        <f ca="true">IF(ISBLANK('Data Summary'!A75),"",'Data Summary'!A75)</f>
        <v/>
      </c>
      <c r="B73" s="115"/>
      <c r="L73" s="115"/>
      <c r="V73" s="115"/>
      <c r="AF73" s="115"/>
      <c r="AP73" s="115"/>
      <c r="AZ73" s="115"/>
      <c r="BA73" s="115"/>
      <c r="BJ73" s="115"/>
      <c r="BT73" s="115"/>
      <c r="CD73" s="115"/>
      <c r="CN73" s="115"/>
      <c r="CX73" s="115"/>
      <c r="DH73" s="115"/>
      <c r="DR73" s="115"/>
      <c r="EB73" s="115"/>
      <c r="EL73" s="115"/>
      <c r="EV73" s="115"/>
      <c r="FF73" s="115"/>
      <c r="FP73" s="115"/>
      <c r="FZ73" s="115"/>
      <c r="GJ73" s="115"/>
      <c r="GT73" s="115"/>
      <c r="HD73" s="115"/>
      <c r="HN73" s="115"/>
      <c r="HX73" s="115"/>
    </row>
    <row xmlns:x14ac="http://schemas.microsoft.com/office/spreadsheetml/2009/9/ac" r="74" s="3" customFormat="true" x14ac:dyDescent="0.25">
      <c r="A74" s="378" t="str">
        <f ca="true">IF(ISBLANK('Data Summary'!A76),"",'Data Summary'!A76)</f>
        <v/>
      </c>
      <c r="B74" s="115"/>
      <c r="L74" s="115"/>
      <c r="V74" s="115"/>
      <c r="AF74" s="115"/>
      <c r="AP74" s="115"/>
      <c r="AZ74" s="115"/>
      <c r="BA74" s="115"/>
      <c r="BJ74" s="115"/>
      <c r="BT74" s="115"/>
      <c r="CD74" s="115"/>
      <c r="CN74" s="115"/>
      <c r="CX74" s="115"/>
      <c r="DH74" s="115"/>
      <c r="DR74" s="115"/>
      <c r="EB74" s="115"/>
      <c r="EL74" s="115"/>
      <c r="EV74" s="115"/>
      <c r="FF74" s="115"/>
      <c r="FP74" s="115"/>
      <c r="FZ74" s="115"/>
      <c r="GJ74" s="115"/>
      <c r="GT74" s="115"/>
      <c r="HD74" s="115"/>
      <c r="HN74" s="115"/>
      <c r="HX74" s="115"/>
    </row>
    <row xmlns:x14ac="http://schemas.microsoft.com/office/spreadsheetml/2009/9/ac" r="75" s="3" customFormat="true" x14ac:dyDescent="0.25">
      <c r="A75" s="378" t="str">
        <f ca="true">IF(ISBLANK('Data Summary'!A77),"",'Data Summary'!A77)</f>
        <v/>
      </c>
      <c r="B75" s="115"/>
      <c r="L75" s="115"/>
      <c r="V75" s="115"/>
      <c r="AF75" s="115"/>
      <c r="AP75" s="115"/>
      <c r="AZ75" s="115"/>
      <c r="BA75" s="115"/>
      <c r="BJ75" s="115"/>
      <c r="BT75" s="115"/>
      <c r="CD75" s="115"/>
      <c r="CN75" s="115"/>
      <c r="CX75" s="115"/>
      <c r="DH75" s="115"/>
      <c r="DR75" s="115"/>
      <c r="EB75" s="115"/>
      <c r="EL75" s="115"/>
      <c r="EV75" s="115"/>
      <c r="FF75" s="115"/>
      <c r="FP75" s="115"/>
      <c r="FZ75" s="115"/>
      <c r="GJ75" s="115"/>
      <c r="GT75" s="115"/>
      <c r="HD75" s="115"/>
      <c r="HN75" s="115"/>
      <c r="HX75" s="115"/>
    </row>
    <row xmlns:x14ac="http://schemas.microsoft.com/office/spreadsheetml/2009/9/ac" r="76" s="3" customFormat="true" x14ac:dyDescent="0.25">
      <c r="A76" s="378" t="str">
        <f ca="true">IF(ISBLANK('Data Summary'!A78),"",'Data Summary'!A78)</f>
        <v/>
      </c>
      <c r="B76" s="115"/>
      <c r="L76" s="115"/>
      <c r="V76" s="115"/>
      <c r="AF76" s="115"/>
      <c r="AP76" s="115"/>
      <c r="AZ76" s="115"/>
      <c r="BA76" s="115"/>
      <c r="BJ76" s="115"/>
      <c r="BT76" s="115"/>
      <c r="CD76" s="115"/>
      <c r="CN76" s="115"/>
      <c r="CX76" s="115"/>
      <c r="DH76" s="115"/>
      <c r="DR76" s="115"/>
      <c r="EB76" s="115"/>
      <c r="EL76" s="115"/>
      <c r="EV76" s="115"/>
      <c r="FF76" s="115"/>
      <c r="FP76" s="115"/>
      <c r="FZ76" s="115"/>
      <c r="GJ76" s="115"/>
      <c r="GT76" s="115"/>
      <c r="HD76" s="115"/>
      <c r="HN76" s="115"/>
      <c r="HX76" s="115"/>
    </row>
    <row xmlns:x14ac="http://schemas.microsoft.com/office/spreadsheetml/2009/9/ac" r="77" s="3" customFormat="true" x14ac:dyDescent="0.25">
      <c r="A77" s="378" t="str">
        <f ca="true">IF(ISBLANK('Data Summary'!A79),"",'Data Summary'!A79)</f>
        <v/>
      </c>
      <c r="B77" s="115"/>
      <c r="L77" s="115"/>
      <c r="V77" s="115"/>
      <c r="AF77" s="115"/>
      <c r="AP77" s="115"/>
      <c r="AZ77" s="115"/>
      <c r="BA77" s="115"/>
      <c r="BJ77" s="115"/>
      <c r="BT77" s="115"/>
      <c r="CD77" s="115"/>
      <c r="CN77" s="115"/>
      <c r="CX77" s="115"/>
      <c r="DH77" s="115"/>
      <c r="DR77" s="115"/>
      <c r="EB77" s="115"/>
      <c r="EL77" s="115"/>
      <c r="EV77" s="115"/>
      <c r="FF77" s="115"/>
      <c r="FP77" s="115"/>
      <c r="FZ77" s="115"/>
      <c r="GJ77" s="115"/>
      <c r="GT77" s="115"/>
      <c r="HD77" s="115"/>
      <c r="HN77" s="115"/>
      <c r="HX77" s="115"/>
    </row>
    <row xmlns:x14ac="http://schemas.microsoft.com/office/spreadsheetml/2009/9/ac" r="78" s="3" customFormat="true" x14ac:dyDescent="0.25">
      <c r="A78" s="378" t="str">
        <f ca="true">IF(ISBLANK('Data Summary'!A80),"",'Data Summary'!A80)</f>
        <v/>
      </c>
      <c r="B78" s="115"/>
      <c r="L78" s="115"/>
      <c r="V78" s="115"/>
      <c r="AF78" s="115"/>
      <c r="AP78" s="115"/>
      <c r="AZ78" s="115"/>
      <c r="BA78" s="115"/>
      <c r="BJ78" s="115"/>
      <c r="BT78" s="115"/>
      <c r="CD78" s="115"/>
      <c r="CN78" s="115"/>
      <c r="CX78" s="115"/>
      <c r="DH78" s="115"/>
      <c r="DR78" s="115"/>
      <c r="EB78" s="115"/>
      <c r="EL78" s="115"/>
      <c r="EV78" s="115"/>
      <c r="FF78" s="115"/>
      <c r="FP78" s="115"/>
      <c r="FZ78" s="115"/>
      <c r="GJ78" s="115"/>
      <c r="GT78" s="115"/>
      <c r="HD78" s="115"/>
      <c r="HN78" s="115"/>
      <c r="HX78" s="115"/>
    </row>
    <row xmlns:x14ac="http://schemas.microsoft.com/office/spreadsheetml/2009/9/ac" r="79" s="3" customFormat="true" x14ac:dyDescent="0.25">
      <c r="A79" s="378" t="str">
        <f ca="true">IF(ISBLANK('Data Summary'!A81),"",'Data Summary'!A81)</f>
        <v/>
      </c>
      <c r="B79" s="115"/>
      <c r="L79" s="115"/>
      <c r="V79" s="115"/>
      <c r="AF79" s="115"/>
      <c r="AP79" s="115"/>
      <c r="AZ79" s="115"/>
      <c r="BA79" s="115"/>
      <c r="BJ79" s="115"/>
      <c r="BT79" s="115"/>
      <c r="CD79" s="115"/>
      <c r="CN79" s="115"/>
      <c r="CX79" s="115"/>
      <c r="DH79" s="115"/>
      <c r="DR79" s="115"/>
      <c r="EB79" s="115"/>
      <c r="EL79" s="115"/>
      <c r="EV79" s="115"/>
      <c r="FF79" s="115"/>
      <c r="FP79" s="115"/>
      <c r="FZ79" s="115"/>
      <c r="GJ79" s="115"/>
      <c r="GT79" s="115"/>
      <c r="HD79" s="115"/>
      <c r="HN79" s="115"/>
      <c r="HX79" s="115"/>
    </row>
    <row xmlns:x14ac="http://schemas.microsoft.com/office/spreadsheetml/2009/9/ac" r="80" s="3" customFormat="true" x14ac:dyDescent="0.25">
      <c r="A80" s="378" t="str">
        <f ca="true">IF(ISBLANK('Data Summary'!A82),"",'Data Summary'!A82)</f>
        <v/>
      </c>
      <c r="B80" s="115"/>
      <c r="L80" s="115"/>
      <c r="V80" s="115"/>
      <c r="AF80" s="115"/>
      <c r="AP80" s="115"/>
      <c r="AZ80" s="115"/>
      <c r="BA80" s="115"/>
      <c r="BJ80" s="115"/>
      <c r="BT80" s="115"/>
      <c r="CD80" s="115"/>
      <c r="CN80" s="115"/>
      <c r="CX80" s="115"/>
      <c r="DH80" s="115"/>
      <c r="DR80" s="115"/>
      <c r="EB80" s="115"/>
      <c r="EL80" s="115"/>
      <c r="EV80" s="115"/>
      <c r="FF80" s="115"/>
      <c r="FP80" s="115"/>
      <c r="FZ80" s="115"/>
      <c r="GJ80" s="115"/>
      <c r="GT80" s="115"/>
      <c r="HD80" s="115"/>
      <c r="HN80" s="115"/>
      <c r="HX80" s="115"/>
    </row>
    <row xmlns:x14ac="http://schemas.microsoft.com/office/spreadsheetml/2009/9/ac" r="81" s="3" customFormat="true" x14ac:dyDescent="0.25">
      <c r="A81" s="378" t="str">
        <f ca="true">IF(ISBLANK('Data Summary'!A83),"",'Data Summary'!A83)</f>
        <v/>
      </c>
      <c r="B81" s="115"/>
      <c r="L81" s="115"/>
      <c r="V81" s="115"/>
      <c r="AF81" s="115"/>
      <c r="AP81" s="115"/>
      <c r="AZ81" s="115"/>
      <c r="BA81" s="115"/>
      <c r="BJ81" s="115"/>
      <c r="BT81" s="115"/>
      <c r="CD81" s="115"/>
      <c r="CN81" s="115"/>
      <c r="CX81" s="115"/>
      <c r="DH81" s="115"/>
      <c r="DR81" s="115"/>
      <c r="EB81" s="115"/>
      <c r="EL81" s="115"/>
      <c r="EV81" s="115"/>
      <c r="FF81" s="115"/>
      <c r="FP81" s="115"/>
      <c r="FZ81" s="115"/>
      <c r="GJ81" s="115"/>
      <c r="GT81" s="115"/>
      <c r="HD81" s="115"/>
      <c r="HN81" s="115"/>
      <c r="HX81" s="115"/>
    </row>
    <row xmlns:x14ac="http://schemas.microsoft.com/office/spreadsheetml/2009/9/ac" r="82" s="3" customFormat="true" x14ac:dyDescent="0.25">
      <c r="A82" s="378" t="str">
        <f ca="true">IF(ISBLANK('Data Summary'!A84),"",'Data Summary'!A84)</f>
        <v/>
      </c>
      <c r="B82" s="115"/>
      <c r="L82" s="115"/>
      <c r="V82" s="115"/>
      <c r="AF82" s="115"/>
      <c r="AP82" s="115"/>
      <c r="AZ82" s="115"/>
      <c r="BA82" s="115"/>
      <c r="BJ82" s="115"/>
      <c r="BT82" s="115"/>
      <c r="CD82" s="115"/>
      <c r="CN82" s="115"/>
      <c r="CX82" s="115"/>
      <c r="DH82" s="115"/>
      <c r="DR82" s="115"/>
      <c r="EB82" s="115"/>
      <c r="EL82" s="115"/>
      <c r="EV82" s="115"/>
      <c r="FF82" s="115"/>
      <c r="FP82" s="115"/>
      <c r="FZ82" s="115"/>
      <c r="GJ82" s="115"/>
      <c r="GT82" s="115"/>
      <c r="HD82" s="115"/>
      <c r="HN82" s="115"/>
      <c r="HX82" s="115"/>
    </row>
    <row xmlns:x14ac="http://schemas.microsoft.com/office/spreadsheetml/2009/9/ac" r="83" s="3" customFormat="true" x14ac:dyDescent="0.25">
      <c r="A83" s="378" t="str">
        <f ca="true">IF(ISBLANK('Data Summary'!A85),"",'Data Summary'!A85)</f>
        <v/>
      </c>
      <c r="B83" s="115"/>
      <c r="L83" s="115"/>
      <c r="V83" s="115"/>
      <c r="AF83" s="115"/>
      <c r="AP83" s="115"/>
      <c r="AZ83" s="115"/>
      <c r="BA83" s="115"/>
      <c r="BJ83" s="115"/>
      <c r="BT83" s="115"/>
      <c r="CD83" s="115"/>
      <c r="CN83" s="115"/>
      <c r="CX83" s="115"/>
      <c r="DH83" s="115"/>
      <c r="DR83" s="115"/>
      <c r="EB83" s="115"/>
      <c r="EL83" s="115"/>
      <c r="EV83" s="115"/>
      <c r="FF83" s="115"/>
      <c r="FP83" s="115"/>
      <c r="FZ83" s="115"/>
      <c r="GJ83" s="115"/>
      <c r="GT83" s="115"/>
      <c r="HD83" s="115"/>
      <c r="HN83" s="115"/>
      <c r="HX83" s="115"/>
    </row>
    <row xmlns:x14ac="http://schemas.microsoft.com/office/spreadsheetml/2009/9/ac" r="84" s="3" customFormat="true" x14ac:dyDescent="0.25">
      <c r="A84" s="378" t="str">
        <f ca="true">IF(ISBLANK('Data Summary'!A86),"",'Data Summary'!A86)</f>
        <v/>
      </c>
      <c r="B84" s="115"/>
      <c r="L84" s="115"/>
      <c r="V84" s="115"/>
      <c r="AF84" s="115"/>
      <c r="AP84" s="115"/>
      <c r="AZ84" s="115"/>
      <c r="BA84" s="115"/>
      <c r="BJ84" s="115"/>
      <c r="BT84" s="115"/>
      <c r="CD84" s="115"/>
      <c r="CN84" s="115"/>
      <c r="CX84" s="115"/>
      <c r="DH84" s="115"/>
      <c r="DR84" s="115"/>
      <c r="EB84" s="115"/>
      <c r="EL84" s="115"/>
      <c r="EV84" s="115"/>
      <c r="FF84" s="115"/>
      <c r="FP84" s="115"/>
      <c r="FZ84" s="115"/>
      <c r="GJ84" s="115"/>
      <c r="GT84" s="115"/>
      <c r="HD84" s="115"/>
      <c r="HN84" s="115"/>
      <c r="HX84" s="115"/>
    </row>
    <row xmlns:x14ac="http://schemas.microsoft.com/office/spreadsheetml/2009/9/ac" r="85" s="3" customFormat="true" x14ac:dyDescent="0.25">
      <c r="A85" s="378" t="str">
        <f ca="true">IF(ISBLANK('Data Summary'!A87),"",'Data Summary'!A87)</f>
        <v/>
      </c>
      <c r="B85" s="115"/>
      <c r="L85" s="115"/>
      <c r="V85" s="115"/>
      <c r="AF85" s="115"/>
      <c r="AP85" s="115"/>
      <c r="AZ85" s="115"/>
      <c r="BA85" s="115"/>
      <c r="BJ85" s="115"/>
      <c r="BT85" s="115"/>
      <c r="CD85" s="115"/>
      <c r="CN85" s="115"/>
      <c r="CX85" s="115"/>
      <c r="DH85" s="115"/>
      <c r="DR85" s="115"/>
      <c r="EB85" s="115"/>
      <c r="EL85" s="115"/>
      <c r="EV85" s="115"/>
      <c r="FF85" s="115"/>
      <c r="FP85" s="115"/>
      <c r="FZ85" s="115"/>
      <c r="GJ85" s="115"/>
      <c r="GT85" s="115"/>
      <c r="HD85" s="115"/>
      <c r="HN85" s="115"/>
      <c r="HX85" s="115"/>
    </row>
    <row xmlns:x14ac="http://schemas.microsoft.com/office/spreadsheetml/2009/9/ac" r="86" s="3" customFormat="true" x14ac:dyDescent="0.25">
      <c r="A86" s="378" t="str">
        <f ca="true">IF(ISBLANK('Data Summary'!A88),"",'Data Summary'!A88)</f>
        <v/>
      </c>
      <c r="B86" s="115"/>
      <c r="L86" s="115"/>
      <c r="V86" s="115"/>
      <c r="AF86" s="115"/>
      <c r="AP86" s="115"/>
      <c r="AZ86" s="115"/>
      <c r="BA86" s="115"/>
      <c r="BJ86" s="115"/>
      <c r="BT86" s="115"/>
      <c r="CD86" s="115"/>
      <c r="CN86" s="115"/>
      <c r="CX86" s="115"/>
      <c r="DH86" s="115"/>
      <c r="DR86" s="115"/>
      <c r="EB86" s="115"/>
      <c r="EL86" s="115"/>
      <c r="EV86" s="115"/>
      <c r="FF86" s="115"/>
      <c r="FP86" s="115"/>
      <c r="FZ86" s="115"/>
      <c r="GJ86" s="115"/>
      <c r="GT86" s="115"/>
      <c r="HD86" s="115"/>
      <c r="HN86" s="115"/>
      <c r="HX86" s="115"/>
    </row>
    <row xmlns:x14ac="http://schemas.microsoft.com/office/spreadsheetml/2009/9/ac" r="87" s="3" customFormat="true" x14ac:dyDescent="0.25">
      <c r="A87" s="378" t="str">
        <f ca="true">IF(ISBLANK('Data Summary'!A89),"",'Data Summary'!A89)</f>
        <v/>
      </c>
      <c r="B87" s="115"/>
      <c r="L87" s="115"/>
      <c r="V87" s="115"/>
      <c r="AF87" s="115"/>
      <c r="AP87" s="115"/>
      <c r="AZ87" s="115"/>
      <c r="BA87" s="115"/>
      <c r="BJ87" s="115"/>
      <c r="BT87" s="115"/>
      <c r="CD87" s="115"/>
      <c r="CN87" s="115"/>
      <c r="CX87" s="115"/>
      <c r="DH87" s="115"/>
      <c r="DR87" s="115"/>
      <c r="EB87" s="115"/>
      <c r="EL87" s="115"/>
      <c r="EV87" s="115"/>
      <c r="FF87" s="115"/>
      <c r="FP87" s="115"/>
      <c r="FZ87" s="115"/>
      <c r="GJ87" s="115"/>
      <c r="GT87" s="115"/>
      <c r="HD87" s="115"/>
      <c r="HN87" s="115"/>
      <c r="HX87" s="115"/>
    </row>
    <row xmlns:x14ac="http://schemas.microsoft.com/office/spreadsheetml/2009/9/ac" r="88" s="3" customFormat="true" x14ac:dyDescent="0.25">
      <c r="A88" s="378" t="str">
        <f ca="true">IF(ISBLANK('Data Summary'!A90),"",'Data Summary'!A90)</f>
        <v/>
      </c>
      <c r="B88" s="115"/>
      <c r="L88" s="115"/>
      <c r="V88" s="115"/>
      <c r="AF88" s="115"/>
      <c r="AP88" s="115"/>
      <c r="AZ88" s="115"/>
      <c r="BA88" s="115"/>
      <c r="BJ88" s="115"/>
      <c r="BT88" s="115"/>
      <c r="CD88" s="115"/>
      <c r="CN88" s="115"/>
      <c r="CX88" s="115"/>
      <c r="DH88" s="115"/>
      <c r="DR88" s="115"/>
      <c r="EB88" s="115"/>
      <c r="EL88" s="115"/>
      <c r="EV88" s="115"/>
      <c r="FF88" s="115"/>
      <c r="FP88" s="115"/>
      <c r="FZ88" s="115"/>
      <c r="GJ88" s="115"/>
      <c r="GT88" s="115"/>
      <c r="HD88" s="115"/>
      <c r="HN88" s="115"/>
      <c r="HX88" s="115"/>
    </row>
    <row xmlns:x14ac="http://schemas.microsoft.com/office/spreadsheetml/2009/9/ac" r="89" s="3" customFormat="true" x14ac:dyDescent="0.25">
      <c r="A89" s="378" t="str">
        <f ca="true">IF(ISBLANK('Data Summary'!A91),"",'Data Summary'!A91)</f>
        <v/>
      </c>
      <c r="B89" s="115"/>
      <c r="L89" s="115"/>
      <c r="V89" s="115"/>
      <c r="AF89" s="115"/>
      <c r="AP89" s="115"/>
      <c r="AZ89" s="115"/>
      <c r="BA89" s="115"/>
      <c r="BJ89" s="115"/>
      <c r="BT89" s="115"/>
      <c r="CD89" s="115"/>
      <c r="CN89" s="115"/>
      <c r="CX89" s="115"/>
      <c r="DH89" s="115"/>
      <c r="DR89" s="115"/>
      <c r="EB89" s="115"/>
      <c r="EL89" s="115"/>
      <c r="EV89" s="115"/>
      <c r="FF89" s="115"/>
      <c r="FP89" s="115"/>
      <c r="FZ89" s="115"/>
      <c r="GJ89" s="115"/>
      <c r="GT89" s="115"/>
      <c r="HD89" s="115"/>
      <c r="HN89" s="115"/>
      <c r="HX89" s="115"/>
    </row>
    <row xmlns:x14ac="http://schemas.microsoft.com/office/spreadsheetml/2009/9/ac" r="90" s="3" customFormat="true" x14ac:dyDescent="0.25">
      <c r="A90" s="378" t="str">
        <f ca="true">IF(ISBLANK('Data Summary'!A92),"",'Data Summary'!A92)</f>
        <v/>
      </c>
      <c r="B90" s="115"/>
      <c r="L90" s="115"/>
      <c r="V90" s="115"/>
      <c r="AF90" s="115"/>
      <c r="AP90" s="115"/>
      <c r="AZ90" s="115"/>
      <c r="BA90" s="115"/>
      <c r="BJ90" s="115"/>
      <c r="BT90" s="115"/>
      <c r="CD90" s="115"/>
      <c r="CN90" s="115"/>
      <c r="CX90" s="115"/>
      <c r="DH90" s="115"/>
      <c r="DR90" s="115"/>
      <c r="EB90" s="115"/>
      <c r="EL90" s="115"/>
      <c r="EV90" s="115"/>
      <c r="FF90" s="115"/>
      <c r="FP90" s="115"/>
      <c r="FZ90" s="115"/>
      <c r="GJ90" s="115"/>
      <c r="GT90" s="115"/>
      <c r="HD90" s="115"/>
      <c r="HN90" s="115"/>
      <c r="HX90" s="115"/>
    </row>
    <row xmlns:x14ac="http://schemas.microsoft.com/office/spreadsheetml/2009/9/ac" r="91" s="3" customFormat="true" x14ac:dyDescent="0.25">
      <c r="A91" s="378" t="str">
        <f ca="true">IF(ISBLANK('Data Summary'!A93),"",'Data Summary'!A93)</f>
        <v/>
      </c>
      <c r="B91" s="115"/>
      <c r="L91" s="115"/>
      <c r="V91" s="115"/>
      <c r="AF91" s="115"/>
      <c r="AP91" s="115"/>
      <c r="AZ91" s="115"/>
      <c r="BA91" s="115"/>
      <c r="BJ91" s="115"/>
      <c r="BT91" s="115"/>
      <c r="CD91" s="115"/>
      <c r="CN91" s="115"/>
      <c r="CX91" s="115"/>
      <c r="DH91" s="115"/>
      <c r="DR91" s="115"/>
      <c r="EB91" s="115"/>
      <c r="EL91" s="115"/>
      <c r="EV91" s="115"/>
      <c r="FF91" s="115"/>
      <c r="FP91" s="115"/>
      <c r="FZ91" s="115"/>
      <c r="GJ91" s="115"/>
      <c r="GT91" s="115"/>
      <c r="HD91" s="115"/>
      <c r="HN91" s="115"/>
      <c r="HX91" s="115"/>
    </row>
    <row xmlns:x14ac="http://schemas.microsoft.com/office/spreadsheetml/2009/9/ac" r="92" s="3" customFormat="true" x14ac:dyDescent="0.25">
      <c r="A92" s="378" t="str">
        <f ca="true">IF(ISBLANK('Data Summary'!A94),"",'Data Summary'!A94)</f>
        <v/>
      </c>
      <c r="B92" s="115"/>
      <c r="L92" s="115"/>
      <c r="V92" s="115"/>
      <c r="AF92" s="115"/>
      <c r="AP92" s="115"/>
      <c r="AZ92" s="115"/>
      <c r="BA92" s="115"/>
      <c r="BJ92" s="115"/>
      <c r="BT92" s="115"/>
      <c r="CD92" s="115"/>
      <c r="CN92" s="115"/>
      <c r="CX92" s="115"/>
      <c r="DH92" s="115"/>
      <c r="DR92" s="115"/>
      <c r="EB92" s="115"/>
      <c r="EL92" s="115"/>
      <c r="EV92" s="115"/>
      <c r="FF92" s="115"/>
      <c r="FP92" s="115"/>
      <c r="FZ92" s="115"/>
      <c r="GJ92" s="115"/>
      <c r="GT92" s="115"/>
      <c r="HD92" s="115"/>
      <c r="HN92" s="115"/>
      <c r="HX92" s="115"/>
    </row>
    <row xmlns:x14ac="http://schemas.microsoft.com/office/spreadsheetml/2009/9/ac" r="93" s="3" customFormat="true" x14ac:dyDescent="0.25">
      <c r="A93" s="378" t="str">
        <f ca="true">IF(ISBLANK('Data Summary'!A95),"",'Data Summary'!A95)</f>
        <v/>
      </c>
      <c r="B93" s="115"/>
      <c r="L93" s="115"/>
      <c r="V93" s="115"/>
      <c r="AF93" s="115"/>
      <c r="AP93" s="115"/>
      <c r="AZ93" s="115"/>
      <c r="BA93" s="115"/>
      <c r="BJ93" s="115"/>
      <c r="BT93" s="115"/>
      <c r="CD93" s="115"/>
      <c r="CN93" s="115"/>
      <c r="CX93" s="115"/>
      <c r="DH93" s="115"/>
      <c r="DR93" s="115"/>
      <c r="EB93" s="115"/>
      <c r="EL93" s="115"/>
      <c r="EV93" s="115"/>
      <c r="FF93" s="115"/>
      <c r="FP93" s="115"/>
      <c r="FZ93" s="115"/>
      <c r="GJ93" s="115"/>
      <c r="GT93" s="115"/>
      <c r="HD93" s="115"/>
      <c r="HN93" s="115"/>
      <c r="HX93" s="115"/>
    </row>
    <row xmlns:x14ac="http://schemas.microsoft.com/office/spreadsheetml/2009/9/ac" r="94" s="3" customFormat="true" x14ac:dyDescent="0.25">
      <c r="A94" s="378" t="str">
        <f ca="true">IF(ISBLANK('Data Summary'!A96),"",'Data Summary'!A96)</f>
        <v/>
      </c>
      <c r="B94" s="115"/>
      <c r="L94" s="115"/>
      <c r="V94" s="115"/>
      <c r="AF94" s="115"/>
      <c r="AP94" s="115"/>
      <c r="AZ94" s="115"/>
      <c r="BA94" s="115"/>
      <c r="BJ94" s="115"/>
      <c r="BT94" s="115"/>
      <c r="CD94" s="115"/>
      <c r="CN94" s="115"/>
      <c r="CX94" s="115"/>
      <c r="DH94" s="115"/>
      <c r="DR94" s="115"/>
      <c r="EB94" s="115"/>
      <c r="EL94" s="115"/>
      <c r="EV94" s="115"/>
      <c r="FF94" s="115"/>
      <c r="FP94" s="115"/>
      <c r="FZ94" s="115"/>
      <c r="GJ94" s="115"/>
      <c r="GT94" s="115"/>
      <c r="HD94" s="115"/>
      <c r="HN94" s="115"/>
      <c r="HX94" s="115"/>
    </row>
    <row xmlns:x14ac="http://schemas.microsoft.com/office/spreadsheetml/2009/9/ac" r="95" s="3" customFormat="true" x14ac:dyDescent="0.25">
      <c r="A95" s="378" t="str">
        <f ca="true">IF(ISBLANK('Data Summary'!A97),"",'Data Summary'!A97)</f>
        <v/>
      </c>
      <c r="B95" s="115"/>
      <c r="L95" s="115"/>
      <c r="V95" s="115"/>
      <c r="AF95" s="115"/>
      <c r="AP95" s="115"/>
      <c r="AZ95" s="115"/>
      <c r="BA95" s="115"/>
      <c r="BJ95" s="115"/>
      <c r="BT95" s="115"/>
      <c r="CD95" s="115"/>
      <c r="CN95" s="115"/>
      <c r="CX95" s="115"/>
      <c r="DH95" s="115"/>
      <c r="DR95" s="115"/>
      <c r="EB95" s="115"/>
      <c r="EL95" s="115"/>
      <c r="EV95" s="115"/>
      <c r="FF95" s="115"/>
      <c r="FP95" s="115"/>
      <c r="FZ95" s="115"/>
      <c r="GJ95" s="115"/>
      <c r="GT95" s="115"/>
      <c r="HD95" s="115"/>
      <c r="HN95" s="115"/>
      <c r="HX95" s="115"/>
    </row>
    <row xmlns:x14ac="http://schemas.microsoft.com/office/spreadsheetml/2009/9/ac" r="96" s="3" customFormat="true" x14ac:dyDescent="0.25">
      <c r="A96" s="378" t="str">
        <f ca="true">IF(ISBLANK('Data Summary'!A98),"",'Data Summary'!A98)</f>
        <v/>
      </c>
      <c r="B96" s="115"/>
      <c r="L96" s="115"/>
      <c r="V96" s="115"/>
      <c r="AF96" s="115"/>
      <c r="AP96" s="115"/>
      <c r="AZ96" s="115"/>
      <c r="BA96" s="115"/>
      <c r="BJ96" s="115"/>
      <c r="BT96" s="115"/>
      <c r="CD96" s="115"/>
      <c r="CN96" s="115"/>
      <c r="CX96" s="115"/>
      <c r="DH96" s="115"/>
      <c r="DR96" s="115"/>
      <c r="EB96" s="115"/>
      <c r="EL96" s="115"/>
      <c r="EV96" s="115"/>
      <c r="FF96" s="115"/>
      <c r="FP96" s="115"/>
      <c r="FZ96" s="115"/>
      <c r="GJ96" s="115"/>
      <c r="GT96" s="115"/>
      <c r="HD96" s="115"/>
      <c r="HN96" s="115"/>
      <c r="HX96" s="115"/>
    </row>
    <row xmlns:x14ac="http://schemas.microsoft.com/office/spreadsheetml/2009/9/ac" r="97" s="3" customFormat="true" x14ac:dyDescent="0.25">
      <c r="A97" s="378" t="str">
        <f ca="true">IF(ISBLANK('Data Summary'!A99),"",'Data Summary'!A99)</f>
        <v/>
      </c>
      <c r="B97" s="115"/>
      <c r="L97" s="115"/>
      <c r="V97" s="115"/>
      <c r="AF97" s="115"/>
      <c r="AP97" s="115"/>
      <c r="AZ97" s="115"/>
      <c r="BA97" s="115"/>
      <c r="BJ97" s="115"/>
      <c r="BT97" s="115"/>
      <c r="CD97" s="115"/>
      <c r="CN97" s="115"/>
      <c r="CX97" s="115"/>
      <c r="DH97" s="115"/>
      <c r="DR97" s="115"/>
      <c r="EB97" s="115"/>
      <c r="EL97" s="115"/>
      <c r="EV97" s="115"/>
      <c r="FF97" s="115"/>
      <c r="FP97" s="115"/>
      <c r="FZ97" s="115"/>
      <c r="GJ97" s="115"/>
      <c r="GT97" s="115"/>
      <c r="HD97" s="115"/>
      <c r="HN97" s="115"/>
      <c r="HX97" s="115"/>
    </row>
    <row xmlns:x14ac="http://schemas.microsoft.com/office/spreadsheetml/2009/9/ac" r="98" s="3" customFormat="true" x14ac:dyDescent="0.25">
      <c r="A98" s="378" t="str">
        <f ca="true">IF(ISBLANK('Data Summary'!A100),"",'Data Summary'!A100)</f>
        <v/>
      </c>
      <c r="B98" s="115"/>
      <c r="L98" s="115"/>
      <c r="V98" s="115"/>
      <c r="AF98" s="115"/>
      <c r="AP98" s="115"/>
      <c r="AZ98" s="115"/>
      <c r="BA98" s="115"/>
      <c r="BJ98" s="115"/>
      <c r="BT98" s="115"/>
      <c r="CD98" s="115"/>
      <c r="CN98" s="115"/>
      <c r="CX98" s="115"/>
      <c r="DH98" s="115"/>
      <c r="DR98" s="115"/>
      <c r="EB98" s="115"/>
      <c r="EL98" s="115"/>
      <c r="EV98" s="115"/>
      <c r="FF98" s="115"/>
      <c r="FP98" s="115"/>
      <c r="FZ98" s="115"/>
      <c r="GJ98" s="115"/>
      <c r="GT98" s="115"/>
      <c r="HD98" s="115"/>
      <c r="HN98" s="115"/>
      <c r="HX98" s="115"/>
    </row>
    <row xmlns:x14ac="http://schemas.microsoft.com/office/spreadsheetml/2009/9/ac" r="99" s="3" customFormat="true" x14ac:dyDescent="0.25">
      <c r="A99" s="378" t="str">
        <f ca="true">IF(ISBLANK('Data Summary'!A101),"",'Data Summary'!A101)</f>
        <v/>
      </c>
      <c r="B99" s="115"/>
      <c r="L99" s="115"/>
      <c r="V99" s="115"/>
      <c r="AF99" s="115"/>
      <c r="AP99" s="115"/>
      <c r="AZ99" s="115"/>
      <c r="BA99" s="115"/>
      <c r="BJ99" s="115"/>
      <c r="BT99" s="115"/>
      <c r="CD99" s="115"/>
      <c r="CN99" s="115"/>
      <c r="CX99" s="115"/>
      <c r="DH99" s="115"/>
      <c r="DR99" s="115"/>
      <c r="EB99" s="115"/>
      <c r="EL99" s="115"/>
      <c r="EV99" s="115"/>
      <c r="FF99" s="115"/>
      <c r="FP99" s="115"/>
      <c r="FZ99" s="115"/>
      <c r="GJ99" s="115"/>
      <c r="GT99" s="115"/>
      <c r="HD99" s="115"/>
      <c r="HN99" s="115"/>
      <c r="HX99" s="115"/>
    </row>
    <row xmlns:x14ac="http://schemas.microsoft.com/office/spreadsheetml/2009/9/ac" r="100" s="3" customFormat="true" x14ac:dyDescent="0.25">
      <c r="A100" s="378" t="str">
        <f ca="true">IF(ISBLANK('Data Summary'!A102),"",'Data Summary'!A102)</f>
        <v/>
      </c>
      <c r="B100" s="115"/>
      <c r="L100" s="115"/>
      <c r="V100" s="115"/>
      <c r="AF100" s="115"/>
      <c r="AP100" s="115"/>
      <c r="AZ100" s="115"/>
      <c r="BA100" s="115"/>
      <c r="BJ100" s="115"/>
      <c r="BT100" s="115"/>
      <c r="CD100" s="115"/>
      <c r="CN100" s="115"/>
      <c r="CX100" s="115"/>
      <c r="DH100" s="115"/>
      <c r="DR100" s="115"/>
      <c r="EB100" s="115"/>
      <c r="EL100" s="115"/>
      <c r="EV100" s="115"/>
      <c r="FF100" s="115"/>
      <c r="FP100" s="115"/>
      <c r="FZ100" s="115"/>
      <c r="GJ100" s="115"/>
      <c r="GT100" s="115"/>
      <c r="HD100" s="115"/>
      <c r="HN100" s="115"/>
      <c r="HX100" s="115"/>
    </row>
    <row xmlns:x14ac="http://schemas.microsoft.com/office/spreadsheetml/2009/9/ac" r="101" s="3" customFormat="true" x14ac:dyDescent="0.25">
      <c r="A101" s="378" t="str">
        <f ca="true">IF(ISBLANK('Data Summary'!A103),"",'Data Summary'!A103)</f>
        <v/>
      </c>
      <c r="B101" s="115"/>
      <c r="L101" s="115"/>
      <c r="V101" s="115"/>
      <c r="AF101" s="115"/>
      <c r="AP101" s="115"/>
      <c r="AZ101" s="115"/>
      <c r="BA101" s="115"/>
      <c r="BJ101" s="115"/>
      <c r="BT101" s="115"/>
      <c r="CD101" s="115"/>
      <c r="CN101" s="115"/>
      <c r="CX101" s="115"/>
      <c r="DH101" s="115"/>
      <c r="DR101" s="115"/>
      <c r="EB101" s="115"/>
      <c r="EL101" s="115"/>
      <c r="EV101" s="115"/>
      <c r="FF101" s="115"/>
      <c r="FP101" s="115"/>
      <c r="FZ101" s="115"/>
      <c r="GJ101" s="115"/>
      <c r="GT101" s="115"/>
      <c r="HD101" s="115"/>
      <c r="HN101" s="115"/>
      <c r="HX101" s="115"/>
    </row>
    <row xmlns:x14ac="http://schemas.microsoft.com/office/spreadsheetml/2009/9/ac" r="102" s="3" customFormat="true" x14ac:dyDescent="0.25">
      <c r="A102" s="378" t="str">
        <f ca="true">IF(ISBLANK('Data Summary'!A104),"",'Data Summary'!A104)</f>
        <v/>
      </c>
      <c r="B102" s="115"/>
      <c r="L102" s="115"/>
      <c r="V102" s="115"/>
      <c r="AF102" s="115"/>
      <c r="AP102" s="115"/>
      <c r="AZ102" s="115"/>
      <c r="BA102" s="115"/>
      <c r="BJ102" s="115"/>
      <c r="BT102" s="115"/>
      <c r="CD102" s="115"/>
      <c r="CN102" s="115"/>
      <c r="CX102" s="115"/>
      <c r="DH102" s="115"/>
      <c r="DR102" s="115"/>
      <c r="EB102" s="115"/>
      <c r="EL102" s="115"/>
      <c r="EV102" s="115"/>
      <c r="FF102" s="115"/>
      <c r="FP102" s="115"/>
      <c r="FZ102" s="115"/>
      <c r="GJ102" s="115"/>
      <c r="GT102" s="115"/>
      <c r="HD102" s="115"/>
      <c r="HN102" s="115"/>
      <c r="HX102" s="115"/>
    </row>
    <row xmlns:x14ac="http://schemas.microsoft.com/office/spreadsheetml/2009/9/ac" r="103" s="3" customFormat="true" x14ac:dyDescent="0.25">
      <c r="A103" s="378" t="str">
        <f ca="true">IF(ISBLANK('Data Summary'!A105),"",'Data Summary'!A105)</f>
        <v/>
      </c>
      <c r="B103" s="115"/>
      <c r="L103" s="115"/>
      <c r="V103" s="115"/>
      <c r="AF103" s="115"/>
      <c r="AP103" s="115"/>
      <c r="AZ103" s="115"/>
      <c r="BA103" s="115"/>
      <c r="BJ103" s="115"/>
      <c r="BT103" s="115"/>
      <c r="CD103" s="115"/>
      <c r="CN103" s="115"/>
      <c r="CX103" s="115"/>
      <c r="DH103" s="115"/>
      <c r="DR103" s="115"/>
      <c r="EB103" s="115"/>
      <c r="EL103" s="115"/>
      <c r="EV103" s="115"/>
      <c r="FF103" s="115"/>
      <c r="FP103" s="115"/>
      <c r="FZ103" s="115"/>
      <c r="GJ103" s="115"/>
      <c r="GT103" s="115"/>
      <c r="HD103" s="115"/>
      <c r="HN103" s="115"/>
      <c r="HX103" s="115"/>
    </row>
    <row xmlns:x14ac="http://schemas.microsoft.com/office/spreadsheetml/2009/9/ac" r="104" s="3" customFormat="true" x14ac:dyDescent="0.25">
      <c r="A104" s="378" t="str">
        <f ca="true">IF(ISBLANK('Data Summary'!A106),"",'Data Summary'!A106)</f>
        <v/>
      </c>
      <c r="B104" s="115"/>
      <c r="L104" s="115"/>
      <c r="V104" s="115"/>
      <c r="AF104" s="115"/>
      <c r="AP104" s="115"/>
      <c r="AZ104" s="115"/>
      <c r="BA104" s="115"/>
      <c r="BJ104" s="115"/>
      <c r="BT104" s="115"/>
      <c r="CD104" s="115"/>
      <c r="CN104" s="115"/>
      <c r="CX104" s="115"/>
      <c r="DH104" s="115"/>
      <c r="DR104" s="115"/>
      <c r="EB104" s="115"/>
      <c r="EL104" s="115"/>
      <c r="EV104" s="115"/>
      <c r="FF104" s="115"/>
      <c r="FP104" s="115"/>
      <c r="FZ104" s="115"/>
      <c r="GJ104" s="115"/>
      <c r="GT104" s="115"/>
      <c r="HD104" s="115"/>
      <c r="HN104" s="115"/>
      <c r="HX104" s="115"/>
    </row>
    <row xmlns:x14ac="http://schemas.microsoft.com/office/spreadsheetml/2009/9/ac" r="105" s="3" customFormat="true" x14ac:dyDescent="0.25">
      <c r="A105" s="378" t="str">
        <f ca="true">IF(ISBLANK('Data Summary'!A107),"",'Data Summary'!A107)</f>
        <v/>
      </c>
      <c r="B105" s="115"/>
      <c r="L105" s="115"/>
      <c r="V105" s="115"/>
      <c r="AF105" s="115"/>
      <c r="AP105" s="115"/>
      <c r="AZ105" s="115"/>
      <c r="BA105" s="115"/>
      <c r="BJ105" s="115"/>
      <c r="BT105" s="115"/>
      <c r="CD105" s="115"/>
      <c r="CN105" s="115"/>
      <c r="CX105" s="115"/>
      <c r="DH105" s="115"/>
      <c r="DR105" s="115"/>
      <c r="EB105" s="115"/>
      <c r="EL105" s="115"/>
      <c r="EV105" s="115"/>
      <c r="FF105" s="115"/>
      <c r="FP105" s="115"/>
      <c r="FZ105" s="115"/>
      <c r="GJ105" s="115"/>
      <c r="GT105" s="115"/>
      <c r="HD105" s="115"/>
      <c r="HN105" s="115"/>
      <c r="HX105" s="115"/>
    </row>
    <row xmlns:x14ac="http://schemas.microsoft.com/office/spreadsheetml/2009/9/ac" r="106" s="3" customFormat="true" x14ac:dyDescent="0.25">
      <c r="A106" s="378" t="str">
        <f ca="true">IF(ISBLANK('Data Summary'!A108),"",'Data Summary'!A108)</f>
        <v/>
      </c>
      <c r="B106" s="115"/>
      <c r="L106" s="115"/>
      <c r="V106" s="115"/>
      <c r="AF106" s="115"/>
      <c r="AP106" s="115"/>
      <c r="AZ106" s="115"/>
      <c r="BA106" s="115"/>
      <c r="BJ106" s="115"/>
      <c r="BT106" s="115"/>
      <c r="CD106" s="115"/>
      <c r="CN106" s="115"/>
      <c r="CX106" s="115"/>
      <c r="DH106" s="115"/>
      <c r="DR106" s="115"/>
      <c r="EB106" s="115"/>
      <c r="EL106" s="115"/>
      <c r="EV106" s="115"/>
      <c r="FF106" s="115"/>
      <c r="FP106" s="115"/>
      <c r="FZ106" s="115"/>
      <c r="GJ106" s="115"/>
      <c r="GT106" s="115"/>
      <c r="HD106" s="115"/>
      <c r="HN106" s="115"/>
      <c r="HX106" s="115"/>
    </row>
    <row xmlns:x14ac="http://schemas.microsoft.com/office/spreadsheetml/2009/9/ac" r="107" s="3" customFormat="true" x14ac:dyDescent="0.25">
      <c r="A107" s="378" t="str">
        <f ca="true">IF(ISBLANK('Data Summary'!A109),"",'Data Summary'!A109)</f>
        <v/>
      </c>
      <c r="B107" s="115"/>
      <c r="L107" s="115"/>
      <c r="V107" s="115"/>
      <c r="AF107" s="115"/>
      <c r="AP107" s="115"/>
      <c r="AZ107" s="115"/>
      <c r="BA107" s="115"/>
      <c r="BJ107" s="115"/>
      <c r="BT107" s="115"/>
      <c r="CD107" s="115"/>
      <c r="CN107" s="115"/>
      <c r="CX107" s="115"/>
      <c r="DH107" s="115"/>
      <c r="DR107" s="115"/>
      <c r="EB107" s="115"/>
      <c r="EL107" s="115"/>
      <c r="EV107" s="115"/>
      <c r="FF107" s="115"/>
      <c r="FP107" s="115"/>
      <c r="FZ107" s="115"/>
      <c r="GJ107" s="115"/>
      <c r="GT107" s="115"/>
      <c r="HD107" s="115"/>
      <c r="HN107" s="115"/>
      <c r="HX107" s="115"/>
    </row>
    <row xmlns:x14ac="http://schemas.microsoft.com/office/spreadsheetml/2009/9/ac" r="108" s="3" customFormat="true" x14ac:dyDescent="0.25">
      <c r="A108" s="378" t="str">
        <f ca="true">IF(ISBLANK('Data Summary'!A110),"",'Data Summary'!A110)</f>
        <v/>
      </c>
      <c r="B108" s="115"/>
      <c r="L108" s="115"/>
      <c r="V108" s="115"/>
      <c r="AF108" s="115"/>
      <c r="AP108" s="115"/>
      <c r="AZ108" s="115"/>
      <c r="BA108" s="115"/>
      <c r="BJ108" s="115"/>
      <c r="BT108" s="115"/>
      <c r="CD108" s="115"/>
      <c r="CN108" s="115"/>
      <c r="CX108" s="115"/>
      <c r="DH108" s="115"/>
      <c r="DR108" s="115"/>
      <c r="EB108" s="115"/>
      <c r="EL108" s="115"/>
      <c r="EV108" s="115"/>
      <c r="FF108" s="115"/>
      <c r="FP108" s="115"/>
      <c r="FZ108" s="115"/>
      <c r="GJ108" s="115"/>
      <c r="GT108" s="115"/>
      <c r="HD108" s="115"/>
      <c r="HN108" s="115"/>
      <c r="HX108" s="115"/>
    </row>
    <row xmlns:x14ac="http://schemas.microsoft.com/office/spreadsheetml/2009/9/ac" r="109" s="3" customFormat="true" x14ac:dyDescent="0.25">
      <c r="A109" s="378" t="str">
        <f ca="true">IF(ISBLANK('Data Summary'!A111),"",'Data Summary'!A111)</f>
        <v/>
      </c>
      <c r="B109" s="115"/>
      <c r="L109" s="115"/>
      <c r="V109" s="115"/>
      <c r="AF109" s="115"/>
      <c r="AP109" s="115"/>
      <c r="AZ109" s="115"/>
      <c r="BA109" s="115"/>
      <c r="BJ109" s="115"/>
      <c r="BT109" s="115"/>
      <c r="CD109" s="115"/>
      <c r="CN109" s="115"/>
      <c r="CX109" s="115"/>
      <c r="DH109" s="115"/>
      <c r="DR109" s="115"/>
      <c r="EB109" s="115"/>
      <c r="EL109" s="115"/>
      <c r="EV109" s="115"/>
      <c r="FF109" s="115"/>
      <c r="FP109" s="115"/>
      <c r="FZ109" s="115"/>
      <c r="GJ109" s="115"/>
      <c r="GT109" s="115"/>
      <c r="HD109" s="115"/>
      <c r="HN109" s="115"/>
      <c r="HX109" s="115"/>
    </row>
    <row xmlns:x14ac="http://schemas.microsoft.com/office/spreadsheetml/2009/9/ac" r="110" s="3" customFormat="true" x14ac:dyDescent="0.25">
      <c r="A110" s="378" t="str">
        <f ca="true">IF(ISBLANK('Data Summary'!A112),"",'Data Summary'!A112)</f>
        <v/>
      </c>
      <c r="B110" s="115"/>
      <c r="L110" s="115"/>
      <c r="V110" s="115"/>
      <c r="AF110" s="115"/>
      <c r="AP110" s="115"/>
      <c r="AZ110" s="115"/>
      <c r="BA110" s="115"/>
      <c r="BJ110" s="115"/>
      <c r="BT110" s="115"/>
      <c r="CD110" s="115"/>
      <c r="CN110" s="115"/>
      <c r="CX110" s="115"/>
      <c r="DH110" s="115"/>
      <c r="DR110" s="115"/>
      <c r="EB110" s="115"/>
      <c r="EL110" s="115"/>
      <c r="EV110" s="115"/>
      <c r="FF110" s="115"/>
      <c r="FP110" s="115"/>
      <c r="FZ110" s="115"/>
      <c r="GJ110" s="115"/>
      <c r="GT110" s="115"/>
      <c r="HD110" s="115"/>
      <c r="HN110" s="115"/>
      <c r="HX110" s="115"/>
    </row>
    <row xmlns:x14ac="http://schemas.microsoft.com/office/spreadsheetml/2009/9/ac" r="111" s="3" customFormat="true" x14ac:dyDescent="0.25">
      <c r="A111" s="378" t="str">
        <f ca="true">IF(ISBLANK('Data Summary'!A113),"",'Data Summary'!A113)</f>
        <v/>
      </c>
      <c r="B111" s="115"/>
      <c r="L111" s="115"/>
      <c r="V111" s="115"/>
      <c r="AF111" s="115"/>
      <c r="AP111" s="115"/>
      <c r="AZ111" s="115"/>
      <c r="BA111" s="115"/>
      <c r="BJ111" s="115"/>
      <c r="BT111" s="115"/>
      <c r="CD111" s="115"/>
      <c r="CN111" s="115"/>
      <c r="CX111" s="115"/>
      <c r="DH111" s="115"/>
      <c r="DR111" s="115"/>
      <c r="EB111" s="115"/>
      <c r="EL111" s="115"/>
      <c r="EV111" s="115"/>
      <c r="FF111" s="115"/>
      <c r="FP111" s="115"/>
      <c r="FZ111" s="115"/>
      <c r="GJ111" s="115"/>
      <c r="GT111" s="115"/>
      <c r="HD111" s="115"/>
      <c r="HN111" s="115"/>
      <c r="HX111" s="115"/>
    </row>
    <row xmlns:x14ac="http://schemas.microsoft.com/office/spreadsheetml/2009/9/ac" r="112" s="3" customFormat="true" x14ac:dyDescent="0.25">
      <c r="A112" s="378" t="str">
        <f ca="true">IF(ISBLANK('Data Summary'!A114),"",'Data Summary'!A114)</f>
        <v/>
      </c>
      <c r="B112" s="115"/>
      <c r="L112" s="115"/>
      <c r="V112" s="115"/>
      <c r="AF112" s="115"/>
      <c r="AP112" s="115"/>
      <c r="AZ112" s="115"/>
      <c r="BA112" s="115"/>
      <c r="BJ112" s="115"/>
      <c r="BT112" s="115"/>
      <c r="CD112" s="115"/>
      <c r="CN112" s="115"/>
      <c r="CX112" s="115"/>
      <c r="DH112" s="115"/>
      <c r="DR112" s="115"/>
      <c r="EB112" s="115"/>
      <c r="EL112" s="115"/>
      <c r="EV112" s="115"/>
      <c r="FF112" s="115"/>
      <c r="FP112" s="115"/>
      <c r="FZ112" s="115"/>
      <c r="GJ112" s="115"/>
      <c r="GT112" s="115"/>
      <c r="HD112" s="115"/>
      <c r="HN112" s="115"/>
      <c r="HX112" s="115"/>
    </row>
    <row xmlns:x14ac="http://schemas.microsoft.com/office/spreadsheetml/2009/9/ac" r="113" s="3" customFormat="true" x14ac:dyDescent="0.25">
      <c r="A113" s="378" t="str">
        <f ca="true">IF(ISBLANK('Data Summary'!A115),"",'Data Summary'!A115)</f>
        <v/>
      </c>
      <c r="B113" s="115"/>
      <c r="L113" s="115"/>
      <c r="V113" s="115"/>
      <c r="AF113" s="115"/>
      <c r="AP113" s="115"/>
      <c r="AZ113" s="115"/>
      <c r="BA113" s="115"/>
      <c r="BJ113" s="115"/>
      <c r="BT113" s="115"/>
      <c r="CD113" s="115"/>
      <c r="CN113" s="115"/>
      <c r="CX113" s="115"/>
      <c r="DH113" s="115"/>
      <c r="DR113" s="115"/>
      <c r="EB113" s="115"/>
      <c r="EL113" s="115"/>
      <c r="EV113" s="115"/>
      <c r="FF113" s="115"/>
      <c r="FP113" s="115"/>
      <c r="FZ113" s="115"/>
      <c r="GJ113" s="115"/>
      <c r="GT113" s="115"/>
      <c r="HD113" s="115"/>
      <c r="HN113" s="115"/>
      <c r="HX113" s="115"/>
    </row>
    <row xmlns:x14ac="http://schemas.microsoft.com/office/spreadsheetml/2009/9/ac" r="114" s="3" customFormat="true" x14ac:dyDescent="0.25">
      <c r="A114" s="378" t="str">
        <f ca="true">IF(ISBLANK('Data Summary'!A116),"",'Data Summary'!A116)</f>
        <v/>
      </c>
      <c r="B114" s="115"/>
      <c r="L114" s="115"/>
      <c r="V114" s="115"/>
      <c r="AF114" s="115"/>
      <c r="AP114" s="115"/>
      <c r="AZ114" s="115"/>
      <c r="BA114" s="115"/>
      <c r="BJ114" s="115"/>
      <c r="BT114" s="115"/>
      <c r="CD114" s="115"/>
      <c r="CN114" s="115"/>
      <c r="CX114" s="115"/>
      <c r="DH114" s="115"/>
      <c r="DR114" s="115"/>
      <c r="EB114" s="115"/>
      <c r="EL114" s="115"/>
      <c r="EV114" s="115"/>
      <c r="FF114" s="115"/>
      <c r="FP114" s="115"/>
      <c r="FZ114" s="115"/>
      <c r="GJ114" s="115"/>
      <c r="GT114" s="115"/>
      <c r="HD114" s="115"/>
      <c r="HN114" s="115"/>
      <c r="HX114" s="115"/>
    </row>
    <row xmlns:x14ac="http://schemas.microsoft.com/office/spreadsheetml/2009/9/ac" r="115" s="3" customFormat="true" x14ac:dyDescent="0.25">
      <c r="A115" s="378" t="str">
        <f ca="true">IF(ISBLANK('Data Summary'!A117),"",'Data Summary'!A117)</f>
        <v/>
      </c>
      <c r="B115" s="115"/>
      <c r="L115" s="115"/>
      <c r="V115" s="115"/>
      <c r="AF115" s="115"/>
      <c r="AP115" s="115"/>
      <c r="AZ115" s="115"/>
      <c r="BA115" s="115"/>
      <c r="BJ115" s="115"/>
      <c r="BT115" s="115"/>
      <c r="CD115" s="115"/>
      <c r="CN115" s="115"/>
      <c r="CX115" s="115"/>
      <c r="DH115" s="115"/>
      <c r="DR115" s="115"/>
      <c r="EB115" s="115"/>
      <c r="EL115" s="115"/>
      <c r="EV115" s="115"/>
      <c r="FF115" s="115"/>
      <c r="FP115" s="115"/>
      <c r="FZ115" s="115"/>
      <c r="GJ115" s="115"/>
      <c r="GT115" s="115"/>
      <c r="HD115" s="115"/>
      <c r="HN115" s="115"/>
      <c r="HX115" s="115"/>
    </row>
    <row xmlns:x14ac="http://schemas.microsoft.com/office/spreadsheetml/2009/9/ac" r="116" s="3" customFormat="true" x14ac:dyDescent="0.25">
      <c r="A116" s="378" t="str">
        <f ca="true">IF(ISBLANK('Data Summary'!A118),"",'Data Summary'!A118)</f>
        <v/>
      </c>
      <c r="B116" s="115"/>
      <c r="L116" s="115"/>
      <c r="V116" s="115"/>
      <c r="AF116" s="115"/>
      <c r="AP116" s="115"/>
      <c r="AZ116" s="115"/>
      <c r="BA116" s="115"/>
      <c r="BJ116" s="115"/>
      <c r="BT116" s="115"/>
      <c r="CD116" s="115"/>
      <c r="CN116" s="115"/>
      <c r="CX116" s="115"/>
      <c r="DH116" s="115"/>
      <c r="DR116" s="115"/>
      <c r="EB116" s="115"/>
      <c r="EL116" s="115"/>
      <c r="EV116" s="115"/>
      <c r="FF116" s="115"/>
      <c r="FP116" s="115"/>
      <c r="FZ116" s="115"/>
      <c r="GJ116" s="115"/>
      <c r="GT116" s="115"/>
      <c r="HD116" s="115"/>
      <c r="HN116" s="115"/>
      <c r="HX116" s="115"/>
    </row>
    <row xmlns:x14ac="http://schemas.microsoft.com/office/spreadsheetml/2009/9/ac" r="117" s="3" customFormat="true" x14ac:dyDescent="0.25">
      <c r="A117" s="378" t="str">
        <f ca="true">IF(ISBLANK('Data Summary'!A119),"",'Data Summary'!A119)</f>
        <v/>
      </c>
      <c r="B117" s="115"/>
      <c r="L117" s="115"/>
      <c r="V117" s="115"/>
      <c r="AF117" s="115"/>
      <c r="AP117" s="115"/>
      <c r="AZ117" s="115"/>
      <c r="BA117" s="115"/>
      <c r="BJ117" s="115"/>
      <c r="BT117" s="115"/>
      <c r="CD117" s="115"/>
      <c r="CN117" s="115"/>
      <c r="CX117" s="115"/>
      <c r="DH117" s="115"/>
      <c r="DR117" s="115"/>
      <c r="EB117" s="115"/>
      <c r="EL117" s="115"/>
      <c r="EV117" s="115"/>
      <c r="FF117" s="115"/>
      <c r="FP117" s="115"/>
      <c r="FZ117" s="115"/>
      <c r="GJ117" s="115"/>
      <c r="GT117" s="115"/>
      <c r="HD117" s="115"/>
      <c r="HN117" s="115"/>
      <c r="HX117" s="115"/>
    </row>
    <row xmlns:x14ac="http://schemas.microsoft.com/office/spreadsheetml/2009/9/ac" r="118" s="3" customFormat="true" x14ac:dyDescent="0.25">
      <c r="A118" s="378" t="str">
        <f ca="true">IF(ISBLANK('Data Summary'!A120),"",'Data Summary'!A120)</f>
        <v/>
      </c>
      <c r="B118" s="115"/>
      <c r="L118" s="115"/>
      <c r="V118" s="115"/>
      <c r="AF118" s="115"/>
      <c r="AP118" s="115"/>
      <c r="AZ118" s="115"/>
      <c r="BA118" s="115"/>
      <c r="BJ118" s="115"/>
      <c r="BT118" s="115"/>
      <c r="CD118" s="115"/>
      <c r="CN118" s="115"/>
      <c r="CX118" s="115"/>
      <c r="DH118" s="115"/>
      <c r="DR118" s="115"/>
      <c r="EB118" s="115"/>
      <c r="EL118" s="115"/>
      <c r="EV118" s="115"/>
      <c r="FF118" s="115"/>
      <c r="FP118" s="115"/>
      <c r="FZ118" s="115"/>
      <c r="GJ118" s="115"/>
      <c r="GT118" s="115"/>
      <c r="HD118" s="115"/>
      <c r="HN118" s="115"/>
      <c r="HX118" s="115"/>
    </row>
    <row xmlns:x14ac="http://schemas.microsoft.com/office/spreadsheetml/2009/9/ac" r="119" s="3" customFormat="true" x14ac:dyDescent="0.25">
      <c r="A119" s="378" t="str">
        <f ca="true">IF(ISBLANK('Data Summary'!A121),"",'Data Summary'!A121)</f>
        <v/>
      </c>
      <c r="B119" s="115"/>
      <c r="L119" s="115"/>
      <c r="V119" s="115"/>
      <c r="AF119" s="115"/>
      <c r="AP119" s="115"/>
      <c r="AZ119" s="115"/>
      <c r="BA119" s="115"/>
      <c r="BJ119" s="115"/>
      <c r="BT119" s="115"/>
      <c r="CD119" s="115"/>
      <c r="CN119" s="115"/>
      <c r="CX119" s="115"/>
      <c r="DH119" s="115"/>
      <c r="DR119" s="115"/>
      <c r="EB119" s="115"/>
      <c r="EL119" s="115"/>
      <c r="EV119" s="115"/>
      <c r="FF119" s="115"/>
      <c r="FP119" s="115"/>
      <c r="FZ119" s="115"/>
      <c r="GJ119" s="115"/>
      <c r="GT119" s="115"/>
      <c r="HD119" s="115"/>
      <c r="HN119" s="115"/>
      <c r="HX119" s="115"/>
    </row>
    <row xmlns:x14ac="http://schemas.microsoft.com/office/spreadsheetml/2009/9/ac" r="120" s="3" customFormat="true" x14ac:dyDescent="0.25">
      <c r="A120" s="378" t="str">
        <f ca="true">IF(ISBLANK('Data Summary'!A122),"",'Data Summary'!A122)</f>
        <v/>
      </c>
      <c r="B120" s="115"/>
      <c r="L120" s="115"/>
      <c r="V120" s="115"/>
      <c r="AF120" s="115"/>
      <c r="AP120" s="115"/>
      <c r="AZ120" s="115"/>
      <c r="BA120" s="115"/>
      <c r="BJ120" s="115"/>
      <c r="BT120" s="115"/>
      <c r="CD120" s="115"/>
      <c r="CN120" s="115"/>
      <c r="CX120" s="115"/>
      <c r="DH120" s="115"/>
      <c r="DR120" s="115"/>
      <c r="EB120" s="115"/>
      <c r="EL120" s="115"/>
      <c r="EV120" s="115"/>
      <c r="FF120" s="115"/>
      <c r="FP120" s="115"/>
      <c r="FZ120" s="115"/>
      <c r="GJ120" s="115"/>
      <c r="GT120" s="115"/>
      <c r="HD120" s="115"/>
      <c r="HN120" s="115"/>
      <c r="HX120" s="115"/>
    </row>
    <row xmlns:x14ac="http://schemas.microsoft.com/office/spreadsheetml/2009/9/ac" r="121" s="3" customFormat="true" x14ac:dyDescent="0.25">
      <c r="A121" s="378" t="str">
        <f ca="true">IF(ISBLANK('Data Summary'!A123),"",'Data Summary'!A123)</f>
        <v/>
      </c>
      <c r="B121" s="115"/>
      <c r="L121" s="115"/>
      <c r="V121" s="115"/>
      <c r="AF121" s="115"/>
      <c r="AP121" s="115"/>
      <c r="AZ121" s="115"/>
      <c r="BA121" s="115"/>
      <c r="BJ121" s="115"/>
      <c r="BT121" s="115"/>
      <c r="CD121" s="115"/>
      <c r="CN121" s="115"/>
      <c r="CX121" s="115"/>
      <c r="DH121" s="115"/>
      <c r="DR121" s="115"/>
      <c r="EB121" s="115"/>
      <c r="EL121" s="115"/>
      <c r="EV121" s="115"/>
      <c r="FF121" s="115"/>
      <c r="FP121" s="115"/>
      <c r="FZ121" s="115"/>
      <c r="GJ121" s="115"/>
      <c r="GT121" s="115"/>
      <c r="HD121" s="115"/>
      <c r="HN121" s="115"/>
      <c r="HX121" s="115"/>
    </row>
    <row xmlns:x14ac="http://schemas.microsoft.com/office/spreadsheetml/2009/9/ac" r="122" s="3" customFormat="true" x14ac:dyDescent="0.25">
      <c r="A122" s="378" t="str">
        <f ca="true">IF(ISBLANK('Data Summary'!A124),"",'Data Summary'!A124)</f>
        <v/>
      </c>
      <c r="B122" s="115"/>
      <c r="L122" s="115"/>
      <c r="V122" s="115"/>
      <c r="AF122" s="115"/>
      <c r="AP122" s="115"/>
      <c r="AZ122" s="115"/>
      <c r="BA122" s="115"/>
      <c r="BJ122" s="115"/>
      <c r="BT122" s="115"/>
      <c r="CD122" s="115"/>
      <c r="CN122" s="115"/>
      <c r="CX122" s="115"/>
      <c r="DH122" s="115"/>
      <c r="DR122" s="115"/>
      <c r="EB122" s="115"/>
      <c r="EL122" s="115"/>
      <c r="EV122" s="115"/>
      <c r="FF122" s="115"/>
      <c r="FP122" s="115"/>
      <c r="FZ122" s="115"/>
      <c r="GJ122" s="115"/>
      <c r="GT122" s="115"/>
      <c r="HD122" s="115"/>
      <c r="HN122" s="115"/>
      <c r="HX122" s="115"/>
    </row>
    <row xmlns:x14ac="http://schemas.microsoft.com/office/spreadsheetml/2009/9/ac" r="123" s="3" customFormat="true" x14ac:dyDescent="0.25">
      <c r="A123" s="378" t="str">
        <f ca="true">IF(ISBLANK('Data Summary'!A125),"",'Data Summary'!A125)</f>
        <v/>
      </c>
      <c r="B123" s="115"/>
      <c r="L123" s="115"/>
      <c r="V123" s="115"/>
      <c r="AF123" s="115"/>
      <c r="AP123" s="115"/>
      <c r="AZ123" s="115"/>
      <c r="BA123" s="115"/>
      <c r="BJ123" s="115"/>
      <c r="BT123" s="115"/>
      <c r="CD123" s="115"/>
      <c r="CN123" s="115"/>
      <c r="CX123" s="115"/>
      <c r="DH123" s="115"/>
      <c r="DR123" s="115"/>
      <c r="EB123" s="115"/>
      <c r="EL123" s="115"/>
      <c r="EV123" s="115"/>
      <c r="FF123" s="115"/>
      <c r="FP123" s="115"/>
      <c r="FZ123" s="115"/>
      <c r="GJ123" s="115"/>
      <c r="GT123" s="115"/>
      <c r="HD123" s="115"/>
      <c r="HN123" s="115"/>
      <c r="HX123" s="115"/>
    </row>
    <row xmlns:x14ac="http://schemas.microsoft.com/office/spreadsheetml/2009/9/ac" r="124" s="3" customFormat="true" x14ac:dyDescent="0.25">
      <c r="A124" s="378" t="str">
        <f ca="true">IF(ISBLANK('Data Summary'!A126),"",'Data Summary'!A126)</f>
        <v/>
      </c>
      <c r="B124" s="115"/>
      <c r="L124" s="115"/>
      <c r="V124" s="115"/>
      <c r="AF124" s="115"/>
      <c r="AP124" s="115"/>
      <c r="AZ124" s="115"/>
      <c r="BA124" s="115"/>
      <c r="BJ124" s="115"/>
      <c r="BT124" s="115"/>
      <c r="CD124" s="115"/>
      <c r="CN124" s="115"/>
      <c r="CX124" s="115"/>
      <c r="DH124" s="115"/>
      <c r="DR124" s="115"/>
      <c r="EB124" s="115"/>
      <c r="EL124" s="115"/>
      <c r="EV124" s="115"/>
      <c r="FF124" s="115"/>
      <c r="FP124" s="115"/>
      <c r="FZ124" s="115"/>
      <c r="GJ124" s="115"/>
      <c r="GT124" s="115"/>
      <c r="HD124" s="115"/>
      <c r="HN124" s="115"/>
      <c r="HX124" s="115"/>
    </row>
    <row xmlns:x14ac="http://schemas.microsoft.com/office/spreadsheetml/2009/9/ac" r="125" s="3" customFormat="true" x14ac:dyDescent="0.25">
      <c r="A125" s="378" t="str">
        <f ca="true">IF(ISBLANK('Data Summary'!A127),"",'Data Summary'!A127)</f>
        <v/>
      </c>
      <c r="B125" s="115"/>
      <c r="L125" s="115"/>
      <c r="V125" s="115"/>
      <c r="AF125" s="115"/>
      <c r="AP125" s="115"/>
      <c r="AZ125" s="115"/>
      <c r="BA125" s="115"/>
      <c r="BJ125" s="115"/>
      <c r="BT125" s="115"/>
      <c r="CD125" s="115"/>
      <c r="CN125" s="115"/>
      <c r="CX125" s="115"/>
      <c r="DH125" s="115"/>
      <c r="DR125" s="115"/>
      <c r="EB125" s="115"/>
      <c r="EL125" s="115"/>
      <c r="EV125" s="115"/>
      <c r="FF125" s="115"/>
      <c r="FP125" s="115"/>
      <c r="FZ125" s="115"/>
      <c r="GJ125" s="115"/>
      <c r="GT125" s="115"/>
      <c r="HD125" s="115"/>
      <c r="HN125" s="115"/>
      <c r="HX125" s="115"/>
    </row>
    <row xmlns:x14ac="http://schemas.microsoft.com/office/spreadsheetml/2009/9/ac" r="126" s="3" customFormat="true" x14ac:dyDescent="0.25">
      <c r="A126" s="378" t="str">
        <f ca="true">IF(ISBLANK('Data Summary'!A128),"",'Data Summary'!A128)</f>
        <v/>
      </c>
      <c r="B126" s="115"/>
      <c r="L126" s="115"/>
      <c r="V126" s="115"/>
      <c r="AF126" s="115"/>
      <c r="AP126" s="115"/>
      <c r="AZ126" s="115"/>
      <c r="BA126" s="115"/>
      <c r="BJ126" s="115"/>
      <c r="BT126" s="115"/>
      <c r="CD126" s="115"/>
      <c r="CN126" s="115"/>
      <c r="CX126" s="115"/>
      <c r="DH126" s="115"/>
      <c r="DR126" s="115"/>
      <c r="EB126" s="115"/>
      <c r="EL126" s="115"/>
      <c r="EV126" s="115"/>
      <c r="FF126" s="115"/>
      <c r="FP126" s="115"/>
      <c r="FZ126" s="115"/>
      <c r="GJ126" s="115"/>
      <c r="GT126" s="115"/>
      <c r="HD126" s="115"/>
      <c r="HN126" s="115"/>
      <c r="HX126" s="115"/>
    </row>
    <row xmlns:x14ac="http://schemas.microsoft.com/office/spreadsheetml/2009/9/ac" r="127" s="3" customFormat="true" x14ac:dyDescent="0.25">
      <c r="A127" s="378" t="str">
        <f ca="true">IF(ISBLANK('Data Summary'!A129),"",'Data Summary'!A129)</f>
        <v/>
      </c>
      <c r="B127" s="115"/>
      <c r="L127" s="115"/>
      <c r="V127" s="115"/>
      <c r="AF127" s="115"/>
      <c r="AP127" s="115"/>
      <c r="AZ127" s="115"/>
      <c r="BA127" s="115"/>
      <c r="BJ127" s="115"/>
      <c r="BT127" s="115"/>
      <c r="CD127" s="115"/>
      <c r="CN127" s="115"/>
      <c r="CX127" s="115"/>
      <c r="DH127" s="115"/>
      <c r="DR127" s="115"/>
      <c r="EB127" s="115"/>
      <c r="EL127" s="115"/>
      <c r="EV127" s="115"/>
      <c r="FF127" s="115"/>
      <c r="FP127" s="115"/>
      <c r="FZ127" s="115"/>
      <c r="GJ127" s="115"/>
      <c r="GT127" s="115"/>
      <c r="HD127" s="115"/>
      <c r="HN127" s="115"/>
      <c r="HX127" s="115"/>
    </row>
    <row xmlns:x14ac="http://schemas.microsoft.com/office/spreadsheetml/2009/9/ac" r="128" s="3" customFormat="true" x14ac:dyDescent="0.25">
      <c r="A128" s="378" t="str">
        <f ca="true">IF(ISBLANK('Data Summary'!A130),"",'Data Summary'!A130)</f>
        <v/>
      </c>
      <c r="B128" s="115"/>
      <c r="L128" s="115"/>
      <c r="V128" s="115"/>
      <c r="AF128" s="115"/>
      <c r="AP128" s="115"/>
      <c r="AZ128" s="115"/>
      <c r="BA128" s="115"/>
      <c r="BJ128" s="115"/>
      <c r="BT128" s="115"/>
      <c r="CD128" s="115"/>
      <c r="CN128" s="115"/>
      <c r="CX128" s="115"/>
      <c r="DH128" s="115"/>
      <c r="DR128" s="115"/>
      <c r="EB128" s="115"/>
      <c r="EL128" s="115"/>
      <c r="EV128" s="115"/>
      <c r="FF128" s="115"/>
      <c r="FP128" s="115"/>
      <c r="FZ128" s="115"/>
      <c r="GJ128" s="115"/>
      <c r="GT128" s="115"/>
      <c r="HD128" s="115"/>
      <c r="HN128" s="115"/>
      <c r="HX128" s="115"/>
    </row>
    <row xmlns:x14ac="http://schemas.microsoft.com/office/spreadsheetml/2009/9/ac" r="129" s="3" customFormat="true" x14ac:dyDescent="0.25">
      <c r="A129" s="378" t="str">
        <f ca="true">IF(ISBLANK('Data Summary'!A131),"",'Data Summary'!A131)</f>
        <v/>
      </c>
      <c r="B129" s="115"/>
      <c r="L129" s="115"/>
      <c r="V129" s="115"/>
      <c r="AF129" s="115"/>
      <c r="AP129" s="115"/>
      <c r="AZ129" s="115"/>
      <c r="BA129" s="115"/>
      <c r="BJ129" s="115"/>
      <c r="BT129" s="115"/>
      <c r="CD129" s="115"/>
      <c r="CN129" s="115"/>
      <c r="CX129" s="115"/>
      <c r="DH129" s="115"/>
      <c r="DR129" s="115"/>
      <c r="EB129" s="115"/>
      <c r="EL129" s="115"/>
      <c r="EV129" s="115"/>
      <c r="FF129" s="115"/>
      <c r="FP129" s="115"/>
      <c r="FZ129" s="115"/>
      <c r="GJ129" s="115"/>
      <c r="GT129" s="115"/>
      <c r="HD129" s="115"/>
      <c r="HN129" s="115"/>
      <c r="HX129" s="115"/>
    </row>
    <row xmlns:x14ac="http://schemas.microsoft.com/office/spreadsheetml/2009/9/ac" r="130" s="3" customFormat="true" x14ac:dyDescent="0.25">
      <c r="A130" s="378" t="str">
        <f ca="true">IF(ISBLANK('Data Summary'!A132),"",'Data Summary'!A132)</f>
        <v/>
      </c>
      <c r="B130" s="115"/>
      <c r="L130" s="115"/>
      <c r="V130" s="115"/>
      <c r="AF130" s="115"/>
      <c r="AP130" s="115"/>
      <c r="AZ130" s="115"/>
      <c r="BA130" s="115"/>
      <c r="BJ130" s="115"/>
      <c r="BT130" s="115"/>
      <c r="CD130" s="115"/>
      <c r="CN130" s="115"/>
      <c r="CX130" s="115"/>
      <c r="DH130" s="115"/>
      <c r="DR130" s="115"/>
      <c r="EB130" s="115"/>
      <c r="EL130" s="115"/>
      <c r="EV130" s="115"/>
      <c r="FF130" s="115"/>
      <c r="FP130" s="115"/>
      <c r="FZ130" s="115"/>
      <c r="GJ130" s="115"/>
      <c r="GT130" s="115"/>
      <c r="HD130" s="115"/>
      <c r="HN130" s="115"/>
      <c r="HX130" s="115"/>
    </row>
    <row xmlns:x14ac="http://schemas.microsoft.com/office/spreadsheetml/2009/9/ac" r="131" s="3" customFormat="true" x14ac:dyDescent="0.25">
      <c r="A131" s="378" t="str">
        <f ca="true">IF(ISBLANK('Data Summary'!A133),"",'Data Summary'!A133)</f>
        <v/>
      </c>
      <c r="B131" s="115"/>
      <c r="L131" s="115"/>
      <c r="V131" s="115"/>
      <c r="AF131" s="115"/>
      <c r="AP131" s="115"/>
      <c r="AZ131" s="115"/>
      <c r="BA131" s="115"/>
      <c r="BJ131" s="115"/>
      <c r="BT131" s="115"/>
      <c r="CD131" s="115"/>
      <c r="CN131" s="115"/>
      <c r="CX131" s="115"/>
      <c r="DH131" s="115"/>
      <c r="DR131" s="115"/>
      <c r="EB131" s="115"/>
      <c r="EL131" s="115"/>
      <c r="EV131" s="115"/>
      <c r="FF131" s="115"/>
      <c r="FP131" s="115"/>
      <c r="FZ131" s="115"/>
      <c r="GJ131" s="115"/>
      <c r="GT131" s="115"/>
      <c r="HD131" s="115"/>
      <c r="HN131" s="115"/>
      <c r="HX131" s="115"/>
    </row>
    <row xmlns:x14ac="http://schemas.microsoft.com/office/spreadsheetml/2009/9/ac" r="132" s="3" customFormat="true" x14ac:dyDescent="0.25">
      <c r="A132" s="378" t="str">
        <f ca="true">IF(ISBLANK('Data Summary'!A134),"",'Data Summary'!A134)</f>
        <v/>
      </c>
      <c r="B132" s="115"/>
      <c r="L132" s="115"/>
      <c r="V132" s="115"/>
      <c r="AF132" s="115"/>
      <c r="AP132" s="115"/>
      <c r="AZ132" s="115"/>
      <c r="BA132" s="115"/>
      <c r="BJ132" s="115"/>
      <c r="BT132" s="115"/>
      <c r="CD132" s="115"/>
      <c r="CN132" s="115"/>
      <c r="CX132" s="115"/>
      <c r="DH132" s="115"/>
      <c r="DR132" s="115"/>
      <c r="EB132" s="115"/>
      <c r="EL132" s="115"/>
      <c r="EV132" s="115"/>
      <c r="FF132" s="115"/>
      <c r="FP132" s="115"/>
      <c r="FZ132" s="115"/>
      <c r="GJ132" s="115"/>
      <c r="GT132" s="115"/>
      <c r="HD132" s="115"/>
      <c r="HN132" s="115"/>
      <c r="HX132" s="115"/>
    </row>
    <row xmlns:x14ac="http://schemas.microsoft.com/office/spreadsheetml/2009/9/ac" r="133" s="3" customFormat="true" x14ac:dyDescent="0.25">
      <c r="A133" s="378" t="str">
        <f ca="true">IF(ISBLANK('Data Summary'!A135),"",'Data Summary'!A135)</f>
        <v/>
      </c>
      <c r="B133" s="115"/>
      <c r="L133" s="115"/>
      <c r="V133" s="115"/>
      <c r="AF133" s="115"/>
      <c r="AP133" s="115"/>
      <c r="AZ133" s="115"/>
      <c r="BA133" s="115"/>
      <c r="BJ133" s="115"/>
      <c r="BT133" s="115"/>
      <c r="CD133" s="115"/>
      <c r="CN133" s="115"/>
      <c r="CX133" s="115"/>
      <c r="DH133" s="115"/>
      <c r="DR133" s="115"/>
      <c r="EB133" s="115"/>
      <c r="EL133" s="115"/>
      <c r="EV133" s="115"/>
      <c r="FF133" s="115"/>
      <c r="FP133" s="115"/>
      <c r="FZ133" s="115"/>
      <c r="GJ133" s="115"/>
      <c r="GT133" s="115"/>
      <c r="HD133" s="115"/>
      <c r="HN133" s="115"/>
      <c r="HX133" s="115"/>
    </row>
    <row xmlns:x14ac="http://schemas.microsoft.com/office/spreadsheetml/2009/9/ac" r="134" s="3" customFormat="true" x14ac:dyDescent="0.25">
      <c r="A134" s="378" t="str">
        <f ca="true">IF(ISBLANK('Data Summary'!A136),"",'Data Summary'!A136)</f>
        <v/>
      </c>
      <c r="B134" s="115"/>
      <c r="L134" s="115"/>
      <c r="V134" s="115"/>
      <c r="AF134" s="115"/>
      <c r="AP134" s="115"/>
      <c r="AZ134" s="115"/>
      <c r="BA134" s="115"/>
      <c r="BJ134" s="115"/>
      <c r="BT134" s="115"/>
      <c r="CD134" s="115"/>
      <c r="CN134" s="115"/>
      <c r="CX134" s="115"/>
      <c r="DH134" s="115"/>
      <c r="DR134" s="115"/>
      <c r="EB134" s="115"/>
      <c r="EL134" s="115"/>
      <c r="EV134" s="115"/>
      <c r="FF134" s="115"/>
      <c r="FP134" s="115"/>
      <c r="FZ134" s="115"/>
      <c r="GJ134" s="115"/>
      <c r="GT134" s="115"/>
      <c r="HD134" s="115"/>
      <c r="HN134" s="115"/>
      <c r="HX134" s="115"/>
    </row>
    <row xmlns:x14ac="http://schemas.microsoft.com/office/spreadsheetml/2009/9/ac" r="135" s="3" customFormat="true" x14ac:dyDescent="0.25">
      <c r="A135" s="378" t="str">
        <f ca="true">IF(ISBLANK('Data Summary'!A137),"",'Data Summary'!A137)</f>
        <v/>
      </c>
      <c r="B135" s="115"/>
      <c r="L135" s="115"/>
      <c r="V135" s="115"/>
      <c r="AF135" s="115"/>
      <c r="AP135" s="115"/>
      <c r="AZ135" s="115"/>
      <c r="BA135" s="115"/>
      <c r="BJ135" s="115"/>
      <c r="BT135" s="115"/>
      <c r="CD135" s="115"/>
      <c r="CN135" s="115"/>
      <c r="CX135" s="115"/>
      <c r="DH135" s="115"/>
      <c r="DR135" s="115"/>
      <c r="EB135" s="115"/>
      <c r="EL135" s="115"/>
      <c r="EV135" s="115"/>
      <c r="FF135" s="115"/>
      <c r="FP135" s="115"/>
      <c r="FZ135" s="115"/>
      <c r="GJ135" s="115"/>
      <c r="GT135" s="115"/>
      <c r="HD135" s="115"/>
      <c r="HN135" s="115"/>
      <c r="HX135" s="115"/>
    </row>
    <row xmlns:x14ac="http://schemas.microsoft.com/office/spreadsheetml/2009/9/ac" r="136" s="3" customFormat="true" x14ac:dyDescent="0.25">
      <c r="A136" s="378" t="str">
        <f ca="true">IF(ISBLANK('Data Summary'!A138),"",'Data Summary'!A138)</f>
        <v/>
      </c>
      <c r="B136" s="115"/>
      <c r="L136" s="115"/>
      <c r="V136" s="115"/>
      <c r="AF136" s="115"/>
      <c r="AP136" s="115"/>
      <c r="AZ136" s="115"/>
      <c r="BA136" s="115"/>
      <c r="BJ136" s="115"/>
      <c r="BT136" s="115"/>
      <c r="CD136" s="115"/>
      <c r="CN136" s="115"/>
      <c r="CX136" s="115"/>
      <c r="DH136" s="115"/>
      <c r="DR136" s="115"/>
      <c r="EB136" s="115"/>
      <c r="EL136" s="115"/>
      <c r="EV136" s="115"/>
      <c r="FF136" s="115"/>
      <c r="FP136" s="115"/>
      <c r="FZ136" s="115"/>
      <c r="GJ136" s="115"/>
      <c r="GT136" s="115"/>
      <c r="HD136" s="115"/>
      <c r="HN136" s="115"/>
      <c r="HX136" s="115"/>
    </row>
    <row xmlns:x14ac="http://schemas.microsoft.com/office/spreadsheetml/2009/9/ac" r="137" s="3" customFormat="true" x14ac:dyDescent="0.25">
      <c r="A137" s="378" t="str">
        <f ca="true">IF(ISBLANK('Data Summary'!A139),"",'Data Summary'!A139)</f>
        <v/>
      </c>
      <c r="B137" s="115"/>
      <c r="L137" s="115"/>
      <c r="V137" s="115"/>
      <c r="AF137" s="115"/>
      <c r="AP137" s="115"/>
      <c r="AZ137" s="115"/>
      <c r="BA137" s="115"/>
      <c r="BJ137" s="115"/>
      <c r="BT137" s="115"/>
      <c r="CD137" s="115"/>
      <c r="CN137" s="115"/>
      <c r="CX137" s="115"/>
      <c r="DH137" s="115"/>
      <c r="DR137" s="115"/>
      <c r="EB137" s="115"/>
      <c r="EL137" s="115"/>
      <c r="EV137" s="115"/>
      <c r="FF137" s="115"/>
      <c r="FP137" s="115"/>
      <c r="FZ137" s="115"/>
      <c r="GJ137" s="115"/>
      <c r="GT137" s="115"/>
      <c r="HD137" s="115"/>
      <c r="HN137" s="115"/>
      <c r="HX137" s="115"/>
    </row>
    <row xmlns:x14ac="http://schemas.microsoft.com/office/spreadsheetml/2009/9/ac" r="138" s="3" customFormat="true" x14ac:dyDescent="0.25">
      <c r="A138" s="378" t="str">
        <f ca="true">IF(ISBLANK('Data Summary'!A140),"",'Data Summary'!A140)</f>
        <v/>
      </c>
      <c r="B138" s="115"/>
      <c r="L138" s="115"/>
      <c r="V138" s="115"/>
      <c r="AF138" s="115"/>
      <c r="AP138" s="115"/>
      <c r="AZ138" s="115"/>
      <c r="BA138" s="115"/>
      <c r="BJ138" s="115"/>
      <c r="BT138" s="115"/>
      <c r="CD138" s="115"/>
      <c r="CN138" s="115"/>
      <c r="CX138" s="115"/>
      <c r="DH138" s="115"/>
      <c r="DR138" s="115"/>
      <c r="EB138" s="115"/>
      <c r="EL138" s="115"/>
      <c r="EV138" s="115"/>
      <c r="FF138" s="115"/>
      <c r="FP138" s="115"/>
      <c r="FZ138" s="115"/>
      <c r="GJ138" s="115"/>
      <c r="GT138" s="115"/>
      <c r="HD138" s="115"/>
      <c r="HN138" s="115"/>
      <c r="HX138" s="115"/>
    </row>
    <row xmlns:x14ac="http://schemas.microsoft.com/office/spreadsheetml/2009/9/ac" r="139" s="3" customFormat="true" x14ac:dyDescent="0.25">
      <c r="A139" s="378" t="str">
        <f ca="true">IF(ISBLANK('Data Summary'!A141),"",'Data Summary'!A141)</f>
        <v/>
      </c>
      <c r="B139" s="115"/>
      <c r="L139" s="115"/>
      <c r="V139" s="115"/>
      <c r="AF139" s="115"/>
      <c r="AP139" s="115"/>
      <c r="AZ139" s="115"/>
      <c r="BA139" s="115"/>
      <c r="BJ139" s="115"/>
      <c r="BT139" s="115"/>
      <c r="CD139" s="115"/>
      <c r="CN139" s="115"/>
      <c r="CX139" s="115"/>
      <c r="DH139" s="115"/>
      <c r="DR139" s="115"/>
      <c r="EB139" s="115"/>
      <c r="EL139" s="115"/>
      <c r="EV139" s="115"/>
      <c r="FF139" s="115"/>
      <c r="FP139" s="115"/>
      <c r="FZ139" s="115"/>
      <c r="GJ139" s="115"/>
      <c r="GT139" s="115"/>
      <c r="HD139" s="115"/>
      <c r="HN139" s="115"/>
      <c r="HX139" s="115"/>
    </row>
    <row xmlns:x14ac="http://schemas.microsoft.com/office/spreadsheetml/2009/9/ac" r="140" s="3" customFormat="true" x14ac:dyDescent="0.25">
      <c r="A140" s="378" t="str">
        <f ca="true">IF(ISBLANK('Data Summary'!A142),"",'Data Summary'!A142)</f>
        <v/>
      </c>
      <c r="B140" s="115"/>
      <c r="L140" s="115"/>
      <c r="V140" s="115"/>
      <c r="AF140" s="115"/>
      <c r="AP140" s="115"/>
      <c r="AZ140" s="115"/>
      <c r="BA140" s="115"/>
      <c r="BJ140" s="115"/>
      <c r="BT140" s="115"/>
      <c r="CD140" s="115"/>
      <c r="CN140" s="115"/>
      <c r="CX140" s="115"/>
      <c r="DH140" s="115"/>
      <c r="DR140" s="115"/>
      <c r="EB140" s="115"/>
      <c r="EL140" s="115"/>
      <c r="EV140" s="115"/>
      <c r="FF140" s="115"/>
      <c r="FP140" s="115"/>
      <c r="FZ140" s="115"/>
      <c r="GJ140" s="115"/>
      <c r="GT140" s="115"/>
      <c r="HD140" s="115"/>
      <c r="HN140" s="115"/>
      <c r="HX140" s="115"/>
    </row>
    <row xmlns:x14ac="http://schemas.microsoft.com/office/spreadsheetml/2009/9/ac" r="141" s="3" customFormat="true" x14ac:dyDescent="0.25">
      <c r="A141" s="378" t="str">
        <f ca="true">IF(ISBLANK('Data Summary'!A143),"",'Data Summary'!A143)</f>
        <v/>
      </c>
      <c r="B141" s="115"/>
      <c r="L141" s="115"/>
      <c r="V141" s="115"/>
      <c r="AF141" s="115"/>
      <c r="AP141" s="115"/>
      <c r="AZ141" s="115"/>
      <c r="BA141" s="115"/>
      <c r="BJ141" s="115"/>
      <c r="BT141" s="115"/>
      <c r="CD141" s="115"/>
      <c r="CN141" s="115"/>
      <c r="CX141" s="115"/>
      <c r="DH141" s="115"/>
      <c r="DR141" s="115"/>
      <c r="EB141" s="115"/>
      <c r="EL141" s="115"/>
      <c r="EV141" s="115"/>
      <c r="FF141" s="115"/>
      <c r="FP141" s="115"/>
      <c r="FZ141" s="115"/>
      <c r="GJ141" s="115"/>
      <c r="GT141" s="115"/>
      <c r="HD141" s="115"/>
      <c r="HN141" s="115"/>
      <c r="HX141" s="115"/>
    </row>
    <row xmlns:x14ac="http://schemas.microsoft.com/office/spreadsheetml/2009/9/ac" r="142" s="3" customFormat="true" x14ac:dyDescent="0.25">
      <c r="A142" s="378" t="str">
        <f ca="true">IF(ISBLANK('Data Summary'!A144),"",'Data Summary'!A144)</f>
        <v/>
      </c>
      <c r="B142" s="115"/>
      <c r="L142" s="115"/>
      <c r="V142" s="115"/>
      <c r="AF142" s="115"/>
      <c r="AP142" s="115"/>
      <c r="AZ142" s="115"/>
      <c r="BA142" s="115"/>
      <c r="BJ142" s="115"/>
      <c r="BT142" s="115"/>
      <c r="CD142" s="115"/>
      <c r="CN142" s="115"/>
      <c r="CX142" s="115"/>
      <c r="DH142" s="115"/>
      <c r="DR142" s="115"/>
      <c r="EB142" s="115"/>
      <c r="EL142" s="115"/>
      <c r="EV142" s="115"/>
      <c r="FF142" s="115"/>
      <c r="FP142" s="115"/>
      <c r="FZ142" s="115"/>
      <c r="GJ142" s="115"/>
      <c r="GT142" s="115"/>
      <c r="HD142" s="115"/>
      <c r="HN142" s="115"/>
      <c r="HX142" s="115"/>
    </row>
    <row xmlns:x14ac="http://schemas.microsoft.com/office/spreadsheetml/2009/9/ac" r="143" s="3" customFormat="true" x14ac:dyDescent="0.25">
      <c r="A143" s="378" t="str">
        <f ca="true">IF(ISBLANK('Data Summary'!A145),"",'Data Summary'!A145)</f>
        <v/>
      </c>
      <c r="B143" s="115"/>
      <c r="L143" s="115"/>
      <c r="V143" s="115"/>
      <c r="AF143" s="115"/>
      <c r="AP143" s="115"/>
      <c r="AZ143" s="115"/>
      <c r="BA143" s="115"/>
      <c r="BJ143" s="115"/>
      <c r="BT143" s="115"/>
      <c r="CD143" s="115"/>
      <c r="CN143" s="115"/>
      <c r="CX143" s="115"/>
      <c r="DH143" s="115"/>
      <c r="DR143" s="115"/>
      <c r="EB143" s="115"/>
      <c r="EL143" s="115"/>
      <c r="EV143" s="115"/>
      <c r="FF143" s="115"/>
      <c r="FP143" s="115"/>
      <c r="FZ143" s="115"/>
      <c r="GJ143" s="115"/>
      <c r="GT143" s="115"/>
      <c r="HD143" s="115"/>
      <c r="HN143" s="115"/>
      <c r="HX143" s="115"/>
    </row>
    <row xmlns:x14ac="http://schemas.microsoft.com/office/spreadsheetml/2009/9/ac" r="144" s="3" customFormat="true" x14ac:dyDescent="0.25">
      <c r="A144" s="378" t="str">
        <f ca="true">IF(ISBLANK('Data Summary'!A146),"",'Data Summary'!A146)</f>
        <v/>
      </c>
      <c r="B144" s="115"/>
      <c r="L144" s="115"/>
      <c r="V144" s="115"/>
      <c r="AF144" s="115"/>
      <c r="AP144" s="115"/>
      <c r="AZ144" s="115"/>
      <c r="BA144" s="115"/>
      <c r="BJ144" s="115"/>
      <c r="BT144" s="115"/>
      <c r="CD144" s="115"/>
      <c r="CN144" s="115"/>
      <c r="CX144" s="115"/>
      <c r="DH144" s="115"/>
      <c r="DR144" s="115"/>
      <c r="EB144" s="115"/>
      <c r="EL144" s="115"/>
      <c r="EV144" s="115"/>
      <c r="FF144" s="115"/>
      <c r="FP144" s="115"/>
      <c r="FZ144" s="115"/>
      <c r="GJ144" s="115"/>
      <c r="GT144" s="115"/>
      <c r="HD144" s="115"/>
      <c r="HN144" s="115"/>
      <c r="HX144" s="115"/>
    </row>
    <row xmlns:x14ac="http://schemas.microsoft.com/office/spreadsheetml/2009/9/ac" r="145" s="3" customFormat="true" x14ac:dyDescent="0.25">
      <c r="A145" s="378" t="str">
        <f ca="true">IF(ISBLANK('Data Summary'!A147),"",'Data Summary'!A147)</f>
        <v/>
      </c>
      <c r="B145" s="115"/>
      <c r="L145" s="115"/>
      <c r="V145" s="115"/>
      <c r="AF145" s="115"/>
      <c r="AP145" s="115"/>
      <c r="AZ145" s="115"/>
      <c r="BA145" s="115"/>
      <c r="BJ145" s="115"/>
      <c r="BT145" s="115"/>
      <c r="CD145" s="115"/>
      <c r="CN145" s="115"/>
      <c r="CX145" s="115"/>
      <c r="DH145" s="115"/>
      <c r="DR145" s="115"/>
      <c r="EB145" s="115"/>
      <c r="EL145" s="115"/>
      <c r="EV145" s="115"/>
      <c r="FF145" s="115"/>
      <c r="FP145" s="115"/>
      <c r="FZ145" s="115"/>
      <c r="GJ145" s="115"/>
      <c r="GT145" s="115"/>
      <c r="HD145" s="115"/>
      <c r="HN145" s="115"/>
      <c r="HX145" s="115"/>
    </row>
    <row xmlns:x14ac="http://schemas.microsoft.com/office/spreadsheetml/2009/9/ac" r="146" s="3" customFormat="true" x14ac:dyDescent="0.25">
      <c r="A146" s="378" t="str">
        <f ca="true">IF(ISBLANK('Data Summary'!A148),"",'Data Summary'!A148)</f>
        <v/>
      </c>
      <c r="B146" s="115"/>
      <c r="L146" s="115"/>
      <c r="V146" s="115"/>
      <c r="AF146" s="115"/>
      <c r="AP146" s="115"/>
      <c r="AZ146" s="115"/>
      <c r="BA146" s="115"/>
      <c r="BJ146" s="115"/>
      <c r="BT146" s="115"/>
      <c r="CD146" s="115"/>
      <c r="CN146" s="115"/>
      <c r="CX146" s="115"/>
      <c r="DH146" s="115"/>
      <c r="DR146" s="115"/>
      <c r="EB146" s="115"/>
      <c r="EL146" s="115"/>
      <c r="EV146" s="115"/>
      <c r="FF146" s="115"/>
      <c r="FP146" s="115"/>
      <c r="FZ146" s="115"/>
      <c r="GJ146" s="115"/>
      <c r="GT146" s="115"/>
      <c r="HD146" s="115"/>
      <c r="HN146" s="115"/>
      <c r="HX146" s="115"/>
    </row>
    <row xmlns:x14ac="http://schemas.microsoft.com/office/spreadsheetml/2009/9/ac" r="147" s="3" customFormat="true" x14ac:dyDescent="0.25">
      <c r="A147" s="378" t="str">
        <f ca="true">IF(ISBLANK('Data Summary'!A149),"",'Data Summary'!A149)</f>
        <v/>
      </c>
      <c r="B147" s="115"/>
      <c r="L147" s="115"/>
      <c r="V147" s="115"/>
      <c r="AF147" s="115"/>
      <c r="AP147" s="115"/>
      <c r="AZ147" s="115"/>
      <c r="BA147" s="115"/>
      <c r="BJ147" s="115"/>
      <c r="BT147" s="115"/>
      <c r="CD147" s="115"/>
      <c r="CN147" s="115"/>
      <c r="CX147" s="115"/>
      <c r="DH147" s="115"/>
      <c r="DR147" s="115"/>
      <c r="EB147" s="115"/>
      <c r="EL147" s="115"/>
      <c r="EV147" s="115"/>
      <c r="FF147" s="115"/>
      <c r="FP147" s="115"/>
      <c r="FZ147" s="115"/>
      <c r="GJ147" s="115"/>
      <c r="GT147" s="115"/>
      <c r="HD147" s="115"/>
      <c r="HN147" s="115"/>
      <c r="HX147" s="115"/>
    </row>
    <row xmlns:x14ac="http://schemas.microsoft.com/office/spreadsheetml/2009/9/ac" r="148" s="3" customFormat="true" x14ac:dyDescent="0.25">
      <c r="A148" s="378" t="str">
        <f ca="true">IF(ISBLANK('Data Summary'!A150),"",'Data Summary'!A150)</f>
        <v/>
      </c>
      <c r="B148" s="115"/>
      <c r="L148" s="115"/>
      <c r="V148" s="115"/>
      <c r="AF148" s="115"/>
      <c r="AP148" s="115"/>
      <c r="AZ148" s="115"/>
      <c r="BA148" s="115"/>
      <c r="BJ148" s="115"/>
      <c r="BT148" s="115"/>
      <c r="CD148" s="115"/>
      <c r="CN148" s="115"/>
      <c r="CX148" s="115"/>
      <c r="DH148" s="115"/>
      <c r="DR148" s="115"/>
      <c r="EB148" s="115"/>
      <c r="EL148" s="115"/>
      <c r="EV148" s="115"/>
      <c r="FF148" s="115"/>
      <c r="FP148" s="115"/>
      <c r="FZ148" s="115"/>
      <c r="GJ148" s="115"/>
      <c r="GT148" s="115"/>
      <c r="HD148" s="115"/>
      <c r="HN148" s="115"/>
      <c r="HX148" s="115"/>
    </row>
    <row xmlns:x14ac="http://schemas.microsoft.com/office/spreadsheetml/2009/9/ac" r="149" s="3" customFormat="true" x14ac:dyDescent="0.25">
      <c r="A149" s="378" t="str">
        <f ca="true">IF(ISBLANK('Data Summary'!A151),"",'Data Summary'!A151)</f>
        <v/>
      </c>
      <c r="B149" s="115"/>
      <c r="L149" s="115"/>
      <c r="V149" s="115"/>
      <c r="AF149" s="115"/>
      <c r="AP149" s="115"/>
      <c r="AZ149" s="115"/>
      <c r="BA149" s="115"/>
      <c r="BJ149" s="115"/>
      <c r="BT149" s="115"/>
      <c r="CD149" s="115"/>
      <c r="CN149" s="115"/>
      <c r="CX149" s="115"/>
      <c r="DH149" s="115"/>
      <c r="DR149" s="115"/>
      <c r="EB149" s="115"/>
      <c r="EL149" s="115"/>
      <c r="EV149" s="115"/>
      <c r="FF149" s="115"/>
      <c r="FP149" s="115"/>
      <c r="FZ149" s="115"/>
      <c r="GJ149" s="115"/>
      <c r="GT149" s="115"/>
      <c r="HD149" s="115"/>
      <c r="HN149" s="115"/>
      <c r="HX149" s="115"/>
    </row>
    <row xmlns:x14ac="http://schemas.microsoft.com/office/spreadsheetml/2009/9/ac" r="150" s="3" customFormat="true" x14ac:dyDescent="0.25">
      <c r="A150" s="378" t="str">
        <f ca="true">IF(ISBLANK('Data Summary'!A152),"",'Data Summary'!A152)</f>
        <v/>
      </c>
      <c r="B150" s="115"/>
      <c r="L150" s="115"/>
      <c r="V150" s="115"/>
      <c r="AF150" s="115"/>
      <c r="AP150" s="115"/>
      <c r="AZ150" s="115"/>
      <c r="BA150" s="115"/>
      <c r="BJ150" s="115"/>
      <c r="BT150" s="115"/>
      <c r="CD150" s="115"/>
      <c r="CN150" s="115"/>
      <c r="CX150" s="115"/>
      <c r="DH150" s="115"/>
      <c r="DR150" s="115"/>
      <c r="EB150" s="115"/>
      <c r="EL150" s="115"/>
      <c r="EV150" s="115"/>
      <c r="FF150" s="115"/>
      <c r="FP150" s="115"/>
      <c r="FZ150" s="115"/>
      <c r="GJ150" s="115"/>
      <c r="GT150" s="115"/>
      <c r="HD150" s="115"/>
      <c r="HN150" s="115"/>
      <c r="HX150" s="115"/>
    </row>
    <row xmlns:x14ac="http://schemas.microsoft.com/office/spreadsheetml/2009/9/ac" r="151" s="3" customFormat="true" x14ac:dyDescent="0.25">
      <c r="A151" s="378" t="str">
        <f ca="true">IF(ISBLANK('Data Summary'!A153),"",'Data Summary'!A153)</f>
        <v/>
      </c>
      <c r="B151" s="115"/>
      <c r="L151" s="115"/>
      <c r="V151" s="115"/>
      <c r="AF151" s="115"/>
      <c r="AP151" s="115"/>
      <c r="AZ151" s="115"/>
      <c r="BA151" s="115"/>
      <c r="BJ151" s="115"/>
      <c r="BT151" s="115"/>
      <c r="CD151" s="115"/>
      <c r="CN151" s="115"/>
      <c r="CX151" s="115"/>
      <c r="DH151" s="115"/>
      <c r="DR151" s="115"/>
      <c r="EB151" s="115"/>
      <c r="EL151" s="115"/>
      <c r="EV151" s="115"/>
      <c r="FF151" s="115"/>
      <c r="FP151" s="115"/>
      <c r="FZ151" s="115"/>
      <c r="GJ151" s="115"/>
      <c r="GT151" s="115"/>
      <c r="HD151" s="115"/>
      <c r="HN151" s="115"/>
      <c r="HX151" s="115"/>
    </row>
    <row xmlns:x14ac="http://schemas.microsoft.com/office/spreadsheetml/2009/9/ac" r="152" s="3" customFormat="true" x14ac:dyDescent="0.25">
      <c r="A152" s="372"/>
      <c r="B152" s="115"/>
      <c r="L152" s="115"/>
      <c r="V152" s="115"/>
      <c r="AF152" s="115"/>
      <c r="AP152" s="115"/>
      <c r="AZ152" s="115"/>
      <c r="BA152" s="115"/>
      <c r="BJ152" s="115"/>
      <c r="BT152" s="115"/>
      <c r="CD152" s="115"/>
      <c r="CN152" s="115"/>
      <c r="CX152" s="115"/>
      <c r="DH152" s="115"/>
      <c r="DR152" s="115"/>
      <c r="EB152" s="115"/>
      <c r="EL152" s="115"/>
      <c r="EV152" s="115"/>
      <c r="FF152" s="115"/>
      <c r="FP152" s="115"/>
      <c r="FZ152" s="115"/>
      <c r="GJ152" s="115"/>
      <c r="GT152" s="115"/>
      <c r="HD152" s="115"/>
      <c r="HN152" s="115"/>
      <c r="HX152" s="115"/>
    </row>
    <row xmlns:x14ac="http://schemas.microsoft.com/office/spreadsheetml/2009/9/ac" r="153" s="3" customFormat="true" x14ac:dyDescent="0.25">
      <c r="A153" s="372"/>
      <c r="B153" s="115"/>
      <c r="L153" s="115"/>
      <c r="V153" s="115"/>
      <c r="AF153" s="115"/>
      <c r="AP153" s="115"/>
      <c r="AZ153" s="115"/>
      <c r="BA153" s="115"/>
      <c r="BJ153" s="115"/>
      <c r="BT153" s="115"/>
      <c r="CD153" s="115"/>
      <c r="CN153" s="115"/>
      <c r="CX153" s="115"/>
      <c r="DH153" s="115"/>
      <c r="DR153" s="115"/>
      <c r="EB153" s="115"/>
      <c r="EL153" s="115"/>
      <c r="EV153" s="115"/>
      <c r="FF153" s="115"/>
      <c r="FP153" s="115"/>
      <c r="FZ153" s="115"/>
      <c r="GJ153" s="115"/>
      <c r="GT153" s="115"/>
      <c r="HD153" s="115"/>
      <c r="HN153" s="115"/>
      <c r="HX153" s="115"/>
    </row>
    <row xmlns:x14ac="http://schemas.microsoft.com/office/spreadsheetml/2009/9/ac" r="154" s="3" customFormat="true" x14ac:dyDescent="0.25">
      <c r="A154" s="372"/>
      <c r="B154" s="115"/>
      <c r="L154" s="115"/>
      <c r="V154" s="115"/>
      <c r="AF154" s="115"/>
      <c r="AP154" s="115"/>
      <c r="AZ154" s="115"/>
      <c r="BA154" s="115"/>
      <c r="BJ154" s="115"/>
      <c r="BT154" s="115"/>
      <c r="CD154" s="115"/>
      <c r="CN154" s="115"/>
      <c r="CX154" s="115"/>
      <c r="DH154" s="115"/>
      <c r="DR154" s="115"/>
      <c r="EB154" s="115"/>
      <c r="EL154" s="115"/>
      <c r="EV154" s="115"/>
      <c r="FF154" s="115"/>
      <c r="FP154" s="115"/>
      <c r="FZ154" s="115"/>
      <c r="GJ154" s="115"/>
      <c r="GT154" s="115"/>
      <c r="HD154" s="115"/>
      <c r="HN154" s="115"/>
      <c r="HX154" s="115"/>
    </row>
    <row xmlns:x14ac="http://schemas.microsoft.com/office/spreadsheetml/2009/9/ac" r="155" s="3" customFormat="true" x14ac:dyDescent="0.25">
      <c r="A155" s="372"/>
      <c r="B155" s="115"/>
      <c r="L155" s="115"/>
      <c r="V155" s="115"/>
      <c r="AF155" s="115"/>
      <c r="AP155" s="115"/>
      <c r="AZ155" s="115"/>
      <c r="BA155" s="115"/>
      <c r="BJ155" s="115"/>
      <c r="BT155" s="115"/>
      <c r="CD155" s="115"/>
      <c r="CN155" s="115"/>
      <c r="CX155" s="115"/>
      <c r="DH155" s="115"/>
      <c r="DR155" s="115"/>
      <c r="EB155" s="115"/>
      <c r="EL155" s="115"/>
      <c r="EV155" s="115"/>
      <c r="FF155" s="115"/>
      <c r="FP155" s="115"/>
      <c r="FZ155" s="115"/>
      <c r="GJ155" s="115"/>
      <c r="GT155" s="115"/>
      <c r="HD155" s="115"/>
      <c r="HN155" s="115"/>
      <c r="HX155" s="115"/>
    </row>
    <row xmlns:x14ac="http://schemas.microsoft.com/office/spreadsheetml/2009/9/ac" r="156" s="3" customFormat="true" x14ac:dyDescent="0.25">
      <c r="A156" s="372"/>
      <c r="B156" s="115"/>
      <c r="L156" s="115"/>
      <c r="V156" s="115"/>
      <c r="AF156" s="115"/>
      <c r="AP156" s="115"/>
      <c r="AZ156" s="115"/>
      <c r="BA156" s="115"/>
      <c r="BJ156" s="115"/>
      <c r="BT156" s="115"/>
      <c r="CD156" s="115"/>
      <c r="CN156" s="115"/>
      <c r="CX156" s="115"/>
      <c r="DH156" s="115"/>
      <c r="DR156" s="115"/>
      <c r="EB156" s="115"/>
      <c r="EL156" s="115"/>
      <c r="EV156" s="115"/>
      <c r="FF156" s="115"/>
      <c r="FP156" s="115"/>
      <c r="FZ156" s="115"/>
      <c r="GJ156" s="115"/>
      <c r="GT156" s="115"/>
      <c r="HD156" s="115"/>
      <c r="HN156" s="115"/>
      <c r="HX156" s="115"/>
    </row>
    <row xmlns:x14ac="http://schemas.microsoft.com/office/spreadsheetml/2009/9/ac" r="157" s="3" customFormat="true" x14ac:dyDescent="0.25">
      <c r="A157" s="372"/>
      <c r="B157" s="115"/>
      <c r="L157" s="115"/>
      <c r="V157" s="115"/>
      <c r="AF157" s="115"/>
      <c r="AP157" s="115"/>
      <c r="AZ157" s="115"/>
      <c r="BA157" s="115"/>
      <c r="BJ157" s="115"/>
      <c r="BT157" s="115"/>
      <c r="CD157" s="115"/>
      <c r="CN157" s="115"/>
      <c r="CX157" s="115"/>
      <c r="DH157" s="115"/>
      <c r="DR157" s="115"/>
      <c r="EB157" s="115"/>
      <c r="EL157" s="115"/>
      <c r="EV157" s="115"/>
      <c r="FF157" s="115"/>
      <c r="FP157" s="115"/>
      <c r="FZ157" s="115"/>
      <c r="GJ157" s="115"/>
      <c r="GT157" s="115"/>
      <c r="HD157" s="115"/>
      <c r="HN157" s="115"/>
      <c r="HX157" s="115"/>
    </row>
    <row xmlns:x14ac="http://schemas.microsoft.com/office/spreadsheetml/2009/9/ac" r="158" s="3" customFormat="true" x14ac:dyDescent="0.25">
      <c r="A158" s="372"/>
      <c r="B158" s="115"/>
      <c r="L158" s="115"/>
      <c r="V158" s="115"/>
      <c r="AF158" s="115"/>
      <c r="AP158" s="115"/>
      <c r="AZ158" s="115"/>
      <c r="BA158" s="115"/>
      <c r="BJ158" s="115"/>
      <c r="BT158" s="115"/>
      <c r="CD158" s="115"/>
      <c r="CN158" s="115"/>
      <c r="CX158" s="115"/>
      <c r="DH158" s="115"/>
      <c r="DR158" s="115"/>
      <c r="EB158" s="115"/>
      <c r="EL158" s="115"/>
      <c r="EV158" s="115"/>
      <c r="FF158" s="115"/>
      <c r="FP158" s="115"/>
      <c r="FZ158" s="115"/>
      <c r="GJ158" s="115"/>
      <c r="GT158" s="115"/>
      <c r="HD158" s="115"/>
      <c r="HN158" s="115"/>
      <c r="HX158" s="115"/>
    </row>
    <row xmlns:x14ac="http://schemas.microsoft.com/office/spreadsheetml/2009/9/ac" r="159" s="3" customFormat="true" x14ac:dyDescent="0.25">
      <c r="A159" s="372"/>
      <c r="B159" s="115"/>
      <c r="L159" s="115"/>
      <c r="V159" s="115"/>
      <c r="AF159" s="115"/>
      <c r="AP159" s="115"/>
      <c r="AZ159" s="115"/>
      <c r="BA159" s="115"/>
      <c r="BJ159" s="115"/>
      <c r="BT159" s="115"/>
      <c r="CD159" s="115"/>
      <c r="CN159" s="115"/>
      <c r="CX159" s="115"/>
      <c r="DH159" s="115"/>
      <c r="DR159" s="115"/>
      <c r="EB159" s="115"/>
      <c r="EL159" s="115"/>
      <c r="EV159" s="115"/>
      <c r="FF159" s="115"/>
      <c r="FP159" s="115"/>
      <c r="FZ159" s="115"/>
      <c r="GJ159" s="115"/>
      <c r="GT159" s="115"/>
      <c r="HD159" s="115"/>
      <c r="HN159" s="115"/>
      <c r="HX159" s="115"/>
    </row>
    <row xmlns:x14ac="http://schemas.microsoft.com/office/spreadsheetml/2009/9/ac" r="160" s="3" customFormat="true" x14ac:dyDescent="0.25">
      <c r="A160" s="372"/>
      <c r="B160" s="115"/>
      <c r="L160" s="115"/>
      <c r="V160" s="115"/>
      <c r="AF160" s="115"/>
      <c r="AP160" s="115"/>
      <c r="AZ160" s="115"/>
      <c r="BA160" s="115"/>
      <c r="BJ160" s="115"/>
      <c r="BT160" s="115"/>
      <c r="CD160" s="115"/>
      <c r="CN160" s="115"/>
      <c r="CX160" s="115"/>
      <c r="DH160" s="115"/>
      <c r="DR160" s="115"/>
      <c r="EB160" s="115"/>
      <c r="EL160" s="115"/>
      <c r="EV160" s="115"/>
      <c r="FF160" s="115"/>
      <c r="FP160" s="115"/>
      <c r="FZ160" s="115"/>
      <c r="GJ160" s="115"/>
      <c r="GT160" s="115"/>
      <c r="HD160" s="115"/>
      <c r="HN160" s="115"/>
      <c r="HX160" s="115"/>
    </row>
    <row xmlns:x14ac="http://schemas.microsoft.com/office/spreadsheetml/2009/9/ac" r="161" s="3" customFormat="true" x14ac:dyDescent="0.25">
      <c r="A161" s="372"/>
      <c r="B161" s="115"/>
      <c r="L161" s="115"/>
      <c r="V161" s="115"/>
      <c r="AF161" s="115"/>
      <c r="AP161" s="115"/>
      <c r="AZ161" s="115"/>
      <c r="BA161" s="115"/>
      <c r="BJ161" s="115"/>
      <c r="BT161" s="115"/>
      <c r="CD161" s="115"/>
      <c r="CN161" s="115"/>
      <c r="CX161" s="115"/>
      <c r="DH161" s="115"/>
      <c r="DR161" s="115"/>
      <c r="EB161" s="115"/>
      <c r="EL161" s="115"/>
      <c r="EV161" s="115"/>
      <c r="FF161" s="115"/>
      <c r="FP161" s="115"/>
      <c r="FZ161" s="115"/>
      <c r="GJ161" s="115"/>
      <c r="GT161" s="115"/>
      <c r="HD161" s="115"/>
      <c r="HN161" s="115"/>
      <c r="HX161" s="115"/>
    </row>
    <row xmlns:x14ac="http://schemas.microsoft.com/office/spreadsheetml/2009/9/ac" r="162" s="3" customFormat="true" x14ac:dyDescent="0.25">
      <c r="A162" s="372"/>
      <c r="B162" s="115"/>
      <c r="L162" s="115"/>
      <c r="V162" s="115"/>
      <c r="AF162" s="115"/>
      <c r="AP162" s="115"/>
      <c r="AZ162" s="115"/>
      <c r="BA162" s="115"/>
      <c r="BJ162" s="115"/>
      <c r="BT162" s="115"/>
      <c r="CD162" s="115"/>
      <c r="CN162" s="115"/>
      <c r="CX162" s="115"/>
      <c r="DH162" s="115"/>
      <c r="DR162" s="115"/>
      <c r="EB162" s="115"/>
      <c r="EL162" s="115"/>
      <c r="EV162" s="115"/>
      <c r="FF162" s="115"/>
      <c r="FP162" s="115"/>
      <c r="FZ162" s="115"/>
      <c r="GJ162" s="115"/>
      <c r="GT162" s="115"/>
      <c r="HD162" s="115"/>
      <c r="HN162" s="115"/>
      <c r="HX162" s="115"/>
    </row>
    <row xmlns:x14ac="http://schemas.microsoft.com/office/spreadsheetml/2009/9/ac" r="163" s="3" customFormat="true" x14ac:dyDescent="0.25">
      <c r="A163" s="372"/>
      <c r="B163" s="115"/>
      <c r="L163" s="115"/>
      <c r="V163" s="115"/>
      <c r="AF163" s="115"/>
      <c r="AP163" s="115"/>
      <c r="AZ163" s="115"/>
      <c r="BA163" s="115"/>
      <c r="BJ163" s="115"/>
      <c r="BT163" s="115"/>
      <c r="CD163" s="115"/>
      <c r="CN163" s="115"/>
      <c r="CX163" s="115"/>
      <c r="DH163" s="115"/>
      <c r="DR163" s="115"/>
      <c r="EB163" s="115"/>
      <c r="EL163" s="115"/>
      <c r="EV163" s="115"/>
      <c r="FF163" s="115"/>
      <c r="FP163" s="115"/>
      <c r="FZ163" s="115"/>
      <c r="GJ163" s="115"/>
      <c r="GT163" s="115"/>
      <c r="HD163" s="115"/>
      <c r="HN163" s="115"/>
      <c r="HX163" s="115"/>
    </row>
    <row xmlns:x14ac="http://schemas.microsoft.com/office/spreadsheetml/2009/9/ac" r="164" s="3" customFormat="true" x14ac:dyDescent="0.25">
      <c r="A164" s="372"/>
      <c r="B164" s="115"/>
      <c r="L164" s="115"/>
      <c r="V164" s="115"/>
      <c r="AF164" s="115"/>
      <c r="AP164" s="115"/>
      <c r="AZ164" s="115"/>
      <c r="BA164" s="115"/>
      <c r="BJ164" s="115"/>
      <c r="BT164" s="115"/>
      <c r="CD164" s="115"/>
      <c r="CN164" s="115"/>
      <c r="CX164" s="115"/>
      <c r="DH164" s="115"/>
      <c r="DR164" s="115"/>
      <c r="EB164" s="115"/>
      <c r="EL164" s="115"/>
      <c r="EV164" s="115"/>
      <c r="FF164" s="115"/>
      <c r="FP164" s="115"/>
      <c r="FZ164" s="115"/>
      <c r="GJ164" s="115"/>
      <c r="GT164" s="115"/>
      <c r="HD164" s="115"/>
      <c r="HN164" s="115"/>
      <c r="HX164" s="115"/>
    </row>
    <row xmlns:x14ac="http://schemas.microsoft.com/office/spreadsheetml/2009/9/ac" r="165" s="3" customFormat="true" x14ac:dyDescent="0.25">
      <c r="A165" s="372"/>
      <c r="B165" s="115"/>
      <c r="L165" s="115"/>
      <c r="V165" s="115"/>
      <c r="AF165" s="115"/>
      <c r="AP165" s="115"/>
      <c r="AZ165" s="115"/>
      <c r="BA165" s="115"/>
      <c r="BJ165" s="115"/>
      <c r="BT165" s="115"/>
      <c r="CD165" s="115"/>
      <c r="CN165" s="115"/>
      <c r="CX165" s="115"/>
      <c r="DH165" s="115"/>
      <c r="DR165" s="115"/>
      <c r="EB165" s="115"/>
      <c r="EL165" s="115"/>
      <c r="EV165" s="115"/>
      <c r="FF165" s="115"/>
      <c r="FP165" s="115"/>
      <c r="FZ165" s="115"/>
      <c r="GJ165" s="115"/>
      <c r="GT165" s="115"/>
      <c r="HD165" s="115"/>
      <c r="HN165" s="115"/>
      <c r="HX165" s="115"/>
    </row>
    <row xmlns:x14ac="http://schemas.microsoft.com/office/spreadsheetml/2009/9/ac" r="166" s="3" customFormat="true" x14ac:dyDescent="0.25">
      <c r="A166" s="372"/>
      <c r="B166" s="115"/>
      <c r="L166" s="115"/>
      <c r="V166" s="115"/>
      <c r="AF166" s="115"/>
      <c r="AP166" s="115"/>
      <c r="AZ166" s="115"/>
      <c r="BA166" s="115"/>
      <c r="BJ166" s="115"/>
      <c r="BT166" s="115"/>
      <c r="CD166" s="115"/>
      <c r="CN166" s="115"/>
      <c r="CX166" s="115"/>
      <c r="DH166" s="115"/>
      <c r="DR166" s="115"/>
      <c r="EB166" s="115"/>
      <c r="EL166" s="115"/>
      <c r="EV166" s="115"/>
      <c r="FF166" s="115"/>
      <c r="FP166" s="115"/>
      <c r="FZ166" s="115"/>
      <c r="GJ166" s="115"/>
      <c r="GT166" s="115"/>
      <c r="HD166" s="115"/>
      <c r="HN166" s="115"/>
      <c r="HX166" s="115"/>
    </row>
    <row xmlns:x14ac="http://schemas.microsoft.com/office/spreadsheetml/2009/9/ac" r="167" s="3" customFormat="true" x14ac:dyDescent="0.25">
      <c r="A167" s="372"/>
      <c r="B167" s="115"/>
      <c r="L167" s="115"/>
      <c r="V167" s="115"/>
      <c r="AF167" s="115"/>
      <c r="AP167" s="115"/>
      <c r="AZ167" s="115"/>
      <c r="BA167" s="115"/>
      <c r="BJ167" s="115"/>
      <c r="BT167" s="115"/>
      <c r="CD167" s="115"/>
      <c r="CN167" s="115"/>
      <c r="CX167" s="115"/>
      <c r="DH167" s="115"/>
      <c r="DR167" s="115"/>
      <c r="EB167" s="115"/>
      <c r="EL167" s="115"/>
      <c r="EV167" s="115"/>
      <c r="FF167" s="115"/>
      <c r="FP167" s="115"/>
      <c r="FZ167" s="115"/>
      <c r="GJ167" s="115"/>
      <c r="GT167" s="115"/>
      <c r="HD167" s="115"/>
      <c r="HN167" s="115"/>
      <c r="HX167" s="115"/>
    </row>
    <row xmlns:x14ac="http://schemas.microsoft.com/office/spreadsheetml/2009/9/ac" r="168" s="3" customFormat="true" x14ac:dyDescent="0.25">
      <c r="A168" s="372"/>
      <c r="B168" s="115"/>
      <c r="L168" s="115"/>
      <c r="V168" s="115"/>
      <c r="AF168" s="115"/>
      <c r="AP168" s="115"/>
      <c r="AZ168" s="115"/>
      <c r="BA168" s="115"/>
      <c r="BJ168" s="115"/>
      <c r="BT168" s="115"/>
      <c r="CD168" s="115"/>
      <c r="CN168" s="115"/>
      <c r="CX168" s="115"/>
      <c r="DH168" s="115"/>
      <c r="DR168" s="115"/>
      <c r="EB168" s="115"/>
      <c r="EL168" s="115"/>
      <c r="EV168" s="115"/>
      <c r="FF168" s="115"/>
      <c r="FP168" s="115"/>
      <c r="FZ168" s="115"/>
      <c r="GJ168" s="115"/>
      <c r="GT168" s="115"/>
      <c r="HD168" s="115"/>
      <c r="HN168" s="115"/>
      <c r="HX168" s="115"/>
    </row>
    <row xmlns:x14ac="http://schemas.microsoft.com/office/spreadsheetml/2009/9/ac" r="169" s="3" customFormat="true" x14ac:dyDescent="0.25">
      <c r="A169" s="372"/>
      <c r="B169" s="115"/>
      <c r="L169" s="115"/>
      <c r="V169" s="115"/>
      <c r="AF169" s="115"/>
      <c r="AP169" s="115"/>
      <c r="AZ169" s="115"/>
      <c r="BA169" s="115"/>
      <c r="BJ169" s="115"/>
      <c r="BT169" s="115"/>
      <c r="CD169" s="115"/>
      <c r="CN169" s="115"/>
      <c r="CX169" s="115"/>
      <c r="DH169" s="115"/>
      <c r="DR169" s="115"/>
      <c r="EB169" s="115"/>
      <c r="EL169" s="115"/>
      <c r="EV169" s="115"/>
      <c r="FF169" s="115"/>
      <c r="FP169" s="115"/>
      <c r="FZ169" s="115"/>
      <c r="GJ169" s="115"/>
      <c r="GT169" s="115"/>
      <c r="HD169" s="115"/>
      <c r="HN169" s="115"/>
      <c r="HX169" s="115"/>
    </row>
    <row xmlns:x14ac="http://schemas.microsoft.com/office/spreadsheetml/2009/9/ac" r="170" s="3" customFormat="true" x14ac:dyDescent="0.25">
      <c r="A170" s="372"/>
      <c r="B170" s="115"/>
      <c r="L170" s="115"/>
      <c r="V170" s="115"/>
      <c r="AF170" s="115"/>
      <c r="AP170" s="115"/>
      <c r="AZ170" s="115"/>
      <c r="BA170" s="115"/>
      <c r="BJ170" s="115"/>
      <c r="BT170" s="115"/>
      <c r="CD170" s="115"/>
      <c r="CN170" s="115"/>
      <c r="CX170" s="115"/>
      <c r="DH170" s="115"/>
      <c r="DR170" s="115"/>
      <c r="EB170" s="115"/>
      <c r="EL170" s="115"/>
      <c r="EV170" s="115"/>
      <c r="FF170" s="115"/>
      <c r="FP170" s="115"/>
      <c r="FZ170" s="115"/>
      <c r="GJ170" s="115"/>
      <c r="GT170" s="115"/>
      <c r="HD170" s="115"/>
      <c r="HN170" s="115"/>
      <c r="HX170" s="115"/>
    </row>
    <row xmlns:x14ac="http://schemas.microsoft.com/office/spreadsheetml/2009/9/ac" r="171" s="3" customFormat="true" x14ac:dyDescent="0.25">
      <c r="A171" s="372"/>
      <c r="B171" s="115"/>
      <c r="L171" s="115"/>
      <c r="V171" s="115"/>
      <c r="AF171" s="115"/>
      <c r="AP171" s="115"/>
      <c r="AZ171" s="115"/>
      <c r="BA171" s="115"/>
      <c r="BJ171" s="115"/>
      <c r="BT171" s="115"/>
      <c r="CD171" s="115"/>
      <c r="CN171" s="115"/>
      <c r="CX171" s="115"/>
      <c r="DH171" s="115"/>
      <c r="DR171" s="115"/>
      <c r="EB171" s="115"/>
      <c r="EL171" s="115"/>
      <c r="EV171" s="115"/>
      <c r="FF171" s="115"/>
      <c r="FP171" s="115"/>
      <c r="FZ171" s="115"/>
      <c r="GJ171" s="115"/>
      <c r="GT171" s="115"/>
      <c r="HD171" s="115"/>
      <c r="HN171" s="115"/>
      <c r="HX171" s="115"/>
    </row>
    <row xmlns:x14ac="http://schemas.microsoft.com/office/spreadsheetml/2009/9/ac" r="172" s="3" customFormat="true" x14ac:dyDescent="0.25">
      <c r="A172" s="372"/>
      <c r="B172" s="115"/>
      <c r="L172" s="115"/>
      <c r="V172" s="115"/>
      <c r="AF172" s="115"/>
      <c r="AP172" s="115"/>
      <c r="AZ172" s="115"/>
      <c r="BA172" s="115"/>
      <c r="BJ172" s="115"/>
      <c r="BT172" s="115"/>
      <c r="CD172" s="115"/>
      <c r="CN172" s="115"/>
      <c r="CX172" s="115"/>
      <c r="DH172" s="115"/>
      <c r="DR172" s="115"/>
      <c r="EB172" s="115"/>
      <c r="EL172" s="115"/>
      <c r="EV172" s="115"/>
      <c r="FF172" s="115"/>
      <c r="FP172" s="115"/>
      <c r="FZ172" s="115"/>
      <c r="GJ172" s="115"/>
      <c r="GT172" s="115"/>
      <c r="HD172" s="115"/>
      <c r="HN172" s="115"/>
      <c r="HX172" s="115"/>
    </row>
    <row xmlns:x14ac="http://schemas.microsoft.com/office/spreadsheetml/2009/9/ac" r="173" s="3" customFormat="true" x14ac:dyDescent="0.25">
      <c r="A173" s="372"/>
      <c r="B173" s="115"/>
      <c r="L173" s="115"/>
      <c r="V173" s="115"/>
      <c r="AF173" s="115"/>
      <c r="AP173" s="115"/>
      <c r="AZ173" s="115"/>
      <c r="BA173" s="115"/>
      <c r="BJ173" s="115"/>
      <c r="BT173" s="115"/>
      <c r="CD173" s="115"/>
      <c r="CN173" s="115"/>
      <c r="CX173" s="115"/>
      <c r="DH173" s="115"/>
      <c r="DR173" s="115"/>
      <c r="EB173" s="115"/>
      <c r="EL173" s="115"/>
      <c r="EV173" s="115"/>
      <c r="FF173" s="115"/>
      <c r="FP173" s="115"/>
      <c r="FZ173" s="115"/>
      <c r="GJ173" s="115"/>
      <c r="GT173" s="115"/>
      <c r="HD173" s="115"/>
      <c r="HN173" s="115"/>
      <c r="HX173" s="115"/>
    </row>
    <row xmlns:x14ac="http://schemas.microsoft.com/office/spreadsheetml/2009/9/ac" r="174" s="3" customFormat="true" x14ac:dyDescent="0.25">
      <c r="A174" s="372"/>
      <c r="B174" s="115"/>
      <c r="L174" s="115"/>
      <c r="V174" s="115"/>
      <c r="AF174" s="115"/>
      <c r="AP174" s="115"/>
      <c r="AZ174" s="115"/>
      <c r="BA174" s="115"/>
      <c r="BJ174" s="115"/>
      <c r="BT174" s="115"/>
      <c r="CD174" s="115"/>
      <c r="CN174" s="115"/>
      <c r="CX174" s="115"/>
      <c r="DH174" s="115"/>
      <c r="DR174" s="115"/>
      <c r="EB174" s="115"/>
      <c r="EL174" s="115"/>
      <c r="EV174" s="115"/>
      <c r="FF174" s="115"/>
      <c r="FP174" s="115"/>
      <c r="FZ174" s="115"/>
      <c r="GJ174" s="115"/>
      <c r="GT174" s="115"/>
      <c r="HD174" s="115"/>
      <c r="HN174" s="115"/>
      <c r="HX174" s="115"/>
    </row>
    <row xmlns:x14ac="http://schemas.microsoft.com/office/spreadsheetml/2009/9/ac" r="175" s="3" customFormat="true" x14ac:dyDescent="0.25">
      <c r="A175" s="372"/>
      <c r="B175" s="115"/>
      <c r="L175" s="115"/>
      <c r="V175" s="115"/>
      <c r="AF175" s="115"/>
      <c r="AP175" s="115"/>
      <c r="AZ175" s="115"/>
      <c r="BA175" s="115"/>
      <c r="BJ175" s="115"/>
      <c r="BT175" s="115"/>
      <c r="CD175" s="115"/>
      <c r="CN175" s="115"/>
      <c r="CX175" s="115"/>
      <c r="DH175" s="115"/>
      <c r="DR175" s="115"/>
      <c r="EB175" s="115"/>
      <c r="EL175" s="115"/>
      <c r="EV175" s="115"/>
      <c r="FF175" s="115"/>
      <c r="FP175" s="115"/>
      <c r="FZ175" s="115"/>
      <c r="GJ175" s="115"/>
      <c r="GT175" s="115"/>
      <c r="HD175" s="115"/>
      <c r="HN175" s="115"/>
      <c r="HX175" s="115"/>
    </row>
    <row xmlns:x14ac="http://schemas.microsoft.com/office/spreadsheetml/2009/9/ac" r="176" s="3" customFormat="true" x14ac:dyDescent="0.25">
      <c r="A176" s="372"/>
      <c r="B176" s="115"/>
      <c r="L176" s="115"/>
      <c r="V176" s="115"/>
      <c r="AF176" s="115"/>
      <c r="AP176" s="115"/>
      <c r="AZ176" s="115"/>
      <c r="BA176" s="115"/>
      <c r="BJ176" s="115"/>
      <c r="BT176" s="115"/>
      <c r="CD176" s="115"/>
      <c r="CN176" s="115"/>
      <c r="CX176" s="115"/>
      <c r="DH176" s="115"/>
      <c r="DR176" s="115"/>
      <c r="EB176" s="115"/>
      <c r="EL176" s="115"/>
      <c r="EV176" s="115"/>
      <c r="FF176" s="115"/>
      <c r="FP176" s="115"/>
      <c r="FZ176" s="115"/>
      <c r="GJ176" s="115"/>
      <c r="GT176" s="115"/>
      <c r="HD176" s="115"/>
      <c r="HN176" s="115"/>
      <c r="HX176" s="115"/>
    </row>
    <row xmlns:x14ac="http://schemas.microsoft.com/office/spreadsheetml/2009/9/ac" r="177" s="3" customFormat="true" x14ac:dyDescent="0.25">
      <c r="A177" s="372"/>
      <c r="B177" s="115"/>
      <c r="L177" s="115"/>
      <c r="V177" s="115"/>
      <c r="AF177" s="115"/>
      <c r="AP177" s="115"/>
      <c r="AZ177" s="115"/>
      <c r="BA177" s="115"/>
      <c r="BJ177" s="115"/>
      <c r="BT177" s="115"/>
      <c r="CD177" s="115"/>
      <c r="CN177" s="115"/>
      <c r="CX177" s="115"/>
      <c r="DH177" s="115"/>
      <c r="DR177" s="115"/>
      <c r="EB177" s="115"/>
      <c r="EL177" s="115"/>
      <c r="EV177" s="115"/>
      <c r="FF177" s="115"/>
      <c r="FP177" s="115"/>
      <c r="FZ177" s="115"/>
      <c r="GJ177" s="115"/>
      <c r="GT177" s="115"/>
      <c r="HD177" s="115"/>
      <c r="HN177" s="115"/>
      <c r="HX177" s="115"/>
    </row>
    <row xmlns:x14ac="http://schemas.microsoft.com/office/spreadsheetml/2009/9/ac" r="178" s="3" customFormat="true" x14ac:dyDescent="0.25">
      <c r="A178" s="372"/>
      <c r="B178" s="115"/>
      <c r="L178" s="115"/>
      <c r="V178" s="115"/>
      <c r="AF178" s="115"/>
      <c r="AP178" s="115"/>
      <c r="AZ178" s="115"/>
      <c r="BA178" s="115"/>
      <c r="BJ178" s="115"/>
      <c r="BT178" s="115"/>
      <c r="CD178" s="115"/>
      <c r="CN178" s="115"/>
      <c r="CX178" s="115"/>
      <c r="DH178" s="115"/>
      <c r="DR178" s="115"/>
      <c r="EB178" s="115"/>
      <c r="EL178" s="115"/>
      <c r="EV178" s="115"/>
      <c r="FF178" s="115"/>
      <c r="FP178" s="115"/>
      <c r="FZ178" s="115"/>
      <c r="GJ178" s="115"/>
      <c r="GT178" s="115"/>
      <c r="HD178" s="115"/>
      <c r="HN178" s="115"/>
      <c r="HX178" s="115"/>
    </row>
    <row xmlns:x14ac="http://schemas.microsoft.com/office/spreadsheetml/2009/9/ac" r="179" s="3" customFormat="true" x14ac:dyDescent="0.25">
      <c r="A179" s="372"/>
      <c r="B179" s="115"/>
      <c r="L179" s="115"/>
      <c r="V179" s="115"/>
      <c r="AF179" s="115"/>
      <c r="AP179" s="115"/>
      <c r="AZ179" s="115"/>
      <c r="BA179" s="115"/>
      <c r="BJ179" s="115"/>
      <c r="BT179" s="115"/>
      <c r="CD179" s="115"/>
      <c r="CN179" s="115"/>
      <c r="CX179" s="115"/>
      <c r="DH179" s="115"/>
      <c r="DR179" s="115"/>
      <c r="EB179" s="115"/>
      <c r="EL179" s="115"/>
      <c r="EV179" s="115"/>
      <c r="FF179" s="115"/>
      <c r="FP179" s="115"/>
      <c r="FZ179" s="115"/>
      <c r="GJ179" s="115"/>
      <c r="GT179" s="115"/>
      <c r="HD179" s="115"/>
      <c r="HN179" s="115"/>
      <c r="HX179" s="115"/>
    </row>
    <row xmlns:x14ac="http://schemas.microsoft.com/office/spreadsheetml/2009/9/ac" r="180" s="3" customFormat="true" x14ac:dyDescent="0.25">
      <c r="A180" s="372"/>
      <c r="B180" s="115"/>
      <c r="L180" s="115"/>
      <c r="V180" s="115"/>
      <c r="AF180" s="115"/>
      <c r="AP180" s="115"/>
      <c r="AZ180" s="115"/>
      <c r="BA180" s="115"/>
      <c r="BJ180" s="115"/>
      <c r="BT180" s="115"/>
      <c r="CD180" s="115"/>
      <c r="CN180" s="115"/>
      <c r="CX180" s="115"/>
      <c r="DH180" s="115"/>
      <c r="DR180" s="115"/>
      <c r="EB180" s="115"/>
      <c r="EL180" s="115"/>
      <c r="EV180" s="115"/>
      <c r="FF180" s="115"/>
      <c r="FP180" s="115"/>
      <c r="FZ180" s="115"/>
      <c r="GJ180" s="115"/>
      <c r="GT180" s="115"/>
      <c r="HD180" s="115"/>
      <c r="HN180" s="115"/>
      <c r="HX180" s="115"/>
    </row>
    <row xmlns:x14ac="http://schemas.microsoft.com/office/spreadsheetml/2009/9/ac" r="181" s="3" customFormat="true" x14ac:dyDescent="0.25">
      <c r="A181" s="372"/>
      <c r="B181" s="115"/>
      <c r="L181" s="115"/>
      <c r="V181" s="115"/>
      <c r="AF181" s="115"/>
      <c r="AP181" s="115"/>
      <c r="AZ181" s="115"/>
      <c r="BA181" s="115"/>
      <c r="BJ181" s="115"/>
      <c r="BT181" s="115"/>
      <c r="CD181" s="115"/>
      <c r="CN181" s="115"/>
      <c r="CX181" s="115"/>
      <c r="DH181" s="115"/>
      <c r="DR181" s="115"/>
      <c r="EB181" s="115"/>
      <c r="EL181" s="115"/>
      <c r="EV181" s="115"/>
      <c r="FF181" s="115"/>
      <c r="FP181" s="115"/>
      <c r="FZ181" s="115"/>
      <c r="GJ181" s="115"/>
      <c r="GT181" s="115"/>
      <c r="HD181" s="115"/>
      <c r="HN181" s="115"/>
      <c r="HX181" s="115"/>
    </row>
    <row xmlns:x14ac="http://schemas.microsoft.com/office/spreadsheetml/2009/9/ac" r="182" s="3" customFormat="true" x14ac:dyDescent="0.25">
      <c r="A182" s="372"/>
      <c r="B182" s="115"/>
      <c r="L182" s="115"/>
      <c r="V182" s="115"/>
      <c r="AF182" s="115"/>
      <c r="AP182" s="115"/>
      <c r="AZ182" s="115"/>
      <c r="BA182" s="115"/>
      <c r="BJ182" s="115"/>
      <c r="BT182" s="115"/>
      <c r="CD182" s="115"/>
      <c r="CN182" s="115"/>
      <c r="CX182" s="115"/>
      <c r="DH182" s="115"/>
      <c r="DR182" s="115"/>
      <c r="EB182" s="115"/>
      <c r="EL182" s="115"/>
      <c r="EV182" s="115"/>
      <c r="FF182" s="115"/>
      <c r="FP182" s="115"/>
      <c r="FZ182" s="115"/>
      <c r="GJ182" s="115"/>
      <c r="GT182" s="115"/>
      <c r="HD182" s="115"/>
      <c r="HN182" s="115"/>
      <c r="HX182" s="115"/>
    </row>
    <row xmlns:x14ac="http://schemas.microsoft.com/office/spreadsheetml/2009/9/ac" r="183" s="3" customFormat="true" x14ac:dyDescent="0.25">
      <c r="A183" s="372"/>
      <c r="B183" s="115"/>
      <c r="L183" s="115"/>
      <c r="V183" s="115"/>
      <c r="AF183" s="115"/>
      <c r="AP183" s="115"/>
      <c r="AZ183" s="115"/>
      <c r="BA183" s="115"/>
      <c r="BJ183" s="115"/>
      <c r="BT183" s="115"/>
      <c r="CD183" s="115"/>
      <c r="CN183" s="115"/>
      <c r="CX183" s="115"/>
      <c r="DH183" s="115"/>
      <c r="DR183" s="115"/>
      <c r="EB183" s="115"/>
      <c r="EL183" s="115"/>
      <c r="EV183" s="115"/>
      <c r="FF183" s="115"/>
      <c r="FP183" s="115"/>
      <c r="FZ183" s="115"/>
      <c r="GJ183" s="115"/>
      <c r="GT183" s="115"/>
      <c r="HD183" s="115"/>
      <c r="HN183" s="115"/>
      <c r="HX183" s="115"/>
    </row>
    <row xmlns:x14ac="http://schemas.microsoft.com/office/spreadsheetml/2009/9/ac" r="184" s="3" customFormat="true" x14ac:dyDescent="0.25">
      <c r="A184" s="372"/>
      <c r="B184" s="115"/>
      <c r="L184" s="115"/>
      <c r="V184" s="115"/>
      <c r="AF184" s="115"/>
      <c r="AP184" s="115"/>
      <c r="AZ184" s="115"/>
      <c r="BA184" s="115"/>
      <c r="BJ184" s="115"/>
      <c r="BT184" s="115"/>
      <c r="CD184" s="115"/>
      <c r="CN184" s="115"/>
      <c r="CX184" s="115"/>
      <c r="DH184" s="115"/>
      <c r="DR184" s="115"/>
      <c r="EB184" s="115"/>
      <c r="EL184" s="115"/>
      <c r="EV184" s="115"/>
      <c r="FF184" s="115"/>
      <c r="FP184" s="115"/>
      <c r="FZ184" s="115"/>
      <c r="GJ184" s="115"/>
      <c r="GT184" s="115"/>
      <c r="HD184" s="115"/>
      <c r="HN184" s="115"/>
      <c r="HX184" s="115"/>
    </row>
    <row xmlns:x14ac="http://schemas.microsoft.com/office/spreadsheetml/2009/9/ac" r="185" s="3" customFormat="true" x14ac:dyDescent="0.25">
      <c r="A185" s="372"/>
      <c r="B185" s="115"/>
      <c r="L185" s="115"/>
      <c r="V185" s="115"/>
      <c r="AF185" s="115"/>
      <c r="AP185" s="115"/>
      <c r="AZ185" s="115"/>
      <c r="BA185" s="115"/>
      <c r="BJ185" s="115"/>
      <c r="BT185" s="115"/>
      <c r="CD185" s="115"/>
      <c r="CN185" s="115"/>
      <c r="CX185" s="115"/>
      <c r="DH185" s="115"/>
      <c r="DR185" s="115"/>
      <c r="EB185" s="115"/>
      <c r="EL185" s="115"/>
      <c r="EV185" s="115"/>
      <c r="FF185" s="115"/>
      <c r="FP185" s="115"/>
      <c r="FZ185" s="115"/>
      <c r="GJ185" s="115"/>
      <c r="GT185" s="115"/>
      <c r="HD185" s="115"/>
      <c r="HN185" s="115"/>
      <c r="HX185" s="115"/>
    </row>
    <row xmlns:x14ac="http://schemas.microsoft.com/office/spreadsheetml/2009/9/ac" r="186" s="3" customFormat="true" x14ac:dyDescent="0.25">
      <c r="A186" s="372"/>
      <c r="B186" s="115"/>
      <c r="L186" s="115"/>
      <c r="V186" s="115"/>
      <c r="AF186" s="115"/>
      <c r="AP186" s="115"/>
      <c r="AZ186" s="115"/>
      <c r="BA186" s="115"/>
      <c r="BJ186" s="115"/>
      <c r="BT186" s="115"/>
      <c r="CD186" s="115"/>
      <c r="CN186" s="115"/>
      <c r="CX186" s="115"/>
      <c r="DH186" s="115"/>
      <c r="DR186" s="115"/>
      <c r="EB186" s="115"/>
      <c r="EL186" s="115"/>
      <c r="EV186" s="115"/>
      <c r="FF186" s="115"/>
      <c r="FP186" s="115"/>
      <c r="FZ186" s="115"/>
      <c r="GJ186" s="115"/>
      <c r="GT186" s="115"/>
      <c r="HD186" s="115"/>
      <c r="HN186" s="115"/>
      <c r="HX186" s="115"/>
    </row>
    <row xmlns:x14ac="http://schemas.microsoft.com/office/spreadsheetml/2009/9/ac" r="187" s="3" customFormat="true" x14ac:dyDescent="0.25">
      <c r="A187" s="372"/>
      <c r="B187" s="115"/>
      <c r="L187" s="115"/>
      <c r="V187" s="115"/>
      <c r="AF187" s="115"/>
      <c r="AP187" s="115"/>
      <c r="AZ187" s="115"/>
      <c r="BA187" s="115"/>
      <c r="BJ187" s="115"/>
      <c r="BT187" s="115"/>
      <c r="CD187" s="115"/>
      <c r="CN187" s="115"/>
      <c r="CX187" s="115"/>
      <c r="DH187" s="115"/>
      <c r="DR187" s="115"/>
      <c r="EB187" s="115"/>
      <c r="EL187" s="115"/>
      <c r="EV187" s="115"/>
      <c r="FF187" s="115"/>
      <c r="FP187" s="115"/>
      <c r="FZ187" s="115"/>
      <c r="GJ187" s="115"/>
      <c r="GT187" s="115"/>
      <c r="HD187" s="115"/>
      <c r="HN187" s="115"/>
      <c r="HX187" s="115"/>
    </row>
    <row xmlns:x14ac="http://schemas.microsoft.com/office/spreadsheetml/2009/9/ac" r="188" s="3" customFormat="true" x14ac:dyDescent="0.25">
      <c r="A188" s="372"/>
      <c r="B188" s="115"/>
      <c r="L188" s="115"/>
      <c r="V188" s="115"/>
      <c r="AF188" s="115"/>
      <c r="AP188" s="115"/>
      <c r="AZ188" s="115"/>
      <c r="BA188" s="115"/>
      <c r="BJ188" s="115"/>
      <c r="BT188" s="115"/>
      <c r="CD188" s="115"/>
      <c r="CN188" s="115"/>
      <c r="CX188" s="115"/>
      <c r="DH188" s="115"/>
      <c r="DR188" s="115"/>
      <c r="EB188" s="115"/>
      <c r="EL188" s="115"/>
      <c r="EV188" s="115"/>
      <c r="FF188" s="115"/>
      <c r="FP188" s="115"/>
      <c r="FZ188" s="115"/>
      <c r="GJ188" s="115"/>
      <c r="GT188" s="115"/>
      <c r="HD188" s="115"/>
      <c r="HN188" s="115"/>
      <c r="HX188" s="115"/>
    </row>
    <row xmlns:x14ac="http://schemas.microsoft.com/office/spreadsheetml/2009/9/ac" r="189" s="3" customFormat="true" x14ac:dyDescent="0.25">
      <c r="A189" s="372"/>
      <c r="B189" s="115"/>
      <c r="L189" s="115"/>
      <c r="V189" s="115"/>
      <c r="AF189" s="115"/>
      <c r="AP189" s="115"/>
      <c r="AZ189" s="115"/>
      <c r="BA189" s="115"/>
      <c r="BJ189" s="115"/>
      <c r="BT189" s="115"/>
      <c r="CD189" s="115"/>
      <c r="CN189" s="115"/>
      <c r="CX189" s="115"/>
      <c r="DH189" s="115"/>
      <c r="DR189" s="115"/>
      <c r="EB189" s="115"/>
      <c r="EL189" s="115"/>
      <c r="EV189" s="115"/>
      <c r="FF189" s="115"/>
      <c r="FP189" s="115"/>
      <c r="FZ189" s="115"/>
      <c r="GJ189" s="115"/>
      <c r="GT189" s="115"/>
      <c r="HD189" s="115"/>
      <c r="HN189" s="115"/>
      <c r="HX189" s="115"/>
    </row>
    <row xmlns:x14ac="http://schemas.microsoft.com/office/spreadsheetml/2009/9/ac" r="190" s="3" customFormat="true" x14ac:dyDescent="0.25">
      <c r="A190" s="372"/>
      <c r="B190" s="115"/>
      <c r="L190" s="115"/>
      <c r="V190" s="115"/>
      <c r="AF190" s="115"/>
      <c r="AP190" s="115"/>
      <c r="AZ190" s="115"/>
      <c r="BA190" s="115"/>
      <c r="BJ190" s="115"/>
      <c r="BT190" s="115"/>
      <c r="CD190" s="115"/>
      <c r="CN190" s="115"/>
      <c r="CX190" s="115"/>
      <c r="DH190" s="115"/>
      <c r="DR190" s="115"/>
      <c r="EB190" s="115"/>
      <c r="EL190" s="115"/>
      <c r="EV190" s="115"/>
      <c r="FF190" s="115"/>
      <c r="FP190" s="115"/>
      <c r="FZ190" s="115"/>
      <c r="GJ190" s="115"/>
      <c r="GT190" s="115"/>
      <c r="HD190" s="115"/>
      <c r="HN190" s="115"/>
      <c r="HX190" s="115"/>
    </row>
    <row xmlns:x14ac="http://schemas.microsoft.com/office/spreadsheetml/2009/9/ac" r="191" s="3" customFormat="true" x14ac:dyDescent="0.25">
      <c r="A191" s="372"/>
      <c r="B191" s="115"/>
      <c r="L191" s="115"/>
      <c r="V191" s="115"/>
      <c r="AF191" s="115"/>
      <c r="AP191" s="115"/>
      <c r="AZ191" s="115"/>
      <c r="BA191" s="115"/>
      <c r="BJ191" s="115"/>
      <c r="BT191" s="115"/>
      <c r="CD191" s="115"/>
      <c r="CN191" s="115"/>
      <c r="CX191" s="115"/>
      <c r="DH191" s="115"/>
      <c r="DR191" s="115"/>
      <c r="EB191" s="115"/>
      <c r="EL191" s="115"/>
      <c r="EV191" s="115"/>
      <c r="FF191" s="115"/>
      <c r="FP191" s="115"/>
      <c r="FZ191" s="115"/>
      <c r="GJ191" s="115"/>
      <c r="GT191" s="115"/>
      <c r="HD191" s="115"/>
      <c r="HN191" s="115"/>
      <c r="HX191" s="115"/>
    </row>
    <row xmlns:x14ac="http://schemas.microsoft.com/office/spreadsheetml/2009/9/ac" r="192" s="3" customFormat="true" x14ac:dyDescent="0.25">
      <c r="A192" s="372"/>
      <c r="B192" s="115"/>
      <c r="L192" s="115"/>
      <c r="V192" s="115"/>
      <c r="AF192" s="115"/>
      <c r="AP192" s="115"/>
      <c r="AZ192" s="115"/>
      <c r="BA192" s="115"/>
      <c r="BJ192" s="115"/>
      <c r="BT192" s="115"/>
      <c r="CD192" s="115"/>
      <c r="CN192" s="115"/>
      <c r="CX192" s="115"/>
      <c r="DH192" s="115"/>
      <c r="DR192" s="115"/>
      <c r="EB192" s="115"/>
      <c r="EL192" s="115"/>
      <c r="EV192" s="115"/>
      <c r="FF192" s="115"/>
      <c r="FP192" s="115"/>
      <c r="FZ192" s="115"/>
      <c r="GJ192" s="115"/>
      <c r="GT192" s="115"/>
      <c r="HD192" s="115"/>
      <c r="HN192" s="115"/>
      <c r="HX192" s="115"/>
    </row>
    <row xmlns:x14ac="http://schemas.microsoft.com/office/spreadsheetml/2009/9/ac" r="193" s="3" customFormat="true" x14ac:dyDescent="0.25">
      <c r="A193" s="372"/>
      <c r="B193" s="115"/>
      <c r="L193" s="115"/>
      <c r="V193" s="115"/>
      <c r="AF193" s="115"/>
      <c r="AP193" s="115"/>
      <c r="AZ193" s="115"/>
      <c r="BA193" s="115"/>
      <c r="BJ193" s="115"/>
      <c r="BT193" s="115"/>
      <c r="CD193" s="115"/>
      <c r="CN193" s="115"/>
      <c r="CX193" s="115"/>
      <c r="DH193" s="115"/>
      <c r="DR193" s="115"/>
      <c r="EB193" s="115"/>
      <c r="EL193" s="115"/>
      <c r="EV193" s="115"/>
      <c r="FF193" s="115"/>
      <c r="FP193" s="115"/>
      <c r="FZ193" s="115"/>
      <c r="GJ193" s="115"/>
      <c r="GT193" s="115"/>
      <c r="HD193" s="115"/>
      <c r="HN193" s="115"/>
      <c r="HX193" s="115"/>
    </row>
    <row xmlns:x14ac="http://schemas.microsoft.com/office/spreadsheetml/2009/9/ac" r="194" s="3" customFormat="true" x14ac:dyDescent="0.25">
      <c r="A194" s="372"/>
      <c r="B194" s="115"/>
      <c r="L194" s="115"/>
      <c r="V194" s="115"/>
      <c r="AF194" s="115"/>
      <c r="AP194" s="115"/>
      <c r="AZ194" s="115"/>
      <c r="BA194" s="115"/>
      <c r="BJ194" s="115"/>
      <c r="BT194" s="115"/>
      <c r="CD194" s="115"/>
      <c r="CN194" s="115"/>
      <c r="CX194" s="115"/>
      <c r="DH194" s="115"/>
      <c r="DR194" s="115"/>
      <c r="EB194" s="115"/>
      <c r="EL194" s="115"/>
      <c r="EV194" s="115"/>
      <c r="FF194" s="115"/>
      <c r="FP194" s="115"/>
      <c r="FZ194" s="115"/>
      <c r="GJ194" s="115"/>
      <c r="GT194" s="115"/>
      <c r="HD194" s="115"/>
      <c r="HN194" s="115"/>
      <c r="HX194" s="115"/>
    </row>
    <row xmlns:x14ac="http://schemas.microsoft.com/office/spreadsheetml/2009/9/ac" r="195" s="3" customFormat="true" x14ac:dyDescent="0.25">
      <c r="A195" s="372"/>
      <c r="B195" s="115"/>
      <c r="L195" s="115"/>
      <c r="V195" s="115"/>
      <c r="AF195" s="115"/>
      <c r="AP195" s="115"/>
      <c r="AZ195" s="115"/>
      <c r="BA195" s="115"/>
      <c r="BJ195" s="115"/>
      <c r="BT195" s="115"/>
      <c r="CD195" s="115"/>
      <c r="CN195" s="115"/>
      <c r="CX195" s="115"/>
      <c r="DH195" s="115"/>
      <c r="DR195" s="115"/>
      <c r="EB195" s="115"/>
      <c r="EL195" s="115"/>
      <c r="EV195" s="115"/>
      <c r="FF195" s="115"/>
      <c r="FP195" s="115"/>
      <c r="FZ195" s="115"/>
      <c r="GJ195" s="115"/>
      <c r="GT195" s="115"/>
      <c r="HD195" s="115"/>
      <c r="HN195" s="115"/>
      <c r="HX195" s="115"/>
    </row>
    <row xmlns:x14ac="http://schemas.microsoft.com/office/spreadsheetml/2009/9/ac" r="196" s="3" customFormat="true" x14ac:dyDescent="0.25">
      <c r="A196" s="372"/>
      <c r="B196" s="115"/>
      <c r="L196" s="115"/>
      <c r="V196" s="115"/>
      <c r="AF196" s="115"/>
      <c r="AP196" s="115"/>
      <c r="AZ196" s="115"/>
      <c r="BA196" s="115"/>
      <c r="BJ196" s="115"/>
      <c r="BT196" s="115"/>
      <c r="CD196" s="115"/>
      <c r="CN196" s="115"/>
      <c r="CX196" s="115"/>
      <c r="DH196" s="115"/>
      <c r="DR196" s="115"/>
      <c r="EB196" s="115"/>
      <c r="EL196" s="115"/>
      <c r="EV196" s="115"/>
      <c r="FF196" s="115"/>
      <c r="FP196" s="115"/>
      <c r="FZ196" s="115"/>
      <c r="GJ196" s="115"/>
      <c r="GT196" s="115"/>
      <c r="HD196" s="115"/>
      <c r="HN196" s="115"/>
      <c r="HX196" s="115"/>
    </row>
    <row xmlns:x14ac="http://schemas.microsoft.com/office/spreadsheetml/2009/9/ac" r="197" s="3" customFormat="true" x14ac:dyDescent="0.25">
      <c r="A197" s="372"/>
      <c r="B197" s="115"/>
      <c r="L197" s="115"/>
      <c r="V197" s="115"/>
      <c r="AF197" s="115"/>
      <c r="AP197" s="115"/>
      <c r="AZ197" s="115"/>
      <c r="BA197" s="115"/>
      <c r="BJ197" s="115"/>
      <c r="BT197" s="115"/>
      <c r="CD197" s="115"/>
      <c r="CN197" s="115"/>
      <c r="CX197" s="115"/>
      <c r="DH197" s="115"/>
      <c r="DR197" s="115"/>
      <c r="EB197" s="115"/>
      <c r="EL197" s="115"/>
      <c r="EV197" s="115"/>
      <c r="FF197" s="115"/>
      <c r="FP197" s="115"/>
      <c r="FZ197" s="115"/>
      <c r="GJ197" s="115"/>
      <c r="GT197" s="115"/>
      <c r="HD197" s="115"/>
      <c r="HN197" s="115"/>
      <c r="HX197" s="115"/>
    </row>
    <row xmlns:x14ac="http://schemas.microsoft.com/office/spreadsheetml/2009/9/ac" r="198" s="3" customFormat="true" x14ac:dyDescent="0.25">
      <c r="A198" s="372"/>
      <c r="B198" s="115"/>
      <c r="L198" s="115"/>
      <c r="V198" s="115"/>
      <c r="AF198" s="115"/>
      <c r="AP198" s="115"/>
      <c r="AZ198" s="115"/>
      <c r="BA198" s="115"/>
      <c r="BJ198" s="115"/>
      <c r="BT198" s="115"/>
      <c r="CD198" s="115"/>
      <c r="CN198" s="115"/>
      <c r="CX198" s="115"/>
      <c r="DH198" s="115"/>
      <c r="DR198" s="115"/>
      <c r="EB198" s="115"/>
      <c r="EL198" s="115"/>
      <c r="EV198" s="115"/>
      <c r="FF198" s="115"/>
      <c r="FP198" s="115"/>
      <c r="FZ198" s="115"/>
      <c r="GJ198" s="115"/>
      <c r="GT198" s="115"/>
      <c r="HD198" s="115"/>
      <c r="HN198" s="115"/>
      <c r="HX198" s="115"/>
    </row>
    <row xmlns:x14ac="http://schemas.microsoft.com/office/spreadsheetml/2009/9/ac" r="199" s="3" customFormat="true" x14ac:dyDescent="0.25">
      <c r="A199" s="372"/>
      <c r="B199" s="115"/>
      <c r="L199" s="115"/>
      <c r="V199" s="115"/>
      <c r="AF199" s="115"/>
      <c r="AP199" s="115"/>
      <c r="AZ199" s="115"/>
      <c r="BA199" s="115"/>
      <c r="BJ199" s="115"/>
      <c r="BT199" s="115"/>
      <c r="CD199" s="115"/>
      <c r="CN199" s="115"/>
      <c r="CX199" s="115"/>
      <c r="DH199" s="115"/>
      <c r="DR199" s="115"/>
      <c r="EB199" s="115"/>
      <c r="EL199" s="115"/>
      <c r="EV199" s="115"/>
      <c r="FF199" s="115"/>
      <c r="FP199" s="115"/>
      <c r="FZ199" s="115"/>
      <c r="GJ199" s="115"/>
      <c r="GT199" s="115"/>
      <c r="HD199" s="115"/>
      <c r="HN199" s="115"/>
      <c r="HX199" s="115"/>
    </row>
    <row xmlns:x14ac="http://schemas.microsoft.com/office/spreadsheetml/2009/9/ac" r="200" s="3" customFormat="true" x14ac:dyDescent="0.25">
      <c r="A200" s="372"/>
      <c r="B200" s="115"/>
      <c r="L200" s="115"/>
      <c r="V200" s="115"/>
      <c r="AF200" s="115"/>
      <c r="AP200" s="115"/>
      <c r="AZ200" s="115"/>
      <c r="BA200" s="115"/>
      <c r="BJ200" s="115"/>
      <c r="BT200" s="115"/>
      <c r="CD200" s="115"/>
      <c r="CN200" s="115"/>
      <c r="CX200" s="115"/>
      <c r="DH200" s="115"/>
      <c r="DR200" s="115"/>
      <c r="EB200" s="115"/>
      <c r="EL200" s="115"/>
      <c r="EV200" s="115"/>
      <c r="FF200" s="115"/>
      <c r="FP200" s="115"/>
      <c r="FZ200" s="115"/>
      <c r="GJ200" s="115"/>
      <c r="GT200" s="115"/>
      <c r="HD200" s="115"/>
      <c r="HN200" s="115"/>
      <c r="HX200" s="115"/>
    </row>
    <row xmlns:x14ac="http://schemas.microsoft.com/office/spreadsheetml/2009/9/ac" r="201" s="3" customFormat="true" x14ac:dyDescent="0.25">
      <c r="A201" s="372"/>
      <c r="B201" s="115"/>
      <c r="L201" s="115"/>
      <c r="V201" s="115"/>
      <c r="AF201" s="115"/>
      <c r="AP201" s="115"/>
      <c r="AZ201" s="115"/>
      <c r="BA201" s="115"/>
      <c r="BJ201" s="115"/>
      <c r="BT201" s="115"/>
      <c r="CD201" s="115"/>
      <c r="CN201" s="115"/>
      <c r="CX201" s="115"/>
      <c r="DH201" s="115"/>
      <c r="DR201" s="115"/>
      <c r="EB201" s="115"/>
      <c r="EL201" s="115"/>
      <c r="EV201" s="115"/>
      <c r="FF201" s="115"/>
      <c r="FP201" s="115"/>
      <c r="FZ201" s="115"/>
      <c r="GJ201" s="115"/>
      <c r="GT201" s="115"/>
      <c r="HD201" s="115"/>
      <c r="HN201" s="115"/>
      <c r="HX201" s="115"/>
    </row>
    <row xmlns:x14ac="http://schemas.microsoft.com/office/spreadsheetml/2009/9/ac" r="202" s="3" customFormat="true" x14ac:dyDescent="0.25">
      <c r="A202" s="372"/>
      <c r="B202" s="115"/>
      <c r="L202" s="115"/>
      <c r="V202" s="115"/>
      <c r="AF202" s="115"/>
      <c r="AP202" s="115"/>
      <c r="AZ202" s="115"/>
      <c r="BA202" s="115"/>
      <c r="BJ202" s="115"/>
      <c r="BT202" s="115"/>
      <c r="CD202" s="115"/>
      <c r="CN202" s="115"/>
      <c r="CX202" s="115"/>
      <c r="DH202" s="115"/>
      <c r="DR202" s="115"/>
      <c r="EB202" s="115"/>
      <c r="EL202" s="115"/>
      <c r="EV202" s="115"/>
      <c r="FF202" s="115"/>
      <c r="FP202" s="115"/>
      <c r="FZ202" s="115"/>
      <c r="GJ202" s="115"/>
      <c r="GT202" s="115"/>
      <c r="HD202" s="115"/>
      <c r="HN202" s="115"/>
      <c r="HX202" s="115"/>
    </row>
    <row xmlns:x14ac="http://schemas.microsoft.com/office/spreadsheetml/2009/9/ac" r="203" s="3" customFormat="true" x14ac:dyDescent="0.25">
      <c r="A203" s="372"/>
      <c r="B203" s="115"/>
      <c r="L203" s="115"/>
      <c r="V203" s="115"/>
      <c r="AF203" s="115"/>
      <c r="AP203" s="115"/>
      <c r="AZ203" s="115"/>
      <c r="BA203" s="115"/>
      <c r="BJ203" s="115"/>
      <c r="BT203" s="115"/>
      <c r="CD203" s="115"/>
      <c r="CN203" s="115"/>
      <c r="CX203" s="115"/>
      <c r="DH203" s="115"/>
      <c r="DR203" s="115"/>
      <c r="EB203" s="115"/>
      <c r="EL203" s="115"/>
      <c r="EV203" s="115"/>
      <c r="FF203" s="115"/>
      <c r="FP203" s="115"/>
      <c r="FZ203" s="115"/>
      <c r="GJ203" s="115"/>
      <c r="GT203" s="115"/>
      <c r="HD203" s="115"/>
      <c r="HN203" s="115"/>
      <c r="HX203" s="115"/>
    </row>
    <row xmlns:x14ac="http://schemas.microsoft.com/office/spreadsheetml/2009/9/ac" r="204" s="3" customFormat="true" x14ac:dyDescent="0.25">
      <c r="A204" s="372"/>
      <c r="B204" s="115"/>
      <c r="L204" s="115"/>
      <c r="V204" s="115"/>
      <c r="AF204" s="115"/>
      <c r="AP204" s="115"/>
      <c r="AZ204" s="115"/>
      <c r="BA204" s="115"/>
      <c r="BJ204" s="115"/>
      <c r="BT204" s="115"/>
      <c r="CD204" s="115"/>
      <c r="CN204" s="115"/>
      <c r="CX204" s="115"/>
      <c r="DH204" s="115"/>
      <c r="DR204" s="115"/>
      <c r="EB204" s="115"/>
      <c r="EL204" s="115"/>
      <c r="EV204" s="115"/>
      <c r="FF204" s="115"/>
      <c r="FP204" s="115"/>
      <c r="FZ204" s="115"/>
      <c r="GJ204" s="115"/>
      <c r="GT204" s="115"/>
      <c r="HD204" s="115"/>
      <c r="HN204" s="115"/>
      <c r="HX204" s="115"/>
    </row>
    <row xmlns:x14ac="http://schemas.microsoft.com/office/spreadsheetml/2009/9/ac" r="205" s="3" customFormat="true" x14ac:dyDescent="0.25">
      <c r="A205" s="372"/>
      <c r="B205" s="115"/>
      <c r="L205" s="115"/>
      <c r="V205" s="115"/>
      <c r="AF205" s="115"/>
      <c r="AP205" s="115"/>
      <c r="AZ205" s="115"/>
      <c r="BA205" s="115"/>
      <c r="BJ205" s="115"/>
      <c r="BT205" s="115"/>
      <c r="CD205" s="115"/>
      <c r="CN205" s="115"/>
      <c r="CX205" s="115"/>
      <c r="DH205" s="115"/>
      <c r="DR205" s="115"/>
      <c r="EB205" s="115"/>
      <c r="EL205" s="115"/>
      <c r="EV205" s="115"/>
      <c r="FF205" s="115"/>
      <c r="FP205" s="115"/>
      <c r="FZ205" s="115"/>
      <c r="GJ205" s="115"/>
      <c r="GT205" s="115"/>
      <c r="HD205" s="115"/>
      <c r="HN205" s="115"/>
      <c r="HX205" s="115"/>
    </row>
    <row xmlns:x14ac="http://schemas.microsoft.com/office/spreadsheetml/2009/9/ac" r="206" s="3" customFormat="true" x14ac:dyDescent="0.25">
      <c r="A206" s="372"/>
      <c r="B206" s="115"/>
      <c r="L206" s="115"/>
      <c r="V206" s="115"/>
      <c r="AF206" s="115"/>
      <c r="AP206" s="115"/>
      <c r="AZ206" s="115"/>
      <c r="BA206" s="115"/>
      <c r="BJ206" s="115"/>
      <c r="BT206" s="115"/>
      <c r="CD206" s="115"/>
      <c r="CN206" s="115"/>
      <c r="CX206" s="115"/>
      <c r="DH206" s="115"/>
      <c r="DR206" s="115"/>
      <c r="EB206" s="115"/>
      <c r="EL206" s="115"/>
      <c r="EV206" s="115"/>
      <c r="FF206" s="115"/>
      <c r="FP206" s="115"/>
      <c r="FZ206" s="115"/>
      <c r="GJ206" s="115"/>
      <c r="GT206" s="115"/>
      <c r="HD206" s="115"/>
      <c r="HN206" s="115"/>
      <c r="HX206" s="115"/>
    </row>
    <row xmlns:x14ac="http://schemas.microsoft.com/office/spreadsheetml/2009/9/ac" r="207" s="3" customFormat="true" x14ac:dyDescent="0.25">
      <c r="A207" s="372"/>
      <c r="B207" s="115"/>
      <c r="L207" s="115"/>
      <c r="V207" s="115"/>
      <c r="AF207" s="115"/>
      <c r="AP207" s="115"/>
      <c r="AZ207" s="115"/>
      <c r="BA207" s="115"/>
      <c r="BJ207" s="115"/>
      <c r="BT207" s="115"/>
      <c r="CD207" s="115"/>
      <c r="CN207" s="115"/>
      <c r="CX207" s="115"/>
      <c r="DH207" s="115"/>
      <c r="DR207" s="115"/>
      <c r="EB207" s="115"/>
      <c r="EL207" s="115"/>
      <c r="EV207" s="115"/>
      <c r="FF207" s="115"/>
      <c r="FP207" s="115"/>
      <c r="FZ207" s="115"/>
      <c r="GJ207" s="115"/>
      <c r="GT207" s="115"/>
      <c r="HD207" s="115"/>
      <c r="HN207" s="115"/>
      <c r="HX207" s="115"/>
    </row>
    <row xmlns:x14ac="http://schemas.microsoft.com/office/spreadsheetml/2009/9/ac" r="208" s="3" customFormat="true" x14ac:dyDescent="0.25">
      <c r="A208" s="372"/>
      <c r="B208" s="115"/>
      <c r="L208" s="115"/>
      <c r="V208" s="115"/>
      <c r="AF208" s="115"/>
      <c r="AP208" s="115"/>
      <c r="AZ208" s="115"/>
      <c r="BA208" s="115"/>
      <c r="BJ208" s="115"/>
      <c r="BT208" s="115"/>
      <c r="CD208" s="115"/>
      <c r="CN208" s="115"/>
      <c r="CX208" s="115"/>
      <c r="DH208" s="115"/>
      <c r="DR208" s="115"/>
      <c r="EB208" s="115"/>
      <c r="EL208" s="115"/>
      <c r="EV208" s="115"/>
      <c r="FF208" s="115"/>
      <c r="FP208" s="115"/>
      <c r="FZ208" s="115"/>
      <c r="GJ208" s="115"/>
      <c r="GT208" s="115"/>
      <c r="HD208" s="115"/>
      <c r="HN208" s="115"/>
      <c r="HX208" s="115"/>
    </row>
    <row xmlns:x14ac="http://schemas.microsoft.com/office/spreadsheetml/2009/9/ac" r="209" s="3" customFormat="true" x14ac:dyDescent="0.25">
      <c r="A209" s="372"/>
      <c r="B209" s="115"/>
      <c r="L209" s="115"/>
      <c r="V209" s="115"/>
      <c r="AF209" s="115"/>
      <c r="AP209" s="115"/>
      <c r="AZ209" s="115"/>
      <c r="BA209" s="115"/>
      <c r="BJ209" s="115"/>
      <c r="BT209" s="115"/>
      <c r="CD209" s="115"/>
      <c r="CN209" s="115"/>
      <c r="CX209" s="115"/>
      <c r="DH209" s="115"/>
      <c r="DR209" s="115"/>
      <c r="EB209" s="115"/>
      <c r="EL209" s="115"/>
      <c r="EV209" s="115"/>
      <c r="FF209" s="115"/>
      <c r="FP209" s="115"/>
      <c r="FZ209" s="115"/>
      <c r="GJ209" s="115"/>
      <c r="GT209" s="115"/>
      <c r="HD209" s="115"/>
      <c r="HN209" s="115"/>
      <c r="HX209" s="115"/>
    </row>
    <row xmlns:x14ac="http://schemas.microsoft.com/office/spreadsheetml/2009/9/ac" r="210" s="3" customFormat="true" x14ac:dyDescent="0.25">
      <c r="A210" s="372"/>
      <c r="B210" s="115"/>
      <c r="L210" s="115"/>
      <c r="V210" s="115"/>
      <c r="AF210" s="115"/>
      <c r="AP210" s="115"/>
      <c r="AZ210" s="115"/>
      <c r="BA210" s="115"/>
      <c r="BJ210" s="115"/>
      <c r="BT210" s="115"/>
      <c r="CD210" s="115"/>
      <c r="CN210" s="115"/>
      <c r="CX210" s="115"/>
      <c r="DH210" s="115"/>
      <c r="DR210" s="115"/>
      <c r="EB210" s="115"/>
      <c r="EL210" s="115"/>
      <c r="EV210" s="115"/>
      <c r="FF210" s="115"/>
      <c r="FP210" s="115"/>
      <c r="FZ210" s="115"/>
      <c r="GJ210" s="115"/>
      <c r="GT210" s="115"/>
      <c r="HD210" s="115"/>
      <c r="HN210" s="115"/>
      <c r="HX210" s="115"/>
    </row>
    <row xmlns:x14ac="http://schemas.microsoft.com/office/spreadsheetml/2009/9/ac" r="211" s="3" customFormat="true" x14ac:dyDescent="0.25">
      <c r="A211" s="372"/>
      <c r="B211" s="115"/>
      <c r="L211" s="115"/>
      <c r="V211" s="115"/>
      <c r="AF211" s="115"/>
      <c r="AP211" s="115"/>
      <c r="AZ211" s="115"/>
      <c r="BA211" s="115"/>
      <c r="BJ211" s="115"/>
      <c r="BT211" s="115"/>
      <c r="CD211" s="115"/>
      <c r="CN211" s="115"/>
      <c r="CX211" s="115"/>
      <c r="DH211" s="115"/>
      <c r="DR211" s="115"/>
      <c r="EB211" s="115"/>
      <c r="EL211" s="115"/>
      <c r="EV211" s="115"/>
      <c r="FF211" s="115"/>
      <c r="FP211" s="115"/>
      <c r="FZ211" s="115"/>
      <c r="GJ211" s="115"/>
      <c r="GT211" s="115"/>
      <c r="HD211" s="115"/>
      <c r="HN211" s="115"/>
      <c r="HX211" s="115"/>
    </row>
    <row xmlns:x14ac="http://schemas.microsoft.com/office/spreadsheetml/2009/9/ac" r="212" s="3" customFormat="true" x14ac:dyDescent="0.25">
      <c r="A212" s="372"/>
      <c r="B212" s="115"/>
      <c r="L212" s="115"/>
      <c r="V212" s="115"/>
      <c r="AF212" s="115"/>
      <c r="AP212" s="115"/>
      <c r="AZ212" s="115"/>
      <c r="BA212" s="115"/>
      <c r="BJ212" s="115"/>
      <c r="BT212" s="115"/>
      <c r="CD212" s="115"/>
      <c r="CN212" s="115"/>
      <c r="CX212" s="115"/>
      <c r="DH212" s="115"/>
      <c r="DR212" s="115"/>
      <c r="EB212" s="115"/>
      <c r="EL212" s="115"/>
      <c r="EV212" s="115"/>
      <c r="FF212" s="115"/>
      <c r="FP212" s="115"/>
      <c r="FZ212" s="115"/>
      <c r="GJ212" s="115"/>
      <c r="GT212" s="115"/>
      <c r="HD212" s="115"/>
      <c r="HN212" s="115"/>
      <c r="HX212" s="115"/>
    </row>
    <row xmlns:x14ac="http://schemas.microsoft.com/office/spreadsheetml/2009/9/ac" r="213" s="3" customFormat="true" x14ac:dyDescent="0.25">
      <c r="A213" s="372"/>
      <c r="B213" s="115"/>
      <c r="L213" s="115"/>
      <c r="V213" s="115"/>
      <c r="AF213" s="115"/>
      <c r="AP213" s="115"/>
      <c r="AZ213" s="115"/>
      <c r="BA213" s="115"/>
      <c r="BJ213" s="115"/>
      <c r="BT213" s="115"/>
      <c r="CD213" s="115"/>
      <c r="CN213" s="115"/>
      <c r="CX213" s="115"/>
      <c r="DH213" s="115"/>
      <c r="DR213" s="115"/>
      <c r="EB213" s="115"/>
      <c r="EL213" s="115"/>
      <c r="EV213" s="115"/>
      <c r="FF213" s="115"/>
      <c r="FP213" s="115"/>
      <c r="FZ213" s="115"/>
      <c r="GJ213" s="115"/>
      <c r="GT213" s="115"/>
      <c r="HD213" s="115"/>
      <c r="HN213" s="115"/>
      <c r="HX213" s="115"/>
    </row>
    <row xmlns:x14ac="http://schemas.microsoft.com/office/spreadsheetml/2009/9/ac" r="214" s="3" customFormat="true" x14ac:dyDescent="0.25">
      <c r="A214" s="372"/>
      <c r="B214" s="115"/>
      <c r="L214" s="115"/>
      <c r="V214" s="115"/>
      <c r="AF214" s="115"/>
      <c r="AP214" s="115"/>
      <c r="AZ214" s="115"/>
      <c r="BA214" s="115"/>
      <c r="BJ214" s="115"/>
      <c r="BT214" s="115"/>
      <c r="CD214" s="115"/>
      <c r="CN214" s="115"/>
      <c r="CX214" s="115"/>
      <c r="DH214" s="115"/>
      <c r="DR214" s="115"/>
      <c r="EB214" s="115"/>
      <c r="EL214" s="115"/>
      <c r="EV214" s="115"/>
      <c r="FF214" s="115"/>
      <c r="FP214" s="115"/>
      <c r="FZ214" s="115"/>
      <c r="GJ214" s="115"/>
      <c r="GT214" s="115"/>
      <c r="HD214" s="115"/>
      <c r="HN214" s="115"/>
      <c r="HX214" s="115"/>
    </row>
    <row xmlns:x14ac="http://schemas.microsoft.com/office/spreadsheetml/2009/9/ac" r="215" s="3" customFormat="true" x14ac:dyDescent="0.25">
      <c r="A215" s="372"/>
      <c r="B215" s="115"/>
      <c r="L215" s="115"/>
      <c r="V215" s="115"/>
      <c r="AF215" s="115"/>
      <c r="AP215" s="115"/>
      <c r="AZ215" s="115"/>
      <c r="BA215" s="115"/>
      <c r="BJ215" s="115"/>
      <c r="BT215" s="115"/>
      <c r="CD215" s="115"/>
      <c r="CN215" s="115"/>
      <c r="CX215" s="115"/>
      <c r="DH215" s="115"/>
      <c r="DR215" s="115"/>
      <c r="EB215" s="115"/>
      <c r="EL215" s="115"/>
      <c r="EV215" s="115"/>
      <c r="FF215" s="115"/>
      <c r="FP215" s="115"/>
      <c r="FZ215" s="115"/>
      <c r="GJ215" s="115"/>
      <c r="GT215" s="115"/>
      <c r="HD215" s="115"/>
      <c r="HN215" s="115"/>
      <c r="HX215" s="115"/>
    </row>
    <row xmlns:x14ac="http://schemas.microsoft.com/office/spreadsheetml/2009/9/ac" r="216" s="3" customFormat="true" x14ac:dyDescent="0.25">
      <c r="A216" s="372"/>
      <c r="B216" s="115"/>
      <c r="L216" s="115"/>
      <c r="V216" s="115"/>
      <c r="AF216" s="115"/>
      <c r="AP216" s="115"/>
      <c r="AZ216" s="115"/>
      <c r="BA216" s="115"/>
      <c r="BJ216" s="115"/>
      <c r="BT216" s="115"/>
      <c r="CD216" s="115"/>
      <c r="CN216" s="115"/>
      <c r="CX216" s="115"/>
      <c r="DH216" s="115"/>
      <c r="DR216" s="115"/>
      <c r="EB216" s="115"/>
      <c r="EL216" s="115"/>
      <c r="EV216" s="115"/>
      <c r="FF216" s="115"/>
      <c r="FP216" s="115"/>
      <c r="FZ216" s="115"/>
      <c r="GJ216" s="115"/>
      <c r="GT216" s="115"/>
      <c r="HD216" s="115"/>
      <c r="HN216" s="115"/>
      <c r="HX216" s="115"/>
    </row>
    <row xmlns:x14ac="http://schemas.microsoft.com/office/spreadsheetml/2009/9/ac" r="217" s="3" customFormat="true" x14ac:dyDescent="0.25">
      <c r="A217" s="372"/>
      <c r="B217" s="115"/>
      <c r="L217" s="115"/>
      <c r="V217" s="115"/>
      <c r="AF217" s="115"/>
      <c r="AP217" s="115"/>
      <c r="AZ217" s="115"/>
      <c r="BA217" s="115"/>
      <c r="BJ217" s="115"/>
      <c r="BT217" s="115"/>
      <c r="CD217" s="115"/>
      <c r="CN217" s="115"/>
      <c r="CX217" s="115"/>
      <c r="DH217" s="115"/>
      <c r="DR217" s="115"/>
      <c r="EB217" s="115"/>
      <c r="EL217" s="115"/>
      <c r="EV217" s="115"/>
      <c r="FF217" s="115"/>
      <c r="FP217" s="115"/>
      <c r="FZ217" s="115"/>
      <c r="GJ217" s="115"/>
      <c r="GT217" s="115"/>
      <c r="HD217" s="115"/>
      <c r="HN217" s="115"/>
      <c r="HX217" s="115"/>
    </row>
    <row xmlns:x14ac="http://schemas.microsoft.com/office/spreadsheetml/2009/9/ac" r="218" s="3" customFormat="true" x14ac:dyDescent="0.25">
      <c r="A218" s="372"/>
      <c r="B218" s="115"/>
      <c r="L218" s="115"/>
      <c r="V218" s="115"/>
      <c r="AF218" s="115"/>
      <c r="AP218" s="115"/>
      <c r="AZ218" s="115"/>
      <c r="BA218" s="115"/>
      <c r="BJ218" s="115"/>
      <c r="BT218" s="115"/>
      <c r="CD218" s="115"/>
      <c r="CN218" s="115"/>
      <c r="CX218" s="115"/>
      <c r="DH218" s="115"/>
      <c r="DR218" s="115"/>
      <c r="EB218" s="115"/>
      <c r="EL218" s="115"/>
      <c r="EV218" s="115"/>
      <c r="FF218" s="115"/>
      <c r="FP218" s="115"/>
      <c r="FZ218" s="115"/>
      <c r="GJ218" s="115"/>
      <c r="GT218" s="115"/>
      <c r="HD218" s="115"/>
      <c r="HN218" s="115"/>
      <c r="HX218" s="115"/>
    </row>
    <row xmlns:x14ac="http://schemas.microsoft.com/office/spreadsheetml/2009/9/ac" r="219" s="3" customFormat="true" x14ac:dyDescent="0.25">
      <c r="A219" s="372"/>
      <c r="B219" s="115"/>
      <c r="L219" s="115"/>
      <c r="V219" s="115"/>
      <c r="AF219" s="115"/>
      <c r="AP219" s="115"/>
      <c r="AZ219" s="115"/>
      <c r="BA219" s="115"/>
      <c r="BJ219" s="115"/>
      <c r="BT219" s="115"/>
      <c r="CD219" s="115"/>
      <c r="CN219" s="115"/>
      <c r="CX219" s="115"/>
      <c r="DH219" s="115"/>
      <c r="DR219" s="115"/>
      <c r="EB219" s="115"/>
      <c r="EL219" s="115"/>
      <c r="EV219" s="115"/>
      <c r="FF219" s="115"/>
      <c r="FP219" s="115"/>
      <c r="FZ219" s="115"/>
      <c r="GJ219" s="115"/>
      <c r="GT219" s="115"/>
      <c r="HD219" s="115"/>
      <c r="HN219" s="115"/>
      <c r="HX219" s="115"/>
    </row>
    <row xmlns:x14ac="http://schemas.microsoft.com/office/spreadsheetml/2009/9/ac" r="220" s="3" customFormat="true" x14ac:dyDescent="0.25">
      <c r="A220" s="372"/>
      <c r="B220" s="115"/>
      <c r="L220" s="115"/>
      <c r="V220" s="115"/>
      <c r="AF220" s="115"/>
      <c r="AP220" s="115"/>
      <c r="AZ220" s="115"/>
      <c r="BA220" s="115"/>
      <c r="BJ220" s="115"/>
      <c r="BT220" s="115"/>
      <c r="CD220" s="115"/>
      <c r="CN220" s="115"/>
      <c r="CX220" s="115"/>
      <c r="DH220" s="115"/>
      <c r="DR220" s="115"/>
      <c r="EB220" s="115"/>
      <c r="EL220" s="115"/>
      <c r="EV220" s="115"/>
      <c r="FF220" s="115"/>
      <c r="FP220" s="115"/>
      <c r="FZ220" s="115"/>
      <c r="GJ220" s="115"/>
      <c r="GT220" s="115"/>
      <c r="HD220" s="115"/>
      <c r="HN220" s="115"/>
      <c r="HX220" s="115"/>
    </row>
    <row xmlns:x14ac="http://schemas.microsoft.com/office/spreadsheetml/2009/9/ac" r="221" s="3" customFormat="true" x14ac:dyDescent="0.25">
      <c r="A221" s="372"/>
      <c r="B221" s="115"/>
      <c r="L221" s="115"/>
      <c r="V221" s="115"/>
      <c r="AF221" s="115"/>
      <c r="AP221" s="115"/>
      <c r="AZ221" s="115"/>
      <c r="BA221" s="115"/>
      <c r="BJ221" s="115"/>
      <c r="BT221" s="115"/>
      <c r="CD221" s="115"/>
      <c r="CN221" s="115"/>
      <c r="CX221" s="115"/>
      <c r="DH221" s="115"/>
      <c r="DR221" s="115"/>
      <c r="EB221" s="115"/>
      <c r="EL221" s="115"/>
      <c r="EV221" s="115"/>
      <c r="FF221" s="115"/>
      <c r="FP221" s="115"/>
      <c r="FZ221" s="115"/>
      <c r="GJ221" s="115"/>
      <c r="GT221" s="115"/>
      <c r="HD221" s="115"/>
      <c r="HN221" s="115"/>
      <c r="HX221" s="115"/>
    </row>
    <row xmlns:x14ac="http://schemas.microsoft.com/office/spreadsheetml/2009/9/ac" r="222" s="3" customFormat="true" x14ac:dyDescent="0.25">
      <c r="A222" s="372"/>
      <c r="B222" s="115"/>
      <c r="L222" s="115"/>
      <c r="V222" s="115"/>
      <c r="AF222" s="115"/>
      <c r="AP222" s="115"/>
      <c r="AZ222" s="115"/>
      <c r="BA222" s="115"/>
      <c r="BJ222" s="115"/>
      <c r="BT222" s="115"/>
      <c r="CD222" s="115"/>
      <c r="CN222" s="115"/>
      <c r="CX222" s="115"/>
      <c r="DH222" s="115"/>
      <c r="DR222" s="115"/>
      <c r="EB222" s="115"/>
      <c r="EL222" s="115"/>
      <c r="EV222" s="115"/>
      <c r="FF222" s="115"/>
      <c r="FP222" s="115"/>
      <c r="FZ222" s="115"/>
      <c r="GJ222" s="115"/>
      <c r="GT222" s="115"/>
      <c r="HD222" s="115"/>
      <c r="HN222" s="115"/>
      <c r="HX222" s="115"/>
    </row>
    <row xmlns:x14ac="http://schemas.microsoft.com/office/spreadsheetml/2009/9/ac" r="223" s="3" customFormat="true" x14ac:dyDescent="0.25">
      <c r="A223" s="372"/>
      <c r="B223" s="115"/>
      <c r="L223" s="115"/>
      <c r="V223" s="115"/>
      <c r="AF223" s="115"/>
      <c r="AP223" s="115"/>
      <c r="AZ223" s="115"/>
      <c r="BA223" s="115"/>
      <c r="BJ223" s="115"/>
      <c r="BT223" s="115"/>
      <c r="CD223" s="115"/>
      <c r="CN223" s="115"/>
      <c r="CX223" s="115"/>
      <c r="DH223" s="115"/>
      <c r="DR223" s="115"/>
      <c r="EB223" s="115"/>
      <c r="EL223" s="115"/>
      <c r="EV223" s="115"/>
      <c r="FF223" s="115"/>
      <c r="FP223" s="115"/>
      <c r="FZ223" s="115"/>
      <c r="GJ223" s="115"/>
      <c r="GT223" s="115"/>
      <c r="HD223" s="115"/>
      <c r="HN223" s="115"/>
      <c r="HX223" s="115"/>
    </row>
    <row xmlns:x14ac="http://schemas.microsoft.com/office/spreadsheetml/2009/9/ac" r="224" s="3" customFormat="true" x14ac:dyDescent="0.25">
      <c r="A224" s="372"/>
      <c r="B224" s="115"/>
      <c r="L224" s="115"/>
      <c r="V224" s="115"/>
      <c r="AF224" s="115"/>
      <c r="AP224" s="115"/>
      <c r="AZ224" s="115"/>
      <c r="BA224" s="115"/>
      <c r="BJ224" s="115"/>
      <c r="BT224" s="115"/>
      <c r="CD224" s="115"/>
      <c r="CN224" s="115"/>
      <c r="CX224" s="115"/>
      <c r="DH224" s="115"/>
      <c r="DR224" s="115"/>
      <c r="EB224" s="115"/>
      <c r="EL224" s="115"/>
      <c r="EV224" s="115"/>
      <c r="FF224" s="115"/>
      <c r="FP224" s="115"/>
      <c r="FZ224" s="115"/>
      <c r="GJ224" s="115"/>
      <c r="GT224" s="115"/>
      <c r="HD224" s="115"/>
      <c r="HN224" s="115"/>
      <c r="HX224" s="115"/>
    </row>
    <row xmlns:x14ac="http://schemas.microsoft.com/office/spreadsheetml/2009/9/ac" r="225" s="3" customFormat="true" x14ac:dyDescent="0.25">
      <c r="A225" s="372"/>
      <c r="B225" s="115"/>
      <c r="L225" s="115"/>
      <c r="V225" s="115"/>
      <c r="AF225" s="115"/>
      <c r="AP225" s="115"/>
      <c r="AZ225" s="115"/>
      <c r="BA225" s="115"/>
      <c r="BJ225" s="115"/>
      <c r="BT225" s="115"/>
      <c r="CD225" s="115"/>
      <c r="CN225" s="115"/>
      <c r="CX225" s="115"/>
      <c r="DH225" s="115"/>
      <c r="DR225" s="115"/>
      <c r="EB225" s="115"/>
      <c r="EL225" s="115"/>
      <c r="EV225" s="115"/>
      <c r="FF225" s="115"/>
      <c r="FP225" s="115"/>
      <c r="FZ225" s="115"/>
      <c r="GJ225" s="115"/>
      <c r="GT225" s="115"/>
      <c r="HD225" s="115"/>
      <c r="HN225" s="115"/>
      <c r="HX225" s="115"/>
    </row>
    <row xmlns:x14ac="http://schemas.microsoft.com/office/spreadsheetml/2009/9/ac" r="226" s="3" customFormat="true" x14ac:dyDescent="0.25">
      <c r="A226" s="372"/>
      <c r="B226" s="115"/>
      <c r="L226" s="115"/>
      <c r="V226" s="115"/>
      <c r="AF226" s="115"/>
      <c r="AP226" s="115"/>
      <c r="AZ226" s="115"/>
      <c r="BA226" s="115"/>
      <c r="BJ226" s="115"/>
      <c r="BT226" s="115"/>
      <c r="CD226" s="115"/>
      <c r="CN226" s="115"/>
      <c r="CX226" s="115"/>
      <c r="DH226" s="115"/>
      <c r="DR226" s="115"/>
      <c r="EB226" s="115"/>
      <c r="EL226" s="115"/>
      <c r="EV226" s="115"/>
      <c r="FF226" s="115"/>
      <c r="FP226" s="115"/>
      <c r="FZ226" s="115"/>
      <c r="GJ226" s="115"/>
      <c r="GT226" s="115"/>
      <c r="HD226" s="115"/>
      <c r="HN226" s="115"/>
      <c r="HX226" s="115"/>
    </row>
    <row xmlns:x14ac="http://schemas.microsoft.com/office/spreadsheetml/2009/9/ac" r="227" s="3" customFormat="true" x14ac:dyDescent="0.25">
      <c r="A227" s="372"/>
      <c r="B227" s="115"/>
      <c r="L227" s="115"/>
      <c r="V227" s="115"/>
      <c r="AF227" s="115"/>
      <c r="AP227" s="115"/>
      <c r="AZ227" s="115"/>
      <c r="BA227" s="115"/>
      <c r="BJ227" s="115"/>
      <c r="BT227" s="115"/>
      <c r="CD227" s="115"/>
      <c r="CN227" s="115"/>
      <c r="CX227" s="115"/>
      <c r="DH227" s="115"/>
      <c r="DR227" s="115"/>
      <c r="EB227" s="115"/>
      <c r="EL227" s="115"/>
      <c r="EV227" s="115"/>
      <c r="FF227" s="115"/>
      <c r="FP227" s="115"/>
      <c r="FZ227" s="115"/>
      <c r="GJ227" s="115"/>
      <c r="GT227" s="115"/>
      <c r="HD227" s="115"/>
      <c r="HN227" s="115"/>
      <c r="HX227" s="115"/>
    </row>
    <row xmlns:x14ac="http://schemas.microsoft.com/office/spreadsheetml/2009/9/ac" r="228" s="3" customFormat="true" x14ac:dyDescent="0.25">
      <c r="A228" s="372"/>
      <c r="B228" s="115"/>
      <c r="L228" s="115"/>
      <c r="V228" s="115"/>
      <c r="AF228" s="115"/>
      <c r="AP228" s="115"/>
      <c r="AZ228" s="115"/>
      <c r="BA228" s="115"/>
      <c r="BJ228" s="115"/>
      <c r="BT228" s="115"/>
      <c r="CD228" s="115"/>
      <c r="CN228" s="115"/>
      <c r="CX228" s="115"/>
      <c r="DH228" s="115"/>
      <c r="DR228" s="115"/>
      <c r="EB228" s="115"/>
      <c r="EL228" s="115"/>
      <c r="EV228" s="115"/>
      <c r="FF228" s="115"/>
      <c r="FP228" s="115"/>
      <c r="FZ228" s="115"/>
      <c r="GJ228" s="115"/>
      <c r="GT228" s="115"/>
      <c r="HD228" s="115"/>
      <c r="HN228" s="115"/>
      <c r="HX228" s="115"/>
    </row>
    <row xmlns:x14ac="http://schemas.microsoft.com/office/spreadsheetml/2009/9/ac" r="229" s="3" customFormat="true" x14ac:dyDescent="0.25">
      <c r="A229" s="372"/>
      <c r="B229" s="115"/>
      <c r="L229" s="115"/>
      <c r="V229" s="115"/>
      <c r="AF229" s="115"/>
      <c r="AP229" s="115"/>
      <c r="AZ229" s="115"/>
      <c r="BA229" s="115"/>
      <c r="BJ229" s="115"/>
      <c r="BT229" s="115"/>
      <c r="CD229" s="115"/>
      <c r="CN229" s="115"/>
      <c r="CX229" s="115"/>
      <c r="DH229" s="115"/>
      <c r="DR229" s="115"/>
      <c r="EB229" s="115"/>
      <c r="EL229" s="115"/>
      <c r="EV229" s="115"/>
      <c r="FF229" s="115"/>
      <c r="FP229" s="115"/>
      <c r="FZ229" s="115"/>
      <c r="GJ229" s="115"/>
      <c r="GT229" s="115"/>
      <c r="HD229" s="115"/>
      <c r="HN229" s="115"/>
      <c r="HX229" s="115"/>
    </row>
    <row xmlns:x14ac="http://schemas.microsoft.com/office/spreadsheetml/2009/9/ac" r="230" s="3" customFormat="true" x14ac:dyDescent="0.25">
      <c r="A230" s="372"/>
      <c r="B230" s="115"/>
      <c r="L230" s="115"/>
      <c r="V230" s="115"/>
      <c r="AF230" s="115"/>
      <c r="AP230" s="115"/>
      <c r="AZ230" s="115"/>
      <c r="BA230" s="115"/>
      <c r="BJ230" s="115"/>
      <c r="BT230" s="115"/>
      <c r="CD230" s="115"/>
      <c r="CN230" s="115"/>
      <c r="CX230" s="115"/>
      <c r="DH230" s="115"/>
      <c r="DR230" s="115"/>
      <c r="EB230" s="115"/>
      <c r="EL230" s="115"/>
      <c r="EV230" s="115"/>
      <c r="FF230" s="115"/>
      <c r="FP230" s="115"/>
      <c r="FZ230" s="115"/>
      <c r="GJ230" s="115"/>
      <c r="GT230" s="115"/>
      <c r="HD230" s="115"/>
      <c r="HN230" s="115"/>
      <c r="HX230" s="115"/>
    </row>
    <row xmlns:x14ac="http://schemas.microsoft.com/office/spreadsheetml/2009/9/ac" r="231" s="3" customFormat="true" x14ac:dyDescent="0.25">
      <c r="A231" s="372"/>
      <c r="B231" s="115"/>
      <c r="L231" s="115"/>
      <c r="V231" s="115"/>
      <c r="AF231" s="115"/>
      <c r="AP231" s="115"/>
      <c r="AZ231" s="115"/>
      <c r="BA231" s="115"/>
      <c r="BJ231" s="115"/>
      <c r="BT231" s="115"/>
      <c r="CD231" s="115"/>
      <c r="CN231" s="115"/>
      <c r="CX231" s="115"/>
      <c r="DH231" s="115"/>
      <c r="DR231" s="115"/>
      <c r="EB231" s="115"/>
      <c r="EL231" s="115"/>
      <c r="EV231" s="115"/>
      <c r="FF231" s="115"/>
      <c r="FP231" s="115"/>
      <c r="FZ231" s="115"/>
      <c r="GJ231" s="115"/>
      <c r="GT231" s="115"/>
      <c r="HD231" s="115"/>
      <c r="HN231" s="115"/>
      <c r="HX231" s="115"/>
    </row>
    <row xmlns:x14ac="http://schemas.microsoft.com/office/spreadsheetml/2009/9/ac" r="232" s="3" customFormat="true" x14ac:dyDescent="0.25">
      <c r="A232" s="372"/>
      <c r="B232" s="115"/>
      <c r="L232" s="115"/>
      <c r="V232" s="115"/>
      <c r="AF232" s="115"/>
      <c r="AP232" s="115"/>
      <c r="AZ232" s="115"/>
      <c r="BA232" s="115"/>
      <c r="BJ232" s="115"/>
      <c r="BT232" s="115"/>
      <c r="CD232" s="115"/>
      <c r="CN232" s="115"/>
      <c r="CX232" s="115"/>
      <c r="DH232" s="115"/>
      <c r="DR232" s="115"/>
      <c r="EB232" s="115"/>
      <c r="EL232" s="115"/>
      <c r="EV232" s="115"/>
      <c r="FF232" s="115"/>
      <c r="FP232" s="115"/>
      <c r="FZ232" s="115"/>
      <c r="GJ232" s="115"/>
      <c r="GT232" s="115"/>
      <c r="HD232" s="115"/>
      <c r="HN232" s="115"/>
      <c r="HX232" s="115"/>
    </row>
    <row xmlns:x14ac="http://schemas.microsoft.com/office/spreadsheetml/2009/9/ac" r="233" s="3" customFormat="true" x14ac:dyDescent="0.25">
      <c r="A233" s="372"/>
      <c r="B233" s="115"/>
      <c r="L233" s="115"/>
      <c r="V233" s="115"/>
      <c r="AF233" s="115"/>
      <c r="AP233" s="115"/>
      <c r="AZ233" s="115"/>
      <c r="BA233" s="115"/>
      <c r="BJ233" s="115"/>
      <c r="BT233" s="115"/>
      <c r="CD233" s="115"/>
      <c r="CN233" s="115"/>
      <c r="CX233" s="115"/>
      <c r="DH233" s="115"/>
      <c r="DR233" s="115"/>
      <c r="EB233" s="115"/>
      <c r="EL233" s="115"/>
      <c r="EV233" s="115"/>
      <c r="FF233" s="115"/>
      <c r="FP233" s="115"/>
      <c r="FZ233" s="115"/>
      <c r="GJ233" s="115"/>
      <c r="GT233" s="115"/>
      <c r="HD233" s="115"/>
      <c r="HN233" s="115"/>
      <c r="HX233" s="115"/>
    </row>
    <row xmlns:x14ac="http://schemas.microsoft.com/office/spreadsheetml/2009/9/ac" r="234" s="3" customFormat="true" x14ac:dyDescent="0.25">
      <c r="A234" s="372"/>
      <c r="B234" s="115"/>
      <c r="L234" s="115"/>
      <c r="V234" s="115"/>
      <c r="AF234" s="115"/>
      <c r="AP234" s="115"/>
      <c r="AZ234" s="115"/>
      <c r="BA234" s="115"/>
      <c r="BJ234" s="115"/>
      <c r="BT234" s="115"/>
      <c r="CD234" s="115"/>
      <c r="CN234" s="115"/>
      <c r="CX234" s="115"/>
      <c r="DH234" s="115"/>
      <c r="DR234" s="115"/>
      <c r="EB234" s="115"/>
      <c r="EL234" s="115"/>
      <c r="EV234" s="115"/>
      <c r="FF234" s="115"/>
      <c r="FP234" s="115"/>
      <c r="FZ234" s="115"/>
      <c r="GJ234" s="115"/>
      <c r="GT234" s="115"/>
      <c r="HD234" s="115"/>
      <c r="HN234" s="115"/>
      <c r="HX234" s="115"/>
    </row>
    <row xmlns:x14ac="http://schemas.microsoft.com/office/spreadsheetml/2009/9/ac" r="235" s="3" customFormat="true" x14ac:dyDescent="0.25">
      <c r="A235" s="372"/>
      <c r="B235" s="115"/>
      <c r="L235" s="115"/>
      <c r="V235" s="115"/>
      <c r="AF235" s="115"/>
      <c r="AP235" s="115"/>
      <c r="AZ235" s="115"/>
      <c r="BA235" s="115"/>
      <c r="BJ235" s="115"/>
      <c r="BT235" s="115"/>
      <c r="CD235" s="115"/>
      <c r="CN235" s="115"/>
      <c r="CX235" s="115"/>
      <c r="DH235" s="115"/>
      <c r="DR235" s="115"/>
      <c r="EB235" s="115"/>
      <c r="EL235" s="115"/>
      <c r="EV235" s="115"/>
      <c r="FF235" s="115"/>
      <c r="FP235" s="115"/>
      <c r="FZ235" s="115"/>
      <c r="GJ235" s="115"/>
      <c r="GT235" s="115"/>
      <c r="HD235" s="115"/>
      <c r="HN235" s="115"/>
      <c r="HX235" s="115"/>
    </row>
    <row xmlns:x14ac="http://schemas.microsoft.com/office/spreadsheetml/2009/9/ac" r="236" s="3" customFormat="true" x14ac:dyDescent="0.25">
      <c r="A236" s="372"/>
      <c r="B236" s="115"/>
      <c r="L236" s="115"/>
      <c r="V236" s="115"/>
      <c r="AF236" s="115"/>
      <c r="AP236" s="115"/>
      <c r="AZ236" s="115"/>
      <c r="BA236" s="115"/>
      <c r="BJ236" s="115"/>
      <c r="BT236" s="115"/>
      <c r="CD236" s="115"/>
      <c r="CN236" s="115"/>
      <c r="CX236" s="115"/>
      <c r="DH236" s="115"/>
      <c r="DR236" s="115"/>
      <c r="EB236" s="115"/>
      <c r="EL236" s="115"/>
      <c r="EV236" s="115"/>
      <c r="FF236" s="115"/>
      <c r="FP236" s="115"/>
      <c r="FZ236" s="115"/>
      <c r="GJ236" s="115"/>
      <c r="GT236" s="115"/>
      <c r="HD236" s="115"/>
      <c r="HN236" s="115"/>
      <c r="HX236" s="115"/>
    </row>
    <row xmlns:x14ac="http://schemas.microsoft.com/office/spreadsheetml/2009/9/ac" r="237" s="3" customFormat="true" x14ac:dyDescent="0.25">
      <c r="A237" s="372"/>
      <c r="B237" s="115"/>
      <c r="L237" s="115"/>
      <c r="V237" s="115"/>
      <c r="AF237" s="115"/>
      <c r="AP237" s="115"/>
      <c r="AZ237" s="115"/>
      <c r="BA237" s="115"/>
      <c r="BJ237" s="115"/>
      <c r="BT237" s="115"/>
      <c r="CD237" s="115"/>
      <c r="CN237" s="115"/>
      <c r="CX237" s="115"/>
      <c r="DH237" s="115"/>
      <c r="DR237" s="115"/>
      <c r="EB237" s="115"/>
      <c r="EL237" s="115"/>
      <c r="EV237" s="115"/>
      <c r="FF237" s="115"/>
      <c r="FP237" s="115"/>
      <c r="FZ237" s="115"/>
      <c r="GJ237" s="115"/>
      <c r="GT237" s="115"/>
      <c r="HD237" s="115"/>
      <c r="HN237" s="115"/>
      <c r="HX237" s="115"/>
    </row>
    <row xmlns:x14ac="http://schemas.microsoft.com/office/spreadsheetml/2009/9/ac" r="238" s="3" customFormat="true" x14ac:dyDescent="0.25">
      <c r="A238" s="372"/>
      <c r="B238" s="115"/>
      <c r="L238" s="115"/>
      <c r="V238" s="115"/>
      <c r="AF238" s="115"/>
      <c r="AP238" s="115"/>
      <c r="AZ238" s="115"/>
      <c r="BA238" s="115"/>
      <c r="BJ238" s="115"/>
      <c r="BT238" s="115"/>
      <c r="CD238" s="115"/>
      <c r="CN238" s="115"/>
      <c r="CX238" s="115"/>
      <c r="DH238" s="115"/>
      <c r="DR238" s="115"/>
      <c r="EB238" s="115"/>
      <c r="EL238" s="115"/>
      <c r="EV238" s="115"/>
      <c r="FF238" s="115"/>
      <c r="FP238" s="115"/>
      <c r="FZ238" s="115"/>
      <c r="GJ238" s="115"/>
      <c r="GT238" s="115"/>
      <c r="HD238" s="115"/>
      <c r="HN238" s="115"/>
      <c r="HX238" s="115"/>
    </row>
    <row xmlns:x14ac="http://schemas.microsoft.com/office/spreadsheetml/2009/9/ac" r="239" s="3" customFormat="true" x14ac:dyDescent="0.25">
      <c r="A239" s="372"/>
      <c r="B239" s="115"/>
      <c r="L239" s="115"/>
      <c r="V239" s="115"/>
      <c r="AF239" s="115"/>
      <c r="AP239" s="115"/>
      <c r="AZ239" s="115"/>
      <c r="BA239" s="115"/>
      <c r="BJ239" s="115"/>
      <c r="BT239" s="115"/>
      <c r="CD239" s="115"/>
      <c r="CN239" s="115"/>
      <c r="CX239" s="115"/>
      <c r="DH239" s="115"/>
      <c r="DR239" s="115"/>
      <c r="EB239" s="115"/>
      <c r="EL239" s="115"/>
      <c r="EV239" s="115"/>
      <c r="FF239" s="115"/>
      <c r="FP239" s="115"/>
      <c r="FZ239" s="115"/>
      <c r="GJ239" s="115"/>
      <c r="GT239" s="115"/>
      <c r="HD239" s="115"/>
      <c r="HN239" s="115"/>
      <c r="HX239" s="115"/>
    </row>
    <row xmlns:x14ac="http://schemas.microsoft.com/office/spreadsheetml/2009/9/ac" r="240" s="3" customFormat="true" x14ac:dyDescent="0.25">
      <c r="A240" s="372"/>
      <c r="B240" s="115"/>
      <c r="L240" s="115"/>
      <c r="V240" s="115"/>
      <c r="AF240" s="115"/>
      <c r="AP240" s="115"/>
      <c r="AZ240" s="115"/>
      <c r="BA240" s="115"/>
      <c r="BJ240" s="115"/>
      <c r="BT240" s="115"/>
      <c r="CD240" s="115"/>
      <c r="CN240" s="115"/>
      <c r="CX240" s="115"/>
      <c r="DH240" s="115"/>
      <c r="DR240" s="115"/>
      <c r="EB240" s="115"/>
      <c r="EL240" s="115"/>
      <c r="EV240" s="115"/>
      <c r="FF240" s="115"/>
      <c r="FP240" s="115"/>
      <c r="FZ240" s="115"/>
      <c r="GJ240" s="115"/>
      <c r="GT240" s="115"/>
      <c r="HD240" s="115"/>
      <c r="HN240" s="115"/>
      <c r="HX240" s="115"/>
    </row>
    <row xmlns:x14ac="http://schemas.microsoft.com/office/spreadsheetml/2009/9/ac" r="241" s="3" customFormat="true" x14ac:dyDescent="0.25">
      <c r="A241" s="372"/>
      <c r="B241" s="115"/>
      <c r="L241" s="115"/>
      <c r="V241" s="115"/>
      <c r="AF241" s="115"/>
      <c r="AP241" s="115"/>
      <c r="AZ241" s="115"/>
      <c r="BA241" s="115"/>
      <c r="BJ241" s="115"/>
      <c r="BT241" s="115"/>
      <c r="CD241" s="115"/>
      <c r="CN241" s="115"/>
      <c r="CX241" s="115"/>
      <c r="DH241" s="115"/>
      <c r="DR241" s="115"/>
      <c r="EB241" s="115"/>
      <c r="EL241" s="115"/>
      <c r="EV241" s="115"/>
      <c r="FF241" s="115"/>
      <c r="FP241" s="115"/>
      <c r="FZ241" s="115"/>
      <c r="GJ241" s="115"/>
      <c r="GT241" s="115"/>
      <c r="HD241" s="115"/>
      <c r="HN241" s="115"/>
      <c r="HX241" s="115"/>
    </row>
    <row xmlns:x14ac="http://schemas.microsoft.com/office/spreadsheetml/2009/9/ac" r="242" s="3" customFormat="true" x14ac:dyDescent="0.25">
      <c r="A242" s="372"/>
      <c r="B242" s="115"/>
      <c r="L242" s="115"/>
      <c r="V242" s="115"/>
      <c r="AF242" s="115"/>
      <c r="AP242" s="115"/>
      <c r="AZ242" s="115"/>
      <c r="BA242" s="115"/>
      <c r="BJ242" s="115"/>
      <c r="BT242" s="115"/>
      <c r="CD242" s="115"/>
      <c r="CN242" s="115"/>
      <c r="CX242" s="115"/>
      <c r="DH242" s="115"/>
      <c r="DR242" s="115"/>
      <c r="EB242" s="115"/>
      <c r="EL242" s="115"/>
      <c r="EV242" s="115"/>
      <c r="FF242" s="115"/>
      <c r="FP242" s="115"/>
      <c r="FZ242" s="115"/>
      <c r="GJ242" s="115"/>
      <c r="GT242" s="115"/>
      <c r="HD242" s="115"/>
      <c r="HN242" s="115"/>
      <c r="HX242" s="115"/>
    </row>
    <row xmlns:x14ac="http://schemas.microsoft.com/office/spreadsheetml/2009/9/ac" r="243" s="3" customFormat="true" x14ac:dyDescent="0.25">
      <c r="A243" s="372"/>
      <c r="B243" s="115"/>
      <c r="L243" s="115"/>
      <c r="V243" s="115"/>
      <c r="AF243" s="115"/>
      <c r="AP243" s="115"/>
      <c r="AZ243" s="115"/>
      <c r="BA243" s="115"/>
      <c r="BJ243" s="115"/>
      <c r="BT243" s="115"/>
      <c r="CD243" s="115"/>
      <c r="CN243" s="115"/>
      <c r="CX243" s="115"/>
      <c r="DH243" s="115"/>
      <c r="DR243" s="115"/>
      <c r="EB243" s="115"/>
      <c r="EL243" s="115"/>
      <c r="EV243" s="115"/>
      <c r="FF243" s="115"/>
      <c r="FP243" s="115"/>
      <c r="FZ243" s="115"/>
      <c r="GJ243" s="115"/>
      <c r="GT243" s="115"/>
      <c r="HD243" s="115"/>
      <c r="HN243" s="115"/>
      <c r="HX243" s="115"/>
    </row>
    <row xmlns:x14ac="http://schemas.microsoft.com/office/spreadsheetml/2009/9/ac" r="244" s="3" customFormat="true" x14ac:dyDescent="0.25">
      <c r="A244" s="372"/>
      <c r="B244" s="115"/>
      <c r="L244" s="115"/>
      <c r="V244" s="115"/>
      <c r="AF244" s="115"/>
      <c r="AP244" s="115"/>
      <c r="AZ244" s="115"/>
      <c r="BA244" s="115"/>
      <c r="BJ244" s="115"/>
      <c r="BT244" s="115"/>
      <c r="CD244" s="115"/>
      <c r="CN244" s="115"/>
      <c r="CX244" s="115"/>
      <c r="DH244" s="115"/>
      <c r="DR244" s="115"/>
      <c r="EB244" s="115"/>
      <c r="EL244" s="115"/>
      <c r="EV244" s="115"/>
      <c r="FF244" s="115"/>
      <c r="FP244" s="115"/>
      <c r="FZ244" s="115"/>
      <c r="GJ244" s="115"/>
      <c r="GT244" s="115"/>
      <c r="HD244" s="115"/>
      <c r="HN244" s="115"/>
      <c r="HX244" s="115"/>
    </row>
    <row xmlns:x14ac="http://schemas.microsoft.com/office/spreadsheetml/2009/9/ac" r="245" s="3" customFormat="true" x14ac:dyDescent="0.25">
      <c r="A245" s="372"/>
      <c r="B245" s="115"/>
      <c r="L245" s="115"/>
      <c r="V245" s="115"/>
      <c r="AF245" s="115"/>
      <c r="AP245" s="115"/>
      <c r="AZ245" s="115"/>
      <c r="BA245" s="115"/>
      <c r="BJ245" s="115"/>
      <c r="BT245" s="115"/>
      <c r="CD245" s="115"/>
      <c r="CN245" s="115"/>
      <c r="CX245" s="115"/>
      <c r="DH245" s="115"/>
      <c r="DR245" s="115"/>
      <c r="EB245" s="115"/>
      <c r="EL245" s="115"/>
      <c r="EV245" s="115"/>
      <c r="FF245" s="115"/>
      <c r="FP245" s="115"/>
      <c r="FZ245" s="115"/>
      <c r="GJ245" s="115"/>
      <c r="GT245" s="115"/>
      <c r="HD245" s="115"/>
      <c r="HN245" s="115"/>
      <c r="HX245" s="115"/>
    </row>
    <row xmlns:x14ac="http://schemas.microsoft.com/office/spreadsheetml/2009/9/ac" r="246" s="3" customFormat="true" x14ac:dyDescent="0.25">
      <c r="A246" s="372"/>
      <c r="B246" s="115"/>
      <c r="L246" s="115"/>
      <c r="V246" s="115"/>
      <c r="AF246" s="115"/>
      <c r="AP246" s="115"/>
      <c r="AZ246" s="115"/>
      <c r="BA246" s="115"/>
      <c r="BJ246" s="115"/>
      <c r="BT246" s="115"/>
      <c r="CD246" s="115"/>
      <c r="CN246" s="115"/>
      <c r="CX246" s="115"/>
      <c r="DH246" s="115"/>
      <c r="DR246" s="115"/>
      <c r="EB246" s="115"/>
      <c r="EL246" s="115"/>
      <c r="EV246" s="115"/>
      <c r="FF246" s="115"/>
      <c r="FP246" s="115"/>
      <c r="FZ246" s="115"/>
      <c r="GJ246" s="115"/>
      <c r="GT246" s="115"/>
      <c r="HD246" s="115"/>
      <c r="HN246" s="115"/>
      <c r="HX246" s="115"/>
    </row>
    <row xmlns:x14ac="http://schemas.microsoft.com/office/spreadsheetml/2009/9/ac" r="247" s="3" customFormat="true" x14ac:dyDescent="0.25">
      <c r="A247" s="372"/>
      <c r="B247" s="115"/>
      <c r="L247" s="115"/>
      <c r="V247" s="115"/>
      <c r="AF247" s="115"/>
      <c r="AP247" s="115"/>
      <c r="AZ247" s="115"/>
      <c r="BA247" s="115"/>
      <c r="BJ247" s="115"/>
      <c r="BT247" s="115"/>
      <c r="CD247" s="115"/>
      <c r="CN247" s="115"/>
      <c r="CX247" s="115"/>
      <c r="DH247" s="115"/>
      <c r="DR247" s="115"/>
      <c r="EB247" s="115"/>
      <c r="EL247" s="115"/>
      <c r="EV247" s="115"/>
      <c r="FF247" s="115"/>
      <c r="FP247" s="115"/>
      <c r="FZ247" s="115"/>
      <c r="GJ247" s="115"/>
      <c r="GT247" s="115"/>
      <c r="HD247" s="115"/>
      <c r="HN247" s="115"/>
      <c r="HX247" s="115"/>
    </row>
    <row xmlns:x14ac="http://schemas.microsoft.com/office/spreadsheetml/2009/9/ac" r="248" s="3" customFormat="true" x14ac:dyDescent="0.25">
      <c r="A248" s="372"/>
      <c r="B248" s="115"/>
      <c r="L248" s="115"/>
      <c r="V248" s="115"/>
      <c r="AF248" s="115"/>
      <c r="AP248" s="115"/>
      <c r="AZ248" s="115"/>
      <c r="BA248" s="115"/>
      <c r="BJ248" s="115"/>
      <c r="BT248" s="115"/>
      <c r="CD248" s="115"/>
      <c r="CN248" s="115"/>
      <c r="CX248" s="115"/>
      <c r="DH248" s="115"/>
      <c r="DR248" s="115"/>
      <c r="EB248" s="115"/>
      <c r="EL248" s="115"/>
      <c r="EV248" s="115"/>
      <c r="FF248" s="115"/>
      <c r="FP248" s="115"/>
      <c r="FZ248" s="115"/>
      <c r="GJ248" s="115"/>
      <c r="GT248" s="115"/>
      <c r="HD248" s="115"/>
      <c r="HN248" s="115"/>
      <c r="HX248" s="115"/>
    </row>
    <row xmlns:x14ac="http://schemas.microsoft.com/office/spreadsheetml/2009/9/ac" r="249" s="3" customFormat="true" x14ac:dyDescent="0.25">
      <c r="A249" s="372"/>
      <c r="B249" s="115"/>
      <c r="L249" s="115"/>
      <c r="V249" s="115"/>
      <c r="AF249" s="115"/>
      <c r="AP249" s="115"/>
      <c r="AZ249" s="115"/>
      <c r="BA249" s="115"/>
      <c r="BJ249" s="115"/>
      <c r="BT249" s="115"/>
      <c r="CD249" s="115"/>
      <c r="CN249" s="115"/>
      <c r="CX249" s="115"/>
      <c r="DH249" s="115"/>
      <c r="DR249" s="115"/>
      <c r="EB249" s="115"/>
      <c r="EL249" s="115"/>
      <c r="EV249" s="115"/>
      <c r="FF249" s="115"/>
      <c r="FP249" s="115"/>
      <c r="FZ249" s="115"/>
      <c r="GJ249" s="115"/>
      <c r="GT249" s="115"/>
      <c r="HD249" s="115"/>
      <c r="HN249" s="115"/>
      <c r="HX249" s="115"/>
    </row>
    <row xmlns:x14ac="http://schemas.microsoft.com/office/spreadsheetml/2009/9/ac" r="250" s="3" customFormat="true" x14ac:dyDescent="0.25">
      <c r="A250" s="372"/>
      <c r="B250" s="115"/>
      <c r="L250" s="115"/>
      <c r="V250" s="115"/>
      <c r="AF250" s="115"/>
      <c r="AP250" s="115"/>
      <c r="AZ250" s="115"/>
      <c r="BA250" s="115"/>
      <c r="BJ250" s="115"/>
      <c r="BT250" s="115"/>
      <c r="CD250" s="115"/>
      <c r="CN250" s="115"/>
      <c r="CX250" s="115"/>
      <c r="DH250" s="115"/>
      <c r="DR250" s="115"/>
      <c r="EB250" s="115"/>
      <c r="EL250" s="115"/>
      <c r="EV250" s="115"/>
      <c r="FF250" s="115"/>
      <c r="FP250" s="115"/>
      <c r="FZ250" s="115"/>
      <c r="GJ250" s="115"/>
      <c r="GT250" s="115"/>
      <c r="HD250" s="115"/>
      <c r="HN250" s="115"/>
      <c r="HX250" s="115"/>
    </row>
    <row xmlns:x14ac="http://schemas.microsoft.com/office/spreadsheetml/2009/9/ac" r="251" s="3" customFormat="true" x14ac:dyDescent="0.25">
      <c r="A251" s="372"/>
      <c r="B251" s="115"/>
      <c r="L251" s="115"/>
      <c r="V251" s="115"/>
      <c r="AF251" s="115"/>
      <c r="AP251" s="115"/>
      <c r="AZ251" s="115"/>
      <c r="BA251" s="115"/>
      <c r="BJ251" s="115"/>
      <c r="BT251" s="115"/>
      <c r="CD251" s="115"/>
      <c r="CN251" s="115"/>
      <c r="CX251" s="115"/>
      <c r="DH251" s="115"/>
      <c r="DR251" s="115"/>
      <c r="EB251" s="115"/>
      <c r="EL251" s="115"/>
      <c r="EV251" s="115"/>
      <c r="FF251" s="115"/>
      <c r="FP251" s="115"/>
      <c r="FZ251" s="115"/>
      <c r="GJ251" s="115"/>
      <c r="GT251" s="115"/>
      <c r="HD251" s="115"/>
      <c r="HN251" s="115"/>
      <c r="HX251" s="115"/>
    </row>
    <row xmlns:x14ac="http://schemas.microsoft.com/office/spreadsheetml/2009/9/ac" r="252" s="3" customFormat="true" x14ac:dyDescent="0.25">
      <c r="A252" s="372"/>
      <c r="B252" s="115"/>
      <c r="L252" s="115"/>
      <c r="V252" s="115"/>
      <c r="AF252" s="115"/>
      <c r="AP252" s="115"/>
      <c r="AZ252" s="115"/>
      <c r="BA252" s="115"/>
      <c r="BJ252" s="115"/>
      <c r="BT252" s="115"/>
      <c r="CD252" s="115"/>
      <c r="CN252" s="115"/>
      <c r="CX252" s="115"/>
      <c r="DH252" s="115"/>
      <c r="DR252" s="115"/>
      <c r="EB252" s="115"/>
      <c r="EL252" s="115"/>
      <c r="EV252" s="115"/>
      <c r="FF252" s="115"/>
      <c r="FP252" s="115"/>
      <c r="FZ252" s="115"/>
      <c r="GJ252" s="115"/>
      <c r="GT252" s="115"/>
      <c r="HD252" s="115"/>
      <c r="HN252" s="115"/>
      <c r="HX252" s="115"/>
    </row>
    <row xmlns:x14ac="http://schemas.microsoft.com/office/spreadsheetml/2009/9/ac" r="253" s="3" customFormat="true" x14ac:dyDescent="0.25">
      <c r="A253" s="372"/>
      <c r="B253" s="115"/>
      <c r="L253" s="115"/>
      <c r="V253" s="115"/>
      <c r="AF253" s="115"/>
      <c r="AP253" s="115"/>
      <c r="AZ253" s="115"/>
      <c r="BA253" s="115"/>
      <c r="BJ253" s="115"/>
      <c r="BT253" s="115"/>
      <c r="CD253" s="115"/>
      <c r="CN253" s="115"/>
      <c r="CX253" s="115"/>
      <c r="DH253" s="115"/>
      <c r="DR253" s="115"/>
      <c r="EB253" s="115"/>
      <c r="EL253" s="115"/>
      <c r="EV253" s="115"/>
      <c r="FF253" s="115"/>
      <c r="FP253" s="115"/>
      <c r="FZ253" s="115"/>
      <c r="GJ253" s="115"/>
      <c r="GT253" s="115"/>
      <c r="HD253" s="115"/>
      <c r="HN253" s="115"/>
      <c r="HX253" s="115"/>
    </row>
    <row xmlns:x14ac="http://schemas.microsoft.com/office/spreadsheetml/2009/9/ac" r="254" s="3" customFormat="true" x14ac:dyDescent="0.25">
      <c r="A254" s="372"/>
      <c r="B254" s="115"/>
      <c r="L254" s="115"/>
      <c r="V254" s="115"/>
      <c r="AF254" s="115"/>
      <c r="AP254" s="115"/>
      <c r="AZ254" s="115"/>
      <c r="BA254" s="115"/>
      <c r="BJ254" s="115"/>
      <c r="BT254" s="115"/>
      <c r="CD254" s="115"/>
      <c r="CN254" s="115"/>
      <c r="CX254" s="115"/>
      <c r="DH254" s="115"/>
      <c r="DR254" s="115"/>
      <c r="EB254" s="115"/>
      <c r="EL254" s="115"/>
      <c r="EV254" s="115"/>
      <c r="FF254" s="115"/>
      <c r="FP254" s="115"/>
      <c r="FZ254" s="115"/>
      <c r="GJ254" s="115"/>
      <c r="GT254" s="115"/>
      <c r="HD254" s="115"/>
      <c r="HN254" s="115"/>
      <c r="HX254" s="115"/>
    </row>
    <row xmlns:x14ac="http://schemas.microsoft.com/office/spreadsheetml/2009/9/ac" r="255" s="3" customFormat="true" x14ac:dyDescent="0.25">
      <c r="A255" s="372"/>
      <c r="B255" s="115"/>
      <c r="L255" s="115"/>
      <c r="V255" s="115"/>
      <c r="AF255" s="115"/>
      <c r="AP255" s="115"/>
      <c r="AZ255" s="115"/>
      <c r="BA255" s="115"/>
      <c r="BJ255" s="115"/>
      <c r="BT255" s="115"/>
      <c r="CD255" s="115"/>
      <c r="CN255" s="115"/>
      <c r="CX255" s="115"/>
      <c r="DH255" s="115"/>
      <c r="DR255" s="115"/>
      <c r="EB255" s="115"/>
      <c r="EL255" s="115"/>
      <c r="EV255" s="115"/>
      <c r="FF255" s="115"/>
      <c r="FP255" s="115"/>
      <c r="FZ255" s="115"/>
      <c r="GJ255" s="115"/>
      <c r="GT255" s="115"/>
      <c r="HD255" s="115"/>
      <c r="HN255" s="115"/>
      <c r="HX255" s="115"/>
    </row>
    <row xmlns:x14ac="http://schemas.microsoft.com/office/spreadsheetml/2009/9/ac" r="256" s="3" customFormat="true" x14ac:dyDescent="0.25">
      <c r="A256" s="372"/>
      <c r="B256" s="115"/>
      <c r="L256" s="115"/>
      <c r="V256" s="115"/>
      <c r="AF256" s="115"/>
      <c r="AP256" s="115"/>
      <c r="AZ256" s="115"/>
      <c r="BA256" s="115"/>
      <c r="BJ256" s="115"/>
      <c r="BT256" s="115"/>
      <c r="CD256" s="115"/>
      <c r="CN256" s="115"/>
      <c r="CX256" s="115"/>
      <c r="DH256" s="115"/>
      <c r="DR256" s="115"/>
      <c r="EB256" s="115"/>
      <c r="EL256" s="115"/>
      <c r="EV256" s="115"/>
      <c r="FF256" s="115"/>
      <c r="FP256" s="115"/>
      <c r="FZ256" s="115"/>
      <c r="GJ256" s="115"/>
      <c r="GT256" s="115"/>
      <c r="HD256" s="115"/>
      <c r="HN256" s="115"/>
      <c r="HX256" s="115"/>
    </row>
    <row xmlns:x14ac="http://schemas.microsoft.com/office/spreadsheetml/2009/9/ac" r="257" s="3" customFormat="true" x14ac:dyDescent="0.25">
      <c r="A257" s="372"/>
      <c r="B257" s="115"/>
      <c r="L257" s="115"/>
      <c r="V257" s="115"/>
      <c r="AF257" s="115"/>
      <c r="AP257" s="115"/>
      <c r="AZ257" s="115"/>
      <c r="BA257" s="115"/>
      <c r="BJ257" s="115"/>
      <c r="BT257" s="115"/>
      <c r="CD257" s="115"/>
      <c r="CN257" s="115"/>
      <c r="CX257" s="115"/>
      <c r="DH257" s="115"/>
      <c r="DR257" s="115"/>
      <c r="EB257" s="115"/>
      <c r="EL257" s="115"/>
      <c r="EV257" s="115"/>
      <c r="FF257" s="115"/>
      <c r="FP257" s="115"/>
      <c r="FZ257" s="115"/>
      <c r="GJ257" s="115"/>
      <c r="GT257" s="115"/>
      <c r="HD257" s="115"/>
      <c r="HN257" s="115"/>
      <c r="HX257" s="115"/>
    </row>
    <row xmlns:x14ac="http://schemas.microsoft.com/office/spreadsheetml/2009/9/ac" r="258" s="3" customFormat="true" x14ac:dyDescent="0.25">
      <c r="A258" s="372"/>
      <c r="B258" s="115"/>
      <c r="L258" s="115"/>
      <c r="V258" s="115"/>
      <c r="AF258" s="115"/>
      <c r="AP258" s="115"/>
      <c r="AZ258" s="115"/>
      <c r="BA258" s="115"/>
      <c r="BJ258" s="115"/>
      <c r="BT258" s="115"/>
      <c r="CD258" s="115"/>
      <c r="CN258" s="115"/>
      <c r="CX258" s="115"/>
      <c r="DH258" s="115"/>
      <c r="DR258" s="115"/>
      <c r="EB258" s="115"/>
      <c r="EL258" s="115"/>
      <c r="EV258" s="115"/>
      <c r="FF258" s="115"/>
      <c r="FP258" s="115"/>
      <c r="FZ258" s="115"/>
      <c r="GJ258" s="115"/>
      <c r="GT258" s="115"/>
      <c r="HD258" s="115"/>
      <c r="HN258" s="115"/>
      <c r="HX258" s="115"/>
    </row>
    <row xmlns:x14ac="http://schemas.microsoft.com/office/spreadsheetml/2009/9/ac" r="259" s="3" customFormat="true" x14ac:dyDescent="0.25">
      <c r="A259" s="372"/>
      <c r="B259" s="115"/>
      <c r="L259" s="115"/>
      <c r="V259" s="115"/>
      <c r="AF259" s="115"/>
      <c r="AP259" s="115"/>
      <c r="AZ259" s="115"/>
      <c r="BA259" s="115"/>
      <c r="BJ259" s="115"/>
      <c r="BT259" s="115"/>
      <c r="CD259" s="115"/>
      <c r="CN259" s="115"/>
      <c r="CX259" s="115"/>
      <c r="DH259" s="115"/>
      <c r="DR259" s="115"/>
      <c r="EB259" s="115"/>
      <c r="EL259" s="115"/>
      <c r="EV259" s="115"/>
      <c r="FF259" s="115"/>
      <c r="FP259" s="115"/>
      <c r="FZ259" s="115"/>
      <c r="GJ259" s="115"/>
      <c r="GT259" s="115"/>
      <c r="HD259" s="115"/>
      <c r="HN259" s="115"/>
      <c r="HX259" s="115"/>
    </row>
    <row xmlns:x14ac="http://schemas.microsoft.com/office/spreadsheetml/2009/9/ac" r="260" s="3" customFormat="true" x14ac:dyDescent="0.25">
      <c r="A260" s="372"/>
      <c r="B260" s="115"/>
      <c r="L260" s="115"/>
      <c r="V260" s="115"/>
      <c r="AF260" s="115"/>
      <c r="AP260" s="115"/>
      <c r="AZ260" s="115"/>
      <c r="BA260" s="115"/>
      <c r="BJ260" s="115"/>
      <c r="BT260" s="115"/>
      <c r="CD260" s="115"/>
      <c r="CN260" s="115"/>
      <c r="CX260" s="115"/>
      <c r="DH260" s="115"/>
      <c r="DR260" s="115"/>
      <c r="EB260" s="115"/>
      <c r="EL260" s="115"/>
      <c r="EV260" s="115"/>
      <c r="FF260" s="115"/>
      <c r="FP260" s="115"/>
      <c r="FZ260" s="115"/>
      <c r="GJ260" s="115"/>
      <c r="GT260" s="115"/>
      <c r="HD260" s="115"/>
      <c r="HN260" s="115"/>
      <c r="HX260" s="115"/>
    </row>
    <row xmlns:x14ac="http://schemas.microsoft.com/office/spreadsheetml/2009/9/ac" r="261" s="3" customFormat="true" x14ac:dyDescent="0.25">
      <c r="A261" s="372"/>
      <c r="B261" s="115"/>
      <c r="L261" s="115"/>
      <c r="V261" s="115"/>
      <c r="AF261" s="115"/>
      <c r="AP261" s="115"/>
      <c r="AZ261" s="115"/>
      <c r="BA261" s="115"/>
      <c r="BJ261" s="115"/>
      <c r="BT261" s="115"/>
      <c r="CD261" s="115"/>
      <c r="CN261" s="115"/>
      <c r="CX261" s="115"/>
      <c r="DH261" s="115"/>
      <c r="DR261" s="115"/>
      <c r="EB261" s="115"/>
      <c r="EL261" s="115"/>
      <c r="EV261" s="115"/>
      <c r="FF261" s="115"/>
      <c r="FP261" s="115"/>
      <c r="FZ261" s="115"/>
      <c r="GJ261" s="115"/>
      <c r="GT261" s="115"/>
      <c r="HD261" s="115"/>
      <c r="HN261" s="115"/>
      <c r="HX261" s="115"/>
    </row>
    <row xmlns:x14ac="http://schemas.microsoft.com/office/spreadsheetml/2009/9/ac" r="262" s="3" customFormat="true" x14ac:dyDescent="0.25">
      <c r="A262" s="372"/>
      <c r="B262" s="115"/>
      <c r="L262" s="115"/>
      <c r="V262" s="115"/>
      <c r="AF262" s="115"/>
      <c r="AP262" s="115"/>
      <c r="AZ262" s="115"/>
      <c r="BA262" s="115"/>
      <c r="BJ262" s="115"/>
      <c r="BT262" s="115"/>
      <c r="CD262" s="115"/>
      <c r="CN262" s="115"/>
      <c r="CX262" s="115"/>
      <c r="DH262" s="115"/>
      <c r="DR262" s="115"/>
      <c r="EB262" s="115"/>
      <c r="EL262" s="115"/>
      <c r="EV262" s="115"/>
      <c r="FF262" s="115"/>
      <c r="FP262" s="115"/>
      <c r="FZ262" s="115"/>
      <c r="GJ262" s="115"/>
      <c r="GT262" s="115"/>
      <c r="HD262" s="115"/>
      <c r="HN262" s="115"/>
      <c r="HX262" s="115"/>
    </row>
    <row xmlns:x14ac="http://schemas.microsoft.com/office/spreadsheetml/2009/9/ac" r="263" s="3" customFormat="true" x14ac:dyDescent="0.25">
      <c r="A263" s="372"/>
      <c r="B263" s="115"/>
      <c r="L263" s="115"/>
      <c r="V263" s="115"/>
      <c r="AF263" s="115"/>
      <c r="AP263" s="115"/>
      <c r="AZ263" s="115"/>
      <c r="BA263" s="115"/>
      <c r="BJ263" s="115"/>
      <c r="BT263" s="115"/>
      <c r="CD263" s="115"/>
      <c r="CN263" s="115"/>
      <c r="CX263" s="115"/>
      <c r="DH263" s="115"/>
      <c r="DR263" s="115"/>
      <c r="EB263" s="115"/>
      <c r="EL263" s="115"/>
      <c r="EV263" s="115"/>
      <c r="FF263" s="115"/>
      <c r="FP263" s="115"/>
      <c r="FZ263" s="115"/>
      <c r="GJ263" s="115"/>
      <c r="GT263" s="115"/>
      <c r="HD263" s="115"/>
      <c r="HN263" s="115"/>
      <c r="HX263" s="115"/>
    </row>
    <row xmlns:x14ac="http://schemas.microsoft.com/office/spreadsheetml/2009/9/ac" r="264" s="3" customFormat="true" x14ac:dyDescent="0.25">
      <c r="A264" s="372"/>
      <c r="B264" s="115"/>
      <c r="L264" s="115"/>
      <c r="V264" s="115"/>
      <c r="AF264" s="115"/>
      <c r="AP264" s="115"/>
      <c r="AZ264" s="115"/>
      <c r="BA264" s="115"/>
      <c r="BJ264" s="115"/>
      <c r="BT264" s="115"/>
      <c r="CD264" s="115"/>
      <c r="CN264" s="115"/>
      <c r="CX264" s="115"/>
      <c r="DH264" s="115"/>
      <c r="DR264" s="115"/>
      <c r="EB264" s="115"/>
      <c r="EL264" s="115"/>
      <c r="EV264" s="115"/>
      <c r="FF264" s="115"/>
      <c r="FP264" s="115"/>
      <c r="FZ264" s="115"/>
      <c r="GJ264" s="115"/>
      <c r="GT264" s="115"/>
      <c r="HD264" s="115"/>
      <c r="HN264" s="115"/>
      <c r="HX264" s="115"/>
    </row>
    <row xmlns:x14ac="http://schemas.microsoft.com/office/spreadsheetml/2009/9/ac" r="265" s="3" customFormat="true" x14ac:dyDescent="0.25">
      <c r="A265" s="372"/>
      <c r="B265" s="115"/>
      <c r="L265" s="115"/>
      <c r="V265" s="115"/>
      <c r="AF265" s="115"/>
      <c r="AP265" s="115"/>
      <c r="AZ265" s="115"/>
      <c r="BA265" s="115"/>
      <c r="BJ265" s="115"/>
      <c r="BT265" s="115"/>
      <c r="CD265" s="115"/>
      <c r="CN265" s="115"/>
      <c r="CX265" s="115"/>
      <c r="DH265" s="115"/>
      <c r="DR265" s="115"/>
      <c r="EB265" s="115"/>
      <c r="EL265" s="115"/>
      <c r="EV265" s="115"/>
      <c r="FF265" s="115"/>
      <c r="FP265" s="115"/>
      <c r="FZ265" s="115"/>
      <c r="GJ265" s="115"/>
      <c r="GT265" s="115"/>
      <c r="HD265" s="115"/>
      <c r="HN265" s="115"/>
      <c r="HX265" s="115"/>
    </row>
    <row xmlns:x14ac="http://schemas.microsoft.com/office/spreadsheetml/2009/9/ac" r="266" s="3" customFormat="true" x14ac:dyDescent="0.25">
      <c r="A266" s="372"/>
      <c r="B266" s="115"/>
      <c r="L266" s="115"/>
      <c r="V266" s="115"/>
      <c r="AF266" s="115"/>
      <c r="AP266" s="115"/>
      <c r="AZ266" s="115"/>
      <c r="BA266" s="115"/>
      <c r="BJ266" s="115"/>
      <c r="BT266" s="115"/>
      <c r="CD266" s="115"/>
      <c r="CN266" s="115"/>
      <c r="CX266" s="115"/>
      <c r="DH266" s="115"/>
      <c r="DR266" s="115"/>
      <c r="EB266" s="115"/>
      <c r="EL266" s="115"/>
      <c r="EV266" s="115"/>
      <c r="FF266" s="115"/>
      <c r="FP266" s="115"/>
      <c r="FZ266" s="115"/>
      <c r="GJ266" s="115"/>
      <c r="GT266" s="115"/>
      <c r="HD266" s="115"/>
      <c r="HN266" s="115"/>
      <c r="HX266" s="115"/>
    </row>
    <row xmlns:x14ac="http://schemas.microsoft.com/office/spreadsheetml/2009/9/ac" r="267" s="3" customFormat="true" x14ac:dyDescent="0.25">
      <c r="A267" s="372"/>
      <c r="B267" s="115"/>
      <c r="L267" s="115"/>
      <c r="V267" s="115"/>
      <c r="AF267" s="115"/>
      <c r="AP267" s="115"/>
      <c r="AZ267" s="115"/>
      <c r="BA267" s="115"/>
      <c r="BJ267" s="115"/>
      <c r="BT267" s="115"/>
      <c r="CD267" s="115"/>
      <c r="CN267" s="115"/>
      <c r="CX267" s="115"/>
      <c r="DH267" s="115"/>
      <c r="DR267" s="115"/>
      <c r="EB267" s="115"/>
      <c r="EL267" s="115"/>
      <c r="EV267" s="115"/>
      <c r="FF267" s="115"/>
      <c r="FP267" s="115"/>
      <c r="FZ267" s="115"/>
      <c r="GJ267" s="115"/>
      <c r="GT267" s="115"/>
      <c r="HD267" s="115"/>
      <c r="HN267" s="115"/>
      <c r="HX267" s="115"/>
    </row>
    <row xmlns:x14ac="http://schemas.microsoft.com/office/spreadsheetml/2009/9/ac" r="268" s="3" customFormat="true" x14ac:dyDescent="0.25">
      <c r="A268" s="372"/>
      <c r="B268" s="115"/>
      <c r="L268" s="115"/>
      <c r="V268" s="115"/>
      <c r="AF268" s="115"/>
      <c r="AP268" s="115"/>
      <c r="AZ268" s="115"/>
      <c r="BA268" s="115"/>
      <c r="BJ268" s="115"/>
      <c r="BT268" s="115"/>
      <c r="CD268" s="115"/>
      <c r="CN268" s="115"/>
      <c r="CX268" s="115"/>
      <c r="DH268" s="115"/>
      <c r="DR268" s="115"/>
      <c r="EB268" s="115"/>
      <c r="EL268" s="115"/>
      <c r="EV268" s="115"/>
      <c r="FF268" s="115"/>
      <c r="FP268" s="115"/>
      <c r="FZ268" s="115"/>
      <c r="GJ268" s="115"/>
      <c r="GT268" s="115"/>
      <c r="HD268" s="115"/>
      <c r="HN268" s="115"/>
      <c r="HX268" s="115"/>
    </row>
    <row xmlns:x14ac="http://schemas.microsoft.com/office/spreadsheetml/2009/9/ac" r="269" s="3" customFormat="true" x14ac:dyDescent="0.25">
      <c r="A269" s="372"/>
      <c r="B269" s="115"/>
      <c r="L269" s="115"/>
      <c r="V269" s="115"/>
      <c r="AF269" s="115"/>
      <c r="AP269" s="115"/>
      <c r="AZ269" s="115"/>
      <c r="BA269" s="115"/>
      <c r="BJ269" s="115"/>
      <c r="BT269" s="115"/>
      <c r="CD269" s="115"/>
      <c r="CN269" s="115"/>
      <c r="CX269" s="115"/>
      <c r="DH269" s="115"/>
      <c r="DR269" s="115"/>
      <c r="EB269" s="115"/>
      <c r="EL269" s="115"/>
      <c r="EV269" s="115"/>
      <c r="FF269" s="115"/>
      <c r="FP269" s="115"/>
      <c r="FZ269" s="115"/>
      <c r="GJ269" s="115"/>
      <c r="GT269" s="115"/>
      <c r="HD269" s="115"/>
      <c r="HN269" s="115"/>
      <c r="HX269" s="115"/>
    </row>
    <row xmlns:x14ac="http://schemas.microsoft.com/office/spreadsheetml/2009/9/ac" r="270" s="3" customFormat="true" x14ac:dyDescent="0.25">
      <c r="A270" s="372"/>
      <c r="B270" s="115"/>
      <c r="L270" s="115"/>
      <c r="V270" s="115"/>
      <c r="AF270" s="115"/>
      <c r="AP270" s="115"/>
      <c r="AZ270" s="115"/>
      <c r="BA270" s="115"/>
      <c r="BJ270" s="115"/>
      <c r="BT270" s="115"/>
      <c r="CD270" s="115"/>
      <c r="CN270" s="115"/>
      <c r="CX270" s="115"/>
      <c r="DH270" s="115"/>
      <c r="DR270" s="115"/>
      <c r="EB270" s="115"/>
      <c r="EL270" s="115"/>
      <c r="EV270" s="115"/>
      <c r="FF270" s="115"/>
      <c r="FP270" s="115"/>
      <c r="FZ270" s="115"/>
      <c r="GJ270" s="115"/>
      <c r="GT270" s="115"/>
      <c r="HD270" s="115"/>
      <c r="HN270" s="115"/>
      <c r="HX270" s="115"/>
    </row>
    <row xmlns:x14ac="http://schemas.microsoft.com/office/spreadsheetml/2009/9/ac" r="271" s="3" customFormat="true" x14ac:dyDescent="0.25">
      <c r="A271" s="372"/>
      <c r="B271" s="115"/>
      <c r="L271" s="115"/>
      <c r="V271" s="115"/>
      <c r="AF271" s="115"/>
      <c r="AP271" s="115"/>
      <c r="AZ271" s="115"/>
      <c r="BA271" s="115"/>
      <c r="BJ271" s="115"/>
      <c r="BT271" s="115"/>
      <c r="CD271" s="115"/>
      <c r="CN271" s="115"/>
      <c r="CX271" s="115"/>
      <c r="DH271" s="115"/>
      <c r="DR271" s="115"/>
      <c r="EB271" s="115"/>
      <c r="EL271" s="115"/>
      <c r="EV271" s="115"/>
      <c r="FF271" s="115"/>
      <c r="FP271" s="115"/>
      <c r="FZ271" s="115"/>
      <c r="GJ271" s="115"/>
      <c r="GT271" s="115"/>
      <c r="HD271" s="115"/>
      <c r="HN271" s="115"/>
      <c r="HX271" s="115"/>
    </row>
    <row xmlns:x14ac="http://schemas.microsoft.com/office/spreadsheetml/2009/9/ac" r="272" s="3" customFormat="true" x14ac:dyDescent="0.25">
      <c r="A272" s="372"/>
      <c r="B272" s="115"/>
      <c r="L272" s="115"/>
      <c r="V272" s="115"/>
      <c r="AF272" s="115"/>
      <c r="AP272" s="115"/>
      <c r="AZ272" s="115"/>
      <c r="BA272" s="115"/>
      <c r="BJ272" s="115"/>
      <c r="BT272" s="115"/>
      <c r="CD272" s="115"/>
      <c r="CN272" s="115"/>
      <c r="CX272" s="115"/>
      <c r="DH272" s="115"/>
      <c r="DR272" s="115"/>
      <c r="EB272" s="115"/>
      <c r="EL272" s="115"/>
      <c r="EV272" s="115"/>
      <c r="FF272" s="115"/>
      <c r="FP272" s="115"/>
      <c r="FZ272" s="115"/>
      <c r="GJ272" s="115"/>
      <c r="GT272" s="115"/>
      <c r="HD272" s="115"/>
      <c r="HN272" s="115"/>
      <c r="HX272" s="115"/>
    </row>
    <row xmlns:x14ac="http://schemas.microsoft.com/office/spreadsheetml/2009/9/ac" r="273" s="3" customFormat="true" x14ac:dyDescent="0.25">
      <c r="A273" s="372"/>
      <c r="B273" s="115"/>
      <c r="L273" s="115"/>
      <c r="V273" s="115"/>
      <c r="AF273" s="115"/>
      <c r="AP273" s="115"/>
      <c r="AZ273" s="115"/>
      <c r="BA273" s="115"/>
      <c r="BJ273" s="115"/>
      <c r="BT273" s="115"/>
      <c r="CD273" s="115"/>
      <c r="CN273" s="115"/>
      <c r="CX273" s="115"/>
      <c r="DH273" s="115"/>
      <c r="DR273" s="115"/>
      <c r="EB273" s="115"/>
      <c r="EL273" s="115"/>
      <c r="EV273" s="115"/>
      <c r="FF273" s="115"/>
      <c r="FP273" s="115"/>
      <c r="FZ273" s="115"/>
      <c r="GJ273" s="115"/>
      <c r="GT273" s="115"/>
      <c r="HD273" s="115"/>
      <c r="HN273" s="115"/>
      <c r="HX273" s="115"/>
    </row>
    <row xmlns:x14ac="http://schemas.microsoft.com/office/spreadsheetml/2009/9/ac" r="274" s="3" customFormat="true" x14ac:dyDescent="0.25">
      <c r="A274" s="372"/>
      <c r="B274" s="115"/>
      <c r="L274" s="115"/>
      <c r="V274" s="115"/>
      <c r="AF274" s="115"/>
      <c r="AP274" s="115"/>
      <c r="AZ274" s="115"/>
      <c r="BA274" s="115"/>
      <c r="BJ274" s="115"/>
      <c r="BT274" s="115"/>
      <c r="CD274" s="115"/>
      <c r="CN274" s="115"/>
      <c r="CX274" s="115"/>
      <c r="DH274" s="115"/>
      <c r="DR274" s="115"/>
      <c r="EB274" s="115"/>
      <c r="EL274" s="115"/>
      <c r="EV274" s="115"/>
      <c r="FF274" s="115"/>
      <c r="FP274" s="115"/>
      <c r="FZ274" s="115"/>
      <c r="GJ274" s="115"/>
      <c r="GT274" s="115"/>
      <c r="HD274" s="115"/>
      <c r="HN274" s="115"/>
      <c r="HX274" s="115"/>
    </row>
    <row xmlns:x14ac="http://schemas.microsoft.com/office/spreadsheetml/2009/9/ac" r="275" s="3" customFormat="true" x14ac:dyDescent="0.25">
      <c r="A275" s="372"/>
      <c r="B275" s="115"/>
      <c r="L275" s="115"/>
      <c r="V275" s="115"/>
      <c r="AF275" s="115"/>
      <c r="AP275" s="115"/>
      <c r="AZ275" s="115"/>
      <c r="BA275" s="115"/>
      <c r="BJ275" s="115"/>
      <c r="BT275" s="115"/>
      <c r="CD275" s="115"/>
      <c r="CN275" s="115"/>
      <c r="CX275" s="115"/>
      <c r="DH275" s="115"/>
      <c r="DR275" s="115"/>
      <c r="EB275" s="115"/>
      <c r="EL275" s="115"/>
      <c r="EV275" s="115"/>
      <c r="FF275" s="115"/>
      <c r="FP275" s="115"/>
      <c r="FZ275" s="115"/>
      <c r="GJ275" s="115"/>
      <c r="GT275" s="115"/>
      <c r="HD275" s="115"/>
      <c r="HN275" s="115"/>
      <c r="HX275" s="115"/>
    </row>
    <row xmlns:x14ac="http://schemas.microsoft.com/office/spreadsheetml/2009/9/ac" r="276" s="3" customFormat="true" x14ac:dyDescent="0.25">
      <c r="A276" s="372"/>
      <c r="B276" s="115"/>
      <c r="L276" s="115"/>
      <c r="V276" s="115"/>
      <c r="AF276" s="115"/>
      <c r="AP276" s="115"/>
      <c r="AZ276" s="115"/>
      <c r="BA276" s="115"/>
      <c r="BJ276" s="115"/>
      <c r="BT276" s="115"/>
      <c r="CD276" s="115"/>
      <c r="CN276" s="115"/>
      <c r="CX276" s="115"/>
      <c r="DH276" s="115"/>
      <c r="DR276" s="115"/>
      <c r="EB276" s="115"/>
      <c r="EL276" s="115"/>
      <c r="EV276" s="115"/>
      <c r="FF276" s="115"/>
      <c r="FP276" s="115"/>
      <c r="FZ276" s="115"/>
      <c r="GJ276" s="115"/>
      <c r="GT276" s="115"/>
      <c r="HD276" s="115"/>
      <c r="HN276" s="115"/>
      <c r="HX276" s="115"/>
    </row>
    <row xmlns:x14ac="http://schemas.microsoft.com/office/spreadsheetml/2009/9/ac" r="277" s="3" customFormat="true" x14ac:dyDescent="0.25">
      <c r="A277" s="372"/>
      <c r="B277" s="115"/>
      <c r="L277" s="115"/>
      <c r="V277" s="115"/>
      <c r="AF277" s="115"/>
      <c r="AP277" s="115"/>
      <c r="AZ277" s="115"/>
      <c r="BA277" s="115"/>
      <c r="BJ277" s="115"/>
      <c r="BT277" s="115"/>
      <c r="CD277" s="115"/>
      <c r="CN277" s="115"/>
      <c r="CX277" s="115"/>
      <c r="DH277" s="115"/>
      <c r="DR277" s="115"/>
      <c r="EB277" s="115"/>
      <c r="EL277" s="115"/>
      <c r="EV277" s="115"/>
      <c r="FF277" s="115"/>
      <c r="FP277" s="115"/>
      <c r="FZ277" s="115"/>
      <c r="GJ277" s="115"/>
      <c r="GT277" s="115"/>
      <c r="HD277" s="115"/>
      <c r="HN277" s="115"/>
      <c r="HX277" s="115"/>
    </row>
    <row xmlns:x14ac="http://schemas.microsoft.com/office/spreadsheetml/2009/9/ac" r="278" s="3" customFormat="true" x14ac:dyDescent="0.25">
      <c r="A278" s="372"/>
      <c r="B278" s="115"/>
      <c r="L278" s="115"/>
      <c r="V278" s="115"/>
      <c r="AF278" s="115"/>
      <c r="AP278" s="115"/>
      <c r="AZ278" s="115"/>
      <c r="BA278" s="115"/>
      <c r="BJ278" s="115"/>
      <c r="BT278" s="115"/>
      <c r="CD278" s="115"/>
      <c r="CN278" s="115"/>
      <c r="CX278" s="115"/>
      <c r="DH278" s="115"/>
      <c r="DR278" s="115"/>
      <c r="EB278" s="115"/>
      <c r="EL278" s="115"/>
      <c r="EV278" s="115"/>
      <c r="FF278" s="115"/>
      <c r="FP278" s="115"/>
      <c r="FZ278" s="115"/>
      <c r="GJ278" s="115"/>
      <c r="GT278" s="115"/>
      <c r="HD278" s="115"/>
      <c r="HN278" s="115"/>
      <c r="HX278" s="115"/>
    </row>
    <row xmlns:x14ac="http://schemas.microsoft.com/office/spreadsheetml/2009/9/ac" r="279" s="3" customFormat="true" x14ac:dyDescent="0.25">
      <c r="A279" s="372"/>
      <c r="B279" s="115"/>
      <c r="L279" s="115"/>
      <c r="V279" s="115"/>
      <c r="AF279" s="115"/>
      <c r="AP279" s="115"/>
      <c r="AZ279" s="115"/>
      <c r="BA279" s="115"/>
      <c r="BJ279" s="115"/>
      <c r="BT279" s="115"/>
      <c r="CD279" s="115"/>
      <c r="CN279" s="115"/>
      <c r="CX279" s="115"/>
      <c r="DH279" s="115"/>
      <c r="DR279" s="115"/>
      <c r="EB279" s="115"/>
      <c r="EL279" s="115"/>
      <c r="EV279" s="115"/>
      <c r="FF279" s="115"/>
      <c r="FP279" s="115"/>
      <c r="FZ279" s="115"/>
      <c r="GJ279" s="115"/>
      <c r="GT279" s="115"/>
      <c r="HD279" s="115"/>
      <c r="HN279" s="115"/>
      <c r="HX279" s="115"/>
    </row>
    <row xmlns:x14ac="http://schemas.microsoft.com/office/spreadsheetml/2009/9/ac" r="280" s="3" customFormat="true" x14ac:dyDescent="0.25">
      <c r="A280" s="372"/>
      <c r="B280" s="115"/>
      <c r="L280" s="115"/>
      <c r="V280" s="115"/>
      <c r="AF280" s="115"/>
      <c r="AP280" s="115"/>
      <c r="AZ280" s="115"/>
      <c r="BA280" s="115"/>
      <c r="BJ280" s="115"/>
      <c r="BT280" s="115"/>
      <c r="CD280" s="115"/>
      <c r="CN280" s="115"/>
      <c r="CX280" s="115"/>
      <c r="DH280" s="115"/>
      <c r="DR280" s="115"/>
      <c r="EB280" s="115"/>
      <c r="EL280" s="115"/>
      <c r="EV280" s="115"/>
      <c r="FF280" s="115"/>
      <c r="FP280" s="115"/>
      <c r="FZ280" s="115"/>
      <c r="GJ280" s="115"/>
      <c r="GT280" s="115"/>
      <c r="HD280" s="115"/>
      <c r="HN280" s="115"/>
      <c r="HX280" s="115"/>
    </row>
    <row xmlns:x14ac="http://schemas.microsoft.com/office/spreadsheetml/2009/9/ac" r="281" s="3" customFormat="true" x14ac:dyDescent="0.25">
      <c r="A281" s="372"/>
      <c r="B281" s="115"/>
      <c r="L281" s="115"/>
      <c r="V281" s="115"/>
      <c r="AF281" s="115"/>
      <c r="AP281" s="115"/>
      <c r="AZ281" s="115"/>
      <c r="BA281" s="115"/>
      <c r="BJ281" s="115"/>
      <c r="BT281" s="115"/>
      <c r="CD281" s="115"/>
      <c r="CN281" s="115"/>
      <c r="CX281" s="115"/>
      <c r="DH281" s="115"/>
      <c r="DR281" s="115"/>
      <c r="EB281" s="115"/>
      <c r="EL281" s="115"/>
      <c r="EV281" s="115"/>
      <c r="FF281" s="115"/>
      <c r="FP281" s="115"/>
      <c r="FZ281" s="115"/>
      <c r="GJ281" s="115"/>
      <c r="GT281" s="115"/>
      <c r="HD281" s="115"/>
      <c r="HN281" s="115"/>
      <c r="HX281" s="115"/>
    </row>
    <row xmlns:x14ac="http://schemas.microsoft.com/office/spreadsheetml/2009/9/ac" r="282" s="3" customFormat="true" x14ac:dyDescent="0.25">
      <c r="A282" s="372"/>
      <c r="B282" s="115"/>
      <c r="L282" s="115"/>
      <c r="V282" s="115"/>
      <c r="AF282" s="115"/>
      <c r="AP282" s="115"/>
      <c r="AZ282" s="115"/>
      <c r="BA282" s="115"/>
      <c r="BJ282" s="115"/>
      <c r="BT282" s="115"/>
      <c r="CD282" s="115"/>
      <c r="CN282" s="115"/>
      <c r="CX282" s="115"/>
      <c r="DH282" s="115"/>
      <c r="DR282" s="115"/>
      <c r="EB282" s="115"/>
      <c r="EL282" s="115"/>
      <c r="EV282" s="115"/>
      <c r="FF282" s="115"/>
      <c r="FP282" s="115"/>
      <c r="FZ282" s="115"/>
      <c r="GJ282" s="115"/>
      <c r="GT282" s="115"/>
      <c r="HD282" s="115"/>
      <c r="HN282" s="115"/>
      <c r="HX282" s="115"/>
    </row>
    <row xmlns:x14ac="http://schemas.microsoft.com/office/spreadsheetml/2009/9/ac" r="283" s="3" customFormat="true" x14ac:dyDescent="0.25">
      <c r="A283" s="372"/>
      <c r="B283" s="115"/>
      <c r="L283" s="115"/>
      <c r="V283" s="115"/>
      <c r="AF283" s="115"/>
      <c r="AP283" s="115"/>
      <c r="AZ283" s="115"/>
      <c r="BA283" s="115"/>
      <c r="BJ283" s="115"/>
      <c r="BT283" s="115"/>
      <c r="CD283" s="115"/>
      <c r="CN283" s="115"/>
      <c r="CX283" s="115"/>
      <c r="DH283" s="115"/>
      <c r="DR283" s="115"/>
      <c r="EB283" s="115"/>
      <c r="EL283" s="115"/>
      <c r="EV283" s="115"/>
      <c r="FF283" s="115"/>
      <c r="FP283" s="115"/>
      <c r="FZ283" s="115"/>
      <c r="GJ283" s="115"/>
      <c r="GT283" s="115"/>
      <c r="HD283" s="115"/>
      <c r="HN283" s="115"/>
      <c r="HX283" s="115"/>
    </row>
    <row xmlns:x14ac="http://schemas.microsoft.com/office/spreadsheetml/2009/9/ac" r="284" s="3" customFormat="true" x14ac:dyDescent="0.25">
      <c r="A284" s="372"/>
      <c r="B284" s="115"/>
      <c r="L284" s="115"/>
      <c r="V284" s="115"/>
      <c r="AF284" s="115"/>
      <c r="AP284" s="115"/>
      <c r="AZ284" s="115"/>
      <c r="BA284" s="115"/>
      <c r="BJ284" s="115"/>
      <c r="BT284" s="115"/>
      <c r="CD284" s="115"/>
      <c r="CN284" s="115"/>
      <c r="CX284" s="115"/>
      <c r="DH284" s="115"/>
      <c r="DR284" s="115"/>
      <c r="EB284" s="115"/>
      <c r="EL284" s="115"/>
      <c r="EV284" s="115"/>
      <c r="FF284" s="115"/>
      <c r="FP284" s="115"/>
      <c r="FZ284" s="115"/>
      <c r="GJ284" s="115"/>
      <c r="GT284" s="115"/>
      <c r="HD284" s="115"/>
      <c r="HN284" s="115"/>
      <c r="HX284" s="115"/>
    </row>
    <row xmlns:x14ac="http://schemas.microsoft.com/office/spreadsheetml/2009/9/ac" r="285" s="3" customFormat="true" x14ac:dyDescent="0.25">
      <c r="A285" s="372"/>
      <c r="B285" s="115"/>
      <c r="L285" s="115"/>
      <c r="V285" s="115"/>
      <c r="AF285" s="115"/>
      <c r="AP285" s="115"/>
      <c r="AZ285" s="115"/>
      <c r="BA285" s="115"/>
      <c r="BJ285" s="115"/>
      <c r="BT285" s="115"/>
      <c r="CD285" s="115"/>
      <c r="CN285" s="115"/>
      <c r="CX285" s="115"/>
      <c r="DH285" s="115"/>
      <c r="DR285" s="115"/>
      <c r="EB285" s="115"/>
      <c r="EL285" s="115"/>
      <c r="EV285" s="115"/>
      <c r="FF285" s="115"/>
      <c r="FP285" s="115"/>
      <c r="FZ285" s="115"/>
      <c r="GJ285" s="115"/>
      <c r="GT285" s="115"/>
      <c r="HD285" s="115"/>
      <c r="HN285" s="115"/>
      <c r="HX285" s="115"/>
    </row>
    <row xmlns:x14ac="http://schemas.microsoft.com/office/spreadsheetml/2009/9/ac" r="286" s="3" customFormat="true" x14ac:dyDescent="0.25">
      <c r="A286" s="372"/>
      <c r="B286" s="115"/>
      <c r="L286" s="115"/>
      <c r="V286" s="115"/>
      <c r="AF286" s="115"/>
      <c r="AP286" s="115"/>
      <c r="AZ286" s="115"/>
      <c r="BA286" s="115"/>
      <c r="BJ286" s="115"/>
      <c r="BT286" s="115"/>
      <c r="CD286" s="115"/>
      <c r="CN286" s="115"/>
      <c r="CX286" s="115"/>
      <c r="DH286" s="115"/>
      <c r="DR286" s="115"/>
      <c r="EB286" s="115"/>
      <c r="EL286" s="115"/>
      <c r="EV286" s="115"/>
      <c r="FF286" s="115"/>
      <c r="FP286" s="115"/>
      <c r="FZ286" s="115"/>
      <c r="GJ286" s="115"/>
      <c r="GT286" s="115"/>
      <c r="HD286" s="115"/>
      <c r="HN286" s="115"/>
      <c r="HX286" s="115"/>
    </row>
    <row xmlns:x14ac="http://schemas.microsoft.com/office/spreadsheetml/2009/9/ac" r="287" s="3" customFormat="true" x14ac:dyDescent="0.25">
      <c r="A287" s="372"/>
      <c r="B287" s="115"/>
      <c r="L287" s="115"/>
      <c r="V287" s="115"/>
      <c r="AF287" s="115"/>
      <c r="AP287" s="115"/>
      <c r="AZ287" s="115"/>
      <c r="BA287" s="115"/>
      <c r="BJ287" s="115"/>
      <c r="BT287" s="115"/>
      <c r="CD287" s="115"/>
      <c r="CN287" s="115"/>
      <c r="CX287" s="115"/>
      <c r="DH287" s="115"/>
      <c r="DR287" s="115"/>
      <c r="EB287" s="115"/>
      <c r="EL287" s="115"/>
      <c r="EV287" s="115"/>
      <c r="FF287" s="115"/>
      <c r="FP287" s="115"/>
      <c r="FZ287" s="115"/>
      <c r="GJ287" s="115"/>
      <c r="GT287" s="115"/>
      <c r="HD287" s="115"/>
      <c r="HN287" s="115"/>
      <c r="HX287" s="115"/>
    </row>
    <row xmlns:x14ac="http://schemas.microsoft.com/office/spreadsheetml/2009/9/ac" r="288" s="3" customFormat="true" x14ac:dyDescent="0.25">
      <c r="A288" s="372"/>
      <c r="B288" s="115"/>
      <c r="L288" s="115"/>
      <c r="V288" s="115"/>
      <c r="AF288" s="115"/>
      <c r="AP288" s="115"/>
      <c r="AZ288" s="115"/>
      <c r="BA288" s="115"/>
      <c r="BJ288" s="115"/>
      <c r="BT288" s="115"/>
      <c r="CD288" s="115"/>
      <c r="CN288" s="115"/>
      <c r="CX288" s="115"/>
      <c r="DH288" s="115"/>
      <c r="DR288" s="115"/>
      <c r="EB288" s="115"/>
      <c r="EL288" s="115"/>
      <c r="EV288" s="115"/>
      <c r="FF288" s="115"/>
      <c r="FP288" s="115"/>
      <c r="FZ288" s="115"/>
      <c r="GJ288" s="115"/>
      <c r="GT288" s="115"/>
      <c r="HD288" s="115"/>
      <c r="HN288" s="115"/>
      <c r="HX288" s="115"/>
    </row>
    <row xmlns:x14ac="http://schemas.microsoft.com/office/spreadsheetml/2009/9/ac" r="289" s="3" customFormat="true" x14ac:dyDescent="0.25">
      <c r="A289" s="372"/>
      <c r="B289" s="115"/>
      <c r="L289" s="115"/>
      <c r="V289" s="115"/>
      <c r="AF289" s="115"/>
      <c r="AP289" s="115"/>
      <c r="AZ289" s="115"/>
      <c r="BA289" s="115"/>
      <c r="BJ289" s="115"/>
      <c r="BT289" s="115"/>
      <c r="CD289" s="115"/>
      <c r="CN289" s="115"/>
      <c r="CX289" s="115"/>
      <c r="DH289" s="115"/>
      <c r="DR289" s="115"/>
      <c r="EB289" s="115"/>
      <c r="EL289" s="115"/>
      <c r="EV289" s="115"/>
      <c r="FF289" s="115"/>
      <c r="FP289" s="115"/>
      <c r="FZ289" s="115"/>
      <c r="GJ289" s="115"/>
      <c r="GT289" s="115"/>
      <c r="HD289" s="115"/>
      <c r="HN289" s="115"/>
      <c r="HX289" s="115"/>
    </row>
    <row xmlns:x14ac="http://schemas.microsoft.com/office/spreadsheetml/2009/9/ac" r="290" s="3" customFormat="true" x14ac:dyDescent="0.25">
      <c r="A290" s="372"/>
      <c r="B290" s="115"/>
      <c r="L290" s="115"/>
      <c r="V290" s="115"/>
      <c r="AF290" s="115"/>
      <c r="AP290" s="115"/>
      <c r="AZ290" s="115"/>
      <c r="BA290" s="115"/>
      <c r="BJ290" s="115"/>
      <c r="BT290" s="115"/>
      <c r="CD290" s="115"/>
      <c r="CN290" s="115"/>
      <c r="CX290" s="115"/>
      <c r="DH290" s="115"/>
      <c r="DR290" s="115"/>
      <c r="EB290" s="115"/>
      <c r="EL290" s="115"/>
      <c r="EV290" s="115"/>
      <c r="FF290" s="115"/>
      <c r="FP290" s="115"/>
      <c r="FZ290" s="115"/>
      <c r="GJ290" s="115"/>
      <c r="GT290" s="115"/>
      <c r="HD290" s="115"/>
      <c r="HN290" s="115"/>
      <c r="HX290" s="115"/>
    </row>
    <row xmlns:x14ac="http://schemas.microsoft.com/office/spreadsheetml/2009/9/ac" r="291" s="3" customFormat="true" x14ac:dyDescent="0.25">
      <c r="A291" s="372"/>
      <c r="B291" s="115"/>
      <c r="L291" s="115"/>
      <c r="V291" s="115"/>
      <c r="AF291" s="115"/>
      <c r="AP291" s="115"/>
      <c r="AZ291" s="115"/>
      <c r="BA291" s="115"/>
      <c r="BJ291" s="115"/>
      <c r="BT291" s="115"/>
      <c r="CD291" s="115"/>
      <c r="CN291" s="115"/>
      <c r="CX291" s="115"/>
      <c r="DH291" s="115"/>
      <c r="DR291" s="115"/>
      <c r="EB291" s="115"/>
      <c r="EL291" s="115"/>
      <c r="EV291" s="115"/>
      <c r="FF291" s="115"/>
      <c r="FP291" s="115"/>
      <c r="FZ291" s="115"/>
      <c r="GJ291" s="115"/>
      <c r="GT291" s="115"/>
      <c r="HD291" s="115"/>
      <c r="HN291" s="115"/>
      <c r="HX291" s="115"/>
    </row>
    <row xmlns:x14ac="http://schemas.microsoft.com/office/spreadsheetml/2009/9/ac" r="292" s="3" customFormat="true" x14ac:dyDescent="0.25">
      <c r="A292" s="372"/>
      <c r="B292" s="115"/>
      <c r="L292" s="115"/>
      <c r="V292" s="115"/>
      <c r="AF292" s="115"/>
      <c r="AP292" s="115"/>
      <c r="AZ292" s="115"/>
      <c r="BA292" s="115"/>
      <c r="BJ292" s="115"/>
      <c r="BT292" s="115"/>
      <c r="CD292" s="115"/>
      <c r="CN292" s="115"/>
      <c r="CX292" s="115"/>
      <c r="DH292" s="115"/>
      <c r="DR292" s="115"/>
      <c r="EB292" s="115"/>
      <c r="EL292" s="115"/>
      <c r="EV292" s="115"/>
      <c r="FF292" s="115"/>
      <c r="FP292" s="115"/>
      <c r="FZ292" s="115"/>
      <c r="GJ292" s="115"/>
      <c r="GT292" s="115"/>
      <c r="HD292" s="115"/>
      <c r="HN292" s="115"/>
      <c r="HX292" s="115"/>
    </row>
    <row xmlns:x14ac="http://schemas.microsoft.com/office/spreadsheetml/2009/9/ac" r="293" s="3" customFormat="true" x14ac:dyDescent="0.25">
      <c r="A293" s="372"/>
      <c r="B293" s="115"/>
      <c r="L293" s="115"/>
      <c r="V293" s="115"/>
      <c r="AF293" s="115"/>
      <c r="AP293" s="115"/>
      <c r="AZ293" s="115"/>
      <c r="BA293" s="115"/>
      <c r="BJ293" s="115"/>
      <c r="BT293" s="115"/>
      <c r="CD293" s="115"/>
      <c r="CN293" s="115"/>
      <c r="CX293" s="115"/>
      <c r="DH293" s="115"/>
      <c r="DR293" s="115"/>
      <c r="EB293" s="115"/>
      <c r="EL293" s="115"/>
      <c r="EV293" s="115"/>
      <c r="FF293" s="115"/>
      <c r="FP293" s="115"/>
      <c r="FZ293" s="115"/>
      <c r="GJ293" s="115"/>
      <c r="GT293" s="115"/>
      <c r="HD293" s="115"/>
      <c r="HN293" s="115"/>
      <c r="HX293" s="115"/>
    </row>
    <row xmlns:x14ac="http://schemas.microsoft.com/office/spreadsheetml/2009/9/ac" r="294" s="3" customFormat="true" x14ac:dyDescent="0.25">
      <c r="A294" s="372"/>
      <c r="B294" s="115"/>
      <c r="L294" s="115"/>
      <c r="V294" s="115"/>
      <c r="AF294" s="115"/>
      <c r="AP294" s="115"/>
      <c r="AZ294" s="115"/>
      <c r="BA294" s="115"/>
      <c r="BJ294" s="115"/>
      <c r="BT294" s="115"/>
      <c r="CD294" s="115"/>
      <c r="CN294" s="115"/>
      <c r="CX294" s="115"/>
      <c r="DH294" s="115"/>
      <c r="DR294" s="115"/>
      <c r="EB294" s="115"/>
      <c r="EL294" s="115"/>
      <c r="EV294" s="115"/>
      <c r="FF294" s="115"/>
      <c r="FP294" s="115"/>
      <c r="FZ294" s="115"/>
      <c r="GJ294" s="115"/>
      <c r="GT294" s="115"/>
      <c r="HD294" s="115"/>
      <c r="HN294" s="115"/>
      <c r="HX294" s="115"/>
    </row>
    <row xmlns:x14ac="http://schemas.microsoft.com/office/spreadsheetml/2009/9/ac" r="295" s="3" customFormat="true" x14ac:dyDescent="0.25">
      <c r="A295" s="372"/>
      <c r="B295" s="115"/>
      <c r="L295" s="115"/>
      <c r="V295" s="115"/>
      <c r="AF295" s="115"/>
      <c r="AP295" s="115"/>
      <c r="AZ295" s="115"/>
      <c r="BA295" s="115"/>
      <c r="BJ295" s="115"/>
      <c r="BT295" s="115"/>
      <c r="CD295" s="115"/>
      <c r="CN295" s="115"/>
      <c r="CX295" s="115"/>
      <c r="DH295" s="115"/>
      <c r="DR295" s="115"/>
      <c r="EB295" s="115"/>
      <c r="EL295" s="115"/>
      <c r="EV295" s="115"/>
      <c r="FF295" s="115"/>
      <c r="FP295" s="115"/>
      <c r="FZ295" s="115"/>
      <c r="GJ295" s="115"/>
      <c r="GT295" s="115"/>
      <c r="HD295" s="115"/>
      <c r="HN295" s="115"/>
      <c r="HX295" s="115"/>
    </row>
    <row xmlns:x14ac="http://schemas.microsoft.com/office/spreadsheetml/2009/9/ac" r="296" s="3" customFormat="true" x14ac:dyDescent="0.25">
      <c r="A296" s="372"/>
      <c r="B296" s="115"/>
      <c r="L296" s="115"/>
      <c r="V296" s="115"/>
      <c r="AF296" s="115"/>
      <c r="AP296" s="115"/>
      <c r="AZ296" s="115"/>
      <c r="BA296" s="115"/>
      <c r="BJ296" s="115"/>
      <c r="BT296" s="115"/>
      <c r="CD296" s="115"/>
      <c r="CN296" s="115"/>
      <c r="CX296" s="115"/>
      <c r="DH296" s="115"/>
      <c r="DR296" s="115"/>
      <c r="EB296" s="115"/>
      <c r="EL296" s="115"/>
      <c r="EV296" s="115"/>
      <c r="FF296" s="115"/>
      <c r="FP296" s="115"/>
      <c r="FZ296" s="115"/>
      <c r="GJ296" s="115"/>
      <c r="GT296" s="115"/>
      <c r="HD296" s="115"/>
      <c r="HN296" s="115"/>
      <c r="HX296" s="115"/>
    </row>
    <row xmlns:x14ac="http://schemas.microsoft.com/office/spreadsheetml/2009/9/ac" r="297" s="3" customFormat="true" x14ac:dyDescent="0.25">
      <c r="A297" s="372"/>
      <c r="B297" s="115"/>
      <c r="L297" s="115"/>
      <c r="V297" s="115"/>
      <c r="AF297" s="115"/>
      <c r="AP297" s="115"/>
      <c r="AZ297" s="115"/>
      <c r="BA297" s="115"/>
      <c r="BJ297" s="115"/>
      <c r="BT297" s="115"/>
      <c r="CD297" s="115"/>
      <c r="CN297" s="115"/>
      <c r="CX297" s="115"/>
      <c r="DH297" s="115"/>
      <c r="DR297" s="115"/>
      <c r="EB297" s="115"/>
      <c r="EL297" s="115"/>
      <c r="EV297" s="115"/>
      <c r="FF297" s="115"/>
      <c r="FP297" s="115"/>
      <c r="FZ297" s="115"/>
      <c r="GJ297" s="115"/>
      <c r="GT297" s="115"/>
      <c r="HD297" s="115"/>
      <c r="HN297" s="115"/>
      <c r="HX297" s="115"/>
    </row>
    <row xmlns:x14ac="http://schemas.microsoft.com/office/spreadsheetml/2009/9/ac" r="298" s="3" customFormat="true" x14ac:dyDescent="0.25">
      <c r="A298" s="372"/>
      <c r="B298" s="115"/>
      <c r="L298" s="115"/>
      <c r="V298" s="115"/>
      <c r="AF298" s="115"/>
      <c r="AP298" s="115"/>
      <c r="AZ298" s="115"/>
      <c r="BA298" s="115"/>
      <c r="BJ298" s="115"/>
      <c r="BT298" s="115"/>
      <c r="CD298" s="115"/>
      <c r="CN298" s="115"/>
      <c r="CX298" s="115"/>
      <c r="DH298" s="115"/>
      <c r="DR298" s="115"/>
      <c r="EB298" s="115"/>
      <c r="EL298" s="115"/>
      <c r="EV298" s="115"/>
      <c r="FF298" s="115"/>
      <c r="FP298" s="115"/>
      <c r="FZ298" s="115"/>
      <c r="GJ298" s="115"/>
      <c r="GT298" s="115"/>
      <c r="HD298" s="115"/>
      <c r="HN298" s="115"/>
      <c r="HX298" s="115"/>
    </row>
    <row xmlns:x14ac="http://schemas.microsoft.com/office/spreadsheetml/2009/9/ac" r="299" s="3" customFormat="true" x14ac:dyDescent="0.25">
      <c r="A299" s="372"/>
      <c r="B299" s="115"/>
      <c r="L299" s="115"/>
      <c r="V299" s="115"/>
      <c r="AF299" s="115"/>
      <c r="AP299" s="115"/>
      <c r="AZ299" s="115"/>
      <c r="BA299" s="115"/>
      <c r="BJ299" s="115"/>
      <c r="BT299" s="115"/>
      <c r="CD299" s="115"/>
      <c r="CN299" s="115"/>
      <c r="CX299" s="115"/>
      <c r="DH299" s="115"/>
      <c r="DR299" s="115"/>
      <c r="EB299" s="115"/>
      <c r="EL299" s="115"/>
      <c r="EV299" s="115"/>
      <c r="FF299" s="115"/>
      <c r="FP299" s="115"/>
      <c r="FZ299" s="115"/>
      <c r="GJ299" s="115"/>
      <c r="GT299" s="115"/>
      <c r="HD299" s="115"/>
      <c r="HN299" s="115"/>
      <c r="HX299" s="115"/>
    </row>
    <row xmlns:x14ac="http://schemas.microsoft.com/office/spreadsheetml/2009/9/ac" r="300" s="3" customFormat="true" x14ac:dyDescent="0.25">
      <c r="A300" s="372"/>
      <c r="B300" s="115"/>
      <c r="L300" s="115"/>
      <c r="V300" s="115"/>
      <c r="AF300" s="115"/>
      <c r="AP300" s="115"/>
      <c r="AZ300" s="115"/>
      <c r="BA300" s="115"/>
      <c r="BJ300" s="115"/>
      <c r="BT300" s="115"/>
      <c r="CD300" s="115"/>
      <c r="CN300" s="115"/>
      <c r="CX300" s="115"/>
      <c r="DH300" s="115"/>
      <c r="DR300" s="115"/>
      <c r="EB300" s="115"/>
      <c r="EL300" s="115"/>
      <c r="EV300" s="115"/>
      <c r="FF300" s="115"/>
      <c r="FP300" s="115"/>
      <c r="FZ300" s="115"/>
      <c r="GJ300" s="115"/>
      <c r="GT300" s="115"/>
      <c r="HD300" s="115"/>
      <c r="HN300" s="115"/>
      <c r="HX300" s="115"/>
    </row>
    <row xmlns:x14ac="http://schemas.microsoft.com/office/spreadsheetml/2009/9/ac" r="301" s="3" customFormat="true" x14ac:dyDescent="0.25">
      <c r="A301" s="372"/>
      <c r="B301" s="115"/>
      <c r="L301" s="115"/>
      <c r="V301" s="115"/>
      <c r="AF301" s="115"/>
      <c r="AP301" s="115"/>
      <c r="AZ301" s="115"/>
      <c r="BA301" s="115"/>
      <c r="BJ301" s="115"/>
      <c r="BT301" s="115"/>
      <c r="CD301" s="115"/>
      <c r="CN301" s="115"/>
      <c r="CX301" s="115"/>
      <c r="DH301" s="115"/>
      <c r="DR301" s="115"/>
      <c r="EB301" s="115"/>
      <c r="EL301" s="115"/>
      <c r="EV301" s="115"/>
      <c r="FF301" s="115"/>
      <c r="FP301" s="115"/>
      <c r="FZ301" s="115"/>
      <c r="GJ301" s="115"/>
      <c r="GT301" s="115"/>
      <c r="HD301" s="115"/>
      <c r="HN301" s="115"/>
      <c r="HX301" s="115"/>
    </row>
    <row xmlns:x14ac="http://schemas.microsoft.com/office/spreadsheetml/2009/9/ac" r="302" s="3" customFormat="true" x14ac:dyDescent="0.25">
      <c r="A302" s="372"/>
      <c r="B302" s="115"/>
      <c r="L302" s="115"/>
      <c r="V302" s="115"/>
      <c r="AF302" s="115"/>
      <c r="AP302" s="115"/>
      <c r="AZ302" s="115"/>
      <c r="BA302" s="115"/>
      <c r="BJ302" s="115"/>
      <c r="BT302" s="115"/>
      <c r="CD302" s="115"/>
      <c r="CN302" s="115"/>
      <c r="CX302" s="115"/>
      <c r="DH302" s="115"/>
      <c r="DR302" s="115"/>
      <c r="EB302" s="115"/>
      <c r="EL302" s="115"/>
      <c r="EV302" s="115"/>
      <c r="FF302" s="115"/>
      <c r="FP302" s="115"/>
      <c r="FZ302" s="115"/>
      <c r="GJ302" s="115"/>
      <c r="GT302" s="115"/>
      <c r="HD302" s="115"/>
      <c r="HN302" s="115"/>
      <c r="HX302" s="115"/>
    </row>
    <row xmlns:x14ac="http://schemas.microsoft.com/office/spreadsheetml/2009/9/ac" r="303" s="3" customFormat="true" x14ac:dyDescent="0.25">
      <c r="A303" s="372"/>
      <c r="B303" s="115"/>
      <c r="L303" s="115"/>
      <c r="V303" s="115"/>
      <c r="AF303" s="115"/>
      <c r="AP303" s="115"/>
      <c r="AZ303" s="115"/>
      <c r="BA303" s="115"/>
      <c r="BJ303" s="115"/>
      <c r="BT303" s="115"/>
      <c r="CD303" s="115"/>
      <c r="CN303" s="115"/>
      <c r="CX303" s="115"/>
      <c r="DH303" s="115"/>
      <c r="DR303" s="115"/>
      <c r="EB303" s="115"/>
      <c r="EL303" s="115"/>
      <c r="EV303" s="115"/>
      <c r="FF303" s="115"/>
      <c r="FP303" s="115"/>
      <c r="FZ303" s="115"/>
      <c r="GJ303" s="115"/>
      <c r="GT303" s="115"/>
      <c r="HD303" s="115"/>
      <c r="HN303" s="115"/>
      <c r="HX303" s="115"/>
    </row>
    <row xmlns:x14ac="http://schemas.microsoft.com/office/spreadsheetml/2009/9/ac" r="304" s="3" customFormat="true" x14ac:dyDescent="0.25">
      <c r="A304" s="372"/>
      <c r="B304" s="115"/>
      <c r="L304" s="115"/>
      <c r="V304" s="115"/>
      <c r="AF304" s="115"/>
      <c r="AP304" s="115"/>
      <c r="AZ304" s="115"/>
      <c r="BA304" s="115"/>
      <c r="BJ304" s="115"/>
      <c r="BT304" s="115"/>
      <c r="CD304" s="115"/>
      <c r="CN304" s="115"/>
      <c r="CX304" s="115"/>
      <c r="DH304" s="115"/>
      <c r="DR304" s="115"/>
      <c r="EB304" s="115"/>
      <c r="EL304" s="115"/>
      <c r="EV304" s="115"/>
      <c r="FF304" s="115"/>
      <c r="FP304" s="115"/>
      <c r="FZ304" s="115"/>
      <c r="GJ304" s="115"/>
      <c r="GT304" s="115"/>
      <c r="HD304" s="115"/>
      <c r="HN304" s="115"/>
      <c r="HX304" s="115"/>
    </row>
    <row xmlns:x14ac="http://schemas.microsoft.com/office/spreadsheetml/2009/9/ac" r="305" s="3" customFormat="true" x14ac:dyDescent="0.25">
      <c r="A305" s="372"/>
      <c r="B305" s="115"/>
      <c r="L305" s="115"/>
      <c r="V305" s="115"/>
      <c r="AF305" s="115"/>
      <c r="AP305" s="115"/>
      <c r="AZ305" s="115"/>
      <c r="BA305" s="115"/>
      <c r="BJ305" s="115"/>
      <c r="BT305" s="115"/>
      <c r="CD305" s="115"/>
      <c r="CN305" s="115"/>
      <c r="CX305" s="115"/>
      <c r="DH305" s="115"/>
      <c r="DR305" s="115"/>
      <c r="EB305" s="115"/>
      <c r="EL305" s="115"/>
      <c r="EV305" s="115"/>
      <c r="FF305" s="115"/>
      <c r="FP305" s="115"/>
      <c r="FZ305" s="115"/>
      <c r="GJ305" s="115"/>
      <c r="GT305" s="115"/>
      <c r="HD305" s="115"/>
      <c r="HN305" s="115"/>
      <c r="HX305" s="115"/>
    </row>
    <row xmlns:x14ac="http://schemas.microsoft.com/office/spreadsheetml/2009/9/ac" r="306" s="3" customFormat="true" x14ac:dyDescent="0.25">
      <c r="A306" s="372"/>
      <c r="B306" s="115"/>
      <c r="L306" s="115"/>
      <c r="V306" s="115"/>
      <c r="AF306" s="115"/>
      <c r="AP306" s="115"/>
      <c r="AZ306" s="115"/>
      <c r="BA306" s="115"/>
      <c r="BJ306" s="115"/>
      <c r="BT306" s="115"/>
      <c r="CD306" s="115"/>
      <c r="CN306" s="115"/>
      <c r="CX306" s="115"/>
      <c r="DH306" s="115"/>
      <c r="DR306" s="115"/>
      <c r="EB306" s="115"/>
      <c r="EL306" s="115"/>
      <c r="EV306" s="115"/>
      <c r="FF306" s="115"/>
      <c r="FP306" s="115"/>
      <c r="FZ306" s="115"/>
      <c r="GJ306" s="115"/>
      <c r="GT306" s="115"/>
      <c r="HD306" s="115"/>
      <c r="HN306" s="115"/>
      <c r="HX306" s="115"/>
    </row>
    <row xmlns:x14ac="http://schemas.microsoft.com/office/spreadsheetml/2009/9/ac" r="307" s="3" customFormat="true" x14ac:dyDescent="0.25">
      <c r="A307" s="372"/>
      <c r="B307" s="115"/>
      <c r="L307" s="115"/>
      <c r="V307" s="115"/>
      <c r="AF307" s="115"/>
      <c r="AP307" s="115"/>
      <c r="AZ307" s="115"/>
      <c r="BA307" s="115"/>
      <c r="BJ307" s="115"/>
      <c r="BT307" s="115"/>
      <c r="CD307" s="115"/>
      <c r="CN307" s="115"/>
      <c r="CX307" s="115"/>
      <c r="DH307" s="115"/>
      <c r="DR307" s="115"/>
      <c r="EB307" s="115"/>
      <c r="EL307" s="115"/>
      <c r="EV307" s="115"/>
      <c r="FF307" s="115"/>
      <c r="FP307" s="115"/>
      <c r="FZ307" s="115"/>
      <c r="GJ307" s="115"/>
      <c r="GT307" s="115"/>
      <c r="HD307" s="115"/>
      <c r="HN307" s="115"/>
      <c r="HX307" s="115"/>
    </row>
    <row xmlns:x14ac="http://schemas.microsoft.com/office/spreadsheetml/2009/9/ac" r="308" s="3" customFormat="true" x14ac:dyDescent="0.25">
      <c r="A308" s="372"/>
      <c r="B308" s="115"/>
      <c r="L308" s="115"/>
      <c r="V308" s="115"/>
      <c r="AF308" s="115"/>
      <c r="AP308" s="115"/>
      <c r="AZ308" s="115"/>
      <c r="BA308" s="115"/>
      <c r="BJ308" s="115"/>
      <c r="BT308" s="115"/>
      <c r="CD308" s="115"/>
      <c r="CN308" s="115"/>
      <c r="CX308" s="115"/>
      <c r="DH308" s="115"/>
      <c r="DR308" s="115"/>
      <c r="EB308" s="115"/>
      <c r="EL308" s="115"/>
      <c r="EV308" s="115"/>
      <c r="FF308" s="115"/>
      <c r="FP308" s="115"/>
      <c r="FZ308" s="115"/>
      <c r="GJ308" s="115"/>
      <c r="GT308" s="115"/>
      <c r="HD308" s="115"/>
      <c r="HN308" s="115"/>
      <c r="HX308" s="115"/>
    </row>
    <row xmlns:x14ac="http://schemas.microsoft.com/office/spreadsheetml/2009/9/ac" r="309" s="3" customFormat="true" x14ac:dyDescent="0.25">
      <c r="A309" s="372"/>
      <c r="B309" s="115"/>
      <c r="L309" s="115"/>
      <c r="V309" s="115"/>
      <c r="AF309" s="115"/>
      <c r="AP309" s="115"/>
      <c r="AZ309" s="115"/>
      <c r="BA309" s="115"/>
      <c r="BJ309" s="115"/>
      <c r="BT309" s="115"/>
      <c r="CD309" s="115"/>
      <c r="CN309" s="115"/>
      <c r="CX309" s="115"/>
      <c r="DH309" s="115"/>
      <c r="DR309" s="115"/>
      <c r="EB309" s="115"/>
      <c r="EL309" s="115"/>
      <c r="EV309" s="115"/>
      <c r="FF309" s="115"/>
      <c r="FP309" s="115"/>
      <c r="FZ309" s="115"/>
      <c r="GJ309" s="115"/>
      <c r="GT309" s="115"/>
      <c r="HD309" s="115"/>
      <c r="HN309" s="115"/>
      <c r="HX309" s="115"/>
    </row>
    <row xmlns:x14ac="http://schemas.microsoft.com/office/spreadsheetml/2009/9/ac" r="310" s="3" customFormat="true" x14ac:dyDescent="0.25">
      <c r="A310" s="372"/>
      <c r="B310" s="115"/>
      <c r="L310" s="115"/>
      <c r="V310" s="115"/>
      <c r="AF310" s="115"/>
      <c r="AP310" s="115"/>
      <c r="AZ310" s="115"/>
      <c r="BA310" s="115"/>
      <c r="BJ310" s="115"/>
      <c r="BT310" s="115"/>
      <c r="CD310" s="115"/>
      <c r="CN310" s="115"/>
      <c r="CX310" s="115"/>
      <c r="DH310" s="115"/>
      <c r="DR310" s="115"/>
      <c r="EB310" s="115"/>
      <c r="EL310" s="115"/>
      <c r="EV310" s="115"/>
      <c r="FF310" s="115"/>
      <c r="FP310" s="115"/>
      <c r="FZ310" s="115"/>
      <c r="GJ310" s="115"/>
      <c r="GT310" s="115"/>
      <c r="HD310" s="115"/>
      <c r="HN310" s="115"/>
      <c r="HX310" s="115"/>
    </row>
    <row xmlns:x14ac="http://schemas.microsoft.com/office/spreadsheetml/2009/9/ac" r="311" s="3" customFormat="true" x14ac:dyDescent="0.25">
      <c r="A311" s="372"/>
      <c r="B311" s="115"/>
      <c r="L311" s="115"/>
      <c r="V311" s="115"/>
      <c r="AF311" s="115"/>
      <c r="AP311" s="115"/>
      <c r="AZ311" s="115"/>
      <c r="BA311" s="115"/>
      <c r="BJ311" s="115"/>
      <c r="BT311" s="115"/>
      <c r="CD311" s="115"/>
      <c r="CN311" s="115"/>
      <c r="CX311" s="115"/>
      <c r="DH311" s="115"/>
      <c r="DR311" s="115"/>
      <c r="EB311" s="115"/>
      <c r="EL311" s="115"/>
      <c r="EV311" s="115"/>
      <c r="FF311" s="115"/>
      <c r="FP311" s="115"/>
      <c r="FZ311" s="115"/>
      <c r="GJ311" s="115"/>
      <c r="GT311" s="115"/>
      <c r="HD311" s="115"/>
      <c r="HN311" s="115"/>
      <c r="HX311" s="115"/>
    </row>
    <row xmlns:x14ac="http://schemas.microsoft.com/office/spreadsheetml/2009/9/ac" r="312" s="3" customFormat="true" x14ac:dyDescent="0.25">
      <c r="A312" s="372"/>
      <c r="B312" s="115"/>
      <c r="L312" s="115"/>
      <c r="V312" s="115"/>
      <c r="AF312" s="115"/>
      <c r="AP312" s="115"/>
      <c r="AZ312" s="115"/>
      <c r="BA312" s="115"/>
      <c r="BJ312" s="115"/>
      <c r="BT312" s="115"/>
      <c r="CD312" s="115"/>
      <c r="CN312" s="115"/>
      <c r="CX312" s="115"/>
      <c r="DH312" s="115"/>
      <c r="DR312" s="115"/>
      <c r="EB312" s="115"/>
      <c r="EL312" s="115"/>
      <c r="EV312" s="115"/>
      <c r="FF312" s="115"/>
      <c r="FP312" s="115"/>
      <c r="FZ312" s="115"/>
      <c r="GJ312" s="115"/>
      <c r="GT312" s="115"/>
      <c r="HD312" s="115"/>
      <c r="HN312" s="115"/>
      <c r="HX312" s="115"/>
    </row>
    <row xmlns:x14ac="http://schemas.microsoft.com/office/spreadsheetml/2009/9/ac" r="313" s="3" customFormat="true" x14ac:dyDescent="0.25">
      <c r="A313" s="372"/>
      <c r="B313" s="115"/>
      <c r="L313" s="115"/>
      <c r="V313" s="115"/>
      <c r="AF313" s="115"/>
      <c r="AP313" s="115"/>
      <c r="AZ313" s="115"/>
      <c r="BA313" s="115"/>
      <c r="BJ313" s="115"/>
      <c r="BT313" s="115"/>
      <c r="CD313" s="115"/>
      <c r="CN313" s="115"/>
      <c r="CX313" s="115"/>
      <c r="DH313" s="115"/>
      <c r="DR313" s="115"/>
      <c r="EB313" s="115"/>
      <c r="EL313" s="115"/>
      <c r="EV313" s="115"/>
      <c r="FF313" s="115"/>
      <c r="FP313" s="115"/>
      <c r="FZ313" s="115"/>
      <c r="GJ313" s="115"/>
      <c r="GT313" s="115"/>
      <c r="HD313" s="115"/>
      <c r="HN313" s="115"/>
      <c r="HX313" s="115"/>
    </row>
    <row xmlns:x14ac="http://schemas.microsoft.com/office/spreadsheetml/2009/9/ac" r="314" s="3" customFormat="true" x14ac:dyDescent="0.25">
      <c r="A314" s="372"/>
      <c r="B314" s="115"/>
      <c r="L314" s="115"/>
      <c r="V314" s="115"/>
      <c r="AF314" s="115"/>
      <c r="AP314" s="115"/>
      <c r="AZ314" s="115"/>
      <c r="BA314" s="115"/>
      <c r="BJ314" s="115"/>
      <c r="BT314" s="115"/>
      <c r="CD314" s="115"/>
      <c r="CN314" s="115"/>
      <c r="CX314" s="115"/>
      <c r="DH314" s="115"/>
      <c r="DR314" s="115"/>
      <c r="EB314" s="115"/>
      <c r="EL314" s="115"/>
      <c r="EV314" s="115"/>
      <c r="FF314" s="115"/>
      <c r="FP314" s="115"/>
      <c r="FZ314" s="115"/>
      <c r="GJ314" s="115"/>
      <c r="GT314" s="115"/>
      <c r="HD314" s="115"/>
      <c r="HN314" s="115"/>
      <c r="HX314" s="115"/>
    </row>
    <row xmlns:x14ac="http://schemas.microsoft.com/office/spreadsheetml/2009/9/ac" r="315" s="3" customFormat="true" x14ac:dyDescent="0.25">
      <c r="A315" s="372"/>
      <c r="B315" s="115"/>
      <c r="L315" s="115"/>
      <c r="V315" s="115"/>
      <c r="AF315" s="115"/>
      <c r="AP315" s="115"/>
      <c r="AZ315" s="115"/>
      <c r="BA315" s="115"/>
      <c r="BJ315" s="115"/>
      <c r="BT315" s="115"/>
      <c r="CD315" s="115"/>
      <c r="CN315" s="115"/>
      <c r="CX315" s="115"/>
      <c r="DH315" s="115"/>
      <c r="DR315" s="115"/>
      <c r="EB315" s="115"/>
      <c r="EL315" s="115"/>
      <c r="EV315" s="115"/>
      <c r="FF315" s="115"/>
      <c r="FP315" s="115"/>
      <c r="FZ315" s="115"/>
      <c r="GJ315" s="115"/>
      <c r="GT315" s="115"/>
      <c r="HD315" s="115"/>
      <c r="HN315" s="115"/>
      <c r="HX315" s="115"/>
    </row>
    <row xmlns:x14ac="http://schemas.microsoft.com/office/spreadsheetml/2009/9/ac" r="316" s="3" customFormat="true" x14ac:dyDescent="0.25">
      <c r="A316" s="372"/>
      <c r="B316" s="115"/>
      <c r="L316" s="115"/>
      <c r="V316" s="115"/>
      <c r="AF316" s="115"/>
      <c r="AP316" s="115"/>
      <c r="AZ316" s="115"/>
      <c r="BA316" s="115"/>
      <c r="BJ316" s="115"/>
      <c r="BT316" s="115"/>
      <c r="CD316" s="115"/>
      <c r="CN316" s="115"/>
      <c r="CX316" s="115"/>
      <c r="DH316" s="115"/>
      <c r="DR316" s="115"/>
      <c r="EB316" s="115"/>
      <c r="EL316" s="115"/>
      <c r="EV316" s="115"/>
      <c r="FF316" s="115"/>
      <c r="FP316" s="115"/>
      <c r="FZ316" s="115"/>
      <c r="GJ316" s="115"/>
      <c r="GT316" s="115"/>
      <c r="HD316" s="115"/>
      <c r="HN316" s="115"/>
      <c r="HX316" s="115"/>
    </row>
    <row xmlns:x14ac="http://schemas.microsoft.com/office/spreadsheetml/2009/9/ac" r="317" s="3" customFormat="true" x14ac:dyDescent="0.25">
      <c r="A317" s="372"/>
      <c r="B317" s="115"/>
      <c r="L317" s="115"/>
      <c r="V317" s="115"/>
      <c r="AF317" s="115"/>
      <c r="AP317" s="115"/>
      <c r="AZ317" s="115"/>
      <c r="BA317" s="115"/>
      <c r="BJ317" s="115"/>
      <c r="BT317" s="115"/>
      <c r="CD317" s="115"/>
      <c r="CN317" s="115"/>
      <c r="CX317" s="115"/>
      <c r="DH317" s="115"/>
      <c r="DR317" s="115"/>
      <c r="EB317" s="115"/>
      <c r="EL317" s="115"/>
      <c r="EV317" s="115"/>
      <c r="FF317" s="115"/>
      <c r="FP317" s="115"/>
      <c r="FZ317" s="115"/>
      <c r="GJ317" s="115"/>
      <c r="GT317" s="115"/>
      <c r="HD317" s="115"/>
      <c r="HN317" s="115"/>
      <c r="HX317" s="115"/>
    </row>
    <row xmlns:x14ac="http://schemas.microsoft.com/office/spreadsheetml/2009/9/ac" r="318" s="3" customFormat="true" x14ac:dyDescent="0.25">
      <c r="A318" s="372"/>
      <c r="B318" s="115"/>
      <c r="L318" s="115"/>
      <c r="V318" s="115"/>
      <c r="AF318" s="115"/>
      <c r="AP318" s="115"/>
      <c r="AZ318" s="115"/>
      <c r="BA318" s="115"/>
      <c r="BJ318" s="115"/>
      <c r="BT318" s="115"/>
      <c r="CD318" s="115"/>
      <c r="CN318" s="115"/>
      <c r="CX318" s="115"/>
      <c r="DH318" s="115"/>
      <c r="DR318" s="115"/>
      <c r="EB318" s="115"/>
      <c r="EL318" s="115"/>
      <c r="EV318" s="115"/>
      <c r="FF318" s="115"/>
      <c r="FP318" s="115"/>
      <c r="FZ318" s="115"/>
      <c r="GJ318" s="115"/>
      <c r="GT318" s="115"/>
      <c r="HD318" s="115"/>
      <c r="HN318" s="115"/>
      <c r="HX318" s="115"/>
    </row>
    <row xmlns:x14ac="http://schemas.microsoft.com/office/spreadsheetml/2009/9/ac" r="319" s="3" customFormat="true" x14ac:dyDescent="0.25">
      <c r="A319" s="372"/>
      <c r="B319" s="115"/>
      <c r="L319" s="115"/>
      <c r="V319" s="115"/>
      <c r="AF319" s="115"/>
      <c r="AP319" s="115"/>
      <c r="AZ319" s="115"/>
      <c r="BA319" s="115"/>
      <c r="BJ319" s="115"/>
      <c r="BT319" s="115"/>
      <c r="CD319" s="115"/>
      <c r="CN319" s="115"/>
      <c r="CX319" s="115"/>
      <c r="DH319" s="115"/>
      <c r="DR319" s="115"/>
      <c r="EB319" s="115"/>
      <c r="EL319" s="115"/>
      <c r="EV319" s="115"/>
      <c r="FF319" s="115"/>
      <c r="FP319" s="115"/>
      <c r="FZ319" s="115"/>
      <c r="GJ319" s="115"/>
      <c r="GT319" s="115"/>
      <c r="HD319" s="115"/>
      <c r="HN319" s="115"/>
      <c r="HX319" s="115"/>
    </row>
    <row xmlns:x14ac="http://schemas.microsoft.com/office/spreadsheetml/2009/9/ac" r="320" s="3" customFormat="true" x14ac:dyDescent="0.25">
      <c r="A320" s="372"/>
      <c r="B320" s="115"/>
      <c r="L320" s="115"/>
      <c r="V320" s="115"/>
      <c r="AF320" s="115"/>
      <c r="AP320" s="115"/>
      <c r="AZ320" s="115"/>
      <c r="BA320" s="115"/>
      <c r="BJ320" s="115"/>
      <c r="BT320" s="115"/>
      <c r="CD320" s="115"/>
      <c r="CN320" s="115"/>
      <c r="CX320" s="115"/>
      <c r="DH320" s="115"/>
      <c r="DR320" s="115"/>
      <c r="EB320" s="115"/>
      <c r="EL320" s="115"/>
      <c r="EV320" s="115"/>
      <c r="FF320" s="115"/>
      <c r="FP320" s="115"/>
      <c r="FZ320" s="115"/>
      <c r="GJ320" s="115"/>
      <c r="GT320" s="115"/>
      <c r="HD320" s="115"/>
      <c r="HN320" s="115"/>
      <c r="HX320" s="115"/>
    </row>
    <row xmlns:x14ac="http://schemas.microsoft.com/office/spreadsheetml/2009/9/ac" r="321" s="3" customFormat="true" x14ac:dyDescent="0.25">
      <c r="A321" s="372"/>
      <c r="B321" s="115"/>
      <c r="L321" s="115"/>
      <c r="V321" s="115"/>
      <c r="AF321" s="115"/>
      <c r="AP321" s="115"/>
      <c r="AZ321" s="115"/>
      <c r="BA321" s="115"/>
      <c r="BJ321" s="115"/>
      <c r="BT321" s="115"/>
      <c r="CD321" s="115"/>
      <c r="CN321" s="115"/>
      <c r="CX321" s="115"/>
      <c r="DH321" s="115"/>
      <c r="DR321" s="115"/>
      <c r="EB321" s="115"/>
      <c r="EL321" s="115"/>
      <c r="EV321" s="115"/>
      <c r="FF321" s="115"/>
      <c r="FP321" s="115"/>
      <c r="FZ321" s="115"/>
      <c r="GJ321" s="115"/>
      <c r="GT321" s="115"/>
      <c r="HD321" s="115"/>
      <c r="HN321" s="115"/>
      <c r="HX321" s="115"/>
    </row>
    <row xmlns:x14ac="http://schemas.microsoft.com/office/spreadsheetml/2009/9/ac" r="322" s="3" customFormat="true" x14ac:dyDescent="0.25">
      <c r="A322" s="372"/>
      <c r="B322" s="115"/>
      <c r="L322" s="115"/>
      <c r="V322" s="115"/>
      <c r="AF322" s="115"/>
      <c r="AP322" s="115"/>
      <c r="AZ322" s="115"/>
      <c r="BA322" s="115"/>
      <c r="BJ322" s="115"/>
      <c r="BT322" s="115"/>
      <c r="CD322" s="115"/>
      <c r="CN322" s="115"/>
      <c r="CX322" s="115"/>
      <c r="DH322" s="115"/>
      <c r="DR322" s="115"/>
      <c r="EB322" s="115"/>
      <c r="EL322" s="115"/>
      <c r="EV322" s="115"/>
      <c r="FF322" s="115"/>
      <c r="FP322" s="115"/>
      <c r="FZ322" s="115"/>
      <c r="GJ322" s="115"/>
      <c r="GT322" s="115"/>
      <c r="HD322" s="115"/>
      <c r="HN322" s="115"/>
      <c r="HX322" s="115"/>
    </row>
    <row xmlns:x14ac="http://schemas.microsoft.com/office/spreadsheetml/2009/9/ac" r="323" s="3" customFormat="true" x14ac:dyDescent="0.25">
      <c r="A323" s="372"/>
      <c r="B323" s="115"/>
      <c r="L323" s="115"/>
      <c r="V323" s="115"/>
      <c r="AF323" s="115"/>
      <c r="AP323" s="115"/>
      <c r="AZ323" s="115"/>
      <c r="BA323" s="115"/>
      <c r="BJ323" s="115"/>
      <c r="BT323" s="115"/>
      <c r="CD323" s="115"/>
      <c r="CN323" s="115"/>
      <c r="CX323" s="115"/>
      <c r="DH323" s="115"/>
      <c r="DR323" s="115"/>
      <c r="EB323" s="115"/>
      <c r="EL323" s="115"/>
      <c r="EV323" s="115"/>
      <c r="FF323" s="115"/>
      <c r="FP323" s="115"/>
      <c r="FZ323" s="115"/>
      <c r="GJ323" s="115"/>
      <c r="GT323" s="115"/>
      <c r="HD323" s="115"/>
      <c r="HN323" s="115"/>
      <c r="HX323" s="115"/>
    </row>
    <row xmlns:x14ac="http://schemas.microsoft.com/office/spreadsheetml/2009/9/ac" r="324" s="3" customFormat="true" x14ac:dyDescent="0.25">
      <c r="A324" s="372"/>
      <c r="B324" s="115"/>
      <c r="L324" s="115"/>
      <c r="V324" s="115"/>
      <c r="AF324" s="115"/>
      <c r="AP324" s="115"/>
      <c r="AZ324" s="115"/>
      <c r="BA324" s="115"/>
      <c r="BJ324" s="115"/>
      <c r="BT324" s="115"/>
      <c r="CD324" s="115"/>
      <c r="CN324" s="115"/>
      <c r="CX324" s="115"/>
      <c r="DH324" s="115"/>
      <c r="DR324" s="115"/>
      <c r="EB324" s="115"/>
      <c r="EL324" s="115"/>
      <c r="EV324" s="115"/>
      <c r="FF324" s="115"/>
      <c r="FP324" s="115"/>
      <c r="FZ324" s="115"/>
      <c r="GJ324" s="115"/>
      <c r="GT324" s="115"/>
      <c r="HD324" s="115"/>
      <c r="HN324" s="115"/>
      <c r="HX324" s="115"/>
    </row>
    <row xmlns:x14ac="http://schemas.microsoft.com/office/spreadsheetml/2009/9/ac" r="325" s="3" customFormat="true" x14ac:dyDescent="0.25">
      <c r="A325" s="372"/>
      <c r="B325" s="115"/>
      <c r="L325" s="115"/>
      <c r="V325" s="115"/>
      <c r="AF325" s="115"/>
      <c r="AP325" s="115"/>
      <c r="AZ325" s="115"/>
      <c r="BA325" s="115"/>
      <c r="BJ325" s="115"/>
      <c r="BT325" s="115"/>
      <c r="CD325" s="115"/>
      <c r="CN325" s="115"/>
      <c r="CX325" s="115"/>
      <c r="DH325" s="115"/>
      <c r="DR325" s="115"/>
      <c r="EB325" s="115"/>
      <c r="EL325" s="115"/>
      <c r="EV325" s="115"/>
      <c r="FF325" s="115"/>
      <c r="FP325" s="115"/>
      <c r="FZ325" s="115"/>
      <c r="GJ325" s="115"/>
      <c r="GT325" s="115"/>
      <c r="HD325" s="115"/>
      <c r="HN325" s="115"/>
      <c r="HX325" s="115"/>
    </row>
    <row xmlns:x14ac="http://schemas.microsoft.com/office/spreadsheetml/2009/9/ac" r="326" s="3" customFormat="true" x14ac:dyDescent="0.25">
      <c r="A326" s="372"/>
      <c r="B326" s="115"/>
      <c r="L326" s="115"/>
      <c r="V326" s="115"/>
      <c r="AF326" s="115"/>
      <c r="AP326" s="115"/>
      <c r="AZ326" s="115"/>
      <c r="BA326" s="115"/>
      <c r="BJ326" s="115"/>
      <c r="BT326" s="115"/>
      <c r="CD326" s="115"/>
      <c r="CN326" s="115"/>
      <c r="CX326" s="115"/>
      <c r="DH326" s="115"/>
      <c r="DR326" s="115"/>
      <c r="EB326" s="115"/>
      <c r="EL326" s="115"/>
      <c r="EV326" s="115"/>
      <c r="FF326" s="115"/>
      <c r="FP326" s="115"/>
      <c r="FZ326" s="115"/>
      <c r="GJ326" s="115"/>
      <c r="GT326" s="115"/>
      <c r="HD326" s="115"/>
      <c r="HN326" s="115"/>
      <c r="HX326" s="115"/>
    </row>
    <row xmlns:x14ac="http://schemas.microsoft.com/office/spreadsheetml/2009/9/ac" r="327" s="3" customFormat="true" x14ac:dyDescent="0.25">
      <c r="A327" s="372"/>
      <c r="B327" s="115"/>
      <c r="L327" s="115"/>
      <c r="V327" s="115"/>
      <c r="AF327" s="115"/>
      <c r="AP327" s="115"/>
      <c r="AZ327" s="115"/>
      <c r="BA327" s="115"/>
      <c r="BJ327" s="115"/>
      <c r="BT327" s="115"/>
      <c r="CD327" s="115"/>
      <c r="CN327" s="115"/>
      <c r="CX327" s="115"/>
      <c r="DH327" s="115"/>
      <c r="DR327" s="115"/>
      <c r="EB327" s="115"/>
      <c r="EL327" s="115"/>
      <c r="EV327" s="115"/>
      <c r="FF327" s="115"/>
      <c r="FP327" s="115"/>
      <c r="FZ327" s="115"/>
      <c r="GJ327" s="115"/>
      <c r="GT327" s="115"/>
      <c r="HD327" s="115"/>
      <c r="HN327" s="115"/>
      <c r="HX327" s="115"/>
    </row>
    <row xmlns:x14ac="http://schemas.microsoft.com/office/spreadsheetml/2009/9/ac" r="328" s="3" customFormat="true" x14ac:dyDescent="0.25">
      <c r="A328" s="372"/>
      <c r="B328" s="115"/>
      <c r="L328" s="115"/>
      <c r="V328" s="115"/>
      <c r="AF328" s="115"/>
      <c r="AP328" s="115"/>
      <c r="AZ328" s="115"/>
      <c r="BA328" s="115"/>
      <c r="BJ328" s="115"/>
      <c r="BT328" s="115"/>
      <c r="CD328" s="115"/>
      <c r="CN328" s="115"/>
      <c r="CX328" s="115"/>
      <c r="DH328" s="115"/>
      <c r="DR328" s="115"/>
      <c r="EB328" s="115"/>
      <c r="EL328" s="115"/>
      <c r="EV328" s="115"/>
      <c r="FF328" s="115"/>
      <c r="FP328" s="115"/>
      <c r="FZ328" s="115"/>
      <c r="GJ328" s="115"/>
      <c r="GT328" s="115"/>
      <c r="HD328" s="115"/>
      <c r="HN328" s="115"/>
      <c r="HX328" s="115"/>
    </row>
    <row xmlns:x14ac="http://schemas.microsoft.com/office/spreadsheetml/2009/9/ac" r="329" s="3" customFormat="true" x14ac:dyDescent="0.25">
      <c r="A329" s="372"/>
      <c r="B329" s="115"/>
      <c r="L329" s="115"/>
      <c r="V329" s="115"/>
      <c r="AF329" s="115"/>
      <c r="AP329" s="115"/>
      <c r="AZ329" s="115"/>
      <c r="BA329" s="115"/>
      <c r="BJ329" s="115"/>
      <c r="BT329" s="115"/>
      <c r="CD329" s="115"/>
      <c r="CN329" s="115"/>
      <c r="CX329" s="115"/>
      <c r="DH329" s="115"/>
      <c r="DR329" s="115"/>
      <c r="EB329" s="115"/>
      <c r="EL329" s="115"/>
      <c r="EV329" s="115"/>
      <c r="FF329" s="115"/>
      <c r="FP329" s="115"/>
      <c r="FZ329" s="115"/>
      <c r="GJ329" s="115"/>
      <c r="GT329" s="115"/>
      <c r="HD329" s="115"/>
      <c r="HN329" s="115"/>
      <c r="HX329" s="115"/>
    </row>
    <row xmlns:x14ac="http://schemas.microsoft.com/office/spreadsheetml/2009/9/ac" r="330" s="3" customFormat="true" x14ac:dyDescent="0.25">
      <c r="A330" s="372"/>
      <c r="B330" s="115"/>
      <c r="L330" s="115"/>
      <c r="V330" s="115"/>
      <c r="AF330" s="115"/>
      <c r="AP330" s="115"/>
      <c r="AZ330" s="115"/>
      <c r="BA330" s="115"/>
      <c r="BJ330" s="115"/>
      <c r="BT330" s="115"/>
      <c r="CD330" s="115"/>
      <c r="CN330" s="115"/>
      <c r="CX330" s="115"/>
      <c r="DH330" s="115"/>
      <c r="DR330" s="115"/>
      <c r="EB330" s="115"/>
      <c r="EL330" s="115"/>
      <c r="EV330" s="115"/>
      <c r="FF330" s="115"/>
      <c r="FP330" s="115"/>
      <c r="FZ330" s="115"/>
      <c r="GJ330" s="115"/>
      <c r="GT330" s="115"/>
      <c r="HD330" s="115"/>
      <c r="HN330" s="115"/>
      <c r="HX330" s="115"/>
    </row>
    <row xmlns:x14ac="http://schemas.microsoft.com/office/spreadsheetml/2009/9/ac" r="331" s="3" customFormat="true" x14ac:dyDescent="0.25">
      <c r="A331" s="372"/>
      <c r="B331" s="115"/>
      <c r="L331" s="115"/>
      <c r="V331" s="115"/>
      <c r="AF331" s="115"/>
      <c r="AP331" s="115"/>
      <c r="AZ331" s="115"/>
      <c r="BA331" s="115"/>
      <c r="BJ331" s="115"/>
      <c r="BT331" s="115"/>
      <c r="CD331" s="115"/>
      <c r="CN331" s="115"/>
      <c r="CX331" s="115"/>
      <c r="DH331" s="115"/>
      <c r="DR331" s="115"/>
      <c r="EB331" s="115"/>
      <c r="EL331" s="115"/>
      <c r="EV331" s="115"/>
      <c r="FF331" s="115"/>
      <c r="FP331" s="115"/>
      <c r="FZ331" s="115"/>
      <c r="GJ331" s="115"/>
      <c r="GT331" s="115"/>
      <c r="HD331" s="115"/>
      <c r="HN331" s="115"/>
      <c r="HX331" s="115"/>
    </row>
    <row xmlns:x14ac="http://schemas.microsoft.com/office/spreadsheetml/2009/9/ac" r="332" s="3" customFormat="true" x14ac:dyDescent="0.25">
      <c r="A332" s="372"/>
      <c r="B332" s="115"/>
      <c r="L332" s="115"/>
      <c r="V332" s="115"/>
      <c r="AF332" s="115"/>
      <c r="AP332" s="115"/>
      <c r="AZ332" s="115"/>
      <c r="BA332" s="115"/>
      <c r="BJ332" s="115"/>
      <c r="BT332" s="115"/>
      <c r="CD332" s="115"/>
      <c r="CN332" s="115"/>
      <c r="CX332" s="115"/>
      <c r="DH332" s="115"/>
      <c r="DR332" s="115"/>
      <c r="EB332" s="115"/>
      <c r="EL332" s="115"/>
      <c r="EV332" s="115"/>
      <c r="FF332" s="115"/>
      <c r="FP332" s="115"/>
      <c r="FZ332" s="115"/>
      <c r="GJ332" s="115"/>
      <c r="GT332" s="115"/>
      <c r="HD332" s="115"/>
      <c r="HN332" s="115"/>
      <c r="HX332" s="115"/>
    </row>
    <row xmlns:x14ac="http://schemas.microsoft.com/office/spreadsheetml/2009/9/ac" r="333" s="3" customFormat="true" x14ac:dyDescent="0.25">
      <c r="A333" s="372"/>
      <c r="B333" s="115"/>
      <c r="L333" s="115"/>
      <c r="V333" s="115"/>
      <c r="AF333" s="115"/>
      <c r="AP333" s="115"/>
      <c r="AZ333" s="115"/>
      <c r="BA333" s="115"/>
      <c r="BJ333" s="115"/>
      <c r="BT333" s="115"/>
      <c r="CD333" s="115"/>
      <c r="CN333" s="115"/>
      <c r="CX333" s="115"/>
      <c r="DH333" s="115"/>
      <c r="DR333" s="115"/>
      <c r="EB333" s="115"/>
      <c r="EL333" s="115"/>
      <c r="EV333" s="115"/>
      <c r="FF333" s="115"/>
      <c r="FP333" s="115"/>
      <c r="FZ333" s="115"/>
      <c r="GJ333" s="115"/>
      <c r="GT333" s="115"/>
      <c r="HD333" s="115"/>
      <c r="HN333" s="115"/>
      <c r="HX333" s="115"/>
    </row>
    <row xmlns:x14ac="http://schemas.microsoft.com/office/spreadsheetml/2009/9/ac" r="334" s="3" customFormat="true" x14ac:dyDescent="0.25">
      <c r="A334" s="372"/>
      <c r="B334" s="115"/>
      <c r="L334" s="115"/>
      <c r="V334" s="115"/>
      <c r="AF334" s="115"/>
      <c r="AP334" s="115"/>
      <c r="AZ334" s="115"/>
      <c r="BA334" s="115"/>
      <c r="BJ334" s="115"/>
      <c r="BT334" s="115"/>
      <c r="CD334" s="115"/>
      <c r="CN334" s="115"/>
      <c r="CX334" s="115"/>
      <c r="DH334" s="115"/>
      <c r="DR334" s="115"/>
      <c r="EB334" s="115"/>
      <c r="EL334" s="115"/>
      <c r="EV334" s="115"/>
      <c r="FF334" s="115"/>
      <c r="FP334" s="115"/>
      <c r="FZ334" s="115"/>
      <c r="GJ334" s="115"/>
      <c r="GT334" s="115"/>
      <c r="HD334" s="115"/>
      <c r="HN334" s="115"/>
      <c r="HX334" s="115"/>
    </row>
    <row xmlns:x14ac="http://schemas.microsoft.com/office/spreadsheetml/2009/9/ac" r="335" s="3" customFormat="true" x14ac:dyDescent="0.25">
      <c r="A335" s="372"/>
      <c r="B335" s="115"/>
      <c r="L335" s="115"/>
      <c r="V335" s="115"/>
      <c r="AF335" s="115"/>
      <c r="AP335" s="115"/>
      <c r="AZ335" s="115"/>
      <c r="BA335" s="115"/>
      <c r="BJ335" s="115"/>
      <c r="BT335" s="115"/>
      <c r="CD335" s="115"/>
      <c r="CN335" s="115"/>
      <c r="CX335" s="115"/>
      <c r="DH335" s="115"/>
      <c r="DR335" s="115"/>
      <c r="EB335" s="115"/>
      <c r="EL335" s="115"/>
      <c r="EV335" s="115"/>
      <c r="FF335" s="115"/>
      <c r="FP335" s="115"/>
      <c r="FZ335" s="115"/>
      <c r="GJ335" s="115"/>
      <c r="GT335" s="115"/>
      <c r="HD335" s="115"/>
      <c r="HN335" s="115"/>
      <c r="HX335" s="115"/>
    </row>
    <row xmlns:x14ac="http://schemas.microsoft.com/office/spreadsheetml/2009/9/ac" r="336" s="3" customFormat="true" x14ac:dyDescent="0.25">
      <c r="A336" s="372"/>
      <c r="B336" s="115"/>
      <c r="L336" s="115"/>
      <c r="V336" s="115"/>
      <c r="AF336" s="115"/>
      <c r="AP336" s="115"/>
      <c r="AZ336" s="115"/>
      <c r="BA336" s="115"/>
      <c r="BJ336" s="115"/>
      <c r="BT336" s="115"/>
      <c r="CD336" s="115"/>
      <c r="CN336" s="115"/>
      <c r="CX336" s="115"/>
      <c r="DH336" s="115"/>
      <c r="DR336" s="115"/>
      <c r="EB336" s="115"/>
      <c r="EL336" s="115"/>
      <c r="EV336" s="115"/>
      <c r="FF336" s="115"/>
      <c r="FP336" s="115"/>
      <c r="FZ336" s="115"/>
      <c r="GJ336" s="115"/>
      <c r="GT336" s="115"/>
      <c r="HD336" s="115"/>
      <c r="HN336" s="115"/>
      <c r="HX336" s="115"/>
    </row>
    <row xmlns:x14ac="http://schemas.microsoft.com/office/spreadsheetml/2009/9/ac" r="337" s="3" customFormat="true" x14ac:dyDescent="0.25">
      <c r="A337" s="372"/>
      <c r="B337" s="115"/>
      <c r="L337" s="115"/>
      <c r="V337" s="115"/>
      <c r="AF337" s="115"/>
      <c r="AP337" s="115"/>
      <c r="AZ337" s="115"/>
      <c r="BA337" s="115"/>
      <c r="BJ337" s="115"/>
      <c r="BT337" s="115"/>
      <c r="CD337" s="115"/>
      <c r="CN337" s="115"/>
      <c r="CX337" s="115"/>
      <c r="DH337" s="115"/>
      <c r="DR337" s="115"/>
      <c r="EB337" s="115"/>
      <c r="EL337" s="115"/>
      <c r="EV337" s="115"/>
      <c r="FF337" s="115"/>
      <c r="FP337" s="115"/>
      <c r="FZ337" s="115"/>
      <c r="GJ337" s="115"/>
      <c r="GT337" s="115"/>
      <c r="HD337" s="115"/>
      <c r="HN337" s="115"/>
      <c r="HX337" s="115"/>
    </row>
    <row xmlns:x14ac="http://schemas.microsoft.com/office/spreadsheetml/2009/9/ac" r="338" s="3" customFormat="true" x14ac:dyDescent="0.25">
      <c r="A338" s="372"/>
      <c r="B338" s="115"/>
      <c r="L338" s="115"/>
      <c r="V338" s="115"/>
      <c r="AF338" s="115"/>
      <c r="AP338" s="115"/>
      <c r="AZ338" s="115"/>
      <c r="BA338" s="115"/>
      <c r="BJ338" s="115"/>
      <c r="BT338" s="115"/>
      <c r="CD338" s="115"/>
      <c r="CN338" s="115"/>
      <c r="CX338" s="115"/>
      <c r="DH338" s="115"/>
      <c r="DR338" s="115"/>
      <c r="EB338" s="115"/>
      <c r="EL338" s="115"/>
      <c r="EV338" s="115"/>
      <c r="FF338" s="115"/>
      <c r="FP338" s="115"/>
      <c r="FZ338" s="115"/>
      <c r="GJ338" s="115"/>
      <c r="GT338" s="115"/>
      <c r="HD338" s="115"/>
      <c r="HN338" s="115"/>
      <c r="HX338" s="115"/>
    </row>
    <row xmlns:x14ac="http://schemas.microsoft.com/office/spreadsheetml/2009/9/ac" r="339" s="3" customFormat="true" x14ac:dyDescent="0.25">
      <c r="A339" s="372"/>
      <c r="B339" s="115"/>
      <c r="L339" s="115"/>
      <c r="V339" s="115"/>
      <c r="AF339" s="115"/>
      <c r="AP339" s="115"/>
      <c r="AZ339" s="115"/>
      <c r="BA339" s="115"/>
      <c r="BJ339" s="115"/>
      <c r="BT339" s="115"/>
      <c r="CD339" s="115"/>
      <c r="CN339" s="115"/>
      <c r="CX339" s="115"/>
      <c r="DH339" s="115"/>
      <c r="DR339" s="115"/>
      <c r="EB339" s="115"/>
      <c r="EL339" s="115"/>
      <c r="EV339" s="115"/>
      <c r="FF339" s="115"/>
      <c r="FP339" s="115"/>
      <c r="FZ339" s="115"/>
      <c r="GJ339" s="115"/>
      <c r="GT339" s="115"/>
      <c r="HD339" s="115"/>
      <c r="HN339" s="115"/>
      <c r="HX339" s="115"/>
    </row>
    <row xmlns:x14ac="http://schemas.microsoft.com/office/spreadsheetml/2009/9/ac" r="340" s="3" customFormat="true" x14ac:dyDescent="0.25">
      <c r="A340" s="372"/>
      <c r="B340" s="115"/>
      <c r="L340" s="115"/>
      <c r="V340" s="115"/>
      <c r="AF340" s="115"/>
      <c r="AP340" s="115"/>
      <c r="AZ340" s="115"/>
      <c r="BA340" s="115"/>
      <c r="BJ340" s="115"/>
      <c r="BT340" s="115"/>
      <c r="CD340" s="115"/>
      <c r="CN340" s="115"/>
      <c r="CX340" s="115"/>
      <c r="DH340" s="115"/>
      <c r="DR340" s="115"/>
      <c r="EB340" s="115"/>
      <c r="EL340" s="115"/>
      <c r="EV340" s="115"/>
      <c r="FF340" s="115"/>
      <c r="FP340" s="115"/>
      <c r="FZ340" s="115"/>
      <c r="GJ340" s="115"/>
      <c r="GT340" s="115"/>
      <c r="HD340" s="115"/>
      <c r="HN340" s="115"/>
      <c r="HX340" s="115"/>
    </row>
    <row xmlns:x14ac="http://schemas.microsoft.com/office/spreadsheetml/2009/9/ac" r="341" s="3" customFormat="true" x14ac:dyDescent="0.25">
      <c r="A341" s="372"/>
      <c r="B341" s="115"/>
      <c r="L341" s="115"/>
      <c r="V341" s="115"/>
      <c r="AF341" s="115"/>
      <c r="AP341" s="115"/>
      <c r="AZ341" s="115"/>
      <c r="BA341" s="115"/>
      <c r="BJ341" s="115"/>
      <c r="BT341" s="115"/>
      <c r="CD341" s="115"/>
      <c r="CN341" s="115"/>
      <c r="CX341" s="115"/>
      <c r="DH341" s="115"/>
      <c r="DR341" s="115"/>
      <c r="EB341" s="115"/>
      <c r="EL341" s="115"/>
      <c r="EV341" s="115"/>
      <c r="FF341" s="115"/>
      <c r="FP341" s="115"/>
      <c r="FZ341" s="115"/>
      <c r="GJ341" s="115"/>
      <c r="GT341" s="115"/>
      <c r="HD341" s="115"/>
      <c r="HN341" s="115"/>
      <c r="HX341" s="115"/>
    </row>
    <row xmlns:x14ac="http://schemas.microsoft.com/office/spreadsheetml/2009/9/ac" r="342" s="3" customFormat="true" x14ac:dyDescent="0.25">
      <c r="A342" s="372"/>
      <c r="B342" s="115"/>
      <c r="L342" s="115"/>
      <c r="V342" s="115"/>
      <c r="AF342" s="115"/>
      <c r="AP342" s="115"/>
      <c r="AZ342" s="115"/>
      <c r="BA342" s="115"/>
      <c r="BJ342" s="115"/>
      <c r="BT342" s="115"/>
      <c r="CD342" s="115"/>
      <c r="CN342" s="115"/>
      <c r="CX342" s="115"/>
      <c r="DH342" s="115"/>
      <c r="DR342" s="115"/>
      <c r="EB342" s="115"/>
      <c r="EL342" s="115"/>
      <c r="EV342" s="115"/>
      <c r="FF342" s="115"/>
      <c r="FP342" s="115"/>
      <c r="FZ342" s="115"/>
      <c r="GJ342" s="115"/>
      <c r="GT342" s="115"/>
      <c r="HD342" s="115"/>
      <c r="HN342" s="115"/>
      <c r="HX342" s="115"/>
    </row>
    <row xmlns:x14ac="http://schemas.microsoft.com/office/spreadsheetml/2009/9/ac" r="343" s="3" customFormat="true" x14ac:dyDescent="0.25">
      <c r="A343" s="372"/>
      <c r="B343" s="115"/>
      <c r="L343" s="115"/>
      <c r="V343" s="115"/>
      <c r="AF343" s="115"/>
      <c r="AP343" s="115"/>
      <c r="AZ343" s="115"/>
      <c r="BA343" s="115"/>
      <c r="BJ343" s="115"/>
      <c r="BT343" s="115"/>
      <c r="CD343" s="115"/>
      <c r="CN343" s="115"/>
      <c r="CX343" s="115"/>
      <c r="DH343" s="115"/>
      <c r="DR343" s="115"/>
      <c r="EB343" s="115"/>
      <c r="EL343" s="115"/>
      <c r="EV343" s="115"/>
      <c r="FF343" s="115"/>
      <c r="FP343" s="115"/>
      <c r="FZ343" s="115"/>
      <c r="GJ343" s="115"/>
      <c r="GT343" s="115"/>
      <c r="HD343" s="115"/>
      <c r="HN343" s="115"/>
      <c r="HX343" s="115"/>
    </row>
    <row xmlns:x14ac="http://schemas.microsoft.com/office/spreadsheetml/2009/9/ac" r="344" s="3" customFormat="true" x14ac:dyDescent="0.25">
      <c r="A344" s="372"/>
      <c r="B344" s="115"/>
      <c r="L344" s="115"/>
      <c r="V344" s="115"/>
      <c r="AF344" s="115"/>
      <c r="AP344" s="115"/>
      <c r="AZ344" s="115"/>
      <c r="BA344" s="115"/>
      <c r="BJ344" s="115"/>
      <c r="BT344" s="115"/>
      <c r="CD344" s="115"/>
      <c r="CN344" s="115"/>
      <c r="CX344" s="115"/>
      <c r="DH344" s="115"/>
      <c r="DR344" s="115"/>
      <c r="EB344" s="115"/>
      <c r="EL344" s="115"/>
      <c r="EV344" s="115"/>
      <c r="FF344" s="115"/>
      <c r="FP344" s="115"/>
      <c r="FZ344" s="115"/>
      <c r="GJ344" s="115"/>
      <c r="GT344" s="115"/>
      <c r="HD344" s="115"/>
      <c r="HN344" s="115"/>
      <c r="HX344" s="115"/>
    </row>
    <row xmlns:x14ac="http://schemas.microsoft.com/office/spreadsheetml/2009/9/ac" r="345" s="3" customFormat="true" x14ac:dyDescent="0.25">
      <c r="A345" s="372"/>
      <c r="B345" s="115"/>
      <c r="L345" s="115"/>
      <c r="V345" s="115"/>
      <c r="AF345" s="115"/>
      <c r="AP345" s="115"/>
      <c r="AZ345" s="115"/>
      <c r="BA345" s="115"/>
      <c r="BJ345" s="115"/>
      <c r="BT345" s="115"/>
      <c r="CD345" s="115"/>
      <c r="CN345" s="115"/>
      <c r="CX345" s="115"/>
      <c r="DH345" s="115"/>
      <c r="DR345" s="115"/>
      <c r="EB345" s="115"/>
      <c r="EL345" s="115"/>
      <c r="EV345" s="115"/>
      <c r="FF345" s="115"/>
      <c r="FP345" s="115"/>
      <c r="FZ345" s="115"/>
      <c r="GJ345" s="115"/>
      <c r="GT345" s="115"/>
      <c r="HD345" s="115"/>
      <c r="HN345" s="115"/>
      <c r="HX345" s="115"/>
    </row>
    <row xmlns:x14ac="http://schemas.microsoft.com/office/spreadsheetml/2009/9/ac" r="346" s="3" customFormat="true" x14ac:dyDescent="0.25">
      <c r="A346" s="372"/>
      <c r="B346" s="115"/>
      <c r="L346" s="115"/>
      <c r="V346" s="115"/>
      <c r="AF346" s="115"/>
      <c r="AP346" s="115"/>
      <c r="AZ346" s="115"/>
      <c r="BA346" s="115"/>
      <c r="BJ346" s="115"/>
      <c r="BT346" s="115"/>
      <c r="CD346" s="115"/>
      <c r="CN346" s="115"/>
      <c r="CX346" s="115"/>
      <c r="DH346" s="115"/>
      <c r="DR346" s="115"/>
      <c r="EB346" s="115"/>
      <c r="EL346" s="115"/>
      <c r="EV346" s="115"/>
      <c r="FF346" s="115"/>
      <c r="FP346" s="115"/>
      <c r="FZ346" s="115"/>
      <c r="GJ346" s="115"/>
      <c r="GT346" s="115"/>
      <c r="HD346" s="115"/>
      <c r="HN346" s="115"/>
      <c r="HX346" s="115"/>
    </row>
    <row xmlns:x14ac="http://schemas.microsoft.com/office/spreadsheetml/2009/9/ac" r="347" s="3" customFormat="true" x14ac:dyDescent="0.25">
      <c r="A347" s="372"/>
      <c r="B347" s="115"/>
      <c r="L347" s="115"/>
      <c r="V347" s="115"/>
      <c r="AF347" s="115"/>
      <c r="AP347" s="115"/>
      <c r="AZ347" s="115"/>
      <c r="BA347" s="115"/>
      <c r="BJ347" s="115"/>
      <c r="BT347" s="115"/>
      <c r="CD347" s="115"/>
      <c r="CN347" s="115"/>
      <c r="CX347" s="115"/>
      <c r="DH347" s="115"/>
      <c r="DR347" s="115"/>
      <c r="EB347" s="115"/>
      <c r="EL347" s="115"/>
      <c r="EV347" s="115"/>
      <c r="FF347" s="115"/>
      <c r="FP347" s="115"/>
      <c r="FZ347" s="115"/>
      <c r="GJ347" s="115"/>
      <c r="GT347" s="115"/>
      <c r="HD347" s="115"/>
      <c r="HN347" s="115"/>
      <c r="HX347" s="115"/>
    </row>
    <row xmlns:x14ac="http://schemas.microsoft.com/office/spreadsheetml/2009/9/ac" r="348" s="3" customFormat="true" x14ac:dyDescent="0.25">
      <c r="A348" s="372"/>
      <c r="B348" s="115"/>
      <c r="L348" s="115"/>
      <c r="V348" s="115"/>
      <c r="AF348" s="115"/>
      <c r="AP348" s="115"/>
      <c r="AZ348" s="115"/>
      <c r="BA348" s="115"/>
      <c r="BJ348" s="115"/>
      <c r="BT348" s="115"/>
      <c r="CD348" s="115"/>
      <c r="CN348" s="115"/>
      <c r="CX348" s="115"/>
      <c r="DH348" s="115"/>
      <c r="DR348" s="115"/>
      <c r="EB348" s="115"/>
      <c r="EL348" s="115"/>
      <c r="EV348" s="115"/>
      <c r="FF348" s="115"/>
      <c r="FP348" s="115"/>
      <c r="FZ348" s="115"/>
      <c r="GJ348" s="115"/>
      <c r="GT348" s="115"/>
      <c r="HD348" s="115"/>
      <c r="HN348" s="115"/>
      <c r="HX348" s="115"/>
    </row>
    <row xmlns:x14ac="http://schemas.microsoft.com/office/spreadsheetml/2009/9/ac" r="349" s="3" customFormat="true" x14ac:dyDescent="0.25">
      <c r="A349" s="372"/>
      <c r="B349" s="115"/>
      <c r="L349" s="115"/>
      <c r="V349" s="115"/>
      <c r="AF349" s="115"/>
      <c r="AP349" s="115"/>
      <c r="AZ349" s="115"/>
      <c r="BA349" s="115"/>
      <c r="BJ349" s="115"/>
      <c r="BT349" s="115"/>
      <c r="CD349" s="115"/>
      <c r="CN349" s="115"/>
      <c r="CX349" s="115"/>
      <c r="DH349" s="115"/>
      <c r="DR349" s="115"/>
      <c r="EB349" s="115"/>
      <c r="EL349" s="115"/>
      <c r="EV349" s="115"/>
      <c r="FF349" s="115"/>
      <c r="FP349" s="115"/>
      <c r="FZ349" s="115"/>
      <c r="GJ349" s="115"/>
      <c r="GT349" s="115"/>
      <c r="HD349" s="115"/>
      <c r="HN349" s="115"/>
      <c r="HX349" s="115"/>
    </row>
    <row xmlns:x14ac="http://schemas.microsoft.com/office/spreadsheetml/2009/9/ac" r="350" s="3" customFormat="true" x14ac:dyDescent="0.25">
      <c r="A350" s="372"/>
      <c r="B350" s="115"/>
      <c r="L350" s="115"/>
      <c r="V350" s="115"/>
      <c r="AF350" s="115"/>
      <c r="AP350" s="115"/>
      <c r="AZ350" s="115"/>
      <c r="BA350" s="115"/>
      <c r="BJ350" s="115"/>
      <c r="BT350" s="115"/>
      <c r="CD350" s="115"/>
      <c r="CN350" s="115"/>
      <c r="CX350" s="115"/>
      <c r="DH350" s="115"/>
      <c r="DR350" s="115"/>
      <c r="EB350" s="115"/>
      <c r="EL350" s="115"/>
      <c r="EV350" s="115"/>
      <c r="FF350" s="115"/>
      <c r="FP350" s="115"/>
      <c r="FZ350" s="115"/>
      <c r="GJ350" s="115"/>
      <c r="GT350" s="115"/>
      <c r="HD350" s="115"/>
      <c r="HN350" s="115"/>
      <c r="HX350" s="115"/>
    </row>
    <row xmlns:x14ac="http://schemas.microsoft.com/office/spreadsheetml/2009/9/ac" r="351" s="3" customFormat="true" x14ac:dyDescent="0.25">
      <c r="A351" s="372"/>
      <c r="B351" s="115"/>
      <c r="L351" s="115"/>
      <c r="V351" s="115"/>
      <c r="AF351" s="115"/>
      <c r="AP351" s="115"/>
      <c r="AZ351" s="115"/>
      <c r="BA351" s="115"/>
      <c r="BJ351" s="115"/>
      <c r="BT351" s="115"/>
      <c r="CD351" s="115"/>
      <c r="CN351" s="115"/>
      <c r="CX351" s="115"/>
      <c r="DH351" s="115"/>
      <c r="DR351" s="115"/>
      <c r="EB351" s="115"/>
      <c r="EL351" s="115"/>
      <c r="EV351" s="115"/>
      <c r="FF351" s="115"/>
      <c r="FP351" s="115"/>
      <c r="FZ351" s="115"/>
      <c r="GJ351" s="115"/>
      <c r="GT351" s="115"/>
      <c r="HD351" s="115"/>
      <c r="HN351" s="115"/>
      <c r="HX351" s="115"/>
    </row>
    <row xmlns:x14ac="http://schemas.microsoft.com/office/spreadsheetml/2009/9/ac" r="352" s="3" customFormat="true" x14ac:dyDescent="0.25">
      <c r="A352" s="372"/>
      <c r="B352" s="115"/>
      <c r="L352" s="115"/>
      <c r="V352" s="115"/>
      <c r="AF352" s="115"/>
      <c r="AP352" s="115"/>
      <c r="AZ352" s="115"/>
      <c r="BA352" s="115"/>
      <c r="BJ352" s="115"/>
      <c r="BT352" s="115"/>
      <c r="CD352" s="115"/>
      <c r="CN352" s="115"/>
      <c r="CX352" s="115"/>
      <c r="DH352" s="115"/>
      <c r="DR352" s="115"/>
      <c r="EB352" s="115"/>
      <c r="EL352" s="115"/>
      <c r="EV352" s="115"/>
      <c r="FF352" s="115"/>
      <c r="FP352" s="115"/>
      <c r="FZ352" s="115"/>
      <c r="GJ352" s="115"/>
      <c r="GT352" s="115"/>
      <c r="HD352" s="115"/>
      <c r="HN352" s="115"/>
      <c r="HX352" s="115"/>
    </row>
    <row xmlns:x14ac="http://schemas.microsoft.com/office/spreadsheetml/2009/9/ac" r="353" s="3" customFormat="true" x14ac:dyDescent="0.25">
      <c r="A353" s="372"/>
      <c r="B353" s="115"/>
      <c r="L353" s="115"/>
      <c r="V353" s="115"/>
      <c r="AF353" s="115"/>
      <c r="AP353" s="115"/>
      <c r="AZ353" s="115"/>
      <c r="BA353" s="115"/>
      <c r="BJ353" s="115"/>
      <c r="BT353" s="115"/>
      <c r="CD353" s="115"/>
      <c r="CN353" s="115"/>
      <c r="CX353" s="115"/>
      <c r="DH353" s="115"/>
      <c r="DR353" s="115"/>
      <c r="EB353" s="115"/>
      <c r="EL353" s="115"/>
      <c r="EV353" s="115"/>
      <c r="FF353" s="115"/>
      <c r="FP353" s="115"/>
      <c r="FZ353" s="115"/>
      <c r="GJ353" s="115"/>
      <c r="GT353" s="115"/>
      <c r="HD353" s="115"/>
      <c r="HN353" s="115"/>
      <c r="HX353" s="115"/>
    </row>
    <row xmlns:x14ac="http://schemas.microsoft.com/office/spreadsheetml/2009/9/ac" r="354" s="3" customFormat="true" x14ac:dyDescent="0.25">
      <c r="A354" s="372"/>
      <c r="B354" s="115"/>
      <c r="L354" s="115"/>
      <c r="V354" s="115"/>
      <c r="AF354" s="115"/>
      <c r="AP354" s="115"/>
      <c r="AZ354" s="115"/>
      <c r="BA354" s="115"/>
      <c r="BJ354" s="115"/>
      <c r="BT354" s="115"/>
      <c r="CD354" s="115"/>
      <c r="CN354" s="115"/>
      <c r="CX354" s="115"/>
      <c r="DH354" s="115"/>
      <c r="DR354" s="115"/>
      <c r="EB354" s="115"/>
      <c r="EL354" s="115"/>
      <c r="EV354" s="115"/>
      <c r="FF354" s="115"/>
      <c r="FP354" s="115"/>
      <c r="FZ354" s="115"/>
      <c r="GJ354" s="115"/>
      <c r="GT354" s="115"/>
      <c r="HD354" s="115"/>
      <c r="HN354" s="115"/>
      <c r="HX354" s="115"/>
    </row>
    <row xmlns:x14ac="http://schemas.microsoft.com/office/spreadsheetml/2009/9/ac" r="355" s="3" customFormat="true" x14ac:dyDescent="0.25">
      <c r="A355" s="372"/>
      <c r="B355" s="115"/>
      <c r="L355" s="115"/>
      <c r="V355" s="115"/>
      <c r="AF355" s="115"/>
      <c r="AP355" s="115"/>
      <c r="AZ355" s="115"/>
      <c r="BA355" s="115"/>
      <c r="BJ355" s="115"/>
      <c r="BT355" s="115"/>
      <c r="CD355" s="115"/>
      <c r="CN355" s="115"/>
      <c r="CX355" s="115"/>
      <c r="DH355" s="115"/>
      <c r="DR355" s="115"/>
      <c r="EB355" s="115"/>
      <c r="EL355" s="115"/>
      <c r="EV355" s="115"/>
      <c r="FF355" s="115"/>
      <c r="FP355" s="115"/>
      <c r="FZ355" s="115"/>
      <c r="GJ355" s="115"/>
      <c r="GT355" s="115"/>
      <c r="HD355" s="115"/>
      <c r="HN355" s="115"/>
      <c r="HX355" s="115"/>
    </row>
    <row xmlns:x14ac="http://schemas.microsoft.com/office/spreadsheetml/2009/9/ac" r="356" s="3" customFormat="true" x14ac:dyDescent="0.25">
      <c r="A356" s="372"/>
      <c r="B356" s="115"/>
      <c r="L356" s="115"/>
      <c r="V356" s="115"/>
      <c r="AF356" s="115"/>
      <c r="AP356" s="115"/>
      <c r="AZ356" s="115"/>
      <c r="BA356" s="115"/>
      <c r="BJ356" s="115"/>
      <c r="BT356" s="115"/>
      <c r="CD356" s="115"/>
      <c r="CN356" s="115"/>
      <c r="CX356" s="115"/>
      <c r="DH356" s="115"/>
      <c r="DR356" s="115"/>
      <c r="EB356" s="115"/>
      <c r="EL356" s="115"/>
      <c r="EV356" s="115"/>
      <c r="FF356" s="115"/>
      <c r="FP356" s="115"/>
      <c r="FZ356" s="115"/>
      <c r="GJ356" s="115"/>
      <c r="GT356" s="115"/>
      <c r="HD356" s="115"/>
      <c r="HN356" s="115"/>
      <c r="HX356" s="115"/>
    </row>
    <row xmlns:x14ac="http://schemas.microsoft.com/office/spreadsheetml/2009/9/ac" r="357" s="3" customFormat="true" x14ac:dyDescent="0.25">
      <c r="A357" s="372"/>
      <c r="B357" s="115"/>
      <c r="L357" s="115"/>
      <c r="V357" s="115"/>
      <c r="AF357" s="115"/>
      <c r="AP357" s="115"/>
      <c r="AZ357" s="115"/>
      <c r="BA357" s="115"/>
      <c r="BJ357" s="115"/>
      <c r="BT357" s="115"/>
      <c r="CD357" s="115"/>
      <c r="CN357" s="115"/>
      <c r="CX357" s="115"/>
      <c r="DH357" s="115"/>
      <c r="DR357" s="115"/>
      <c r="EB357" s="115"/>
      <c r="EL357" s="115"/>
      <c r="EV357" s="115"/>
      <c r="FF357" s="115"/>
      <c r="FP357" s="115"/>
      <c r="FZ357" s="115"/>
      <c r="GJ357" s="115"/>
      <c r="GT357" s="115"/>
      <c r="HD357" s="115"/>
      <c r="HN357" s="115"/>
      <c r="HX357" s="115"/>
    </row>
    <row xmlns:x14ac="http://schemas.microsoft.com/office/spreadsheetml/2009/9/ac" r="358" s="3" customFormat="true" x14ac:dyDescent="0.25">
      <c r="A358" s="372"/>
      <c r="B358" s="115"/>
      <c r="L358" s="115"/>
      <c r="V358" s="115"/>
      <c r="AF358" s="115"/>
      <c r="AP358" s="115"/>
      <c r="AZ358" s="115"/>
      <c r="BA358" s="115"/>
      <c r="BJ358" s="115"/>
      <c r="BT358" s="115"/>
      <c r="CD358" s="115"/>
      <c r="CN358" s="115"/>
      <c r="CX358" s="115"/>
      <c r="DH358" s="115"/>
      <c r="DR358" s="115"/>
      <c r="EB358" s="115"/>
      <c r="EL358" s="115"/>
      <c r="EV358" s="115"/>
      <c r="FF358" s="115"/>
      <c r="FP358" s="115"/>
      <c r="FZ358" s="115"/>
      <c r="GJ358" s="115"/>
      <c r="GT358" s="115"/>
      <c r="HD358" s="115"/>
      <c r="HN358" s="115"/>
      <c r="HX358" s="115"/>
    </row>
    <row xmlns:x14ac="http://schemas.microsoft.com/office/spreadsheetml/2009/9/ac" r="359" s="3" customFormat="true" x14ac:dyDescent="0.25">
      <c r="A359" s="372"/>
      <c r="B359" s="115"/>
      <c r="L359" s="115"/>
      <c r="V359" s="115"/>
      <c r="AF359" s="115"/>
      <c r="AP359" s="115"/>
      <c r="AZ359" s="115"/>
      <c r="BA359" s="115"/>
      <c r="BJ359" s="115"/>
      <c r="BT359" s="115"/>
      <c r="CD359" s="115"/>
      <c r="CN359" s="115"/>
      <c r="CX359" s="115"/>
      <c r="DH359" s="115"/>
      <c r="DR359" s="115"/>
      <c r="EB359" s="115"/>
      <c r="EL359" s="115"/>
      <c r="EV359" s="115"/>
      <c r="FF359" s="115"/>
      <c r="FP359" s="115"/>
      <c r="FZ359" s="115"/>
      <c r="GJ359" s="115"/>
      <c r="GT359" s="115"/>
      <c r="HD359" s="115"/>
      <c r="HN359" s="115"/>
      <c r="HX359" s="115"/>
    </row>
    <row xmlns:x14ac="http://schemas.microsoft.com/office/spreadsheetml/2009/9/ac" r="360" s="3" customFormat="true" x14ac:dyDescent="0.25">
      <c r="A360" s="372"/>
      <c r="B360" s="115"/>
      <c r="L360" s="115"/>
      <c r="V360" s="115"/>
      <c r="AF360" s="115"/>
      <c r="AP360" s="115"/>
      <c r="AZ360" s="115"/>
      <c r="BA360" s="115"/>
      <c r="BJ360" s="115"/>
      <c r="BT360" s="115"/>
      <c r="CD360" s="115"/>
      <c r="CN360" s="115"/>
      <c r="CX360" s="115"/>
      <c r="DH360" s="115"/>
      <c r="DR360" s="115"/>
      <c r="EB360" s="115"/>
      <c r="EL360" s="115"/>
      <c r="EV360" s="115"/>
      <c r="FF360" s="115"/>
      <c r="FP360" s="115"/>
      <c r="FZ360" s="115"/>
      <c r="GJ360" s="115"/>
      <c r="GT360" s="115"/>
      <c r="HD360" s="115"/>
      <c r="HN360" s="115"/>
      <c r="HX360" s="115"/>
    </row>
    <row xmlns:x14ac="http://schemas.microsoft.com/office/spreadsheetml/2009/9/ac" r="361" s="3" customFormat="true" x14ac:dyDescent="0.25">
      <c r="A361" s="372"/>
      <c r="B361" s="115"/>
      <c r="L361" s="115"/>
      <c r="V361" s="115"/>
      <c r="AF361" s="115"/>
      <c r="AP361" s="115"/>
      <c r="AZ361" s="115"/>
      <c r="BA361" s="115"/>
      <c r="BJ361" s="115"/>
      <c r="BT361" s="115"/>
      <c r="CD361" s="115"/>
      <c r="CN361" s="115"/>
      <c r="CX361" s="115"/>
      <c r="DH361" s="115"/>
      <c r="DR361" s="115"/>
      <c r="EB361" s="115"/>
      <c r="EL361" s="115"/>
      <c r="EV361" s="115"/>
      <c r="FF361" s="115"/>
      <c r="FP361" s="115"/>
      <c r="FZ361" s="115"/>
      <c r="GJ361" s="115"/>
      <c r="GT361" s="115"/>
      <c r="HD361" s="115"/>
      <c r="HN361" s="115"/>
      <c r="HX361" s="115"/>
    </row>
    <row xmlns:x14ac="http://schemas.microsoft.com/office/spreadsheetml/2009/9/ac" r="362" s="3" customFormat="true" x14ac:dyDescent="0.25">
      <c r="A362" s="372"/>
      <c r="B362" s="115"/>
      <c r="L362" s="115"/>
      <c r="V362" s="115"/>
      <c r="AF362" s="115"/>
      <c r="AP362" s="115"/>
      <c r="AZ362" s="115"/>
      <c r="BA362" s="115"/>
      <c r="BJ362" s="115"/>
      <c r="BT362" s="115"/>
      <c r="CD362" s="115"/>
      <c r="CN362" s="115"/>
      <c r="CX362" s="115"/>
      <c r="DH362" s="115"/>
      <c r="DR362" s="115"/>
      <c r="EB362" s="115"/>
      <c r="EL362" s="115"/>
      <c r="EV362" s="115"/>
      <c r="FF362" s="115"/>
      <c r="FP362" s="115"/>
      <c r="FZ362" s="115"/>
      <c r="GJ362" s="115"/>
      <c r="GT362" s="115"/>
      <c r="HD362" s="115"/>
      <c r="HN362" s="115"/>
      <c r="HX362" s="115"/>
    </row>
    <row xmlns:x14ac="http://schemas.microsoft.com/office/spreadsheetml/2009/9/ac" r="363" s="3" customFormat="true" x14ac:dyDescent="0.25">
      <c r="A363" s="372"/>
      <c r="B363" s="115"/>
      <c r="L363" s="115"/>
      <c r="V363" s="115"/>
      <c r="AF363" s="115"/>
      <c r="AP363" s="115"/>
      <c r="AZ363" s="115"/>
      <c r="BA363" s="115"/>
      <c r="BJ363" s="115"/>
      <c r="BT363" s="115"/>
      <c r="CD363" s="115"/>
      <c r="CN363" s="115"/>
      <c r="CX363" s="115"/>
      <c r="DH363" s="115"/>
      <c r="DR363" s="115"/>
      <c r="EB363" s="115"/>
      <c r="EL363" s="115"/>
      <c r="EV363" s="115"/>
      <c r="FF363" s="115"/>
      <c r="FP363" s="115"/>
      <c r="FZ363" s="115"/>
      <c r="GJ363" s="115"/>
      <c r="GT363" s="115"/>
      <c r="HD363" s="115"/>
      <c r="HN363" s="115"/>
      <c r="HX363" s="115"/>
    </row>
    <row xmlns:x14ac="http://schemas.microsoft.com/office/spreadsheetml/2009/9/ac" r="364" s="3" customFormat="true" x14ac:dyDescent="0.25">
      <c r="A364" s="372"/>
      <c r="B364" s="115"/>
      <c r="L364" s="115"/>
      <c r="V364" s="115"/>
      <c r="AF364" s="115"/>
      <c r="AP364" s="115"/>
      <c r="AZ364" s="115"/>
      <c r="BA364" s="115"/>
      <c r="BJ364" s="115"/>
      <c r="BT364" s="115"/>
      <c r="CD364" s="115"/>
      <c r="CN364" s="115"/>
      <c r="CX364" s="115"/>
      <c r="DH364" s="115"/>
      <c r="DR364" s="115"/>
      <c r="EB364" s="115"/>
      <c r="EL364" s="115"/>
      <c r="EV364" s="115"/>
      <c r="FF364" s="115"/>
      <c r="FP364" s="115"/>
      <c r="FZ364" s="115"/>
      <c r="GJ364" s="115"/>
      <c r="GT364" s="115"/>
      <c r="HD364" s="115"/>
      <c r="HN364" s="115"/>
      <c r="HX364" s="115"/>
    </row>
    <row xmlns:x14ac="http://schemas.microsoft.com/office/spreadsheetml/2009/9/ac" r="365" s="3" customFormat="true" x14ac:dyDescent="0.25">
      <c r="A365" s="372"/>
      <c r="B365" s="115"/>
      <c r="L365" s="115"/>
      <c r="V365" s="115"/>
      <c r="AF365" s="115"/>
      <c r="AP365" s="115"/>
      <c r="AZ365" s="115"/>
      <c r="BA365" s="115"/>
      <c r="BJ365" s="115"/>
      <c r="BT365" s="115"/>
      <c r="CD365" s="115"/>
      <c r="CN365" s="115"/>
      <c r="CX365" s="115"/>
      <c r="DH365" s="115"/>
      <c r="DR365" s="115"/>
      <c r="EB365" s="115"/>
      <c r="EL365" s="115"/>
      <c r="EV365" s="115"/>
      <c r="FF365" s="115"/>
      <c r="FP365" s="115"/>
      <c r="FZ365" s="115"/>
      <c r="GJ365" s="115"/>
      <c r="GT365" s="115"/>
      <c r="HD365" s="115"/>
      <c r="HN365" s="115"/>
      <c r="HX365" s="115"/>
    </row>
    <row xmlns:x14ac="http://schemas.microsoft.com/office/spreadsheetml/2009/9/ac" r="366" s="3" customFormat="true" x14ac:dyDescent="0.25">
      <c r="A366" s="372"/>
      <c r="B366" s="115"/>
      <c r="L366" s="115"/>
      <c r="V366" s="115"/>
      <c r="AF366" s="115"/>
      <c r="AP366" s="115"/>
      <c r="AZ366" s="115"/>
      <c r="BA366" s="115"/>
      <c r="BJ366" s="115"/>
      <c r="BT366" s="115"/>
      <c r="CD366" s="115"/>
      <c r="CN366" s="115"/>
      <c r="CX366" s="115"/>
      <c r="DH366" s="115"/>
      <c r="DR366" s="115"/>
      <c r="EB366" s="115"/>
      <c r="EL366" s="115"/>
      <c r="EV366" s="115"/>
      <c r="FF366" s="115"/>
      <c r="FP366" s="115"/>
      <c r="FZ366" s="115"/>
      <c r="GJ366" s="115"/>
      <c r="GT366" s="115"/>
      <c r="HD366" s="115"/>
      <c r="HN366" s="115"/>
      <c r="HX366" s="115"/>
    </row>
    <row xmlns:x14ac="http://schemas.microsoft.com/office/spreadsheetml/2009/9/ac" r="367" s="3" customFormat="true" x14ac:dyDescent="0.25">
      <c r="A367" s="372"/>
      <c r="B367" s="115"/>
      <c r="L367" s="115"/>
      <c r="V367" s="115"/>
      <c r="AF367" s="115"/>
      <c r="AP367" s="115"/>
      <c r="AZ367" s="115"/>
      <c r="BA367" s="115"/>
      <c r="BJ367" s="115"/>
      <c r="BT367" s="115"/>
      <c r="CD367" s="115"/>
      <c r="CN367" s="115"/>
      <c r="CX367" s="115"/>
      <c r="DH367" s="115"/>
      <c r="DR367" s="115"/>
      <c r="EB367" s="115"/>
      <c r="EL367" s="115"/>
      <c r="EV367" s="115"/>
      <c r="FF367" s="115"/>
      <c r="FP367" s="115"/>
      <c r="FZ367" s="115"/>
      <c r="GJ367" s="115"/>
      <c r="GT367" s="115"/>
      <c r="HD367" s="115"/>
      <c r="HN367" s="115"/>
      <c r="HX367" s="115"/>
    </row>
    <row xmlns:x14ac="http://schemas.microsoft.com/office/spreadsheetml/2009/9/ac" r="368" s="3" customFormat="true" x14ac:dyDescent="0.25">
      <c r="A368" s="372"/>
      <c r="B368" s="115"/>
      <c r="L368" s="115"/>
      <c r="V368" s="115"/>
      <c r="AF368" s="115"/>
      <c r="AP368" s="115"/>
      <c r="AZ368" s="115"/>
      <c r="BA368" s="115"/>
      <c r="BJ368" s="115"/>
      <c r="BT368" s="115"/>
      <c r="CD368" s="115"/>
      <c r="CN368" s="115"/>
      <c r="CX368" s="115"/>
      <c r="DH368" s="115"/>
      <c r="DR368" s="115"/>
      <c r="EB368" s="115"/>
      <c r="EL368" s="115"/>
      <c r="EV368" s="115"/>
      <c r="FF368" s="115"/>
      <c r="FP368" s="115"/>
      <c r="FZ368" s="115"/>
      <c r="GJ368" s="115"/>
      <c r="GT368" s="115"/>
      <c r="HD368" s="115"/>
      <c r="HN368" s="115"/>
      <c r="HX368" s="115"/>
    </row>
    <row xmlns:x14ac="http://schemas.microsoft.com/office/spreadsheetml/2009/9/ac" r="369" s="3" customFormat="true" x14ac:dyDescent="0.25">
      <c r="A369" s="372"/>
      <c r="B369" s="115"/>
      <c r="L369" s="115"/>
      <c r="V369" s="115"/>
      <c r="AF369" s="115"/>
      <c r="AP369" s="115"/>
      <c r="AZ369" s="115"/>
      <c r="BA369" s="115"/>
      <c r="BJ369" s="115"/>
      <c r="BT369" s="115"/>
      <c r="CD369" s="115"/>
      <c r="CN369" s="115"/>
      <c r="CX369" s="115"/>
      <c r="DH369" s="115"/>
      <c r="DR369" s="115"/>
      <c r="EB369" s="115"/>
      <c r="EL369" s="115"/>
      <c r="EV369" s="115"/>
      <c r="FF369" s="115"/>
      <c r="FP369" s="115"/>
      <c r="FZ369" s="115"/>
      <c r="GJ369" s="115"/>
      <c r="GT369" s="115"/>
      <c r="HD369" s="115"/>
      <c r="HN369" s="115"/>
      <c r="HX369" s="115"/>
    </row>
    <row xmlns:x14ac="http://schemas.microsoft.com/office/spreadsheetml/2009/9/ac" r="370" s="3" customFormat="true" x14ac:dyDescent="0.25">
      <c r="A370" s="372"/>
      <c r="B370" s="115"/>
      <c r="L370" s="115"/>
      <c r="V370" s="115"/>
      <c r="AF370" s="115"/>
      <c r="AP370" s="115"/>
      <c r="AZ370" s="115"/>
      <c r="BA370" s="115"/>
      <c r="BJ370" s="115"/>
      <c r="BT370" s="115"/>
      <c r="CD370" s="115"/>
      <c r="CN370" s="115"/>
      <c r="CX370" s="115"/>
      <c r="DH370" s="115"/>
      <c r="DR370" s="115"/>
      <c r="EB370" s="115"/>
      <c r="EL370" s="115"/>
      <c r="EV370" s="115"/>
      <c r="FF370" s="115"/>
      <c r="FP370" s="115"/>
      <c r="FZ370" s="115"/>
      <c r="GJ370" s="115"/>
      <c r="GT370" s="115"/>
      <c r="HD370" s="115"/>
      <c r="HN370" s="115"/>
      <c r="HX370" s="115"/>
    </row>
    <row xmlns:x14ac="http://schemas.microsoft.com/office/spreadsheetml/2009/9/ac" r="371" s="3" customFormat="true" x14ac:dyDescent="0.25">
      <c r="A371" s="372"/>
      <c r="B371" s="115"/>
      <c r="L371" s="115"/>
      <c r="V371" s="115"/>
      <c r="AF371" s="115"/>
      <c r="AP371" s="115"/>
      <c r="AZ371" s="115"/>
      <c r="BA371" s="115"/>
      <c r="BJ371" s="115"/>
      <c r="BT371" s="115"/>
      <c r="CD371" s="115"/>
      <c r="CN371" s="115"/>
      <c r="CX371" s="115"/>
      <c r="DH371" s="115"/>
      <c r="DR371" s="115"/>
      <c r="EB371" s="115"/>
      <c r="EL371" s="115"/>
      <c r="EV371" s="115"/>
      <c r="FF371" s="115"/>
      <c r="FP371" s="115"/>
      <c r="FZ371" s="115"/>
      <c r="GJ371" s="115"/>
      <c r="GT371" s="115"/>
      <c r="HD371" s="115"/>
      <c r="HN371" s="115"/>
      <c r="HX371" s="115"/>
    </row>
    <row xmlns:x14ac="http://schemas.microsoft.com/office/spreadsheetml/2009/9/ac" r="372" s="3" customFormat="true" x14ac:dyDescent="0.25">
      <c r="A372" s="372"/>
      <c r="B372" s="115"/>
      <c r="L372" s="115"/>
      <c r="V372" s="115"/>
      <c r="AF372" s="115"/>
      <c r="AP372" s="115"/>
      <c r="AZ372" s="115"/>
      <c r="BA372" s="115"/>
      <c r="BJ372" s="115"/>
      <c r="BT372" s="115"/>
      <c r="CD372" s="115"/>
      <c r="CN372" s="115"/>
      <c r="CX372" s="115"/>
      <c r="DH372" s="115"/>
      <c r="DR372" s="115"/>
      <c r="EB372" s="115"/>
      <c r="EL372" s="115"/>
      <c r="EV372" s="115"/>
      <c r="FF372" s="115"/>
      <c r="FP372" s="115"/>
      <c r="FZ372" s="115"/>
      <c r="GJ372" s="115"/>
      <c r="GT372" s="115"/>
      <c r="HD372" s="115"/>
      <c r="HN372" s="115"/>
      <c r="HX372" s="115"/>
    </row>
    <row xmlns:x14ac="http://schemas.microsoft.com/office/spreadsheetml/2009/9/ac" r="373" s="3" customFormat="true" x14ac:dyDescent="0.25">
      <c r="A373" s="372"/>
      <c r="B373" s="115"/>
      <c r="L373" s="115"/>
      <c r="V373" s="115"/>
      <c r="AF373" s="115"/>
      <c r="AP373" s="115"/>
      <c r="AZ373" s="115"/>
      <c r="BA373" s="115"/>
      <c r="BJ373" s="115"/>
      <c r="BT373" s="115"/>
      <c r="CD373" s="115"/>
      <c r="CN373" s="115"/>
      <c r="CX373" s="115"/>
      <c r="DH373" s="115"/>
      <c r="DR373" s="115"/>
      <c r="EB373" s="115"/>
      <c r="EL373" s="115"/>
      <c r="EV373" s="115"/>
      <c r="FF373" s="115"/>
      <c r="FP373" s="115"/>
      <c r="FZ373" s="115"/>
      <c r="GJ373" s="115"/>
      <c r="GT373" s="115"/>
      <c r="HD373" s="115"/>
      <c r="HN373" s="115"/>
      <c r="HX373" s="115"/>
    </row>
    <row xmlns:x14ac="http://schemas.microsoft.com/office/spreadsheetml/2009/9/ac" r="374" s="3" customFormat="true" x14ac:dyDescent="0.25">
      <c r="A374" s="372"/>
      <c r="B374" s="115"/>
      <c r="L374" s="115"/>
      <c r="V374" s="115"/>
      <c r="AF374" s="115"/>
      <c r="AP374" s="115"/>
      <c r="AZ374" s="115"/>
      <c r="BA374" s="115"/>
      <c r="BJ374" s="115"/>
      <c r="BT374" s="115"/>
      <c r="CD374" s="115"/>
      <c r="CN374" s="115"/>
      <c r="CX374" s="115"/>
      <c r="DH374" s="115"/>
      <c r="DR374" s="115"/>
      <c r="EB374" s="115"/>
      <c r="EL374" s="115"/>
      <c r="EV374" s="115"/>
      <c r="FF374" s="115"/>
      <c r="FP374" s="115"/>
      <c r="FZ374" s="115"/>
      <c r="GJ374" s="115"/>
      <c r="GT374" s="115"/>
      <c r="HD374" s="115"/>
      <c r="HN374" s="115"/>
      <c r="HX374" s="115"/>
    </row>
    <row xmlns:x14ac="http://schemas.microsoft.com/office/spreadsheetml/2009/9/ac" r="375" s="3" customFormat="true" x14ac:dyDescent="0.25">
      <c r="A375" s="372"/>
      <c r="B375" s="115"/>
      <c r="L375" s="115"/>
      <c r="V375" s="115"/>
      <c r="AF375" s="115"/>
      <c r="AP375" s="115"/>
      <c r="AZ375" s="115"/>
      <c r="BA375" s="115"/>
      <c r="BJ375" s="115"/>
      <c r="BT375" s="115"/>
      <c r="CD375" s="115"/>
      <c r="CN375" s="115"/>
      <c r="CX375" s="115"/>
      <c r="DH375" s="115"/>
      <c r="DR375" s="115"/>
      <c r="EB375" s="115"/>
      <c r="EL375" s="115"/>
      <c r="EV375" s="115"/>
      <c r="FF375" s="115"/>
      <c r="FP375" s="115"/>
      <c r="FZ375" s="115"/>
      <c r="GJ375" s="115"/>
      <c r="GT375" s="115"/>
      <c r="HD375" s="115"/>
      <c r="HN375" s="115"/>
      <c r="HX375" s="115"/>
    </row>
    <row xmlns:x14ac="http://schemas.microsoft.com/office/spreadsheetml/2009/9/ac" r="376" s="3" customFormat="true" x14ac:dyDescent="0.25">
      <c r="A376" s="372"/>
      <c r="B376" s="115"/>
      <c r="L376" s="115"/>
      <c r="V376" s="115"/>
      <c r="AF376" s="115"/>
      <c r="AP376" s="115"/>
      <c r="AZ376" s="115"/>
      <c r="BA376" s="115"/>
      <c r="BJ376" s="115"/>
      <c r="BT376" s="115"/>
      <c r="CD376" s="115"/>
      <c r="CN376" s="115"/>
      <c r="CX376" s="115"/>
      <c r="DH376" s="115"/>
      <c r="DR376" s="115"/>
      <c r="EB376" s="115"/>
      <c r="EL376" s="115"/>
      <c r="EV376" s="115"/>
      <c r="FF376" s="115"/>
      <c r="FP376" s="115"/>
      <c r="FZ376" s="115"/>
      <c r="GJ376" s="115"/>
      <c r="GT376" s="115"/>
      <c r="HD376" s="115"/>
      <c r="HN376" s="115"/>
      <c r="HX376" s="115"/>
    </row>
    <row xmlns:x14ac="http://schemas.microsoft.com/office/spreadsheetml/2009/9/ac" r="377" s="3" customFormat="true" x14ac:dyDescent="0.25">
      <c r="A377" s="372"/>
      <c r="B377" s="115"/>
      <c r="L377" s="115"/>
      <c r="V377" s="115"/>
      <c r="AF377" s="115"/>
      <c r="AP377" s="115"/>
      <c r="AZ377" s="115"/>
      <c r="BA377" s="115"/>
      <c r="BJ377" s="115"/>
      <c r="BT377" s="115"/>
      <c r="CD377" s="115"/>
      <c r="CN377" s="115"/>
      <c r="CX377" s="115"/>
      <c r="DH377" s="115"/>
      <c r="DR377" s="115"/>
      <c r="EB377" s="115"/>
      <c r="EL377" s="115"/>
      <c r="EV377" s="115"/>
      <c r="FF377" s="115"/>
      <c r="FP377" s="115"/>
      <c r="FZ377" s="115"/>
      <c r="GJ377" s="115"/>
      <c r="GT377" s="115"/>
      <c r="HD377" s="115"/>
      <c r="HN377" s="115"/>
      <c r="HX377" s="115"/>
    </row>
    <row xmlns:x14ac="http://schemas.microsoft.com/office/spreadsheetml/2009/9/ac" r="378" s="3" customFormat="true" x14ac:dyDescent="0.25">
      <c r="A378" s="372"/>
      <c r="B378" s="115"/>
      <c r="L378" s="115"/>
      <c r="V378" s="115"/>
      <c r="AF378" s="115"/>
      <c r="AP378" s="115"/>
      <c r="AZ378" s="115"/>
      <c r="BA378" s="115"/>
      <c r="BJ378" s="115"/>
      <c r="BT378" s="115"/>
      <c r="CD378" s="115"/>
      <c r="CN378" s="115"/>
      <c r="CX378" s="115"/>
      <c r="DH378" s="115"/>
      <c r="DR378" s="115"/>
      <c r="EB378" s="115"/>
      <c r="EL378" s="115"/>
      <c r="EV378" s="115"/>
      <c r="FF378" s="115"/>
      <c r="FP378" s="115"/>
      <c r="FZ378" s="115"/>
      <c r="GJ378" s="115"/>
      <c r="GT378" s="115"/>
      <c r="HD378" s="115"/>
      <c r="HN378" s="115"/>
      <c r="HX378" s="115"/>
    </row>
    <row xmlns:x14ac="http://schemas.microsoft.com/office/spreadsheetml/2009/9/ac" r="379" s="3" customFormat="true" x14ac:dyDescent="0.25">
      <c r="A379" s="372"/>
      <c r="B379" s="115"/>
      <c r="L379" s="115"/>
      <c r="V379" s="115"/>
      <c r="AF379" s="115"/>
      <c r="AP379" s="115"/>
      <c r="AZ379" s="115"/>
      <c r="BA379" s="115"/>
      <c r="BJ379" s="115"/>
      <c r="BT379" s="115"/>
      <c r="CD379" s="115"/>
      <c r="CN379" s="115"/>
      <c r="CX379" s="115"/>
      <c r="DH379" s="115"/>
      <c r="DR379" s="115"/>
      <c r="EB379" s="115"/>
      <c r="EL379" s="115"/>
      <c r="EV379" s="115"/>
      <c r="FF379" s="115"/>
      <c r="FP379" s="115"/>
      <c r="FZ379" s="115"/>
      <c r="GJ379" s="115"/>
      <c r="GT379" s="115"/>
      <c r="HD379" s="115"/>
      <c r="HN379" s="115"/>
      <c r="HX379" s="115"/>
    </row>
    <row xmlns:x14ac="http://schemas.microsoft.com/office/spreadsheetml/2009/9/ac" r="380" s="3" customFormat="true" x14ac:dyDescent="0.25">
      <c r="A380" s="372"/>
      <c r="B380" s="115"/>
      <c r="L380" s="115"/>
      <c r="V380" s="115"/>
      <c r="AF380" s="115"/>
      <c r="AP380" s="115"/>
      <c r="AZ380" s="115"/>
      <c r="BA380" s="115"/>
      <c r="BJ380" s="115"/>
      <c r="BT380" s="115"/>
      <c r="CD380" s="115"/>
      <c r="CN380" s="115"/>
      <c r="CX380" s="115"/>
      <c r="DH380" s="115"/>
      <c r="DR380" s="115"/>
      <c r="EB380" s="115"/>
      <c r="EL380" s="115"/>
      <c r="EV380" s="115"/>
      <c r="FF380" s="115"/>
      <c r="FP380" s="115"/>
      <c r="FZ380" s="115"/>
      <c r="GJ380" s="115"/>
      <c r="GT380" s="115"/>
      <c r="HD380" s="115"/>
      <c r="HN380" s="115"/>
      <c r="HX380" s="115"/>
    </row>
    <row xmlns:x14ac="http://schemas.microsoft.com/office/spreadsheetml/2009/9/ac" r="381" s="3" customFormat="true" x14ac:dyDescent="0.25">
      <c r="A381" s="372"/>
      <c r="B381" s="115"/>
      <c r="L381" s="115"/>
      <c r="V381" s="115"/>
      <c r="AF381" s="115"/>
      <c r="AP381" s="115"/>
      <c r="AZ381" s="115"/>
      <c r="BA381" s="115"/>
      <c r="BJ381" s="115"/>
      <c r="BT381" s="115"/>
      <c r="CD381" s="115"/>
      <c r="CN381" s="115"/>
      <c r="CX381" s="115"/>
      <c r="DH381" s="115"/>
      <c r="DR381" s="115"/>
      <c r="EB381" s="115"/>
      <c r="EL381" s="115"/>
      <c r="EV381" s="115"/>
      <c r="FF381" s="115"/>
      <c r="FP381" s="115"/>
      <c r="FZ381" s="115"/>
      <c r="GJ381" s="115"/>
      <c r="GT381" s="115"/>
      <c r="HD381" s="115"/>
      <c r="HN381" s="115"/>
      <c r="HX381" s="115"/>
    </row>
    <row xmlns:x14ac="http://schemas.microsoft.com/office/spreadsheetml/2009/9/ac" r="382" s="3" customFormat="true" x14ac:dyDescent="0.25">
      <c r="A382" s="372"/>
      <c r="B382" s="115"/>
      <c r="L382" s="115"/>
      <c r="V382" s="115"/>
      <c r="AF382" s="115"/>
      <c r="AP382" s="115"/>
      <c r="AZ382" s="115"/>
      <c r="BA382" s="115"/>
      <c r="BJ382" s="115"/>
      <c r="BT382" s="115"/>
      <c r="CD382" s="115"/>
      <c r="CN382" s="115"/>
      <c r="CX382" s="115"/>
      <c r="DH382" s="115"/>
      <c r="DR382" s="115"/>
      <c r="EB382" s="115"/>
      <c r="EL382" s="115"/>
      <c r="EV382" s="115"/>
      <c r="FF382" s="115"/>
      <c r="FP382" s="115"/>
      <c r="FZ382" s="115"/>
      <c r="GJ382" s="115"/>
      <c r="GT382" s="115"/>
      <c r="HD382" s="115"/>
      <c r="HN382" s="115"/>
      <c r="HX382" s="115"/>
    </row>
    <row xmlns:x14ac="http://schemas.microsoft.com/office/spreadsheetml/2009/9/ac" r="383" s="3" customFormat="true" x14ac:dyDescent="0.25">
      <c r="A383" s="372"/>
      <c r="B383" s="115"/>
      <c r="L383" s="115"/>
      <c r="V383" s="115"/>
      <c r="AF383" s="115"/>
      <c r="AP383" s="115"/>
      <c r="AZ383" s="115"/>
      <c r="BA383" s="115"/>
      <c r="BJ383" s="115"/>
      <c r="BT383" s="115"/>
      <c r="CD383" s="115"/>
      <c r="CN383" s="115"/>
      <c r="CX383" s="115"/>
      <c r="DH383" s="115"/>
      <c r="DR383" s="115"/>
      <c r="EB383" s="115"/>
      <c r="EL383" s="115"/>
      <c r="EV383" s="115"/>
      <c r="FF383" s="115"/>
      <c r="FP383" s="115"/>
      <c r="FZ383" s="115"/>
      <c r="GJ383" s="115"/>
      <c r="GT383" s="115"/>
      <c r="HD383" s="115"/>
      <c r="HN383" s="115"/>
      <c r="HX383" s="115"/>
    </row>
    <row xmlns:x14ac="http://schemas.microsoft.com/office/spreadsheetml/2009/9/ac" r="384" s="3" customFormat="true" x14ac:dyDescent="0.25">
      <c r="A384" s="372"/>
      <c r="B384" s="115"/>
      <c r="L384" s="115"/>
      <c r="V384" s="115"/>
      <c r="AF384" s="115"/>
      <c r="AP384" s="115"/>
      <c r="AZ384" s="115"/>
      <c r="BA384" s="115"/>
      <c r="BJ384" s="115"/>
      <c r="BT384" s="115"/>
      <c r="CD384" s="115"/>
      <c r="CN384" s="115"/>
      <c r="CX384" s="115"/>
      <c r="DH384" s="115"/>
      <c r="DR384" s="115"/>
      <c r="EB384" s="115"/>
      <c r="EL384" s="115"/>
      <c r="EV384" s="115"/>
      <c r="FF384" s="115"/>
      <c r="FP384" s="115"/>
      <c r="FZ384" s="115"/>
      <c r="GJ384" s="115"/>
      <c r="GT384" s="115"/>
      <c r="HD384" s="115"/>
      <c r="HN384" s="115"/>
      <c r="HX384" s="115"/>
    </row>
    <row xmlns:x14ac="http://schemas.microsoft.com/office/spreadsheetml/2009/9/ac" r="385" s="3" customFormat="true" x14ac:dyDescent="0.25">
      <c r="A385" s="372"/>
      <c r="B385" s="115"/>
      <c r="L385" s="115"/>
      <c r="V385" s="115"/>
      <c r="AF385" s="115"/>
      <c r="AP385" s="115"/>
      <c r="AZ385" s="115"/>
      <c r="BA385" s="115"/>
      <c r="BJ385" s="115"/>
      <c r="BT385" s="115"/>
      <c r="CD385" s="115"/>
      <c r="CN385" s="115"/>
      <c r="CX385" s="115"/>
      <c r="DH385" s="115"/>
      <c r="DR385" s="115"/>
      <c r="EB385" s="115"/>
      <c r="EL385" s="115"/>
      <c r="EV385" s="115"/>
      <c r="FF385" s="115"/>
      <c r="FP385" s="115"/>
      <c r="FZ385" s="115"/>
      <c r="GJ385" s="115"/>
      <c r="GT385" s="115"/>
      <c r="HD385" s="115"/>
      <c r="HN385" s="115"/>
      <c r="HX385" s="115"/>
    </row>
    <row xmlns:x14ac="http://schemas.microsoft.com/office/spreadsheetml/2009/9/ac" r="386" s="3" customFormat="true" x14ac:dyDescent="0.25">
      <c r="A386" s="372"/>
      <c r="B386" s="115"/>
      <c r="L386" s="115"/>
      <c r="V386" s="115"/>
      <c r="AF386" s="115"/>
      <c r="AP386" s="115"/>
      <c r="AZ386" s="115"/>
      <c r="BA386" s="115"/>
      <c r="BJ386" s="115"/>
      <c r="BT386" s="115"/>
      <c r="CD386" s="115"/>
      <c r="CN386" s="115"/>
      <c r="CX386" s="115"/>
      <c r="DH386" s="115"/>
      <c r="DR386" s="115"/>
      <c r="EB386" s="115"/>
      <c r="EL386" s="115"/>
      <c r="EV386" s="115"/>
      <c r="FF386" s="115"/>
      <c r="FP386" s="115"/>
      <c r="FZ386" s="115"/>
      <c r="GJ386" s="115"/>
      <c r="GT386" s="115"/>
      <c r="HD386" s="115"/>
      <c r="HN386" s="115"/>
      <c r="HX386" s="115"/>
    </row>
    <row xmlns:x14ac="http://schemas.microsoft.com/office/spreadsheetml/2009/9/ac" r="387" s="3" customFormat="true" x14ac:dyDescent="0.25">
      <c r="A387" s="372"/>
      <c r="B387" s="115"/>
      <c r="L387" s="115"/>
      <c r="V387" s="115"/>
      <c r="AF387" s="115"/>
      <c r="AP387" s="115"/>
      <c r="AZ387" s="115"/>
      <c r="BA387" s="115"/>
      <c r="BJ387" s="115"/>
      <c r="BT387" s="115"/>
      <c r="CD387" s="115"/>
      <c r="CN387" s="115"/>
      <c r="CX387" s="115"/>
      <c r="DH387" s="115"/>
      <c r="DR387" s="115"/>
      <c r="EB387" s="115"/>
      <c r="EL387" s="115"/>
      <c r="EV387" s="115"/>
      <c r="FF387" s="115"/>
      <c r="FP387" s="115"/>
      <c r="FZ387" s="115"/>
      <c r="GJ387" s="115"/>
      <c r="GT387" s="115"/>
      <c r="HD387" s="115"/>
      <c r="HN387" s="115"/>
      <c r="HX387" s="115"/>
    </row>
    <row xmlns:x14ac="http://schemas.microsoft.com/office/spreadsheetml/2009/9/ac" r="388" s="3" customFormat="true" x14ac:dyDescent="0.25">
      <c r="A388" s="372"/>
      <c r="B388" s="115"/>
      <c r="L388" s="115"/>
      <c r="V388" s="115"/>
      <c r="AF388" s="115"/>
      <c r="AP388" s="115"/>
      <c r="AZ388" s="115"/>
      <c r="BA388" s="115"/>
      <c r="BJ388" s="115"/>
      <c r="BT388" s="115"/>
      <c r="CD388" s="115"/>
      <c r="CN388" s="115"/>
      <c r="CX388" s="115"/>
      <c r="DH388" s="115"/>
      <c r="DR388" s="115"/>
      <c r="EB388" s="115"/>
      <c r="EL388" s="115"/>
      <c r="EV388" s="115"/>
      <c r="FF388" s="115"/>
      <c r="FP388" s="115"/>
      <c r="FZ388" s="115"/>
      <c r="GJ388" s="115"/>
      <c r="GT388" s="115"/>
      <c r="HD388" s="115"/>
      <c r="HN388" s="115"/>
      <c r="HX388" s="115"/>
    </row>
    <row xmlns:x14ac="http://schemas.microsoft.com/office/spreadsheetml/2009/9/ac" r="389" s="3" customFormat="true" x14ac:dyDescent="0.25">
      <c r="A389" s="372"/>
      <c r="B389" s="115"/>
      <c r="L389" s="115"/>
      <c r="V389" s="115"/>
      <c r="AF389" s="115"/>
      <c r="AP389" s="115"/>
      <c r="AZ389" s="115"/>
      <c r="BA389" s="115"/>
      <c r="BJ389" s="115"/>
      <c r="BT389" s="115"/>
      <c r="CD389" s="115"/>
      <c r="CN389" s="115"/>
      <c r="CX389" s="115"/>
      <c r="DH389" s="115"/>
      <c r="DR389" s="115"/>
      <c r="EB389" s="115"/>
      <c r="EL389" s="115"/>
      <c r="EV389" s="115"/>
      <c r="FF389" s="115"/>
      <c r="FP389" s="115"/>
      <c r="FZ389" s="115"/>
      <c r="GJ389" s="115"/>
      <c r="GT389" s="115"/>
      <c r="HD389" s="115"/>
      <c r="HN389" s="115"/>
      <c r="HX389" s="115"/>
    </row>
    <row xmlns:x14ac="http://schemas.microsoft.com/office/spreadsheetml/2009/9/ac" r="390" s="3" customFormat="true" x14ac:dyDescent="0.25">
      <c r="A390" s="372"/>
      <c r="B390" s="115"/>
      <c r="L390" s="115"/>
      <c r="V390" s="115"/>
      <c r="AF390" s="115"/>
      <c r="AP390" s="115"/>
      <c r="AZ390" s="115"/>
      <c r="BA390" s="115"/>
      <c r="BJ390" s="115"/>
      <c r="BT390" s="115"/>
      <c r="CD390" s="115"/>
      <c r="CN390" s="115"/>
      <c r="CX390" s="115"/>
      <c r="DH390" s="115"/>
      <c r="DR390" s="115"/>
      <c r="EB390" s="115"/>
      <c r="EL390" s="115"/>
      <c r="EV390" s="115"/>
      <c r="FF390" s="115"/>
      <c r="FP390" s="115"/>
      <c r="FZ390" s="115"/>
      <c r="GJ390" s="115"/>
      <c r="GT390" s="115"/>
      <c r="HD390" s="115"/>
      <c r="HN390" s="115"/>
      <c r="HX390" s="115"/>
    </row>
    <row xmlns:x14ac="http://schemas.microsoft.com/office/spreadsheetml/2009/9/ac" r="391" s="3" customFormat="true" x14ac:dyDescent="0.25">
      <c r="A391" s="372"/>
      <c r="B391" s="115"/>
      <c r="L391" s="115"/>
      <c r="V391" s="115"/>
      <c r="AF391" s="115"/>
      <c r="AP391" s="115"/>
      <c r="AZ391" s="115"/>
      <c r="BA391" s="115"/>
      <c r="BJ391" s="115"/>
      <c r="BT391" s="115"/>
      <c r="CD391" s="115"/>
      <c r="CN391" s="115"/>
      <c r="CX391" s="115"/>
      <c r="DH391" s="115"/>
      <c r="DR391" s="115"/>
      <c r="EB391" s="115"/>
      <c r="EL391" s="115"/>
      <c r="EV391" s="115"/>
      <c r="FF391" s="115"/>
      <c r="FP391" s="115"/>
      <c r="FZ391" s="115"/>
      <c r="GJ391" s="115"/>
      <c r="GT391" s="115"/>
      <c r="HD391" s="115"/>
      <c r="HN391" s="115"/>
      <c r="HX391" s="115"/>
    </row>
    <row xmlns:x14ac="http://schemas.microsoft.com/office/spreadsheetml/2009/9/ac" r="392" s="3" customFormat="true" x14ac:dyDescent="0.25">
      <c r="A392" s="372"/>
      <c r="B392" s="115"/>
      <c r="L392" s="115"/>
      <c r="V392" s="115"/>
      <c r="AF392" s="115"/>
      <c r="AP392" s="115"/>
      <c r="AZ392" s="115"/>
      <c r="BA392" s="115"/>
      <c r="BJ392" s="115"/>
      <c r="BT392" s="115"/>
      <c r="CD392" s="115"/>
      <c r="CN392" s="115"/>
      <c r="CX392" s="115"/>
      <c r="DH392" s="115"/>
      <c r="DR392" s="115"/>
      <c r="EB392" s="115"/>
      <c r="EL392" s="115"/>
      <c r="EV392" s="115"/>
      <c r="FF392" s="115"/>
      <c r="FP392" s="115"/>
      <c r="FZ392" s="115"/>
      <c r="GJ392" s="115"/>
      <c r="GT392" s="115"/>
      <c r="HD392" s="115"/>
      <c r="HN392" s="115"/>
      <c r="HX392" s="115"/>
    </row>
    <row xmlns:x14ac="http://schemas.microsoft.com/office/spreadsheetml/2009/9/ac" r="393" s="3" customFormat="true" x14ac:dyDescent="0.25">
      <c r="A393" s="372"/>
      <c r="B393" s="115"/>
      <c r="L393" s="115"/>
      <c r="V393" s="115"/>
      <c r="AF393" s="115"/>
      <c r="AP393" s="115"/>
      <c r="AZ393" s="115"/>
      <c r="BA393" s="115"/>
      <c r="BJ393" s="115"/>
      <c r="BT393" s="115"/>
      <c r="CD393" s="115"/>
      <c r="CN393" s="115"/>
      <c r="CX393" s="115"/>
      <c r="DH393" s="115"/>
      <c r="DR393" s="115"/>
      <c r="EB393" s="115"/>
      <c r="EL393" s="115"/>
      <c r="EV393" s="115"/>
      <c r="FF393" s="115"/>
      <c r="FP393" s="115"/>
      <c r="FZ393" s="115"/>
      <c r="GJ393" s="115"/>
      <c r="GT393" s="115"/>
      <c r="HD393" s="115"/>
      <c r="HN393" s="115"/>
      <c r="HX393" s="115"/>
    </row>
    <row xmlns:x14ac="http://schemas.microsoft.com/office/spreadsheetml/2009/9/ac" r="394" s="3" customFormat="true" x14ac:dyDescent="0.25">
      <c r="A394" s="372"/>
      <c r="B394" s="115"/>
      <c r="L394" s="115"/>
      <c r="V394" s="115"/>
      <c r="AF394" s="115"/>
      <c r="AP394" s="115"/>
      <c r="AZ394" s="115"/>
      <c r="BA394" s="115"/>
      <c r="BJ394" s="115"/>
      <c r="BT394" s="115"/>
      <c r="CD394" s="115"/>
      <c r="CN394" s="115"/>
      <c r="CX394" s="115"/>
      <c r="DH394" s="115"/>
      <c r="DR394" s="115"/>
      <c r="EB394" s="115"/>
      <c r="EL394" s="115"/>
      <c r="EV394" s="115"/>
      <c r="FF394" s="115"/>
      <c r="FP394" s="115"/>
      <c r="FZ394" s="115"/>
      <c r="GJ394" s="115"/>
      <c r="GT394" s="115"/>
      <c r="HD394" s="115"/>
      <c r="HN394" s="115"/>
      <c r="HX394" s="115"/>
    </row>
    <row xmlns:x14ac="http://schemas.microsoft.com/office/spreadsheetml/2009/9/ac" r="395" s="3" customFormat="true" x14ac:dyDescent="0.25">
      <c r="A395" s="372"/>
      <c r="B395" s="115"/>
      <c r="L395" s="115"/>
      <c r="V395" s="115"/>
      <c r="AF395" s="115"/>
      <c r="AP395" s="115"/>
      <c r="AZ395" s="115"/>
      <c r="BA395" s="115"/>
      <c r="BJ395" s="115"/>
      <c r="BT395" s="115"/>
      <c r="CD395" s="115"/>
      <c r="CN395" s="115"/>
      <c r="CX395" s="115"/>
      <c r="DH395" s="115"/>
      <c r="DR395" s="115"/>
      <c r="EB395" s="115"/>
      <c r="EL395" s="115"/>
      <c r="EV395" s="115"/>
      <c r="FF395" s="115"/>
      <c r="FP395" s="115"/>
      <c r="FZ395" s="115"/>
      <c r="GJ395" s="115"/>
      <c r="GT395" s="115"/>
      <c r="HD395" s="115"/>
      <c r="HN395" s="115"/>
      <c r="HX395" s="115"/>
    </row>
    <row xmlns:x14ac="http://schemas.microsoft.com/office/spreadsheetml/2009/9/ac" r="396" s="3" customFormat="true" x14ac:dyDescent="0.25">
      <c r="A396" s="372"/>
      <c r="B396" s="115"/>
      <c r="L396" s="115"/>
      <c r="V396" s="115"/>
      <c r="AF396" s="115"/>
      <c r="AP396" s="115"/>
      <c r="AZ396" s="115"/>
      <c r="BA396" s="115"/>
      <c r="BJ396" s="115"/>
      <c r="BT396" s="115"/>
      <c r="CD396" s="115"/>
      <c r="CN396" s="115"/>
      <c r="CX396" s="115"/>
      <c r="DH396" s="115"/>
      <c r="DR396" s="115"/>
      <c r="EB396" s="115"/>
      <c r="EL396" s="115"/>
      <c r="EV396" s="115"/>
      <c r="FF396" s="115"/>
      <c r="FP396" s="115"/>
      <c r="FZ396" s="115"/>
      <c r="GJ396" s="115"/>
      <c r="GT396" s="115"/>
      <c r="HD396" s="115"/>
      <c r="HN396" s="115"/>
      <c r="HX396" s="115"/>
    </row>
    <row xmlns:x14ac="http://schemas.microsoft.com/office/spreadsheetml/2009/9/ac" r="397" s="3" customFormat="true" x14ac:dyDescent="0.25">
      <c r="A397" s="372"/>
      <c r="B397" s="115"/>
      <c r="L397" s="115"/>
      <c r="V397" s="115"/>
      <c r="AF397" s="115"/>
      <c r="AP397" s="115"/>
      <c r="AZ397" s="115"/>
      <c r="BA397" s="115"/>
      <c r="BJ397" s="115"/>
      <c r="BT397" s="115"/>
      <c r="CD397" s="115"/>
      <c r="CN397" s="115"/>
      <c r="CX397" s="115"/>
      <c r="DH397" s="115"/>
      <c r="DR397" s="115"/>
      <c r="EB397" s="115"/>
      <c r="EL397" s="115"/>
      <c r="EV397" s="115"/>
      <c r="FF397" s="115"/>
      <c r="FP397" s="115"/>
      <c r="FZ397" s="115"/>
      <c r="GJ397" s="115"/>
      <c r="GT397" s="115"/>
      <c r="HD397" s="115"/>
      <c r="HN397" s="115"/>
      <c r="HX397" s="115"/>
    </row>
    <row xmlns:x14ac="http://schemas.microsoft.com/office/spreadsheetml/2009/9/ac" r="398" s="3" customFormat="true" x14ac:dyDescent="0.25">
      <c r="A398" s="372"/>
      <c r="B398" s="115"/>
      <c r="L398" s="115"/>
      <c r="V398" s="115"/>
      <c r="AF398" s="115"/>
      <c r="AP398" s="115"/>
      <c r="AZ398" s="115"/>
      <c r="BA398" s="115"/>
      <c r="BJ398" s="115"/>
      <c r="BT398" s="115"/>
      <c r="CD398" s="115"/>
      <c r="CN398" s="115"/>
      <c r="CX398" s="115"/>
      <c r="DH398" s="115"/>
      <c r="DR398" s="115"/>
      <c r="EB398" s="115"/>
      <c r="EL398" s="115"/>
      <c r="EV398" s="115"/>
      <c r="FF398" s="115"/>
      <c r="FP398" s="115"/>
      <c r="FZ398" s="115"/>
      <c r="GJ398" s="115"/>
      <c r="GT398" s="115"/>
      <c r="HD398" s="115"/>
      <c r="HN398" s="115"/>
      <c r="HX398" s="115"/>
    </row>
    <row xmlns:x14ac="http://schemas.microsoft.com/office/spreadsheetml/2009/9/ac" r="399" s="3" customFormat="true" x14ac:dyDescent="0.25">
      <c r="A399" s="372"/>
      <c r="B399" s="115"/>
      <c r="L399" s="115"/>
      <c r="V399" s="115"/>
      <c r="AF399" s="115"/>
      <c r="AP399" s="115"/>
      <c r="AZ399" s="115"/>
      <c r="BA399" s="115"/>
      <c r="BJ399" s="115"/>
      <c r="BT399" s="115"/>
      <c r="CD399" s="115"/>
      <c r="CN399" s="115"/>
      <c r="CX399" s="115"/>
      <c r="DH399" s="115"/>
      <c r="DR399" s="115"/>
      <c r="EB399" s="115"/>
      <c r="EL399" s="115"/>
      <c r="EV399" s="115"/>
      <c r="FF399" s="115"/>
      <c r="FP399" s="115"/>
      <c r="FZ399" s="115"/>
      <c r="GJ399" s="115"/>
      <c r="GT399" s="115"/>
      <c r="HD399" s="115"/>
      <c r="HN399" s="115"/>
      <c r="HX399" s="115"/>
    </row>
    <row xmlns:x14ac="http://schemas.microsoft.com/office/spreadsheetml/2009/9/ac" r="400" s="3" customFormat="true" x14ac:dyDescent="0.25">
      <c r="A400" s="372"/>
      <c r="B400" s="115"/>
      <c r="L400" s="115"/>
      <c r="V400" s="115"/>
      <c r="AF400" s="115"/>
      <c r="AP400" s="115"/>
      <c r="AZ400" s="115"/>
      <c r="BA400" s="115"/>
      <c r="BJ400" s="115"/>
      <c r="BT400" s="115"/>
      <c r="CD400" s="115"/>
      <c r="CN400" s="115"/>
      <c r="CX400" s="115"/>
      <c r="DH400" s="115"/>
      <c r="DR400" s="115"/>
      <c r="EB400" s="115"/>
      <c r="EL400" s="115"/>
      <c r="EV400" s="115"/>
      <c r="FF400" s="115"/>
      <c r="FP400" s="115"/>
      <c r="FZ400" s="115"/>
      <c r="GJ400" s="115"/>
      <c r="GT400" s="115"/>
      <c r="HD400" s="115"/>
      <c r="HN400" s="115"/>
      <c r="HX400" s="115"/>
    </row>
    <row xmlns:x14ac="http://schemas.microsoft.com/office/spreadsheetml/2009/9/ac" r="401" s="3" customFormat="true" x14ac:dyDescent="0.25">
      <c r="A401" s="372"/>
      <c r="B401" s="115"/>
      <c r="L401" s="115"/>
      <c r="V401" s="115"/>
      <c r="AF401" s="115"/>
      <c r="AP401" s="115"/>
      <c r="AZ401" s="115"/>
      <c r="BA401" s="115"/>
      <c r="BJ401" s="115"/>
      <c r="BT401" s="115"/>
      <c r="CD401" s="115"/>
      <c r="CN401" s="115"/>
      <c r="CX401" s="115"/>
      <c r="DH401" s="115"/>
      <c r="DR401" s="115"/>
      <c r="EB401" s="115"/>
      <c r="EL401" s="115"/>
      <c r="EV401" s="115"/>
      <c r="FF401" s="115"/>
      <c r="FP401" s="115"/>
      <c r="FZ401" s="115"/>
      <c r="GJ401" s="115"/>
      <c r="GT401" s="115"/>
      <c r="HD401" s="115"/>
      <c r="HN401" s="115"/>
      <c r="HX401" s="115"/>
    </row>
    <row xmlns:x14ac="http://schemas.microsoft.com/office/spreadsheetml/2009/9/ac" r="402" s="3" customFormat="true" x14ac:dyDescent="0.25">
      <c r="A402" s="372"/>
      <c r="B402" s="115"/>
      <c r="L402" s="115"/>
      <c r="V402" s="115"/>
      <c r="AF402" s="115"/>
      <c r="AP402" s="115"/>
      <c r="AZ402" s="115"/>
      <c r="BA402" s="115"/>
      <c r="BJ402" s="115"/>
      <c r="BT402" s="115"/>
      <c r="CD402" s="115"/>
      <c r="CN402" s="115"/>
      <c r="CX402" s="115"/>
      <c r="DH402" s="115"/>
      <c r="DR402" s="115"/>
      <c r="EB402" s="115"/>
      <c r="EL402" s="115"/>
      <c r="EV402" s="115"/>
      <c r="FF402" s="115"/>
      <c r="FP402" s="115"/>
      <c r="FZ402" s="115"/>
      <c r="GJ402" s="115"/>
      <c r="GT402" s="115"/>
      <c r="HD402" s="115"/>
      <c r="HN402" s="115"/>
      <c r="HX402" s="115"/>
    </row>
    <row xmlns:x14ac="http://schemas.microsoft.com/office/spreadsheetml/2009/9/ac" r="403" s="3" customFormat="true" x14ac:dyDescent="0.25">
      <c r="A403" s="372"/>
      <c r="B403" s="115"/>
      <c r="L403" s="115"/>
      <c r="V403" s="115"/>
      <c r="AF403" s="115"/>
      <c r="AP403" s="115"/>
      <c r="AZ403" s="115"/>
      <c r="BA403" s="115"/>
      <c r="BJ403" s="115"/>
      <c r="BT403" s="115"/>
      <c r="CD403" s="115"/>
      <c r="CN403" s="115"/>
      <c r="CX403" s="115"/>
      <c r="DH403" s="115"/>
      <c r="DR403" s="115"/>
      <c r="EB403" s="115"/>
      <c r="EL403" s="115"/>
      <c r="EV403" s="115"/>
      <c r="FF403" s="115"/>
      <c r="FP403" s="115"/>
      <c r="FZ403" s="115"/>
      <c r="GJ403" s="115"/>
      <c r="GT403" s="115"/>
      <c r="HD403" s="115"/>
      <c r="HN403" s="115"/>
      <c r="HX403" s="115"/>
    </row>
    <row xmlns:x14ac="http://schemas.microsoft.com/office/spreadsheetml/2009/9/ac" r="404" s="3" customFormat="true" x14ac:dyDescent="0.25">
      <c r="A404" s="372"/>
      <c r="B404" s="115"/>
      <c r="L404" s="115"/>
      <c r="V404" s="115"/>
      <c r="AF404" s="115"/>
      <c r="AP404" s="115"/>
      <c r="AZ404" s="115"/>
      <c r="BA404" s="115"/>
      <c r="BJ404" s="115"/>
      <c r="BT404" s="115"/>
      <c r="CD404" s="115"/>
      <c r="CN404" s="115"/>
      <c r="CX404" s="115"/>
      <c r="DH404" s="115"/>
      <c r="DR404" s="115"/>
      <c r="EB404" s="115"/>
      <c r="EL404" s="115"/>
      <c r="EV404" s="115"/>
      <c r="FF404" s="115"/>
      <c r="FP404" s="115"/>
      <c r="FZ404" s="115"/>
      <c r="GJ404" s="115"/>
      <c r="GT404" s="115"/>
      <c r="HD404" s="115"/>
      <c r="HN404" s="115"/>
      <c r="HX404" s="115"/>
    </row>
    <row xmlns:x14ac="http://schemas.microsoft.com/office/spreadsheetml/2009/9/ac" r="405" s="3" customFormat="true" x14ac:dyDescent="0.25">
      <c r="A405" s="372"/>
      <c r="B405" s="115"/>
      <c r="L405" s="115"/>
      <c r="V405" s="115"/>
      <c r="AF405" s="115"/>
      <c r="AP405" s="115"/>
      <c r="AZ405" s="115"/>
      <c r="BA405" s="115"/>
      <c r="BJ405" s="115"/>
      <c r="BT405" s="115"/>
      <c r="CD405" s="115"/>
      <c r="CN405" s="115"/>
      <c r="CX405" s="115"/>
      <c r="DH405" s="115"/>
      <c r="DR405" s="115"/>
      <c r="EB405" s="115"/>
      <c r="EL405" s="115"/>
      <c r="EV405" s="115"/>
      <c r="FF405" s="115"/>
      <c r="FP405" s="115"/>
      <c r="FZ405" s="115"/>
      <c r="GJ405" s="115"/>
      <c r="GT405" s="115"/>
      <c r="HD405" s="115"/>
      <c r="HN405" s="115"/>
      <c r="HX405" s="115"/>
    </row>
    <row xmlns:x14ac="http://schemas.microsoft.com/office/spreadsheetml/2009/9/ac" r="406" s="3" customFormat="true" x14ac:dyDescent="0.25">
      <c r="A406" s="372"/>
      <c r="B406" s="115"/>
      <c r="L406" s="115"/>
      <c r="V406" s="115"/>
      <c r="AF406" s="115"/>
      <c r="AP406" s="115"/>
      <c r="AZ406" s="115"/>
      <c r="BA406" s="115"/>
      <c r="BJ406" s="115"/>
      <c r="BT406" s="115"/>
      <c r="CD406" s="115"/>
      <c r="CN406" s="115"/>
      <c r="CX406" s="115"/>
      <c r="DH406" s="115"/>
      <c r="DR406" s="115"/>
      <c r="EB406" s="115"/>
      <c r="EL406" s="115"/>
      <c r="EV406" s="115"/>
      <c r="FF406" s="115"/>
      <c r="FP406" s="115"/>
      <c r="FZ406" s="115"/>
      <c r="GJ406" s="115"/>
      <c r="GT406" s="115"/>
      <c r="HD406" s="115"/>
      <c r="HN406" s="115"/>
      <c r="HX406" s="115"/>
    </row>
    <row xmlns:x14ac="http://schemas.microsoft.com/office/spreadsheetml/2009/9/ac" r="407" s="3" customFormat="true" x14ac:dyDescent="0.25">
      <c r="A407" s="372"/>
      <c r="B407" s="115"/>
      <c r="L407" s="115"/>
      <c r="V407" s="115"/>
      <c r="AF407" s="115"/>
      <c r="AP407" s="115"/>
      <c r="AZ407" s="115"/>
      <c r="BA407" s="115"/>
      <c r="BJ407" s="115"/>
      <c r="BT407" s="115"/>
      <c r="CD407" s="115"/>
      <c r="CN407" s="115"/>
      <c r="CX407" s="115"/>
      <c r="DH407" s="115"/>
      <c r="DR407" s="115"/>
      <c r="EB407" s="115"/>
      <c r="EL407" s="115"/>
      <c r="EV407" s="115"/>
      <c r="FF407" s="115"/>
      <c r="FP407" s="115"/>
      <c r="FZ407" s="115"/>
      <c r="GJ407" s="115"/>
      <c r="GT407" s="115"/>
      <c r="HD407" s="115"/>
      <c r="HN407" s="115"/>
      <c r="HX407" s="115"/>
    </row>
    <row xmlns:x14ac="http://schemas.microsoft.com/office/spreadsheetml/2009/9/ac" r="408" s="3" customFormat="true" x14ac:dyDescent="0.25">
      <c r="A408" s="372"/>
      <c r="B408" s="115"/>
      <c r="L408" s="115"/>
      <c r="V408" s="115"/>
      <c r="AF408" s="115"/>
      <c r="AP408" s="115"/>
      <c r="AZ408" s="115"/>
      <c r="BA408" s="115"/>
      <c r="BJ408" s="115"/>
      <c r="BT408" s="115"/>
      <c r="CD408" s="115"/>
      <c r="CN408" s="115"/>
      <c r="CX408" s="115"/>
      <c r="DH408" s="115"/>
      <c r="DR408" s="115"/>
      <c r="EB408" s="115"/>
      <c r="EL408" s="115"/>
      <c r="EV408" s="115"/>
      <c r="FF408" s="115"/>
      <c r="FP408" s="115"/>
      <c r="FZ408" s="115"/>
      <c r="GJ408" s="115"/>
      <c r="GT408" s="115"/>
      <c r="HD408" s="115"/>
      <c r="HN408" s="115"/>
      <c r="HX408" s="115"/>
    </row>
    <row xmlns:x14ac="http://schemas.microsoft.com/office/spreadsheetml/2009/9/ac" r="409" s="3" customFormat="true" x14ac:dyDescent="0.25">
      <c r="A409" s="372"/>
      <c r="B409" s="115"/>
      <c r="L409" s="115"/>
      <c r="V409" s="115"/>
      <c r="AF409" s="115"/>
      <c r="AP409" s="115"/>
      <c r="AZ409" s="115"/>
      <c r="BA409" s="115"/>
      <c r="BJ409" s="115"/>
      <c r="BT409" s="115"/>
      <c r="CD409" s="115"/>
      <c r="CN409" s="115"/>
      <c r="CX409" s="115"/>
      <c r="DH409" s="115"/>
      <c r="DR409" s="115"/>
      <c r="EB409" s="115"/>
      <c r="EL409" s="115"/>
      <c r="EV409" s="115"/>
      <c r="FF409" s="115"/>
      <c r="FP409" s="115"/>
      <c r="FZ409" s="115"/>
      <c r="GJ409" s="115"/>
      <c r="GT409" s="115"/>
      <c r="HD409" s="115"/>
      <c r="HN409" s="115"/>
      <c r="HX409" s="115"/>
    </row>
    <row xmlns:x14ac="http://schemas.microsoft.com/office/spreadsheetml/2009/9/ac" r="410" s="3" customFormat="true" x14ac:dyDescent="0.25">
      <c r="A410" s="372"/>
      <c r="B410" s="115"/>
      <c r="L410" s="115"/>
      <c r="V410" s="115"/>
      <c r="AF410" s="115"/>
      <c r="AP410" s="115"/>
      <c r="AZ410" s="115"/>
      <c r="BA410" s="115"/>
      <c r="BJ410" s="115"/>
      <c r="BT410" s="115"/>
      <c r="CD410" s="115"/>
      <c r="CN410" s="115"/>
      <c r="CX410" s="115"/>
      <c r="DH410" s="115"/>
      <c r="DR410" s="115"/>
      <c r="EB410" s="115"/>
      <c r="EL410" s="115"/>
      <c r="EV410" s="115"/>
      <c r="FF410" s="115"/>
      <c r="FP410" s="115"/>
      <c r="FZ410" s="115"/>
      <c r="GJ410" s="115"/>
      <c r="GT410" s="115"/>
      <c r="HD410" s="115"/>
      <c r="HN410" s="115"/>
      <c r="HX410" s="115"/>
    </row>
    <row xmlns:x14ac="http://schemas.microsoft.com/office/spreadsheetml/2009/9/ac" r="411" s="3" customFormat="true" x14ac:dyDescent="0.25">
      <c r="A411" s="372"/>
      <c r="B411" s="115"/>
      <c r="L411" s="115"/>
      <c r="V411" s="115"/>
      <c r="AF411" s="115"/>
      <c r="AP411" s="115"/>
      <c r="AZ411" s="115"/>
      <c r="BA411" s="115"/>
      <c r="BJ411" s="115"/>
      <c r="BT411" s="115"/>
      <c r="CD411" s="115"/>
      <c r="CN411" s="115"/>
      <c r="CX411" s="115"/>
      <c r="DH411" s="115"/>
      <c r="DR411" s="115"/>
      <c r="EB411" s="115"/>
      <c r="EL411" s="115"/>
      <c r="EV411" s="115"/>
      <c r="FF411" s="115"/>
      <c r="FP411" s="115"/>
      <c r="FZ411" s="115"/>
      <c r="GJ411" s="115"/>
      <c r="GT411" s="115"/>
      <c r="HD411" s="115"/>
      <c r="HN411" s="115"/>
      <c r="HX411" s="115"/>
    </row>
    <row xmlns:x14ac="http://schemas.microsoft.com/office/spreadsheetml/2009/9/ac" r="412" s="3" customFormat="true" x14ac:dyDescent="0.25">
      <c r="A412" s="372"/>
      <c r="B412" s="115"/>
      <c r="L412" s="115"/>
      <c r="V412" s="115"/>
      <c r="AF412" s="115"/>
      <c r="AP412" s="115"/>
      <c r="AZ412" s="115"/>
      <c r="BA412" s="115"/>
      <c r="BJ412" s="115"/>
      <c r="BT412" s="115"/>
      <c r="CD412" s="115"/>
      <c r="CN412" s="115"/>
      <c r="CX412" s="115"/>
      <c r="DH412" s="115"/>
      <c r="DR412" s="115"/>
      <c r="EB412" s="115"/>
      <c r="EL412" s="115"/>
      <c r="EV412" s="115"/>
      <c r="FF412" s="115"/>
      <c r="FP412" s="115"/>
      <c r="FZ412" s="115"/>
      <c r="GJ412" s="115"/>
      <c r="GT412" s="115"/>
      <c r="HD412" s="115"/>
      <c r="HN412" s="115"/>
      <c r="HX412" s="115"/>
    </row>
    <row xmlns:x14ac="http://schemas.microsoft.com/office/spreadsheetml/2009/9/ac" r="413" s="3" customFormat="true" x14ac:dyDescent="0.25">
      <c r="A413" s="372"/>
      <c r="B413" s="115"/>
      <c r="L413" s="115"/>
      <c r="V413" s="115"/>
      <c r="AF413" s="115"/>
      <c r="AP413" s="115"/>
      <c r="AZ413" s="115"/>
      <c r="BA413" s="115"/>
      <c r="BJ413" s="115"/>
      <c r="BT413" s="115"/>
      <c r="CD413" s="115"/>
      <c r="CN413" s="115"/>
      <c r="CX413" s="115"/>
      <c r="DH413" s="115"/>
      <c r="DR413" s="115"/>
      <c r="EB413" s="115"/>
      <c r="EL413" s="115"/>
      <c r="EV413" s="115"/>
      <c r="FF413" s="115"/>
      <c r="FP413" s="115"/>
      <c r="FZ413" s="115"/>
      <c r="GJ413" s="115"/>
      <c r="GT413" s="115"/>
      <c r="HD413" s="115"/>
      <c r="HN413" s="115"/>
      <c r="HX413" s="115"/>
    </row>
    <row xmlns:x14ac="http://schemas.microsoft.com/office/spreadsheetml/2009/9/ac" r="414" s="3" customFormat="true" x14ac:dyDescent="0.25">
      <c r="A414" s="372"/>
      <c r="B414" s="115"/>
      <c r="L414" s="115"/>
      <c r="V414" s="115"/>
      <c r="AF414" s="115"/>
      <c r="AP414" s="115"/>
      <c r="AZ414" s="115"/>
      <c r="BA414" s="115"/>
      <c r="BJ414" s="115"/>
      <c r="BT414" s="115"/>
      <c r="CD414" s="115"/>
      <c r="CN414" s="115"/>
      <c r="CX414" s="115"/>
      <c r="DH414" s="115"/>
      <c r="DR414" s="115"/>
      <c r="EB414" s="115"/>
      <c r="EL414" s="115"/>
      <c r="EV414" s="115"/>
      <c r="FF414" s="115"/>
      <c r="FP414" s="115"/>
      <c r="FZ414" s="115"/>
      <c r="GJ414" s="115"/>
      <c r="GT414" s="115"/>
      <c r="HD414" s="115"/>
      <c r="HN414" s="115"/>
      <c r="HX414" s="115"/>
    </row>
    <row xmlns:x14ac="http://schemas.microsoft.com/office/spreadsheetml/2009/9/ac" r="415" s="3" customFormat="true" x14ac:dyDescent="0.25">
      <c r="A415" s="372"/>
      <c r="B415" s="115"/>
      <c r="L415" s="115"/>
      <c r="V415" s="115"/>
      <c r="AF415" s="115"/>
      <c r="AP415" s="115"/>
      <c r="AZ415" s="115"/>
      <c r="BA415" s="115"/>
      <c r="BJ415" s="115"/>
      <c r="BT415" s="115"/>
      <c r="CD415" s="115"/>
      <c r="CN415" s="115"/>
      <c r="CX415" s="115"/>
      <c r="DH415" s="115"/>
      <c r="DR415" s="115"/>
      <c r="EB415" s="115"/>
      <c r="EL415" s="115"/>
      <c r="EV415" s="115"/>
      <c r="FF415" s="115"/>
      <c r="FP415" s="115"/>
      <c r="FZ415" s="115"/>
      <c r="GJ415" s="115"/>
      <c r="GT415" s="115"/>
      <c r="HD415" s="115"/>
      <c r="HN415" s="115"/>
      <c r="HX415" s="115"/>
    </row>
    <row xmlns:x14ac="http://schemas.microsoft.com/office/spreadsheetml/2009/9/ac" r="416" s="3" customFormat="true" x14ac:dyDescent="0.25">
      <c r="A416" s="372"/>
      <c r="B416" s="115"/>
      <c r="L416" s="115"/>
      <c r="V416" s="115"/>
      <c r="AF416" s="115"/>
      <c r="AP416" s="115"/>
      <c r="AZ416" s="115"/>
      <c r="BA416" s="115"/>
      <c r="BJ416" s="115"/>
      <c r="BT416" s="115"/>
      <c r="CD416" s="115"/>
      <c r="CN416" s="115"/>
      <c r="CX416" s="115"/>
      <c r="DH416" s="115"/>
      <c r="DR416" s="115"/>
      <c r="EB416" s="115"/>
      <c r="EL416" s="115"/>
      <c r="EV416" s="115"/>
      <c r="FF416" s="115"/>
      <c r="FP416" s="115"/>
      <c r="FZ416" s="115"/>
      <c r="GJ416" s="115"/>
      <c r="GT416" s="115"/>
      <c r="HD416" s="115"/>
      <c r="HN416" s="115"/>
      <c r="HX416" s="115"/>
    </row>
    <row xmlns:x14ac="http://schemas.microsoft.com/office/spreadsheetml/2009/9/ac" r="417" s="3" customFormat="true" x14ac:dyDescent="0.25">
      <c r="A417" s="372"/>
      <c r="B417" s="115"/>
      <c r="L417" s="115"/>
      <c r="V417" s="115"/>
      <c r="AF417" s="115"/>
      <c r="AP417" s="115"/>
      <c r="AZ417" s="115"/>
      <c r="BA417" s="115"/>
      <c r="BJ417" s="115"/>
      <c r="BT417" s="115"/>
      <c r="CD417" s="115"/>
      <c r="CN417" s="115"/>
      <c r="CX417" s="115"/>
      <c r="DH417" s="115"/>
      <c r="DR417" s="115"/>
      <c r="EB417" s="115"/>
      <c r="EL417" s="115"/>
      <c r="EV417" s="115"/>
      <c r="FF417" s="115"/>
      <c r="FP417" s="115"/>
      <c r="FZ417" s="115"/>
      <c r="GJ417" s="115"/>
      <c r="GT417" s="115"/>
      <c r="HD417" s="115"/>
      <c r="HN417" s="115"/>
      <c r="HX417" s="115"/>
    </row>
    <row xmlns:x14ac="http://schemas.microsoft.com/office/spreadsheetml/2009/9/ac" r="418" s="3" customFormat="true" x14ac:dyDescent="0.25">
      <c r="A418" s="372"/>
      <c r="B418" s="115"/>
      <c r="L418" s="115"/>
      <c r="V418" s="115"/>
      <c r="AF418" s="115"/>
      <c r="AP418" s="115"/>
      <c r="AZ418" s="115"/>
      <c r="BA418" s="115"/>
      <c r="BJ418" s="115"/>
      <c r="BT418" s="115"/>
      <c r="CD418" s="115"/>
      <c r="CN418" s="115"/>
      <c r="CX418" s="115"/>
      <c r="DH418" s="115"/>
      <c r="DR418" s="115"/>
      <c r="EB418" s="115"/>
      <c r="EL418" s="115"/>
      <c r="EV418" s="115"/>
      <c r="FF418" s="115"/>
      <c r="FP418" s="115"/>
      <c r="FZ418" s="115"/>
      <c r="GJ418" s="115"/>
      <c r="GT418" s="115"/>
      <c r="HD418" s="115"/>
      <c r="HN418" s="115"/>
      <c r="HX418" s="115"/>
    </row>
    <row xmlns:x14ac="http://schemas.microsoft.com/office/spreadsheetml/2009/9/ac" r="419" s="3" customFormat="true" x14ac:dyDescent="0.25">
      <c r="A419" s="372"/>
      <c r="B419" s="115"/>
      <c r="L419" s="115"/>
      <c r="V419" s="115"/>
      <c r="AF419" s="115"/>
      <c r="AP419" s="115"/>
      <c r="AZ419" s="115"/>
      <c r="BA419" s="115"/>
      <c r="BJ419" s="115"/>
      <c r="BT419" s="115"/>
      <c r="CD419" s="115"/>
      <c r="CN419" s="115"/>
      <c r="CX419" s="115"/>
      <c r="DH419" s="115"/>
      <c r="DR419" s="115"/>
      <c r="EB419" s="115"/>
      <c r="EL419" s="115"/>
      <c r="EV419" s="115"/>
      <c r="FF419" s="115"/>
      <c r="FP419" s="115"/>
      <c r="FZ419" s="115"/>
      <c r="GJ419" s="115"/>
      <c r="GT419" s="115"/>
      <c r="HD419" s="115"/>
      <c r="HN419" s="115"/>
      <c r="HX419" s="115"/>
    </row>
    <row xmlns:x14ac="http://schemas.microsoft.com/office/spreadsheetml/2009/9/ac" r="420" s="3" customFormat="true" x14ac:dyDescent="0.25">
      <c r="A420" s="372"/>
      <c r="B420" s="115"/>
      <c r="L420" s="115"/>
      <c r="V420" s="115"/>
      <c r="AF420" s="115"/>
      <c r="AP420" s="115"/>
      <c r="AZ420" s="115"/>
      <c r="BA420" s="115"/>
      <c r="BJ420" s="115"/>
      <c r="BT420" s="115"/>
      <c r="CD420" s="115"/>
      <c r="CN420" s="115"/>
      <c r="CX420" s="115"/>
      <c r="DH420" s="115"/>
      <c r="DR420" s="115"/>
      <c r="EB420" s="115"/>
      <c r="EL420" s="115"/>
      <c r="EV420" s="115"/>
      <c r="FF420" s="115"/>
      <c r="FP420" s="115"/>
      <c r="FZ420" s="115"/>
      <c r="GJ420" s="115"/>
      <c r="GT420" s="115"/>
      <c r="HD420" s="115"/>
      <c r="HN420" s="115"/>
      <c r="HX420" s="115"/>
    </row>
    <row xmlns:x14ac="http://schemas.microsoft.com/office/spreadsheetml/2009/9/ac" r="421" s="3" customFormat="true" x14ac:dyDescent="0.25">
      <c r="A421" s="372"/>
      <c r="B421" s="115"/>
      <c r="L421" s="115"/>
      <c r="V421" s="115"/>
      <c r="AF421" s="115"/>
      <c r="AP421" s="115"/>
      <c r="AZ421" s="115"/>
      <c r="BA421" s="115"/>
      <c r="BJ421" s="115"/>
      <c r="BT421" s="115"/>
      <c r="CD421" s="115"/>
      <c r="CN421" s="115"/>
      <c r="CX421" s="115"/>
      <c r="DH421" s="115"/>
      <c r="DR421" s="115"/>
      <c r="EB421" s="115"/>
      <c r="EL421" s="115"/>
      <c r="EV421" s="115"/>
      <c r="FF421" s="115"/>
      <c r="FP421" s="115"/>
      <c r="FZ421" s="115"/>
      <c r="GJ421" s="115"/>
      <c r="GT421" s="115"/>
      <c r="HD421" s="115"/>
      <c r="HN421" s="115"/>
      <c r="HX421" s="115"/>
    </row>
    <row xmlns:x14ac="http://schemas.microsoft.com/office/spreadsheetml/2009/9/ac" r="422" s="3" customFormat="true" x14ac:dyDescent="0.25">
      <c r="A422" s="372"/>
      <c r="B422" s="115"/>
      <c r="L422" s="115"/>
      <c r="V422" s="115"/>
      <c r="AF422" s="115"/>
      <c r="AP422" s="115"/>
      <c r="AZ422" s="115"/>
      <c r="BA422" s="115"/>
      <c r="BJ422" s="115"/>
      <c r="BT422" s="115"/>
      <c r="CD422" s="115"/>
      <c r="CN422" s="115"/>
      <c r="CX422" s="115"/>
      <c r="DH422" s="115"/>
      <c r="DR422" s="115"/>
      <c r="EB422" s="115"/>
      <c r="EL422" s="115"/>
      <c r="EV422" s="115"/>
      <c r="FF422" s="115"/>
      <c r="FP422" s="115"/>
      <c r="FZ422" s="115"/>
      <c r="GJ422" s="115"/>
      <c r="GT422" s="115"/>
      <c r="HD422" s="115"/>
      <c r="HN422" s="115"/>
      <c r="HX422" s="115"/>
    </row>
    <row xmlns:x14ac="http://schemas.microsoft.com/office/spreadsheetml/2009/9/ac" r="423" s="3" customFormat="true" x14ac:dyDescent="0.25">
      <c r="A423" s="372"/>
      <c r="B423" s="115"/>
      <c r="L423" s="115"/>
      <c r="V423" s="115"/>
      <c r="AF423" s="115"/>
      <c r="AP423" s="115"/>
      <c r="AZ423" s="115"/>
      <c r="BA423" s="115"/>
      <c r="BJ423" s="115"/>
      <c r="BT423" s="115"/>
      <c r="CD423" s="115"/>
      <c r="CN423" s="115"/>
      <c r="CX423" s="115"/>
      <c r="DH423" s="115"/>
      <c r="DR423" s="115"/>
      <c r="EB423" s="115"/>
      <c r="EL423" s="115"/>
      <c r="EV423" s="115"/>
      <c r="FF423" s="115"/>
      <c r="FP423" s="115"/>
      <c r="FZ423" s="115"/>
      <c r="GJ423" s="115"/>
      <c r="GT423" s="115"/>
      <c r="HD423" s="115"/>
      <c r="HN423" s="115"/>
      <c r="HX423" s="115"/>
    </row>
    <row xmlns:x14ac="http://schemas.microsoft.com/office/spreadsheetml/2009/9/ac" r="424" s="3" customFormat="true" x14ac:dyDescent="0.25">
      <c r="A424" s="372"/>
      <c r="B424" s="115"/>
      <c r="L424" s="115"/>
      <c r="V424" s="115"/>
      <c r="AF424" s="115"/>
      <c r="AP424" s="115"/>
      <c r="AZ424" s="115"/>
      <c r="BA424" s="115"/>
      <c r="BJ424" s="115"/>
      <c r="BT424" s="115"/>
      <c r="CD424" s="115"/>
      <c r="CN424" s="115"/>
      <c r="CX424" s="115"/>
      <c r="DH424" s="115"/>
      <c r="DR424" s="115"/>
      <c r="EB424" s="115"/>
      <c r="EL424" s="115"/>
      <c r="EV424" s="115"/>
      <c r="FF424" s="115"/>
      <c r="FP424" s="115"/>
      <c r="FZ424" s="115"/>
      <c r="GJ424" s="115"/>
      <c r="GT424" s="115"/>
      <c r="HD424" s="115"/>
      <c r="HN424" s="115"/>
      <c r="HX424" s="115"/>
    </row>
    <row xmlns:x14ac="http://schemas.microsoft.com/office/spreadsheetml/2009/9/ac" r="425" s="3" customFormat="true" x14ac:dyDescent="0.25">
      <c r="A425" s="372"/>
      <c r="B425" s="115"/>
      <c r="L425" s="115"/>
      <c r="V425" s="115"/>
      <c r="AF425" s="115"/>
      <c r="AP425" s="115"/>
      <c r="AZ425" s="115"/>
      <c r="BA425" s="115"/>
      <c r="BJ425" s="115"/>
      <c r="BT425" s="115"/>
      <c r="CD425" s="115"/>
      <c r="CN425" s="115"/>
      <c r="CX425" s="115"/>
      <c r="DH425" s="115"/>
      <c r="DR425" s="115"/>
      <c r="EB425" s="115"/>
      <c r="EL425" s="115"/>
      <c r="EV425" s="115"/>
      <c r="FF425" s="115"/>
      <c r="FP425" s="115"/>
      <c r="FZ425" s="115"/>
      <c r="GJ425" s="115"/>
      <c r="GT425" s="115"/>
      <c r="HD425" s="115"/>
      <c r="HN425" s="115"/>
      <c r="HX425" s="115"/>
    </row>
    <row xmlns:x14ac="http://schemas.microsoft.com/office/spreadsheetml/2009/9/ac" r="426" s="3" customFormat="true" x14ac:dyDescent="0.25">
      <c r="A426" s="372"/>
      <c r="B426" s="115"/>
      <c r="L426" s="115"/>
      <c r="V426" s="115"/>
      <c r="AF426" s="115"/>
      <c r="AP426" s="115"/>
      <c r="AZ426" s="115"/>
      <c r="BA426" s="115"/>
      <c r="BJ426" s="115"/>
      <c r="BT426" s="115"/>
      <c r="CD426" s="115"/>
      <c r="CN426" s="115"/>
      <c r="CX426" s="115"/>
      <c r="DH426" s="115"/>
      <c r="DR426" s="115"/>
      <c r="EB426" s="115"/>
      <c r="EL426" s="115"/>
      <c r="EV426" s="115"/>
      <c r="FF426" s="115"/>
      <c r="FP426" s="115"/>
      <c r="FZ426" s="115"/>
      <c r="GJ426" s="115"/>
      <c r="GT426" s="115"/>
      <c r="HD426" s="115"/>
      <c r="HN426" s="115"/>
      <c r="HX426" s="115"/>
    </row>
    <row xmlns:x14ac="http://schemas.microsoft.com/office/spreadsheetml/2009/9/ac" r="427" s="3" customFormat="true" x14ac:dyDescent="0.25">
      <c r="A427" s="372"/>
      <c r="B427" s="115"/>
      <c r="L427" s="115"/>
      <c r="V427" s="115"/>
      <c r="AF427" s="115"/>
      <c r="AP427" s="115"/>
      <c r="AZ427" s="115"/>
      <c r="BA427" s="115"/>
      <c r="BJ427" s="115"/>
      <c r="BT427" s="115"/>
      <c r="CD427" s="115"/>
      <c r="CN427" s="115"/>
      <c r="CX427" s="115"/>
      <c r="DH427" s="115"/>
      <c r="DR427" s="115"/>
      <c r="EB427" s="115"/>
      <c r="EL427" s="115"/>
      <c r="EV427" s="115"/>
      <c r="FF427" s="115"/>
      <c r="FP427" s="115"/>
      <c r="FZ427" s="115"/>
      <c r="GJ427" s="115"/>
      <c r="GT427" s="115"/>
      <c r="HD427" s="115"/>
      <c r="HN427" s="115"/>
      <c r="HX427" s="115"/>
    </row>
    <row xmlns:x14ac="http://schemas.microsoft.com/office/spreadsheetml/2009/9/ac" r="428" s="3" customFormat="true" x14ac:dyDescent="0.25">
      <c r="A428" s="372"/>
      <c r="B428" s="115"/>
      <c r="L428" s="115"/>
      <c r="V428" s="115"/>
      <c r="AF428" s="115"/>
      <c r="AP428" s="115"/>
      <c r="AZ428" s="115"/>
      <c r="BA428" s="115"/>
      <c r="BJ428" s="115"/>
      <c r="BT428" s="115"/>
      <c r="CD428" s="115"/>
      <c r="CN428" s="115"/>
      <c r="CX428" s="115"/>
      <c r="DH428" s="115"/>
      <c r="DR428" s="115"/>
      <c r="EB428" s="115"/>
      <c r="EL428" s="115"/>
      <c r="EV428" s="115"/>
      <c r="FF428" s="115"/>
      <c r="FP428" s="115"/>
      <c r="FZ428" s="115"/>
      <c r="GJ428" s="115"/>
      <c r="GT428" s="115"/>
      <c r="HD428" s="115"/>
      <c r="HN428" s="115"/>
      <c r="HX428" s="115"/>
    </row>
    <row xmlns:x14ac="http://schemas.microsoft.com/office/spreadsheetml/2009/9/ac" r="429" s="3" customFormat="true" x14ac:dyDescent="0.25">
      <c r="A429" s="372"/>
      <c r="B429" s="115"/>
      <c r="L429" s="115"/>
      <c r="V429" s="115"/>
      <c r="AF429" s="115"/>
      <c r="AP429" s="115"/>
      <c r="AZ429" s="115"/>
      <c r="BA429" s="115"/>
      <c r="BJ429" s="115"/>
      <c r="BT429" s="115"/>
      <c r="CD429" s="115"/>
      <c r="CN429" s="115"/>
      <c r="CX429" s="115"/>
      <c r="DH429" s="115"/>
      <c r="DR429" s="115"/>
      <c r="EB429" s="115"/>
      <c r="EL429" s="115"/>
      <c r="EV429" s="115"/>
      <c r="FF429" s="115"/>
      <c r="FP429" s="115"/>
      <c r="FZ429" s="115"/>
      <c r="GJ429" s="115"/>
      <c r="GT429" s="115"/>
      <c r="HD429" s="115"/>
      <c r="HN429" s="115"/>
      <c r="HX429" s="115"/>
    </row>
    <row xmlns:x14ac="http://schemas.microsoft.com/office/spreadsheetml/2009/9/ac" r="430" s="3" customFormat="true" x14ac:dyDescent="0.25">
      <c r="A430" s="372"/>
      <c r="B430" s="115"/>
      <c r="L430" s="115"/>
      <c r="V430" s="115"/>
      <c r="AF430" s="115"/>
      <c r="AP430" s="115"/>
      <c r="AZ430" s="115"/>
      <c r="BA430" s="115"/>
      <c r="BJ430" s="115"/>
      <c r="BT430" s="115"/>
      <c r="CD430" s="115"/>
      <c r="CN430" s="115"/>
      <c r="CX430" s="115"/>
      <c r="DH430" s="115"/>
      <c r="DR430" s="115"/>
      <c r="EB430" s="115"/>
      <c r="EL430" s="115"/>
      <c r="EV430" s="115"/>
      <c r="FF430" s="115"/>
      <c r="FP430" s="115"/>
      <c r="FZ430" s="115"/>
      <c r="GJ430" s="115"/>
      <c r="GT430" s="115"/>
      <c r="HD430" s="115"/>
      <c r="HN430" s="115"/>
      <c r="HX430" s="115"/>
    </row>
    <row xmlns:x14ac="http://schemas.microsoft.com/office/spreadsheetml/2009/9/ac" r="431" s="3" customFormat="true" x14ac:dyDescent="0.25">
      <c r="A431" s="372"/>
      <c r="B431" s="115"/>
      <c r="L431" s="115"/>
      <c r="V431" s="115"/>
      <c r="AF431" s="115"/>
      <c r="AP431" s="115"/>
      <c r="AZ431" s="115"/>
      <c r="BA431" s="115"/>
      <c r="BJ431" s="115"/>
      <c r="BT431" s="115"/>
      <c r="CD431" s="115"/>
      <c r="CN431" s="115"/>
      <c r="CX431" s="115"/>
      <c r="DH431" s="115"/>
      <c r="DR431" s="115"/>
      <c r="EB431" s="115"/>
      <c r="EL431" s="115"/>
      <c r="EV431" s="115"/>
      <c r="FF431" s="115"/>
      <c r="FP431" s="115"/>
      <c r="FZ431" s="115"/>
      <c r="GJ431" s="115"/>
      <c r="GT431" s="115"/>
      <c r="HD431" s="115"/>
      <c r="HN431" s="115"/>
      <c r="HX431" s="115"/>
    </row>
    <row xmlns:x14ac="http://schemas.microsoft.com/office/spreadsheetml/2009/9/ac" r="432" s="3" customFormat="true" x14ac:dyDescent="0.25">
      <c r="A432" s="372"/>
      <c r="B432" s="115"/>
      <c r="L432" s="115"/>
      <c r="V432" s="115"/>
      <c r="AF432" s="115"/>
      <c r="AP432" s="115"/>
      <c r="AZ432" s="115"/>
      <c r="BA432" s="115"/>
      <c r="BJ432" s="115"/>
      <c r="BT432" s="115"/>
      <c r="CD432" s="115"/>
      <c r="CN432" s="115"/>
      <c r="CX432" s="115"/>
      <c r="DH432" s="115"/>
      <c r="DR432" s="115"/>
      <c r="EB432" s="115"/>
      <c r="EL432" s="115"/>
      <c r="EV432" s="115"/>
      <c r="FF432" s="115"/>
      <c r="FP432" s="115"/>
      <c r="FZ432" s="115"/>
      <c r="GJ432" s="115"/>
      <c r="GT432" s="115"/>
      <c r="HD432" s="115"/>
      <c r="HN432" s="115"/>
      <c r="HX432" s="115"/>
    </row>
    <row xmlns:x14ac="http://schemas.microsoft.com/office/spreadsheetml/2009/9/ac" r="433" s="3" customFormat="true" x14ac:dyDescent="0.25">
      <c r="A433" s="372"/>
      <c r="B433" s="115"/>
      <c r="L433" s="115"/>
      <c r="V433" s="115"/>
      <c r="AF433" s="115"/>
      <c r="AP433" s="115"/>
      <c r="AZ433" s="115"/>
      <c r="BA433" s="115"/>
      <c r="BJ433" s="115"/>
      <c r="BT433" s="115"/>
      <c r="CD433" s="115"/>
      <c r="CN433" s="115"/>
      <c r="CX433" s="115"/>
      <c r="DH433" s="115"/>
      <c r="DR433" s="115"/>
      <c r="EB433" s="115"/>
      <c r="EL433" s="115"/>
      <c r="EV433" s="115"/>
      <c r="FF433" s="115"/>
      <c r="FP433" s="115"/>
      <c r="FZ433" s="115"/>
      <c r="GJ433" s="115"/>
      <c r="GT433" s="115"/>
      <c r="HD433" s="115"/>
      <c r="HN433" s="115"/>
      <c r="HX433" s="115"/>
    </row>
    <row xmlns:x14ac="http://schemas.microsoft.com/office/spreadsheetml/2009/9/ac" r="434" s="3" customFormat="true" x14ac:dyDescent="0.25">
      <c r="A434" s="372"/>
      <c r="B434" s="115"/>
      <c r="L434" s="115"/>
      <c r="V434" s="115"/>
      <c r="AF434" s="115"/>
      <c r="AP434" s="115"/>
      <c r="AZ434" s="115"/>
      <c r="BA434" s="115"/>
      <c r="BJ434" s="115"/>
      <c r="BT434" s="115"/>
      <c r="CD434" s="115"/>
      <c r="CN434" s="115"/>
      <c r="CX434" s="115"/>
      <c r="DH434" s="115"/>
      <c r="DR434" s="115"/>
      <c r="EB434" s="115"/>
      <c r="EL434" s="115"/>
      <c r="EV434" s="115"/>
      <c r="FF434" s="115"/>
      <c r="FP434" s="115"/>
      <c r="FZ434" s="115"/>
      <c r="GJ434" s="115"/>
      <c r="GT434" s="115"/>
      <c r="HD434" s="115"/>
      <c r="HN434" s="115"/>
      <c r="HX434" s="115"/>
    </row>
    <row xmlns:x14ac="http://schemas.microsoft.com/office/spreadsheetml/2009/9/ac" r="435" s="3" customFormat="true" x14ac:dyDescent="0.25">
      <c r="A435" s="372"/>
      <c r="B435" s="115"/>
      <c r="L435" s="115"/>
      <c r="V435" s="115"/>
      <c r="AF435" s="115"/>
      <c r="AP435" s="115"/>
      <c r="AZ435" s="115"/>
      <c r="BA435" s="115"/>
      <c r="BJ435" s="115"/>
      <c r="BT435" s="115"/>
      <c r="CD435" s="115"/>
      <c r="CN435" s="115"/>
      <c r="CX435" s="115"/>
      <c r="DH435" s="115"/>
      <c r="DR435" s="115"/>
      <c r="EB435" s="115"/>
      <c r="EL435" s="115"/>
      <c r="EV435" s="115"/>
      <c r="FF435" s="115"/>
      <c r="FP435" s="115"/>
      <c r="FZ435" s="115"/>
      <c r="GJ435" s="115"/>
      <c r="GT435" s="115"/>
      <c r="HD435" s="115"/>
      <c r="HN435" s="115"/>
      <c r="HX435" s="115"/>
    </row>
    <row xmlns:x14ac="http://schemas.microsoft.com/office/spreadsheetml/2009/9/ac" r="436" s="3" customFormat="true" x14ac:dyDescent="0.25">
      <c r="A436" s="372"/>
      <c r="B436" s="115"/>
      <c r="L436" s="115"/>
      <c r="V436" s="115"/>
      <c r="AF436" s="115"/>
      <c r="AP436" s="115"/>
      <c r="AZ436" s="115"/>
      <c r="BA436" s="115"/>
      <c r="BJ436" s="115"/>
      <c r="BT436" s="115"/>
      <c r="CD436" s="115"/>
      <c r="CN436" s="115"/>
      <c r="CX436" s="115"/>
      <c r="DH436" s="115"/>
      <c r="DR436" s="115"/>
      <c r="EB436" s="115"/>
      <c r="EL436" s="115"/>
      <c r="EV436" s="115"/>
      <c r="FF436" s="115"/>
      <c r="FP436" s="115"/>
      <c r="FZ436" s="115"/>
      <c r="GJ436" s="115"/>
      <c r="GT436" s="115"/>
      <c r="HD436" s="115"/>
      <c r="HN436" s="115"/>
      <c r="HX436" s="115"/>
    </row>
    <row xmlns:x14ac="http://schemas.microsoft.com/office/spreadsheetml/2009/9/ac" r="437" s="3" customFormat="true" x14ac:dyDescent="0.25">
      <c r="A437" s="372"/>
      <c r="B437" s="115"/>
      <c r="L437" s="115"/>
      <c r="V437" s="115"/>
      <c r="AF437" s="115"/>
      <c r="AP437" s="115"/>
      <c r="AZ437" s="115"/>
      <c r="BA437" s="115"/>
      <c r="BJ437" s="115"/>
      <c r="BT437" s="115"/>
      <c r="CD437" s="115"/>
      <c r="CN437" s="115"/>
      <c r="CX437" s="115"/>
      <c r="DH437" s="115"/>
      <c r="DR437" s="115"/>
      <c r="EB437" s="115"/>
      <c r="EL437" s="115"/>
      <c r="EV437" s="115"/>
      <c r="FF437" s="115"/>
      <c r="FP437" s="115"/>
      <c r="FZ437" s="115"/>
      <c r="GJ437" s="115"/>
      <c r="GT437" s="115"/>
      <c r="HD437" s="115"/>
      <c r="HN437" s="115"/>
      <c r="HX437" s="115"/>
    </row>
    <row xmlns:x14ac="http://schemas.microsoft.com/office/spreadsheetml/2009/9/ac" r="438" s="3" customFormat="true" x14ac:dyDescent="0.25">
      <c r="A438" s="372"/>
      <c r="B438" s="115"/>
      <c r="L438" s="115"/>
      <c r="V438" s="115"/>
      <c r="AF438" s="115"/>
      <c r="AP438" s="115"/>
      <c r="AZ438" s="115"/>
      <c r="BA438" s="115"/>
      <c r="BJ438" s="115"/>
      <c r="BT438" s="115"/>
      <c r="CD438" s="115"/>
      <c r="CN438" s="115"/>
      <c r="CX438" s="115"/>
      <c r="DH438" s="115"/>
      <c r="DR438" s="115"/>
      <c r="EB438" s="115"/>
      <c r="EL438" s="115"/>
      <c r="EV438" s="115"/>
      <c r="FF438" s="115"/>
      <c r="FP438" s="115"/>
      <c r="FZ438" s="115"/>
      <c r="GJ438" s="115"/>
      <c r="GT438" s="115"/>
      <c r="HD438" s="115"/>
      <c r="HN438" s="115"/>
      <c r="HX438" s="115"/>
    </row>
    <row xmlns:x14ac="http://schemas.microsoft.com/office/spreadsheetml/2009/9/ac" r="439" s="3" customFormat="true" x14ac:dyDescent="0.25">
      <c r="A439" s="372"/>
      <c r="B439" s="115"/>
      <c r="L439" s="115"/>
      <c r="V439" s="115"/>
      <c r="AF439" s="115"/>
      <c r="AP439" s="115"/>
      <c r="AZ439" s="115"/>
      <c r="BA439" s="115"/>
      <c r="BJ439" s="115"/>
      <c r="BT439" s="115"/>
      <c r="CD439" s="115"/>
      <c r="CN439" s="115"/>
      <c r="CX439" s="115"/>
      <c r="DH439" s="115"/>
      <c r="DR439" s="115"/>
      <c r="EB439" s="115"/>
      <c r="EL439" s="115"/>
      <c r="EV439" s="115"/>
      <c r="FF439" s="115"/>
      <c r="FP439" s="115"/>
      <c r="FZ439" s="115"/>
      <c r="GJ439" s="115"/>
      <c r="GT439" s="115"/>
      <c r="HD439" s="115"/>
      <c r="HN439" s="115"/>
      <c r="HX439" s="115"/>
    </row>
    <row xmlns:x14ac="http://schemas.microsoft.com/office/spreadsheetml/2009/9/ac" r="440" s="3" customFormat="true" x14ac:dyDescent="0.25">
      <c r="A440" s="372"/>
      <c r="B440" s="115"/>
      <c r="L440" s="115"/>
      <c r="V440" s="115"/>
      <c r="AF440" s="115"/>
      <c r="AP440" s="115"/>
      <c r="AZ440" s="115"/>
      <c r="BA440" s="115"/>
      <c r="BJ440" s="115"/>
      <c r="BT440" s="115"/>
      <c r="CD440" s="115"/>
      <c r="CN440" s="115"/>
      <c r="CX440" s="115"/>
      <c r="DH440" s="115"/>
      <c r="DR440" s="115"/>
      <c r="EB440" s="115"/>
      <c r="EL440" s="115"/>
      <c r="EV440" s="115"/>
      <c r="FF440" s="115"/>
      <c r="FP440" s="115"/>
      <c r="FZ440" s="115"/>
      <c r="GJ440" s="115"/>
      <c r="GT440" s="115"/>
      <c r="HD440" s="115"/>
      <c r="HN440" s="115"/>
      <c r="HX440" s="115"/>
    </row>
    <row xmlns:x14ac="http://schemas.microsoft.com/office/spreadsheetml/2009/9/ac" r="441" s="3" customFormat="true" x14ac:dyDescent="0.25">
      <c r="A441" s="372"/>
      <c r="B441" s="115"/>
      <c r="L441" s="115"/>
      <c r="V441" s="115"/>
      <c r="AF441" s="115"/>
      <c r="AP441" s="115"/>
      <c r="AZ441" s="115"/>
      <c r="BA441" s="115"/>
      <c r="BJ441" s="115"/>
      <c r="BT441" s="115"/>
      <c r="CD441" s="115"/>
      <c r="CN441" s="115"/>
      <c r="CX441" s="115"/>
      <c r="DH441" s="115"/>
      <c r="DR441" s="115"/>
      <c r="EB441" s="115"/>
      <c r="EL441" s="115"/>
      <c r="EV441" s="115"/>
      <c r="FF441" s="115"/>
      <c r="FP441" s="115"/>
      <c r="FZ441" s="115"/>
      <c r="GJ441" s="115"/>
      <c r="GT441" s="115"/>
      <c r="HD441" s="115"/>
      <c r="HN441" s="115"/>
      <c r="HX441" s="115"/>
    </row>
    <row xmlns:x14ac="http://schemas.microsoft.com/office/spreadsheetml/2009/9/ac" r="442" s="3" customFormat="true" x14ac:dyDescent="0.25">
      <c r="A442" s="372"/>
      <c r="B442" s="115"/>
      <c r="L442" s="115"/>
      <c r="V442" s="115"/>
      <c r="AF442" s="115"/>
      <c r="AP442" s="115"/>
      <c r="AZ442" s="115"/>
      <c r="BA442" s="115"/>
      <c r="BJ442" s="115"/>
      <c r="BT442" s="115"/>
      <c r="CD442" s="115"/>
      <c r="CN442" s="115"/>
      <c r="CX442" s="115"/>
      <c r="DH442" s="115"/>
      <c r="DR442" s="115"/>
      <c r="EB442" s="115"/>
      <c r="EL442" s="115"/>
      <c r="EV442" s="115"/>
      <c r="FF442" s="115"/>
      <c r="FP442" s="115"/>
      <c r="FZ442" s="115"/>
      <c r="GJ442" s="115"/>
      <c r="GT442" s="115"/>
      <c r="HD442" s="115"/>
      <c r="HN442" s="115"/>
      <c r="HX442" s="115"/>
    </row>
    <row xmlns:x14ac="http://schemas.microsoft.com/office/spreadsheetml/2009/9/ac" r="443" s="3" customFormat="true" x14ac:dyDescent="0.25">
      <c r="A443" s="372"/>
      <c r="B443" s="115"/>
      <c r="L443" s="115"/>
      <c r="V443" s="115"/>
      <c r="AF443" s="115"/>
      <c r="AP443" s="115"/>
      <c r="AZ443" s="115"/>
      <c r="BA443" s="115"/>
      <c r="BJ443" s="115"/>
      <c r="BT443" s="115"/>
      <c r="CD443" s="115"/>
      <c r="CN443" s="115"/>
      <c r="CX443" s="115"/>
      <c r="DH443" s="115"/>
      <c r="DR443" s="115"/>
      <c r="EB443" s="115"/>
      <c r="EL443" s="115"/>
      <c r="EV443" s="115"/>
      <c r="FF443" s="115"/>
      <c r="FP443" s="115"/>
      <c r="FZ443" s="115"/>
      <c r="GJ443" s="115"/>
      <c r="GT443" s="115"/>
      <c r="HD443" s="115"/>
      <c r="HN443" s="115"/>
      <c r="HX443" s="115"/>
    </row>
    <row xmlns:x14ac="http://schemas.microsoft.com/office/spreadsheetml/2009/9/ac" r="444" s="3" customFormat="true" x14ac:dyDescent="0.25">
      <c r="A444" s="372"/>
      <c r="B444" s="115"/>
      <c r="L444" s="115"/>
      <c r="V444" s="115"/>
      <c r="AF444" s="115"/>
      <c r="AP444" s="115"/>
      <c r="AZ444" s="115"/>
      <c r="BA444" s="115"/>
      <c r="BJ444" s="115"/>
      <c r="BT444" s="115"/>
      <c r="CD444" s="115"/>
      <c r="CN444" s="115"/>
      <c r="CX444" s="115"/>
      <c r="DH444" s="115"/>
      <c r="DR444" s="115"/>
      <c r="EB444" s="115"/>
      <c r="EL444" s="115"/>
      <c r="EV444" s="115"/>
      <c r="FF444" s="115"/>
      <c r="FP444" s="115"/>
      <c r="FZ444" s="115"/>
      <c r="GJ444" s="115"/>
      <c r="GT444" s="115"/>
      <c r="HD444" s="115"/>
      <c r="HN444" s="115"/>
      <c r="HX444" s="115"/>
    </row>
    <row xmlns:x14ac="http://schemas.microsoft.com/office/spreadsheetml/2009/9/ac" r="445" s="3" customFormat="true" x14ac:dyDescent="0.25">
      <c r="A445" s="372"/>
      <c r="B445" s="115"/>
      <c r="L445" s="115"/>
      <c r="V445" s="115"/>
      <c r="AF445" s="115"/>
      <c r="AP445" s="115"/>
      <c r="AZ445" s="115"/>
      <c r="BA445" s="115"/>
      <c r="BJ445" s="115"/>
      <c r="BT445" s="115"/>
      <c r="CD445" s="115"/>
      <c r="CN445" s="115"/>
      <c r="CX445" s="115"/>
      <c r="DH445" s="115"/>
      <c r="DR445" s="115"/>
      <c r="EB445" s="115"/>
      <c r="EL445" s="115"/>
      <c r="EV445" s="115"/>
      <c r="FF445" s="115"/>
      <c r="FP445" s="115"/>
      <c r="FZ445" s="115"/>
      <c r="GJ445" s="115"/>
      <c r="GT445" s="115"/>
      <c r="HD445" s="115"/>
      <c r="HN445" s="115"/>
      <c r="HX445" s="115"/>
    </row>
    <row xmlns:x14ac="http://schemas.microsoft.com/office/spreadsheetml/2009/9/ac" r="446" s="3" customFormat="true" x14ac:dyDescent="0.25">
      <c r="A446" s="372"/>
      <c r="B446" s="115"/>
      <c r="L446" s="115"/>
      <c r="V446" s="115"/>
      <c r="AF446" s="115"/>
      <c r="AP446" s="115"/>
      <c r="AZ446" s="115"/>
      <c r="BA446" s="115"/>
      <c r="BJ446" s="115"/>
      <c r="BT446" s="115"/>
      <c r="CD446" s="115"/>
      <c r="CN446" s="115"/>
      <c r="CX446" s="115"/>
      <c r="DH446" s="115"/>
      <c r="DR446" s="115"/>
      <c r="EB446" s="115"/>
      <c r="EL446" s="115"/>
      <c r="EV446" s="115"/>
      <c r="FF446" s="115"/>
      <c r="FP446" s="115"/>
      <c r="FZ446" s="115"/>
      <c r="GJ446" s="115"/>
      <c r="GT446" s="115"/>
      <c r="HD446" s="115"/>
      <c r="HN446" s="115"/>
      <c r="HX446" s="115"/>
    </row>
    <row xmlns:x14ac="http://schemas.microsoft.com/office/spreadsheetml/2009/9/ac" r="447" s="3" customFormat="true" x14ac:dyDescent="0.25">
      <c r="A447" s="372"/>
      <c r="B447" s="115"/>
      <c r="L447" s="115"/>
      <c r="V447" s="115"/>
      <c r="AF447" s="115"/>
      <c r="AP447" s="115"/>
      <c r="AZ447" s="115"/>
      <c r="BA447" s="115"/>
      <c r="BJ447" s="115"/>
      <c r="BT447" s="115"/>
      <c r="CD447" s="115"/>
      <c r="CN447" s="115"/>
      <c r="CX447" s="115"/>
      <c r="DH447" s="115"/>
      <c r="DR447" s="115"/>
      <c r="EB447" s="115"/>
      <c r="EL447" s="115"/>
      <c r="EV447" s="115"/>
      <c r="FF447" s="115"/>
      <c r="FP447" s="115"/>
      <c r="FZ447" s="115"/>
      <c r="GJ447" s="115"/>
      <c r="GT447" s="115"/>
      <c r="HD447" s="115"/>
      <c r="HN447" s="115"/>
      <c r="HX447" s="115"/>
    </row>
    <row xmlns:x14ac="http://schemas.microsoft.com/office/spreadsheetml/2009/9/ac" r="448" s="3" customFormat="true" x14ac:dyDescent="0.25">
      <c r="A448" s="372"/>
      <c r="B448" s="115"/>
      <c r="L448" s="115"/>
      <c r="V448" s="115"/>
      <c r="AF448" s="115"/>
      <c r="AP448" s="115"/>
      <c r="AZ448" s="115"/>
      <c r="BA448" s="115"/>
      <c r="BJ448" s="115"/>
      <c r="BT448" s="115"/>
      <c r="CD448" s="115"/>
      <c r="CN448" s="115"/>
      <c r="CX448" s="115"/>
      <c r="DH448" s="115"/>
      <c r="DR448" s="115"/>
      <c r="EB448" s="115"/>
      <c r="EL448" s="115"/>
      <c r="EV448" s="115"/>
      <c r="FF448" s="115"/>
      <c r="FP448" s="115"/>
      <c r="FZ448" s="115"/>
      <c r="GJ448" s="115"/>
      <c r="GT448" s="115"/>
      <c r="HD448" s="115"/>
      <c r="HN448" s="115"/>
      <c r="HX448" s="115"/>
    </row>
    <row xmlns:x14ac="http://schemas.microsoft.com/office/spreadsheetml/2009/9/ac" r="449" s="3" customFormat="true" x14ac:dyDescent="0.25">
      <c r="A449" s="372"/>
      <c r="B449" s="115"/>
      <c r="L449" s="115"/>
      <c r="V449" s="115"/>
      <c r="AF449" s="115"/>
      <c r="AP449" s="115"/>
      <c r="AZ449" s="115"/>
      <c r="BA449" s="115"/>
      <c r="BJ449" s="115"/>
      <c r="BT449" s="115"/>
      <c r="CD449" s="115"/>
      <c r="CN449" s="115"/>
      <c r="CX449" s="115"/>
      <c r="DH449" s="115"/>
      <c r="DR449" s="115"/>
      <c r="EB449" s="115"/>
      <c r="EL449" s="115"/>
      <c r="EV449" s="115"/>
      <c r="FF449" s="115"/>
      <c r="FP449" s="115"/>
      <c r="FZ449" s="115"/>
      <c r="GJ449" s="115"/>
      <c r="GT449" s="115"/>
      <c r="HD449" s="115"/>
      <c r="HN449" s="115"/>
      <c r="HX449" s="115"/>
    </row>
    <row xmlns:x14ac="http://schemas.microsoft.com/office/spreadsheetml/2009/9/ac" r="450" s="3" customFormat="true" x14ac:dyDescent="0.25">
      <c r="A450" s="372"/>
      <c r="B450" s="115"/>
      <c r="L450" s="115"/>
      <c r="V450" s="115"/>
      <c r="AF450" s="115"/>
      <c r="AP450" s="115"/>
      <c r="AZ450" s="115"/>
      <c r="BA450" s="115"/>
      <c r="BJ450" s="115"/>
      <c r="BT450" s="115"/>
      <c r="CD450" s="115"/>
      <c r="CN450" s="115"/>
      <c r="CX450" s="115"/>
      <c r="DH450" s="115"/>
      <c r="DR450" s="115"/>
      <c r="EB450" s="115"/>
      <c r="EL450" s="115"/>
      <c r="EV450" s="115"/>
      <c r="FF450" s="115"/>
      <c r="FP450" s="115"/>
      <c r="FZ450" s="115"/>
      <c r="GJ450" s="115"/>
      <c r="GT450" s="115"/>
      <c r="HD450" s="115"/>
      <c r="HN450" s="115"/>
      <c r="HX450" s="115"/>
    </row>
    <row xmlns:x14ac="http://schemas.microsoft.com/office/spreadsheetml/2009/9/ac" r="451" s="3" customFormat="true" x14ac:dyDescent="0.25">
      <c r="A451" s="372"/>
      <c r="B451" s="115"/>
      <c r="L451" s="115"/>
      <c r="V451" s="115"/>
      <c r="AF451" s="115"/>
      <c r="AP451" s="115"/>
      <c r="AZ451" s="115"/>
      <c r="BA451" s="115"/>
      <c r="BJ451" s="115"/>
      <c r="BT451" s="115"/>
      <c r="CD451" s="115"/>
      <c r="CN451" s="115"/>
      <c r="CX451" s="115"/>
      <c r="DH451" s="115"/>
      <c r="DR451" s="115"/>
      <c r="EB451" s="115"/>
      <c r="EL451" s="115"/>
      <c r="EV451" s="115"/>
      <c r="FF451" s="115"/>
      <c r="FP451" s="115"/>
      <c r="FZ451" s="115"/>
      <c r="GJ451" s="115"/>
      <c r="GT451" s="115"/>
      <c r="HD451" s="115"/>
      <c r="HN451" s="115"/>
      <c r="HX451" s="115"/>
    </row>
    <row xmlns:x14ac="http://schemas.microsoft.com/office/spreadsheetml/2009/9/ac" r="452" s="3" customFormat="true" x14ac:dyDescent="0.25">
      <c r="A452" s="372"/>
      <c r="B452" s="115"/>
      <c r="L452" s="115"/>
      <c r="V452" s="115"/>
      <c r="AF452" s="115"/>
      <c r="AP452" s="115"/>
      <c r="AZ452" s="115"/>
      <c r="BA452" s="115"/>
      <c r="BJ452" s="115"/>
      <c r="BT452" s="115"/>
      <c r="CD452" s="115"/>
      <c r="CN452" s="115"/>
      <c r="CX452" s="115"/>
      <c r="DH452" s="115"/>
      <c r="DR452" s="115"/>
      <c r="EB452" s="115"/>
      <c r="EL452" s="115"/>
      <c r="EV452" s="115"/>
      <c r="FF452" s="115"/>
      <c r="FP452" s="115"/>
      <c r="FZ452" s="115"/>
      <c r="GJ452" s="115"/>
      <c r="GT452" s="115"/>
      <c r="HD452" s="115"/>
      <c r="HN452" s="115"/>
      <c r="HX452" s="115"/>
    </row>
    <row xmlns:x14ac="http://schemas.microsoft.com/office/spreadsheetml/2009/9/ac" r="453" s="3" customFormat="true" x14ac:dyDescent="0.25">
      <c r="A453" s="372"/>
      <c r="B453" s="115"/>
      <c r="L453" s="115"/>
      <c r="V453" s="115"/>
      <c r="AF453" s="115"/>
      <c r="AP453" s="115"/>
      <c r="AZ453" s="115"/>
      <c r="BA453" s="115"/>
      <c r="BJ453" s="115"/>
      <c r="BT453" s="115"/>
      <c r="CD453" s="115"/>
      <c r="CN453" s="115"/>
      <c r="CX453" s="115"/>
      <c r="DH453" s="115"/>
      <c r="DR453" s="115"/>
      <c r="EB453" s="115"/>
      <c r="EL453" s="115"/>
      <c r="EV453" s="115"/>
      <c r="FF453" s="115"/>
      <c r="FP453" s="115"/>
      <c r="FZ453" s="115"/>
      <c r="GJ453" s="115"/>
      <c r="GT453" s="115"/>
      <c r="HD453" s="115"/>
      <c r="HN453" s="115"/>
      <c r="HX453" s="115"/>
    </row>
    <row xmlns:x14ac="http://schemas.microsoft.com/office/spreadsheetml/2009/9/ac" r="454" s="3" customFormat="true" x14ac:dyDescent="0.25">
      <c r="A454" s="372"/>
      <c r="B454" s="115"/>
      <c r="L454" s="115"/>
      <c r="V454" s="115"/>
      <c r="AF454" s="115"/>
      <c r="AP454" s="115"/>
      <c r="AZ454" s="115"/>
      <c r="BA454" s="115"/>
      <c r="BJ454" s="115"/>
      <c r="BT454" s="115"/>
      <c r="CD454" s="115"/>
      <c r="CN454" s="115"/>
      <c r="CX454" s="115"/>
      <c r="DH454" s="115"/>
      <c r="DR454" s="115"/>
      <c r="EB454" s="115"/>
      <c r="EL454" s="115"/>
      <c r="EV454" s="115"/>
      <c r="FF454" s="115"/>
      <c r="FP454" s="115"/>
      <c r="FZ454" s="115"/>
      <c r="GJ454" s="115"/>
      <c r="GT454" s="115"/>
      <c r="HD454" s="115"/>
      <c r="HN454" s="115"/>
      <c r="HX454" s="115"/>
    </row>
    <row xmlns:x14ac="http://schemas.microsoft.com/office/spreadsheetml/2009/9/ac" r="455" s="3" customFormat="true" x14ac:dyDescent="0.25">
      <c r="A455" s="372"/>
      <c r="B455" s="115"/>
      <c r="L455" s="115"/>
      <c r="V455" s="115"/>
      <c r="AF455" s="115"/>
      <c r="AP455" s="115"/>
      <c r="AZ455" s="115"/>
      <c r="BA455" s="115"/>
      <c r="BJ455" s="115"/>
      <c r="BT455" s="115"/>
      <c r="CD455" s="115"/>
      <c r="CN455" s="115"/>
      <c r="CX455" s="115"/>
      <c r="DH455" s="115"/>
      <c r="DR455" s="115"/>
      <c r="EB455" s="115"/>
      <c r="EL455" s="115"/>
      <c r="EV455" s="115"/>
      <c r="FF455" s="115"/>
      <c r="FP455" s="115"/>
      <c r="FZ455" s="115"/>
      <c r="GJ455" s="115"/>
      <c r="GT455" s="115"/>
      <c r="HD455" s="115"/>
      <c r="HN455" s="115"/>
      <c r="HX455" s="115"/>
    </row>
    <row xmlns:x14ac="http://schemas.microsoft.com/office/spreadsheetml/2009/9/ac" r="456" s="3" customFormat="true" x14ac:dyDescent="0.25">
      <c r="A456" s="372"/>
      <c r="B456" s="115"/>
      <c r="L456" s="115"/>
      <c r="V456" s="115"/>
      <c r="AF456" s="115"/>
      <c r="AP456" s="115"/>
      <c r="AZ456" s="115"/>
      <c r="BA456" s="115"/>
      <c r="BJ456" s="115"/>
      <c r="BT456" s="115"/>
      <c r="CD456" s="115"/>
      <c r="CN456" s="115"/>
      <c r="CX456" s="115"/>
      <c r="DH456" s="115"/>
      <c r="DR456" s="115"/>
      <c r="EB456" s="115"/>
      <c r="EL456" s="115"/>
      <c r="EV456" s="115"/>
      <c r="FF456" s="115"/>
      <c r="FP456" s="115"/>
      <c r="FZ456" s="115"/>
      <c r="GJ456" s="115"/>
      <c r="GT456" s="115"/>
      <c r="HD456" s="115"/>
      <c r="HN456" s="115"/>
      <c r="HX456" s="115"/>
    </row>
    <row xmlns:x14ac="http://schemas.microsoft.com/office/spreadsheetml/2009/9/ac" r="457" s="3" customFormat="true" x14ac:dyDescent="0.25">
      <c r="A457" s="372"/>
      <c r="B457" s="115"/>
      <c r="L457" s="115"/>
      <c r="V457" s="115"/>
      <c r="AF457" s="115"/>
      <c r="AP457" s="115"/>
      <c r="AZ457" s="115"/>
      <c r="BA457" s="115"/>
      <c r="BJ457" s="115"/>
      <c r="BT457" s="115"/>
      <c r="CD457" s="115"/>
      <c r="CN457" s="115"/>
      <c r="CX457" s="115"/>
      <c r="DH457" s="115"/>
      <c r="DR457" s="115"/>
      <c r="EB457" s="115"/>
      <c r="EL457" s="115"/>
      <c r="EV457" s="115"/>
      <c r="FF457" s="115"/>
      <c r="FP457" s="115"/>
      <c r="FZ457" s="115"/>
      <c r="GJ457" s="115"/>
      <c r="GT457" s="115"/>
      <c r="HD457" s="115"/>
      <c r="HN457" s="115"/>
      <c r="HX457" s="115"/>
    </row>
    <row xmlns:x14ac="http://schemas.microsoft.com/office/spreadsheetml/2009/9/ac" r="458" s="3" customFormat="true" x14ac:dyDescent="0.25">
      <c r="A458" s="372"/>
      <c r="B458" s="115"/>
      <c r="L458" s="115"/>
      <c r="V458" s="115"/>
      <c r="AF458" s="115"/>
      <c r="AP458" s="115"/>
      <c r="AZ458" s="115"/>
      <c r="BA458" s="115"/>
      <c r="BJ458" s="115"/>
      <c r="BT458" s="115"/>
      <c r="CD458" s="115"/>
      <c r="CN458" s="115"/>
      <c r="CX458" s="115"/>
      <c r="DH458" s="115"/>
      <c r="DR458" s="115"/>
      <c r="EB458" s="115"/>
      <c r="EL458" s="115"/>
      <c r="EV458" s="115"/>
      <c r="FF458" s="115"/>
      <c r="FP458" s="115"/>
      <c r="FZ458" s="115"/>
      <c r="GJ458" s="115"/>
      <c r="GT458" s="115"/>
      <c r="HD458" s="115"/>
      <c r="HN458" s="115"/>
      <c r="HX458" s="115"/>
    </row>
    <row xmlns:x14ac="http://schemas.microsoft.com/office/spreadsheetml/2009/9/ac" r="459" s="3" customFormat="true" x14ac:dyDescent="0.25">
      <c r="A459" s="372"/>
      <c r="B459" s="115"/>
      <c r="L459" s="115"/>
      <c r="V459" s="115"/>
      <c r="AF459" s="115"/>
      <c r="AP459" s="115"/>
      <c r="AZ459" s="115"/>
      <c r="BA459" s="115"/>
      <c r="BJ459" s="115"/>
      <c r="BT459" s="115"/>
      <c r="CD459" s="115"/>
      <c r="CN459" s="115"/>
      <c r="CX459" s="115"/>
      <c r="DH459" s="115"/>
      <c r="DR459" s="115"/>
      <c r="EB459" s="115"/>
      <c r="EL459" s="115"/>
      <c r="EV459" s="115"/>
      <c r="FF459" s="115"/>
      <c r="FP459" s="115"/>
      <c r="FZ459" s="115"/>
      <c r="GJ459" s="115"/>
      <c r="GT459" s="115"/>
      <c r="HD459" s="115"/>
      <c r="HN459" s="115"/>
      <c r="HX459" s="115"/>
    </row>
    <row xmlns:x14ac="http://schemas.microsoft.com/office/spreadsheetml/2009/9/ac" r="460" s="3" customFormat="true" x14ac:dyDescent="0.25">
      <c r="A460" s="372"/>
      <c r="B460" s="115"/>
      <c r="L460" s="115"/>
      <c r="V460" s="115"/>
      <c r="AF460" s="115"/>
      <c r="AP460" s="115"/>
      <c r="AZ460" s="115"/>
      <c r="BA460" s="115"/>
      <c r="BJ460" s="115"/>
      <c r="BT460" s="115"/>
      <c r="CD460" s="115"/>
      <c r="CN460" s="115"/>
      <c r="CX460" s="115"/>
      <c r="DH460" s="115"/>
      <c r="DR460" s="115"/>
      <c r="EB460" s="115"/>
      <c r="EL460" s="115"/>
      <c r="EV460" s="115"/>
      <c r="FF460" s="115"/>
      <c r="FP460" s="115"/>
      <c r="FZ460" s="115"/>
      <c r="GJ460" s="115"/>
      <c r="GT460" s="115"/>
      <c r="HD460" s="115"/>
      <c r="HN460" s="115"/>
      <c r="HX460" s="115"/>
    </row>
    <row xmlns:x14ac="http://schemas.microsoft.com/office/spreadsheetml/2009/9/ac" r="461" s="3" customFormat="true" x14ac:dyDescent="0.25">
      <c r="A461" s="372"/>
      <c r="B461" s="115"/>
      <c r="L461" s="115"/>
      <c r="V461" s="115"/>
      <c r="AF461" s="115"/>
      <c r="AP461" s="115"/>
      <c r="AZ461" s="115"/>
      <c r="BA461" s="115"/>
      <c r="BJ461" s="115"/>
      <c r="BT461" s="115"/>
      <c r="CD461" s="115"/>
      <c r="CN461" s="115"/>
      <c r="CX461" s="115"/>
      <c r="DH461" s="115"/>
      <c r="DR461" s="115"/>
      <c r="EB461" s="115"/>
      <c r="EL461" s="115"/>
      <c r="EV461" s="115"/>
      <c r="FF461" s="115"/>
      <c r="FP461" s="115"/>
      <c r="FZ461" s="115"/>
      <c r="GJ461" s="115"/>
      <c r="GT461" s="115"/>
      <c r="HD461" s="115"/>
      <c r="HN461" s="115"/>
      <c r="HX461" s="115"/>
    </row>
    <row xmlns:x14ac="http://schemas.microsoft.com/office/spreadsheetml/2009/9/ac" r="462" s="3" customFormat="true" x14ac:dyDescent="0.25">
      <c r="A462" s="372"/>
      <c r="B462" s="115"/>
      <c r="L462" s="115"/>
      <c r="V462" s="115"/>
      <c r="AF462" s="115"/>
      <c r="AP462" s="115"/>
      <c r="AZ462" s="115"/>
      <c r="BA462" s="115"/>
      <c r="BJ462" s="115"/>
      <c r="BT462" s="115"/>
      <c r="CD462" s="115"/>
      <c r="CN462" s="115"/>
      <c r="CX462" s="115"/>
      <c r="DH462" s="115"/>
      <c r="DR462" s="115"/>
      <c r="EB462" s="115"/>
      <c r="EL462" s="115"/>
      <c r="EV462" s="115"/>
      <c r="FF462" s="115"/>
      <c r="FP462" s="115"/>
      <c r="FZ462" s="115"/>
      <c r="GJ462" s="115"/>
      <c r="GT462" s="115"/>
      <c r="HD462" s="115"/>
      <c r="HN462" s="115"/>
      <c r="HX462" s="115"/>
    </row>
    <row xmlns:x14ac="http://schemas.microsoft.com/office/spreadsheetml/2009/9/ac" r="463" s="3" customFormat="true" x14ac:dyDescent="0.25">
      <c r="A463" s="372"/>
      <c r="B463" s="115"/>
      <c r="L463" s="115"/>
      <c r="V463" s="115"/>
      <c r="AF463" s="115"/>
      <c r="AP463" s="115"/>
      <c r="AZ463" s="115"/>
      <c r="BA463" s="115"/>
      <c r="BJ463" s="115"/>
      <c r="BT463" s="115"/>
      <c r="CD463" s="115"/>
      <c r="CN463" s="115"/>
      <c r="CX463" s="115"/>
      <c r="DH463" s="115"/>
      <c r="DR463" s="115"/>
      <c r="EB463" s="115"/>
      <c r="EL463" s="115"/>
      <c r="EV463" s="115"/>
      <c r="FF463" s="115"/>
      <c r="FP463" s="115"/>
      <c r="FZ463" s="115"/>
      <c r="GJ463" s="115"/>
      <c r="GT463" s="115"/>
      <c r="HD463" s="115"/>
      <c r="HN463" s="115"/>
      <c r="HX463" s="115"/>
    </row>
    <row xmlns:x14ac="http://schemas.microsoft.com/office/spreadsheetml/2009/9/ac" r="464" s="3" customFormat="true" x14ac:dyDescent="0.25">
      <c r="A464" s="372"/>
      <c r="B464" s="115"/>
      <c r="L464" s="115"/>
      <c r="V464" s="115"/>
      <c r="AF464" s="115"/>
      <c r="AP464" s="115"/>
      <c r="AZ464" s="115"/>
      <c r="BA464" s="115"/>
      <c r="BJ464" s="115"/>
      <c r="BT464" s="115"/>
      <c r="CD464" s="115"/>
      <c r="CN464" s="115"/>
      <c r="CX464" s="115"/>
      <c r="DH464" s="115"/>
      <c r="DR464" s="115"/>
      <c r="EB464" s="115"/>
      <c r="EL464" s="115"/>
      <c r="EV464" s="115"/>
      <c r="FF464" s="115"/>
      <c r="FP464" s="115"/>
      <c r="FZ464" s="115"/>
      <c r="GJ464" s="115"/>
      <c r="GT464" s="115"/>
      <c r="HD464" s="115"/>
      <c r="HN464" s="115"/>
      <c r="HX464" s="115"/>
    </row>
    <row xmlns:x14ac="http://schemas.microsoft.com/office/spreadsheetml/2009/9/ac" r="465" s="3" customFormat="true" x14ac:dyDescent="0.25">
      <c r="A465" s="372"/>
      <c r="B465" s="115"/>
      <c r="L465" s="115"/>
      <c r="V465" s="115"/>
      <c r="AF465" s="115"/>
      <c r="AP465" s="115"/>
      <c r="AZ465" s="115"/>
      <c r="BA465" s="115"/>
      <c r="BJ465" s="115"/>
      <c r="BT465" s="115"/>
      <c r="CD465" s="115"/>
      <c r="CN465" s="115"/>
      <c r="CX465" s="115"/>
      <c r="DH465" s="115"/>
      <c r="DR465" s="115"/>
      <c r="EB465" s="115"/>
      <c r="EL465" s="115"/>
      <c r="EV465" s="115"/>
      <c r="FF465" s="115"/>
      <c r="FP465" s="115"/>
      <c r="FZ465" s="115"/>
      <c r="GJ465" s="115"/>
      <c r="GT465" s="115"/>
      <c r="HD465" s="115"/>
      <c r="HN465" s="115"/>
      <c r="HX465" s="115"/>
    </row>
    <row xmlns:x14ac="http://schemas.microsoft.com/office/spreadsheetml/2009/9/ac" r="466" s="3" customFormat="true" x14ac:dyDescent="0.25">
      <c r="A466" s="372"/>
      <c r="B466" s="115"/>
      <c r="L466" s="115"/>
      <c r="V466" s="115"/>
      <c r="AF466" s="115"/>
      <c r="AP466" s="115"/>
      <c r="AZ466" s="115"/>
      <c r="BA466" s="115"/>
      <c r="BJ466" s="115"/>
      <c r="BT466" s="115"/>
      <c r="CD466" s="115"/>
      <c r="CN466" s="115"/>
      <c r="CX466" s="115"/>
      <c r="DH466" s="115"/>
      <c r="DR466" s="115"/>
      <c r="EB466" s="115"/>
      <c r="EL466" s="115"/>
      <c r="EV466" s="115"/>
      <c r="FF466" s="115"/>
      <c r="FP466" s="115"/>
      <c r="FZ466" s="115"/>
      <c r="GJ466" s="115"/>
      <c r="GT466" s="115"/>
      <c r="HD466" s="115"/>
      <c r="HN466" s="115"/>
      <c r="HX466" s="115"/>
    </row>
    <row xmlns:x14ac="http://schemas.microsoft.com/office/spreadsheetml/2009/9/ac" r="467" s="3" customFormat="true" x14ac:dyDescent="0.25">
      <c r="A467" s="372"/>
      <c r="B467" s="115"/>
      <c r="L467" s="115"/>
      <c r="V467" s="115"/>
      <c r="AF467" s="115"/>
      <c r="AP467" s="115"/>
      <c r="AZ467" s="115"/>
      <c r="BA467" s="115"/>
      <c r="BJ467" s="115"/>
      <c r="BT467" s="115"/>
      <c r="CD467" s="115"/>
      <c r="CN467" s="115"/>
      <c r="CX467" s="115"/>
      <c r="DH467" s="115"/>
      <c r="DR467" s="115"/>
      <c r="EB467" s="115"/>
      <c r="EL467" s="115"/>
      <c r="EV467" s="115"/>
      <c r="FF467" s="115"/>
      <c r="FP467" s="115"/>
      <c r="FZ467" s="115"/>
      <c r="GJ467" s="115"/>
      <c r="GT467" s="115"/>
      <c r="HD467" s="115"/>
      <c r="HN467" s="115"/>
      <c r="HX467" s="115"/>
    </row>
    <row xmlns:x14ac="http://schemas.microsoft.com/office/spreadsheetml/2009/9/ac" r="468" s="3" customFormat="true" x14ac:dyDescent="0.25">
      <c r="A468" s="372"/>
      <c r="B468" s="115"/>
      <c r="L468" s="115"/>
      <c r="V468" s="115"/>
      <c r="AF468" s="115"/>
      <c r="AP468" s="115"/>
      <c r="AZ468" s="115"/>
      <c r="BA468" s="115"/>
      <c r="BJ468" s="115"/>
      <c r="BT468" s="115"/>
      <c r="CD468" s="115"/>
      <c r="CN468" s="115"/>
      <c r="CX468" s="115"/>
      <c r="DH468" s="115"/>
      <c r="DR468" s="115"/>
      <c r="EB468" s="115"/>
      <c r="EL468" s="115"/>
      <c r="EV468" s="115"/>
      <c r="FF468" s="115"/>
      <c r="FP468" s="115"/>
      <c r="FZ468" s="115"/>
      <c r="GJ468" s="115"/>
      <c r="GT468" s="115"/>
      <c r="HD468" s="115"/>
      <c r="HN468" s="115"/>
      <c r="HX468" s="115"/>
    </row>
    <row xmlns:x14ac="http://schemas.microsoft.com/office/spreadsheetml/2009/9/ac" r="469" s="3" customFormat="true" x14ac:dyDescent="0.25">
      <c r="A469" s="372"/>
      <c r="B469" s="115"/>
      <c r="L469" s="115"/>
      <c r="V469" s="115"/>
      <c r="AF469" s="115"/>
      <c r="AP469" s="115"/>
      <c r="AZ469" s="115"/>
      <c r="BA469" s="115"/>
      <c r="BJ469" s="115"/>
      <c r="BT469" s="115"/>
      <c r="CD469" s="115"/>
      <c r="CN469" s="115"/>
      <c r="CX469" s="115"/>
      <c r="DH469" s="115"/>
      <c r="DR469" s="115"/>
      <c r="EB469" s="115"/>
      <c r="EL469" s="115"/>
      <c r="EV469" s="115"/>
      <c r="FF469" s="115"/>
      <c r="FP469" s="115"/>
      <c r="FZ469" s="115"/>
      <c r="GJ469" s="115"/>
      <c r="GT469" s="115"/>
      <c r="HD469" s="115"/>
      <c r="HN469" s="115"/>
      <c r="HX469" s="115"/>
    </row>
    <row xmlns:x14ac="http://schemas.microsoft.com/office/spreadsheetml/2009/9/ac" r="470" s="3" customFormat="true" x14ac:dyDescent="0.25">
      <c r="A470" s="372"/>
      <c r="B470" s="115"/>
      <c r="L470" s="115"/>
      <c r="V470" s="115"/>
      <c r="AF470" s="115"/>
      <c r="AP470" s="115"/>
      <c r="AZ470" s="115"/>
      <c r="BA470" s="115"/>
      <c r="BJ470" s="115"/>
      <c r="BT470" s="115"/>
      <c r="CD470" s="115"/>
      <c r="CN470" s="115"/>
      <c r="CX470" s="115"/>
      <c r="DH470" s="115"/>
      <c r="DR470" s="115"/>
      <c r="EB470" s="115"/>
      <c r="EL470" s="115"/>
      <c r="EV470" s="115"/>
      <c r="FF470" s="115"/>
      <c r="FP470" s="115"/>
      <c r="FZ470" s="115"/>
      <c r="GJ470" s="115"/>
      <c r="GT470" s="115"/>
      <c r="HD470" s="115"/>
      <c r="HN470" s="115"/>
      <c r="HX470" s="115"/>
    </row>
    <row xmlns:x14ac="http://schemas.microsoft.com/office/spreadsheetml/2009/9/ac" r="471" s="3" customFormat="true" x14ac:dyDescent="0.25">
      <c r="A471" s="372"/>
      <c r="B471" s="115"/>
      <c r="L471" s="115"/>
      <c r="V471" s="115"/>
      <c r="AF471" s="115"/>
      <c r="AP471" s="115"/>
      <c r="AZ471" s="115"/>
      <c r="BA471" s="115"/>
      <c r="BJ471" s="115"/>
      <c r="BT471" s="115"/>
      <c r="CD471" s="115"/>
      <c r="CN471" s="115"/>
      <c r="CX471" s="115"/>
      <c r="DH471" s="115"/>
      <c r="DR471" s="115"/>
      <c r="EB471" s="115"/>
      <c r="EL471" s="115"/>
      <c r="EV471" s="115"/>
      <c r="FF471" s="115"/>
      <c r="FP471" s="115"/>
      <c r="FZ471" s="115"/>
      <c r="GJ471" s="115"/>
      <c r="GT471" s="115"/>
      <c r="HD471" s="115"/>
      <c r="HN471" s="115"/>
      <c r="HX471" s="115"/>
    </row>
    <row xmlns:x14ac="http://schemas.microsoft.com/office/spreadsheetml/2009/9/ac" r="472" s="3" customFormat="true" x14ac:dyDescent="0.25">
      <c r="A472" s="372"/>
      <c r="B472" s="115"/>
      <c r="L472" s="115"/>
      <c r="V472" s="115"/>
      <c r="AF472" s="115"/>
      <c r="AP472" s="115"/>
      <c r="AZ472" s="115"/>
      <c r="BA472" s="115"/>
      <c r="BJ472" s="115"/>
      <c r="BT472" s="115"/>
      <c r="CD472" s="115"/>
      <c r="CN472" s="115"/>
      <c r="CX472" s="115"/>
      <c r="DH472" s="115"/>
      <c r="DR472" s="115"/>
      <c r="EB472" s="115"/>
      <c r="EL472" s="115"/>
      <c r="EV472" s="115"/>
      <c r="FF472" s="115"/>
      <c r="FP472" s="115"/>
      <c r="FZ472" s="115"/>
      <c r="GJ472" s="115"/>
      <c r="GT472" s="115"/>
      <c r="HD472" s="115"/>
      <c r="HN472" s="115"/>
      <c r="HX472" s="115"/>
    </row>
    <row xmlns:x14ac="http://schemas.microsoft.com/office/spreadsheetml/2009/9/ac" r="473" s="3" customFormat="true" x14ac:dyDescent="0.25">
      <c r="A473" s="372"/>
      <c r="B473" s="115"/>
      <c r="L473" s="115"/>
      <c r="V473" s="115"/>
      <c r="AF473" s="115"/>
      <c r="AP473" s="115"/>
      <c r="AZ473" s="115"/>
      <c r="BA473" s="115"/>
      <c r="BJ473" s="115"/>
      <c r="BT473" s="115"/>
      <c r="CD473" s="115"/>
      <c r="CN473" s="115"/>
      <c r="CX473" s="115"/>
      <c r="DH473" s="115"/>
      <c r="DR473" s="115"/>
      <c r="EB473" s="115"/>
      <c r="EL473" s="115"/>
      <c r="EV473" s="115"/>
      <c r="FF473" s="115"/>
      <c r="FP473" s="115"/>
      <c r="FZ473" s="115"/>
      <c r="GJ473" s="115"/>
      <c r="GT473" s="115"/>
      <c r="HD473" s="115"/>
      <c r="HN473" s="115"/>
      <c r="HX473" s="115"/>
    </row>
    <row xmlns:x14ac="http://schemas.microsoft.com/office/spreadsheetml/2009/9/ac" r="474" s="3" customFormat="true" x14ac:dyDescent="0.25">
      <c r="A474" s="372"/>
      <c r="B474" s="115"/>
      <c r="L474" s="115"/>
      <c r="V474" s="115"/>
      <c r="AF474" s="115"/>
      <c r="AP474" s="115"/>
      <c r="AZ474" s="115"/>
      <c r="BA474" s="115"/>
      <c r="BJ474" s="115"/>
      <c r="BT474" s="115"/>
      <c r="CD474" s="115"/>
      <c r="CN474" s="115"/>
      <c r="CX474" s="115"/>
      <c r="DH474" s="115"/>
      <c r="DR474" s="115"/>
      <c r="EB474" s="115"/>
      <c r="EL474" s="115"/>
      <c r="EV474" s="115"/>
      <c r="FF474" s="115"/>
      <c r="FP474" s="115"/>
      <c r="FZ474" s="115"/>
      <c r="GJ474" s="115"/>
      <c r="GT474" s="115"/>
      <c r="HD474" s="115"/>
      <c r="HN474" s="115"/>
      <c r="HX474" s="115"/>
    </row>
    <row xmlns:x14ac="http://schemas.microsoft.com/office/spreadsheetml/2009/9/ac" r="475" s="3" customFormat="true" x14ac:dyDescent="0.25">
      <c r="A475" s="372"/>
      <c r="B475" s="115"/>
      <c r="L475" s="115"/>
      <c r="V475" s="115"/>
      <c r="AF475" s="115"/>
      <c r="AP475" s="115"/>
      <c r="AZ475" s="115"/>
      <c r="BA475" s="115"/>
      <c r="BJ475" s="115"/>
      <c r="BT475" s="115"/>
      <c r="CD475" s="115"/>
      <c r="CN475" s="115"/>
      <c r="CX475" s="115"/>
      <c r="DH475" s="115"/>
      <c r="DR475" s="115"/>
      <c r="EB475" s="115"/>
      <c r="EL475" s="115"/>
      <c r="EV475" s="115"/>
      <c r="FF475" s="115"/>
      <c r="FP475" s="115"/>
      <c r="FZ475" s="115"/>
      <c r="GJ475" s="115"/>
      <c r="GT475" s="115"/>
      <c r="HD475" s="115"/>
      <c r="HN475" s="115"/>
      <c r="HX475" s="115"/>
    </row>
    <row xmlns:x14ac="http://schemas.microsoft.com/office/spreadsheetml/2009/9/ac" r="476" s="3" customFormat="true" x14ac:dyDescent="0.25">
      <c r="A476" s="372"/>
      <c r="B476" s="115"/>
      <c r="L476" s="115"/>
      <c r="V476" s="115"/>
      <c r="AF476" s="115"/>
      <c r="AP476" s="115"/>
      <c r="AZ476" s="115"/>
      <c r="BA476" s="115"/>
      <c r="BJ476" s="115"/>
      <c r="BT476" s="115"/>
      <c r="CD476" s="115"/>
      <c r="CN476" s="115"/>
      <c r="CX476" s="115"/>
      <c r="DH476" s="115"/>
      <c r="DR476" s="115"/>
      <c r="EB476" s="115"/>
      <c r="EL476" s="115"/>
      <c r="EV476" s="115"/>
      <c r="FF476" s="115"/>
      <c r="FP476" s="115"/>
      <c r="FZ476" s="115"/>
      <c r="GJ476" s="115"/>
      <c r="GT476" s="115"/>
      <c r="HD476" s="115"/>
      <c r="HN476" s="115"/>
      <c r="HX476" s="115"/>
    </row>
    <row xmlns:x14ac="http://schemas.microsoft.com/office/spreadsheetml/2009/9/ac" r="477" s="3" customFormat="true" x14ac:dyDescent="0.25">
      <c r="A477" s="372"/>
      <c r="B477" s="115"/>
      <c r="L477" s="115"/>
      <c r="V477" s="115"/>
      <c r="AF477" s="115"/>
      <c r="AP477" s="115"/>
      <c r="AZ477" s="115"/>
      <c r="BA477" s="115"/>
      <c r="BJ477" s="115"/>
      <c r="BT477" s="115"/>
      <c r="CD477" s="115"/>
      <c r="CN477" s="115"/>
      <c r="CX477" s="115"/>
      <c r="DH477" s="115"/>
      <c r="DR477" s="115"/>
      <c r="EB477" s="115"/>
      <c r="EL477" s="115"/>
      <c r="EV477" s="115"/>
      <c r="FF477" s="115"/>
      <c r="FP477" s="115"/>
      <c r="FZ477" s="115"/>
      <c r="GJ477" s="115"/>
      <c r="GT477" s="115"/>
      <c r="HD477" s="115"/>
      <c r="HN477" s="115"/>
      <c r="HX477" s="115"/>
    </row>
    <row xmlns:x14ac="http://schemas.microsoft.com/office/spreadsheetml/2009/9/ac" r="478" s="3" customFormat="true" x14ac:dyDescent="0.25">
      <c r="A478" s="372"/>
      <c r="B478" s="115"/>
      <c r="L478" s="115"/>
      <c r="V478" s="115"/>
      <c r="AF478" s="115"/>
      <c r="AP478" s="115"/>
      <c r="AZ478" s="115"/>
      <c r="BA478" s="115"/>
      <c r="BJ478" s="115"/>
      <c r="BT478" s="115"/>
      <c r="CD478" s="115"/>
      <c r="CN478" s="115"/>
      <c r="CX478" s="115"/>
      <c r="DH478" s="115"/>
      <c r="DR478" s="115"/>
      <c r="EB478" s="115"/>
      <c r="EL478" s="115"/>
      <c r="EV478" s="115"/>
      <c r="FF478" s="115"/>
      <c r="FP478" s="115"/>
      <c r="FZ478" s="115"/>
      <c r="GJ478" s="115"/>
      <c r="GT478" s="115"/>
      <c r="HD478" s="115"/>
      <c r="HN478" s="115"/>
      <c r="HX478" s="115"/>
    </row>
    <row xmlns:x14ac="http://schemas.microsoft.com/office/spreadsheetml/2009/9/ac" r="479" s="3" customFormat="true" x14ac:dyDescent="0.25">
      <c r="A479" s="372"/>
      <c r="B479" s="115"/>
      <c r="L479" s="115"/>
      <c r="V479" s="115"/>
      <c r="AF479" s="115"/>
      <c r="AP479" s="115"/>
      <c r="AZ479" s="115"/>
      <c r="BA479" s="115"/>
      <c r="BJ479" s="115"/>
      <c r="BT479" s="115"/>
      <c r="CD479" s="115"/>
      <c r="CN479" s="115"/>
      <c r="CX479" s="115"/>
      <c r="DH479" s="115"/>
      <c r="DR479" s="115"/>
      <c r="EB479" s="115"/>
      <c r="EL479" s="115"/>
      <c r="EV479" s="115"/>
      <c r="FF479" s="115"/>
      <c r="FP479" s="115"/>
      <c r="FZ479" s="115"/>
      <c r="GJ479" s="115"/>
      <c r="GT479" s="115"/>
      <c r="HD479" s="115"/>
      <c r="HN479" s="115"/>
      <c r="HX479" s="115"/>
    </row>
    <row xmlns:x14ac="http://schemas.microsoft.com/office/spreadsheetml/2009/9/ac" r="480" s="3" customFormat="true" x14ac:dyDescent="0.25">
      <c r="A480" s="372"/>
      <c r="B480" s="115"/>
      <c r="L480" s="115"/>
      <c r="V480" s="115"/>
      <c r="AF480" s="115"/>
      <c r="AP480" s="115"/>
      <c r="AZ480" s="115"/>
      <c r="BA480" s="115"/>
      <c r="BJ480" s="115"/>
      <c r="BT480" s="115"/>
      <c r="CD480" s="115"/>
      <c r="CN480" s="115"/>
      <c r="CX480" s="115"/>
      <c r="DH480" s="115"/>
      <c r="DR480" s="115"/>
      <c r="EB480" s="115"/>
      <c r="EL480" s="115"/>
      <c r="EV480" s="115"/>
      <c r="FF480" s="115"/>
      <c r="FP480" s="115"/>
      <c r="FZ480" s="115"/>
      <c r="GJ480" s="115"/>
      <c r="GT480" s="115"/>
      <c r="HD480" s="115"/>
      <c r="HN480" s="115"/>
      <c r="HX480" s="115"/>
    </row>
    <row xmlns:x14ac="http://schemas.microsoft.com/office/spreadsheetml/2009/9/ac" r="481" s="3" customFormat="true" x14ac:dyDescent="0.25">
      <c r="A481" s="372"/>
      <c r="B481" s="115"/>
      <c r="L481" s="115"/>
      <c r="V481" s="115"/>
      <c r="AF481" s="115"/>
      <c r="AP481" s="115"/>
      <c r="AZ481" s="115"/>
      <c r="BA481" s="115"/>
      <c r="BJ481" s="115"/>
      <c r="BT481" s="115"/>
      <c r="CD481" s="115"/>
      <c r="CN481" s="115"/>
      <c r="CX481" s="115"/>
      <c r="DH481" s="115"/>
      <c r="DR481" s="115"/>
      <c r="EB481" s="115"/>
      <c r="EL481" s="115"/>
      <c r="EV481" s="115"/>
      <c r="FF481" s="115"/>
      <c r="FP481" s="115"/>
      <c r="FZ481" s="115"/>
      <c r="GJ481" s="115"/>
      <c r="GT481" s="115"/>
      <c r="HD481" s="115"/>
      <c r="HN481" s="115"/>
      <c r="HX481" s="115"/>
    </row>
    <row xmlns:x14ac="http://schemas.microsoft.com/office/spreadsheetml/2009/9/ac" r="482" s="3" customFormat="true" x14ac:dyDescent="0.25">
      <c r="A482" s="372"/>
      <c r="B482" s="115"/>
      <c r="L482" s="115"/>
      <c r="V482" s="115"/>
      <c r="AF482" s="115"/>
      <c r="AP482" s="115"/>
      <c r="AZ482" s="115"/>
      <c r="BA482" s="115"/>
      <c r="BJ482" s="115"/>
      <c r="BT482" s="115"/>
      <c r="CD482" s="115"/>
      <c r="CN482" s="115"/>
      <c r="CX482" s="115"/>
      <c r="DH482" s="115"/>
      <c r="DR482" s="115"/>
      <c r="EB482" s="115"/>
      <c r="EL482" s="115"/>
      <c r="EV482" s="115"/>
      <c r="FF482" s="115"/>
      <c r="FP482" s="115"/>
      <c r="FZ482" s="115"/>
      <c r="GJ482" s="115"/>
      <c r="GT482" s="115"/>
      <c r="HD482" s="115"/>
      <c r="HN482" s="115"/>
      <c r="HX482" s="115"/>
    </row>
    <row xmlns:x14ac="http://schemas.microsoft.com/office/spreadsheetml/2009/9/ac" r="483" s="3" customFormat="true" x14ac:dyDescent="0.25">
      <c r="A483" s="372"/>
      <c r="B483" s="115"/>
      <c r="L483" s="115"/>
      <c r="V483" s="115"/>
      <c r="AF483" s="115"/>
      <c r="AP483" s="115"/>
      <c r="AZ483" s="115"/>
      <c r="BA483" s="115"/>
      <c r="BJ483" s="115"/>
      <c r="BT483" s="115"/>
      <c r="CD483" s="115"/>
      <c r="CN483" s="115"/>
      <c r="CX483" s="115"/>
      <c r="DH483" s="115"/>
      <c r="DR483" s="115"/>
      <c r="EB483" s="115"/>
      <c r="EL483" s="115"/>
      <c r="EV483" s="115"/>
      <c r="FF483" s="115"/>
      <c r="FP483" s="115"/>
      <c r="FZ483" s="115"/>
      <c r="GJ483" s="115"/>
      <c r="GT483" s="115"/>
      <c r="HD483" s="115"/>
      <c r="HN483" s="115"/>
      <c r="HX483" s="115"/>
    </row>
    <row xmlns:x14ac="http://schemas.microsoft.com/office/spreadsheetml/2009/9/ac" r="484" s="3" customFormat="true" x14ac:dyDescent="0.25">
      <c r="A484" s="372"/>
      <c r="B484" s="115"/>
      <c r="L484" s="115"/>
      <c r="V484" s="115"/>
      <c r="AF484" s="115"/>
      <c r="AP484" s="115"/>
      <c r="AZ484" s="115"/>
      <c r="BA484" s="115"/>
      <c r="BJ484" s="115"/>
      <c r="BT484" s="115"/>
      <c r="CD484" s="115"/>
      <c r="CN484" s="115"/>
      <c r="CX484" s="115"/>
      <c r="DH484" s="115"/>
      <c r="DR484" s="115"/>
      <c r="EB484" s="115"/>
      <c r="EL484" s="115"/>
      <c r="EV484" s="115"/>
      <c r="FF484" s="115"/>
      <c r="FP484" s="115"/>
      <c r="FZ484" s="115"/>
      <c r="GJ484" s="115"/>
      <c r="GT484" s="115"/>
      <c r="HD484" s="115"/>
      <c r="HN484" s="115"/>
      <c r="HX484" s="115"/>
    </row>
    <row xmlns:x14ac="http://schemas.microsoft.com/office/spreadsheetml/2009/9/ac" r="485" s="3" customFormat="true" x14ac:dyDescent="0.25">
      <c r="A485" s="372"/>
      <c r="B485" s="115"/>
      <c r="L485" s="115"/>
      <c r="V485" s="115"/>
      <c r="AF485" s="115"/>
      <c r="AP485" s="115"/>
      <c r="AZ485" s="115"/>
      <c r="BA485" s="115"/>
      <c r="BJ485" s="115"/>
      <c r="BT485" s="115"/>
      <c r="CD485" s="115"/>
      <c r="CN485" s="115"/>
      <c r="CX485" s="115"/>
      <c r="DH485" s="115"/>
      <c r="DR485" s="115"/>
      <c r="EB485" s="115"/>
      <c r="EL485" s="115"/>
      <c r="EV485" s="115"/>
      <c r="FF485" s="115"/>
      <c r="FP485" s="115"/>
      <c r="FZ485" s="115"/>
      <c r="GJ485" s="115"/>
      <c r="GT485" s="115"/>
      <c r="HD485" s="115"/>
      <c r="HN485" s="115"/>
      <c r="HX485" s="115"/>
    </row>
    <row xmlns:x14ac="http://schemas.microsoft.com/office/spreadsheetml/2009/9/ac" r="486" s="3" customFormat="true" x14ac:dyDescent="0.25">
      <c r="A486" s="372"/>
      <c r="B486" s="115"/>
      <c r="L486" s="115"/>
      <c r="V486" s="115"/>
      <c r="AF486" s="115"/>
      <c r="AP486" s="115"/>
      <c r="AZ486" s="115"/>
      <c r="BA486" s="115"/>
      <c r="BJ486" s="115"/>
      <c r="BT486" s="115"/>
      <c r="CD486" s="115"/>
      <c r="CN486" s="115"/>
      <c r="CX486" s="115"/>
      <c r="DH486" s="115"/>
      <c r="DR486" s="115"/>
      <c r="EB486" s="115"/>
      <c r="EL486" s="115"/>
      <c r="EV486" s="115"/>
      <c r="FF486" s="115"/>
      <c r="FP486" s="115"/>
      <c r="FZ486" s="115"/>
      <c r="GJ486" s="115"/>
      <c r="GT486" s="115"/>
      <c r="HD486" s="115"/>
      <c r="HN486" s="115"/>
      <c r="HX486" s="115"/>
    </row>
    <row xmlns:x14ac="http://schemas.microsoft.com/office/spreadsheetml/2009/9/ac" r="487" s="3" customFormat="true" x14ac:dyDescent="0.25">
      <c r="A487" s="372"/>
      <c r="B487" s="115"/>
      <c r="L487" s="115"/>
      <c r="V487" s="115"/>
      <c r="AF487" s="115"/>
      <c r="AP487" s="115"/>
      <c r="AZ487" s="115"/>
      <c r="BA487" s="115"/>
      <c r="BJ487" s="115"/>
      <c r="BT487" s="115"/>
      <c r="CD487" s="115"/>
      <c r="CN487" s="115"/>
      <c r="CX487" s="115"/>
      <c r="DH487" s="115"/>
      <c r="DR487" s="115"/>
      <c r="EB487" s="115"/>
      <c r="EL487" s="115"/>
      <c r="EV487" s="115"/>
      <c r="FF487" s="115"/>
      <c r="FP487" s="115"/>
      <c r="FZ487" s="115"/>
      <c r="GJ487" s="115"/>
      <c r="GT487" s="115"/>
      <c r="HD487" s="115"/>
      <c r="HN487" s="115"/>
      <c r="HX487" s="115"/>
    </row>
    <row xmlns:x14ac="http://schemas.microsoft.com/office/spreadsheetml/2009/9/ac" r="488" s="3" customFormat="true" x14ac:dyDescent="0.25">
      <c r="A488" s="372"/>
      <c r="B488" s="115"/>
      <c r="L488" s="115"/>
      <c r="V488" s="115"/>
      <c r="AF488" s="115"/>
      <c r="AP488" s="115"/>
      <c r="AZ488" s="115"/>
      <c r="BA488" s="115"/>
      <c r="BJ488" s="115"/>
      <c r="BT488" s="115"/>
      <c r="CD488" s="115"/>
      <c r="CN488" s="115"/>
      <c r="CX488" s="115"/>
      <c r="DH488" s="115"/>
      <c r="DR488" s="115"/>
      <c r="EB488" s="115"/>
      <c r="EL488" s="115"/>
      <c r="EV488" s="115"/>
      <c r="FF488" s="115"/>
      <c r="FP488" s="115"/>
      <c r="FZ488" s="115"/>
      <c r="GJ488" s="115"/>
      <c r="GT488" s="115"/>
      <c r="HD488" s="115"/>
      <c r="HN488" s="115"/>
      <c r="HX488" s="115"/>
    </row>
    <row xmlns:x14ac="http://schemas.microsoft.com/office/spreadsheetml/2009/9/ac" r="489" s="3" customFormat="true" x14ac:dyDescent="0.25">
      <c r="A489" s="372"/>
      <c r="B489" s="115"/>
      <c r="L489" s="115"/>
      <c r="V489" s="115"/>
      <c r="AF489" s="115"/>
      <c r="AP489" s="115"/>
      <c r="AZ489" s="115"/>
      <c r="BA489" s="115"/>
      <c r="BJ489" s="115"/>
      <c r="BT489" s="115"/>
      <c r="CD489" s="115"/>
      <c r="CN489" s="115"/>
      <c r="CX489" s="115"/>
      <c r="DH489" s="115"/>
      <c r="DR489" s="115"/>
      <c r="EB489" s="115"/>
      <c r="EL489" s="115"/>
      <c r="EV489" s="115"/>
      <c r="FF489" s="115"/>
      <c r="FP489" s="115"/>
      <c r="FZ489" s="115"/>
      <c r="GJ489" s="115"/>
      <c r="GT489" s="115"/>
      <c r="HD489" s="115"/>
      <c r="HN489" s="115"/>
      <c r="HX489" s="115"/>
    </row>
    <row xmlns:x14ac="http://schemas.microsoft.com/office/spreadsheetml/2009/9/ac" r="490" s="3" customFormat="true" x14ac:dyDescent="0.25">
      <c r="A490" s="372"/>
      <c r="B490" s="115"/>
      <c r="L490" s="115"/>
      <c r="V490" s="115"/>
      <c r="AF490" s="115"/>
      <c r="AP490" s="115"/>
      <c r="AZ490" s="115"/>
      <c r="BA490" s="115"/>
      <c r="BJ490" s="115"/>
      <c r="BT490" s="115"/>
      <c r="CD490" s="115"/>
      <c r="CN490" s="115"/>
      <c r="CX490" s="115"/>
      <c r="DH490" s="115"/>
      <c r="DR490" s="115"/>
      <c r="EB490" s="115"/>
      <c r="EL490" s="115"/>
      <c r="EV490" s="115"/>
      <c r="FF490" s="115"/>
      <c r="FP490" s="115"/>
      <c r="FZ490" s="115"/>
      <c r="GJ490" s="115"/>
      <c r="GT490" s="115"/>
      <c r="HD490" s="115"/>
      <c r="HN490" s="115"/>
      <c r="HX490" s="115"/>
    </row>
    <row xmlns:x14ac="http://schemas.microsoft.com/office/spreadsheetml/2009/9/ac" r="491" s="3" customFormat="true" x14ac:dyDescent="0.25">
      <c r="A491" s="372"/>
      <c r="B491" s="115"/>
      <c r="L491" s="115"/>
      <c r="V491" s="115"/>
      <c r="AF491" s="115"/>
      <c r="AP491" s="115"/>
      <c r="AZ491" s="115"/>
      <c r="BA491" s="115"/>
      <c r="BJ491" s="115"/>
      <c r="BT491" s="115"/>
      <c r="CD491" s="115"/>
      <c r="CN491" s="115"/>
      <c r="CX491" s="115"/>
      <c r="DH491" s="115"/>
      <c r="DR491" s="115"/>
      <c r="EB491" s="115"/>
      <c r="EL491" s="115"/>
      <c r="EV491" s="115"/>
      <c r="FF491" s="115"/>
      <c r="FP491" s="115"/>
      <c r="FZ491" s="115"/>
      <c r="GJ491" s="115"/>
      <c r="GT491" s="115"/>
      <c r="HD491" s="115"/>
      <c r="HN491" s="115"/>
      <c r="HX491" s="115"/>
    </row>
    <row xmlns:x14ac="http://schemas.microsoft.com/office/spreadsheetml/2009/9/ac" r="492" s="3" customFormat="true" x14ac:dyDescent="0.25">
      <c r="A492" s="372"/>
      <c r="B492" s="115"/>
      <c r="L492" s="115"/>
      <c r="V492" s="115"/>
      <c r="AF492" s="115"/>
      <c r="AP492" s="115"/>
      <c r="AZ492" s="115"/>
      <c r="BA492" s="115"/>
      <c r="BJ492" s="115"/>
      <c r="BT492" s="115"/>
      <c r="CD492" s="115"/>
      <c r="CN492" s="115"/>
      <c r="CX492" s="115"/>
      <c r="DH492" s="115"/>
      <c r="DR492" s="115"/>
      <c r="EB492" s="115"/>
      <c r="EL492" s="115"/>
      <c r="EV492" s="115"/>
      <c r="FF492" s="115"/>
      <c r="FP492" s="115"/>
      <c r="FZ492" s="115"/>
      <c r="GJ492" s="115"/>
      <c r="GT492" s="115"/>
      <c r="HD492" s="115"/>
      <c r="HN492" s="115"/>
      <c r="HX492" s="115"/>
    </row>
    <row xmlns:x14ac="http://schemas.microsoft.com/office/spreadsheetml/2009/9/ac" r="493" s="3" customFormat="true" x14ac:dyDescent="0.25">
      <c r="A493" s="372"/>
      <c r="B493" s="115"/>
      <c r="L493" s="115"/>
      <c r="V493" s="115"/>
      <c r="AF493" s="115"/>
      <c r="AP493" s="115"/>
      <c r="AZ493" s="115"/>
      <c r="BA493" s="115"/>
      <c r="BJ493" s="115"/>
      <c r="BT493" s="115"/>
      <c r="CD493" s="115"/>
      <c r="CN493" s="115"/>
      <c r="CX493" s="115"/>
      <c r="DH493" s="115"/>
      <c r="DR493" s="115"/>
      <c r="EB493" s="115"/>
      <c r="EL493" s="115"/>
      <c r="EV493" s="115"/>
      <c r="FF493" s="115"/>
      <c r="FP493" s="115"/>
      <c r="FZ493" s="115"/>
      <c r="GJ493" s="115"/>
      <c r="GT493" s="115"/>
      <c r="HD493" s="115"/>
      <c r="HN493" s="115"/>
      <c r="HX493" s="115"/>
    </row>
    <row xmlns:x14ac="http://schemas.microsoft.com/office/spreadsheetml/2009/9/ac" r="494" s="3" customFormat="true" x14ac:dyDescent="0.25">
      <c r="A494" s="372"/>
      <c r="B494" s="115"/>
      <c r="L494" s="115"/>
      <c r="V494" s="115"/>
      <c r="AF494" s="115"/>
      <c r="AP494" s="115"/>
      <c r="AZ494" s="115"/>
      <c r="BA494" s="115"/>
      <c r="BJ494" s="115"/>
      <c r="BT494" s="115"/>
      <c r="CD494" s="115"/>
      <c r="CN494" s="115"/>
      <c r="CX494" s="115"/>
      <c r="DH494" s="115"/>
      <c r="DR494" s="115"/>
      <c r="EB494" s="115"/>
      <c r="EL494" s="115"/>
      <c r="EV494" s="115"/>
      <c r="FF494" s="115"/>
      <c r="FP494" s="115"/>
      <c r="FZ494" s="115"/>
      <c r="GJ494" s="115"/>
      <c r="GT494" s="115"/>
      <c r="HD494" s="115"/>
      <c r="HN494" s="115"/>
      <c r="HX494" s="115"/>
    </row>
    <row xmlns:x14ac="http://schemas.microsoft.com/office/spreadsheetml/2009/9/ac" r="495" s="3" customFormat="true" x14ac:dyDescent="0.25">
      <c r="A495" s="372"/>
      <c r="B495" s="115"/>
      <c r="L495" s="115"/>
      <c r="V495" s="115"/>
      <c r="AF495" s="115"/>
      <c r="AP495" s="115"/>
      <c r="AZ495" s="115"/>
      <c r="BA495" s="115"/>
      <c r="BJ495" s="115"/>
      <c r="BT495" s="115"/>
      <c r="CD495" s="115"/>
      <c r="CN495" s="115"/>
      <c r="CX495" s="115"/>
      <c r="DH495" s="115"/>
      <c r="DR495" s="115"/>
      <c r="EB495" s="115"/>
      <c r="EL495" s="115"/>
      <c r="EV495" s="115"/>
      <c r="FF495" s="115"/>
      <c r="FP495" s="115"/>
      <c r="FZ495" s="115"/>
      <c r="GJ495" s="115"/>
      <c r="GT495" s="115"/>
      <c r="HD495" s="115"/>
      <c r="HN495" s="115"/>
      <c r="HX495" s="115"/>
    </row>
    <row xmlns:x14ac="http://schemas.microsoft.com/office/spreadsheetml/2009/9/ac" r="496" s="3" customFormat="true" x14ac:dyDescent="0.25">
      <c r="A496" s="372"/>
      <c r="B496" s="115"/>
      <c r="L496" s="115"/>
      <c r="V496" s="115"/>
      <c r="AF496" s="115"/>
      <c r="AP496" s="115"/>
      <c r="AZ496" s="115"/>
      <c r="BA496" s="115"/>
      <c r="BJ496" s="115"/>
      <c r="BT496" s="115"/>
      <c r="CD496" s="115"/>
      <c r="CN496" s="115"/>
      <c r="CX496" s="115"/>
      <c r="DH496" s="115"/>
      <c r="DR496" s="115"/>
      <c r="EB496" s="115"/>
      <c r="EL496" s="115"/>
      <c r="EV496" s="115"/>
      <c r="FF496" s="115"/>
      <c r="FP496" s="115"/>
      <c r="FZ496" s="115"/>
      <c r="GJ496" s="115"/>
      <c r="GT496" s="115"/>
      <c r="HD496" s="115"/>
      <c r="HN496" s="115"/>
      <c r="HX496" s="115"/>
    </row>
    <row xmlns:x14ac="http://schemas.microsoft.com/office/spreadsheetml/2009/9/ac" r="497" s="3" customFormat="true" x14ac:dyDescent="0.25">
      <c r="A497" s="372"/>
      <c r="B497" s="115"/>
      <c r="L497" s="115"/>
      <c r="V497" s="115"/>
      <c r="AF497" s="115"/>
      <c r="AP497" s="115"/>
      <c r="AZ497" s="115"/>
      <c r="BA497" s="115"/>
      <c r="BJ497" s="115"/>
      <c r="BT497" s="115"/>
      <c r="CD497" s="115"/>
      <c r="CN497" s="115"/>
      <c r="CX497" s="115"/>
      <c r="DH497" s="115"/>
      <c r="DR497" s="115"/>
      <c r="EB497" s="115"/>
      <c r="EL497" s="115"/>
      <c r="EV497" s="115"/>
      <c r="FF497" s="115"/>
      <c r="FP497" s="115"/>
      <c r="FZ497" s="115"/>
      <c r="GJ497" s="115"/>
      <c r="GT497" s="115"/>
      <c r="HD497" s="115"/>
      <c r="HN497" s="115"/>
      <c r="HX497" s="115"/>
    </row>
    <row xmlns:x14ac="http://schemas.microsoft.com/office/spreadsheetml/2009/9/ac" r="498" s="3" customFormat="true" x14ac:dyDescent="0.25">
      <c r="A498" s="372"/>
      <c r="B498" s="115"/>
      <c r="L498" s="115"/>
      <c r="V498" s="115"/>
      <c r="AF498" s="115"/>
      <c r="AP498" s="115"/>
      <c r="AZ498" s="115"/>
      <c r="BA498" s="115"/>
      <c r="BJ498" s="115"/>
      <c r="BT498" s="115"/>
      <c r="CD498" s="115"/>
      <c r="CN498" s="115"/>
      <c r="CX498" s="115"/>
      <c r="DH498" s="115"/>
      <c r="DR498" s="115"/>
      <c r="EB498" s="115"/>
      <c r="EL498" s="115"/>
      <c r="EV498" s="115"/>
      <c r="FF498" s="115"/>
      <c r="FP498" s="115"/>
      <c r="FZ498" s="115"/>
      <c r="GJ498" s="115"/>
      <c r="GT498" s="115"/>
      <c r="HD498" s="115"/>
      <c r="HN498" s="115"/>
      <c r="HX498" s="115"/>
    </row>
    <row xmlns:x14ac="http://schemas.microsoft.com/office/spreadsheetml/2009/9/ac" r="499" s="3" customFormat="true" x14ac:dyDescent="0.25">
      <c r="A499" s="372"/>
      <c r="B499" s="115"/>
      <c r="L499" s="115"/>
      <c r="V499" s="115"/>
      <c r="AF499" s="115"/>
      <c r="AP499" s="115"/>
      <c r="AZ499" s="115"/>
      <c r="BA499" s="115"/>
      <c r="BJ499" s="115"/>
      <c r="BT499" s="115"/>
      <c r="CD499" s="115"/>
      <c r="CN499" s="115"/>
      <c r="CX499" s="115"/>
      <c r="DH499" s="115"/>
      <c r="DR499" s="115"/>
      <c r="EB499" s="115"/>
      <c r="EL499" s="115"/>
      <c r="EV499" s="115"/>
      <c r="FF499" s="115"/>
      <c r="FP499" s="115"/>
      <c r="FZ499" s="115"/>
      <c r="GJ499" s="115"/>
      <c r="GT499" s="115"/>
      <c r="HD499" s="115"/>
      <c r="HN499" s="115"/>
      <c r="HX499" s="115"/>
    </row>
    <row xmlns:x14ac="http://schemas.microsoft.com/office/spreadsheetml/2009/9/ac" r="500" s="3" customFormat="true" x14ac:dyDescent="0.25">
      <c r="A500" s="372"/>
      <c r="B500" s="115"/>
      <c r="L500" s="115"/>
      <c r="V500" s="115"/>
      <c r="AF500" s="115"/>
      <c r="AP500" s="115"/>
      <c r="AZ500" s="115"/>
      <c r="BA500" s="115"/>
      <c r="BJ500" s="115"/>
      <c r="BT500" s="115"/>
      <c r="CD500" s="115"/>
      <c r="CN500" s="115"/>
      <c r="CX500" s="115"/>
      <c r="DH500" s="115"/>
      <c r="DR500" s="115"/>
      <c r="EB500" s="115"/>
      <c r="EL500" s="115"/>
      <c r="EV500" s="115"/>
      <c r="FF500" s="115"/>
      <c r="FP500" s="115"/>
      <c r="FZ500" s="115"/>
      <c r="GJ500" s="115"/>
      <c r="GT500" s="115"/>
      <c r="HD500" s="115"/>
      <c r="HN500" s="115"/>
      <c r="HX500" s="115"/>
    </row>
    <row xmlns:x14ac="http://schemas.microsoft.com/office/spreadsheetml/2009/9/ac" r="501" s="3" customFormat="true" x14ac:dyDescent="0.25">
      <c r="A501" s="372"/>
      <c r="B501" s="115"/>
      <c r="L501" s="115"/>
      <c r="V501" s="115"/>
      <c r="AF501" s="115"/>
      <c r="AP501" s="115"/>
      <c r="AZ501" s="115"/>
      <c r="BA501" s="115"/>
      <c r="BJ501" s="115"/>
      <c r="BT501" s="115"/>
      <c r="CD501" s="115"/>
      <c r="CN501" s="115"/>
      <c r="CX501" s="115"/>
      <c r="DH501" s="115"/>
      <c r="DR501" s="115"/>
      <c r="EB501" s="115"/>
      <c r="EL501" s="115"/>
      <c r="EV501" s="115"/>
      <c r="FF501" s="115"/>
      <c r="FP501" s="115"/>
      <c r="FZ501" s="115"/>
      <c r="GJ501" s="115"/>
      <c r="GT501" s="115"/>
      <c r="HD501" s="115"/>
      <c r="HN501" s="115"/>
      <c r="HX501" s="115"/>
    </row>
    <row xmlns:x14ac="http://schemas.microsoft.com/office/spreadsheetml/2009/9/ac" r="502" s="3" customFormat="true" x14ac:dyDescent="0.25">
      <c r="A502" s="372"/>
      <c r="B502" s="115"/>
      <c r="L502" s="115"/>
      <c r="V502" s="115"/>
      <c r="AF502" s="115"/>
      <c r="AP502" s="115"/>
      <c r="AZ502" s="115"/>
      <c r="BA502" s="115"/>
      <c r="BJ502" s="115"/>
      <c r="BT502" s="115"/>
      <c r="CD502" s="115"/>
      <c r="CN502" s="115"/>
      <c r="CX502" s="115"/>
      <c r="DH502" s="115"/>
      <c r="DR502" s="115"/>
      <c r="EB502" s="115"/>
      <c r="EL502" s="115"/>
      <c r="EV502" s="115"/>
      <c r="FF502" s="115"/>
      <c r="FP502" s="115"/>
      <c r="FZ502" s="115"/>
      <c r="GJ502" s="115"/>
      <c r="GT502" s="115"/>
      <c r="HD502" s="115"/>
      <c r="HN502" s="115"/>
      <c r="HX502" s="115"/>
    </row>
    <row xmlns:x14ac="http://schemas.microsoft.com/office/spreadsheetml/2009/9/ac" r="503" s="3" customFormat="true" x14ac:dyDescent="0.25">
      <c r="A503" s="372"/>
      <c r="B503" s="115"/>
      <c r="L503" s="115"/>
      <c r="V503" s="115"/>
      <c r="AF503" s="115"/>
      <c r="AP503" s="115"/>
      <c r="AZ503" s="115"/>
      <c r="BA503" s="115"/>
      <c r="BJ503" s="115"/>
      <c r="BT503" s="115"/>
      <c r="CD503" s="115"/>
      <c r="CN503" s="115"/>
      <c r="CX503" s="115"/>
      <c r="DH503" s="115"/>
      <c r="DR503" s="115"/>
      <c r="EB503" s="115"/>
      <c r="EL503" s="115"/>
      <c r="EV503" s="115"/>
      <c r="FF503" s="115"/>
      <c r="FP503" s="115"/>
      <c r="FZ503" s="115"/>
      <c r="GJ503" s="115"/>
      <c r="GT503" s="115"/>
      <c r="HD503" s="115"/>
      <c r="HN503" s="115"/>
      <c r="HX503" s="115"/>
    </row>
    <row xmlns:x14ac="http://schemas.microsoft.com/office/spreadsheetml/2009/9/ac" r="504" s="3" customFormat="true" x14ac:dyDescent="0.25">
      <c r="A504" s="372"/>
      <c r="B504" s="115"/>
      <c r="L504" s="115"/>
      <c r="V504" s="115"/>
      <c r="AF504" s="115"/>
      <c r="AP504" s="115"/>
      <c r="AZ504" s="115"/>
      <c r="BA504" s="115"/>
      <c r="BJ504" s="115"/>
      <c r="BT504" s="115"/>
      <c r="CD504" s="115"/>
      <c r="CN504" s="115"/>
      <c r="CX504" s="115"/>
      <c r="DH504" s="115"/>
      <c r="DR504" s="115"/>
      <c r="EB504" s="115"/>
      <c r="EL504" s="115"/>
      <c r="EV504" s="115"/>
      <c r="FF504" s="115"/>
      <c r="FP504" s="115"/>
      <c r="FZ504" s="115"/>
      <c r="GJ504" s="115"/>
      <c r="GT504" s="115"/>
      <c r="HD504" s="115"/>
      <c r="HN504" s="115"/>
      <c r="HX504" s="115"/>
    </row>
    <row xmlns:x14ac="http://schemas.microsoft.com/office/spreadsheetml/2009/9/ac" r="505" s="3" customFormat="true" x14ac:dyDescent="0.25">
      <c r="A505" s="372"/>
      <c r="B505" s="115"/>
      <c r="L505" s="115"/>
      <c r="V505" s="115"/>
      <c r="AF505" s="115"/>
      <c r="AP505" s="115"/>
      <c r="AZ505" s="115"/>
      <c r="BA505" s="115"/>
      <c r="BJ505" s="115"/>
      <c r="BT505" s="115"/>
      <c r="CD505" s="115"/>
      <c r="CN505" s="115"/>
      <c r="CX505" s="115"/>
      <c r="DH505" s="115"/>
      <c r="DR505" s="115"/>
      <c r="EB505" s="115"/>
      <c r="EL505" s="115"/>
      <c r="EV505" s="115"/>
      <c r="FF505" s="115"/>
      <c r="FP505" s="115"/>
      <c r="FZ505" s="115"/>
      <c r="GJ505" s="115"/>
      <c r="GT505" s="115"/>
      <c r="HD505" s="115"/>
      <c r="HN505" s="115"/>
      <c r="HX505" s="115"/>
    </row>
    <row xmlns:x14ac="http://schemas.microsoft.com/office/spreadsheetml/2009/9/ac" r="506" s="3" customFormat="true" x14ac:dyDescent="0.25">
      <c r="A506" s="372"/>
      <c r="B506" s="115"/>
      <c r="L506" s="115"/>
      <c r="V506" s="115"/>
      <c r="AF506" s="115"/>
      <c r="AP506" s="115"/>
      <c r="AZ506" s="115"/>
      <c r="BA506" s="115"/>
      <c r="BJ506" s="115"/>
      <c r="BT506" s="115"/>
      <c r="CD506" s="115"/>
      <c r="CN506" s="115"/>
      <c r="CX506" s="115"/>
      <c r="DH506" s="115"/>
      <c r="DR506" s="115"/>
      <c r="EB506" s="115"/>
      <c r="EL506" s="115"/>
      <c r="EV506" s="115"/>
      <c r="FF506" s="115"/>
      <c r="FP506" s="115"/>
      <c r="FZ506" s="115"/>
      <c r="GJ506" s="115"/>
      <c r="GT506" s="115"/>
      <c r="HD506" s="115"/>
      <c r="HN506" s="115"/>
      <c r="HX506" s="115"/>
    </row>
    <row xmlns:x14ac="http://schemas.microsoft.com/office/spreadsheetml/2009/9/ac" r="507" s="3" customFormat="true" x14ac:dyDescent="0.25">
      <c r="A507" s="372"/>
      <c r="B507" s="115"/>
      <c r="L507" s="115"/>
      <c r="V507" s="115"/>
      <c r="AF507" s="115"/>
      <c r="AP507" s="115"/>
      <c r="AZ507" s="115"/>
      <c r="BA507" s="115"/>
      <c r="BJ507" s="115"/>
      <c r="BT507" s="115"/>
      <c r="CD507" s="115"/>
      <c r="CN507" s="115"/>
      <c r="CX507" s="115"/>
      <c r="DH507" s="115"/>
      <c r="DR507" s="115"/>
      <c r="EB507" s="115"/>
      <c r="EL507" s="115"/>
      <c r="EV507" s="115"/>
      <c r="FF507" s="115"/>
      <c r="FP507" s="115"/>
      <c r="FZ507" s="115"/>
      <c r="GJ507" s="115"/>
      <c r="GT507" s="115"/>
      <c r="HD507" s="115"/>
      <c r="HN507" s="115"/>
      <c r="HX507" s="115"/>
    </row>
    <row xmlns:x14ac="http://schemas.microsoft.com/office/spreadsheetml/2009/9/ac" r="508" s="3" customFormat="true" x14ac:dyDescent="0.25">
      <c r="A508" s="372"/>
      <c r="B508" s="115"/>
      <c r="L508" s="115"/>
      <c r="V508" s="115"/>
      <c r="AF508" s="115"/>
      <c r="AP508" s="115"/>
      <c r="AZ508" s="115"/>
      <c r="BA508" s="115"/>
      <c r="BJ508" s="115"/>
      <c r="BT508" s="115"/>
      <c r="CD508" s="115"/>
      <c r="CN508" s="115"/>
      <c r="CX508" s="115"/>
      <c r="DH508" s="115"/>
      <c r="DR508" s="115"/>
      <c r="EB508" s="115"/>
      <c r="EL508" s="115"/>
      <c r="EV508" s="115"/>
      <c r="FF508" s="115"/>
      <c r="FP508" s="115"/>
      <c r="FZ508" s="115"/>
      <c r="GJ508" s="115"/>
      <c r="GT508" s="115"/>
      <c r="HD508" s="115"/>
      <c r="HN508" s="115"/>
      <c r="HX508" s="115"/>
    </row>
    <row xmlns:x14ac="http://schemas.microsoft.com/office/spreadsheetml/2009/9/ac" r="509" s="3" customFormat="true" x14ac:dyDescent="0.25">
      <c r="A509" s="372"/>
      <c r="B509" s="115"/>
      <c r="L509" s="115"/>
      <c r="V509" s="115"/>
      <c r="AF509" s="115"/>
      <c r="AP509" s="115"/>
      <c r="AZ509" s="115"/>
      <c r="BA509" s="115"/>
      <c r="BJ509" s="115"/>
      <c r="BT509" s="115"/>
      <c r="CD509" s="115"/>
      <c r="CN509" s="115"/>
      <c r="CX509" s="115"/>
      <c r="DH509" s="115"/>
      <c r="DR509" s="115"/>
      <c r="EB509" s="115"/>
      <c r="EL509" s="115"/>
      <c r="EV509" s="115"/>
      <c r="FF509" s="115"/>
      <c r="FP509" s="115"/>
      <c r="FZ509" s="115"/>
      <c r="GJ509" s="115"/>
      <c r="GT509" s="115"/>
      <c r="HD509" s="115"/>
      <c r="HN509" s="115"/>
      <c r="HX509" s="115"/>
    </row>
    <row xmlns:x14ac="http://schemas.microsoft.com/office/spreadsheetml/2009/9/ac" r="510" s="3" customFormat="true" x14ac:dyDescent="0.25">
      <c r="A510" s="372"/>
      <c r="B510" s="115"/>
      <c r="L510" s="115"/>
      <c r="V510" s="115"/>
      <c r="AF510" s="115"/>
      <c r="AP510" s="115"/>
      <c r="AZ510" s="115"/>
      <c r="BA510" s="115"/>
      <c r="BJ510" s="115"/>
      <c r="BT510" s="115"/>
      <c r="CD510" s="115"/>
      <c r="CN510" s="115"/>
      <c r="CX510" s="115"/>
      <c r="DH510" s="115"/>
      <c r="DR510" s="115"/>
      <c r="EB510" s="115"/>
      <c r="EL510" s="115"/>
      <c r="EV510" s="115"/>
      <c r="FF510" s="115"/>
      <c r="FP510" s="115"/>
      <c r="FZ510" s="115"/>
      <c r="GJ510" s="115"/>
      <c r="GT510" s="115"/>
      <c r="HD510" s="115"/>
      <c r="HN510" s="115"/>
      <c r="HX510" s="115"/>
    </row>
    <row xmlns:x14ac="http://schemas.microsoft.com/office/spreadsheetml/2009/9/ac" r="511" s="3" customFormat="true" x14ac:dyDescent="0.25">
      <c r="A511" s="372"/>
      <c r="B511" s="115"/>
      <c r="L511" s="115"/>
      <c r="V511" s="115"/>
      <c r="AF511" s="115"/>
      <c r="AP511" s="115"/>
      <c r="AZ511" s="115"/>
      <c r="BA511" s="115"/>
      <c r="BJ511" s="115"/>
      <c r="BT511" s="115"/>
      <c r="CD511" s="115"/>
      <c r="CN511" s="115"/>
      <c r="CX511" s="115"/>
      <c r="DH511" s="115"/>
      <c r="DR511" s="115"/>
      <c r="EB511" s="115"/>
      <c r="EL511" s="115"/>
      <c r="EV511" s="115"/>
      <c r="FF511" s="115"/>
      <c r="FP511" s="115"/>
      <c r="FZ511" s="115"/>
      <c r="GJ511" s="115"/>
      <c r="GT511" s="115"/>
      <c r="HD511" s="115"/>
      <c r="HN511" s="115"/>
      <c r="HX511" s="115"/>
    </row>
    <row xmlns:x14ac="http://schemas.microsoft.com/office/spreadsheetml/2009/9/ac" r="512" s="3" customFormat="true" x14ac:dyDescent="0.25">
      <c r="A512" s="372"/>
      <c r="B512" s="115"/>
      <c r="L512" s="115"/>
      <c r="V512" s="115"/>
      <c r="AF512" s="115"/>
      <c r="AP512" s="115"/>
      <c r="AZ512" s="115"/>
      <c r="BA512" s="115"/>
      <c r="BJ512" s="115"/>
      <c r="BT512" s="115"/>
      <c r="CD512" s="115"/>
      <c r="CN512" s="115"/>
      <c r="CX512" s="115"/>
      <c r="DH512" s="115"/>
      <c r="DR512" s="115"/>
      <c r="EB512" s="115"/>
      <c r="EL512" s="115"/>
      <c r="EV512" s="115"/>
      <c r="FF512" s="115"/>
      <c r="FP512" s="115"/>
      <c r="FZ512" s="115"/>
      <c r="GJ512" s="115"/>
      <c r="GT512" s="115"/>
      <c r="HD512" s="115"/>
      <c r="HN512" s="115"/>
      <c r="HX512" s="115"/>
    </row>
    <row xmlns:x14ac="http://schemas.microsoft.com/office/spreadsheetml/2009/9/ac" r="513" s="3" customFormat="true" x14ac:dyDescent="0.25">
      <c r="A513" s="372"/>
      <c r="B513" s="115"/>
      <c r="L513" s="115"/>
      <c r="V513" s="115"/>
      <c r="AF513" s="115"/>
      <c r="AP513" s="115"/>
      <c r="AZ513" s="115"/>
      <c r="BA513" s="115"/>
      <c r="BJ513" s="115"/>
      <c r="BT513" s="115"/>
      <c r="CD513" s="115"/>
      <c r="CN513" s="115"/>
      <c r="CX513" s="115"/>
      <c r="DH513" s="115"/>
      <c r="DR513" s="115"/>
      <c r="EB513" s="115"/>
      <c r="EL513" s="115"/>
      <c r="EV513" s="115"/>
      <c r="FF513" s="115"/>
      <c r="FP513" s="115"/>
      <c r="FZ513" s="115"/>
      <c r="GJ513" s="115"/>
      <c r="GT513" s="115"/>
      <c r="HD513" s="115"/>
      <c r="HN513" s="115"/>
      <c r="HX513" s="115"/>
    </row>
    <row xmlns:x14ac="http://schemas.microsoft.com/office/spreadsheetml/2009/9/ac" r="514" s="3" customFormat="true" x14ac:dyDescent="0.25">
      <c r="A514" s="372"/>
      <c r="B514" s="115"/>
      <c r="L514" s="115"/>
      <c r="V514" s="115"/>
      <c r="AF514" s="115"/>
      <c r="AP514" s="115"/>
      <c r="AZ514" s="115"/>
      <c r="BA514" s="115"/>
      <c r="BJ514" s="115"/>
      <c r="BT514" s="115"/>
      <c r="CD514" s="115"/>
      <c r="CN514" s="115"/>
      <c r="CX514" s="115"/>
      <c r="DH514" s="115"/>
      <c r="DR514" s="115"/>
      <c r="EB514" s="115"/>
      <c r="EL514" s="115"/>
      <c r="EV514" s="115"/>
      <c r="FF514" s="115"/>
      <c r="FP514" s="115"/>
      <c r="FZ514" s="115"/>
      <c r="GJ514" s="115"/>
      <c r="GT514" s="115"/>
      <c r="HD514" s="115"/>
      <c r="HN514" s="115"/>
      <c r="HX514" s="115"/>
    </row>
    <row xmlns:x14ac="http://schemas.microsoft.com/office/spreadsheetml/2009/9/ac" r="515" s="3" customFormat="true" x14ac:dyDescent="0.25">
      <c r="A515" s="372"/>
      <c r="B515" s="115"/>
      <c r="L515" s="115"/>
      <c r="V515" s="115"/>
      <c r="AF515" s="115"/>
      <c r="AP515" s="115"/>
      <c r="AZ515" s="115"/>
      <c r="BA515" s="115"/>
      <c r="BJ515" s="115"/>
      <c r="BT515" s="115"/>
      <c r="CD515" s="115"/>
      <c r="CN515" s="115"/>
      <c r="CX515" s="115"/>
      <c r="DH515" s="115"/>
      <c r="DR515" s="115"/>
      <c r="EB515" s="115"/>
      <c r="EL515" s="115"/>
      <c r="EV515" s="115"/>
      <c r="FF515" s="115"/>
      <c r="FP515" s="115"/>
      <c r="FZ515" s="115"/>
      <c r="GJ515" s="115"/>
      <c r="GT515" s="115"/>
      <c r="HD515" s="115"/>
      <c r="HN515" s="115"/>
      <c r="HX515" s="115"/>
    </row>
    <row xmlns:x14ac="http://schemas.microsoft.com/office/spreadsheetml/2009/9/ac" r="516" s="3" customFormat="true" x14ac:dyDescent="0.25">
      <c r="A516" s="372"/>
      <c r="B516" s="115"/>
      <c r="L516" s="115"/>
      <c r="V516" s="115"/>
      <c r="AF516" s="115"/>
      <c r="AP516" s="115"/>
      <c r="AZ516" s="115"/>
      <c r="BA516" s="115"/>
      <c r="BJ516" s="115"/>
      <c r="BT516" s="115"/>
      <c r="CD516" s="115"/>
      <c r="CN516" s="115"/>
      <c r="CX516" s="115"/>
      <c r="DH516" s="115"/>
      <c r="DR516" s="115"/>
      <c r="EB516" s="115"/>
      <c r="EL516" s="115"/>
      <c r="EV516" s="115"/>
      <c r="FF516" s="115"/>
      <c r="FP516" s="115"/>
      <c r="FZ516" s="115"/>
      <c r="GJ516" s="115"/>
      <c r="GT516" s="115"/>
      <c r="HD516" s="115"/>
      <c r="HN516" s="115"/>
      <c r="HX516" s="115"/>
    </row>
    <row xmlns:x14ac="http://schemas.microsoft.com/office/spreadsheetml/2009/9/ac" r="517" s="3" customFormat="true" x14ac:dyDescent="0.25">
      <c r="A517" s="372"/>
      <c r="B517" s="115"/>
      <c r="L517" s="115"/>
      <c r="V517" s="115"/>
      <c r="AF517" s="115"/>
      <c r="AP517" s="115"/>
      <c r="AZ517" s="115"/>
      <c r="BA517" s="115"/>
      <c r="BJ517" s="115"/>
      <c r="BT517" s="115"/>
      <c r="CD517" s="115"/>
      <c r="CN517" s="115"/>
      <c r="CX517" s="115"/>
      <c r="DH517" s="115"/>
      <c r="DR517" s="115"/>
      <c r="EB517" s="115"/>
      <c r="EL517" s="115"/>
      <c r="EV517" s="115"/>
      <c r="FF517" s="115"/>
      <c r="FP517" s="115"/>
      <c r="FZ517" s="115"/>
      <c r="GJ517" s="115"/>
      <c r="GT517" s="115"/>
      <c r="HD517" s="115"/>
      <c r="HN517" s="115"/>
      <c r="HX517" s="115"/>
    </row>
    <row xmlns:x14ac="http://schemas.microsoft.com/office/spreadsheetml/2009/9/ac" r="518" s="3" customFormat="true" x14ac:dyDescent="0.25">
      <c r="A518" s="372"/>
      <c r="B518" s="115"/>
      <c r="L518" s="115"/>
      <c r="V518" s="115"/>
      <c r="AF518" s="115"/>
      <c r="AP518" s="115"/>
      <c r="AZ518" s="115"/>
      <c r="BA518" s="115"/>
      <c r="BJ518" s="115"/>
      <c r="BT518" s="115"/>
      <c r="CD518" s="115"/>
      <c r="CN518" s="115"/>
      <c r="CX518" s="115"/>
      <c r="DH518" s="115"/>
      <c r="DR518" s="115"/>
      <c r="EB518" s="115"/>
      <c r="EL518" s="115"/>
      <c r="EV518" s="115"/>
      <c r="FF518" s="115"/>
      <c r="FP518" s="115"/>
      <c r="FZ518" s="115"/>
      <c r="GJ518" s="115"/>
      <c r="GT518" s="115"/>
      <c r="HD518" s="115"/>
      <c r="HN518" s="115"/>
      <c r="HX518" s="115"/>
    </row>
    <row xmlns:x14ac="http://schemas.microsoft.com/office/spreadsheetml/2009/9/ac" r="519" s="3" customFormat="true" x14ac:dyDescent="0.25">
      <c r="A519" s="372"/>
      <c r="B519" s="115"/>
      <c r="L519" s="115"/>
      <c r="V519" s="115"/>
      <c r="AF519" s="115"/>
      <c r="AP519" s="115"/>
      <c r="AZ519" s="115"/>
      <c r="BA519" s="115"/>
      <c r="BJ519" s="115"/>
      <c r="BT519" s="115"/>
      <c r="CD519" s="115"/>
      <c r="CN519" s="115"/>
      <c r="CX519" s="115"/>
      <c r="DH519" s="115"/>
      <c r="DR519" s="115"/>
      <c r="EB519" s="115"/>
      <c r="EL519" s="115"/>
      <c r="EV519" s="115"/>
      <c r="FF519" s="115"/>
      <c r="FP519" s="115"/>
      <c r="FZ519" s="115"/>
      <c r="GJ519" s="115"/>
      <c r="GT519" s="115"/>
      <c r="HD519" s="115"/>
      <c r="HN519" s="115"/>
      <c r="HX519" s="115"/>
    </row>
    <row xmlns:x14ac="http://schemas.microsoft.com/office/spreadsheetml/2009/9/ac" r="520" s="3" customFormat="true" x14ac:dyDescent="0.25">
      <c r="A520" s="372"/>
      <c r="B520" s="115"/>
      <c r="L520" s="115"/>
      <c r="V520" s="115"/>
      <c r="AF520" s="115"/>
      <c r="AP520" s="115"/>
      <c r="AZ520" s="115"/>
      <c r="BA520" s="115"/>
      <c r="BJ520" s="115"/>
      <c r="BT520" s="115"/>
      <c r="CD520" s="115"/>
      <c r="CN520" s="115"/>
      <c r="CX520" s="115"/>
      <c r="DH520" s="115"/>
      <c r="DR520" s="115"/>
      <c r="EB520" s="115"/>
      <c r="EL520" s="115"/>
      <c r="EV520" s="115"/>
      <c r="FF520" s="115"/>
      <c r="FP520" s="115"/>
      <c r="FZ520" s="115"/>
      <c r="GJ520" s="115"/>
      <c r="GT520" s="115"/>
      <c r="HD520" s="115"/>
      <c r="HN520" s="115"/>
      <c r="HX520" s="115"/>
    </row>
    <row xmlns:x14ac="http://schemas.microsoft.com/office/spreadsheetml/2009/9/ac" r="521" s="3" customFormat="true" x14ac:dyDescent="0.25">
      <c r="A521" s="372"/>
      <c r="B521" s="115"/>
      <c r="L521" s="115"/>
      <c r="V521" s="115"/>
      <c r="AF521" s="115"/>
      <c r="AP521" s="115"/>
      <c r="AZ521" s="115"/>
      <c r="BA521" s="115"/>
      <c r="BJ521" s="115"/>
      <c r="BT521" s="115"/>
      <c r="CD521" s="115"/>
      <c r="CN521" s="115"/>
      <c r="CX521" s="115"/>
      <c r="DH521" s="115"/>
      <c r="DR521" s="115"/>
      <c r="EB521" s="115"/>
      <c r="EL521" s="115"/>
      <c r="EV521" s="115"/>
      <c r="FF521" s="115"/>
      <c r="FP521" s="115"/>
      <c r="FZ521" s="115"/>
      <c r="GJ521" s="115"/>
      <c r="GT521" s="115"/>
      <c r="HD521" s="115"/>
      <c r="HN521" s="115"/>
      <c r="HX521" s="115"/>
    </row>
    <row xmlns:x14ac="http://schemas.microsoft.com/office/spreadsheetml/2009/9/ac" r="522" s="3" customFormat="true" x14ac:dyDescent="0.25">
      <c r="A522" s="372"/>
      <c r="B522" s="115"/>
      <c r="L522" s="115"/>
      <c r="V522" s="115"/>
      <c r="AF522" s="115"/>
      <c r="AP522" s="115"/>
      <c r="AZ522" s="115"/>
      <c r="BA522" s="115"/>
      <c r="BJ522" s="115"/>
      <c r="BT522" s="115"/>
      <c r="CD522" s="115"/>
      <c r="CN522" s="115"/>
      <c r="CX522" s="115"/>
      <c r="DH522" s="115"/>
      <c r="DR522" s="115"/>
      <c r="EB522" s="115"/>
      <c r="EL522" s="115"/>
      <c r="EV522" s="115"/>
      <c r="FF522" s="115"/>
      <c r="FP522" s="115"/>
      <c r="FZ522" s="115"/>
      <c r="GJ522" s="115"/>
      <c r="GT522" s="115"/>
      <c r="HD522" s="115"/>
      <c r="HN522" s="115"/>
      <c r="HX522" s="115"/>
    </row>
    <row xmlns:x14ac="http://schemas.microsoft.com/office/spreadsheetml/2009/9/ac" r="523" s="3" customFormat="true" x14ac:dyDescent="0.25">
      <c r="A523" s="372"/>
      <c r="B523" s="115"/>
      <c r="L523" s="115"/>
      <c r="V523" s="115"/>
      <c r="AF523" s="115"/>
      <c r="AP523" s="115"/>
      <c r="AZ523" s="115"/>
      <c r="BA523" s="115"/>
      <c r="BJ523" s="115"/>
      <c r="BT523" s="115"/>
      <c r="CD523" s="115"/>
      <c r="CN523" s="115"/>
      <c r="CX523" s="115"/>
      <c r="DH523" s="115"/>
      <c r="DR523" s="115"/>
      <c r="EB523" s="115"/>
      <c r="EL523" s="115"/>
      <c r="EV523" s="115"/>
      <c r="FF523" s="115"/>
      <c r="FP523" s="115"/>
      <c r="FZ523" s="115"/>
      <c r="GJ523" s="115"/>
      <c r="GT523" s="115"/>
      <c r="HD523" s="115"/>
      <c r="HN523" s="115"/>
      <c r="HX523" s="115"/>
    </row>
    <row xmlns:x14ac="http://schemas.microsoft.com/office/spreadsheetml/2009/9/ac" r="524" s="3" customFormat="true" x14ac:dyDescent="0.25">
      <c r="A524" s="372"/>
      <c r="B524" s="115"/>
      <c r="L524" s="115"/>
      <c r="V524" s="115"/>
      <c r="AF524" s="115"/>
      <c r="AP524" s="115"/>
      <c r="AZ524" s="115"/>
      <c r="BA524" s="115"/>
      <c r="BJ524" s="115"/>
      <c r="BT524" s="115"/>
      <c r="CD524" s="115"/>
      <c r="CN524" s="115"/>
      <c r="CX524" s="115"/>
      <c r="DH524" s="115"/>
      <c r="DR524" s="115"/>
      <c r="EB524" s="115"/>
      <c r="EL524" s="115"/>
      <c r="EV524" s="115"/>
      <c r="FF524" s="115"/>
      <c r="FP524" s="115"/>
      <c r="FZ524" s="115"/>
      <c r="GJ524" s="115"/>
      <c r="GT524" s="115"/>
      <c r="HD524" s="115"/>
      <c r="HN524" s="115"/>
      <c r="HX524" s="115"/>
    </row>
    <row xmlns:x14ac="http://schemas.microsoft.com/office/spreadsheetml/2009/9/ac" r="525" s="3" customFormat="true" x14ac:dyDescent="0.25">
      <c r="A525" s="372"/>
      <c r="B525" s="115"/>
      <c r="L525" s="115"/>
      <c r="V525" s="115"/>
      <c r="AF525" s="115"/>
      <c r="AP525" s="115"/>
      <c r="AZ525" s="115"/>
      <c r="BA525" s="115"/>
      <c r="BJ525" s="115"/>
      <c r="BT525" s="115"/>
      <c r="CD525" s="115"/>
      <c r="CN525" s="115"/>
      <c r="CX525" s="115"/>
      <c r="DH525" s="115"/>
      <c r="DR525" s="115"/>
      <c r="EB525" s="115"/>
      <c r="EL525" s="115"/>
      <c r="EV525" s="115"/>
      <c r="FF525" s="115"/>
      <c r="FP525" s="115"/>
      <c r="FZ525" s="115"/>
      <c r="GJ525" s="115"/>
      <c r="GT525" s="115"/>
      <c r="HD525" s="115"/>
      <c r="HN525" s="115"/>
      <c r="HX525" s="115"/>
    </row>
    <row xmlns:x14ac="http://schemas.microsoft.com/office/spreadsheetml/2009/9/ac" r="526" s="3" customFormat="true" x14ac:dyDescent="0.25">
      <c r="A526" s="372"/>
      <c r="B526" s="115"/>
      <c r="L526" s="115"/>
      <c r="V526" s="115"/>
      <c r="AF526" s="115"/>
      <c r="AP526" s="115"/>
      <c r="AZ526" s="115"/>
      <c r="BA526" s="115"/>
      <c r="BJ526" s="115"/>
      <c r="BT526" s="115"/>
      <c r="CD526" s="115"/>
      <c r="CN526" s="115"/>
      <c r="CX526" s="115"/>
      <c r="DH526" s="115"/>
      <c r="DR526" s="115"/>
      <c r="EB526" s="115"/>
      <c r="EL526" s="115"/>
      <c r="EV526" s="115"/>
      <c r="FF526" s="115"/>
      <c r="FP526" s="115"/>
      <c r="FZ526" s="115"/>
      <c r="GJ526" s="115"/>
      <c r="GT526" s="115"/>
      <c r="HD526" s="115"/>
      <c r="HN526" s="115"/>
      <c r="HX526" s="115"/>
    </row>
    <row xmlns:x14ac="http://schemas.microsoft.com/office/spreadsheetml/2009/9/ac" r="527" s="3" customFormat="true" x14ac:dyDescent="0.25">
      <c r="A527" s="372"/>
      <c r="B527" s="115"/>
      <c r="L527" s="115"/>
      <c r="V527" s="115"/>
      <c r="AF527" s="115"/>
      <c r="AP527" s="115"/>
      <c r="AZ527" s="115"/>
      <c r="BA527" s="115"/>
      <c r="BJ527" s="115"/>
      <c r="BT527" s="115"/>
      <c r="CD527" s="115"/>
      <c r="CN527" s="115"/>
      <c r="CX527" s="115"/>
      <c r="DH527" s="115"/>
      <c r="DR527" s="115"/>
      <c r="EB527" s="115"/>
      <c r="EL527" s="115"/>
      <c r="EV527" s="115"/>
      <c r="FF527" s="115"/>
      <c r="FP527" s="115"/>
      <c r="FZ527" s="115"/>
      <c r="GJ527" s="115"/>
      <c r="GT527" s="115"/>
      <c r="HD527" s="115"/>
      <c r="HN527" s="115"/>
      <c r="HX527" s="115"/>
    </row>
    <row xmlns:x14ac="http://schemas.microsoft.com/office/spreadsheetml/2009/9/ac" r="528" s="3" customFormat="true" x14ac:dyDescent="0.25">
      <c r="A528" s="372"/>
      <c r="B528" s="115"/>
      <c r="L528" s="115"/>
      <c r="V528" s="115"/>
      <c r="AF528" s="115"/>
      <c r="AP528" s="115"/>
      <c r="AZ528" s="115"/>
      <c r="BA528" s="115"/>
      <c r="BJ528" s="115"/>
      <c r="BT528" s="115"/>
      <c r="CD528" s="115"/>
      <c r="CN528" s="115"/>
      <c r="CX528" s="115"/>
      <c r="DH528" s="115"/>
      <c r="DR528" s="115"/>
      <c r="EB528" s="115"/>
      <c r="EL528" s="115"/>
      <c r="EV528" s="115"/>
      <c r="FF528" s="115"/>
      <c r="FP528" s="115"/>
      <c r="FZ528" s="115"/>
      <c r="GJ528" s="115"/>
      <c r="GT528" s="115"/>
      <c r="HD528" s="115"/>
      <c r="HN528" s="115"/>
      <c r="HX528" s="115"/>
    </row>
    <row xmlns:x14ac="http://schemas.microsoft.com/office/spreadsheetml/2009/9/ac" r="529" s="3" customFormat="true" x14ac:dyDescent="0.25">
      <c r="A529" s="372"/>
      <c r="B529" s="115"/>
      <c r="L529" s="115"/>
      <c r="V529" s="115"/>
      <c r="AF529" s="115"/>
      <c r="AP529" s="115"/>
      <c r="AZ529" s="115"/>
      <c r="BA529" s="115"/>
      <c r="BJ529" s="115"/>
      <c r="BT529" s="115"/>
      <c r="CD529" s="115"/>
      <c r="CN529" s="115"/>
      <c r="CX529" s="115"/>
      <c r="DH529" s="115"/>
      <c r="DR529" s="115"/>
      <c r="EB529" s="115"/>
      <c r="EL529" s="115"/>
      <c r="EV529" s="115"/>
      <c r="FF529" s="115"/>
      <c r="FP529" s="115"/>
      <c r="FZ529" s="115"/>
      <c r="GJ529" s="115"/>
      <c r="GT529" s="115"/>
      <c r="HD529" s="115"/>
      <c r="HN529" s="115"/>
      <c r="HX529" s="115"/>
    </row>
    <row xmlns:x14ac="http://schemas.microsoft.com/office/spreadsheetml/2009/9/ac" r="530" s="3" customFormat="true" x14ac:dyDescent="0.25">
      <c r="A530" s="372"/>
      <c r="B530" s="115"/>
      <c r="L530" s="115"/>
      <c r="V530" s="115"/>
      <c r="AF530" s="115"/>
      <c r="AP530" s="115"/>
      <c r="AZ530" s="115"/>
      <c r="BA530" s="115"/>
      <c r="BJ530" s="115"/>
      <c r="BT530" s="115"/>
      <c r="CD530" s="115"/>
      <c r="CN530" s="115"/>
      <c r="CX530" s="115"/>
      <c r="DH530" s="115"/>
      <c r="DR530" s="115"/>
      <c r="EB530" s="115"/>
      <c r="EL530" s="115"/>
      <c r="EV530" s="115"/>
      <c r="FF530" s="115"/>
      <c r="FP530" s="115"/>
      <c r="FZ530" s="115"/>
      <c r="GJ530" s="115"/>
      <c r="GT530" s="115"/>
      <c r="HD530" s="115"/>
      <c r="HN530" s="115"/>
      <c r="HX530" s="115"/>
    </row>
    <row xmlns:x14ac="http://schemas.microsoft.com/office/spreadsheetml/2009/9/ac" r="531" s="3" customFormat="true" x14ac:dyDescent="0.25">
      <c r="A531" s="372"/>
      <c r="B531" s="115"/>
      <c r="L531" s="115"/>
      <c r="V531" s="115"/>
      <c r="AF531" s="115"/>
      <c r="AP531" s="115"/>
      <c r="AZ531" s="115"/>
      <c r="BA531" s="115"/>
      <c r="BJ531" s="115"/>
      <c r="BT531" s="115"/>
      <c r="CD531" s="115"/>
      <c r="CN531" s="115"/>
      <c r="CX531" s="115"/>
      <c r="DH531" s="115"/>
      <c r="DR531" s="115"/>
      <c r="EB531" s="115"/>
      <c r="EL531" s="115"/>
      <c r="EV531" s="115"/>
      <c r="FF531" s="115"/>
      <c r="FP531" s="115"/>
      <c r="FZ531" s="115"/>
      <c r="GJ531" s="115"/>
      <c r="GT531" s="115"/>
      <c r="HD531" s="115"/>
      <c r="HN531" s="115"/>
      <c r="HX531" s="115"/>
    </row>
    <row xmlns:x14ac="http://schemas.microsoft.com/office/spreadsheetml/2009/9/ac" r="532" s="3" customFormat="true" x14ac:dyDescent="0.25">
      <c r="A532" s="372"/>
      <c r="B532" s="115"/>
      <c r="L532" s="115"/>
      <c r="V532" s="115"/>
      <c r="AF532" s="115"/>
      <c r="AP532" s="115"/>
      <c r="AZ532" s="115"/>
      <c r="BA532" s="115"/>
      <c r="BJ532" s="115"/>
      <c r="BT532" s="115"/>
      <c r="CD532" s="115"/>
      <c r="CN532" s="115"/>
      <c r="CX532" s="115"/>
      <c r="DH532" s="115"/>
      <c r="DR532" s="115"/>
      <c r="EB532" s="115"/>
      <c r="EL532" s="115"/>
      <c r="EV532" s="115"/>
      <c r="FF532" s="115"/>
      <c r="FP532" s="115"/>
      <c r="FZ532" s="115"/>
      <c r="GJ532" s="115"/>
      <c r="GT532" s="115"/>
      <c r="HD532" s="115"/>
      <c r="HN532" s="115"/>
      <c r="HX532" s="115"/>
    </row>
    <row xmlns:x14ac="http://schemas.microsoft.com/office/spreadsheetml/2009/9/ac" r="533" s="3" customFormat="true" x14ac:dyDescent="0.25">
      <c r="A533" s="372"/>
      <c r="B533" s="115"/>
      <c r="L533" s="115"/>
      <c r="V533" s="115"/>
      <c r="AF533" s="115"/>
      <c r="AP533" s="115"/>
      <c r="AZ533" s="115"/>
      <c r="BA533" s="115"/>
      <c r="BJ533" s="115"/>
      <c r="BT533" s="115"/>
      <c r="CD533" s="115"/>
      <c r="CN533" s="115"/>
      <c r="CX533" s="115"/>
      <c r="DH533" s="115"/>
      <c r="DR533" s="115"/>
      <c r="EB533" s="115"/>
      <c r="EL533" s="115"/>
      <c r="EV533" s="115"/>
      <c r="FF533" s="115"/>
      <c r="FP533" s="115"/>
      <c r="FZ533" s="115"/>
      <c r="GJ533" s="115"/>
      <c r="GT533" s="115"/>
      <c r="HD533" s="115"/>
      <c r="HN533" s="115"/>
      <c r="HX533" s="115"/>
    </row>
    <row xmlns:x14ac="http://schemas.microsoft.com/office/spreadsheetml/2009/9/ac" r="534" s="3" customFormat="true" x14ac:dyDescent="0.25">
      <c r="A534" s="372"/>
      <c r="B534" s="115"/>
      <c r="L534" s="115"/>
      <c r="V534" s="115"/>
      <c r="AF534" s="115"/>
      <c r="AP534" s="115"/>
      <c r="AZ534" s="115"/>
      <c r="BA534" s="115"/>
      <c r="BJ534" s="115"/>
      <c r="BT534" s="115"/>
      <c r="CD534" s="115"/>
      <c r="CN534" s="115"/>
      <c r="CX534" s="115"/>
      <c r="DH534" s="115"/>
      <c r="DR534" s="115"/>
      <c r="EB534" s="115"/>
      <c r="EL534" s="115"/>
      <c r="EV534" s="115"/>
      <c r="FF534" s="115"/>
      <c r="FP534" s="115"/>
      <c r="FZ534" s="115"/>
      <c r="GJ534" s="115"/>
      <c r="GT534" s="115"/>
      <c r="HD534" s="115"/>
      <c r="HN534" s="115"/>
      <c r="HX534" s="115"/>
    </row>
    <row xmlns:x14ac="http://schemas.microsoft.com/office/spreadsheetml/2009/9/ac" r="535" s="3" customFormat="true" x14ac:dyDescent="0.25">
      <c r="A535" s="372"/>
      <c r="B535" s="115"/>
      <c r="L535" s="115"/>
      <c r="V535" s="115"/>
      <c r="AF535" s="115"/>
      <c r="AP535" s="115"/>
      <c r="AZ535" s="115"/>
      <c r="BA535" s="115"/>
      <c r="BJ535" s="115"/>
      <c r="BT535" s="115"/>
      <c r="CD535" s="115"/>
      <c r="CN535" s="115"/>
      <c r="CX535" s="115"/>
      <c r="DH535" s="115"/>
      <c r="DR535" s="115"/>
      <c r="EB535" s="115"/>
      <c r="EL535" s="115"/>
      <c r="EV535" s="115"/>
      <c r="FF535" s="115"/>
      <c r="FP535" s="115"/>
      <c r="FZ535" s="115"/>
      <c r="GJ535" s="115"/>
      <c r="GT535" s="115"/>
      <c r="HD535" s="115"/>
      <c r="HN535" s="115"/>
      <c r="HX535" s="115"/>
    </row>
    <row xmlns:x14ac="http://schemas.microsoft.com/office/spreadsheetml/2009/9/ac" r="536" s="3" customFormat="true" x14ac:dyDescent="0.25">
      <c r="A536" s="372"/>
      <c r="B536" s="115"/>
      <c r="L536" s="115"/>
      <c r="V536" s="115"/>
      <c r="AF536" s="115"/>
      <c r="AP536" s="115"/>
      <c r="AZ536" s="115"/>
      <c r="BA536" s="115"/>
      <c r="BJ536" s="115"/>
      <c r="BT536" s="115"/>
      <c r="CD536" s="115"/>
      <c r="CN536" s="115"/>
      <c r="CX536" s="115"/>
      <c r="DH536" s="115"/>
      <c r="DR536" s="115"/>
      <c r="EB536" s="115"/>
      <c r="EL536" s="115"/>
      <c r="EV536" s="115"/>
      <c r="FF536" s="115"/>
      <c r="FP536" s="115"/>
      <c r="FZ536" s="115"/>
      <c r="GJ536" s="115"/>
      <c r="GT536" s="115"/>
      <c r="HD536" s="115"/>
      <c r="HN536" s="115"/>
      <c r="HX536" s="115"/>
    </row>
    <row xmlns:x14ac="http://schemas.microsoft.com/office/spreadsheetml/2009/9/ac" r="537" s="3" customFormat="true" x14ac:dyDescent="0.25">
      <c r="A537" s="372"/>
      <c r="B537" s="115"/>
      <c r="L537" s="115"/>
      <c r="V537" s="115"/>
      <c r="AF537" s="115"/>
      <c r="AP537" s="115"/>
      <c r="AZ537" s="115"/>
      <c r="BA537" s="115"/>
      <c r="BJ537" s="115"/>
      <c r="BT537" s="115"/>
      <c r="CD537" s="115"/>
      <c r="CN537" s="115"/>
      <c r="CX537" s="115"/>
      <c r="DH537" s="115"/>
      <c r="DR537" s="115"/>
      <c r="EB537" s="115"/>
      <c r="EL537" s="115"/>
      <c r="EV537" s="115"/>
      <c r="FF537" s="115"/>
      <c r="FP537" s="115"/>
      <c r="FZ537" s="115"/>
      <c r="GJ537" s="115"/>
      <c r="GT537" s="115"/>
      <c r="HD537" s="115"/>
      <c r="HN537" s="115"/>
      <c r="HX537" s="115"/>
    </row>
    <row xmlns:x14ac="http://schemas.microsoft.com/office/spreadsheetml/2009/9/ac" r="538" s="3" customFormat="true" x14ac:dyDescent="0.25">
      <c r="A538" s="372"/>
      <c r="B538" s="115"/>
      <c r="L538" s="115"/>
      <c r="V538" s="115"/>
      <c r="AF538" s="115"/>
      <c r="AP538" s="115"/>
      <c r="AZ538" s="115"/>
      <c r="BA538" s="115"/>
      <c r="BJ538" s="115"/>
      <c r="BT538" s="115"/>
      <c r="CD538" s="115"/>
      <c r="CN538" s="115"/>
      <c r="CX538" s="115"/>
      <c r="DH538" s="115"/>
      <c r="DR538" s="115"/>
      <c r="EB538" s="115"/>
      <c r="EL538" s="115"/>
      <c r="EV538" s="115"/>
      <c r="FF538" s="115"/>
      <c r="FP538" s="115"/>
      <c r="FZ538" s="115"/>
      <c r="GJ538" s="115"/>
      <c r="GT538" s="115"/>
      <c r="HD538" s="115"/>
      <c r="HN538" s="115"/>
      <c r="HX538" s="115"/>
    </row>
    <row xmlns:x14ac="http://schemas.microsoft.com/office/spreadsheetml/2009/9/ac" r="539" s="3" customFormat="true" x14ac:dyDescent="0.25">
      <c r="A539" s="372"/>
      <c r="B539" s="115"/>
      <c r="L539" s="115"/>
      <c r="V539" s="115"/>
      <c r="AF539" s="115"/>
      <c r="AP539" s="115"/>
      <c r="AZ539" s="115"/>
      <c r="BA539" s="115"/>
      <c r="BJ539" s="115"/>
      <c r="BT539" s="115"/>
      <c r="CD539" s="115"/>
      <c r="CN539" s="115"/>
      <c r="CX539" s="115"/>
      <c r="DH539" s="115"/>
      <c r="DR539" s="115"/>
      <c r="EB539" s="115"/>
      <c r="EL539" s="115"/>
      <c r="EV539" s="115"/>
      <c r="FF539" s="115"/>
      <c r="FP539" s="115"/>
      <c r="FZ539" s="115"/>
      <c r="GJ539" s="115"/>
      <c r="GT539" s="115"/>
      <c r="HD539" s="115"/>
      <c r="HN539" s="115"/>
      <c r="HX539" s="115"/>
    </row>
    <row xmlns:x14ac="http://schemas.microsoft.com/office/spreadsheetml/2009/9/ac" r="540" s="3" customFormat="true" x14ac:dyDescent="0.25">
      <c r="A540" s="372"/>
      <c r="B540" s="115"/>
      <c r="L540" s="115"/>
      <c r="V540" s="115"/>
      <c r="AF540" s="115"/>
      <c r="AP540" s="115"/>
      <c r="AZ540" s="115"/>
      <c r="BA540" s="115"/>
      <c r="BJ540" s="115"/>
      <c r="BT540" s="115"/>
      <c r="CD540" s="115"/>
      <c r="CN540" s="115"/>
      <c r="CX540" s="115"/>
      <c r="DH540" s="115"/>
      <c r="DR540" s="115"/>
      <c r="EB540" s="115"/>
      <c r="EL540" s="115"/>
      <c r="EV540" s="115"/>
      <c r="FF540" s="115"/>
      <c r="FP540" s="115"/>
      <c r="FZ540" s="115"/>
      <c r="GJ540" s="115"/>
      <c r="GT540" s="115"/>
      <c r="HD540" s="115"/>
      <c r="HN540" s="115"/>
      <c r="HX540" s="115"/>
    </row>
    <row xmlns:x14ac="http://schemas.microsoft.com/office/spreadsheetml/2009/9/ac" r="541" s="3" customFormat="true" x14ac:dyDescent="0.25">
      <c r="A541" s="372"/>
      <c r="B541" s="115"/>
      <c r="L541" s="115"/>
      <c r="V541" s="115"/>
      <c r="AF541" s="115"/>
      <c r="AP541" s="115"/>
      <c r="AZ541" s="115"/>
      <c r="BA541" s="115"/>
      <c r="BJ541" s="115"/>
      <c r="BT541" s="115"/>
      <c r="CD541" s="115"/>
      <c r="CN541" s="115"/>
      <c r="CX541" s="115"/>
      <c r="DH541" s="115"/>
      <c r="DR541" s="115"/>
      <c r="EB541" s="115"/>
      <c r="EL541" s="115"/>
      <c r="EV541" s="115"/>
      <c r="FF541" s="115"/>
      <c r="FP541" s="115"/>
      <c r="FZ541" s="115"/>
      <c r="GJ541" s="115"/>
      <c r="GT541" s="115"/>
      <c r="HD541" s="115"/>
      <c r="HN541" s="115"/>
      <c r="HX541" s="115"/>
    </row>
    <row xmlns:x14ac="http://schemas.microsoft.com/office/spreadsheetml/2009/9/ac" r="542" s="3" customFormat="true" x14ac:dyDescent="0.25">
      <c r="A542" s="372"/>
      <c r="B542" s="115"/>
      <c r="L542" s="115"/>
      <c r="V542" s="115"/>
      <c r="AF542" s="115"/>
      <c r="AP542" s="115"/>
      <c r="AZ542" s="115"/>
      <c r="BA542" s="115"/>
      <c r="BJ542" s="115"/>
      <c r="BT542" s="115"/>
      <c r="CD542" s="115"/>
      <c r="CN542" s="115"/>
      <c r="CX542" s="115"/>
      <c r="DH542" s="115"/>
      <c r="DR542" s="115"/>
      <c r="EB542" s="115"/>
      <c r="EL542" s="115"/>
      <c r="EV542" s="115"/>
      <c r="FF542" s="115"/>
      <c r="FP542" s="115"/>
      <c r="FZ542" s="115"/>
      <c r="GJ542" s="115"/>
      <c r="GT542" s="115"/>
      <c r="HD542" s="115"/>
      <c r="HN542" s="115"/>
      <c r="HX542" s="115"/>
    </row>
    <row xmlns:x14ac="http://schemas.microsoft.com/office/spreadsheetml/2009/9/ac" r="543" s="3" customFormat="true" x14ac:dyDescent="0.25">
      <c r="A543" s="372"/>
      <c r="B543" s="115"/>
      <c r="L543" s="115"/>
      <c r="V543" s="115"/>
      <c r="AF543" s="115"/>
      <c r="AP543" s="115"/>
      <c r="AZ543" s="115"/>
      <c r="BA543" s="115"/>
      <c r="BJ543" s="115"/>
      <c r="BT543" s="115"/>
      <c r="CD543" s="115"/>
      <c r="CN543" s="115"/>
      <c r="CX543" s="115"/>
      <c r="DH543" s="115"/>
      <c r="DR543" s="115"/>
      <c r="EB543" s="115"/>
      <c r="EL543" s="115"/>
      <c r="EV543" s="115"/>
      <c r="FF543" s="115"/>
      <c r="FP543" s="115"/>
      <c r="FZ543" s="115"/>
      <c r="GJ543" s="115"/>
      <c r="GT543" s="115"/>
      <c r="HD543" s="115"/>
      <c r="HN543" s="115"/>
      <c r="HX543" s="115"/>
    </row>
    <row xmlns:x14ac="http://schemas.microsoft.com/office/spreadsheetml/2009/9/ac" r="544" s="3" customFormat="true" x14ac:dyDescent="0.25">
      <c r="A544" s="372"/>
      <c r="B544" s="115"/>
      <c r="L544" s="115"/>
      <c r="V544" s="115"/>
      <c r="AF544" s="115"/>
      <c r="AP544" s="115"/>
      <c r="AZ544" s="115"/>
      <c r="BA544" s="115"/>
      <c r="BJ544" s="115"/>
      <c r="BT544" s="115"/>
      <c r="CD544" s="115"/>
      <c r="CN544" s="115"/>
      <c r="CX544" s="115"/>
      <c r="DH544" s="115"/>
      <c r="DR544" s="115"/>
      <c r="EB544" s="115"/>
      <c r="EL544" s="115"/>
      <c r="EV544" s="115"/>
      <c r="FF544" s="115"/>
      <c r="FP544" s="115"/>
      <c r="FZ544" s="115"/>
      <c r="GJ544" s="115"/>
      <c r="GT544" s="115"/>
      <c r="HD544" s="115"/>
      <c r="HN544" s="115"/>
      <c r="HX544" s="115"/>
    </row>
    <row xmlns:x14ac="http://schemas.microsoft.com/office/spreadsheetml/2009/9/ac" r="545" s="3" customFormat="true" x14ac:dyDescent="0.25">
      <c r="A545" s="372"/>
      <c r="B545" s="115"/>
      <c r="L545" s="115"/>
      <c r="V545" s="115"/>
      <c r="AF545" s="115"/>
      <c r="AP545" s="115"/>
      <c r="AZ545" s="115"/>
      <c r="BA545" s="115"/>
      <c r="BJ545" s="115"/>
      <c r="BT545" s="115"/>
      <c r="CD545" s="115"/>
      <c r="CN545" s="115"/>
      <c r="CX545" s="115"/>
      <c r="DH545" s="115"/>
      <c r="DR545" s="115"/>
      <c r="EB545" s="115"/>
      <c r="EL545" s="115"/>
      <c r="EV545" s="115"/>
      <c r="FF545" s="115"/>
      <c r="FP545" s="115"/>
      <c r="FZ545" s="115"/>
      <c r="GJ545" s="115"/>
      <c r="GT545" s="115"/>
      <c r="HD545" s="115"/>
      <c r="HN545" s="115"/>
      <c r="HX545" s="115"/>
    </row>
    <row xmlns:x14ac="http://schemas.microsoft.com/office/spreadsheetml/2009/9/ac" r="546" s="3" customFormat="true" x14ac:dyDescent="0.25">
      <c r="A546" s="372"/>
      <c r="B546" s="115"/>
      <c r="L546" s="115"/>
      <c r="V546" s="115"/>
      <c r="AF546" s="115"/>
      <c r="AP546" s="115"/>
      <c r="AZ546" s="115"/>
      <c r="BA546" s="115"/>
      <c r="BJ546" s="115"/>
      <c r="BT546" s="115"/>
      <c r="CD546" s="115"/>
      <c r="CN546" s="115"/>
      <c r="CX546" s="115"/>
      <c r="DH546" s="115"/>
      <c r="DR546" s="115"/>
      <c r="EB546" s="115"/>
      <c r="EL546" s="115"/>
      <c r="EV546" s="115"/>
      <c r="FF546" s="115"/>
      <c r="FP546" s="115"/>
      <c r="FZ546" s="115"/>
      <c r="GJ546" s="115"/>
      <c r="GT546" s="115"/>
      <c r="HD546" s="115"/>
      <c r="HN546" s="115"/>
      <c r="HX546" s="115"/>
    </row>
    <row xmlns:x14ac="http://schemas.microsoft.com/office/spreadsheetml/2009/9/ac" r="547" s="3" customFormat="true" x14ac:dyDescent="0.25">
      <c r="A547" s="372"/>
      <c r="B547" s="115"/>
      <c r="L547" s="115"/>
      <c r="V547" s="115"/>
      <c r="AF547" s="115"/>
      <c r="AP547" s="115"/>
      <c r="AZ547" s="115"/>
      <c r="BA547" s="115"/>
      <c r="BJ547" s="115"/>
      <c r="BT547" s="115"/>
      <c r="CD547" s="115"/>
      <c r="CN547" s="115"/>
      <c r="CX547" s="115"/>
      <c r="DH547" s="115"/>
      <c r="DR547" s="115"/>
      <c r="EB547" s="115"/>
      <c r="EL547" s="115"/>
      <c r="EV547" s="115"/>
      <c r="FF547" s="115"/>
      <c r="FP547" s="115"/>
      <c r="FZ547" s="115"/>
      <c r="GJ547" s="115"/>
      <c r="GT547" s="115"/>
      <c r="HD547" s="115"/>
      <c r="HN547" s="115"/>
      <c r="HX547" s="115"/>
    </row>
    <row xmlns:x14ac="http://schemas.microsoft.com/office/spreadsheetml/2009/9/ac" r="548" s="3" customFormat="true" x14ac:dyDescent="0.25">
      <c r="A548" s="372"/>
      <c r="B548" s="115"/>
      <c r="L548" s="115"/>
      <c r="V548" s="115"/>
      <c r="AF548" s="115"/>
      <c r="AP548" s="115"/>
      <c r="AZ548" s="115"/>
      <c r="BA548" s="115"/>
      <c r="BJ548" s="115"/>
      <c r="BT548" s="115"/>
      <c r="CD548" s="115"/>
      <c r="CN548" s="115"/>
      <c r="CX548" s="115"/>
      <c r="DH548" s="115"/>
      <c r="DR548" s="115"/>
      <c r="EB548" s="115"/>
      <c r="EL548" s="115"/>
      <c r="EV548" s="115"/>
      <c r="FF548" s="115"/>
      <c r="FP548" s="115"/>
      <c r="FZ548" s="115"/>
      <c r="GJ548" s="115"/>
      <c r="GT548" s="115"/>
      <c r="HD548" s="115"/>
      <c r="HN548" s="115"/>
      <c r="HX548" s="115"/>
    </row>
    <row xmlns:x14ac="http://schemas.microsoft.com/office/spreadsheetml/2009/9/ac" r="549" s="3" customFormat="true" x14ac:dyDescent="0.25">
      <c r="A549" s="372"/>
      <c r="B549" s="115"/>
      <c r="L549" s="115"/>
      <c r="V549" s="115"/>
      <c r="AF549" s="115"/>
      <c r="AP549" s="115"/>
      <c r="AZ549" s="115"/>
      <c r="BA549" s="115"/>
      <c r="BJ549" s="115"/>
      <c r="BT549" s="115"/>
      <c r="CD549" s="115"/>
      <c r="CN549" s="115"/>
      <c r="CX549" s="115"/>
      <c r="DH549" s="115"/>
      <c r="DR549" s="115"/>
      <c r="EB549" s="115"/>
      <c r="EL549" s="115"/>
      <c r="EV549" s="115"/>
      <c r="FF549" s="115"/>
      <c r="FP549" s="115"/>
      <c r="FZ549" s="115"/>
      <c r="GJ549" s="115"/>
      <c r="GT549" s="115"/>
      <c r="HD549" s="115"/>
      <c r="HN549" s="115"/>
      <c r="HX549" s="115"/>
    </row>
    <row xmlns:x14ac="http://schemas.microsoft.com/office/spreadsheetml/2009/9/ac" r="550" s="3" customFormat="true" x14ac:dyDescent="0.25">
      <c r="A550" s="372"/>
      <c r="B550" s="115"/>
      <c r="L550" s="115"/>
      <c r="V550" s="115"/>
      <c r="AF550" s="115"/>
      <c r="AP550" s="115"/>
      <c r="AZ550" s="115"/>
      <c r="BA550" s="115"/>
      <c r="BJ550" s="115"/>
      <c r="BT550" s="115"/>
      <c r="CD550" s="115"/>
      <c r="CN550" s="115"/>
      <c r="CX550" s="115"/>
      <c r="DH550" s="115"/>
      <c r="DR550" s="115"/>
      <c r="EB550" s="115"/>
      <c r="EL550" s="115"/>
      <c r="EV550" s="115"/>
      <c r="FF550" s="115"/>
      <c r="FP550" s="115"/>
      <c r="FZ550" s="115"/>
      <c r="GJ550" s="115"/>
      <c r="GT550" s="115"/>
      <c r="HD550" s="115"/>
      <c r="HN550" s="115"/>
      <c r="HX550" s="115"/>
    </row>
    <row xmlns:x14ac="http://schemas.microsoft.com/office/spreadsheetml/2009/9/ac" r="551" s="3" customFormat="true" x14ac:dyDescent="0.25">
      <c r="A551" s="372"/>
      <c r="B551" s="115"/>
      <c r="L551" s="115"/>
      <c r="V551" s="115"/>
      <c r="AF551" s="115"/>
      <c r="AP551" s="115"/>
      <c r="AZ551" s="115"/>
      <c r="BA551" s="115"/>
      <c r="BJ551" s="115"/>
      <c r="BT551" s="115"/>
      <c r="CD551" s="115"/>
      <c r="CN551" s="115"/>
      <c r="CX551" s="115"/>
      <c r="DH551" s="115"/>
      <c r="DR551" s="115"/>
      <c r="EB551" s="115"/>
      <c r="EL551" s="115"/>
      <c r="EV551" s="115"/>
      <c r="FF551" s="115"/>
      <c r="FP551" s="115"/>
      <c r="FZ551" s="115"/>
      <c r="GJ551" s="115"/>
      <c r="GT551" s="115"/>
      <c r="HD551" s="115"/>
      <c r="HN551" s="115"/>
      <c r="HX551" s="115"/>
    </row>
    <row xmlns:x14ac="http://schemas.microsoft.com/office/spreadsheetml/2009/9/ac" r="552" s="3" customFormat="true" x14ac:dyDescent="0.25">
      <c r="A552" s="372"/>
      <c r="B552" s="115"/>
      <c r="L552" s="115"/>
      <c r="V552" s="115"/>
      <c r="AF552" s="115"/>
      <c r="AP552" s="115"/>
      <c r="AZ552" s="115"/>
      <c r="BA552" s="115"/>
      <c r="BJ552" s="115"/>
      <c r="BT552" s="115"/>
      <c r="CD552" s="115"/>
      <c r="CN552" s="115"/>
      <c r="CX552" s="115"/>
      <c r="DH552" s="115"/>
      <c r="DR552" s="115"/>
      <c r="EB552" s="115"/>
      <c r="EL552" s="115"/>
      <c r="EV552" s="115"/>
      <c r="FF552" s="115"/>
      <c r="FP552" s="115"/>
      <c r="FZ552" s="115"/>
      <c r="GJ552" s="115"/>
      <c r="GT552" s="115"/>
      <c r="HD552" s="115"/>
      <c r="HN552" s="115"/>
      <c r="HX552" s="115"/>
    </row>
    <row xmlns:x14ac="http://schemas.microsoft.com/office/spreadsheetml/2009/9/ac" r="553" s="3" customFormat="true" x14ac:dyDescent="0.25">
      <c r="A553" s="372"/>
      <c r="B553" s="115"/>
      <c r="L553" s="115"/>
      <c r="V553" s="115"/>
      <c r="AF553" s="115"/>
      <c r="AP553" s="115"/>
      <c r="AZ553" s="115"/>
      <c r="BA553" s="115"/>
      <c r="BJ553" s="115"/>
      <c r="BT553" s="115"/>
      <c r="CD553" s="115"/>
      <c r="CN553" s="115"/>
      <c r="CX553" s="115"/>
      <c r="DH553" s="115"/>
      <c r="DR553" s="115"/>
      <c r="EB553" s="115"/>
      <c r="EL553" s="115"/>
      <c r="EV553" s="115"/>
      <c r="FF553" s="115"/>
      <c r="FP553" s="115"/>
      <c r="FZ553" s="115"/>
      <c r="GJ553" s="115"/>
      <c r="GT553" s="115"/>
      <c r="HD553" s="115"/>
      <c r="HN553" s="115"/>
      <c r="HX553" s="115"/>
    </row>
    <row xmlns:x14ac="http://schemas.microsoft.com/office/spreadsheetml/2009/9/ac" r="554" s="3" customFormat="true" x14ac:dyDescent="0.25">
      <c r="A554" s="372"/>
      <c r="B554" s="115"/>
      <c r="L554" s="115"/>
      <c r="V554" s="115"/>
      <c r="AF554" s="115"/>
      <c r="AP554" s="115"/>
      <c r="AZ554" s="115"/>
      <c r="BA554" s="115"/>
      <c r="BJ554" s="115"/>
      <c r="BT554" s="115"/>
      <c r="CD554" s="115"/>
      <c r="CN554" s="115"/>
      <c r="CX554" s="115"/>
      <c r="DH554" s="115"/>
      <c r="DR554" s="115"/>
      <c r="EB554" s="115"/>
      <c r="EL554" s="115"/>
      <c r="EV554" s="115"/>
      <c r="FF554" s="115"/>
      <c r="FP554" s="115"/>
      <c r="FZ554" s="115"/>
      <c r="GJ554" s="115"/>
      <c r="GT554" s="115"/>
      <c r="HD554" s="115"/>
      <c r="HN554" s="115"/>
      <c r="HX554" s="115"/>
    </row>
    <row xmlns:x14ac="http://schemas.microsoft.com/office/spreadsheetml/2009/9/ac" r="555" s="3" customFormat="true" x14ac:dyDescent="0.25">
      <c r="A555" s="372"/>
      <c r="B555" s="115"/>
      <c r="L555" s="115"/>
      <c r="V555" s="115"/>
      <c r="AF555" s="115"/>
      <c r="AP555" s="115"/>
      <c r="AZ555" s="115"/>
      <c r="BA555" s="115"/>
      <c r="BJ555" s="115"/>
      <c r="BT555" s="115"/>
      <c r="CD555" s="115"/>
      <c r="CN555" s="115"/>
      <c r="CX555" s="115"/>
      <c r="DH555" s="115"/>
      <c r="DR555" s="115"/>
      <c r="EB555" s="115"/>
      <c r="EL555" s="115"/>
      <c r="EV555" s="115"/>
      <c r="FF555" s="115"/>
      <c r="FP555" s="115"/>
      <c r="FZ555" s="115"/>
      <c r="GJ555" s="115"/>
      <c r="GT555" s="115"/>
      <c r="HD555" s="115"/>
      <c r="HN555" s="115"/>
      <c r="HX555" s="115"/>
    </row>
    <row xmlns:x14ac="http://schemas.microsoft.com/office/spreadsheetml/2009/9/ac" r="556" s="3" customFormat="true" x14ac:dyDescent="0.25">
      <c r="A556" s="372"/>
      <c r="B556" s="115"/>
      <c r="L556" s="115"/>
      <c r="V556" s="115"/>
      <c r="AF556" s="115"/>
      <c r="AP556" s="115"/>
      <c r="AZ556" s="115"/>
      <c r="BA556" s="115"/>
      <c r="BJ556" s="115"/>
      <c r="BT556" s="115"/>
      <c r="CD556" s="115"/>
      <c r="CN556" s="115"/>
      <c r="CX556" s="115"/>
      <c r="DH556" s="115"/>
      <c r="DR556" s="115"/>
      <c r="EB556" s="115"/>
      <c r="EL556" s="115"/>
      <c r="EV556" s="115"/>
      <c r="FF556" s="115"/>
      <c r="FP556" s="115"/>
      <c r="FZ556" s="115"/>
      <c r="GJ556" s="115"/>
      <c r="GT556" s="115"/>
      <c r="HD556" s="115"/>
      <c r="HN556" s="115"/>
      <c r="HX556" s="115"/>
    </row>
    <row xmlns:x14ac="http://schemas.microsoft.com/office/spreadsheetml/2009/9/ac" r="557" s="3" customFormat="true" x14ac:dyDescent="0.25">
      <c r="A557" s="372"/>
      <c r="B557" s="115"/>
      <c r="L557" s="115"/>
      <c r="V557" s="115"/>
      <c r="AF557" s="115"/>
      <c r="AP557" s="115"/>
      <c r="AZ557" s="115"/>
      <c r="BA557" s="115"/>
      <c r="BJ557" s="115"/>
      <c r="BT557" s="115"/>
      <c r="CD557" s="115"/>
      <c r="CN557" s="115"/>
      <c r="CX557" s="115"/>
      <c r="DH557" s="115"/>
      <c r="DR557" s="115"/>
      <c r="EB557" s="115"/>
      <c r="EL557" s="115"/>
      <c r="EV557" s="115"/>
      <c r="FF557" s="115"/>
      <c r="FP557" s="115"/>
      <c r="FZ557" s="115"/>
      <c r="GJ557" s="115"/>
      <c r="GT557" s="115"/>
      <c r="HD557" s="115"/>
      <c r="HN557" s="115"/>
      <c r="HX557" s="115"/>
    </row>
    <row xmlns:x14ac="http://schemas.microsoft.com/office/spreadsheetml/2009/9/ac" r="558" s="3" customFormat="true" x14ac:dyDescent="0.25">
      <c r="A558" s="372"/>
      <c r="B558" s="115"/>
      <c r="L558" s="115"/>
      <c r="V558" s="115"/>
      <c r="AF558" s="115"/>
      <c r="AP558" s="115"/>
      <c r="AZ558" s="115"/>
      <c r="BA558" s="115"/>
      <c r="BJ558" s="115"/>
      <c r="BT558" s="115"/>
      <c r="CD558" s="115"/>
      <c r="CN558" s="115"/>
      <c r="CX558" s="115"/>
      <c r="DH558" s="115"/>
      <c r="DR558" s="115"/>
      <c r="EB558" s="115"/>
      <c r="EL558" s="115"/>
      <c r="EV558" s="115"/>
      <c r="FF558" s="115"/>
      <c r="FP558" s="115"/>
      <c r="FZ558" s="115"/>
      <c r="GJ558" s="115"/>
      <c r="GT558" s="115"/>
      <c r="HD558" s="115"/>
      <c r="HN558" s="115"/>
      <c r="HX558" s="115"/>
    </row>
    <row xmlns:x14ac="http://schemas.microsoft.com/office/spreadsheetml/2009/9/ac" r="559" s="3" customFormat="true" x14ac:dyDescent="0.25">
      <c r="A559" s="372"/>
      <c r="B559" s="115"/>
      <c r="L559" s="115"/>
      <c r="V559" s="115"/>
      <c r="AF559" s="115"/>
      <c r="AP559" s="115"/>
      <c r="AZ559" s="115"/>
      <c r="BA559" s="115"/>
      <c r="BJ559" s="115"/>
      <c r="BT559" s="115"/>
      <c r="CD559" s="115"/>
      <c r="CN559" s="115"/>
      <c r="CX559" s="115"/>
      <c r="DH559" s="115"/>
      <c r="DR559" s="115"/>
      <c r="EB559" s="115"/>
      <c r="EL559" s="115"/>
      <c r="EV559" s="115"/>
      <c r="FF559" s="115"/>
      <c r="FP559" s="115"/>
      <c r="FZ559" s="115"/>
      <c r="GJ559" s="115"/>
      <c r="GT559" s="115"/>
      <c r="HD559" s="115"/>
      <c r="HN559" s="115"/>
      <c r="HX559" s="115"/>
    </row>
    <row xmlns:x14ac="http://schemas.microsoft.com/office/spreadsheetml/2009/9/ac" r="560" s="3" customFormat="true" x14ac:dyDescent="0.25">
      <c r="A560" s="372"/>
      <c r="B560" s="115"/>
      <c r="L560" s="115"/>
      <c r="V560" s="115"/>
      <c r="AF560" s="115"/>
      <c r="AP560" s="115"/>
      <c r="AZ560" s="115"/>
      <c r="BA560" s="115"/>
      <c r="BJ560" s="115"/>
      <c r="BT560" s="115"/>
      <c r="CD560" s="115"/>
      <c r="CN560" s="115"/>
      <c r="CX560" s="115"/>
      <c r="DH560" s="115"/>
      <c r="DR560" s="115"/>
      <c r="EB560" s="115"/>
      <c r="EL560" s="115"/>
      <c r="EV560" s="115"/>
      <c r="FF560" s="115"/>
      <c r="FP560" s="115"/>
      <c r="FZ560" s="115"/>
      <c r="GJ560" s="115"/>
      <c r="GT560" s="115"/>
      <c r="HD560" s="115"/>
      <c r="HN560" s="115"/>
      <c r="HX560" s="115"/>
    </row>
    <row xmlns:x14ac="http://schemas.microsoft.com/office/spreadsheetml/2009/9/ac" r="561" s="3" customFormat="true" x14ac:dyDescent="0.25">
      <c r="A561" s="372"/>
      <c r="B561" s="115"/>
      <c r="L561" s="115"/>
      <c r="V561" s="115"/>
      <c r="AF561" s="115"/>
      <c r="AP561" s="115"/>
      <c r="AZ561" s="115"/>
      <c r="BA561" s="115"/>
      <c r="BJ561" s="115"/>
      <c r="BT561" s="115"/>
      <c r="CD561" s="115"/>
      <c r="CN561" s="115"/>
      <c r="CX561" s="115"/>
      <c r="DH561" s="115"/>
      <c r="DR561" s="115"/>
      <c r="EB561" s="115"/>
      <c r="EL561" s="115"/>
      <c r="EV561" s="115"/>
      <c r="FF561" s="115"/>
      <c r="FP561" s="115"/>
      <c r="FZ561" s="115"/>
      <c r="GJ561" s="115"/>
      <c r="GT561" s="115"/>
      <c r="HD561" s="115"/>
      <c r="HN561" s="115"/>
      <c r="HX561" s="115"/>
    </row>
    <row xmlns:x14ac="http://schemas.microsoft.com/office/spreadsheetml/2009/9/ac" r="562" s="3" customFormat="true" x14ac:dyDescent="0.25">
      <c r="A562" s="372"/>
      <c r="B562" s="115"/>
      <c r="L562" s="115"/>
      <c r="V562" s="115"/>
      <c r="AF562" s="115"/>
      <c r="AP562" s="115"/>
      <c r="AZ562" s="115"/>
      <c r="BA562" s="115"/>
      <c r="BJ562" s="115"/>
      <c r="BT562" s="115"/>
      <c r="CD562" s="115"/>
      <c r="CN562" s="115"/>
      <c r="CX562" s="115"/>
      <c r="DH562" s="115"/>
      <c r="DR562" s="115"/>
      <c r="EB562" s="115"/>
      <c r="EL562" s="115"/>
      <c r="EV562" s="115"/>
      <c r="FF562" s="115"/>
      <c r="FP562" s="115"/>
      <c r="FZ562" s="115"/>
      <c r="GJ562" s="115"/>
      <c r="GT562" s="115"/>
      <c r="HD562" s="115"/>
      <c r="HN562" s="115"/>
      <c r="HX562" s="115"/>
    </row>
    <row xmlns:x14ac="http://schemas.microsoft.com/office/spreadsheetml/2009/9/ac" r="563" s="3" customFormat="true" x14ac:dyDescent="0.25">
      <c r="A563" s="372"/>
      <c r="B563" s="115"/>
      <c r="L563" s="115"/>
      <c r="V563" s="115"/>
      <c r="AF563" s="115"/>
      <c r="AP563" s="115"/>
      <c r="AZ563" s="115"/>
      <c r="BA563" s="115"/>
      <c r="BJ563" s="115"/>
      <c r="BT563" s="115"/>
      <c r="CD563" s="115"/>
      <c r="CN563" s="115"/>
      <c r="CX563" s="115"/>
      <c r="DH563" s="115"/>
      <c r="DR563" s="115"/>
      <c r="EB563" s="115"/>
      <c r="EL563" s="115"/>
      <c r="EV563" s="115"/>
      <c r="FF563" s="115"/>
      <c r="FP563" s="115"/>
      <c r="FZ563" s="115"/>
      <c r="GJ563" s="115"/>
      <c r="GT563" s="115"/>
      <c r="HD563" s="115"/>
      <c r="HN563" s="115"/>
      <c r="HX563" s="115"/>
    </row>
    <row xmlns:x14ac="http://schemas.microsoft.com/office/spreadsheetml/2009/9/ac" r="564" s="3" customFormat="true" x14ac:dyDescent="0.25">
      <c r="A564" s="372"/>
      <c r="B564" s="115"/>
      <c r="L564" s="115"/>
      <c r="V564" s="115"/>
      <c r="AF564" s="115"/>
      <c r="AP564" s="115"/>
      <c r="AZ564" s="115"/>
      <c r="BA564" s="115"/>
      <c r="BJ564" s="115"/>
      <c r="BT564" s="115"/>
      <c r="CD564" s="115"/>
      <c r="CN564" s="115"/>
      <c r="CX564" s="115"/>
      <c r="DH564" s="115"/>
      <c r="DR564" s="115"/>
      <c r="EB564" s="115"/>
      <c r="EL564" s="115"/>
      <c r="EV564" s="115"/>
      <c r="FF564" s="115"/>
      <c r="FP564" s="115"/>
      <c r="FZ564" s="115"/>
      <c r="GJ564" s="115"/>
      <c r="GT564" s="115"/>
      <c r="HD564" s="115"/>
      <c r="HN564" s="115"/>
      <c r="HX564" s="115"/>
    </row>
    <row xmlns:x14ac="http://schemas.microsoft.com/office/spreadsheetml/2009/9/ac" r="565" s="3" customFormat="true" x14ac:dyDescent="0.25">
      <c r="A565" s="372"/>
      <c r="B565" s="115"/>
      <c r="L565" s="115"/>
      <c r="V565" s="115"/>
      <c r="AF565" s="115"/>
      <c r="AP565" s="115"/>
      <c r="AZ565" s="115"/>
      <c r="BA565" s="115"/>
      <c r="BJ565" s="115"/>
      <c r="BT565" s="115"/>
      <c r="CD565" s="115"/>
      <c r="CN565" s="115"/>
      <c r="CX565" s="115"/>
      <c r="DH565" s="115"/>
      <c r="DR565" s="115"/>
      <c r="EB565" s="115"/>
      <c r="EL565" s="115"/>
      <c r="EV565" s="115"/>
      <c r="FF565" s="115"/>
      <c r="FP565" s="115"/>
      <c r="FZ565" s="115"/>
      <c r="GJ565" s="115"/>
      <c r="GT565" s="115"/>
      <c r="HD565" s="115"/>
      <c r="HN565" s="115"/>
      <c r="HX565" s="115"/>
    </row>
    <row xmlns:x14ac="http://schemas.microsoft.com/office/spreadsheetml/2009/9/ac" r="566" s="3" customFormat="true" x14ac:dyDescent="0.25">
      <c r="A566" s="372"/>
      <c r="B566" s="115"/>
      <c r="L566" s="115"/>
      <c r="V566" s="115"/>
      <c r="AF566" s="115"/>
      <c r="AP566" s="115"/>
      <c r="AZ566" s="115"/>
      <c r="BA566" s="115"/>
      <c r="BJ566" s="115"/>
      <c r="BT566" s="115"/>
      <c r="CD566" s="115"/>
      <c r="CN566" s="115"/>
      <c r="CX566" s="115"/>
      <c r="DH566" s="115"/>
      <c r="DR566" s="115"/>
      <c r="EB566" s="115"/>
      <c r="EL566" s="115"/>
      <c r="EV566" s="115"/>
      <c r="FF566" s="115"/>
      <c r="FP566" s="115"/>
      <c r="FZ566" s="115"/>
      <c r="GJ566" s="115"/>
      <c r="GT566" s="115"/>
      <c r="HD566" s="115"/>
      <c r="HN566" s="115"/>
      <c r="HX566" s="115"/>
    </row>
    <row xmlns:x14ac="http://schemas.microsoft.com/office/spreadsheetml/2009/9/ac" r="567" s="3" customFormat="true" x14ac:dyDescent="0.25">
      <c r="A567" s="372"/>
      <c r="B567" s="115"/>
      <c r="L567" s="115"/>
      <c r="V567" s="115"/>
      <c r="AF567" s="115"/>
      <c r="AP567" s="115"/>
      <c r="AZ567" s="115"/>
      <c r="BA567" s="115"/>
      <c r="BJ567" s="115"/>
      <c r="BT567" s="115"/>
      <c r="CD567" s="115"/>
      <c r="CN567" s="115"/>
      <c r="CX567" s="115"/>
      <c r="DH567" s="115"/>
      <c r="DR567" s="115"/>
      <c r="EB567" s="115"/>
      <c r="EL567" s="115"/>
      <c r="EV567" s="115"/>
      <c r="FF567" s="115"/>
      <c r="FP567" s="115"/>
      <c r="FZ567" s="115"/>
      <c r="GJ567" s="115"/>
      <c r="GT567" s="115"/>
      <c r="HD567" s="115"/>
      <c r="HN567" s="115"/>
      <c r="HX567" s="115"/>
    </row>
    <row xmlns:x14ac="http://schemas.microsoft.com/office/spreadsheetml/2009/9/ac" r="568" s="3" customFormat="true" x14ac:dyDescent="0.25">
      <c r="A568" s="372"/>
      <c r="B568" s="115"/>
      <c r="L568" s="115"/>
      <c r="V568" s="115"/>
      <c r="AF568" s="115"/>
      <c r="AP568" s="115"/>
      <c r="AZ568" s="115"/>
      <c r="BA568" s="115"/>
      <c r="BJ568" s="115"/>
      <c r="BT568" s="115"/>
      <c r="CD568" s="115"/>
      <c r="CN568" s="115"/>
      <c r="CX568" s="115"/>
      <c r="DH568" s="115"/>
      <c r="DR568" s="115"/>
      <c r="EB568" s="115"/>
      <c r="EL568" s="115"/>
      <c r="EV568" s="115"/>
      <c r="FF568" s="115"/>
      <c r="FP568" s="115"/>
      <c r="FZ568" s="115"/>
      <c r="GJ568" s="115"/>
      <c r="GT568" s="115"/>
      <c r="HD568" s="115"/>
      <c r="HN568" s="115"/>
      <c r="HX568" s="115"/>
    </row>
    <row xmlns:x14ac="http://schemas.microsoft.com/office/spreadsheetml/2009/9/ac" r="569" s="3" customFormat="true" x14ac:dyDescent="0.25">
      <c r="A569" s="372"/>
      <c r="B569" s="115"/>
      <c r="L569" s="115"/>
      <c r="V569" s="115"/>
      <c r="AF569" s="115"/>
      <c r="AP569" s="115"/>
      <c r="AZ569" s="115"/>
      <c r="BA569" s="115"/>
      <c r="BJ569" s="115"/>
      <c r="BT569" s="115"/>
      <c r="CD569" s="115"/>
      <c r="CN569" s="115"/>
      <c r="CX569" s="115"/>
      <c r="DH569" s="115"/>
      <c r="DR569" s="115"/>
      <c r="EB569" s="115"/>
      <c r="EL569" s="115"/>
      <c r="EV569" s="115"/>
      <c r="FF569" s="115"/>
      <c r="FP569" s="115"/>
      <c r="FZ569" s="115"/>
      <c r="GJ569" s="115"/>
      <c r="GT569" s="115"/>
      <c r="HD569" s="115"/>
      <c r="HN569" s="115"/>
      <c r="HX569" s="115"/>
    </row>
    <row xmlns:x14ac="http://schemas.microsoft.com/office/spreadsheetml/2009/9/ac" r="570" s="3" customFormat="true" x14ac:dyDescent="0.25">
      <c r="A570" s="372"/>
      <c r="B570" s="115"/>
      <c r="L570" s="115"/>
      <c r="V570" s="115"/>
      <c r="AF570" s="115"/>
      <c r="AP570" s="115"/>
      <c r="AZ570" s="115"/>
      <c r="BA570" s="115"/>
      <c r="BJ570" s="115"/>
      <c r="BT570" s="115"/>
      <c r="CD570" s="115"/>
      <c r="CN570" s="115"/>
      <c r="CX570" s="115"/>
      <c r="DH570" s="115"/>
      <c r="DR570" s="115"/>
      <c r="EB570" s="115"/>
      <c r="EL570" s="115"/>
      <c r="EV570" s="115"/>
      <c r="FF570" s="115"/>
      <c r="FP570" s="115"/>
      <c r="FZ570" s="115"/>
      <c r="GJ570" s="115"/>
      <c r="GT570" s="115"/>
      <c r="HD570" s="115"/>
      <c r="HN570" s="115"/>
      <c r="HX570" s="115"/>
    </row>
    <row xmlns:x14ac="http://schemas.microsoft.com/office/spreadsheetml/2009/9/ac" r="571" s="3" customFormat="true" x14ac:dyDescent="0.25">
      <c r="A571" s="372"/>
      <c r="B571" s="115"/>
      <c r="L571" s="115"/>
      <c r="V571" s="115"/>
      <c r="AF571" s="115"/>
      <c r="AP571" s="115"/>
      <c r="AZ571" s="115"/>
      <c r="BA571" s="115"/>
      <c r="BJ571" s="115"/>
      <c r="BT571" s="115"/>
      <c r="CD571" s="115"/>
      <c r="CN571" s="115"/>
      <c r="CX571" s="115"/>
      <c r="DH571" s="115"/>
      <c r="DR571" s="115"/>
      <c r="EB571" s="115"/>
      <c r="EL571" s="115"/>
      <c r="EV571" s="115"/>
      <c r="FF571" s="115"/>
      <c r="FP571" s="115"/>
      <c r="FZ571" s="115"/>
      <c r="GJ571" s="115"/>
      <c r="GT571" s="115"/>
      <c r="HD571" s="115"/>
      <c r="HN571" s="115"/>
      <c r="HX571" s="115"/>
    </row>
    <row xmlns:x14ac="http://schemas.microsoft.com/office/spreadsheetml/2009/9/ac" r="572" s="3" customFormat="true" x14ac:dyDescent="0.25">
      <c r="A572" s="372"/>
      <c r="B572" s="115"/>
      <c r="L572" s="115"/>
      <c r="V572" s="115"/>
      <c r="AF572" s="115"/>
      <c r="AP572" s="115"/>
      <c r="AZ572" s="115"/>
      <c r="BA572" s="115"/>
      <c r="BJ572" s="115"/>
      <c r="BT572" s="115"/>
      <c r="CD572" s="115"/>
      <c r="CN572" s="115"/>
      <c r="CX572" s="115"/>
      <c r="DH572" s="115"/>
      <c r="DR572" s="115"/>
      <c r="EB572" s="115"/>
      <c r="EL572" s="115"/>
      <c r="EV572" s="115"/>
      <c r="FF572" s="115"/>
      <c r="FP572" s="115"/>
      <c r="FZ572" s="115"/>
      <c r="GJ572" s="115"/>
      <c r="GT572" s="115"/>
      <c r="HD572" s="115"/>
      <c r="HN572" s="115"/>
      <c r="HX572" s="115"/>
    </row>
    <row xmlns:x14ac="http://schemas.microsoft.com/office/spreadsheetml/2009/9/ac" r="573" s="3" customFormat="true" x14ac:dyDescent="0.25">
      <c r="A573" s="372"/>
      <c r="B573" s="115"/>
      <c r="L573" s="115"/>
      <c r="V573" s="115"/>
      <c r="AF573" s="115"/>
      <c r="AP573" s="115"/>
      <c r="AZ573" s="115"/>
      <c r="BA573" s="115"/>
      <c r="BJ573" s="115"/>
      <c r="BT573" s="115"/>
      <c r="CD573" s="115"/>
      <c r="CN573" s="115"/>
      <c r="CX573" s="115"/>
      <c r="DH573" s="115"/>
      <c r="DR573" s="115"/>
      <c r="EB573" s="115"/>
      <c r="EL573" s="115"/>
      <c r="EV573" s="115"/>
      <c r="FF573" s="115"/>
      <c r="FP573" s="115"/>
      <c r="FZ573" s="115"/>
      <c r="GJ573" s="115"/>
      <c r="GT573" s="115"/>
      <c r="HD573" s="115"/>
      <c r="HN573" s="115"/>
      <c r="HX573" s="115"/>
    </row>
    <row xmlns:x14ac="http://schemas.microsoft.com/office/spreadsheetml/2009/9/ac" r="574" s="3" customFormat="true" x14ac:dyDescent="0.25">
      <c r="A574" s="372"/>
      <c r="B574" s="115"/>
      <c r="L574" s="115"/>
      <c r="V574" s="115"/>
      <c r="AF574" s="115"/>
      <c r="AP574" s="115"/>
      <c r="AZ574" s="115"/>
      <c r="BA574" s="115"/>
      <c r="BJ574" s="115"/>
      <c r="BT574" s="115"/>
      <c r="CD574" s="115"/>
      <c r="CN574" s="115"/>
      <c r="CX574" s="115"/>
      <c r="DH574" s="115"/>
      <c r="DR574" s="115"/>
      <c r="EB574" s="115"/>
      <c r="EL574" s="115"/>
      <c r="EV574" s="115"/>
      <c r="FF574" s="115"/>
      <c r="FP574" s="115"/>
      <c r="FZ574" s="115"/>
      <c r="GJ574" s="115"/>
      <c r="GT574" s="115"/>
      <c r="HD574" s="115"/>
      <c r="HN574" s="115"/>
      <c r="HX574" s="115"/>
    </row>
    <row xmlns:x14ac="http://schemas.microsoft.com/office/spreadsheetml/2009/9/ac" r="575" s="3" customFormat="true" x14ac:dyDescent="0.25">
      <c r="A575" s="372"/>
      <c r="B575" s="115"/>
      <c r="L575" s="115"/>
      <c r="V575" s="115"/>
      <c r="AF575" s="115"/>
      <c r="AP575" s="115"/>
      <c r="AZ575" s="115"/>
      <c r="BA575" s="115"/>
      <c r="BJ575" s="115"/>
      <c r="BT575" s="115"/>
      <c r="CD575" s="115"/>
      <c r="CN575" s="115"/>
      <c r="CX575" s="115"/>
      <c r="DH575" s="115"/>
      <c r="DR575" s="115"/>
      <c r="EB575" s="115"/>
      <c r="EL575" s="115"/>
      <c r="EV575" s="115"/>
      <c r="FF575" s="115"/>
      <c r="FP575" s="115"/>
      <c r="FZ575" s="115"/>
      <c r="GJ575" s="115"/>
      <c r="GT575" s="115"/>
      <c r="HD575" s="115"/>
      <c r="HN575" s="115"/>
      <c r="HX575" s="115"/>
    </row>
    <row xmlns:x14ac="http://schemas.microsoft.com/office/spreadsheetml/2009/9/ac" r="576" s="3" customFormat="true" x14ac:dyDescent="0.25">
      <c r="A576" s="372"/>
      <c r="B576" s="115"/>
      <c r="L576" s="115"/>
      <c r="V576" s="115"/>
      <c r="AF576" s="115"/>
      <c r="AP576" s="115"/>
      <c r="AZ576" s="115"/>
      <c r="BA576" s="115"/>
      <c r="BJ576" s="115"/>
      <c r="BT576" s="115"/>
      <c r="CD576" s="115"/>
      <c r="CN576" s="115"/>
      <c r="CX576" s="115"/>
      <c r="DH576" s="115"/>
      <c r="DR576" s="115"/>
      <c r="EB576" s="115"/>
      <c r="EL576" s="115"/>
      <c r="EV576" s="115"/>
      <c r="FF576" s="115"/>
      <c r="FP576" s="115"/>
      <c r="FZ576" s="115"/>
      <c r="GJ576" s="115"/>
      <c r="GT576" s="115"/>
      <c r="HD576" s="115"/>
      <c r="HN576" s="115"/>
      <c r="HX576" s="115"/>
    </row>
    <row xmlns:x14ac="http://schemas.microsoft.com/office/spreadsheetml/2009/9/ac" r="577" s="3" customFormat="true" x14ac:dyDescent="0.25">
      <c r="A577" s="372"/>
      <c r="B577" s="115"/>
      <c r="L577" s="115"/>
      <c r="V577" s="115"/>
      <c r="AF577" s="115"/>
      <c r="AP577" s="115"/>
      <c r="AZ577" s="115"/>
      <c r="BA577" s="115"/>
      <c r="BJ577" s="115"/>
      <c r="BT577" s="115"/>
      <c r="CD577" s="115"/>
      <c r="CN577" s="115"/>
      <c r="CX577" s="115"/>
      <c r="DH577" s="115"/>
      <c r="DR577" s="115"/>
      <c r="EB577" s="115"/>
      <c r="EL577" s="115"/>
      <c r="EV577" s="115"/>
      <c r="FF577" s="115"/>
      <c r="FP577" s="115"/>
      <c r="FZ577" s="115"/>
      <c r="GJ577" s="115"/>
      <c r="GT577" s="115"/>
      <c r="HD577" s="115"/>
      <c r="HN577" s="115"/>
      <c r="HX577" s="115"/>
    </row>
    <row xmlns:x14ac="http://schemas.microsoft.com/office/spreadsheetml/2009/9/ac" r="578" s="3" customFormat="true" x14ac:dyDescent="0.25">
      <c r="A578" s="372"/>
      <c r="B578" s="115"/>
      <c r="L578" s="115"/>
      <c r="V578" s="115"/>
      <c r="AF578" s="115"/>
      <c r="AP578" s="115"/>
      <c r="AZ578" s="115"/>
      <c r="BA578" s="115"/>
      <c r="BJ578" s="115"/>
      <c r="BT578" s="115"/>
      <c r="CD578" s="115"/>
      <c r="CN578" s="115"/>
      <c r="CX578" s="115"/>
      <c r="DH578" s="115"/>
      <c r="DR578" s="115"/>
      <c r="EB578" s="115"/>
      <c r="EL578" s="115"/>
      <c r="EV578" s="115"/>
      <c r="FF578" s="115"/>
      <c r="FP578" s="115"/>
      <c r="FZ578" s="115"/>
      <c r="GJ578" s="115"/>
      <c r="GT578" s="115"/>
      <c r="HD578" s="115"/>
      <c r="HN578" s="115"/>
      <c r="HX578" s="115"/>
    </row>
    <row xmlns:x14ac="http://schemas.microsoft.com/office/spreadsheetml/2009/9/ac" r="579" s="3" customFormat="true" x14ac:dyDescent="0.25">
      <c r="A579" s="372"/>
      <c r="B579" s="115"/>
      <c r="L579" s="115"/>
      <c r="V579" s="115"/>
      <c r="AF579" s="115"/>
      <c r="AP579" s="115"/>
      <c r="AZ579" s="115"/>
      <c r="BA579" s="115"/>
      <c r="BJ579" s="115"/>
      <c r="BT579" s="115"/>
      <c r="CD579" s="115"/>
      <c r="CN579" s="115"/>
      <c r="CX579" s="115"/>
      <c r="DH579" s="115"/>
      <c r="DR579" s="115"/>
      <c r="EB579" s="115"/>
      <c r="EL579" s="115"/>
      <c r="EV579" s="115"/>
      <c r="FF579" s="115"/>
      <c r="FP579" s="115"/>
      <c r="FZ579" s="115"/>
      <c r="GJ579" s="115"/>
      <c r="GT579" s="115"/>
      <c r="HD579" s="115"/>
      <c r="HN579" s="115"/>
      <c r="HX579" s="115"/>
    </row>
    <row xmlns:x14ac="http://schemas.microsoft.com/office/spreadsheetml/2009/9/ac" r="580" s="3" customFormat="true" x14ac:dyDescent="0.25">
      <c r="A580" s="372"/>
      <c r="B580" s="115"/>
      <c r="L580" s="115"/>
      <c r="V580" s="115"/>
      <c r="AF580" s="115"/>
      <c r="AP580" s="115"/>
      <c r="AZ580" s="115"/>
      <c r="BA580" s="115"/>
      <c r="BJ580" s="115"/>
      <c r="BT580" s="115"/>
      <c r="CD580" s="115"/>
      <c r="CN580" s="115"/>
      <c r="CX580" s="115"/>
      <c r="DH580" s="115"/>
      <c r="DR580" s="115"/>
      <c r="EB580" s="115"/>
      <c r="EL580" s="115"/>
      <c r="EV580" s="115"/>
      <c r="FF580" s="115"/>
      <c r="FP580" s="115"/>
      <c r="FZ580" s="115"/>
      <c r="GJ580" s="115"/>
      <c r="GT580" s="115"/>
      <c r="HD580" s="115"/>
      <c r="HN580" s="115"/>
      <c r="HX580" s="115"/>
    </row>
    <row xmlns:x14ac="http://schemas.microsoft.com/office/spreadsheetml/2009/9/ac" r="581" s="3" customFormat="true" x14ac:dyDescent="0.25">
      <c r="A581" s="372"/>
      <c r="B581" s="115"/>
      <c r="L581" s="115"/>
      <c r="V581" s="115"/>
      <c r="AF581" s="115"/>
      <c r="AP581" s="115"/>
      <c r="AZ581" s="115"/>
      <c r="BA581" s="115"/>
      <c r="BJ581" s="115"/>
      <c r="BT581" s="115"/>
      <c r="CD581" s="115"/>
      <c r="CN581" s="115"/>
      <c r="CX581" s="115"/>
      <c r="DH581" s="115"/>
      <c r="DR581" s="115"/>
      <c r="EB581" s="115"/>
      <c r="EL581" s="115"/>
      <c r="EV581" s="115"/>
      <c r="FF581" s="115"/>
      <c r="FP581" s="115"/>
      <c r="FZ581" s="115"/>
      <c r="GJ581" s="115"/>
      <c r="GT581" s="115"/>
      <c r="HD581" s="115"/>
      <c r="HN581" s="115"/>
      <c r="HX581" s="115"/>
    </row>
    <row xmlns:x14ac="http://schemas.microsoft.com/office/spreadsheetml/2009/9/ac" r="582" s="3" customFormat="true" x14ac:dyDescent="0.25">
      <c r="A582" s="372"/>
      <c r="B582" s="115"/>
      <c r="L582" s="115"/>
      <c r="V582" s="115"/>
      <c r="AF582" s="115"/>
      <c r="AP582" s="115"/>
      <c r="AZ582" s="115"/>
      <c r="BA582" s="115"/>
      <c r="BJ582" s="115"/>
      <c r="BT582" s="115"/>
      <c r="CD582" s="115"/>
      <c r="CN582" s="115"/>
      <c r="CX582" s="115"/>
      <c r="DH582" s="115"/>
      <c r="DR582" s="115"/>
      <c r="EB582" s="115"/>
      <c r="EL582" s="115"/>
      <c r="EV582" s="115"/>
      <c r="FF582" s="115"/>
      <c r="FP582" s="115"/>
      <c r="FZ582" s="115"/>
      <c r="GJ582" s="115"/>
      <c r="GT582" s="115"/>
      <c r="HD582" s="115"/>
      <c r="HN582" s="115"/>
      <c r="HX582" s="115"/>
    </row>
    <row xmlns:x14ac="http://schemas.microsoft.com/office/spreadsheetml/2009/9/ac" r="583" s="3" customFormat="true" x14ac:dyDescent="0.25">
      <c r="A583" s="372"/>
      <c r="B583" s="115"/>
      <c r="L583" s="115"/>
      <c r="V583" s="115"/>
      <c r="AF583" s="115"/>
      <c r="AP583" s="115"/>
      <c r="AZ583" s="115"/>
      <c r="BA583" s="115"/>
      <c r="BJ583" s="115"/>
      <c r="BT583" s="115"/>
      <c r="CD583" s="115"/>
      <c r="CN583" s="115"/>
      <c r="CX583" s="115"/>
      <c r="DH583" s="115"/>
      <c r="DR583" s="115"/>
      <c r="EB583" s="115"/>
      <c r="EL583" s="115"/>
      <c r="EV583" s="115"/>
      <c r="FF583" s="115"/>
      <c r="FP583" s="115"/>
      <c r="FZ583" s="115"/>
      <c r="GJ583" s="115"/>
      <c r="GT583" s="115"/>
      <c r="HD583" s="115"/>
      <c r="HN583" s="115"/>
      <c r="HX583" s="115"/>
    </row>
    <row xmlns:x14ac="http://schemas.microsoft.com/office/spreadsheetml/2009/9/ac" r="584" s="3" customFormat="true" x14ac:dyDescent="0.25">
      <c r="A584" s="372"/>
      <c r="B584" s="115"/>
      <c r="L584" s="115"/>
      <c r="V584" s="115"/>
      <c r="AF584" s="115"/>
      <c r="AP584" s="115"/>
      <c r="AZ584" s="115"/>
      <c r="BA584" s="115"/>
      <c r="BJ584" s="115"/>
      <c r="BT584" s="115"/>
      <c r="CD584" s="115"/>
      <c r="CN584" s="115"/>
      <c r="CX584" s="115"/>
      <c r="DH584" s="115"/>
      <c r="DR584" s="115"/>
      <c r="EB584" s="115"/>
      <c r="EL584" s="115"/>
      <c r="EV584" s="115"/>
      <c r="FF584" s="115"/>
      <c r="FP584" s="115"/>
      <c r="FZ584" s="115"/>
      <c r="GJ584" s="115"/>
      <c r="GT584" s="115"/>
      <c r="HD584" s="115"/>
      <c r="HN584" s="115"/>
      <c r="HX584" s="115"/>
    </row>
    <row xmlns:x14ac="http://schemas.microsoft.com/office/spreadsheetml/2009/9/ac" r="585" s="3" customFormat="true" x14ac:dyDescent="0.25">
      <c r="A585" s="372"/>
      <c r="B585" s="115"/>
      <c r="L585" s="115"/>
      <c r="V585" s="115"/>
      <c r="AF585" s="115"/>
      <c r="AP585" s="115"/>
      <c r="AZ585" s="115"/>
      <c r="BA585" s="115"/>
      <c r="BJ585" s="115"/>
      <c r="BT585" s="115"/>
      <c r="CD585" s="115"/>
      <c r="CN585" s="115"/>
      <c r="CX585" s="115"/>
      <c r="DH585" s="115"/>
      <c r="DR585" s="115"/>
      <c r="EB585" s="115"/>
      <c r="EL585" s="115"/>
      <c r="EV585" s="115"/>
      <c r="FF585" s="115"/>
      <c r="FP585" s="115"/>
      <c r="FZ585" s="115"/>
      <c r="GJ585" s="115"/>
      <c r="GT585" s="115"/>
      <c r="HD585" s="115"/>
      <c r="HN585" s="115"/>
      <c r="HX585" s="115"/>
    </row>
    <row xmlns:x14ac="http://schemas.microsoft.com/office/spreadsheetml/2009/9/ac" r="586" s="3" customFormat="true" x14ac:dyDescent="0.25">
      <c r="A586" s="372"/>
      <c r="B586" s="115"/>
      <c r="L586" s="115"/>
      <c r="V586" s="115"/>
      <c r="AF586" s="115"/>
      <c r="AP586" s="115"/>
      <c r="AZ586" s="115"/>
      <c r="BA586" s="115"/>
      <c r="BJ586" s="115"/>
      <c r="BT586" s="115"/>
      <c r="CD586" s="115"/>
      <c r="CN586" s="115"/>
      <c r="CX586" s="115"/>
      <c r="DH586" s="115"/>
      <c r="DR586" s="115"/>
      <c r="EB586" s="115"/>
      <c r="EL586" s="115"/>
      <c r="EV586" s="115"/>
      <c r="FF586" s="115"/>
      <c r="FP586" s="115"/>
      <c r="FZ586" s="115"/>
      <c r="GJ586" s="115"/>
      <c r="GT586" s="115"/>
      <c r="HD586" s="115"/>
      <c r="HN586" s="115"/>
      <c r="HX586" s="115"/>
    </row>
    <row xmlns:x14ac="http://schemas.microsoft.com/office/spreadsheetml/2009/9/ac" r="587" s="3" customFormat="true" x14ac:dyDescent="0.25">
      <c r="A587" s="372"/>
      <c r="B587" s="115"/>
      <c r="L587" s="115"/>
      <c r="V587" s="115"/>
      <c r="AF587" s="115"/>
      <c r="AP587" s="115"/>
      <c r="AZ587" s="115"/>
      <c r="BA587" s="115"/>
      <c r="BJ587" s="115"/>
      <c r="BT587" s="115"/>
      <c r="CD587" s="115"/>
      <c r="CN587" s="115"/>
      <c r="CX587" s="115"/>
      <c r="DH587" s="115"/>
      <c r="DR587" s="115"/>
      <c r="EB587" s="115"/>
      <c r="EL587" s="115"/>
      <c r="EV587" s="115"/>
      <c r="FF587" s="115"/>
      <c r="FP587" s="115"/>
      <c r="FZ587" s="115"/>
      <c r="GJ587" s="115"/>
      <c r="GT587" s="115"/>
      <c r="HD587" s="115"/>
      <c r="HN587" s="115"/>
      <c r="HX587" s="115"/>
    </row>
    <row xmlns:x14ac="http://schemas.microsoft.com/office/spreadsheetml/2009/9/ac" r="588" s="3" customFormat="true" x14ac:dyDescent="0.25">
      <c r="A588" s="372"/>
      <c r="B588" s="115"/>
      <c r="L588" s="115"/>
      <c r="V588" s="115"/>
      <c r="AF588" s="115"/>
      <c r="AP588" s="115"/>
      <c r="AZ588" s="115"/>
      <c r="BA588" s="115"/>
      <c r="BJ588" s="115"/>
      <c r="BT588" s="115"/>
      <c r="CD588" s="115"/>
      <c r="CN588" s="115"/>
      <c r="CX588" s="115"/>
      <c r="DH588" s="115"/>
      <c r="DR588" s="115"/>
      <c r="EB588" s="115"/>
      <c r="EL588" s="115"/>
      <c r="EV588" s="115"/>
      <c r="FF588" s="115"/>
      <c r="FP588" s="115"/>
      <c r="FZ588" s="115"/>
      <c r="GJ588" s="115"/>
      <c r="GT588" s="115"/>
      <c r="HD588" s="115"/>
      <c r="HN588" s="115"/>
      <c r="HX588" s="115"/>
    </row>
    <row xmlns:x14ac="http://schemas.microsoft.com/office/spreadsheetml/2009/9/ac" r="589" s="3" customFormat="true" x14ac:dyDescent="0.25">
      <c r="A589" s="372"/>
      <c r="B589" s="115"/>
      <c r="L589" s="115"/>
      <c r="V589" s="115"/>
      <c r="AF589" s="115"/>
      <c r="AP589" s="115"/>
      <c r="AZ589" s="115"/>
      <c r="BA589" s="115"/>
      <c r="BJ589" s="115"/>
      <c r="BT589" s="115"/>
      <c r="CD589" s="115"/>
      <c r="CN589" s="115"/>
      <c r="CX589" s="115"/>
      <c r="DH589" s="115"/>
      <c r="DR589" s="115"/>
      <c r="EB589" s="115"/>
      <c r="EL589" s="115"/>
      <c r="EV589" s="115"/>
      <c r="FF589" s="115"/>
      <c r="FP589" s="115"/>
      <c r="FZ589" s="115"/>
      <c r="GJ589" s="115"/>
      <c r="GT589" s="115"/>
      <c r="HD589" s="115"/>
      <c r="HN589" s="115"/>
      <c r="HX589" s="115"/>
    </row>
    <row xmlns:x14ac="http://schemas.microsoft.com/office/spreadsheetml/2009/9/ac" r="590" s="3" customFormat="true" x14ac:dyDescent="0.25">
      <c r="A590" s="372"/>
      <c r="B590" s="115"/>
      <c r="L590" s="115"/>
      <c r="V590" s="115"/>
      <c r="AF590" s="115"/>
      <c r="AP590" s="115"/>
      <c r="AZ590" s="115"/>
      <c r="BA590" s="115"/>
      <c r="BJ590" s="115"/>
      <c r="BT590" s="115"/>
      <c r="CD590" s="115"/>
      <c r="CN590" s="115"/>
      <c r="CX590" s="115"/>
      <c r="DH590" s="115"/>
      <c r="DR590" s="115"/>
      <c r="EB590" s="115"/>
      <c r="EL590" s="115"/>
      <c r="EV590" s="115"/>
      <c r="FF590" s="115"/>
      <c r="FP590" s="115"/>
      <c r="FZ590" s="115"/>
      <c r="GJ590" s="115"/>
      <c r="GT590" s="115"/>
      <c r="HD590" s="115"/>
      <c r="HN590" s="115"/>
      <c r="HX590" s="115"/>
    </row>
    <row xmlns:x14ac="http://schemas.microsoft.com/office/spreadsheetml/2009/9/ac" r="591" s="3" customFormat="true" x14ac:dyDescent="0.25">
      <c r="A591" s="372"/>
      <c r="B591" s="115"/>
      <c r="L591" s="115"/>
      <c r="V591" s="115"/>
      <c r="AF591" s="115"/>
      <c r="AP591" s="115"/>
      <c r="AZ591" s="115"/>
      <c r="BA591" s="115"/>
      <c r="BJ591" s="115"/>
      <c r="BT591" s="115"/>
      <c r="CD591" s="115"/>
      <c r="CN591" s="115"/>
      <c r="CX591" s="115"/>
      <c r="DH591" s="115"/>
      <c r="DR591" s="115"/>
      <c r="EB591" s="115"/>
      <c r="EL591" s="115"/>
      <c r="EV591" s="115"/>
      <c r="FF591" s="115"/>
      <c r="FP591" s="115"/>
      <c r="FZ591" s="115"/>
      <c r="GJ591" s="115"/>
      <c r="GT591" s="115"/>
      <c r="HD591" s="115"/>
      <c r="HN591" s="115"/>
      <c r="HX591" s="115"/>
    </row>
    <row xmlns:x14ac="http://schemas.microsoft.com/office/spreadsheetml/2009/9/ac" r="592" s="3" customFormat="true" x14ac:dyDescent="0.25">
      <c r="A592" s="372"/>
      <c r="B592" s="115"/>
      <c r="L592" s="115"/>
      <c r="V592" s="115"/>
      <c r="AF592" s="115"/>
      <c r="AP592" s="115"/>
      <c r="AZ592" s="115"/>
      <c r="BA592" s="115"/>
      <c r="BJ592" s="115"/>
      <c r="BT592" s="115"/>
      <c r="CD592" s="115"/>
      <c r="CN592" s="115"/>
      <c r="CX592" s="115"/>
      <c r="DH592" s="115"/>
      <c r="DR592" s="115"/>
      <c r="EB592" s="115"/>
      <c r="EL592" s="115"/>
      <c r="EV592" s="115"/>
      <c r="FF592" s="115"/>
      <c r="FP592" s="115"/>
      <c r="FZ592" s="115"/>
      <c r="GJ592" s="115"/>
      <c r="GT592" s="115"/>
      <c r="HD592" s="115"/>
      <c r="HN592" s="115"/>
      <c r="HX592" s="115"/>
    </row>
    <row xmlns:x14ac="http://schemas.microsoft.com/office/spreadsheetml/2009/9/ac" r="593" s="3" customFormat="true" x14ac:dyDescent="0.25">
      <c r="A593" s="372"/>
      <c r="B593" s="115"/>
      <c r="L593" s="115"/>
      <c r="V593" s="115"/>
      <c r="AF593" s="115"/>
      <c r="AP593" s="115"/>
      <c r="AZ593" s="115"/>
      <c r="BA593" s="115"/>
      <c r="BJ593" s="115"/>
      <c r="BT593" s="115"/>
      <c r="CD593" s="115"/>
      <c r="CN593" s="115"/>
      <c r="CX593" s="115"/>
      <c r="DH593" s="115"/>
      <c r="DR593" s="115"/>
      <c r="EB593" s="115"/>
      <c r="EL593" s="115"/>
      <c r="EV593" s="115"/>
      <c r="FF593" s="115"/>
      <c r="FP593" s="115"/>
      <c r="FZ593" s="115"/>
      <c r="GJ593" s="115"/>
      <c r="GT593" s="115"/>
      <c r="HD593" s="115"/>
      <c r="HN593" s="115"/>
      <c r="HX593" s="115"/>
    </row>
    <row xmlns:x14ac="http://schemas.microsoft.com/office/spreadsheetml/2009/9/ac" r="594" s="3" customFormat="true" x14ac:dyDescent="0.25">
      <c r="A594" s="372"/>
      <c r="B594" s="115"/>
      <c r="L594" s="115"/>
      <c r="V594" s="115"/>
      <c r="AF594" s="115"/>
      <c r="AP594" s="115"/>
      <c r="AZ594" s="115"/>
      <c r="BA594" s="115"/>
      <c r="BJ594" s="115"/>
      <c r="BT594" s="115"/>
      <c r="CD594" s="115"/>
      <c r="CN594" s="115"/>
      <c r="CX594" s="115"/>
      <c r="DH594" s="115"/>
      <c r="DR594" s="115"/>
      <c r="EB594" s="115"/>
      <c r="EL594" s="115"/>
      <c r="EV594" s="115"/>
      <c r="FF594" s="115"/>
      <c r="FP594" s="115"/>
      <c r="FZ594" s="115"/>
      <c r="GJ594" s="115"/>
      <c r="GT594" s="115"/>
      <c r="HD594" s="115"/>
      <c r="HN594" s="115"/>
      <c r="HX594" s="115"/>
    </row>
    <row xmlns:x14ac="http://schemas.microsoft.com/office/spreadsheetml/2009/9/ac" r="595" s="3" customFormat="true" x14ac:dyDescent="0.25">
      <c r="A595" s="372"/>
      <c r="B595" s="115"/>
      <c r="L595" s="115"/>
      <c r="V595" s="115"/>
      <c r="AF595" s="115"/>
      <c r="AP595" s="115"/>
      <c r="AZ595" s="115"/>
      <c r="BA595" s="115"/>
      <c r="BJ595" s="115"/>
      <c r="BT595" s="115"/>
      <c r="CD595" s="115"/>
      <c r="CN595" s="115"/>
      <c r="CX595" s="115"/>
      <c r="DH595" s="115"/>
      <c r="DR595" s="115"/>
      <c r="EB595" s="115"/>
      <c r="EL595" s="115"/>
      <c r="EV595" s="115"/>
      <c r="FF595" s="115"/>
      <c r="FP595" s="115"/>
      <c r="FZ595" s="115"/>
      <c r="GJ595" s="115"/>
      <c r="GT595" s="115"/>
      <c r="HD595" s="115"/>
      <c r="HN595" s="115"/>
      <c r="HX595" s="115"/>
    </row>
    <row xmlns:x14ac="http://schemas.microsoft.com/office/spreadsheetml/2009/9/ac" r="596" s="3" customFormat="true" x14ac:dyDescent="0.25">
      <c r="A596" s="372"/>
      <c r="B596" s="115"/>
      <c r="L596" s="115"/>
      <c r="V596" s="115"/>
      <c r="AF596" s="115"/>
      <c r="AP596" s="115"/>
      <c r="AZ596" s="115"/>
      <c r="BA596" s="115"/>
      <c r="BJ596" s="115"/>
      <c r="BT596" s="115"/>
      <c r="CD596" s="115"/>
      <c r="CN596" s="115"/>
      <c r="CX596" s="115"/>
      <c r="DH596" s="115"/>
      <c r="DR596" s="115"/>
      <c r="EB596" s="115"/>
      <c r="EL596" s="115"/>
      <c r="EV596" s="115"/>
      <c r="FF596" s="115"/>
      <c r="FP596" s="115"/>
      <c r="FZ596" s="115"/>
      <c r="GJ596" s="115"/>
      <c r="GT596" s="115"/>
      <c r="HD596" s="115"/>
      <c r="HN596" s="115"/>
      <c r="HX596" s="115"/>
    </row>
    <row xmlns:x14ac="http://schemas.microsoft.com/office/spreadsheetml/2009/9/ac" r="597" s="3" customFormat="true" x14ac:dyDescent="0.25">
      <c r="A597" s="372"/>
      <c r="B597" s="115"/>
      <c r="L597" s="115"/>
      <c r="V597" s="115"/>
      <c r="AF597" s="115"/>
      <c r="AP597" s="115"/>
      <c r="AZ597" s="115"/>
      <c r="BA597" s="115"/>
      <c r="BJ597" s="115"/>
      <c r="BT597" s="115"/>
      <c r="CD597" s="115"/>
      <c r="CN597" s="115"/>
      <c r="CX597" s="115"/>
      <c r="DH597" s="115"/>
      <c r="DR597" s="115"/>
      <c r="EB597" s="115"/>
      <c r="EL597" s="115"/>
      <c r="EV597" s="115"/>
      <c r="FF597" s="115"/>
      <c r="FP597" s="115"/>
      <c r="FZ597" s="115"/>
      <c r="GJ597" s="115"/>
      <c r="GT597" s="115"/>
      <c r="HD597" s="115"/>
      <c r="HN597" s="115"/>
      <c r="HX597" s="115"/>
    </row>
    <row xmlns:x14ac="http://schemas.microsoft.com/office/spreadsheetml/2009/9/ac" r="598" s="3" customFormat="true" x14ac:dyDescent="0.25">
      <c r="A598" s="372"/>
      <c r="B598" s="115"/>
      <c r="L598" s="115"/>
      <c r="V598" s="115"/>
      <c r="AF598" s="115"/>
      <c r="AP598" s="115"/>
      <c r="AZ598" s="115"/>
      <c r="BA598" s="115"/>
      <c r="BJ598" s="115"/>
      <c r="BT598" s="115"/>
      <c r="CD598" s="115"/>
      <c r="CN598" s="115"/>
      <c r="CX598" s="115"/>
      <c r="DH598" s="115"/>
      <c r="DR598" s="115"/>
      <c r="EB598" s="115"/>
      <c r="EL598" s="115"/>
      <c r="EV598" s="115"/>
      <c r="FF598" s="115"/>
      <c r="FP598" s="115"/>
      <c r="FZ598" s="115"/>
      <c r="GJ598" s="115"/>
      <c r="GT598" s="115"/>
      <c r="HD598" s="115"/>
      <c r="HN598" s="115"/>
      <c r="HX598" s="115"/>
    </row>
    <row xmlns:x14ac="http://schemas.microsoft.com/office/spreadsheetml/2009/9/ac" r="599" s="3" customFormat="true" x14ac:dyDescent="0.25">
      <c r="A599" s="372"/>
      <c r="B599" s="115"/>
      <c r="L599" s="115"/>
      <c r="V599" s="115"/>
      <c r="AF599" s="115"/>
      <c r="AP599" s="115"/>
      <c r="AZ599" s="115"/>
      <c r="BA599" s="115"/>
      <c r="BJ599" s="115"/>
      <c r="BT599" s="115"/>
      <c r="CD599" s="115"/>
      <c r="CN599" s="115"/>
      <c r="CX599" s="115"/>
      <c r="DH599" s="115"/>
      <c r="DR599" s="115"/>
      <c r="EB599" s="115"/>
      <c r="EL599" s="115"/>
      <c r="EV599" s="115"/>
      <c r="FF599" s="115"/>
      <c r="FP599" s="115"/>
      <c r="FZ599" s="115"/>
      <c r="GJ599" s="115"/>
      <c r="GT599" s="115"/>
      <c r="HD599" s="115"/>
      <c r="HN599" s="115"/>
      <c r="HX599" s="115"/>
    </row>
    <row xmlns:x14ac="http://schemas.microsoft.com/office/spreadsheetml/2009/9/ac" r="600" s="3" customFormat="true" x14ac:dyDescent="0.25">
      <c r="A600" s="372"/>
      <c r="B600" s="115"/>
      <c r="L600" s="115"/>
      <c r="V600" s="115"/>
      <c r="AF600" s="115"/>
      <c r="AP600" s="115"/>
      <c r="AZ600" s="115"/>
      <c r="BA600" s="115"/>
      <c r="BJ600" s="115"/>
      <c r="BT600" s="115"/>
      <c r="CD600" s="115"/>
      <c r="CN600" s="115"/>
      <c r="CX600" s="115"/>
      <c r="DH600" s="115"/>
      <c r="DR600" s="115"/>
      <c r="EB600" s="115"/>
      <c r="EL600" s="115"/>
      <c r="EV600" s="115"/>
      <c r="FF600" s="115"/>
      <c r="FP600" s="115"/>
      <c r="FZ600" s="115"/>
      <c r="GJ600" s="115"/>
      <c r="GT600" s="115"/>
      <c r="HD600" s="115"/>
      <c r="HN600" s="115"/>
      <c r="HX600" s="115"/>
    </row>
    <row xmlns:x14ac="http://schemas.microsoft.com/office/spreadsheetml/2009/9/ac" r="601" s="3" customFormat="true" x14ac:dyDescent="0.25">
      <c r="A601" s="372"/>
      <c r="B601" s="115"/>
      <c r="L601" s="115"/>
      <c r="V601" s="115"/>
      <c r="AF601" s="115"/>
      <c r="AP601" s="115"/>
      <c r="AZ601" s="115"/>
      <c r="BA601" s="115"/>
      <c r="BJ601" s="115"/>
      <c r="BT601" s="115"/>
      <c r="CD601" s="115"/>
      <c r="CN601" s="115"/>
      <c r="CX601" s="115"/>
      <c r="DH601" s="115"/>
      <c r="DR601" s="115"/>
      <c r="EB601" s="115"/>
      <c r="EL601" s="115"/>
      <c r="EV601" s="115"/>
      <c r="FF601" s="115"/>
      <c r="FP601" s="115"/>
      <c r="FZ601" s="115"/>
      <c r="GJ601" s="115"/>
      <c r="GT601" s="115"/>
      <c r="HD601" s="115"/>
      <c r="HN601" s="115"/>
      <c r="HX601" s="115"/>
    </row>
    <row xmlns:x14ac="http://schemas.microsoft.com/office/spreadsheetml/2009/9/ac" r="602" s="3" customFormat="true" x14ac:dyDescent="0.25">
      <c r="A602" s="372"/>
      <c r="B602" s="115"/>
      <c r="L602" s="115"/>
      <c r="V602" s="115"/>
      <c r="AF602" s="115"/>
      <c r="AP602" s="115"/>
      <c r="AZ602" s="115"/>
      <c r="BA602" s="115"/>
      <c r="BJ602" s="115"/>
      <c r="BT602" s="115"/>
      <c r="CD602" s="115"/>
      <c r="CN602" s="115"/>
      <c r="CX602" s="115"/>
      <c r="DH602" s="115"/>
      <c r="DR602" s="115"/>
      <c r="EB602" s="115"/>
      <c r="EL602" s="115"/>
      <c r="EV602" s="115"/>
      <c r="FF602" s="115"/>
      <c r="FP602" s="115"/>
      <c r="FZ602" s="115"/>
      <c r="GJ602" s="115"/>
      <c r="GT602" s="115"/>
      <c r="HD602" s="115"/>
      <c r="HN602" s="115"/>
      <c r="HX602" s="115"/>
    </row>
    <row xmlns:x14ac="http://schemas.microsoft.com/office/spreadsheetml/2009/9/ac" r="603" s="3" customFormat="true" x14ac:dyDescent="0.25">
      <c r="A603" s="372"/>
      <c r="B603" s="115"/>
      <c r="L603" s="115"/>
      <c r="V603" s="115"/>
      <c r="AF603" s="115"/>
      <c r="AP603" s="115"/>
      <c r="AZ603" s="115"/>
      <c r="BA603" s="115"/>
      <c r="BJ603" s="115"/>
      <c r="BT603" s="115"/>
      <c r="CD603" s="115"/>
      <c r="CN603" s="115"/>
      <c r="CX603" s="115"/>
      <c r="DH603" s="115"/>
      <c r="DR603" s="115"/>
      <c r="EB603" s="115"/>
      <c r="EL603" s="115"/>
      <c r="EV603" s="115"/>
      <c r="FF603" s="115"/>
      <c r="FP603" s="115"/>
      <c r="FZ603" s="115"/>
      <c r="GJ603" s="115"/>
      <c r="GT603" s="115"/>
      <c r="HD603" s="115"/>
      <c r="HN603" s="115"/>
      <c r="HX603" s="115"/>
    </row>
    <row xmlns:x14ac="http://schemas.microsoft.com/office/spreadsheetml/2009/9/ac" r="604" s="3" customFormat="true" x14ac:dyDescent="0.25">
      <c r="A604" s="372"/>
      <c r="B604" s="115"/>
      <c r="L604" s="115"/>
      <c r="V604" s="115"/>
      <c r="AF604" s="115"/>
      <c r="AP604" s="115"/>
      <c r="AZ604" s="115"/>
      <c r="BA604" s="115"/>
      <c r="BJ604" s="115"/>
      <c r="BT604" s="115"/>
      <c r="CD604" s="115"/>
      <c r="CN604" s="115"/>
      <c r="CX604" s="115"/>
      <c r="DH604" s="115"/>
      <c r="DR604" s="115"/>
      <c r="EB604" s="115"/>
      <c r="EL604" s="115"/>
      <c r="EV604" s="115"/>
      <c r="FF604" s="115"/>
      <c r="FP604" s="115"/>
      <c r="FZ604" s="115"/>
      <c r="GJ604" s="115"/>
      <c r="GT604" s="115"/>
      <c r="HD604" s="115"/>
      <c r="HN604" s="115"/>
      <c r="HX604" s="115"/>
    </row>
    <row xmlns:x14ac="http://schemas.microsoft.com/office/spreadsheetml/2009/9/ac" r="605" s="3" customFormat="true" x14ac:dyDescent="0.25">
      <c r="A605" s="372"/>
      <c r="B605" s="115"/>
      <c r="L605" s="115"/>
      <c r="V605" s="115"/>
      <c r="AF605" s="115"/>
      <c r="AP605" s="115"/>
      <c r="AZ605" s="115"/>
      <c r="BA605" s="115"/>
      <c r="BJ605" s="115"/>
      <c r="BT605" s="115"/>
      <c r="CD605" s="115"/>
      <c r="CN605" s="115"/>
      <c r="CX605" s="115"/>
      <c r="DH605" s="115"/>
      <c r="DR605" s="115"/>
      <c r="EB605" s="115"/>
      <c r="EL605" s="115"/>
      <c r="EV605" s="115"/>
      <c r="FF605" s="115"/>
      <c r="FP605" s="115"/>
      <c r="FZ605" s="115"/>
      <c r="GJ605" s="115"/>
      <c r="GT605" s="115"/>
      <c r="HD605" s="115"/>
      <c r="HN605" s="115"/>
      <c r="HX605" s="115"/>
    </row>
    <row xmlns:x14ac="http://schemas.microsoft.com/office/spreadsheetml/2009/9/ac" r="606" s="3" customFormat="true" x14ac:dyDescent="0.25">
      <c r="A606" s="372"/>
      <c r="B606" s="115"/>
      <c r="L606" s="115"/>
      <c r="V606" s="115"/>
      <c r="AF606" s="115"/>
      <c r="AP606" s="115"/>
      <c r="AZ606" s="115"/>
      <c r="BA606" s="115"/>
      <c r="BJ606" s="115"/>
      <c r="BT606" s="115"/>
      <c r="CD606" s="115"/>
      <c r="CN606" s="115"/>
      <c r="CX606" s="115"/>
      <c r="DH606" s="115"/>
      <c r="DR606" s="115"/>
      <c r="EB606" s="115"/>
      <c r="EL606" s="115"/>
      <c r="EV606" s="115"/>
      <c r="FF606" s="115"/>
      <c r="FP606" s="115"/>
      <c r="FZ606" s="115"/>
      <c r="GJ606" s="115"/>
      <c r="GT606" s="115"/>
      <c r="HD606" s="115"/>
      <c r="HN606" s="115"/>
      <c r="HX606" s="115"/>
    </row>
    <row xmlns:x14ac="http://schemas.microsoft.com/office/spreadsheetml/2009/9/ac" r="607" s="3" customFormat="true" x14ac:dyDescent="0.25">
      <c r="A607" s="372"/>
      <c r="B607" s="115"/>
      <c r="L607" s="115"/>
      <c r="V607" s="115"/>
      <c r="AF607" s="115"/>
      <c r="AP607" s="115"/>
      <c r="AZ607" s="115"/>
      <c r="BA607" s="115"/>
      <c r="BJ607" s="115"/>
      <c r="BT607" s="115"/>
      <c r="CD607" s="115"/>
      <c r="CN607" s="115"/>
      <c r="CX607" s="115"/>
      <c r="DH607" s="115"/>
      <c r="DR607" s="115"/>
      <c r="EB607" s="115"/>
      <c r="EL607" s="115"/>
      <c r="EV607" s="115"/>
      <c r="FF607" s="115"/>
      <c r="FP607" s="115"/>
      <c r="FZ607" s="115"/>
      <c r="GJ607" s="115"/>
      <c r="GT607" s="115"/>
      <c r="HD607" s="115"/>
      <c r="HN607" s="115"/>
      <c r="HX607" s="115"/>
    </row>
    <row xmlns:x14ac="http://schemas.microsoft.com/office/spreadsheetml/2009/9/ac" r="608" s="3" customFormat="true" x14ac:dyDescent="0.25">
      <c r="A608" s="372"/>
      <c r="B608" s="115"/>
      <c r="L608" s="115"/>
      <c r="V608" s="115"/>
      <c r="AF608" s="115"/>
      <c r="AP608" s="115"/>
      <c r="AZ608" s="115"/>
      <c r="BA608" s="115"/>
      <c r="BJ608" s="115"/>
      <c r="BT608" s="115"/>
      <c r="CD608" s="115"/>
      <c r="CN608" s="115"/>
      <c r="CX608" s="115"/>
      <c r="DH608" s="115"/>
      <c r="DR608" s="115"/>
      <c r="EB608" s="115"/>
      <c r="EL608" s="115"/>
      <c r="EV608" s="115"/>
      <c r="FF608" s="115"/>
      <c r="FP608" s="115"/>
      <c r="FZ608" s="115"/>
      <c r="GJ608" s="115"/>
      <c r="GT608" s="115"/>
      <c r="HD608" s="115"/>
      <c r="HN608" s="115"/>
      <c r="HX608" s="115"/>
    </row>
    <row xmlns:x14ac="http://schemas.microsoft.com/office/spreadsheetml/2009/9/ac" r="609" s="3" customFormat="true" x14ac:dyDescent="0.25">
      <c r="A609" s="372"/>
      <c r="B609" s="115"/>
      <c r="L609" s="115"/>
      <c r="V609" s="115"/>
      <c r="AF609" s="115"/>
      <c r="AP609" s="115"/>
      <c r="AZ609" s="115"/>
      <c r="BA609" s="115"/>
      <c r="BJ609" s="115"/>
      <c r="BT609" s="115"/>
      <c r="CD609" s="115"/>
      <c r="CN609" s="115"/>
      <c r="CX609" s="115"/>
      <c r="DH609" s="115"/>
      <c r="DR609" s="115"/>
      <c r="EB609" s="115"/>
      <c r="EL609" s="115"/>
      <c r="EV609" s="115"/>
      <c r="FF609" s="115"/>
      <c r="FP609" s="115"/>
      <c r="FZ609" s="115"/>
      <c r="GJ609" s="115"/>
      <c r="GT609" s="115"/>
      <c r="HD609" s="115"/>
      <c r="HN609" s="115"/>
      <c r="HX609" s="115"/>
    </row>
    <row xmlns:x14ac="http://schemas.microsoft.com/office/spreadsheetml/2009/9/ac" r="610" s="3" customFormat="true" x14ac:dyDescent="0.25">
      <c r="A610" s="372"/>
      <c r="B610" s="115"/>
      <c r="L610" s="115"/>
      <c r="V610" s="115"/>
      <c r="AF610" s="115"/>
      <c r="AP610" s="115"/>
      <c r="AZ610" s="115"/>
      <c r="BA610" s="115"/>
      <c r="BJ610" s="115"/>
      <c r="BT610" s="115"/>
      <c r="CD610" s="115"/>
      <c r="CN610" s="115"/>
      <c r="CX610" s="115"/>
      <c r="DH610" s="115"/>
      <c r="DR610" s="115"/>
      <c r="EB610" s="115"/>
      <c r="EL610" s="115"/>
      <c r="EV610" s="115"/>
      <c r="FF610" s="115"/>
      <c r="FP610" s="115"/>
      <c r="FZ610" s="115"/>
      <c r="GJ610" s="115"/>
      <c r="GT610" s="115"/>
      <c r="HD610" s="115"/>
      <c r="HN610" s="115"/>
      <c r="HX610" s="115"/>
    </row>
    <row xmlns:x14ac="http://schemas.microsoft.com/office/spreadsheetml/2009/9/ac" r="611" s="3" customFormat="true" x14ac:dyDescent="0.25">
      <c r="A611" s="372"/>
      <c r="B611" s="115"/>
      <c r="L611" s="115"/>
      <c r="V611" s="115"/>
      <c r="AF611" s="115"/>
      <c r="AP611" s="115"/>
      <c r="AZ611" s="115"/>
      <c r="BA611" s="115"/>
      <c r="BJ611" s="115"/>
      <c r="BT611" s="115"/>
      <c r="CD611" s="115"/>
      <c r="CN611" s="115"/>
      <c r="CX611" s="115"/>
      <c r="DH611" s="115"/>
      <c r="DR611" s="115"/>
      <c r="EB611" s="115"/>
      <c r="EL611" s="115"/>
      <c r="EV611" s="115"/>
      <c r="FF611" s="115"/>
      <c r="FP611" s="115"/>
      <c r="FZ611" s="115"/>
      <c r="GJ611" s="115"/>
      <c r="GT611" s="115"/>
      <c r="HD611" s="115"/>
      <c r="HN611" s="115"/>
      <c r="HX611" s="115"/>
    </row>
    <row xmlns:x14ac="http://schemas.microsoft.com/office/spreadsheetml/2009/9/ac" r="612" s="3" customFormat="true" x14ac:dyDescent="0.25">
      <c r="A612" s="372"/>
      <c r="B612" s="115"/>
      <c r="L612" s="115"/>
      <c r="V612" s="115"/>
      <c r="AF612" s="115"/>
      <c r="AP612" s="115"/>
      <c r="AZ612" s="115"/>
      <c r="BA612" s="115"/>
      <c r="BJ612" s="115"/>
      <c r="BT612" s="115"/>
      <c r="CD612" s="115"/>
      <c r="CN612" s="115"/>
      <c r="CX612" s="115"/>
      <c r="DH612" s="115"/>
      <c r="DR612" s="115"/>
      <c r="EB612" s="115"/>
      <c r="EL612" s="115"/>
      <c r="EV612" s="115"/>
      <c r="FF612" s="115"/>
      <c r="FP612" s="115"/>
      <c r="FZ612" s="115"/>
      <c r="GJ612" s="115"/>
      <c r="GT612" s="115"/>
      <c r="HD612" s="115"/>
      <c r="HN612" s="115"/>
      <c r="HX612" s="115"/>
    </row>
    <row xmlns:x14ac="http://schemas.microsoft.com/office/spreadsheetml/2009/9/ac" r="613" s="3" customFormat="true" x14ac:dyDescent="0.25">
      <c r="A613" s="372"/>
      <c r="B613" s="115"/>
      <c r="L613" s="115"/>
      <c r="V613" s="115"/>
      <c r="AF613" s="115"/>
      <c r="AP613" s="115"/>
      <c r="AZ613" s="115"/>
      <c r="BA613" s="115"/>
      <c r="BJ613" s="115"/>
      <c r="BT613" s="115"/>
      <c r="CD613" s="115"/>
      <c r="CN613" s="115"/>
      <c r="CX613" s="115"/>
      <c r="DH613" s="115"/>
      <c r="DR613" s="115"/>
      <c r="EB613" s="115"/>
      <c r="EL613" s="115"/>
      <c r="EV613" s="115"/>
      <c r="FF613" s="115"/>
      <c r="FP613" s="115"/>
      <c r="FZ613" s="115"/>
      <c r="GJ613" s="115"/>
      <c r="GT613" s="115"/>
      <c r="HD613" s="115"/>
      <c r="HN613" s="115"/>
      <c r="HX613" s="115"/>
    </row>
    <row xmlns:x14ac="http://schemas.microsoft.com/office/spreadsheetml/2009/9/ac" r="614" s="3" customFormat="true" x14ac:dyDescent="0.25">
      <c r="A614" s="372"/>
      <c r="B614" s="115"/>
      <c r="L614" s="115"/>
      <c r="V614" s="115"/>
      <c r="AF614" s="115"/>
      <c r="AP614" s="115"/>
      <c r="AZ614" s="115"/>
      <c r="BA614" s="115"/>
      <c r="BJ614" s="115"/>
      <c r="BT614" s="115"/>
      <c r="CD614" s="115"/>
      <c r="CN614" s="115"/>
      <c r="CX614" s="115"/>
      <c r="DH614" s="115"/>
      <c r="DR614" s="115"/>
      <c r="EB614" s="115"/>
      <c r="EL614" s="115"/>
      <c r="EV614" s="115"/>
      <c r="FF614" s="115"/>
      <c r="FP614" s="115"/>
      <c r="FZ614" s="115"/>
      <c r="GJ614" s="115"/>
      <c r="GT614" s="115"/>
      <c r="HD614" s="115"/>
      <c r="HN614" s="115"/>
      <c r="HX614" s="115"/>
    </row>
    <row xmlns:x14ac="http://schemas.microsoft.com/office/spreadsheetml/2009/9/ac" r="615" s="3" customFormat="true" x14ac:dyDescent="0.25">
      <c r="A615" s="372"/>
      <c r="B615" s="115"/>
      <c r="L615" s="115"/>
      <c r="V615" s="115"/>
      <c r="AF615" s="115"/>
      <c r="AP615" s="115"/>
      <c r="AZ615" s="115"/>
      <c r="BA615" s="115"/>
      <c r="BJ615" s="115"/>
      <c r="BT615" s="115"/>
      <c r="CD615" s="115"/>
      <c r="CN615" s="115"/>
      <c r="CX615" s="115"/>
      <c r="DH615" s="115"/>
      <c r="DR615" s="115"/>
      <c r="EB615" s="115"/>
      <c r="EL615" s="115"/>
      <c r="EV615" s="115"/>
      <c r="FF615" s="115"/>
      <c r="FP615" s="115"/>
      <c r="FZ615" s="115"/>
      <c r="GJ615" s="115"/>
      <c r="GT615" s="115"/>
      <c r="HD615" s="115"/>
      <c r="HN615" s="115"/>
      <c r="HX615" s="115"/>
    </row>
    <row xmlns:x14ac="http://schemas.microsoft.com/office/spreadsheetml/2009/9/ac" r="616" s="3" customFormat="true" x14ac:dyDescent="0.25">
      <c r="A616" s="372"/>
      <c r="B616" s="115"/>
      <c r="L616" s="115"/>
      <c r="V616" s="115"/>
      <c r="AF616" s="115"/>
      <c r="AP616" s="115"/>
      <c r="AZ616" s="115"/>
      <c r="BA616" s="115"/>
      <c r="BJ616" s="115"/>
      <c r="BT616" s="115"/>
      <c r="CD616" s="115"/>
      <c r="CN616" s="115"/>
      <c r="CX616" s="115"/>
      <c r="DH616" s="115"/>
      <c r="DR616" s="115"/>
      <c r="EB616" s="115"/>
      <c r="EL616" s="115"/>
      <c r="EV616" s="115"/>
      <c r="FF616" s="115"/>
      <c r="FP616" s="115"/>
      <c r="FZ616" s="115"/>
      <c r="GJ616" s="115"/>
      <c r="GT616" s="115"/>
      <c r="HD616" s="115"/>
      <c r="HN616" s="115"/>
      <c r="HX616" s="115"/>
    </row>
    <row xmlns:x14ac="http://schemas.microsoft.com/office/spreadsheetml/2009/9/ac" r="617" s="3" customFormat="true" x14ac:dyDescent="0.25">
      <c r="A617" s="372"/>
      <c r="B617" s="115"/>
      <c r="L617" s="115"/>
      <c r="V617" s="115"/>
      <c r="AF617" s="115"/>
      <c r="AP617" s="115"/>
      <c r="AZ617" s="115"/>
      <c r="BA617" s="115"/>
      <c r="BJ617" s="115"/>
      <c r="BT617" s="115"/>
      <c r="CD617" s="115"/>
      <c r="CN617" s="115"/>
      <c r="CX617" s="115"/>
      <c r="DH617" s="115"/>
      <c r="DR617" s="115"/>
      <c r="EB617" s="115"/>
      <c r="EL617" s="115"/>
      <c r="EV617" s="115"/>
      <c r="FF617" s="115"/>
      <c r="FP617" s="115"/>
      <c r="FZ617" s="115"/>
      <c r="GJ617" s="115"/>
      <c r="GT617" s="115"/>
      <c r="HD617" s="115"/>
      <c r="HN617" s="115"/>
      <c r="HX617" s="115"/>
    </row>
    <row xmlns:x14ac="http://schemas.microsoft.com/office/spreadsheetml/2009/9/ac" r="618" s="3" customFormat="true" x14ac:dyDescent="0.25">
      <c r="A618" s="372"/>
      <c r="B618" s="115"/>
      <c r="L618" s="115"/>
      <c r="V618" s="115"/>
      <c r="AF618" s="115"/>
      <c r="AP618" s="115"/>
      <c r="AZ618" s="115"/>
      <c r="BA618" s="115"/>
      <c r="BJ618" s="115"/>
      <c r="BT618" s="115"/>
      <c r="CD618" s="115"/>
      <c r="CN618" s="115"/>
      <c r="CX618" s="115"/>
      <c r="DH618" s="115"/>
      <c r="DR618" s="115"/>
      <c r="EB618" s="115"/>
      <c r="EL618" s="115"/>
      <c r="EV618" s="115"/>
      <c r="FF618" s="115"/>
      <c r="FP618" s="115"/>
      <c r="FZ618" s="115"/>
      <c r="GJ618" s="115"/>
      <c r="GT618" s="115"/>
      <c r="HD618" s="115"/>
      <c r="HN618" s="115"/>
      <c r="HX618" s="115"/>
    </row>
    <row xmlns:x14ac="http://schemas.microsoft.com/office/spreadsheetml/2009/9/ac" r="619" s="3" customFormat="true" x14ac:dyDescent="0.25">
      <c r="A619" s="372"/>
      <c r="B619" s="115"/>
      <c r="L619" s="115"/>
      <c r="V619" s="115"/>
      <c r="AF619" s="115"/>
      <c r="AP619" s="115"/>
      <c r="AZ619" s="115"/>
      <c r="BA619" s="115"/>
      <c r="BJ619" s="115"/>
      <c r="BT619" s="115"/>
      <c r="CD619" s="115"/>
      <c r="CN619" s="115"/>
      <c r="CX619" s="115"/>
      <c r="DH619" s="115"/>
      <c r="DR619" s="115"/>
      <c r="EB619" s="115"/>
      <c r="EL619" s="115"/>
      <c r="EV619" s="115"/>
      <c r="FF619" s="115"/>
      <c r="FP619" s="115"/>
      <c r="FZ619" s="115"/>
      <c r="GJ619" s="115"/>
      <c r="GT619" s="115"/>
      <c r="HD619" s="115"/>
      <c r="HN619" s="115"/>
      <c r="HX619" s="115"/>
    </row>
    <row xmlns:x14ac="http://schemas.microsoft.com/office/spreadsheetml/2009/9/ac" r="620" s="3" customFormat="true" x14ac:dyDescent="0.25">
      <c r="A620" s="372"/>
      <c r="B620" s="115"/>
      <c r="L620" s="115"/>
      <c r="V620" s="115"/>
      <c r="AF620" s="115"/>
      <c r="AP620" s="115"/>
      <c r="AZ620" s="115"/>
      <c r="BA620" s="115"/>
      <c r="BJ620" s="115"/>
      <c r="BT620" s="115"/>
      <c r="CD620" s="115"/>
      <c r="CN620" s="115"/>
      <c r="CX620" s="115"/>
      <c r="DH620" s="115"/>
      <c r="DR620" s="115"/>
      <c r="EB620" s="115"/>
      <c r="EL620" s="115"/>
      <c r="EV620" s="115"/>
      <c r="FF620" s="115"/>
      <c r="FP620" s="115"/>
      <c r="FZ620" s="115"/>
      <c r="GJ620" s="115"/>
      <c r="GT620" s="115"/>
      <c r="HD620" s="115"/>
      <c r="HN620" s="115"/>
      <c r="HX620" s="115"/>
    </row>
    <row xmlns:x14ac="http://schemas.microsoft.com/office/spreadsheetml/2009/9/ac" r="621" s="3" customFormat="true" x14ac:dyDescent="0.25">
      <c r="A621" s="372"/>
      <c r="B621" s="115"/>
      <c r="L621" s="115"/>
      <c r="V621" s="115"/>
      <c r="AF621" s="115"/>
      <c r="AP621" s="115"/>
      <c r="AZ621" s="115"/>
      <c r="BA621" s="115"/>
      <c r="BJ621" s="115"/>
      <c r="BT621" s="115"/>
      <c r="CD621" s="115"/>
      <c r="CN621" s="115"/>
      <c r="CX621" s="115"/>
      <c r="DH621" s="115"/>
      <c r="DR621" s="115"/>
      <c r="EB621" s="115"/>
      <c r="EL621" s="115"/>
      <c r="EV621" s="115"/>
      <c r="FF621" s="115"/>
      <c r="FP621" s="115"/>
      <c r="FZ621" s="115"/>
      <c r="GJ621" s="115"/>
      <c r="GT621" s="115"/>
      <c r="HD621" s="115"/>
      <c r="HN621" s="115"/>
      <c r="HX621" s="115"/>
    </row>
    <row xmlns:x14ac="http://schemas.microsoft.com/office/spreadsheetml/2009/9/ac" r="622" s="3" customFormat="true" x14ac:dyDescent="0.25">
      <c r="A622" s="372"/>
      <c r="B622" s="115"/>
      <c r="L622" s="115"/>
      <c r="V622" s="115"/>
      <c r="AF622" s="115"/>
      <c r="AP622" s="115"/>
      <c r="AZ622" s="115"/>
      <c r="BA622" s="115"/>
      <c r="BJ622" s="115"/>
      <c r="BT622" s="115"/>
      <c r="CD622" s="115"/>
      <c r="CN622" s="115"/>
      <c r="CX622" s="115"/>
      <c r="DH622" s="115"/>
      <c r="DR622" s="115"/>
      <c r="EB622" s="115"/>
      <c r="EL622" s="115"/>
      <c r="EV622" s="115"/>
      <c r="FF622" s="115"/>
      <c r="FP622" s="115"/>
      <c r="FZ622" s="115"/>
      <c r="GJ622" s="115"/>
      <c r="GT622" s="115"/>
      <c r="HD622" s="115"/>
      <c r="HN622" s="115"/>
      <c r="HX622" s="115"/>
    </row>
  </sheetData>
  <mergeCells count="5">
    <mergeCell ref="BA10:BG10"/>
    <mergeCell ref="C10:I10"/>
    <mergeCell ref="M10:S10"/>
    <mergeCell ref="W10:AC10"/>
    <mergeCell ref="A2:A3"/>
  </mergeCells>
  <hyperlinks>
    <hyperlink ref="A4" location="myrangeH0" display="myrangeH0"/>
    <hyperlink ref="A5" location="myrangeH1" display="myrangeH1"/>
    <hyperlink ref="A6" location="myrangeH2" display="myrangeH2"/>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3"/>
    <col min="3" max="7" width="11.75" style="103" customWidth="true"/>
    <col min="8" max="16384" width="9" style="103"/>
  </cols>
  <sheetData>
    <row xmlns:x14ac="http://schemas.microsoft.com/office/spreadsheetml/2009/9/ac" r="2" ht="20.25" x14ac:dyDescent="0.2">
      <c r="B2" s="99" t="str">
        <f>+Introduction!C7</f>
        <v>Papua New Guinea</v>
      </c>
      <c r="C2" s="100"/>
      <c r="D2" s="101"/>
      <c r="E2" s="101"/>
      <c r="F2" s="101"/>
      <c r="G2" s="102"/>
    </row>
    <row xmlns:x14ac="http://schemas.microsoft.com/office/spreadsheetml/2009/9/ac" r="3" x14ac:dyDescent="0.2">
      <c r="B3" s="560" t="s">
        <v>211</v>
      </c>
      <c r="C3" s="560"/>
      <c r="D3" s="560"/>
      <c r="E3" s="560"/>
      <c r="F3" s="560"/>
      <c r="G3" s="561"/>
    </row>
    <row xmlns:x14ac="http://schemas.microsoft.com/office/spreadsheetml/2009/9/ac" r="4" ht="13.5" x14ac:dyDescent="0.2">
      <c r="B4" s="104" t="s">
        <v>4</v>
      </c>
      <c r="C4" s="104" t="s">
        <v>60</v>
      </c>
      <c r="D4" s="104" t="s">
        <v>64</v>
      </c>
      <c r="E4" s="104" t="s">
        <v>61</v>
      </c>
      <c r="F4" s="104" t="s">
        <v>62</v>
      </c>
      <c r="G4" s="104" t="s">
        <v>63</v>
      </c>
    </row>
    <row xmlns:x14ac="http://schemas.microsoft.com/office/spreadsheetml/2009/9/ac" r="5" x14ac:dyDescent="0.2">
      <c r="B5" s="767">
        <v>2000</v>
      </c>
      <c r="C5" s="911">
        <v>1686635</v>
      </c>
      <c r="D5" s="912">
        <v>13.203999519348145</v>
      </c>
      <c r="E5" s="913">
        <v>147631</v>
      </c>
      <c r="F5" s="914">
        <v>823015</v>
      </c>
      <c r="G5" s="915">
        <v>715989</v>
      </c>
    </row>
    <row xmlns:x14ac="http://schemas.microsoft.com/office/spreadsheetml/2009/9/ac" r="6" x14ac:dyDescent="0.2">
      <c r="B6" s="773">
        <v>2001</v>
      </c>
      <c r="C6" s="916">
        <v>1737314</v>
      </c>
      <c r="D6" s="917">
        <v>13.181999206542969</v>
      </c>
      <c r="E6" s="918">
        <v>151728</v>
      </c>
      <c r="F6" s="919">
        <v>845508</v>
      </c>
      <c r="G6" s="920">
        <v>740078</v>
      </c>
    </row>
    <row xmlns:x14ac="http://schemas.microsoft.com/office/spreadsheetml/2009/9/ac" r="7" x14ac:dyDescent="0.2">
      <c r="B7" s="779">
        <v>2002</v>
      </c>
      <c r="C7" s="921">
        <v>1791750</v>
      </c>
      <c r="D7" s="922">
        <v>13.164000511169434</v>
      </c>
      <c r="E7" s="923">
        <v>155032</v>
      </c>
      <c r="F7" s="924">
        <v>868587</v>
      </c>
      <c r="G7" s="925">
        <v>768131</v>
      </c>
    </row>
    <row xmlns:x14ac="http://schemas.microsoft.com/office/spreadsheetml/2009/9/ac" r="8" x14ac:dyDescent="0.2">
      <c r="B8" s="785">
        <v>2003</v>
      </c>
      <c r="C8" s="926">
        <v>1845806</v>
      </c>
      <c r="D8" s="927">
        <v>13.145999908447266</v>
      </c>
      <c r="E8" s="928">
        <v>159322</v>
      </c>
      <c r="F8" s="929">
        <v>890837</v>
      </c>
      <c r="G8" s="930">
        <v>795647</v>
      </c>
    </row>
    <row xmlns:x14ac="http://schemas.microsoft.com/office/spreadsheetml/2009/9/ac" r="9" x14ac:dyDescent="0.2">
      <c r="B9" s="791">
        <v>2004</v>
      </c>
      <c r="C9" s="931">
        <v>1900023</v>
      </c>
      <c r="D9" s="932">
        <v>13.12700080871582</v>
      </c>
      <c r="E9" s="933">
        <v>163808</v>
      </c>
      <c r="F9" s="934">
        <v>913682</v>
      </c>
      <c r="G9" s="935">
        <v>822533</v>
      </c>
    </row>
    <row xmlns:x14ac="http://schemas.microsoft.com/office/spreadsheetml/2009/9/ac" r="10" x14ac:dyDescent="0.2">
      <c r="B10" s="797">
        <v>2005</v>
      </c>
      <c r="C10" s="936">
        <v>1954513</v>
      </c>
      <c r="D10" s="937">
        <v>13.109000205993652</v>
      </c>
      <c r="E10" s="938">
        <v>168517</v>
      </c>
      <c r="F10" s="939">
        <v>937980</v>
      </c>
      <c r="G10" s="940">
        <v>848016</v>
      </c>
    </row>
    <row xmlns:x14ac="http://schemas.microsoft.com/office/spreadsheetml/2009/9/ac" r="11" x14ac:dyDescent="0.2">
      <c r="B11" s="803">
        <v>2006</v>
      </c>
      <c r="C11" s="941">
        <v>2009713</v>
      </c>
      <c r="D11" s="942">
        <v>13.090999603271484</v>
      </c>
      <c r="E11" s="943">
        <v>173581</v>
      </c>
      <c r="F11" s="944">
        <v>963175</v>
      </c>
      <c r="G11" s="945">
        <v>872957</v>
      </c>
    </row>
    <row xmlns:x14ac="http://schemas.microsoft.com/office/spreadsheetml/2009/9/ac" r="12" x14ac:dyDescent="0.2">
      <c r="B12" s="809">
        <v>2007</v>
      </c>
      <c r="C12" s="946">
        <v>2065087</v>
      </c>
      <c r="D12" s="947">
        <v>13.072999954223633</v>
      </c>
      <c r="E12" s="948">
        <v>178076</v>
      </c>
      <c r="F12" s="949">
        <v>989088</v>
      </c>
      <c r="G12" s="950">
        <v>897923</v>
      </c>
    </row>
    <row xmlns:x14ac="http://schemas.microsoft.com/office/spreadsheetml/2009/9/ac" r="13" x14ac:dyDescent="0.2">
      <c r="B13" s="815">
        <v>2008</v>
      </c>
      <c r="C13" s="951">
        <v>2121179</v>
      </c>
      <c r="D13" s="952">
        <v>13.054999351501465</v>
      </c>
      <c r="E13" s="953">
        <v>183119</v>
      </c>
      <c r="F13" s="954">
        <v>1015846</v>
      </c>
      <c r="G13" s="955">
        <v>922214</v>
      </c>
    </row>
    <row xmlns:x14ac="http://schemas.microsoft.com/office/spreadsheetml/2009/9/ac" r="14" x14ac:dyDescent="0.2">
      <c r="B14" s="821">
        <v>2009</v>
      </c>
      <c r="C14" s="956">
        <v>2178500</v>
      </c>
      <c r="D14" s="957">
        <v>13.03700065612793</v>
      </c>
      <c r="E14" s="958">
        <v>188299</v>
      </c>
      <c r="F14" s="959">
        <v>1044398</v>
      </c>
      <c r="G14" s="960">
        <v>945803</v>
      </c>
    </row>
    <row xmlns:x14ac="http://schemas.microsoft.com/office/spreadsheetml/2009/9/ac" r="15" x14ac:dyDescent="0.2">
      <c r="B15" s="827">
        <v>2010</v>
      </c>
      <c r="C15" s="961">
        <v>2236953</v>
      </c>
      <c r="D15" s="962">
        <v>13.019000053405762</v>
      </c>
      <c r="E15" s="963">
        <v>193262</v>
      </c>
      <c r="F15" s="964">
        <v>1073790</v>
      </c>
      <c r="G15" s="965">
        <v>969901</v>
      </c>
    </row>
    <row xmlns:x14ac="http://schemas.microsoft.com/office/spreadsheetml/2009/9/ac" r="16" x14ac:dyDescent="0.2">
      <c r="B16" s="833">
        <v>2011</v>
      </c>
      <c r="C16" s="966">
        <v>2295940</v>
      </c>
      <c r="D16" s="967">
        <v>13</v>
      </c>
      <c r="E16" s="968">
        <v>197064</v>
      </c>
      <c r="F16" s="969">
        <v>1103596</v>
      </c>
      <c r="G16" s="970">
        <v>995280</v>
      </c>
    </row>
    <row xmlns:x14ac="http://schemas.microsoft.com/office/spreadsheetml/2009/9/ac" r="17" x14ac:dyDescent="0.2">
      <c r="B17" s="839">
        <v>2012</v>
      </c>
      <c r="C17" s="971">
        <v>2976319</v>
      </c>
      <c r="D17" s="972">
        <v>12.982000350952148</v>
      </c>
      <c r="E17" s="973">
        <v>826428</v>
      </c>
      <c r="F17" s="974">
        <v>1130987</v>
      </c>
      <c r="G17" s="975">
        <v>1018904</v>
      </c>
    </row>
    <row xmlns:x14ac="http://schemas.microsoft.com/office/spreadsheetml/2009/9/ac" r="18" x14ac:dyDescent="0.2">
      <c r="B18" s="845">
        <v>2013</v>
      </c>
      <c r="C18" s="976">
        <v>3040897</v>
      </c>
      <c r="D18" s="977">
        <v>12.977999687194824</v>
      </c>
      <c r="E18" s="978">
        <v>841279</v>
      </c>
      <c r="F18" s="979">
        <v>1157267</v>
      </c>
      <c r="G18" s="980">
        <v>1042351</v>
      </c>
    </row>
    <row xmlns:x14ac="http://schemas.microsoft.com/office/spreadsheetml/2009/9/ac" r="19" x14ac:dyDescent="0.2">
      <c r="B19" s="851">
        <v>2014</v>
      </c>
      <c r="C19" s="981">
        <v>3105246</v>
      </c>
      <c r="D19" s="982">
        <v>12.98799991607666</v>
      </c>
      <c r="E19" s="983">
        <v>856544</v>
      </c>
      <c r="F19" s="984">
        <v>1182740</v>
      </c>
      <c r="G19" s="985">
        <v>1065962</v>
      </c>
    </row>
    <row xmlns:x14ac="http://schemas.microsoft.com/office/spreadsheetml/2009/9/ac" r="20" x14ac:dyDescent="0.2">
      <c r="B20" s="857">
        <v>2015</v>
      </c>
      <c r="C20" s="986">
        <v>3169261</v>
      </c>
      <c r="D20" s="987">
        <v>13.011999130249023</v>
      </c>
      <c r="E20" s="988">
        <v>871792</v>
      </c>
      <c r="F20" s="989">
        <v>1206723</v>
      </c>
      <c r="G20" s="990">
        <v>1090746</v>
      </c>
    </row>
    <row xmlns:x14ac="http://schemas.microsoft.com/office/spreadsheetml/2009/9/ac" r="21" x14ac:dyDescent="0.2">
      <c r="B21" s="863">
        <v>2016</v>
      </c>
      <c r="C21" s="991">
        <v>3231550</v>
      </c>
      <c r="D21" s="992">
        <v>13.050000190734863</v>
      </c>
      <c r="E21" s="993">
        <v>885805</v>
      </c>
      <c r="F21" s="994">
        <v>1229709</v>
      </c>
      <c r="G21" s="995">
        <v>1116036</v>
      </c>
    </row>
    <row xmlns:x14ac="http://schemas.microsoft.com/office/spreadsheetml/2009/9/ac" r="22" x14ac:dyDescent="0.2">
      <c r="B22" s="869">
        <v>2017</v>
      </c>
      <c r="C22" s="996">
        <v>3292046</v>
      </c>
      <c r="D22" s="997">
        <v>13.101999282836914</v>
      </c>
      <c r="E22" s="998">
        <v>899395</v>
      </c>
      <c r="F22" s="999">
        <v>1251188</v>
      </c>
      <c r="G22" s="1000">
        <v>1141463</v>
      </c>
    </row>
    <row xmlns:x14ac="http://schemas.microsoft.com/office/spreadsheetml/2009/9/ac" r="23" x14ac:dyDescent="0.2">
      <c r="B23" s="875">
        <v>2018</v>
      </c>
      <c r="C23" s="1001">
        <v>3350522</v>
      </c>
      <c r="D23" s="1002">
        <v>13.168999671936035</v>
      </c>
      <c r="E23" s="1003">
        <v>911509</v>
      </c>
      <c r="F23" s="1004">
        <v>1273233</v>
      </c>
      <c r="G23" s="1005">
        <v>1165780</v>
      </c>
    </row>
    <row xmlns:x14ac="http://schemas.microsoft.com/office/spreadsheetml/2009/9/ac" r="24" x14ac:dyDescent="0.2">
      <c r="B24" s="881">
        <v>2019</v>
      </c>
      <c r="C24" s="1006">
        <v>3405871</v>
      </c>
      <c r="D24" s="1007">
        <v>13.249999046325684</v>
      </c>
      <c r="E24" s="1008">
        <v>922000</v>
      </c>
      <c r="F24" s="1009">
        <v>1294699</v>
      </c>
      <c r="G24" s="1010">
        <v>1189172</v>
      </c>
    </row>
    <row xmlns:x14ac="http://schemas.microsoft.com/office/spreadsheetml/2009/9/ac" r="25" x14ac:dyDescent="0.2">
      <c r="B25" s="887">
        <v>2020</v>
      </c>
      <c r="C25" s="1011">
        <v>3459011</v>
      </c>
      <c r="D25" s="1012">
        <v>13.345000267028809</v>
      </c>
      <c r="E25" s="1013">
        <v>931714</v>
      </c>
      <c r="F25" s="1014">
        <v>1315300</v>
      </c>
      <c r="G25" s="1015">
        <v>1211997</v>
      </c>
    </row>
    <row xmlns:x14ac="http://schemas.microsoft.com/office/spreadsheetml/2009/9/ac" r="26" x14ac:dyDescent="0.2">
      <c r="B26" s="893">
        <v>2021</v>
      </c>
      <c r="C26" s="1016">
        <v>3504010</v>
      </c>
      <c r="D26" s="1017">
        <v>13.456000328063965</v>
      </c>
      <c r="E26" s="1018">
        <v>939575</v>
      </c>
      <c r="F26" s="1019">
        <v>1333704</v>
      </c>
      <c r="G26" s="1020">
        <v>1230731</v>
      </c>
    </row>
    <row xmlns:x14ac="http://schemas.microsoft.com/office/spreadsheetml/2009/9/ac" r="27" x14ac:dyDescent="0.2">
      <c r="B27" s="899">
        <v>2022</v>
      </c>
      <c r="C27" s="900">
        <v>3547618</v>
      </c>
      <c r="D27" s="901">
        <v>13.581999778747559</v>
      </c>
      <c r="E27" s="902">
        <v>947195</v>
      </c>
      <c r="F27" s="903">
        <v>1351268</v>
      </c>
      <c r="G27" s="904">
        <v>1249155</v>
      </c>
    </row>
    <row xmlns:x14ac="http://schemas.microsoft.com/office/spreadsheetml/2009/9/ac" r="28" x14ac:dyDescent="0.2">
      <c r="B28" s="905">
        <v>2023</v>
      </c>
      <c r="C28" s="906">
        <v>3583714</v>
      </c>
      <c r="D28" s="907">
        <v>13.722999572753906</v>
      </c>
      <c r="E28" s="908">
        <v>953697</v>
      </c>
      <c r="F28" s="909">
        <v>1366216</v>
      </c>
      <c r="G28" s="910">
        <v>1263801</v>
      </c>
    </row>
    <row xmlns:x14ac="http://schemas.microsoft.com/office/spreadsheetml/2009/9/ac" r="29" x14ac:dyDescent="0.2">
      <c r="B29" s="184">
        <v>2024</v>
      </c>
      <c r="C29" s="348"/>
      <c r="D29" s="349"/>
      <c r="E29" s="350"/>
      <c r="F29" s="351"/>
      <c r="G29" s="352"/>
    </row>
    <row xmlns:x14ac="http://schemas.microsoft.com/office/spreadsheetml/2009/9/ac" r="30" x14ac:dyDescent="0.2">
      <c r="B30" s="183">
        <v>2025</v>
      </c>
      <c r="C30" s="348"/>
      <c r="D30" s="349"/>
      <c r="E30" s="350"/>
      <c r="F30" s="351"/>
      <c r="G30" s="352"/>
    </row>
    <row xmlns:x14ac="http://schemas.microsoft.com/office/spreadsheetml/2009/9/ac" r="31" x14ac:dyDescent="0.2">
      <c r="B31" s="184">
        <v>2026</v>
      </c>
      <c r="C31" s="348"/>
      <c r="D31" s="349"/>
      <c r="E31" s="350"/>
      <c r="F31" s="351"/>
      <c r="G31" s="352"/>
    </row>
    <row xmlns:x14ac="http://schemas.microsoft.com/office/spreadsheetml/2009/9/ac" r="32" x14ac:dyDescent="0.2">
      <c r="B32" s="183">
        <v>2027</v>
      </c>
      <c r="C32" s="348"/>
      <c r="D32" s="349"/>
      <c r="E32" s="350"/>
      <c r="F32" s="351"/>
      <c r="G32" s="352"/>
    </row>
    <row xmlns:x14ac="http://schemas.microsoft.com/office/spreadsheetml/2009/9/ac" r="33" x14ac:dyDescent="0.2">
      <c r="B33" s="184">
        <v>2028</v>
      </c>
      <c r="C33" s="348"/>
      <c r="D33" s="349"/>
      <c r="E33" s="350"/>
      <c r="F33" s="351"/>
      <c r="G33" s="352"/>
    </row>
    <row xmlns:x14ac="http://schemas.microsoft.com/office/spreadsheetml/2009/9/ac" r="34" x14ac:dyDescent="0.2">
      <c r="B34" s="183">
        <v>2029</v>
      </c>
      <c r="C34" s="348"/>
      <c r="D34" s="349"/>
      <c r="E34" s="350"/>
      <c r="F34" s="351"/>
      <c r="G34" s="352"/>
    </row>
    <row xmlns:x14ac="http://schemas.microsoft.com/office/spreadsheetml/2009/9/ac" r="35" x14ac:dyDescent="0.2">
      <c r="B35" s="184">
        <v>2030</v>
      </c>
      <c r="C35" s="188"/>
      <c r="D35" s="185"/>
      <c r="E35" s="189"/>
      <c r="F35" s="186"/>
      <c r="G35" s="187"/>
    </row>
    <row xmlns:x14ac="http://schemas.microsoft.com/office/spreadsheetml/2009/9/ac" r="36" ht="14.25" x14ac:dyDescent="0.2">
      <c r="B36" s="107" t="s">
        <v>215</v>
      </c>
      <c r="G36" s="105"/>
    </row>
    <row xmlns:x14ac="http://schemas.microsoft.com/office/spreadsheetml/2009/9/ac" r="37" ht="14.25" x14ac:dyDescent="0.2">
      <c r="B37" s="107" t="s">
        <v>240</v>
      </c>
    </row>
    <row xmlns:x14ac="http://schemas.microsoft.com/office/spreadsheetml/2009/9/ac" r="38" ht="14.25" x14ac:dyDescent="0.2">
      <c r="B38" s="107" t="s">
        <v>288</v>
      </c>
    </row>
    <row xmlns:x14ac="http://schemas.microsoft.com/office/spreadsheetml/2009/9/ac" r="39" x14ac:dyDescent="0.2">
      <c r="B39" s="398" t="s">
        <v>241</v>
      </c>
    </row>
    <row xmlns:x14ac="http://schemas.microsoft.com/office/spreadsheetml/2009/9/ac" r="41" x14ac:dyDescent="0.2">
      <c r="B41" s="106"/>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2E1A6-A5C8-4523-91E5-7637F3F51C9B}">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3" customWidth="true"/>
  </cols>
  <sheetData>
    <row xmlns:x14ac="http://schemas.microsoft.com/office/spreadsheetml/2009/9/ac" r="2" ht="33" customHeight="true" x14ac:dyDescent="0.25">
      <c r="B2" s="562" t="s">
        <v>268</v>
      </c>
      <c r="C2" s="562"/>
    </row>
    <row xmlns:x14ac="http://schemas.microsoft.com/office/spreadsheetml/2009/9/ac" r="3" ht="6" customHeight="true" x14ac:dyDescent="0.25">
      <c r="B3" s="362"/>
    </row>
    <row xmlns:x14ac="http://schemas.microsoft.com/office/spreadsheetml/2009/9/ac" r="4" ht="30" customHeight="true" x14ac:dyDescent="0.25">
      <c r="B4" s="364" t="s">
        <v>269</v>
      </c>
      <c r="C4" s="365" t="s">
        <v>270</v>
      </c>
    </row>
    <row xmlns:x14ac="http://schemas.microsoft.com/office/spreadsheetml/2009/9/ac" r="5" ht="30" customHeight="true" x14ac:dyDescent="0.25">
      <c r="B5" s="364" t="s">
        <v>48</v>
      </c>
      <c r="C5" s="365" t="s">
        <v>271</v>
      </c>
    </row>
    <row xmlns:x14ac="http://schemas.microsoft.com/office/spreadsheetml/2009/9/ac" r="6" ht="30" customHeight="true" x14ac:dyDescent="0.25">
      <c r="B6" s="364" t="s">
        <v>272</v>
      </c>
      <c r="C6" s="365" t="s">
        <v>273</v>
      </c>
    </row>
    <row xmlns:x14ac="http://schemas.microsoft.com/office/spreadsheetml/2009/9/ac" r="7" ht="30" customHeight="true" x14ac:dyDescent="0.25">
      <c r="B7" s="364" t="s">
        <v>274</v>
      </c>
      <c r="C7" s="365" t="s">
        <v>275</v>
      </c>
    </row>
    <row xmlns:x14ac="http://schemas.microsoft.com/office/spreadsheetml/2009/9/ac" r="8" ht="30" customHeight="true" x14ac:dyDescent="0.25">
      <c r="B8" s="364" t="s">
        <v>146</v>
      </c>
      <c r="C8" s="365" t="s">
        <v>276</v>
      </c>
    </row>
    <row xmlns:x14ac="http://schemas.microsoft.com/office/spreadsheetml/2009/9/ac" r="9" ht="30" customHeight="true" x14ac:dyDescent="0.25">
      <c r="B9" s="364" t="s">
        <v>277</v>
      </c>
      <c r="C9" s="365" t="s">
        <v>278</v>
      </c>
    </row>
    <row xmlns:x14ac="http://schemas.microsoft.com/office/spreadsheetml/2009/9/ac" r="10" ht="30" customHeight="true" x14ac:dyDescent="0.25">
      <c r="B10" s="364" t="s">
        <v>150</v>
      </c>
      <c r="C10" s="365" t="s">
        <v>279</v>
      </c>
    </row>
    <row xmlns:x14ac="http://schemas.microsoft.com/office/spreadsheetml/2009/9/ac" r="11" s="368" customFormat="true" ht="6.75" customHeight="true" x14ac:dyDescent="0.25">
      <c r="B11" s="366"/>
      <c r="C11" s="367"/>
    </row>
    <row xmlns:x14ac="http://schemas.microsoft.com/office/spreadsheetml/2009/9/ac" r="12" s="370" customFormat="true" ht="11.25" x14ac:dyDescent="0.2">
      <c r="B12" s="369" t="s">
        <v>280</v>
      </c>
    </row>
    <row xmlns:x14ac="http://schemas.microsoft.com/office/spreadsheetml/2009/9/ac" r="13" x14ac:dyDescent="0.25">
      <c r="B13" s="369" t="s">
        <v>283</v>
      </c>
    </row>
    <row xmlns:x14ac="http://schemas.microsoft.com/office/spreadsheetml/2009/9/ac" r="14" x14ac:dyDescent="0.25">
      <c r="B14" s="371" t="s">
        <v>281</v>
      </c>
    </row>
    <row xmlns:x14ac="http://schemas.microsoft.com/office/spreadsheetml/2009/9/ac" r="15" ht="76.5" customHeight="true" x14ac:dyDescent="0.25">
      <c r="B15" s="563" t="s">
        <v>282</v>
      </c>
      <c r="C15" s="563"/>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9A553-5312-46AF-AFF2-E647F493666E}">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5" customWidth="true"/>
    <col min="2" max="2" width="12.375" style="565" customWidth="true"/>
    <col min="3" max="8" width="9" style="565" customWidth="true"/>
    <col min="9" max="9" width="12.375" style="565" customWidth="true"/>
    <col min="10" max="15" width="9" style="565" customWidth="true"/>
    <col min="16" max="16" width="12.375" style="565" customWidth="true"/>
    <col min="17" max="22" width="9" style="565" customWidth="true"/>
    <col min="23" max="38" width="9" style="565"/>
    <col min="39" max="16384" width="9" style="573"/>
  </cols>
  <sheetData>
    <row xmlns:x14ac="http://schemas.microsoft.com/office/spreadsheetml/2009/9/ac" r="1" s="565" customFormat="true" x14ac:dyDescent="0.2">
      <c r="A1" s="564" t="s">
        <v>152</v>
      </c>
      <c r="B1" s="564"/>
      <c r="C1" s="564"/>
      <c r="D1" s="564"/>
      <c r="E1" s="564"/>
      <c r="F1" s="564"/>
      <c r="G1" s="564"/>
      <c r="H1" s="564"/>
      <c r="I1" s="564"/>
      <c r="J1" s="564"/>
      <c r="K1" s="564"/>
      <c r="L1" s="564"/>
      <c r="M1" s="564"/>
      <c r="N1" s="564"/>
      <c r="O1" s="564"/>
      <c r="P1" s="564"/>
      <c r="Q1" s="564"/>
      <c r="R1" s="564"/>
      <c r="S1" s="564"/>
      <c r="T1" s="564"/>
      <c r="U1" s="564"/>
      <c r="V1" s="564"/>
    </row>
    <row xmlns:x14ac="http://schemas.microsoft.com/office/spreadsheetml/2009/9/ac" r="2" s="565" customFormat="true" x14ac:dyDescent="0.2">
      <c r="A2" s="564"/>
      <c r="B2" s="564"/>
      <c r="C2" s="564"/>
      <c r="D2" s="564"/>
      <c r="E2" s="564"/>
      <c r="F2" s="564"/>
      <c r="G2" s="564"/>
      <c r="H2" s="564"/>
      <c r="I2" s="564"/>
      <c r="J2" s="564"/>
      <c r="K2" s="564"/>
      <c r="L2" s="564"/>
      <c r="M2" s="564"/>
      <c r="N2" s="564"/>
      <c r="O2" s="564"/>
      <c r="P2" s="564"/>
      <c r="Q2" s="564"/>
      <c r="R2" s="564"/>
      <c r="S2" s="564"/>
      <c r="T2" s="564"/>
      <c r="U2" s="564"/>
      <c r="V2" s="564"/>
    </row>
    <row xmlns:x14ac="http://schemas.microsoft.com/office/spreadsheetml/2009/9/ac" r="3" s="565" customFormat="true" ht="18" x14ac:dyDescent="0.2">
      <c r="A3" s="566"/>
      <c r="B3" s="566"/>
      <c r="C3" s="566"/>
      <c r="D3" s="566"/>
      <c r="E3" s="566"/>
      <c r="F3" s="566"/>
      <c r="G3" s="566"/>
      <c r="H3" s="566"/>
      <c r="I3" s="566"/>
      <c r="J3" s="566"/>
      <c r="K3" s="566"/>
      <c r="L3" s="566"/>
      <c r="M3" s="566"/>
      <c r="N3" s="566"/>
      <c r="O3" s="566"/>
      <c r="P3" s="566"/>
      <c r="Q3" s="566"/>
      <c r="R3" s="566"/>
      <c r="S3" s="566"/>
      <c r="T3" s="566"/>
      <c r="U3" s="566"/>
      <c r="V3" s="566"/>
    </row>
    <row xmlns:x14ac="http://schemas.microsoft.com/office/spreadsheetml/2009/9/ac" r="4" ht="15.75" x14ac:dyDescent="0.25">
      <c r="B4" s="567" t="s">
        <v>13</v>
      </c>
      <c r="E4" s="568"/>
      <c r="I4" s="569" t="s">
        <v>14</v>
      </c>
      <c r="P4" s="570" t="s">
        <v>15</v>
      </c>
    </row>
    <row xmlns:x14ac="http://schemas.microsoft.com/office/spreadsheetml/2009/9/ac" r="6" x14ac:dyDescent="0.2">
      <c r="G6" s="571"/>
      <c r="H6" s="571"/>
      <c r="I6" s="571"/>
      <c r="K6" s="571"/>
      <c r="L6" s="571"/>
    </row>
    <row xmlns:x14ac="http://schemas.microsoft.com/office/spreadsheetml/2009/9/ac" r="7" ht="15.75" x14ac:dyDescent="0.2">
      <c r="G7" s="571"/>
      <c r="H7" s="571"/>
      <c r="I7" s="571"/>
      <c r="K7" s="572"/>
      <c r="L7" s="571"/>
    </row>
    <row xmlns:x14ac="http://schemas.microsoft.com/office/spreadsheetml/2009/9/ac" r="8" x14ac:dyDescent="0.2">
      <c r="G8" s="571"/>
      <c r="H8" s="571"/>
      <c r="I8" s="571"/>
      <c r="K8" s="571"/>
      <c r="L8" s="571"/>
    </row>
    <row xmlns:x14ac="http://schemas.microsoft.com/office/spreadsheetml/2009/9/ac" r="9" x14ac:dyDescent="0.2">
      <c r="G9" s="571"/>
      <c r="H9" s="571"/>
      <c r="I9" s="571"/>
      <c r="K9" s="571"/>
      <c r="L9" s="571"/>
    </row>
    <row xmlns:x14ac="http://schemas.microsoft.com/office/spreadsheetml/2009/9/ac" r="10" x14ac:dyDescent="0.2">
      <c r="G10" s="571"/>
      <c r="H10" s="571"/>
      <c r="I10" s="571"/>
      <c r="K10" s="571"/>
      <c r="L10" s="571"/>
    </row>
    <row xmlns:x14ac="http://schemas.microsoft.com/office/spreadsheetml/2009/9/ac" r="11" x14ac:dyDescent="0.2">
      <c r="G11" s="571"/>
      <c r="H11" s="571"/>
      <c r="I11" s="571"/>
      <c r="K11" s="571"/>
      <c r="L11" s="571"/>
    </row>
    <row xmlns:x14ac="http://schemas.microsoft.com/office/spreadsheetml/2009/9/ac" r="12" x14ac:dyDescent="0.2">
      <c r="G12" s="571"/>
      <c r="H12" s="571"/>
      <c r="I12" s="571"/>
      <c r="K12" s="571"/>
      <c r="L12" s="571"/>
    </row>
    <row xmlns:x14ac="http://schemas.microsoft.com/office/spreadsheetml/2009/9/ac" r="13" x14ac:dyDescent="0.2">
      <c r="G13" s="571"/>
      <c r="H13" s="571"/>
      <c r="I13" s="571"/>
      <c r="K13" s="571"/>
      <c r="L13" s="571"/>
    </row>
    <row xmlns:x14ac="http://schemas.microsoft.com/office/spreadsheetml/2009/9/ac" r="14" x14ac:dyDescent="0.2">
      <c r="G14" s="571"/>
      <c r="H14" s="571"/>
      <c r="I14" s="571"/>
      <c r="K14" s="571"/>
      <c r="L14" s="571"/>
    </row>
    <row xmlns:x14ac="http://schemas.microsoft.com/office/spreadsheetml/2009/9/ac" r="15" x14ac:dyDescent="0.2">
      <c r="G15" s="571"/>
      <c r="H15" s="571"/>
      <c r="I15" s="571"/>
      <c r="K15" s="571"/>
      <c r="L15" s="571"/>
    </row>
    <row xmlns:x14ac="http://schemas.microsoft.com/office/spreadsheetml/2009/9/ac" r="16" x14ac:dyDescent="0.2">
      <c r="G16" s="571"/>
      <c r="H16" s="571"/>
      <c r="I16" s="571"/>
      <c r="K16" s="571"/>
      <c r="L16" s="571"/>
    </row>
    <row xmlns:x14ac="http://schemas.microsoft.com/office/spreadsheetml/2009/9/ac" r="17" x14ac:dyDescent="0.2">
      <c r="G17" s="571"/>
      <c r="H17" s="571"/>
      <c r="I17" s="571"/>
      <c r="K17" s="571"/>
      <c r="L17" s="571"/>
    </row>
    <row xmlns:x14ac="http://schemas.microsoft.com/office/spreadsheetml/2009/9/ac" r="18" x14ac:dyDescent="0.2">
      <c r="G18" s="571"/>
      <c r="H18" s="571"/>
      <c r="I18" s="571"/>
      <c r="K18" s="571"/>
      <c r="L18" s="571"/>
    </row>
    <row xmlns:x14ac="http://schemas.microsoft.com/office/spreadsheetml/2009/9/ac" r="19" x14ac:dyDescent="0.2">
      <c r="G19" s="571"/>
      <c r="H19" s="571"/>
      <c r="I19" s="571"/>
      <c r="K19" s="571"/>
      <c r="L19" s="571"/>
    </row>
    <row xmlns:x14ac="http://schemas.microsoft.com/office/spreadsheetml/2009/9/ac" r="20" x14ac:dyDescent="0.2">
      <c r="G20" s="571"/>
      <c r="H20" s="571"/>
      <c r="I20" s="571"/>
      <c r="K20" s="571"/>
      <c r="L20" s="571"/>
    </row>
    <row xmlns:x14ac="http://schemas.microsoft.com/office/spreadsheetml/2009/9/ac" r="21" x14ac:dyDescent="0.2">
      <c r="G21" s="571"/>
      <c r="H21" s="571"/>
      <c r="I21" s="571"/>
      <c r="K21" s="571"/>
      <c r="L21" s="571"/>
    </row>
    <row xmlns:x14ac="http://schemas.microsoft.com/office/spreadsheetml/2009/9/ac" r="23" x14ac:dyDescent="0.2">
      <c r="B23" s="574"/>
    </row>
    <row xmlns:x14ac="http://schemas.microsoft.com/office/spreadsheetml/2009/9/ac" r="25" x14ac:dyDescent="0.2">
      <c r="B25" s="575"/>
      <c r="C25" s="575" t="str">
        <f>+IF(OR((C28="National*"),(D28="Urban*"),(E28="Rural*"),(F28="Pre-primary*"),(G28="Primary*"),(H28="Secondary^"),(C28="National*^"),(D28="Urban*^"),(E28="Rural*^"),(F28="Pre-primary*^"),(G28="Primary*^"),(H28="Secondary*^")),"*No basic service estimate available","")</f>
        <v>*No basic service estimate available</v>
      </c>
      <c r="J25" s="575" t="str">
        <f>+IF(OR((J28="National*"),(K28="Urban*"),(L28="Rural*"),(M28="Pre-primary*"),(N28="Primary*"),(O28="Secondary^"),(J28="National*^"),(K28="Urban*^"),(L28="Rural*^"),(M28="Pre-primary*^"),(N28="Primary*^"),(O28="Secondary*^")),"*No basic service estimate available","")</f>
        <v>*No basic service estimate available</v>
      </c>
      <c r="Q25" s="575"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4"/>
      <c r="C26" s="575" t="str">
        <f>+IF(OR((C28="National*^"),(D28="Urban*^"),(E28="Rural*^"),(F28="Pre-primary*^"),(G28="Primary*^"),(H28="Secondary*^")),"^Facilities that cannot be classified as improved or unimproved are treated as limited","")</f>
        <v/>
      </c>
      <c r="J26" s="575" t="str">
        <f>+IF(OR((J28="National*^"),(K28="Urban*^"),(L28="Rural*^"),(M28="Pre-primary*^"),(N28="Primary*^"),(O28="Secondary*^")),"^Facilities that cannot be classified as improved or unimproved are treated as limited","")</f>
        <v/>
      </c>
      <c r="Q26" s="575" t="str">
        <f>+IF(OR((Q28="National*^"),(R28="Urban*^"),(S28="Rural*^"),(T28="Pre-primary*^"),(U28="Primary*^"),(V28="Secondary*^")),"^Facilities that cannot be classified as having water or not are treated as limited","")</f>
        <v/>
      </c>
    </row>
    <row xmlns:x14ac="http://schemas.microsoft.com/office/spreadsheetml/2009/9/ac" r="27" x14ac:dyDescent="0.2">
      <c r="B27" s="576" t="str">
        <f>+Introduction!C7</f>
        <v>Papua New Guinea</v>
      </c>
      <c r="C27" s="577" t="s">
        <v>234</v>
      </c>
      <c r="D27" s="577"/>
      <c r="E27" s="577"/>
      <c r="F27" s="577"/>
      <c r="G27" s="577"/>
      <c r="H27" s="577"/>
      <c r="I27" s="578" t="str">
        <f>+B27</f>
        <v>Papua New Guinea</v>
      </c>
      <c r="J27" s="579" t="s">
        <v>14</v>
      </c>
      <c r="K27" s="580"/>
      <c r="L27" s="580"/>
      <c r="M27" s="580"/>
      <c r="N27" s="580"/>
      <c r="O27" s="580"/>
      <c r="P27" s="581" t="str">
        <f>+B27</f>
        <v>Papua New Guinea</v>
      </c>
      <c r="Q27" s="582" t="s">
        <v>15</v>
      </c>
      <c r="R27" s="582"/>
      <c r="S27" s="582"/>
      <c r="T27" s="582"/>
      <c r="U27" s="582"/>
      <c r="V27" s="583"/>
      <c r="AM27" s="565"/>
      <c r="AN27" s="565"/>
      <c r="AO27" s="565"/>
      <c r="AP27" s="565"/>
      <c r="AQ27" s="565"/>
      <c r="AR27" s="565"/>
      <c r="AS27" s="565"/>
      <c r="AT27" s="565"/>
      <c r="AU27" s="565"/>
    </row>
    <row xmlns:x14ac="http://schemas.microsoft.com/office/spreadsheetml/2009/9/ac" r="28" x14ac:dyDescent="0.2">
      <c r="B28" s="584"/>
      <c r="C28" s="585" t="str">
        <f>IF(AND(C30=0.0000000001,C31=0.0000000001,C32=0.0000000001), "National*",IF(AND(C30=0.0000000001,ISNUMBER(C32)),"National*", "National"))</f>
        <v>National</v>
      </c>
      <c r="D28" s="586" t="str">
        <f>IF(AND(D30=0.0000000001,D31=0.0000000001,D32=0.0000000001), "Urban*",IF(AND(D30=0.0000000001,ISNUMBER(D32)),"Urban*", "Urban"))</f>
        <v>Urban*</v>
      </c>
      <c r="E28" s="586" t="str">
        <f>IF(AND(E30=0.0000000001,E31=0.0000000001,E32=0.0000000001), "Rural*",IF(AND(E30=0.0000000001,ISNUMBER(E32)),"Rural*", "Rural"))</f>
        <v>Rural*</v>
      </c>
      <c r="F28" s="586" t="str">
        <f>IF(AND(F30=0.0000000001,F31=0.0000000001,F32=0.0000000001), "Pre-primary*",IF(AND(F30=0.0000000001,ISNUMBER(F32)),"Pre-primary*", "Pre-primary"))</f>
        <v>Pre-primary</v>
      </c>
      <c r="G28" s="586" t="str">
        <f>IF(AND(G30=0.0000000001,G31=0.0000000001,G32=0.0000000001), "Primary*",IF(AND(G30=0.0000000001,ISNUMBER(G32)),"Primary*", "Primary"))</f>
        <v>Primary</v>
      </c>
      <c r="H28" s="586" t="str">
        <f>IF(AND(H30=0.0000000001,H31=0.0000000001,H32=0.0000000001), "Secondary*",IF(AND(H30=0.0000000001,ISNUMBER(H32)),"Secondary*", "Secondary"))</f>
        <v>Secondary</v>
      </c>
      <c r="I28" s="584"/>
      <c r="J28" s="587" t="str">
        <f>IF(AND(J30=0.0000000001,J31=0.0000000001,J32=0.0000000001), "National*",IF(AND(J30=0.0000000001,ISNUMBER(J32)),"National*", "National"))</f>
        <v>National</v>
      </c>
      <c r="K28" s="586" t="str">
        <f>IF(AND(K30=0.0000000001,K31=0.0000000001,K32=0.0000000001), "Urban*",IF(AND(K30=0.0000000001,ISNUMBER(K32)),"Urban*", "Urban"))</f>
        <v>Urban*</v>
      </c>
      <c r="L28" s="586" t="str">
        <f>IF(AND(L30=0.0000000001,L31=0.0000000001,L32=0.0000000001), "Rural*",IF(AND(L30=0.0000000001,ISNUMBER(L32)),"Rural*", "Rural"))</f>
        <v>Rural*</v>
      </c>
      <c r="M28" s="586" t="str">
        <f>IF(AND(M30=0.0000000001,M31=0.0000000001,M32=0.0000000001), "Pre-primary*",IF(AND(M30=0.0000000001,ISNUMBER(M32)),"Pre-primary*", "Pre-primary"))</f>
        <v>Pre-primary</v>
      </c>
      <c r="N28" s="586" t="str">
        <f>IF(AND(N30=0.0000000001,N31=0.0000000001,N32=0.0000000001), "Primary*",IF(AND(N30=0.0000000001,ISNUMBER(N32)),"Primary*", "Primary"))</f>
        <v>Primary</v>
      </c>
      <c r="O28" s="586" t="str">
        <f>IF(AND(O30=0.0000000001,O31=0.0000000001,O32=0.0000000001), "Secondary*",IF(AND(O30=0.0000000001,ISNUMBER(O32)),"Secondary*", "Secondary"))</f>
        <v>Secondary</v>
      </c>
      <c r="P28" s="588"/>
      <c r="Q28" s="589" t="str">
        <f>IF(AND(Q30=0.0000000001,Q31=0.0000000001,Q32=0.0000000001), "National*",IF(AND(Q30=0.0000000001,ISNUMBER(Q32)),"National*", "National"))</f>
        <v>National</v>
      </c>
      <c r="R28" s="586" t="str">
        <f>IF(AND(R30=0.0000000001,R31=0.0000000001,R32=0.0000000001), "Urban*",IF(AND(R30=0.0000000001,ISNUMBER(R32)),"Urban*", "Urban"))</f>
        <v>Urban*</v>
      </c>
      <c r="S28" s="586" t="str">
        <f>IF(AND(S30=0.0000000001,S31=0.0000000001,S32=0.0000000001), "Rural*",IF(AND(S30=0.0000000001,ISNUMBER(S32)),"Rural*", "Rural"))</f>
        <v>Rural*</v>
      </c>
      <c r="T28" s="586" t="str">
        <f>IF(AND(T30=0.0000000001,T31=0.0000000001,T32=0.0000000001), "Pre-primary*",IF(AND(T30=0.0000000001,ISNUMBER(T32)),"Pre-primary*", "Pre-primary"))</f>
        <v>Pre-primary</v>
      </c>
      <c r="U28" s="586" t="str">
        <f>IF(AND(U30=0.0000000001,U31=0.0000000001,U32=0.0000000001), "Primary*",IF(AND(U30=0.0000000001,ISNUMBER(U32)),"Primary*", "Primary"))</f>
        <v>Primary</v>
      </c>
      <c r="V28" s="590" t="str">
        <f>IF(AND(V30=0.0000000001,V31=0.0000000001,V32=0.0000000001), "Secondary*",IF(AND(V30=0.0000000001,ISNUMBER(V32)),"Secondary*", "Secondary"))</f>
        <v>Secondary</v>
      </c>
      <c r="AM28" s="565"/>
      <c r="AN28" s="565"/>
      <c r="AO28" s="565"/>
      <c r="AP28" s="565"/>
      <c r="AQ28" s="565"/>
      <c r="AR28" s="565"/>
      <c r="AS28" s="565"/>
      <c r="AT28" s="565"/>
      <c r="AU28" s="565"/>
    </row>
    <row xmlns:x14ac="http://schemas.microsoft.com/office/spreadsheetml/2009/9/ac" r="29" ht="15.75" thickBot="true" x14ac:dyDescent="0.25">
      <c r="B29" s="584"/>
      <c r="C29" s="591">
        <f>IF(ISNUMBER(Regressions!B4), Regressions!B4, "-")</f>
        <v>2023</v>
      </c>
      <c r="D29" s="592">
        <f>C29</f>
        <v>2023</v>
      </c>
      <c r="E29" s="592">
        <f>D29</f>
        <v>2023</v>
      </c>
      <c r="F29" s="592">
        <f>E29</f>
        <v>2023</v>
      </c>
      <c r="G29" s="592">
        <f>F29</f>
        <v>2023</v>
      </c>
      <c r="H29" s="592">
        <f>F29</f>
        <v>2023</v>
      </c>
      <c r="I29" s="584"/>
      <c r="J29" s="593">
        <f>IF(ISNUMBER(Regressions!K4), Regressions!K4, "-")</f>
        <v>2023</v>
      </c>
      <c r="K29" s="594">
        <f>J29</f>
        <v>2023</v>
      </c>
      <c r="L29" s="594">
        <f>K29</f>
        <v>2023</v>
      </c>
      <c r="M29" s="594">
        <f>L29</f>
        <v>2023</v>
      </c>
      <c r="N29" s="594">
        <f>M29</f>
        <v>2023</v>
      </c>
      <c r="O29" s="594">
        <f>M29</f>
        <v>2023</v>
      </c>
      <c r="P29" s="588"/>
      <c r="Q29" s="595">
        <f>IF(ISNUMBER(Regressions!T4), Regressions!T4, "-")</f>
        <v>2023</v>
      </c>
      <c r="R29" s="596">
        <f>Q29</f>
        <v>2023</v>
      </c>
      <c r="S29" s="596">
        <f>R29</f>
        <v>2023</v>
      </c>
      <c r="T29" s="596">
        <f>S29</f>
        <v>2023</v>
      </c>
      <c r="U29" s="596">
        <f>T29</f>
        <v>2023</v>
      </c>
      <c r="V29" s="597">
        <f>T29</f>
        <v>2023</v>
      </c>
      <c r="AM29" s="565"/>
      <c r="AN29" s="565"/>
      <c r="AO29" s="565"/>
      <c r="AP29" s="565"/>
      <c r="AQ29" s="565"/>
      <c r="AR29" s="565"/>
      <c r="AS29" s="565"/>
      <c r="AT29" s="565"/>
      <c r="AU29" s="565"/>
    </row>
    <row xmlns:x14ac="http://schemas.microsoft.com/office/spreadsheetml/2009/9/ac" r="30" x14ac:dyDescent="0.2">
      <c r="B30" s="598" t="s">
        <v>155</v>
      </c>
      <c r="C30" s="599">
        <f>IF(ISNUMBER(Regressions!C4), Regressions!C4, 0.0000000001)</f>
        <v>46.832801369999999</v>
      </c>
      <c r="D30" s="599">
        <f>IF(ISNUMBER(Regressions!D4), Regressions!D4, 0.0000000001)</f>
        <v>1E-10</v>
      </c>
      <c r="E30" s="599">
        <f>IF(ISNUMBER(Regressions!E4), Regressions!E4, 0.0000000001)</f>
        <v>1E-10</v>
      </c>
      <c r="F30" s="599">
        <f>IF(ISNUMBER(Regressions!F4), Regressions!F4, 0.0000000001)</f>
        <v>33.90925739</v>
      </c>
      <c r="G30" s="599">
        <f>IF(ISNUMBER(Regressions!G4), Regressions!G4, 0.0000000001)</f>
        <v>45.840338369999998</v>
      </c>
      <c r="H30" s="599">
        <f>IF(ISNUMBER(Regressions!H4), Regressions!H4, 0.0000000001)</f>
        <v>65.185185189999999</v>
      </c>
      <c r="I30" s="600" t="s">
        <v>155</v>
      </c>
      <c r="J30" s="599">
        <f>IF(ISNUMBER(Regressions!L4), Regressions!L4,0.0000000001)</f>
        <v>46.381790000000002</v>
      </c>
      <c r="K30" s="599">
        <f>IF(ISNUMBER(Regressions!M4), Regressions!M4,0.0000000001)</f>
        <v>1E-10</v>
      </c>
      <c r="L30" s="599">
        <f>IF(ISNUMBER(Regressions!N4), Regressions!N4,0.0000000001)</f>
        <v>1E-10</v>
      </c>
      <c r="M30" s="599">
        <f>IF(ISNUMBER(Regressions!O4), Regressions!O4,0.0000000001)</f>
        <v>45.180255000000002</v>
      </c>
      <c r="N30" s="599">
        <f>IF(ISNUMBER(Regressions!P4), Regressions!P4,0.0000000001)</f>
        <v>45.62600509</v>
      </c>
      <c r="O30" s="599">
        <f>IF(ISNUMBER(Regressions!Q4), Regressions!Q4,0.0000000001)</f>
        <v>68.939260000000004</v>
      </c>
      <c r="P30" s="601" t="s">
        <v>155</v>
      </c>
      <c r="Q30" s="599">
        <f>IF(ISNUMBER(Regressions!U4), Regressions!U4,0.0000000001)</f>
        <v>11.667846669999999</v>
      </c>
      <c r="R30" s="599">
        <f>IF(ISNUMBER(Regressions!V4), Regressions!V4,0.0000000001)</f>
        <v>1E-10</v>
      </c>
      <c r="S30" s="599">
        <f>IF(ISNUMBER(Regressions!W4), Regressions!W4,0.0000000001)</f>
        <v>1E-10</v>
      </c>
      <c r="T30" s="599">
        <f>IF(ISNUMBER(Regressions!X4), Regressions!X4,0.0000000001)</f>
        <v>12.307933329999999</v>
      </c>
      <c r="U30" s="599">
        <f>IF(ISNUMBER(Regressions!Y4), Regressions!Y4,0.0000000001)</f>
        <v>11.48278541</v>
      </c>
      <c r="V30" s="602">
        <f>IF(ISNUMBER(Regressions!Z4), Regressions!Z4,0.0000000001)</f>
        <v>16.32358</v>
      </c>
      <c r="AM30" s="565"/>
      <c r="AN30" s="565"/>
      <c r="AO30" s="565"/>
      <c r="AP30" s="565"/>
      <c r="AQ30" s="565"/>
      <c r="AR30" s="565"/>
      <c r="AS30" s="565"/>
      <c r="AT30" s="565"/>
      <c r="AU30" s="565"/>
    </row>
    <row xmlns:x14ac="http://schemas.microsoft.com/office/spreadsheetml/2009/9/ac" r="31" x14ac:dyDescent="0.2">
      <c r="B31" s="603" t="s">
        <v>156</v>
      </c>
      <c r="C31" s="599">
        <f>IF(ISNUMBER(Regressions!C5), Regressions!C5, 0.0000000001)</f>
        <v>6.4343529889999997</v>
      </c>
      <c r="D31" s="599">
        <f>IF(ISNUMBER(Regressions!D5), Regressions!D5, 0.0000000001)</f>
        <v>1E-10</v>
      </c>
      <c r="E31" s="599">
        <f>IF(ISNUMBER(Regressions!E5), Regressions!E5, 0.0000000001)</f>
        <v>1E-10</v>
      </c>
      <c r="F31" s="599">
        <f>IF(ISNUMBER(Regressions!F5), Regressions!F5, 0.0000000001)</f>
        <v>7.8127089659999998</v>
      </c>
      <c r="G31" s="599">
        <f>IF(ISNUMBER(Regressions!G5), Regressions!G5, 0.0000000001)</f>
        <v>6.2901849460000001</v>
      </c>
      <c r="H31" s="599">
        <f>IF(ISNUMBER(Regressions!H5), Regressions!H5, 0.0000000001)</f>
        <v>23.274672670000001</v>
      </c>
      <c r="I31" s="604" t="s">
        <v>156</v>
      </c>
      <c r="J31" s="599">
        <f>IF(ISNUMBER(Regressions!L5), Regressions!L5,0.0000000001)</f>
        <v>12.00309</v>
      </c>
      <c r="K31" s="599">
        <f>IF(ISNUMBER(Regressions!M5), Regressions!M5,0.0000000001)</f>
        <v>1E-10</v>
      </c>
      <c r="L31" s="599">
        <f>IF(ISNUMBER(Regressions!N5), Regressions!N5,0.0000000001)</f>
        <v>1E-10</v>
      </c>
      <c r="M31" s="599">
        <f>IF(ISNUMBER(Regressions!O5), Regressions!O5,0.0000000001)</f>
        <v>13.242000000000001</v>
      </c>
      <c r="N31" s="599">
        <f>IF(ISNUMBER(Regressions!P5), Regressions!P5,0.0000000001)</f>
        <v>12.053400509999999</v>
      </c>
      <c r="O31" s="599">
        <f>IF(ISNUMBER(Regressions!Q5), Regressions!Q5,0.0000000001)</f>
        <v>9.8564699999999998</v>
      </c>
      <c r="P31" s="605" t="s">
        <v>156</v>
      </c>
      <c r="Q31" s="599">
        <f>IF(ISNUMBER(Regressions!U5), Regressions!U5,0.0000000001)</f>
        <v>42.755443329999999</v>
      </c>
      <c r="R31" s="599">
        <f>IF(ISNUMBER(Regressions!V5), Regressions!V5,0.0000000001)</f>
        <v>1E-10</v>
      </c>
      <c r="S31" s="599">
        <f>IF(ISNUMBER(Regressions!W5), Regressions!W5,0.0000000001)</f>
        <v>1E-10</v>
      </c>
      <c r="T31" s="599">
        <f>IF(ISNUMBER(Regressions!X5), Regressions!X5,0.0000000001)</f>
        <v>41.25764667</v>
      </c>
      <c r="U31" s="599">
        <f>IF(ISNUMBER(Regressions!Y5), Regressions!Y5,0.0000000001)</f>
        <v>42.704568279999997</v>
      </c>
      <c r="V31" s="602">
        <f>IF(ISNUMBER(Regressions!Z5), Regressions!Z5,0.0000000001)</f>
        <v>44.093703329999997</v>
      </c>
      <c r="AM31" s="565"/>
      <c r="AN31" s="565"/>
      <c r="AO31" s="565"/>
      <c r="AP31" s="565"/>
      <c r="AQ31" s="565"/>
      <c r="AR31" s="565"/>
      <c r="AS31" s="565"/>
      <c r="AT31" s="565"/>
      <c r="AU31" s="565"/>
    </row>
    <row xmlns:x14ac="http://schemas.microsoft.com/office/spreadsheetml/2009/9/ac" r="32" x14ac:dyDescent="0.2">
      <c r="B32" s="603" t="s">
        <v>154</v>
      </c>
      <c r="C32" s="599">
        <f>IF(ISNUMBER(Regressions!C6), Regressions!C6, 0.0000000001)</f>
        <v>46.732845640000001</v>
      </c>
      <c r="D32" s="599">
        <f>IF(ISNUMBER(Regressions!D6), Regressions!D6, 0.0000000001)</f>
        <v>1E-10</v>
      </c>
      <c r="E32" s="599">
        <f>IF(ISNUMBER(Regressions!E6), Regressions!E6, 0.0000000001)</f>
        <v>1E-10</v>
      </c>
      <c r="F32" s="599">
        <f>IF(ISNUMBER(Regressions!F6), Regressions!F6, 0.0000000001)</f>
        <v>58.278033639999997</v>
      </c>
      <c r="G32" s="599">
        <f>IF(ISNUMBER(Regressions!G6), Regressions!G6, 0.0000000001)</f>
        <v>47.869476679999998</v>
      </c>
      <c r="H32" s="599">
        <f>IF(ISNUMBER(Regressions!H6), Regressions!H6, 0.0000000001)</f>
        <v>11.54014214</v>
      </c>
      <c r="I32" s="606" t="s">
        <v>154</v>
      </c>
      <c r="J32" s="599">
        <f>IF(ISNUMBER(Regressions!L6), Regressions!L6,0.0000000001)</f>
        <v>41.615119999999997</v>
      </c>
      <c r="K32" s="599">
        <f>IF(ISNUMBER(Regressions!M6), Regressions!M6,0.0000000001)</f>
        <v>1E-10</v>
      </c>
      <c r="L32" s="599">
        <f>IF(ISNUMBER(Regressions!N6), Regressions!N6,0.0000000001)</f>
        <v>1E-10</v>
      </c>
      <c r="M32" s="599">
        <f>IF(ISNUMBER(Regressions!O6), Regressions!O6,0.0000000001)</f>
        <v>41.577745</v>
      </c>
      <c r="N32" s="599">
        <f>IF(ISNUMBER(Regressions!P6), Regressions!P6,0.0000000001)</f>
        <v>42.320594399999997</v>
      </c>
      <c r="O32" s="599">
        <f>IF(ISNUMBER(Regressions!Q6), Regressions!Q6,0.0000000001)</f>
        <v>21.204270000000001</v>
      </c>
      <c r="P32" s="607" t="s">
        <v>154</v>
      </c>
      <c r="Q32" s="599">
        <f>IF(ISNUMBER(Regressions!U6), Regressions!U6,0.0000000001)</f>
        <v>45.576709999999999</v>
      </c>
      <c r="R32" s="599">
        <f>IF(ISNUMBER(Regressions!V6), Regressions!V6,0.0000000001)</f>
        <v>1E-10</v>
      </c>
      <c r="S32" s="599">
        <f>IF(ISNUMBER(Regressions!W6), Regressions!W6,0.0000000001)</f>
        <v>1E-10</v>
      </c>
      <c r="T32" s="599">
        <f>IF(ISNUMBER(Regressions!X6), Regressions!X6,0.0000000001)</f>
        <v>46.434420000000003</v>
      </c>
      <c r="U32" s="599">
        <f>IF(ISNUMBER(Regressions!Y6), Regressions!Y6,0.0000000001)</f>
        <v>45.812646309999998</v>
      </c>
      <c r="V32" s="602">
        <f>IF(ISNUMBER(Regressions!Z6), Regressions!Z6,0.0000000001)</f>
        <v>39.582716670000003</v>
      </c>
      <c r="AM32" s="565"/>
      <c r="AN32" s="565"/>
      <c r="AO32" s="565"/>
      <c r="AP32" s="565"/>
      <c r="AQ32" s="565"/>
      <c r="AR32" s="565"/>
      <c r="AS32" s="565"/>
      <c r="AT32" s="565"/>
      <c r="AU32" s="565"/>
    </row>
    <row xmlns:x14ac="http://schemas.microsoft.com/office/spreadsheetml/2009/9/ac" r="33" ht="15.75" thickBot="true" x14ac:dyDescent="0.25">
      <c r="B33" s="608" t="s">
        <v>235</v>
      </c>
      <c r="C33" s="609">
        <f>IF(ISNUMBER(Regressions!C7), Regressions!C7, 0.0000000001)</f>
        <v>0</v>
      </c>
      <c r="D33" s="609">
        <f>IF(ISNUMBER(Regressions!D7), Regressions!D7, 0.0000000001)</f>
        <v>100</v>
      </c>
      <c r="E33" s="609">
        <f>IF(ISNUMBER(Regressions!E7), Regressions!E7, 0.0000000001)</f>
        <v>100</v>
      </c>
      <c r="F33" s="609">
        <f>IF(ISNUMBER(Regressions!F7), Regressions!F7, 0.0000000001)</f>
        <v>0</v>
      </c>
      <c r="G33" s="609">
        <f>IF(ISNUMBER(Regressions!G7), Regressions!G7, 0.0000000001)</f>
        <v>0</v>
      </c>
      <c r="H33" s="609">
        <f>IF(ISNUMBER(Regressions!H7), Regressions!H7, 0.0000000001)</f>
        <v>0</v>
      </c>
      <c r="I33" s="610" t="s">
        <v>235</v>
      </c>
      <c r="J33" s="611">
        <f>IF(ISNUMBER(Regressions!L7), Regressions!L7,0.0000000001)</f>
        <v>0</v>
      </c>
      <c r="K33" s="609">
        <f>IF(ISNUMBER(Regressions!M7), Regressions!M7,0.0000000001)</f>
        <v>100</v>
      </c>
      <c r="L33" s="609">
        <f>IF(ISNUMBER(Regressions!N7), Regressions!N7,0.0000000001)</f>
        <v>100</v>
      </c>
      <c r="M33" s="609">
        <f>IF(ISNUMBER(Regressions!O7), Regressions!O7,0.0000000001)</f>
        <v>0</v>
      </c>
      <c r="N33" s="609">
        <f>IF(ISNUMBER(Regressions!P7), Regressions!P7,0.0000000001)</f>
        <v>0</v>
      </c>
      <c r="O33" s="609">
        <f>IF(ISNUMBER(Regressions!Q7), Regressions!Q7,0.0000000001)</f>
        <v>0</v>
      </c>
      <c r="P33" s="612" t="s">
        <v>235</v>
      </c>
      <c r="Q33" s="611">
        <f>IF(ISNUMBER(Regressions!U7), Regressions!U7,0.0000000001)</f>
        <v>0</v>
      </c>
      <c r="R33" s="611">
        <f>IF(ISNUMBER(Regressions!V7), Regressions!V7,0.0000000001)</f>
        <v>100</v>
      </c>
      <c r="S33" s="609">
        <f>IF(ISNUMBER(Regressions!W7), Regressions!W7,0.0000000001)</f>
        <v>100</v>
      </c>
      <c r="T33" s="609">
        <f>IF(ISNUMBER(Regressions!X7), Regressions!X7,0.0000000001)</f>
        <v>0</v>
      </c>
      <c r="U33" s="609">
        <f>IF(ISNUMBER(Regressions!Y7), Regressions!Y7,0.0000000001)</f>
        <v>0</v>
      </c>
      <c r="V33" s="613">
        <f>IF(ISNUMBER(Regressions!Z7), Regressions!Z7,0.0000000001)</f>
        <v>0</v>
      </c>
    </row>
    <row xmlns:x14ac="http://schemas.microsoft.com/office/spreadsheetml/2009/9/ac" r="34" x14ac:dyDescent="0.2">
      <c r="B34" s="614" t="s">
        <v>286</v>
      </c>
    </row>
    <row xmlns:x14ac="http://schemas.microsoft.com/office/spreadsheetml/2009/9/ac" r="35" ht="6" customHeight="true" x14ac:dyDescent="0.2"/>
    <row xmlns:x14ac="http://schemas.microsoft.com/office/spreadsheetml/2009/9/ac" r="36" s="565" customFormat="true" ht="50.1" customHeight="true" x14ac:dyDescent="0.2">
      <c r="B36" s="615" t="s">
        <v>34</v>
      </c>
      <c r="C36" s="616" t="s">
        <v>290</v>
      </c>
      <c r="D36" s="616"/>
      <c r="E36" s="616"/>
      <c r="F36" s="616"/>
      <c r="G36" s="616"/>
      <c r="H36" s="616"/>
      <c r="I36" s="615" t="s">
        <v>34</v>
      </c>
      <c r="J36" s="617" t="s">
        <v>291</v>
      </c>
      <c r="K36" s="618"/>
      <c r="L36" s="618"/>
      <c r="M36" s="618"/>
      <c r="N36" s="618"/>
      <c r="O36" s="618"/>
      <c r="P36" s="615" t="s">
        <v>34</v>
      </c>
      <c r="Q36" s="619" t="s">
        <v>292</v>
      </c>
      <c r="R36" s="619"/>
      <c r="S36" s="619"/>
      <c r="T36" s="619"/>
      <c r="U36" s="619"/>
      <c r="V36" s="619"/>
    </row>
    <row xmlns:x14ac="http://schemas.microsoft.com/office/spreadsheetml/2009/9/ac" r="37" ht="50.1" customHeight="true" x14ac:dyDescent="0.2">
      <c r="B37" s="615" t="s">
        <v>35</v>
      </c>
      <c r="C37" s="620" t="s">
        <v>293</v>
      </c>
      <c r="D37" s="620"/>
      <c r="E37" s="620"/>
      <c r="F37" s="620"/>
      <c r="G37" s="620"/>
      <c r="H37" s="620"/>
      <c r="I37" s="615" t="s">
        <v>35</v>
      </c>
      <c r="J37" s="620" t="s">
        <v>294</v>
      </c>
      <c r="K37" s="620"/>
      <c r="L37" s="620"/>
      <c r="M37" s="620"/>
      <c r="N37" s="620"/>
      <c r="O37" s="620"/>
      <c r="P37" s="615" t="s">
        <v>35</v>
      </c>
      <c r="Q37" s="620" t="s">
        <v>295</v>
      </c>
      <c r="R37" s="620"/>
      <c r="S37" s="620"/>
      <c r="T37" s="620"/>
      <c r="U37" s="620"/>
      <c r="V37" s="620"/>
    </row>
    <row xmlns:x14ac="http://schemas.microsoft.com/office/spreadsheetml/2009/9/ac" r="38" ht="50.1" customHeight="true" x14ac:dyDescent="0.2">
      <c r="B38" s="615" t="s">
        <v>36</v>
      </c>
      <c r="C38" s="621" t="s">
        <v>296</v>
      </c>
      <c r="D38" s="621"/>
      <c r="E38" s="621"/>
      <c r="F38" s="621"/>
      <c r="G38" s="621"/>
      <c r="H38" s="621"/>
      <c r="I38" s="615" t="s">
        <v>36</v>
      </c>
      <c r="J38" s="621" t="s">
        <v>297</v>
      </c>
      <c r="K38" s="621"/>
      <c r="L38" s="621"/>
      <c r="M38" s="621"/>
      <c r="N38" s="621"/>
      <c r="O38" s="621"/>
      <c r="P38" s="615" t="s">
        <v>36</v>
      </c>
      <c r="Q38" s="621" t="s">
        <v>298</v>
      </c>
      <c r="R38" s="621"/>
      <c r="S38" s="621"/>
      <c r="T38" s="621"/>
      <c r="U38" s="621"/>
      <c r="V38" s="621"/>
    </row>
    <row xmlns:x14ac="http://schemas.microsoft.com/office/spreadsheetml/2009/9/ac" r="39" ht="50.1" customHeight="true" x14ac:dyDescent="0.2">
      <c r="B39" s="615" t="s">
        <v>235</v>
      </c>
      <c r="C39" s="622" t="s">
        <v>299</v>
      </c>
      <c r="D39" s="622"/>
      <c r="E39" s="622"/>
      <c r="F39" s="622"/>
      <c r="G39" s="622"/>
      <c r="H39" s="622"/>
      <c r="I39" s="615" t="s">
        <v>235</v>
      </c>
      <c r="J39" s="622" t="s">
        <v>299</v>
      </c>
      <c r="K39" s="622"/>
      <c r="L39" s="622"/>
      <c r="M39" s="622"/>
      <c r="N39" s="622"/>
      <c r="O39" s="622"/>
      <c r="P39" s="615" t="s">
        <v>235</v>
      </c>
      <c r="Q39" s="622" t="s">
        <v>299</v>
      </c>
      <c r="R39" s="622"/>
      <c r="S39" s="622"/>
      <c r="T39" s="622"/>
      <c r="U39" s="622"/>
      <c r="V39" s="622"/>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9"/>
    <col min="32" max="32" width="5.125" style="29" customWidth="true"/>
    <col min="33" max="16384" width="9" style="29"/>
  </cols>
  <sheetData>
    <row xmlns:x14ac="http://schemas.microsoft.com/office/spreadsheetml/2009/9/ac" r="1" s="32" customFormat="true" x14ac:dyDescent="0.2"/>
    <row xmlns:x14ac="http://schemas.microsoft.com/office/spreadsheetml/2009/9/ac" r="2" s="32" customFormat="true" ht="15.75" x14ac:dyDescent="0.25">
      <c r="A2" s="31" t="s">
        <v>157</v>
      </c>
    </row>
    <row xmlns:x14ac="http://schemas.microsoft.com/office/spreadsheetml/2009/9/ac" r="3" s="32" customFormat="true" ht="15.75" x14ac:dyDescent="0.25">
      <c r="A3" s="31"/>
    </row>
    <row xmlns:x14ac="http://schemas.microsoft.com/office/spreadsheetml/2009/9/ac" r="4" s="32" customFormat="true" x14ac:dyDescent="0.2">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row>
    <row xmlns:x14ac="http://schemas.microsoft.com/office/spreadsheetml/2009/9/ac" r="5" s="32" customFormat="true" x14ac:dyDescent="0.2">
      <c r="A5" s="94"/>
      <c r="B5" s="9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row>
    <row xmlns:x14ac="http://schemas.microsoft.com/office/spreadsheetml/2009/9/ac" r="6" s="32" customFormat="true" x14ac:dyDescent="0.2">
      <c r="A6" s="94"/>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row>
    <row xmlns:x14ac="http://schemas.microsoft.com/office/spreadsheetml/2009/9/ac" r="7" s="32" customFormat="true" x14ac:dyDescent="0.2">
      <c r="A7" s="94"/>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row>
    <row xmlns:x14ac="http://schemas.microsoft.com/office/spreadsheetml/2009/9/ac" r="8" s="32" customFormat="true" x14ac:dyDescent="0.2">
      <c r="A8" s="94"/>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row>
    <row xmlns:x14ac="http://schemas.microsoft.com/office/spreadsheetml/2009/9/ac" r="9" s="32" customFormat="true" x14ac:dyDescent="0.2">
      <c r="A9" s="94"/>
      <c r="B9" s="94"/>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row>
    <row xmlns:x14ac="http://schemas.microsoft.com/office/spreadsheetml/2009/9/ac" r="10" s="32" customFormat="true" x14ac:dyDescent="0.2">
      <c r="A10" s="94"/>
      <c r="B10" s="94"/>
      <c r="C10" s="94"/>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row>
    <row xmlns:x14ac="http://schemas.microsoft.com/office/spreadsheetml/2009/9/ac" r="11" s="32" customFormat="true" x14ac:dyDescent="0.2">
      <c r="A11" s="94"/>
      <c r="B11" s="94"/>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row>
    <row xmlns:x14ac="http://schemas.microsoft.com/office/spreadsheetml/2009/9/ac" r="12" s="32" customFormat="true" x14ac:dyDescent="0.2">
      <c r="A12" s="94"/>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row>
    <row xmlns:x14ac="http://schemas.microsoft.com/office/spreadsheetml/2009/9/ac" r="13" s="32" customFormat="true" x14ac:dyDescent="0.2">
      <c r="A13" s="94"/>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row>
    <row xmlns:x14ac="http://schemas.microsoft.com/office/spreadsheetml/2009/9/ac" r="14" s="32" customFormat="true" x14ac:dyDescent="0.2">
      <c r="A14" s="94"/>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row>
    <row xmlns:x14ac="http://schemas.microsoft.com/office/spreadsheetml/2009/9/ac" r="15" s="32" customFormat="true" x14ac:dyDescent="0.2">
      <c r="A15" s="94"/>
      <c r="B15" s="94"/>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row>
    <row xmlns:x14ac="http://schemas.microsoft.com/office/spreadsheetml/2009/9/ac" r="16" s="32" customFormat="true" x14ac:dyDescent="0.2">
      <c r="A16" s="94"/>
      <c r="B16" s="94"/>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row>
    <row xmlns:x14ac="http://schemas.microsoft.com/office/spreadsheetml/2009/9/ac" r="17" s="32" customFormat="true" x14ac:dyDescent="0.2">
      <c r="A17" s="94"/>
      <c r="B17" s="94"/>
      <c r="C17" s="94"/>
      <c r="D17" s="94"/>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row>
    <row xmlns:x14ac="http://schemas.microsoft.com/office/spreadsheetml/2009/9/ac" r="18" s="32" customFormat="true" x14ac:dyDescent="0.2">
      <c r="A18" s="94"/>
      <c r="B18" s="94"/>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row>
    <row xmlns:x14ac="http://schemas.microsoft.com/office/spreadsheetml/2009/9/ac" r="19" s="32" customFormat="true" x14ac:dyDescent="0.2">
      <c r="A19" s="94"/>
      <c r="B19" s="94"/>
      <c r="C19" s="9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row>
    <row xmlns:x14ac="http://schemas.microsoft.com/office/spreadsheetml/2009/9/ac" r="20" s="32" customFormat="true" x14ac:dyDescent="0.2">
      <c r="A20" s="94"/>
      <c r="B20" s="94"/>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row>
    <row xmlns:x14ac="http://schemas.microsoft.com/office/spreadsheetml/2009/9/ac" r="21" s="32" customFormat="true" x14ac:dyDescent="0.2">
      <c r="A21" s="94"/>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row>
    <row xmlns:x14ac="http://schemas.microsoft.com/office/spreadsheetml/2009/9/ac" r="22" s="32" customFormat="true" x14ac:dyDescent="0.2">
      <c r="A22" s="94"/>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row>
    <row xmlns:x14ac="http://schemas.microsoft.com/office/spreadsheetml/2009/9/ac" r="23" s="32" customFormat="true" x14ac:dyDescent="0.2">
      <c r="A23" s="30" t="s">
        <v>286</v>
      </c>
    </row>
    <row xmlns:x14ac="http://schemas.microsoft.com/office/spreadsheetml/2009/9/ac" r="24" s="32" customFormat="true" x14ac:dyDescent="0.2">
      <c r="A24" s="30"/>
    </row>
    <row xmlns:x14ac="http://schemas.microsoft.com/office/spreadsheetml/2009/9/ac" r="25" s="32" customFormat="true" x14ac:dyDescent="0.2">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row>
    <row xmlns:x14ac="http://schemas.microsoft.com/office/spreadsheetml/2009/9/ac" r="26" s="32" customFormat="true" x14ac:dyDescent="0.2">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row>
    <row xmlns:x14ac="http://schemas.microsoft.com/office/spreadsheetml/2009/9/ac" r="27" s="32" customFormat="true" x14ac:dyDescent="0.2">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row>
    <row xmlns:x14ac="http://schemas.microsoft.com/office/spreadsheetml/2009/9/ac" r="28" s="32" customFormat="true" x14ac:dyDescent="0.2">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row>
    <row xmlns:x14ac="http://schemas.microsoft.com/office/spreadsheetml/2009/9/ac" r="29" s="32" customFormat="true" x14ac:dyDescent="0.2">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row>
    <row xmlns:x14ac="http://schemas.microsoft.com/office/spreadsheetml/2009/9/ac" r="30" s="32" customFormat="true" x14ac:dyDescent="0.2">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row>
    <row xmlns:x14ac="http://schemas.microsoft.com/office/spreadsheetml/2009/9/ac" r="31" s="32" customFormat="true" x14ac:dyDescent="0.2">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row>
    <row xmlns:x14ac="http://schemas.microsoft.com/office/spreadsheetml/2009/9/ac" r="32" s="32" customFormat="true" x14ac:dyDescent="0.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row>
    <row xmlns:x14ac="http://schemas.microsoft.com/office/spreadsheetml/2009/9/ac" r="33" s="32" customFormat="true" x14ac:dyDescent="0.2">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row>
    <row xmlns:x14ac="http://schemas.microsoft.com/office/spreadsheetml/2009/9/ac" r="34" s="32" customFormat="true" x14ac:dyDescent="0.2">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row>
    <row xmlns:x14ac="http://schemas.microsoft.com/office/spreadsheetml/2009/9/ac" r="35" s="32" customFormat="true" x14ac:dyDescent="0.2">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row>
    <row xmlns:x14ac="http://schemas.microsoft.com/office/spreadsheetml/2009/9/ac" r="36" s="32" customFormat="true" x14ac:dyDescent="0.2">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row>
    <row xmlns:x14ac="http://schemas.microsoft.com/office/spreadsheetml/2009/9/ac" r="37" s="32" customFormat="true" x14ac:dyDescent="0.2">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row>
    <row xmlns:x14ac="http://schemas.microsoft.com/office/spreadsheetml/2009/9/ac" r="38" s="32" customFormat="true" x14ac:dyDescent="0.2">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row>
    <row xmlns:x14ac="http://schemas.microsoft.com/office/spreadsheetml/2009/9/ac" r="39" s="32" customFormat="true" x14ac:dyDescent="0.2">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row>
    <row xmlns:x14ac="http://schemas.microsoft.com/office/spreadsheetml/2009/9/ac" r="40" s="32" customFormat="true" x14ac:dyDescent="0.2">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row>
    <row xmlns:x14ac="http://schemas.microsoft.com/office/spreadsheetml/2009/9/ac" r="41" s="32" customFormat="true" x14ac:dyDescent="0.2">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row>
    <row xmlns:x14ac="http://schemas.microsoft.com/office/spreadsheetml/2009/9/ac" r="42" s="32" customFormat="true" x14ac:dyDescent="0.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row>
    <row xmlns:x14ac="http://schemas.microsoft.com/office/spreadsheetml/2009/9/ac" r="43" s="32" customFormat="true" x14ac:dyDescent="0.2">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row>
    <row xmlns:x14ac="http://schemas.microsoft.com/office/spreadsheetml/2009/9/ac" r="44" s="32" customFormat="true" x14ac:dyDescent="0.2">
      <c r="A44" s="30" t="s">
        <v>286</v>
      </c>
      <c r="B44" s="30"/>
    </row>
    <row xmlns:x14ac="http://schemas.microsoft.com/office/spreadsheetml/2009/9/ac" r="45" s="32" customFormat="true" x14ac:dyDescent="0.2"/>
    <row xmlns:x14ac="http://schemas.microsoft.com/office/spreadsheetml/2009/9/ac" r="46" s="32" customFormat="true" x14ac:dyDescent="0.2">
      <c r="A46" s="79"/>
      <c r="B46" s="79"/>
      <c r="C46" s="79"/>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row>
    <row xmlns:x14ac="http://schemas.microsoft.com/office/spreadsheetml/2009/9/ac" r="47" s="32" customFormat="true" x14ac:dyDescent="0.2">
      <c r="A47" s="79"/>
      <c r="B47" s="79"/>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row>
    <row xmlns:x14ac="http://schemas.microsoft.com/office/spreadsheetml/2009/9/ac" r="48" s="32" customFormat="true" x14ac:dyDescent="0.2">
      <c r="A48" s="79"/>
      <c r="B48" s="79"/>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row>
    <row xmlns:x14ac="http://schemas.microsoft.com/office/spreadsheetml/2009/9/ac" r="49" s="32" customFormat="true" x14ac:dyDescent="0.2">
      <c r="A49" s="79"/>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row>
    <row xmlns:x14ac="http://schemas.microsoft.com/office/spreadsheetml/2009/9/ac" r="50" s="32" customFormat="true" x14ac:dyDescent="0.2">
      <c r="A50" s="79"/>
      <c r="B50" s="79"/>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row>
    <row xmlns:x14ac="http://schemas.microsoft.com/office/spreadsheetml/2009/9/ac" r="51" s="32" customFormat="true" x14ac:dyDescent="0.2">
      <c r="A51" s="79"/>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row>
    <row xmlns:x14ac="http://schemas.microsoft.com/office/spreadsheetml/2009/9/ac" r="52" s="32" customFormat="true" x14ac:dyDescent="0.2">
      <c r="A52" s="79"/>
      <c r="B52" s="79"/>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row>
    <row xmlns:x14ac="http://schemas.microsoft.com/office/spreadsheetml/2009/9/ac" r="53" s="32" customFormat="true" x14ac:dyDescent="0.2">
      <c r="A53" s="79"/>
      <c r="B53" s="79"/>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row>
    <row xmlns:x14ac="http://schemas.microsoft.com/office/spreadsheetml/2009/9/ac" r="54" s="32" customFormat="true" x14ac:dyDescent="0.2">
      <c r="A54" s="79"/>
      <c r="B54" s="79"/>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row>
    <row xmlns:x14ac="http://schemas.microsoft.com/office/spreadsheetml/2009/9/ac" r="55" s="32" customFormat="true" x14ac:dyDescent="0.2">
      <c r="A55" s="79"/>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row>
    <row xmlns:x14ac="http://schemas.microsoft.com/office/spreadsheetml/2009/9/ac" r="56" s="32" customFormat="true" x14ac:dyDescent="0.2">
      <c r="A56" s="79"/>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row>
    <row xmlns:x14ac="http://schemas.microsoft.com/office/spreadsheetml/2009/9/ac" r="57" s="32" customFormat="true" x14ac:dyDescent="0.2">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row>
    <row xmlns:x14ac="http://schemas.microsoft.com/office/spreadsheetml/2009/9/ac" r="58" s="32" customFormat="true" x14ac:dyDescent="0.2">
      <c r="A58" s="79"/>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row>
    <row xmlns:x14ac="http://schemas.microsoft.com/office/spreadsheetml/2009/9/ac" r="59" s="32" customFormat="true" x14ac:dyDescent="0.2">
      <c r="A59" s="79"/>
      <c r="B59" s="79"/>
      <c r="C59" s="79"/>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row>
    <row xmlns:x14ac="http://schemas.microsoft.com/office/spreadsheetml/2009/9/ac" r="60" s="32" customFormat="true" x14ac:dyDescent="0.2">
      <c r="A60" s="79"/>
      <c r="B60" s="79"/>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row>
    <row xmlns:x14ac="http://schemas.microsoft.com/office/spreadsheetml/2009/9/ac" r="61" s="32" customFormat="true" x14ac:dyDescent="0.2">
      <c r="A61" s="79"/>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row>
    <row xmlns:x14ac="http://schemas.microsoft.com/office/spreadsheetml/2009/9/ac" r="62" s="32" customFormat="true" x14ac:dyDescent="0.2">
      <c r="A62" s="79"/>
      <c r="B62" s="79"/>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row>
    <row xmlns:x14ac="http://schemas.microsoft.com/office/spreadsheetml/2009/9/ac" r="63" s="32" customFormat="true" x14ac:dyDescent="0.2">
      <c r="A63" s="79"/>
      <c r="B63" s="79"/>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row>
    <row xmlns:x14ac="http://schemas.microsoft.com/office/spreadsheetml/2009/9/ac" r="64" s="32" customFormat="true" x14ac:dyDescent="0.2">
      <c r="A64" s="79"/>
      <c r="B64" s="79"/>
      <c r="C64" s="79"/>
      <c r="D64" s="79"/>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row>
    <row xmlns:x14ac="http://schemas.microsoft.com/office/spreadsheetml/2009/9/ac" r="65" s="32" customFormat="true" x14ac:dyDescent="0.2">
      <c r="A65" s="30" t="s">
        <v>286</v>
      </c>
      <c r="B65" s="30"/>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9" customWidth="true"/>
    <col min="2" max="2" width="9" style="29"/>
    <col min="3" max="3" width="5.875" style="29" customWidth="true"/>
    <col min="4" max="5" width="4.125" style="29" customWidth="true"/>
    <col min="6" max="6" width="3.875" style="29" customWidth="true"/>
    <col min="7" max="7" width="4.125" style="29" customWidth="true"/>
    <col min="8" max="9" width="3.875" style="29" customWidth="true"/>
    <col min="10" max="10" width="4.125" style="29" customWidth="true"/>
    <col min="11" max="12" width="3.875" style="29" customWidth="true"/>
    <col min="13" max="13" width="4.125" style="29" customWidth="true"/>
    <col min="14" max="15" width="3.875" style="29" customWidth="true"/>
    <col min="16" max="16" width="4.125" style="29" customWidth="true"/>
    <col min="17" max="18" width="3.875" style="29" customWidth="true"/>
    <col min="19" max="19" width="4.125" style="29" customWidth="true"/>
    <col min="20" max="21" width="3.875" style="29" customWidth="true"/>
    <col min="22" max="51" width="3.875" style="58" customWidth="true"/>
    <col min="52" max="69" width="3.875" style="62" customWidth="true"/>
    <col min="70" max="16384" width="9" style="29"/>
  </cols>
  <sheetData>
    <row xmlns:x14ac="http://schemas.microsoft.com/office/spreadsheetml/2009/9/ac" r="1" ht="18" x14ac:dyDescent="0.25">
      <c r="A1" s="34" t="s">
        <v>101</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row>
    <row xmlns:x14ac="http://schemas.microsoft.com/office/spreadsheetml/2009/9/ac" r="2" ht="15.75" x14ac:dyDescent="0.25">
      <c r="A2" s="36"/>
      <c r="B2" s="36"/>
      <c r="C2" s="36"/>
      <c r="D2" s="60" t="s">
        <v>13</v>
      </c>
      <c r="E2" s="60"/>
      <c r="F2" s="35"/>
      <c r="G2" s="60"/>
      <c r="H2" s="35"/>
      <c r="I2" s="35"/>
      <c r="J2" s="60"/>
      <c r="K2" s="37"/>
      <c r="L2" s="37"/>
      <c r="M2" s="60"/>
      <c r="N2" s="35"/>
      <c r="O2" s="35"/>
      <c r="P2" s="60"/>
      <c r="Q2" s="35"/>
      <c r="R2" s="35"/>
      <c r="S2" s="60"/>
      <c r="T2" s="35"/>
      <c r="U2" s="35"/>
      <c r="V2" s="59" t="s">
        <v>14</v>
      </c>
      <c r="W2" s="59"/>
      <c r="X2" s="37"/>
      <c r="Y2" s="37"/>
      <c r="Z2" s="37"/>
      <c r="AA2" s="59"/>
      <c r="AB2" s="37"/>
      <c r="AC2" s="37"/>
      <c r="AD2" s="37"/>
      <c r="AE2" s="37"/>
      <c r="AF2" s="59"/>
      <c r="AG2" s="37"/>
      <c r="AH2" s="37"/>
      <c r="AI2" s="37"/>
      <c r="AJ2" s="37"/>
      <c r="AK2" s="59"/>
      <c r="AL2" s="37"/>
      <c r="AM2" s="37"/>
      <c r="AN2" s="37"/>
      <c r="AO2" s="37"/>
      <c r="AP2" s="59"/>
      <c r="AQ2" s="37"/>
      <c r="AR2" s="37"/>
      <c r="AS2" s="37"/>
      <c r="AT2" s="37"/>
      <c r="AU2" s="59"/>
      <c r="AV2" s="37"/>
      <c r="AW2" s="37"/>
      <c r="AX2" s="37"/>
      <c r="AY2" s="37"/>
      <c r="AZ2" s="61" t="s">
        <v>15</v>
      </c>
      <c r="BA2" s="61"/>
      <c r="BB2" s="61"/>
      <c r="BC2" s="61"/>
      <c r="BD2" s="61"/>
      <c r="BE2" s="61"/>
      <c r="BF2" s="61"/>
      <c r="BG2" s="61"/>
      <c r="BH2" s="61"/>
      <c r="BI2" s="61"/>
      <c r="BJ2" s="61"/>
      <c r="BK2" s="61"/>
      <c r="BL2" s="61"/>
      <c r="BM2" s="61"/>
      <c r="BN2" s="61"/>
      <c r="BO2" s="61"/>
      <c r="BP2" s="61"/>
      <c r="BQ2" s="61"/>
    </row>
    <row xmlns:x14ac="http://schemas.microsoft.com/office/spreadsheetml/2009/9/ac" r="3" ht="14.25" x14ac:dyDescent="0.2">
      <c r="A3" s="40"/>
      <c r="B3" s="35"/>
      <c r="C3" s="35"/>
      <c r="D3" s="41" t="s">
        <v>7</v>
      </c>
      <c r="E3" s="41"/>
      <c r="F3" s="41"/>
      <c r="G3" s="41" t="s">
        <v>1</v>
      </c>
      <c r="I3" s="41"/>
      <c r="J3" s="41" t="s">
        <v>2</v>
      </c>
      <c r="L3" s="41"/>
      <c r="M3" s="41" t="s">
        <v>16</v>
      </c>
      <c r="O3" s="41"/>
      <c r="P3" s="41" t="s">
        <v>17</v>
      </c>
      <c r="R3" s="41"/>
      <c r="S3" s="41" t="s">
        <v>18</v>
      </c>
      <c r="U3" s="41"/>
      <c r="V3" s="41" t="s">
        <v>7</v>
      </c>
      <c r="W3" s="41"/>
      <c r="X3" s="41"/>
      <c r="Y3" s="41"/>
      <c r="Z3" s="41"/>
      <c r="AA3" s="41" t="s">
        <v>1</v>
      </c>
      <c r="AB3" s="32"/>
      <c r="AC3" s="41"/>
      <c r="AD3" s="41"/>
      <c r="AE3" s="41"/>
      <c r="AF3" s="41" t="s">
        <v>2</v>
      </c>
      <c r="AG3" s="32"/>
      <c r="AH3" s="41"/>
      <c r="AI3" s="41"/>
      <c r="AJ3" s="41"/>
      <c r="AK3" s="41" t="s">
        <v>16</v>
      </c>
      <c r="AL3" s="32"/>
      <c r="AM3" s="41"/>
      <c r="AN3" s="41"/>
      <c r="AO3" s="41"/>
      <c r="AP3" s="41" t="s">
        <v>17</v>
      </c>
      <c r="AQ3" s="32"/>
      <c r="AR3" s="41"/>
      <c r="AS3" s="41"/>
      <c r="AT3" s="41"/>
      <c r="AU3" s="41" t="s">
        <v>18</v>
      </c>
      <c r="AV3" s="32"/>
      <c r="AW3" s="41"/>
      <c r="AX3" s="41"/>
      <c r="AY3" s="41"/>
      <c r="AZ3" s="41" t="s">
        <v>7</v>
      </c>
      <c r="BA3" s="41"/>
      <c r="BB3" s="41"/>
      <c r="BC3" s="41" t="s">
        <v>1</v>
      </c>
      <c r="BD3" s="32"/>
      <c r="BE3" s="41"/>
      <c r="BF3" s="41" t="s">
        <v>2</v>
      </c>
      <c r="BG3" s="32"/>
      <c r="BH3" s="41"/>
      <c r="BI3" s="41" t="s">
        <v>16</v>
      </c>
      <c r="BJ3" s="32"/>
      <c r="BK3" s="41"/>
      <c r="BL3" s="41" t="s">
        <v>17</v>
      </c>
      <c r="BM3" s="32"/>
      <c r="BN3" s="41"/>
      <c r="BO3" s="41" t="s">
        <v>18</v>
      </c>
      <c r="BP3" s="32"/>
      <c r="BQ3" s="41"/>
    </row>
    <row xmlns:x14ac="http://schemas.microsoft.com/office/spreadsheetml/2009/9/ac" r="4" ht="164.25" x14ac:dyDescent="0.2">
      <c r="A4" s="42" t="s">
        <v>5</v>
      </c>
      <c r="B4" s="42" t="s">
        <v>6</v>
      </c>
      <c r="C4" s="42" t="s">
        <v>4</v>
      </c>
      <c r="D4" s="122" t="s">
        <v>25</v>
      </c>
      <c r="E4" s="123" t="s">
        <v>19</v>
      </c>
      <c r="F4" s="124" t="s">
        <v>121</v>
      </c>
      <c r="G4" s="122" t="s">
        <v>25</v>
      </c>
      <c r="H4" s="123" t="s">
        <v>19</v>
      </c>
      <c r="I4" s="124" t="s">
        <v>121</v>
      </c>
      <c r="J4" s="122" t="s">
        <v>25</v>
      </c>
      <c r="K4" s="123" t="s">
        <v>19</v>
      </c>
      <c r="L4" s="124" t="s">
        <v>121</v>
      </c>
      <c r="M4" s="122" t="s">
        <v>25</v>
      </c>
      <c r="N4" s="123" t="s">
        <v>19</v>
      </c>
      <c r="O4" s="124" t="s">
        <v>121</v>
      </c>
      <c r="P4" s="122" t="s">
        <v>25</v>
      </c>
      <c r="Q4" s="123" t="s">
        <v>19</v>
      </c>
      <c r="R4" s="124" t="s">
        <v>121</v>
      </c>
      <c r="S4" s="122" t="s">
        <v>25</v>
      </c>
      <c r="T4" s="123" t="s">
        <v>19</v>
      </c>
      <c r="U4" s="125" t="s">
        <v>121</v>
      </c>
      <c r="V4" s="126" t="s">
        <v>25</v>
      </c>
      <c r="W4" s="127" t="s">
        <v>19</v>
      </c>
      <c r="X4" s="127" t="s">
        <v>21</v>
      </c>
      <c r="Y4" s="127" t="s">
        <v>29</v>
      </c>
      <c r="Z4" s="129" t="s">
        <v>122</v>
      </c>
      <c r="AA4" s="126" t="s">
        <v>25</v>
      </c>
      <c r="AB4" s="127" t="s">
        <v>19</v>
      </c>
      <c r="AC4" s="127" t="s">
        <v>21</v>
      </c>
      <c r="AD4" s="127" t="s">
        <v>29</v>
      </c>
      <c r="AE4" s="129" t="s">
        <v>122</v>
      </c>
      <c r="AF4" s="126" t="s">
        <v>25</v>
      </c>
      <c r="AG4" s="127" t="s">
        <v>19</v>
      </c>
      <c r="AH4" s="127" t="s">
        <v>21</v>
      </c>
      <c r="AI4" s="127" t="s">
        <v>29</v>
      </c>
      <c r="AJ4" s="129" t="s">
        <v>122</v>
      </c>
      <c r="AK4" s="126" t="s">
        <v>25</v>
      </c>
      <c r="AL4" s="127" t="s">
        <v>19</v>
      </c>
      <c r="AM4" s="127" t="s">
        <v>21</v>
      </c>
      <c r="AN4" s="127" t="s">
        <v>29</v>
      </c>
      <c r="AO4" s="129" t="s">
        <v>122</v>
      </c>
      <c r="AP4" s="126" t="s">
        <v>25</v>
      </c>
      <c r="AQ4" s="127" t="s">
        <v>19</v>
      </c>
      <c r="AR4" s="127" t="s">
        <v>21</v>
      </c>
      <c r="AS4" s="127" t="s">
        <v>29</v>
      </c>
      <c r="AT4" s="129" t="s">
        <v>122</v>
      </c>
      <c r="AU4" s="126" t="s">
        <v>25</v>
      </c>
      <c r="AV4" s="127" t="s">
        <v>19</v>
      </c>
      <c r="AW4" s="127" t="s">
        <v>21</v>
      </c>
      <c r="AX4" s="127" t="s">
        <v>29</v>
      </c>
      <c r="AY4" s="130" t="s">
        <v>122</v>
      </c>
      <c r="AZ4" s="131" t="s">
        <v>25</v>
      </c>
      <c r="BA4" s="132" t="s">
        <v>141</v>
      </c>
      <c r="BB4" s="133" t="s">
        <v>143</v>
      </c>
      <c r="BC4" s="131" t="s">
        <v>25</v>
      </c>
      <c r="BD4" s="132" t="s">
        <v>141</v>
      </c>
      <c r="BE4" s="133" t="s">
        <v>143</v>
      </c>
      <c r="BF4" s="131" t="s">
        <v>25</v>
      </c>
      <c r="BG4" s="132" t="s">
        <v>141</v>
      </c>
      <c r="BH4" s="133" t="s">
        <v>143</v>
      </c>
      <c r="BI4" s="131" t="s">
        <v>25</v>
      </c>
      <c r="BJ4" s="132" t="s">
        <v>141</v>
      </c>
      <c r="BK4" s="133" t="s">
        <v>143</v>
      </c>
      <c r="BL4" s="131" t="s">
        <v>25</v>
      </c>
      <c r="BM4" s="132" t="s">
        <v>141</v>
      </c>
      <c r="BN4" s="133" t="s">
        <v>143</v>
      </c>
      <c r="BO4" s="131" t="s">
        <v>25</v>
      </c>
      <c r="BP4" s="132" t="s">
        <v>141</v>
      </c>
      <c r="BQ4" s="133" t="s">
        <v>143</v>
      </c>
    </row>
    <row xmlns:x14ac="http://schemas.microsoft.com/office/spreadsheetml/2009/9/ac" r="5" ht="48" hidden="true" x14ac:dyDescent="0.2">
      <c r="A5" s="42" t="s">
        <v>39</v>
      </c>
      <c r="B5" s="42" t="s">
        <v>40</v>
      </c>
      <c r="C5" s="42" t="s">
        <v>41</v>
      </c>
      <c r="D5" s="122" t="s">
        <v>135</v>
      </c>
      <c r="E5" s="123" t="s">
        <v>42</v>
      </c>
      <c r="F5" s="124" t="s">
        <v>216</v>
      </c>
      <c r="G5" s="122" t="s">
        <v>136</v>
      </c>
      <c r="H5" s="123" t="s">
        <v>43</v>
      </c>
      <c r="I5" s="124" t="s">
        <v>217</v>
      </c>
      <c r="J5" s="122" t="s">
        <v>137</v>
      </c>
      <c r="K5" s="123" t="s">
        <v>44</v>
      </c>
      <c r="L5" s="124" t="s">
        <v>218</v>
      </c>
      <c r="M5" s="122" t="s">
        <v>138</v>
      </c>
      <c r="N5" s="123" t="s">
        <v>86</v>
      </c>
      <c r="O5" s="124" t="s">
        <v>219</v>
      </c>
      <c r="P5" s="122" t="s">
        <v>139</v>
      </c>
      <c r="Q5" s="123" t="s">
        <v>87</v>
      </c>
      <c r="R5" s="124" t="s">
        <v>220</v>
      </c>
      <c r="S5" s="122" t="s">
        <v>140</v>
      </c>
      <c r="T5" s="123" t="s">
        <v>88</v>
      </c>
      <c r="U5" s="125" t="s">
        <v>221</v>
      </c>
      <c r="V5" s="126" t="s">
        <v>129</v>
      </c>
      <c r="W5" s="127" t="s">
        <v>45</v>
      </c>
      <c r="X5" s="128" t="s">
        <v>65</v>
      </c>
      <c r="Y5" s="128" t="s">
        <v>66</v>
      </c>
      <c r="Z5" s="129" t="s">
        <v>222</v>
      </c>
      <c r="AA5" s="126" t="s">
        <v>130</v>
      </c>
      <c r="AB5" s="127" t="s">
        <v>46</v>
      </c>
      <c r="AC5" s="128" t="s">
        <v>67</v>
      </c>
      <c r="AD5" s="128" t="s">
        <v>68</v>
      </c>
      <c r="AE5" s="129" t="s">
        <v>223</v>
      </c>
      <c r="AF5" s="126" t="s">
        <v>131</v>
      </c>
      <c r="AG5" s="127" t="s">
        <v>47</v>
      </c>
      <c r="AH5" s="128" t="s">
        <v>69</v>
      </c>
      <c r="AI5" s="128" t="s">
        <v>70</v>
      </c>
      <c r="AJ5" s="129" t="s">
        <v>224</v>
      </c>
      <c r="AK5" s="126" t="s">
        <v>132</v>
      </c>
      <c r="AL5" s="127" t="s">
        <v>71</v>
      </c>
      <c r="AM5" s="128" t="s">
        <v>72</v>
      </c>
      <c r="AN5" s="128" t="s">
        <v>73</v>
      </c>
      <c r="AO5" s="129" t="s">
        <v>225</v>
      </c>
      <c r="AP5" s="126" t="s">
        <v>133</v>
      </c>
      <c r="AQ5" s="127" t="s">
        <v>74</v>
      </c>
      <c r="AR5" s="128" t="s">
        <v>75</v>
      </c>
      <c r="AS5" s="128" t="s">
        <v>76</v>
      </c>
      <c r="AT5" s="129" t="s">
        <v>226</v>
      </c>
      <c r="AU5" s="126" t="s">
        <v>134</v>
      </c>
      <c r="AV5" s="127" t="s">
        <v>77</v>
      </c>
      <c r="AW5" s="128" t="s">
        <v>78</v>
      </c>
      <c r="AX5" s="128" t="s">
        <v>79</v>
      </c>
      <c r="AY5" s="130" t="s">
        <v>227</v>
      </c>
      <c r="AZ5" s="131" t="s">
        <v>80</v>
      </c>
      <c r="BA5" s="132" t="s">
        <v>114</v>
      </c>
      <c r="BB5" s="133" t="s">
        <v>228</v>
      </c>
      <c r="BC5" s="131" t="s">
        <v>85</v>
      </c>
      <c r="BD5" s="132" t="s">
        <v>115</v>
      </c>
      <c r="BE5" s="133" t="s">
        <v>229</v>
      </c>
      <c r="BF5" s="131" t="s">
        <v>84</v>
      </c>
      <c r="BG5" s="132" t="s">
        <v>116</v>
      </c>
      <c r="BH5" s="133" t="s">
        <v>230</v>
      </c>
      <c r="BI5" s="131" t="s">
        <v>83</v>
      </c>
      <c r="BJ5" s="132" t="s">
        <v>117</v>
      </c>
      <c r="BK5" s="133" t="s">
        <v>231</v>
      </c>
      <c r="BL5" s="131" t="s">
        <v>82</v>
      </c>
      <c r="BM5" s="132" t="s">
        <v>118</v>
      </c>
      <c r="BN5" s="133" t="s">
        <v>232</v>
      </c>
      <c r="BO5" s="131" t="s">
        <v>81</v>
      </c>
      <c r="BP5" s="132" t="s">
        <v>119</v>
      </c>
      <c r="BQ5" s="133" t="s">
        <v>233</v>
      </c>
    </row>
    <row xmlns:x14ac="http://schemas.microsoft.com/office/spreadsheetml/2009/9/ac" r="6" x14ac:dyDescent="0.2">
      <c r="A6" s="328" t="str">
        <f>+RIGHT('Data Summary'!A6,LEN('Data Summary'!A6)-9)</f>
        <v>EMIS</v>
      </c>
      <c r="B6" s="35" t="str">
        <f>+IF(ISTEXT('Data Summary'!B6),'Data Summary'!B6,"")</f>
        <v>EMIS</v>
      </c>
      <c r="C6" s="327">
        <f>+VALUE('Data Summary'!C6)</f>
        <v>2016</v>
      </c>
      <c r="D6" s="91" t="e">
        <f>+IF(AND(ISNUMBER('Water Data'!D4),'Data Summary'!BS6="Yes"),100-'Water Data'!D4,NA())</f>
        <v>#N/A</v>
      </c>
      <c r="E6" s="91" t="e">
        <f>+IF(AND(ISNUMBER('Water Data'!D6),'Data Summary'!BT6="Yes"),'Water Data'!D6,NA())</f>
        <v>#N/A</v>
      </c>
      <c r="F6" s="91" t="e">
        <f>+IF(AND(ISNUMBER('Water Data'!D9),'Data Summary'!BU6="Yes"),'Water Data'!D9,NA())</f>
        <v>#N/A</v>
      </c>
      <c r="G6" s="91" t="e">
        <f>+IF(AND(ISNUMBER('Water Data'!E4),'Data Summary'!BV6="Yes"),100-'Water Data'!E4,NA())</f>
        <v>#N/A</v>
      </c>
      <c r="H6" s="91" t="e">
        <f>+IF(AND(ISNUMBER('Water Data'!E6),'Data Summary'!BW6="Yes"),'Water Data'!E6,NA())</f>
        <v>#N/A</v>
      </c>
      <c r="I6" s="91" t="e">
        <f>+IF(AND(ISNUMBER('Water Data'!E9),'Data Summary'!BX6="Yes"),'Water Data'!E9,NA())</f>
        <v>#N/A</v>
      </c>
      <c r="J6" s="91" t="e">
        <f>+IF(AND(ISNUMBER('Water Data'!F4),'Data Summary'!BY6="Yes"),100-'Water Data'!F4,NA())</f>
        <v>#N/A</v>
      </c>
      <c r="K6" s="91" t="e">
        <f>+IF(AND(ISNUMBER('Water Data'!F6),'Data Summary'!BZ6="Yes"),'Water Data'!F6,NA())</f>
        <v>#N/A</v>
      </c>
      <c r="L6" s="91" t="e">
        <f>+IF(AND(ISNUMBER('Water Data'!F9),'Data Summary'!CA6="Yes"),'Water Data'!F9,NA())</f>
        <v>#N/A</v>
      </c>
      <c r="M6" s="91" t="e">
        <f>+IF(AND(ISNUMBER('Water Data'!G4),'Data Summary'!CB6="Yes"),100-'Water Data'!G4,NA())</f>
        <v>#N/A</v>
      </c>
      <c r="N6" s="91" t="e">
        <f>+IF(AND(ISNUMBER('Water Data'!G6),'Data Summary'!CC6="Yes"),'Water Data'!G6,NA())</f>
        <v>#N/A</v>
      </c>
      <c r="O6" s="91" t="e">
        <f>+IF(AND(ISNUMBER('Water Data'!G9),'Data Summary'!CD6="Yes"),'Water Data'!G9,NA())</f>
        <v>#N/A</v>
      </c>
      <c r="P6" s="91" t="e">
        <f>+IF(AND(ISNUMBER('Water Data'!H4),'Data Summary'!CE6="Yes"),100-'Water Data'!H4,NA())</f>
        <v>#N/A</v>
      </c>
      <c r="Q6" s="91" t="e">
        <f>+IF(AND(ISNUMBER('Water Data'!H6),'Data Summary'!CF6="Yes"),'Water Data'!H6,NA())</f>
        <v>#N/A</v>
      </c>
      <c r="R6" s="91" t="e">
        <f>+IF(AND(ISNUMBER('Water Data'!H9),'Data Summary'!CG6="Yes"),'Water Data'!H9,NA())</f>
        <v>#N/A</v>
      </c>
      <c r="S6" s="91" t="e">
        <f>+IF(AND(ISNUMBER('Water Data'!I4),'Data Summary'!CH6="Yes"),100-'Water Data'!I4,NA())</f>
        <v>#N/A</v>
      </c>
      <c r="T6" s="91" t="e">
        <f>+IF(AND(ISNUMBER('Water Data'!I6),'Data Summary'!CI6="Yes"),'Water Data'!I6,NA())</f>
        <v>#N/A</v>
      </c>
      <c r="U6" s="91" t="e">
        <f>+IF(AND(ISNUMBER('Water Data'!I9),'Data Summary'!CJ6="Yes"),'Water Data'!I9,NA())</f>
        <v>#N/A</v>
      </c>
      <c r="V6" s="92" t="e">
        <f>+IF(AND(ISNUMBER('Sanitation Data'!D4),'Data Summary'!CK6="Yes"),100-'Sanitation Data'!D4,NA())</f>
        <v>#N/A</v>
      </c>
      <c r="W6" s="92" t="e">
        <f>+IF(AND(ISNUMBER('Sanitation Data'!D6),'Data Summary'!CL6="Yes"),'Sanitation Data'!D6,NA())</f>
        <v>#N/A</v>
      </c>
      <c r="X6" s="92" t="e">
        <f>+IF(AND(ISNUMBER('Sanitation Data'!D10),'Data Summary'!CM6="Yes"),'Sanitation Data'!D10,NA())</f>
        <v>#N/A</v>
      </c>
      <c r="Y6" s="92" t="e">
        <f>+IF(AND(ISNUMBER('Sanitation Data'!D11),'Data Summary'!CN6="Yes"),'Sanitation Data'!D11,NA())</f>
        <v>#N/A</v>
      </c>
      <c r="Z6" s="92" t="e">
        <f>+IF(AND(ISNUMBER('Sanitation Data'!D12),'Data Summary'!CO6="Yes"),'Sanitation Data'!D12,NA())</f>
        <v>#N/A</v>
      </c>
      <c r="AA6" s="92" t="e">
        <f>+IF(AND(ISNUMBER('Sanitation Data'!E4),'Data Summary'!CP6="Yes"),100-'Sanitation Data'!E4,NA())</f>
        <v>#N/A</v>
      </c>
      <c r="AB6" s="92" t="e">
        <f>+IF(AND(ISNUMBER('Sanitation Data'!E6),'Data Summary'!CQ6="Yes"),'Sanitation Data'!E6,NA())</f>
        <v>#N/A</v>
      </c>
      <c r="AC6" s="92" t="e">
        <f>+IF(AND(ISNUMBER('Sanitation Data'!E10),'Data Summary'!CR6="Yes"),'Sanitation Data'!E10,NA())</f>
        <v>#N/A</v>
      </c>
      <c r="AD6" s="92" t="e">
        <f>+IF(AND(ISNUMBER('Sanitation Data'!E11),'Data Summary'!CS6="Yes"),'Sanitation Data'!E11,NA())</f>
        <v>#N/A</v>
      </c>
      <c r="AE6" s="92" t="e">
        <f>+IF(AND(ISNUMBER('Sanitation Data'!E12),'Data Summary'!CT6="Yes"),'Sanitation Data'!E12,NA())</f>
        <v>#N/A</v>
      </c>
      <c r="AF6" s="92" t="e">
        <f>+IF(AND(ISNUMBER('Sanitation Data'!F4),'Data Summary'!CU6="Yes"),100-'Sanitation Data'!F4,NA())</f>
        <v>#N/A</v>
      </c>
      <c r="AG6" s="92" t="e">
        <f>+IF(AND(ISNUMBER('Sanitation Data'!F6),'Data Summary'!CV6="Yes"),'Sanitation Data'!F6,NA())</f>
        <v>#N/A</v>
      </c>
      <c r="AH6" s="92" t="e">
        <f>+IF(AND(ISNUMBER('Sanitation Data'!F10),'Data Summary'!CW6="Yes"),'Sanitation Data'!F10,NA())</f>
        <v>#N/A</v>
      </c>
      <c r="AI6" s="92" t="e">
        <f>+IF(AND(ISNUMBER('Sanitation Data'!F11),'Data Summary'!CX6="Yes"),'Sanitation Data'!F11,NA())</f>
        <v>#N/A</v>
      </c>
      <c r="AJ6" s="92" t="e">
        <f>+IF(AND(ISNUMBER('Sanitation Data'!F12),'Data Summary'!CY6="Yes"),'Sanitation Data'!F12,NA())</f>
        <v>#N/A</v>
      </c>
      <c r="AK6" s="92" t="e">
        <f>+IF(AND(ISNUMBER('Sanitation Data'!G4),'Data Summary'!CZ6="Yes"),100-'Sanitation Data'!G4,NA())</f>
        <v>#N/A</v>
      </c>
      <c r="AL6" s="92" t="e">
        <f>+IF(AND(ISNUMBER('Sanitation Data'!G6),'Data Summary'!DA6="Yes"),'Sanitation Data'!G6,NA())</f>
        <v>#N/A</v>
      </c>
      <c r="AM6" s="92" t="e">
        <f>+IF(AND(ISNUMBER('Sanitation Data'!G10),'Data Summary'!DB6="Yes"),'Sanitation Data'!G10,NA())</f>
        <v>#N/A</v>
      </c>
      <c r="AN6" s="92" t="e">
        <f>+IF(AND(ISNUMBER('Sanitation Data'!G11),'Data Summary'!DC6="Yes"),'Sanitation Data'!G11,NA())</f>
        <v>#N/A</v>
      </c>
      <c r="AO6" s="92" t="e">
        <f>+IF(AND(ISNUMBER('Sanitation Data'!G12),'Data Summary'!DD6="Yes"),'Sanitation Data'!G12,NA())</f>
        <v>#N/A</v>
      </c>
      <c r="AP6" s="92" t="e">
        <f>+IF(AND(ISNUMBER('Sanitation Data'!H4),'Data Summary'!DE6="Yes"),100-'Sanitation Data'!H4,NA())</f>
        <v>#N/A</v>
      </c>
      <c r="AQ6" s="92" t="e">
        <f>+IF(AND(ISNUMBER('Sanitation Data'!H6),'Data Summary'!DF6="Yes"),'Sanitation Data'!H6,NA())</f>
        <v>#N/A</v>
      </c>
      <c r="AR6" s="92" t="e">
        <f>+IF(AND(ISNUMBER('Sanitation Data'!H10),'Data Summary'!DG6="Yes"),'Sanitation Data'!H10,NA())</f>
        <v>#N/A</v>
      </c>
      <c r="AS6" s="92" t="e">
        <f>+IF(AND(ISNUMBER('Sanitation Data'!H11),'Data Summary'!DH6="Yes"),'Sanitation Data'!H11,NA())</f>
        <v>#N/A</v>
      </c>
      <c r="AT6" s="92" t="e">
        <f>+IF(AND(ISNUMBER('Sanitation Data'!H12),'Data Summary'!DI6="Yes"),'Sanitation Data'!H12,NA())</f>
        <v>#N/A</v>
      </c>
      <c r="AU6" s="92" t="e">
        <f>+IF(AND(ISNUMBER('Sanitation Data'!I4),'Data Summary'!DJ6="Yes"),100-'Sanitation Data'!I4,NA())</f>
        <v>#N/A</v>
      </c>
      <c r="AV6" s="92" t="e">
        <f>+IF(AND(ISNUMBER('Sanitation Data'!I6),'Data Summary'!DK6="Yes"),'Sanitation Data'!I6,NA())</f>
        <v>#N/A</v>
      </c>
      <c r="AW6" s="92" t="e">
        <f>+IF(AND(ISNUMBER('Sanitation Data'!I10),'Data Summary'!DL6="Yes"),'Sanitation Data'!I10,NA())</f>
        <v>#N/A</v>
      </c>
      <c r="AX6" s="92" t="e">
        <f>+IF(AND(ISNUMBER('Sanitation Data'!I11),'Data Summary'!DM6="Yes"),'Sanitation Data'!I11,NA())</f>
        <v>#N/A</v>
      </c>
      <c r="AY6" s="92" t="e">
        <f>+IF(AND(ISNUMBER('Sanitation Data'!I12),'Data Summary'!DN6="Yes"),'Sanitation Data'!I12,NA())</f>
        <v>#N/A</v>
      </c>
      <c r="AZ6" s="93">
        <f>+IF(AND(ISNUMBER('Hygiene Data'!D5),'Data Summary'!DO6="Yes"),'Hygiene Data'!D5,NA())</f>
        <v>57.400000000000006</v>
      </c>
      <c r="BA6" s="93">
        <f>+IF(AND(ISNUMBER('Hygiene Data'!D7),'Data Summary'!DP6="Yes"),'Hygiene Data'!D7,NA())</f>
        <v>49.91</v>
      </c>
      <c r="BB6" s="93">
        <f>+IF(AND(ISNUMBER('Hygiene Data'!D9),'Data Summary'!DQ6="Yes"),'Hygiene Data'!D9,NA())</f>
        <v>7.49</v>
      </c>
      <c r="BC6" s="93">
        <f>+IF(AND(ISNUMBER('Hygiene Data'!E5),'Data Summary'!DR6="Yes"),'Hygiene Data'!E5,NA())</f>
        <v>55.69</v>
      </c>
      <c r="BD6" s="93">
        <f>+IF(AND(ISNUMBER('Hygiene Data'!E7),'Data Summary'!DS6="Yes"),'Hygiene Data'!E7,NA())</f>
        <v>49.86</v>
      </c>
      <c r="BE6" s="93">
        <f>+IF(AND(ISNUMBER('Hygiene Data'!E9),'Data Summary'!DT6="Yes"),'Hygiene Data'!E9,NA())</f>
        <v>5.83</v>
      </c>
      <c r="BF6" s="93">
        <f>+IF(AND(ISNUMBER('Hygiene Data'!F5),'Data Summary'!DU6="Yes"),'Hygiene Data'!F5,NA())</f>
        <v>57.64</v>
      </c>
      <c r="BG6" s="93">
        <f>+IF(AND(ISNUMBER('Hygiene Data'!F7),'Data Summary'!DV6="Yes"),'Hygiene Data'!F7,NA())</f>
        <v>49.92</v>
      </c>
      <c r="BH6" s="93">
        <f>+IF(AND(ISNUMBER('Hygiene Data'!F9),'Data Summary'!DW6="Yes"),'Hygiene Data'!F9,NA())</f>
        <v>7.72</v>
      </c>
      <c r="BI6" s="93">
        <f>+IF(AND(ISNUMBER('Hygiene Data'!G5),'Data Summary'!DX6="Yes"),'Hygiene Data'!G5,NA())</f>
        <v>56.96</v>
      </c>
      <c r="BJ6" s="93">
        <f>+IF(AND(ISNUMBER('Hygiene Data'!G7),'Data Summary'!DY6="Yes"),'Hygiene Data'!G7,NA())</f>
        <v>49.92</v>
      </c>
      <c r="BK6" s="93">
        <f>+IF(AND(ISNUMBER('Hygiene Data'!G9),'Data Summary'!DZ6="Yes"),'Hygiene Data'!G9,NA())</f>
        <v>7.05</v>
      </c>
      <c r="BL6" s="93">
        <f>+IF(AND(ISNUMBER('Hygiene Data'!H5),'Data Summary'!EA6="Yes"),'Hygiene Data'!H5,NA())</f>
        <v>57.42</v>
      </c>
      <c r="BM6" s="93">
        <f>+IF(AND(ISNUMBER('Hygiene Data'!H7),'Data Summary'!EB6="Yes"),'Hygiene Data'!H7,NA())</f>
        <v>49.99</v>
      </c>
      <c r="BN6" s="93">
        <f>+IF(AND(ISNUMBER('Hygiene Data'!H9),'Data Summary'!EC6="Yes"),'Hygiene Data'!H9,NA())</f>
        <v>7.43</v>
      </c>
      <c r="BO6" s="93">
        <f>+IF(AND(ISNUMBER('Hygiene Data'!I5),'Data Summary'!ED6="Yes"),'Hygiene Data'!I5,NA())</f>
        <v>56.7</v>
      </c>
      <c r="BP6" s="93">
        <f>+IF(AND(ISNUMBER('Hygiene Data'!I7),'Data Summary'!EE6="Yes"),'Hygiene Data'!I7,NA())</f>
        <v>46.39</v>
      </c>
      <c r="BQ6" s="93">
        <f>+IF(AND(ISNUMBER('Hygiene Data'!I9),'Data Summary'!EF6="Yes"),'Hygiene Data'!I9,NA())</f>
        <v>10.31</v>
      </c>
    </row>
    <row xmlns:x14ac="http://schemas.microsoft.com/office/spreadsheetml/2009/9/ac" r="7" x14ac:dyDescent="0.2">
      <c r="A7" s="328" t="str">
        <f ca="true">+RIGHT('Data Summary'!A7,LEN('Data Summary'!A7)-9)</f>
        <v>EMIS</v>
      </c>
      <c r="B7" s="35" t="str">
        <f ca="true">+IF(ISTEXT('Data Summary'!B7),'Data Summary'!B7,"")</f>
        <v>EMIS</v>
      </c>
      <c r="C7" s="327">
        <f ca="true">+VALUE('Data Summary'!C7)</f>
        <v>2017</v>
      </c>
      <c r="D7" s="91">
        <f ca="true">+IF(AND(ISNUMBER(OFFSET('Water Data'!$D$4,0,10*ROW('Water Data'!D1))),'Data Summary'!BS7="Yes"),100-OFFSET('Water Data'!$D$4,0,10*ROW('Water Data'!D1)),NA())</f>
        <v>84.384974220476309</v>
      </c>
      <c r="E7" s="91">
        <f ca="true">+IF(AND(ISNUMBER(OFFSET('Water Data'!$D$6,0,10*ROW('Water Data'!D1))),'Data Summary'!BT7="Yes"),OFFSET('Water Data'!$D$6,0,10*ROW('Water Data'!D1)),NA())</f>
        <v>52.307881168671742</v>
      </c>
      <c r="F7" s="91">
        <f ca="true">+IF(AND(ISNUMBER(OFFSET('Water Data'!$D$9,0,10*ROW('Water Data'!D1))),'Data Summary'!BU7="Yes"),OFFSET('Water Data'!$D$9,0,10*ROW('Water Data'!D1)),NA())</f>
        <v>46.83280137490793</v>
      </c>
      <c r="G7" s="91" t="e">
        <f ca="true">+IF(AND(ISNUMBER(OFFSET('Water Data'!$E$4,0,10*ROW('Water Data'!E1))),'Data Summary'!BV7="Yes"),100-OFFSET('Water Data'!$E$4,0,10*ROW('Water Data'!E1)),NA())</f>
        <v>#N/A</v>
      </c>
      <c r="H7" s="91" t="e">
        <f ca="true">+IF(AND(ISNUMBER(OFFSET('Water Data'!$E$6,0,10*ROW('Water Data'!E1))),'Data Summary'!BW7="Yes"),OFFSET('Water Data'!$E$6,0,10*ROW('Water Data'!E1)),NA())</f>
        <v>#N/A</v>
      </c>
      <c r="I7" s="91" t="e">
        <f ca="true">+IF(AND(ISNUMBER(OFFSET('Water Data'!$E$9,0,10*ROW('Water Data'!E1))),'Data Summary'!BX7="Yes"),OFFSET('Water Data'!$E$9,0,10*ROW('Water Data'!E1)),NA())</f>
        <v>#N/A</v>
      </c>
      <c r="J7" s="91" t="e">
        <f ca="true">+IF(AND(ISNUMBER(OFFSET('Water Data'!$F$4,0,10*ROW('Water Data'!F1))),'Data Summary'!BY7="Yes"),100-OFFSET('Water Data'!$F$4,0,10*ROW('Water Data'!F1)),NA())</f>
        <v>#N/A</v>
      </c>
      <c r="K7" s="91" t="e">
        <f ca="true">+IF(AND(ISNUMBER(OFFSET('Water Data'!$F$6,0,10*ROW('Water Data'!F1))),'Data Summary'!BZ7="Yes"),OFFSET('Water Data'!$F$6,0,10*ROW('Water Data'!F1)),NA())</f>
        <v>#N/A</v>
      </c>
      <c r="L7" s="91" t="e">
        <f ca="true">+IF(AND(ISNUMBER(OFFSET('Water Data'!$F$9,0,10*ROW('Water Data'!F1))),'Data Summary'!CA7="Yes"),OFFSET('Water Data'!$F$9,0,10*ROW('Water Data'!F1)),NA())</f>
        <v>#N/A</v>
      </c>
      <c r="M7" s="91">
        <f ca="true">+IF(AND(ISNUMBER(OFFSET('Water Data'!$G$4,0,10*ROW('Water Data'!G1))),'Data Summary'!CB7="Yes"),100-OFFSET('Water Data'!$G$4,0,10*ROW('Water Data'!G1)),NA())</f>
        <v>76.968996726362406</v>
      </c>
      <c r="N7" s="91">
        <f ca="true">+IF(AND(ISNUMBER(OFFSET('Water Data'!$G$6,0,10*ROW('Water Data'!G1))),'Data Summary'!CC7="Yes"),OFFSET('Water Data'!$G$6,0,10*ROW('Water Data'!G1)),NA())</f>
        <v>39.938378586558827</v>
      </c>
      <c r="O7" s="91">
        <f ca="true">+IF(AND(ISNUMBER(OFFSET('Water Data'!$G$9,0,10*ROW('Water Data'!G1))),'Data Summary'!CD7="Yes"),OFFSET('Water Data'!$G$9,0,10*ROW('Water Data'!G1)),NA())</f>
        <v>34.045830926246872</v>
      </c>
      <c r="P7" s="91">
        <f ca="true">+IF(AND(ISNUMBER(OFFSET('Water Data'!$H$4,0,10*ROW('Water Data'!H1))),'Data Summary'!CE7="Yes"),100-OFFSET('Water Data'!$H$4,0,10*ROW('Water Data'!H1)),NA())</f>
        <v>83.920872432158262</v>
      </c>
      <c r="Q7" s="91">
        <f ca="true">+IF(AND(ISNUMBER(OFFSET('Water Data'!$H$6,0,10*ROW('Water Data'!H1))),'Data Summary'!CF7="Yes"),OFFSET('Water Data'!$H$6,0,10*ROW('Water Data'!H1)),NA())</f>
        <v>51.230027897539941</v>
      </c>
      <c r="R7" s="91">
        <f ca="true">+IF(AND(ISNUMBER(OFFSET('Water Data'!$H$9,0,10*ROW('Water Data'!H1))),'Data Summary'!CG7="Yes"),OFFSET('Water Data'!$H$9,0,10*ROW('Water Data'!H1)),NA())</f>
        <v>45.764646208470708</v>
      </c>
      <c r="S7" s="91">
        <f ca="true">+IF(AND(ISNUMBER(OFFSET('Water Data'!$I$4,0,10*ROW('Water Data'!I1))),'Data Summary'!CH7="Yes"),100-OFFSET('Water Data'!$I$4,0,10*ROW('Water Data'!I1)),NA())</f>
        <v>98.235294117647058</v>
      </c>
      <c r="T7" s="91">
        <f ca="true">+IF(AND(ISNUMBER(OFFSET('Water Data'!$I$6,0,10*ROW('Water Data'!I1))),'Data Summary'!CI7="Yes"),OFFSET('Water Data'!$I$6,0,10*ROW('Water Data'!I1)),NA())</f>
        <v>85.294117647058826</v>
      </c>
      <c r="U7" s="91">
        <f ca="true">+IF(AND(ISNUMBER(OFFSET('Water Data'!$I$9,0,10*ROW('Water Data'!I1))),'Data Summary'!CJ7="Yes"),OFFSET('Water Data'!$I$9,0,10*ROW('Water Data'!I1)),NA())</f>
        <v>80</v>
      </c>
      <c r="V7" s="92">
        <f ca="true">+IF(AND(ISNUMBER(OFFSET('Sanitation Data'!$D$4,0,10*ROW('Sanitation Data'!D1))),'Data Summary'!CK7="Yes"),100-OFFSET('Sanitation Data'!$D$4,0,10*ROW('Sanitation Data'!D1)),NA())</f>
        <v>96.76</v>
      </c>
      <c r="W7" s="92">
        <f ca="true">+IF(AND(ISNUMBER(OFFSET('Sanitation Data'!$D$6,0,10*ROW('Sanitation Data'!D1))),'Data Summary'!CL7="Yes"),OFFSET('Sanitation Data'!$D$6,0,10*ROW('Sanitation Data'!D1)),NA())</f>
        <v>61.37</v>
      </c>
      <c r="X7" s="92" t="e">
        <f ca="true">+IF(AND(ISNUMBER(OFFSET('Sanitation Data'!$D$10,0,10*ROW('Sanitation Data'!D1))),'Data Summary'!CM7="Yes"),OFFSET('Sanitation Data'!$D$10,0,10*ROW('Sanitation Data'!D1)),NA())</f>
        <v>#N/A</v>
      </c>
      <c r="Y7" s="92" t="e">
        <f ca="true">+IF(AND(ISNUMBER(OFFSET('Sanitation Data'!$D$11,0,10*ROW('Sanitation Data'!D1))),'Data Summary'!CN7="Yes"),OFFSET('Sanitation Data'!$D$11,0,10*ROW('Sanitation Data'!D1)),NA())</f>
        <v>#N/A</v>
      </c>
      <c r="Z7" s="92">
        <f ca="true">+IF(AND(ISNUMBER(OFFSET('Sanitation Data'!$D$12,0,10*ROW('Sanitation Data'!D1))),'Data Summary'!CO7="Yes"),OFFSET('Sanitation Data'!$D$12,0,10*ROW('Sanitation Data'!D1)),NA())</f>
        <v>45.076000000000001</v>
      </c>
      <c r="AA7" s="92" t="e">
        <f ca="true">+IF(AND(ISNUMBER(OFFSET('Sanitation Data'!$E$4,0,10*ROW('Sanitation Data'!E1))),'Data Summary'!CP7="Yes"),100-OFFSET('Sanitation Data'!$E$4,0,10*ROW('Sanitation Data'!E1)),NA())</f>
        <v>#N/A</v>
      </c>
      <c r="AB7" s="92" t="e">
        <f ca="true">+IF(AND(ISNUMBER(OFFSET('Sanitation Data'!$E$6,0,10*ROW('Sanitation Data'!E1))),'Data Summary'!CQ7="Yes"),OFFSET('Sanitation Data'!$E$6,0,10*ROW('Sanitation Data'!E1)),NA())</f>
        <v>#N/A</v>
      </c>
      <c r="AC7" s="92" t="e">
        <f ca="true">+IF(AND(ISNUMBER(OFFSET('Sanitation Data'!$E$10,0,10*ROW('Sanitation Data'!E1))),'Data Summary'!CR7="Yes"),OFFSET('Sanitation Data'!$E$10,0,10*ROW('Sanitation Data'!E1)),NA())</f>
        <v>#N/A</v>
      </c>
      <c r="AD7" s="92" t="e">
        <f ca="true">+IF(AND(ISNUMBER(OFFSET('Sanitation Data'!$E$11,0,10*ROW('Sanitation Data'!E1))),'Data Summary'!CS7="Yes"),OFFSET('Sanitation Data'!$E$11,0,10*ROW('Sanitation Data'!E1)),NA())</f>
        <v>#N/A</v>
      </c>
      <c r="AE7" s="92" t="e">
        <f ca="true">+IF(AND(ISNUMBER(OFFSET('Sanitation Data'!$E$12,0,10*ROW('Sanitation Data'!E1))),'Data Summary'!CT7="Yes"),OFFSET('Sanitation Data'!$E$12,0,10*ROW('Sanitation Data'!E1)),NA())</f>
        <v>#N/A</v>
      </c>
      <c r="AF7" s="92" t="e">
        <f ca="true">+IF(AND(ISNUMBER(OFFSET('Sanitation Data'!$F$4,0,10*ROW('Sanitation Data'!F1))),'Data Summary'!CU7="Yes"),100-OFFSET('Sanitation Data'!$F$4,0,10*ROW('Sanitation Data'!F1)),NA())</f>
        <v>#N/A</v>
      </c>
      <c r="AG7" s="92" t="e">
        <f ca="true">+IF(AND(ISNUMBER(OFFSET('Sanitation Data'!$F$6,0,10*ROW('Sanitation Data'!F1))),'Data Summary'!CV7="Yes"),OFFSET('Sanitation Data'!$F$6,0,10*ROW('Sanitation Data'!F1)),NA())</f>
        <v>#N/A</v>
      </c>
      <c r="AH7" s="92" t="e">
        <f ca="true">+IF(AND(ISNUMBER(OFFSET('Sanitation Data'!$F$10,0,10*ROW('Sanitation Data'!F1))),'Data Summary'!CW7="Yes"),OFFSET('Sanitation Data'!$F$10,0,10*ROW('Sanitation Data'!F1)),NA())</f>
        <v>#N/A</v>
      </c>
      <c r="AI7" s="92" t="e">
        <f ca="true">+IF(AND(ISNUMBER(OFFSET('Sanitation Data'!$F$11,0,10*ROW('Sanitation Data'!F1))),'Data Summary'!CX7="Yes"),OFFSET('Sanitation Data'!$F$11,0,10*ROW('Sanitation Data'!F1)),NA())</f>
        <v>#N/A</v>
      </c>
      <c r="AJ7" s="92" t="e">
        <f ca="true">+IF(AND(ISNUMBER(OFFSET('Sanitation Data'!$F$12,0,10*ROW('Sanitation Data'!F1))),'Data Summary'!CY7="Yes"),OFFSET('Sanitation Data'!$F$12,0,10*ROW('Sanitation Data'!F1)),NA())</f>
        <v>#N/A</v>
      </c>
      <c r="AK7" s="92">
        <f ca="true">+IF(AND(ISNUMBER(OFFSET('Sanitation Data'!$G$4,0,10*ROW('Sanitation Data'!G1))),'Data Summary'!CZ7="Yes"),100-OFFSET('Sanitation Data'!$G$4,0,10*ROW('Sanitation Data'!G1)),NA())</f>
        <v>95.9</v>
      </c>
      <c r="AL7" s="92">
        <f ca="true">+IF(AND(ISNUMBER(OFFSET('Sanitation Data'!$G$6,0,10*ROW('Sanitation Data'!G1))),'Data Summary'!DA7="Yes"),OFFSET('Sanitation Data'!$G$6,0,10*ROW('Sanitation Data'!G1)),NA())</f>
        <v>61.925699999999999</v>
      </c>
      <c r="AM7" s="92" t="e">
        <f ca="true">+IF(AND(ISNUMBER(OFFSET('Sanitation Data'!$G$10,0,10*ROW('Sanitation Data'!G1))),'Data Summary'!DB7="Yes"),OFFSET('Sanitation Data'!$G$10,0,10*ROW('Sanitation Data'!G1)),NA())</f>
        <v>#N/A</v>
      </c>
      <c r="AN7" s="92" t="e">
        <f ca="true">+IF(AND(ISNUMBER(OFFSET('Sanitation Data'!$G$11,0,10*ROW('Sanitation Data'!G1))),'Data Summary'!DC7="Yes"),OFFSET('Sanitation Data'!$G$11,0,10*ROW('Sanitation Data'!G1)),NA())</f>
        <v>#N/A</v>
      </c>
      <c r="AO7" s="92">
        <f ca="true">+IF(AND(ISNUMBER(OFFSET('Sanitation Data'!$G$12,0,10*ROW('Sanitation Data'!G1))),'Data Summary'!DD7="Yes"),OFFSET('Sanitation Data'!$G$12,0,10*ROW('Sanitation Data'!G1)),NA())</f>
        <v>43.35</v>
      </c>
      <c r="AP7" s="92">
        <f ca="true">+IF(AND(ISNUMBER(OFFSET('Sanitation Data'!$H$4,0,10*ROW('Sanitation Data'!H1))),'Data Summary'!DE7="Yes"),100-OFFSET('Sanitation Data'!$H$4,0,10*ROW('Sanitation Data'!H1)),NA())</f>
        <v>96.73</v>
      </c>
      <c r="AQ7" s="92">
        <f ca="true">+IF(AND(ISNUMBER(OFFSET('Sanitation Data'!$H$6,0,10*ROW('Sanitation Data'!H1))),'Data Summary'!DF7="Yes"),OFFSET('Sanitation Data'!$H$6,0,10*ROW('Sanitation Data'!H1)),NA())</f>
        <v>60.689599999999999</v>
      </c>
      <c r="AR7" s="92" t="e">
        <f ca="true">+IF(AND(ISNUMBER(OFFSET('Sanitation Data'!$H$10,0,10*ROW('Sanitation Data'!H1))),'Data Summary'!DG7="Yes"),OFFSET('Sanitation Data'!$H$10,0,10*ROW('Sanitation Data'!H1)),NA())</f>
        <v>#N/A</v>
      </c>
      <c r="AS7" s="92" t="e">
        <f ca="true">+IF(AND(ISNUMBER(OFFSET('Sanitation Data'!$H$11,0,10*ROW('Sanitation Data'!H1))),'Data Summary'!DH7="Yes"),OFFSET('Sanitation Data'!$H$11,0,10*ROW('Sanitation Data'!H1)),NA())</f>
        <v>#N/A</v>
      </c>
      <c r="AT7" s="92">
        <f ca="true">+IF(AND(ISNUMBER(OFFSET('Sanitation Data'!$H$12,0,10*ROW('Sanitation Data'!H1))),'Data Summary'!DI7="Yes"),OFFSET('Sanitation Data'!$H$12,0,10*ROW('Sanitation Data'!H1)),NA())</f>
        <v>44.28</v>
      </c>
      <c r="AU7" s="92">
        <f ca="true">+IF(AND(ISNUMBER(OFFSET('Sanitation Data'!$I$4,0,10*ROW('Sanitation Data'!I1))),'Data Summary'!DJ7="Yes"),100-OFFSET('Sanitation Data'!$I$4,0,10*ROW('Sanitation Data'!I1)),NA())</f>
        <v>97.69</v>
      </c>
      <c r="AV7" s="92">
        <f ca="true">+IF(AND(ISNUMBER(OFFSET('Sanitation Data'!$I$6,0,10*ROW('Sanitation Data'!I1))),'Data Summary'!DK7="Yes"),OFFSET('Sanitation Data'!$I$6,0,10*ROW('Sanitation Data'!I1)),NA())</f>
        <v>80.924800000000005</v>
      </c>
      <c r="AW7" s="92" t="e">
        <f ca="true">+IF(AND(ISNUMBER(OFFSET('Sanitation Data'!$I$10,0,10*ROW('Sanitation Data'!I1))),'Data Summary'!DL7="Yes"),OFFSET('Sanitation Data'!$I$10,0,10*ROW('Sanitation Data'!I1)),NA())</f>
        <v>#N/A</v>
      </c>
      <c r="AX7" s="92" t="e">
        <f ca="true">+IF(AND(ISNUMBER(OFFSET('Sanitation Data'!$I$11,0,10*ROW('Sanitation Data'!I1))),'Data Summary'!DM7="Yes"),OFFSET('Sanitation Data'!$I$11,0,10*ROW('Sanitation Data'!I1)),NA())</f>
        <v>#N/A</v>
      </c>
      <c r="AY7" s="92">
        <f ca="true">+IF(AND(ISNUMBER(OFFSET('Sanitation Data'!$I$12,0,10*ROW('Sanitation Data'!I1))),'Data Summary'!DN7="Yes"),OFFSET('Sanitation Data'!$I$12,0,10*ROW('Sanitation Data'!I1)),NA())</f>
        <v>69.36</v>
      </c>
      <c r="AZ7" s="93">
        <f ca="true">+IF(AND(ISNUMBER(OFFSET('Hygiene Data'!$D$5,0,10*ROW('Hygiene Data'!D1))),'Data Summary'!DO7="Yes"),OFFSET('Hygiene Data'!$D$5,0,10*ROW('Hygiene Data'!D1)),NA())</f>
        <v>56.47</v>
      </c>
      <c r="BA7" s="93">
        <f ca="true">+IF(AND(ISNUMBER(OFFSET('Hygiene Data'!$D$7,0,10*ROW('Hygiene Data'!D1))),'Data Summary'!DP7="Yes"),OFFSET('Hygiene Data'!$D$7,0,10*ROW('Hygiene Data'!D1)),NA())</f>
        <v>56.029000000000003</v>
      </c>
      <c r="BB7" s="93">
        <f ca="true">+IF(AND(ISNUMBER(OFFSET('Hygiene Data'!$D$9,0,10*ROW('Hygiene Data'!D1))),'Data Summary'!DQ7="Yes"),OFFSET('Hygiene Data'!$D$9,0,10*ROW('Hygiene Data'!D1)),NA())</f>
        <v>13.27</v>
      </c>
      <c r="BC7" s="93" t="e">
        <f ca="true">+IF(AND(ISNUMBER(OFFSET('Hygiene Data'!$E$5,0,10*ROW('Hygiene Data'!E1))),'Data Summary'!DR7="Yes"),OFFSET('Hygiene Data'!$E$5,0,10*ROW('Hygiene Data'!E1)),NA())</f>
        <v>#N/A</v>
      </c>
      <c r="BD7" s="93" t="e">
        <f ca="true">+IF(AND(ISNUMBER(OFFSET('Hygiene Data'!$E$7,0,10*ROW('Hygiene Data'!E1))),'Data Summary'!DS7="Yes"),OFFSET('Hygiene Data'!$E$7,0,10*ROW('Hygiene Data'!E1)),NA())</f>
        <v>#N/A</v>
      </c>
      <c r="BE7" s="93" t="e">
        <f ca="true">+IF(AND(ISNUMBER(OFFSET('Hygiene Data'!$E$9,0,10*ROW('Hygiene Data'!E1))),'Data Summary'!DT7="Yes"),OFFSET('Hygiene Data'!$E$9,0,10*ROW('Hygiene Data'!E1)),NA())</f>
        <v>#N/A</v>
      </c>
      <c r="BF7" s="93" t="e">
        <f ca="true">+IF(AND(ISNUMBER(OFFSET('Hygiene Data'!$F$5,0,10*ROW('Hygiene Data'!F1))),'Data Summary'!DU7="Yes"),OFFSET('Hygiene Data'!$F$5,0,10*ROW('Hygiene Data'!F1)),NA())</f>
        <v>#N/A</v>
      </c>
      <c r="BG7" s="93" t="e">
        <f ca="true">+IF(AND(ISNUMBER(OFFSET('Hygiene Data'!$F$7,0,10*ROW('Hygiene Data'!F1))),'Data Summary'!DV7="Yes"),OFFSET('Hygiene Data'!$F$7,0,10*ROW('Hygiene Data'!F1)),NA())</f>
        <v>#N/A</v>
      </c>
      <c r="BH7" s="93" t="e">
        <f ca="true">+IF(AND(ISNUMBER(OFFSET('Hygiene Data'!$F$9,0,10*ROW('Hygiene Data'!F1))),'Data Summary'!DW7="Yes"),OFFSET('Hygiene Data'!$F$9,0,10*ROW('Hygiene Data'!F1)),NA())</f>
        <v>#N/A</v>
      </c>
      <c r="BI7" s="93">
        <f ca="true">+IF(AND(ISNUMBER(OFFSET('Hygiene Data'!$G$5,0,10*ROW('Hygiene Data'!G1))),'Data Summary'!DX7="Yes"),OFFSET('Hygiene Data'!$G$5,0,10*ROW('Hygiene Data'!G1)),NA())</f>
        <v>55.286000000000001</v>
      </c>
      <c r="BJ7" s="93">
        <f ca="true">+IF(AND(ISNUMBER(OFFSET('Hygiene Data'!$G$7,0,10*ROW('Hygiene Data'!G1))),'Data Summary'!DY7="Yes"),OFFSET('Hygiene Data'!$G$7,0,10*ROW('Hygiene Data'!G1)),NA())</f>
        <v>54.75</v>
      </c>
      <c r="BK7" s="93">
        <f ca="true">+IF(AND(ISNUMBER(OFFSET('Hygiene Data'!$G$9,0,10*ROW('Hygiene Data'!G1))),'Data Summary'!DZ7="Yes"),OFFSET('Hygiene Data'!$G$9,0,10*ROW('Hygiene Data'!G1)),NA())</f>
        <v>14.21</v>
      </c>
      <c r="BL7" s="93">
        <f ca="true">+IF(AND(ISNUMBER(OFFSET('Hygiene Data'!$H$5,0,10*ROW('Hygiene Data'!H1))),'Data Summary'!EA7="Yes"),OFFSET('Hygiene Data'!$H$5,0,10*ROW('Hygiene Data'!H1)),NA())</f>
        <v>56.2</v>
      </c>
      <c r="BM7" s="93">
        <f ca="true">+IF(AND(ISNUMBER(OFFSET('Hygiene Data'!$H$7,0,10*ROW('Hygiene Data'!H1))),'Data Summary'!EB7="Yes"),OFFSET('Hygiene Data'!$H$7,0,10*ROW('Hygiene Data'!H1)),NA())</f>
        <v>55.74</v>
      </c>
      <c r="BN7" s="93">
        <f ca="true">+IF(AND(ISNUMBER(OFFSET('Hygiene Data'!$H$9,0,10*ROW('Hygiene Data'!H1))),'Data Summary'!EC7="Yes"),OFFSET('Hygiene Data'!$H$9,0,10*ROW('Hygiene Data'!H1)),NA())</f>
        <v>12.997999999999999</v>
      </c>
      <c r="BO7" s="93">
        <f ca="true">+IF(AND(ISNUMBER(OFFSET('Hygiene Data'!$I$5,0,10*ROW('Hygiene Data'!I1))),'Data Summary'!ED7="Yes"),OFFSET('Hygiene Data'!$I$5,0,10*ROW('Hygiene Data'!I1)),NA())</f>
        <v>63.01</v>
      </c>
      <c r="BP7" s="93">
        <f ca="true">+IF(AND(ISNUMBER(OFFSET('Hygiene Data'!$I$7,0,10*ROW('Hygiene Data'!I1))),'Data Summary'!EE7="Yes"),OFFSET('Hygiene Data'!$I$7,0,10*ROW('Hygiene Data'!I1)),NA())</f>
        <v>63.01</v>
      </c>
      <c r="BQ7" s="93">
        <f ca="true">+IF(AND(ISNUMBER(OFFSET('Hygiene Data'!$I$9,0,10*ROW('Hygiene Data'!I1))),'Data Summary'!EF7="Yes"),OFFSET('Hygiene Data'!$I$9,0,10*ROW('Hygiene Data'!I1)),NA())</f>
        <v>17.920000000000002</v>
      </c>
    </row>
    <row xmlns:x14ac="http://schemas.microsoft.com/office/spreadsheetml/2009/9/ac" r="8" x14ac:dyDescent="0.2">
      <c r="A8" s="328" t="str">
        <f ca="true">+RIGHT('Data Summary'!A8,LEN('Data Summary'!A8)-9)</f>
        <v>EMIS</v>
      </c>
      <c r="B8" s="35" t="str">
        <f ca="true">+IF(ISTEXT('Data Summary'!B8),'Data Summary'!B8,"")</f>
        <v>EMIS</v>
      </c>
      <c r="C8" s="327">
        <f ca="true">+VALUE('Data Summary'!C8)</f>
        <v>2019</v>
      </c>
      <c r="D8" s="91">
        <f ca="true">+IF(AND(ISNUMBER(OFFSET('Water Data'!$D$4,0,10*ROW('Water Data'!D2))),'Data Summary'!BS8="Yes"),100-OFFSET('Water Data'!$D$4,0,10*ROW('Water Data'!D2)),NA())</f>
        <v>83.185848392253504</v>
      </c>
      <c r="E8" s="91">
        <f ca="true">+IF(AND(ISNUMBER(OFFSET('Water Data'!$D$6,0,10*ROW('Water Data'!D2))),'Data Summary'!BT8="Yes"),OFFSET('Water Data'!$D$6,0,10*ROW('Water Data'!D2)),NA())</f>
        <v>54.226427559830363</v>
      </c>
      <c r="F8" s="91">
        <f ca="true">+IF(AND(ISNUMBER(OFFSET('Water Data'!$D$9,0,10*ROW('Water Data'!D2))),'Data Summary'!BU8="Yes"),OFFSET('Water Data'!$D$9,0,10*ROW('Water Data'!D2)),NA())</f>
        <v>46.83280137490793</v>
      </c>
      <c r="G8" s="91" t="e">
        <f ca="true">+IF(AND(ISNUMBER(OFFSET('Water Data'!$E$4,0,10*ROW('Water Data'!E2))),'Data Summary'!BV8="Yes"),100-OFFSET('Water Data'!$E$4,0,10*ROW('Water Data'!E2)),NA())</f>
        <v>#N/A</v>
      </c>
      <c r="H8" s="91" t="e">
        <f ca="true">+IF(AND(ISNUMBER(OFFSET('Water Data'!$E$6,0,10*ROW('Water Data'!E2))),'Data Summary'!BW8="Yes"),OFFSET('Water Data'!$E$6,0,10*ROW('Water Data'!E2)),NA())</f>
        <v>#N/A</v>
      </c>
      <c r="I8" s="91" t="e">
        <f ca="true">+IF(AND(ISNUMBER(OFFSET('Water Data'!$E$9,0,10*ROW('Water Data'!E2))),'Data Summary'!BX8="Yes"),OFFSET('Water Data'!$E$9,0,10*ROW('Water Data'!E2)),NA())</f>
        <v>#N/A</v>
      </c>
      <c r="J8" s="91" t="e">
        <f ca="true">+IF(AND(ISNUMBER(OFFSET('Water Data'!$F$4,0,10*ROW('Water Data'!F2))),'Data Summary'!BY8="Yes"),100-OFFSET('Water Data'!$F$4,0,10*ROW('Water Data'!F2)),NA())</f>
        <v>#N/A</v>
      </c>
      <c r="K8" s="91" t="e">
        <f ca="true">+IF(AND(ISNUMBER(OFFSET('Water Data'!$F$6,0,10*ROW('Water Data'!F2))),'Data Summary'!BZ8="Yes"),OFFSET('Water Data'!$F$6,0,10*ROW('Water Data'!F2)),NA())</f>
        <v>#N/A</v>
      </c>
      <c r="L8" s="91" t="e">
        <f ca="true">+IF(AND(ISNUMBER(OFFSET('Water Data'!$F$9,0,10*ROW('Water Data'!F2))),'Data Summary'!CA8="Yes"),OFFSET('Water Data'!$F$9,0,10*ROW('Water Data'!F2)),NA())</f>
        <v>#N/A</v>
      </c>
      <c r="M8" s="91">
        <f ca="true">+IF(AND(ISNUMBER(OFFSET('Water Data'!$G$4,0,10*ROW('Water Data'!G2))),'Data Summary'!CB8="Yes"),100-OFFSET('Water Data'!$G$4,0,10*ROW('Water Data'!G2)),NA())</f>
        <v>75.350076401676915</v>
      </c>
      <c r="N8" s="91">
        <f ca="true">+IF(AND(ISNUMBER(OFFSET('Water Data'!$G$6,0,10*ROW('Water Data'!G2))),'Data Summary'!CC8="Yes"),OFFSET('Water Data'!$G$6,0,10*ROW('Water Data'!G2)),NA())</f>
        <v>43.50555413017733</v>
      </c>
      <c r="O8" s="91">
        <f ca="true">+IF(AND(ISNUMBER(OFFSET('Water Data'!$G$9,0,10*ROW('Water Data'!G2))),'Data Summary'!CD8="Yes"),OFFSET('Water Data'!$G$9,0,10*ROW('Water Data'!G2)),NA())</f>
        <v>33.772683858643745</v>
      </c>
      <c r="P8" s="91">
        <f ca="true">+IF(AND(ISNUMBER(OFFSET('Water Data'!$H$4,0,10*ROW('Water Data'!H2))),'Data Summary'!CE8="Yes"),100-OFFSET('Water Data'!$H$4,0,10*ROW('Water Data'!H2)),NA())</f>
        <v>82.679892930247206</v>
      </c>
      <c r="Q8" s="91">
        <f ca="true">+IF(AND(ISNUMBER(OFFSET('Water Data'!$H$6,0,10*ROW('Water Data'!H2))),'Data Summary'!CF8="Yes"),OFFSET('Water Data'!$H$6,0,10*ROW('Water Data'!H2)),NA())</f>
        <v>53.031018737206736</v>
      </c>
      <c r="R8" s="91">
        <f ca="true">+IF(AND(ISNUMBER(OFFSET('Water Data'!$H$9,0,10*ROW('Water Data'!H2))),'Data Summary'!CG8="Yes"),OFFSET('Water Data'!$H$9,0,10*ROW('Water Data'!H2)),NA())</f>
        <v>45.916030534351144</v>
      </c>
      <c r="S8" s="91">
        <f ca="true">+IF(AND(ISNUMBER(OFFSET('Water Data'!$I$4,0,10*ROW('Water Data'!I2))),'Data Summary'!CH8="Yes"),100-OFFSET('Water Data'!$I$4,0,10*ROW('Water Data'!I2)),NA())</f>
        <v>99.014779373437776</v>
      </c>
      <c r="T8" s="91">
        <f ca="true">+IF(AND(ISNUMBER(OFFSET('Water Data'!$I$6,0,10*ROW('Water Data'!I2))),'Data Summary'!CI8="Yes"),OFFSET('Water Data'!$I$6,0,10*ROW('Water Data'!I2)),NA())</f>
        <v>91.625598073237555</v>
      </c>
      <c r="U8" s="91">
        <f ca="true">+IF(AND(ISNUMBER(OFFSET('Water Data'!$I$9,0,10*ROW('Water Data'!I2))),'Data Summary'!CJ8="Yes"),OFFSET('Water Data'!$I$9,0,10*ROW('Water Data'!I2)),NA())</f>
        <v>50.370370370370367</v>
      </c>
      <c r="V8" s="92">
        <f ca="true">+IF(AND(ISNUMBER(OFFSET('Sanitation Data'!$D$4,0,10*ROW('Sanitation Data'!D2))),'Data Summary'!CK8="Yes"),100-OFFSET('Sanitation Data'!$D$4,0,10*ROW('Sanitation Data'!D2)),NA())</f>
        <v>98.622389999999996</v>
      </c>
      <c r="W8" s="92">
        <f ca="true">+IF(AND(ISNUMBER(OFFSET('Sanitation Data'!$D$6,0,10*ROW('Sanitation Data'!D2))),'Data Summary'!CL8="Yes"),OFFSET('Sanitation Data'!$D$6,0,10*ROW('Sanitation Data'!D2)),NA())</f>
        <v>55.399760000000001</v>
      </c>
      <c r="X8" s="92" t="e">
        <f ca="true">+IF(AND(ISNUMBER(OFFSET('Sanitation Data'!$D$10,0,10*ROW('Sanitation Data'!D2))),'Data Summary'!CM8="Yes"),OFFSET('Sanitation Data'!$D$10,0,10*ROW('Sanitation Data'!D2)),NA())</f>
        <v>#N/A</v>
      </c>
      <c r="Y8" s="92" t="e">
        <f ca="true">+IF(AND(ISNUMBER(OFFSET('Sanitation Data'!$D$11,0,10*ROW('Sanitation Data'!D2))),'Data Summary'!CN8="Yes"),OFFSET('Sanitation Data'!$D$11,0,10*ROW('Sanitation Data'!D2)),NA())</f>
        <v>#N/A</v>
      </c>
      <c r="Z8" s="92">
        <f ca="true">+IF(AND(ISNUMBER(OFFSET('Sanitation Data'!$D$12,0,10*ROW('Sanitation Data'!D2))),'Data Summary'!CO8="Yes"),OFFSET('Sanitation Data'!$D$12,0,10*ROW('Sanitation Data'!D2)),NA())</f>
        <v>47.687579999999997</v>
      </c>
      <c r="AA8" s="92" t="e">
        <f ca="true">+IF(AND(ISNUMBER(OFFSET('Sanitation Data'!$E$4,0,10*ROW('Sanitation Data'!E2))),'Data Summary'!CP8="Yes"),100-OFFSET('Sanitation Data'!$E$4,0,10*ROW('Sanitation Data'!E2)),NA())</f>
        <v>#N/A</v>
      </c>
      <c r="AB8" s="92" t="e">
        <f ca="true">+IF(AND(ISNUMBER(OFFSET('Sanitation Data'!$E$6,0,10*ROW('Sanitation Data'!E2))),'Data Summary'!CQ8="Yes"),OFFSET('Sanitation Data'!$E$6,0,10*ROW('Sanitation Data'!E2)),NA())</f>
        <v>#N/A</v>
      </c>
      <c r="AC8" s="92" t="e">
        <f ca="true">+IF(AND(ISNUMBER(OFFSET('Sanitation Data'!$E$10,0,10*ROW('Sanitation Data'!E2))),'Data Summary'!CR8="Yes"),OFFSET('Sanitation Data'!$E$10,0,10*ROW('Sanitation Data'!E2)),NA())</f>
        <v>#N/A</v>
      </c>
      <c r="AD8" s="92" t="e">
        <f ca="true">+IF(AND(ISNUMBER(OFFSET('Sanitation Data'!$E$11,0,10*ROW('Sanitation Data'!E2))),'Data Summary'!CS8="Yes"),OFFSET('Sanitation Data'!$E$11,0,10*ROW('Sanitation Data'!E2)),NA())</f>
        <v>#N/A</v>
      </c>
      <c r="AE8" s="92" t="e">
        <f ca="true">+IF(AND(ISNUMBER(OFFSET('Sanitation Data'!$E$12,0,10*ROW('Sanitation Data'!E2))),'Data Summary'!CT8="Yes"),OFFSET('Sanitation Data'!$E$12,0,10*ROW('Sanitation Data'!E2)),NA())</f>
        <v>#N/A</v>
      </c>
      <c r="AF8" s="92" t="e">
        <f ca="true">+IF(AND(ISNUMBER(OFFSET('Sanitation Data'!$F$4,0,10*ROW('Sanitation Data'!F2))),'Data Summary'!CU8="Yes"),100-OFFSET('Sanitation Data'!$F$4,0,10*ROW('Sanitation Data'!F2)),NA())</f>
        <v>#N/A</v>
      </c>
      <c r="AG8" s="92" t="e">
        <f ca="true">+IF(AND(ISNUMBER(OFFSET('Sanitation Data'!$F$6,0,10*ROW('Sanitation Data'!F2))),'Data Summary'!CV8="Yes"),OFFSET('Sanitation Data'!$F$6,0,10*ROW('Sanitation Data'!F2)),NA())</f>
        <v>#N/A</v>
      </c>
      <c r="AH8" s="92" t="e">
        <f ca="true">+IF(AND(ISNUMBER(OFFSET('Sanitation Data'!$F$10,0,10*ROW('Sanitation Data'!F2))),'Data Summary'!CW8="Yes"),OFFSET('Sanitation Data'!$F$10,0,10*ROW('Sanitation Data'!F2)),NA())</f>
        <v>#N/A</v>
      </c>
      <c r="AI8" s="92" t="e">
        <f ca="true">+IF(AND(ISNUMBER(OFFSET('Sanitation Data'!$F$11,0,10*ROW('Sanitation Data'!F2))),'Data Summary'!CX8="Yes"),OFFSET('Sanitation Data'!$F$11,0,10*ROW('Sanitation Data'!F2)),NA())</f>
        <v>#N/A</v>
      </c>
      <c r="AJ8" s="92" t="e">
        <f ca="true">+IF(AND(ISNUMBER(OFFSET('Sanitation Data'!$F$12,0,10*ROW('Sanitation Data'!F2))),'Data Summary'!CY8="Yes"),OFFSET('Sanitation Data'!$F$12,0,10*ROW('Sanitation Data'!F2)),NA())</f>
        <v>#N/A</v>
      </c>
      <c r="AK8" s="92">
        <f ca="true">+IF(AND(ISNUMBER(OFFSET('Sanitation Data'!$G$4,0,10*ROW('Sanitation Data'!G2))),'Data Summary'!CZ8="Yes"),100-OFFSET('Sanitation Data'!$G$4,0,10*ROW('Sanitation Data'!G2)),NA())</f>
        <v>98.051580000000001</v>
      </c>
      <c r="AL8" s="92">
        <f ca="true">+IF(AND(ISNUMBER(OFFSET('Sanitation Data'!$G$6,0,10*ROW('Sanitation Data'!G2))),'Data Summary'!DA8="Yes"),OFFSET('Sanitation Data'!$G$6,0,10*ROW('Sanitation Data'!G2)),NA())</f>
        <v>54.918810000000001</v>
      </c>
      <c r="AM8" s="92" t="e">
        <f ca="true">+IF(AND(ISNUMBER(OFFSET('Sanitation Data'!$G$10,0,10*ROW('Sanitation Data'!G2))),'Data Summary'!DB8="Yes"),OFFSET('Sanitation Data'!$G$10,0,10*ROW('Sanitation Data'!G2)),NA())</f>
        <v>#N/A</v>
      </c>
      <c r="AN8" s="92" t="e">
        <f ca="true">+IF(AND(ISNUMBER(OFFSET('Sanitation Data'!$G$11,0,10*ROW('Sanitation Data'!G2))),'Data Summary'!DC8="Yes"),OFFSET('Sanitation Data'!$G$11,0,10*ROW('Sanitation Data'!G2)),NA())</f>
        <v>#N/A</v>
      </c>
      <c r="AO8" s="92">
        <f ca="true">+IF(AND(ISNUMBER(OFFSET('Sanitation Data'!$G$12,0,10*ROW('Sanitation Data'!G2))),'Data Summary'!DD8="Yes"),OFFSET('Sanitation Data'!$G$12,0,10*ROW('Sanitation Data'!G2)),NA())</f>
        <v>47.010509999999996</v>
      </c>
      <c r="AP8" s="92">
        <f ca="true">+IF(AND(ISNUMBER(OFFSET('Sanitation Data'!$H$4,0,10*ROW('Sanitation Data'!H2))),'Data Summary'!DE8="Yes"),100-OFFSET('Sanitation Data'!$H$4,0,10*ROW('Sanitation Data'!H2)),NA())</f>
        <v>98.587786259541986</v>
      </c>
      <c r="AQ8" s="92">
        <f ca="true">+IF(AND(ISNUMBER(OFFSET('Sanitation Data'!$H$6,0,10*ROW('Sanitation Data'!H2))),'Data Summary'!DF8="Yes"),OFFSET('Sanitation Data'!$H$6,0,10*ROW('Sanitation Data'!H2)),NA())</f>
        <v>54.669211195928753</v>
      </c>
      <c r="AR8" s="92" t="e">
        <f ca="true">+IF(AND(ISNUMBER(OFFSET('Sanitation Data'!$H$10,0,10*ROW('Sanitation Data'!H2))),'Data Summary'!DG8="Yes"),OFFSET('Sanitation Data'!$H$10,0,10*ROW('Sanitation Data'!H2)),NA())</f>
        <v>#N/A</v>
      </c>
      <c r="AS8" s="92" t="e">
        <f ca="true">+IF(AND(ISNUMBER(OFFSET('Sanitation Data'!$H$11,0,10*ROW('Sanitation Data'!H2))),'Data Summary'!DH8="Yes"),OFFSET('Sanitation Data'!$H$11,0,10*ROW('Sanitation Data'!H2)),NA())</f>
        <v>#N/A</v>
      </c>
      <c r="AT8" s="92">
        <f ca="true">+IF(AND(ISNUMBER(OFFSET('Sanitation Data'!$H$12,0,10*ROW('Sanitation Data'!H2))),'Data Summary'!DI8="Yes"),OFFSET('Sanitation Data'!$H$12,0,10*ROW('Sanitation Data'!H2)),NA())</f>
        <v>46.972010178117046</v>
      </c>
      <c r="AU8" s="92">
        <f ca="true">+IF(AND(ISNUMBER(OFFSET('Sanitation Data'!$I$4,0,10*ROW('Sanitation Data'!I2))),'Data Summary'!DJ8="Yes"),100-OFFSET('Sanitation Data'!$I$4,0,10*ROW('Sanitation Data'!I2)),NA())</f>
        <v>99.629630000000006</v>
      </c>
      <c r="AV8" s="92">
        <f ca="true">+IF(AND(ISNUMBER(OFFSET('Sanitation Data'!$I$6,0,10*ROW('Sanitation Data'!I2))),'Data Summary'!DK8="Yes"),OFFSET('Sanitation Data'!$I$6,0,10*ROW('Sanitation Data'!I2)),NA())</f>
        <v>76.666660000000007</v>
      </c>
      <c r="AW8" s="92" t="e">
        <f ca="true">+IF(AND(ISNUMBER(OFFSET('Sanitation Data'!$I$10,0,10*ROW('Sanitation Data'!I2))),'Data Summary'!DL8="Yes"),OFFSET('Sanitation Data'!$I$10,0,10*ROW('Sanitation Data'!I2)),NA())</f>
        <v>#N/A</v>
      </c>
      <c r="AX8" s="92" t="e">
        <f ca="true">+IF(AND(ISNUMBER(OFFSET('Sanitation Data'!$I$11,0,10*ROW('Sanitation Data'!I2))),'Data Summary'!DM8="Yes"),OFFSET('Sanitation Data'!$I$11,0,10*ROW('Sanitation Data'!I2)),NA())</f>
        <v>#N/A</v>
      </c>
      <c r="AY8" s="92">
        <f ca="true">+IF(AND(ISNUMBER(OFFSET('Sanitation Data'!$I$12,0,10*ROW('Sanitation Data'!I2))),'Data Summary'!DN8="Yes"),OFFSET('Sanitation Data'!$I$12,0,10*ROW('Sanitation Data'!I2)),NA())</f>
        <v>68.518519999999995</v>
      </c>
      <c r="AZ8" s="93">
        <f ca="true">+IF(AND(ISNUMBER(OFFSET('Hygiene Data'!$D$5,0,10*ROW('Hygiene Data'!D2))),'Data Summary'!DO8="Yes"),OFFSET('Hygiene Data'!$D$5,0,10*ROW('Hygiene Data'!D2)),NA())</f>
        <v>58.019680000000001</v>
      </c>
      <c r="BA8" s="93">
        <f ca="true">+IF(AND(ISNUMBER(OFFSET('Hygiene Data'!$D$7,0,10*ROW('Hygiene Data'!D2))),'Data Summary'!DP8="Yes"),OFFSET('Hygiene Data'!$D$7,0,10*ROW('Hygiene Data'!D2)),NA())</f>
        <v>57.330870000000004</v>
      </c>
      <c r="BB8" s="93">
        <f ca="true">+IF(AND(ISNUMBER(OFFSET('Hygiene Data'!$D$9,0,10*ROW('Hygiene Data'!D2))),'Data Summary'!DQ8="Yes"),OFFSET('Hygiene Data'!$D$9,0,10*ROW('Hygiene Data'!D2)),NA())</f>
        <v>14.243539999999999</v>
      </c>
      <c r="BC8" s="93" t="e">
        <f ca="true">+IF(AND(ISNUMBER(OFFSET('Hygiene Data'!$E$5,0,10*ROW('Hygiene Data'!E2))),'Data Summary'!DR8="Yes"),OFFSET('Hygiene Data'!$E$5,0,10*ROW('Hygiene Data'!E2)),NA())</f>
        <v>#N/A</v>
      </c>
      <c r="BD8" s="93" t="e">
        <f ca="true">+IF(AND(ISNUMBER(OFFSET('Hygiene Data'!$E$7,0,10*ROW('Hygiene Data'!E2))),'Data Summary'!DS8="Yes"),OFFSET('Hygiene Data'!$E$7,0,10*ROW('Hygiene Data'!E2)),NA())</f>
        <v>#N/A</v>
      </c>
      <c r="BE8" s="93" t="e">
        <f ca="true">+IF(AND(ISNUMBER(OFFSET('Hygiene Data'!$E$9,0,10*ROW('Hygiene Data'!E2))),'Data Summary'!DT8="Yes"),OFFSET('Hygiene Data'!$E$9,0,10*ROW('Hygiene Data'!E2)),NA())</f>
        <v>#N/A</v>
      </c>
      <c r="BF8" s="93" t="e">
        <f ca="true">+IF(AND(ISNUMBER(OFFSET('Hygiene Data'!$F$5,0,10*ROW('Hygiene Data'!F2))),'Data Summary'!DU8="Yes"),OFFSET('Hygiene Data'!$F$5,0,10*ROW('Hygiene Data'!F2)),NA())</f>
        <v>#N/A</v>
      </c>
      <c r="BG8" s="93" t="e">
        <f ca="true">+IF(AND(ISNUMBER(OFFSET('Hygiene Data'!$F$7,0,10*ROW('Hygiene Data'!F2))),'Data Summary'!DV8="Yes"),OFFSET('Hygiene Data'!$F$7,0,10*ROW('Hygiene Data'!F2)),NA())</f>
        <v>#N/A</v>
      </c>
      <c r="BH8" s="93" t="e">
        <f ca="true">+IF(AND(ISNUMBER(OFFSET('Hygiene Data'!$F$9,0,10*ROW('Hygiene Data'!F2))),'Data Summary'!DW8="Yes"),OFFSET('Hygiene Data'!$F$9,0,10*ROW('Hygiene Data'!F2)),NA())</f>
        <v>#N/A</v>
      </c>
      <c r="BI8" s="93">
        <f ca="true">+IF(AND(ISNUMBER(OFFSET('Hygiene Data'!$G$5,0,10*ROW('Hygiene Data'!G2))),'Data Summary'!DX8="Yes"),OFFSET('Hygiene Data'!$G$5,0,10*ROW('Hygiene Data'!G2)),NA())</f>
        <v>56.79083</v>
      </c>
      <c r="BJ8" s="93">
        <f ca="true">+IF(AND(ISNUMBER(OFFSET('Hygiene Data'!$G$7,0,10*ROW('Hygiene Data'!G2))),'Data Summary'!DY8="Yes"),OFFSET('Hygiene Data'!$G$7,0,10*ROW('Hygiene Data'!G2)),NA())</f>
        <v>56.026740000000004</v>
      </c>
      <c r="BK8" s="93">
        <f ca="true">+IF(AND(ISNUMBER(OFFSET('Hygiene Data'!$G$9,0,10*ROW('Hygiene Data'!G2))),'Data Summary'!DZ8="Yes"),OFFSET('Hygiene Data'!$G$9,0,10*ROW('Hygiene Data'!G2)),NA())</f>
        <v>15.6638</v>
      </c>
      <c r="BL8" s="93">
        <f ca="true">+IF(AND(ISNUMBER(OFFSET('Hygiene Data'!$H$5,0,10*ROW('Hygiene Data'!H2))),'Data Summary'!EA8="Yes"),OFFSET('Hygiene Data'!$H$5,0,10*ROW('Hygiene Data'!H2)),NA())</f>
        <v>57.519083969465647</v>
      </c>
      <c r="BM8" s="93">
        <f ca="true">+IF(AND(ISNUMBER(OFFSET('Hygiene Data'!$H$7,0,10*ROW('Hygiene Data'!H2))),'Data Summary'!EB8="Yes"),OFFSET('Hygiene Data'!$H$7,0,10*ROW('Hygiene Data'!H2)),NA())</f>
        <v>56.832061068702288</v>
      </c>
      <c r="BN8" s="93">
        <f ca="true">+IF(AND(ISNUMBER(OFFSET('Hygiene Data'!$H$9,0,10*ROW('Hygiene Data'!H2))),'Data Summary'!EC8="Yes"),OFFSET('Hygiene Data'!$H$9,0,10*ROW('Hygiene Data'!H2)),NA())</f>
        <v>14.020356234096692</v>
      </c>
      <c r="BO8" s="93">
        <f ca="true">+IF(AND(ISNUMBER(OFFSET('Hygiene Data'!$I$5,0,10*ROW('Hygiene Data'!I2))),'Data Summary'!ED8="Yes"),OFFSET('Hygiene Data'!$I$5,0,10*ROW('Hygiene Data'!I2)),NA())</f>
        <v>72.592590000000001</v>
      </c>
      <c r="BP8" s="93">
        <f ca="true">+IF(AND(ISNUMBER(OFFSET('Hygiene Data'!$I$7,0,10*ROW('Hygiene Data'!I2))),'Data Summary'!EE8="Yes"),OFFSET('Hygiene Data'!$I$7,0,10*ROW('Hygiene Data'!I2)),NA())</f>
        <v>71.851849999999999</v>
      </c>
      <c r="BQ8" s="93">
        <f ca="true">+IF(AND(ISNUMBER(OFFSET('Hygiene Data'!$I$9,0,10*ROW('Hygiene Data'!I2))),'Data Summary'!EF8="Yes"),OFFSET('Hygiene Data'!$I$9,0,10*ROW('Hygiene Data'!I2)),NA())</f>
        <v>20.740739999999999</v>
      </c>
    </row>
    <row xmlns:x14ac="http://schemas.microsoft.com/office/spreadsheetml/2009/9/ac" r="9" x14ac:dyDescent="0.2">
      <c r="A9" s="328" t="e">
        <f ca="true">+RIGHT('Data Summary'!A9,LEN('Data Summary'!A9)-9)</f>
        <v>#VALUE!</v>
      </c>
      <c r="B9" s="35" t="str">
        <f ca="true">+IF(ISTEXT('Data Summary'!B9),'Data Summary'!B9,"")</f>
        <v/>
      </c>
      <c r="C9" s="327" t="e">
        <f ca="true">+VALUE('Data Summary'!C9)</f>
        <v>#VALUE!</v>
      </c>
      <c r="D9" s="91" t="e">
        <f ca="true">+IF(AND(ISNUMBER(OFFSET('Water Data'!$D$4,0,10*ROW('Water Data'!D3))),'Data Summary'!BS9="Yes"),100-OFFSET('Water Data'!$D$4,0,10*ROW('Water Data'!D3)),NA())</f>
        <v>#N/A</v>
      </c>
      <c r="E9" s="91" t="e">
        <f ca="true">+IF(AND(ISNUMBER(OFFSET('Water Data'!$D$6,0,10*ROW('Water Data'!D3))),'Data Summary'!BT9="Yes"),OFFSET('Water Data'!$D$6,0,10*ROW('Water Data'!D3)),NA())</f>
        <v>#N/A</v>
      </c>
      <c r="F9" s="91" t="e">
        <f ca="true">+IF(AND(ISNUMBER(OFFSET('Water Data'!$D$9,0,10*ROW('Water Data'!D3))),'Data Summary'!BU9="Yes"),OFFSET('Water Data'!$D$9,0,10*ROW('Water Data'!D3)),NA())</f>
        <v>#N/A</v>
      </c>
      <c r="G9" s="91" t="e">
        <f ca="true">+IF(AND(ISNUMBER(OFFSET('Water Data'!$E$4,0,10*ROW('Water Data'!E3))),'Data Summary'!BV9="Yes"),100-OFFSET('Water Data'!$E$4,0,10*ROW('Water Data'!E3)),NA())</f>
        <v>#N/A</v>
      </c>
      <c r="H9" s="91" t="e">
        <f ca="true">+IF(AND(ISNUMBER(OFFSET('Water Data'!$E$6,0,10*ROW('Water Data'!E3))),'Data Summary'!BW9="Yes"),OFFSET('Water Data'!$E$6,0,10*ROW('Water Data'!E3)),NA())</f>
        <v>#N/A</v>
      </c>
      <c r="I9" s="91" t="e">
        <f ca="true">+IF(AND(ISNUMBER(OFFSET('Water Data'!$E$9,0,10*ROW('Water Data'!E3))),'Data Summary'!BX9="Yes"),OFFSET('Water Data'!$E$9,0,10*ROW('Water Data'!E3)),NA())</f>
        <v>#N/A</v>
      </c>
      <c r="J9" s="91" t="e">
        <f ca="true">+IF(AND(ISNUMBER(OFFSET('Water Data'!$F$4,0,10*ROW('Water Data'!F3))),'Data Summary'!BY9="Yes"),100-OFFSET('Water Data'!$F$4,0,10*ROW('Water Data'!F3)),NA())</f>
        <v>#N/A</v>
      </c>
      <c r="K9" s="91" t="e">
        <f ca="true">+IF(AND(ISNUMBER(OFFSET('Water Data'!$F$6,0,10*ROW('Water Data'!F3))),'Data Summary'!BZ9="Yes"),OFFSET('Water Data'!$F$6,0,10*ROW('Water Data'!F3)),NA())</f>
        <v>#N/A</v>
      </c>
      <c r="L9" s="91" t="e">
        <f ca="true">+IF(AND(ISNUMBER(OFFSET('Water Data'!$F$9,0,10*ROW('Water Data'!F3))),'Data Summary'!CA9="Yes"),OFFSET('Water Data'!$F$9,0,10*ROW('Water Data'!F3)),NA())</f>
        <v>#N/A</v>
      </c>
      <c r="M9" s="91" t="e">
        <f ca="true">+IF(AND(ISNUMBER(OFFSET('Water Data'!$G$4,0,10*ROW('Water Data'!G3))),'Data Summary'!CB9="Yes"),100-OFFSET('Water Data'!$G$4,0,10*ROW('Water Data'!G3)),NA())</f>
        <v>#N/A</v>
      </c>
      <c r="N9" s="91" t="e">
        <f ca="true">+IF(AND(ISNUMBER(OFFSET('Water Data'!$G$6,0,10*ROW('Water Data'!G3))),'Data Summary'!CC9="Yes"),OFFSET('Water Data'!$G$6,0,10*ROW('Water Data'!G3)),NA())</f>
        <v>#N/A</v>
      </c>
      <c r="O9" s="91" t="e">
        <f ca="true">+IF(AND(ISNUMBER(OFFSET('Water Data'!$G$9,0,10*ROW('Water Data'!G3))),'Data Summary'!CD9="Yes"),OFFSET('Water Data'!$G$9,0,10*ROW('Water Data'!G3)),NA())</f>
        <v>#N/A</v>
      </c>
      <c r="P9" s="91" t="e">
        <f ca="true">+IF(AND(ISNUMBER(OFFSET('Water Data'!$H$4,0,10*ROW('Water Data'!H3))),'Data Summary'!CE9="Yes"),100-OFFSET('Water Data'!$H$4,0,10*ROW('Water Data'!H3)),NA())</f>
        <v>#N/A</v>
      </c>
      <c r="Q9" s="91" t="e">
        <f ca="true">+IF(AND(ISNUMBER(OFFSET('Water Data'!$H$6,0,10*ROW('Water Data'!H3))),'Data Summary'!CF9="Yes"),OFFSET('Water Data'!$H$6,0,10*ROW('Water Data'!H3)),NA())</f>
        <v>#N/A</v>
      </c>
      <c r="R9" s="91" t="e">
        <f ca="true">+IF(AND(ISNUMBER(OFFSET('Water Data'!$H$9,0,10*ROW('Water Data'!H3))),'Data Summary'!CG9="Yes"),OFFSET('Water Data'!$H$9,0,10*ROW('Water Data'!H3)),NA())</f>
        <v>#N/A</v>
      </c>
      <c r="S9" s="91" t="e">
        <f ca="true">+IF(AND(ISNUMBER(OFFSET('Water Data'!$I$4,0,10*ROW('Water Data'!I3))),'Data Summary'!CH9="Yes"),100-OFFSET('Water Data'!$I$4,0,10*ROW('Water Data'!I3)),NA())</f>
        <v>#N/A</v>
      </c>
      <c r="T9" s="91" t="e">
        <f ca="true">+IF(AND(ISNUMBER(OFFSET('Water Data'!$I$6,0,10*ROW('Water Data'!I3))),'Data Summary'!CI9="Yes"),OFFSET('Water Data'!$I$6,0,10*ROW('Water Data'!I3)),NA())</f>
        <v>#N/A</v>
      </c>
      <c r="U9" s="91" t="e">
        <f ca="true">+IF(AND(ISNUMBER(OFFSET('Water Data'!$I$9,0,10*ROW('Water Data'!I3))),'Data Summary'!CJ9="Yes"),OFFSET('Water Data'!$I$9,0,10*ROW('Water Data'!I3)),NA())</f>
        <v>#N/A</v>
      </c>
      <c r="V9" s="92" t="e">
        <f ca="true">+IF(AND(ISNUMBER(OFFSET('Sanitation Data'!$D$4,0,10*ROW('Sanitation Data'!D3))),'Data Summary'!CK9="Yes"),100-OFFSET('Sanitation Data'!$D$4,0,10*ROW('Sanitation Data'!D3)),NA())</f>
        <v>#N/A</v>
      </c>
      <c r="W9" s="92" t="e">
        <f ca="true">+IF(AND(ISNUMBER(OFFSET('Sanitation Data'!$D$6,0,10*ROW('Sanitation Data'!D3))),'Data Summary'!CL9="Yes"),OFFSET('Sanitation Data'!$D$6,0,10*ROW('Sanitation Data'!D3)),NA())</f>
        <v>#N/A</v>
      </c>
      <c r="X9" s="92" t="e">
        <f ca="true">+IF(AND(ISNUMBER(OFFSET('Sanitation Data'!$D$10,0,10*ROW('Sanitation Data'!D3))),'Data Summary'!CM9="Yes"),OFFSET('Sanitation Data'!$D$10,0,10*ROW('Sanitation Data'!D3)),NA())</f>
        <v>#N/A</v>
      </c>
      <c r="Y9" s="92" t="e">
        <f ca="true">+IF(AND(ISNUMBER(OFFSET('Sanitation Data'!$D$11,0,10*ROW('Sanitation Data'!D3))),'Data Summary'!CN9="Yes"),OFFSET('Sanitation Data'!$D$11,0,10*ROW('Sanitation Data'!D3)),NA())</f>
        <v>#N/A</v>
      </c>
      <c r="Z9" s="92" t="e">
        <f ca="true">+IF(AND(ISNUMBER(OFFSET('Sanitation Data'!$D$12,0,10*ROW('Sanitation Data'!D3))),'Data Summary'!CO9="Yes"),OFFSET('Sanitation Data'!$D$12,0,10*ROW('Sanitation Data'!D3)),NA())</f>
        <v>#N/A</v>
      </c>
      <c r="AA9" s="92" t="e">
        <f ca="true">+IF(AND(ISNUMBER(OFFSET('Sanitation Data'!$E$4,0,10*ROW('Sanitation Data'!E3))),'Data Summary'!CP9="Yes"),100-OFFSET('Sanitation Data'!$E$4,0,10*ROW('Sanitation Data'!E3)),NA())</f>
        <v>#N/A</v>
      </c>
      <c r="AB9" s="92" t="e">
        <f ca="true">+IF(AND(ISNUMBER(OFFSET('Sanitation Data'!$E$6,0,10*ROW('Sanitation Data'!E3))),'Data Summary'!CQ9="Yes"),OFFSET('Sanitation Data'!$E$6,0,10*ROW('Sanitation Data'!E3)),NA())</f>
        <v>#N/A</v>
      </c>
      <c r="AC9" s="92" t="e">
        <f ca="true">+IF(AND(ISNUMBER(OFFSET('Sanitation Data'!$E$10,0,10*ROW('Sanitation Data'!E3))),'Data Summary'!CR9="Yes"),OFFSET('Sanitation Data'!$E$10,0,10*ROW('Sanitation Data'!E3)),NA())</f>
        <v>#N/A</v>
      </c>
      <c r="AD9" s="92" t="e">
        <f ca="true">+IF(AND(ISNUMBER(OFFSET('Sanitation Data'!$E$11,0,10*ROW('Sanitation Data'!E3))),'Data Summary'!CS9="Yes"),OFFSET('Sanitation Data'!$E$11,0,10*ROW('Sanitation Data'!E3)),NA())</f>
        <v>#N/A</v>
      </c>
      <c r="AE9" s="92" t="e">
        <f ca="true">+IF(AND(ISNUMBER(OFFSET('Sanitation Data'!$E$12,0,10*ROW('Sanitation Data'!E3))),'Data Summary'!CT9="Yes"),OFFSET('Sanitation Data'!$E$12,0,10*ROW('Sanitation Data'!E3)),NA())</f>
        <v>#N/A</v>
      </c>
      <c r="AF9" s="92" t="e">
        <f ca="true">+IF(AND(ISNUMBER(OFFSET('Sanitation Data'!$F$4,0,10*ROW('Sanitation Data'!F3))),'Data Summary'!CU9="Yes"),100-OFFSET('Sanitation Data'!$F$4,0,10*ROW('Sanitation Data'!F3)),NA())</f>
        <v>#N/A</v>
      </c>
      <c r="AG9" s="92" t="e">
        <f ca="true">+IF(AND(ISNUMBER(OFFSET('Sanitation Data'!$F$6,0,10*ROW('Sanitation Data'!F3))),'Data Summary'!CV9="Yes"),OFFSET('Sanitation Data'!$F$6,0,10*ROW('Sanitation Data'!F3)),NA())</f>
        <v>#N/A</v>
      </c>
      <c r="AH9" s="92" t="e">
        <f ca="true">+IF(AND(ISNUMBER(OFFSET('Sanitation Data'!$F$10,0,10*ROW('Sanitation Data'!F3))),'Data Summary'!CW9="Yes"),OFFSET('Sanitation Data'!$F$10,0,10*ROW('Sanitation Data'!F3)),NA())</f>
        <v>#N/A</v>
      </c>
      <c r="AI9" s="92" t="e">
        <f ca="true">+IF(AND(ISNUMBER(OFFSET('Sanitation Data'!$F$11,0,10*ROW('Sanitation Data'!F3))),'Data Summary'!CX9="Yes"),OFFSET('Sanitation Data'!$F$11,0,10*ROW('Sanitation Data'!F3)),NA())</f>
        <v>#N/A</v>
      </c>
      <c r="AJ9" s="92" t="e">
        <f ca="true">+IF(AND(ISNUMBER(OFFSET('Sanitation Data'!$F$12,0,10*ROW('Sanitation Data'!F3))),'Data Summary'!CY9="Yes"),OFFSET('Sanitation Data'!$F$12,0,10*ROW('Sanitation Data'!F3)),NA())</f>
        <v>#N/A</v>
      </c>
      <c r="AK9" s="92" t="e">
        <f ca="true">+IF(AND(ISNUMBER(OFFSET('Sanitation Data'!$G$4,0,10*ROW('Sanitation Data'!G3))),'Data Summary'!CZ9="Yes"),100-OFFSET('Sanitation Data'!$G$4,0,10*ROW('Sanitation Data'!G3)),NA())</f>
        <v>#N/A</v>
      </c>
      <c r="AL9" s="92" t="e">
        <f ca="true">+IF(AND(ISNUMBER(OFFSET('Sanitation Data'!$G$6,0,10*ROW('Sanitation Data'!G3))),'Data Summary'!DA9="Yes"),OFFSET('Sanitation Data'!$G$6,0,10*ROW('Sanitation Data'!G3)),NA())</f>
        <v>#N/A</v>
      </c>
      <c r="AM9" s="92" t="e">
        <f ca="true">+IF(AND(ISNUMBER(OFFSET('Sanitation Data'!$G$10,0,10*ROW('Sanitation Data'!G3))),'Data Summary'!DB9="Yes"),OFFSET('Sanitation Data'!$G$10,0,10*ROW('Sanitation Data'!G3)),NA())</f>
        <v>#N/A</v>
      </c>
      <c r="AN9" s="92" t="e">
        <f ca="true">+IF(AND(ISNUMBER(OFFSET('Sanitation Data'!$G$11,0,10*ROW('Sanitation Data'!G3))),'Data Summary'!DC9="Yes"),OFFSET('Sanitation Data'!$G$11,0,10*ROW('Sanitation Data'!G3)),NA())</f>
        <v>#N/A</v>
      </c>
      <c r="AO9" s="92" t="e">
        <f ca="true">+IF(AND(ISNUMBER(OFFSET('Sanitation Data'!$G$12,0,10*ROW('Sanitation Data'!G3))),'Data Summary'!DD9="Yes"),OFFSET('Sanitation Data'!$G$12,0,10*ROW('Sanitation Data'!G3)),NA())</f>
        <v>#N/A</v>
      </c>
      <c r="AP9" s="92" t="e">
        <f ca="true">+IF(AND(ISNUMBER(OFFSET('Sanitation Data'!$H$4,0,10*ROW('Sanitation Data'!H3))),'Data Summary'!DE9="Yes"),100-OFFSET('Sanitation Data'!$H$4,0,10*ROW('Sanitation Data'!H3)),NA())</f>
        <v>#N/A</v>
      </c>
      <c r="AQ9" s="92" t="e">
        <f ca="true">+IF(AND(ISNUMBER(OFFSET('Sanitation Data'!$H$6,0,10*ROW('Sanitation Data'!H3))),'Data Summary'!DF9="Yes"),OFFSET('Sanitation Data'!$H$6,0,10*ROW('Sanitation Data'!H3)),NA())</f>
        <v>#N/A</v>
      </c>
      <c r="AR9" s="92" t="e">
        <f ca="true">+IF(AND(ISNUMBER(OFFSET('Sanitation Data'!$H$10,0,10*ROW('Sanitation Data'!H3))),'Data Summary'!DG9="Yes"),OFFSET('Sanitation Data'!$H$10,0,10*ROW('Sanitation Data'!H3)),NA())</f>
        <v>#N/A</v>
      </c>
      <c r="AS9" s="92" t="e">
        <f ca="true">+IF(AND(ISNUMBER(OFFSET('Sanitation Data'!$H$11,0,10*ROW('Sanitation Data'!H3))),'Data Summary'!DH9="Yes"),OFFSET('Sanitation Data'!$H$11,0,10*ROW('Sanitation Data'!H3)),NA())</f>
        <v>#N/A</v>
      </c>
      <c r="AT9" s="92" t="e">
        <f ca="true">+IF(AND(ISNUMBER(OFFSET('Sanitation Data'!$H$12,0,10*ROW('Sanitation Data'!H3))),'Data Summary'!DI9="Yes"),OFFSET('Sanitation Data'!$H$12,0,10*ROW('Sanitation Data'!H3)),NA())</f>
        <v>#N/A</v>
      </c>
      <c r="AU9" s="92" t="e">
        <f ca="true">+IF(AND(ISNUMBER(OFFSET('Sanitation Data'!$I$4,0,10*ROW('Sanitation Data'!I3))),'Data Summary'!DJ9="Yes"),100-OFFSET('Sanitation Data'!$I$4,0,10*ROW('Sanitation Data'!I3)),NA())</f>
        <v>#N/A</v>
      </c>
      <c r="AV9" s="92" t="e">
        <f ca="true">+IF(AND(ISNUMBER(OFFSET('Sanitation Data'!$I$6,0,10*ROW('Sanitation Data'!I3))),'Data Summary'!DK9="Yes"),OFFSET('Sanitation Data'!$I$6,0,10*ROW('Sanitation Data'!I3)),NA())</f>
        <v>#N/A</v>
      </c>
      <c r="AW9" s="92" t="e">
        <f ca="true">+IF(AND(ISNUMBER(OFFSET('Sanitation Data'!$I$10,0,10*ROW('Sanitation Data'!I3))),'Data Summary'!DL9="Yes"),OFFSET('Sanitation Data'!$I$10,0,10*ROW('Sanitation Data'!I3)),NA())</f>
        <v>#N/A</v>
      </c>
      <c r="AX9" s="92" t="e">
        <f ca="true">+IF(AND(ISNUMBER(OFFSET('Sanitation Data'!$I$11,0,10*ROW('Sanitation Data'!I3))),'Data Summary'!DM9="Yes"),OFFSET('Sanitation Data'!$I$11,0,10*ROW('Sanitation Data'!I3)),NA())</f>
        <v>#N/A</v>
      </c>
      <c r="AY9" s="92" t="e">
        <f ca="true">+IF(AND(ISNUMBER(OFFSET('Sanitation Data'!$I$12,0,10*ROW('Sanitation Data'!I3))),'Data Summary'!DN9="Yes"),OFFSET('Sanitation Data'!$I$12,0,10*ROW('Sanitation Data'!I3)),NA())</f>
        <v>#N/A</v>
      </c>
      <c r="AZ9" s="93" t="e">
        <f ca="true">+IF(AND(ISNUMBER(OFFSET('Hygiene Data'!$D$5,0,10*ROW('Hygiene Data'!D3))),'Data Summary'!DO9="Yes"),OFFSET('Hygiene Data'!$D$5,0,10*ROW('Hygiene Data'!D3)),NA())</f>
        <v>#N/A</v>
      </c>
      <c r="BA9" s="93" t="e">
        <f ca="true">+IF(AND(ISNUMBER(OFFSET('Hygiene Data'!$D$7,0,10*ROW('Hygiene Data'!D3))),'Data Summary'!DP9="Yes"),OFFSET('Hygiene Data'!$D$7,0,10*ROW('Hygiene Data'!D3)),NA())</f>
        <v>#N/A</v>
      </c>
      <c r="BB9" s="93" t="e">
        <f ca="true">+IF(AND(ISNUMBER(OFFSET('Hygiene Data'!$D$9,0,10*ROW('Hygiene Data'!D3))),'Data Summary'!DQ9="Yes"),OFFSET('Hygiene Data'!$D$9,0,10*ROW('Hygiene Data'!D3)),NA())</f>
        <v>#N/A</v>
      </c>
      <c r="BC9" s="93" t="e">
        <f ca="true">+IF(AND(ISNUMBER(OFFSET('Hygiene Data'!$E$5,0,10*ROW('Hygiene Data'!E3))),'Data Summary'!DR9="Yes"),OFFSET('Hygiene Data'!$E$5,0,10*ROW('Hygiene Data'!E3)),NA())</f>
        <v>#N/A</v>
      </c>
      <c r="BD9" s="93" t="e">
        <f ca="true">+IF(AND(ISNUMBER(OFFSET('Hygiene Data'!$E$7,0,10*ROW('Hygiene Data'!E3))),'Data Summary'!DS9="Yes"),OFFSET('Hygiene Data'!$E$7,0,10*ROW('Hygiene Data'!E3)),NA())</f>
        <v>#N/A</v>
      </c>
      <c r="BE9" s="93" t="e">
        <f ca="true">+IF(AND(ISNUMBER(OFFSET('Hygiene Data'!$E$9,0,10*ROW('Hygiene Data'!E3))),'Data Summary'!DT9="Yes"),OFFSET('Hygiene Data'!$E$9,0,10*ROW('Hygiene Data'!E3)),NA())</f>
        <v>#N/A</v>
      </c>
      <c r="BF9" s="93" t="e">
        <f ca="true">+IF(AND(ISNUMBER(OFFSET('Hygiene Data'!$F$5,0,10*ROW('Hygiene Data'!F3))),'Data Summary'!DU9="Yes"),OFFSET('Hygiene Data'!$F$5,0,10*ROW('Hygiene Data'!F3)),NA())</f>
        <v>#N/A</v>
      </c>
      <c r="BG9" s="93" t="e">
        <f ca="true">+IF(AND(ISNUMBER(OFFSET('Hygiene Data'!$F$7,0,10*ROW('Hygiene Data'!F3))),'Data Summary'!DV9="Yes"),OFFSET('Hygiene Data'!$F$7,0,10*ROW('Hygiene Data'!F3)),NA())</f>
        <v>#N/A</v>
      </c>
      <c r="BH9" s="93" t="e">
        <f ca="true">+IF(AND(ISNUMBER(OFFSET('Hygiene Data'!$F$9,0,10*ROW('Hygiene Data'!F3))),'Data Summary'!DW9="Yes"),OFFSET('Hygiene Data'!$F$9,0,10*ROW('Hygiene Data'!F3)),NA())</f>
        <v>#N/A</v>
      </c>
      <c r="BI9" s="93" t="e">
        <f ca="true">+IF(AND(ISNUMBER(OFFSET('Hygiene Data'!$G$5,0,10*ROW('Hygiene Data'!G3))),'Data Summary'!DX9="Yes"),OFFSET('Hygiene Data'!$G$5,0,10*ROW('Hygiene Data'!G3)),NA())</f>
        <v>#N/A</v>
      </c>
      <c r="BJ9" s="93" t="e">
        <f ca="true">+IF(AND(ISNUMBER(OFFSET('Hygiene Data'!$G$7,0,10*ROW('Hygiene Data'!G3))),'Data Summary'!DY9="Yes"),OFFSET('Hygiene Data'!$G$7,0,10*ROW('Hygiene Data'!G3)),NA())</f>
        <v>#N/A</v>
      </c>
      <c r="BK9" s="93" t="e">
        <f ca="true">+IF(AND(ISNUMBER(OFFSET('Hygiene Data'!$G$9,0,10*ROW('Hygiene Data'!G3))),'Data Summary'!DZ9="Yes"),OFFSET('Hygiene Data'!$G$9,0,10*ROW('Hygiene Data'!G3)),NA())</f>
        <v>#N/A</v>
      </c>
      <c r="BL9" s="93" t="e">
        <f ca="true">+IF(AND(ISNUMBER(OFFSET('Hygiene Data'!$H$5,0,10*ROW('Hygiene Data'!H3))),'Data Summary'!EA9="Yes"),OFFSET('Hygiene Data'!$H$5,0,10*ROW('Hygiene Data'!H3)),NA())</f>
        <v>#N/A</v>
      </c>
      <c r="BM9" s="93" t="e">
        <f ca="true">+IF(AND(ISNUMBER(OFFSET('Hygiene Data'!$H$7,0,10*ROW('Hygiene Data'!H3))),'Data Summary'!EB9="Yes"),OFFSET('Hygiene Data'!$H$7,0,10*ROW('Hygiene Data'!H3)),NA())</f>
        <v>#N/A</v>
      </c>
      <c r="BN9" s="93" t="e">
        <f ca="true">+IF(AND(ISNUMBER(OFFSET('Hygiene Data'!$H$9,0,10*ROW('Hygiene Data'!H3))),'Data Summary'!EC9="Yes"),OFFSET('Hygiene Data'!$H$9,0,10*ROW('Hygiene Data'!H3)),NA())</f>
        <v>#N/A</v>
      </c>
      <c r="BO9" s="93" t="e">
        <f ca="true">+IF(AND(ISNUMBER(OFFSET('Hygiene Data'!$I$5,0,10*ROW('Hygiene Data'!I3))),'Data Summary'!ED9="Yes"),OFFSET('Hygiene Data'!$I$5,0,10*ROW('Hygiene Data'!I3)),NA())</f>
        <v>#N/A</v>
      </c>
      <c r="BP9" s="93" t="e">
        <f ca="true">+IF(AND(ISNUMBER(OFFSET('Hygiene Data'!$I$7,0,10*ROW('Hygiene Data'!I3))),'Data Summary'!EE9="Yes"),OFFSET('Hygiene Data'!$I$7,0,10*ROW('Hygiene Data'!I3)),NA())</f>
        <v>#N/A</v>
      </c>
      <c r="BQ9" s="93" t="e">
        <f ca="true">+IF(AND(ISNUMBER(OFFSET('Hygiene Data'!$I$9,0,10*ROW('Hygiene Data'!I3))),'Data Summary'!EF9="Yes"),OFFSET('Hygiene Data'!$I$9,0,10*ROW('Hygiene Data'!I3)),NA())</f>
        <v>#N/A</v>
      </c>
    </row>
    <row xmlns:x14ac="http://schemas.microsoft.com/office/spreadsheetml/2009/9/ac" r="10" x14ac:dyDescent="0.2">
      <c r="A10" s="328" t="e">
        <f ca="true">+RIGHT('Data Summary'!A10,LEN('Data Summary'!A10)-9)</f>
        <v>#VALUE!</v>
      </c>
      <c r="B10" s="35" t="str">
        <f ca="true">+IF(ISTEXT('Data Summary'!B10),'Data Summary'!B10,"")</f>
        <v/>
      </c>
      <c r="C10" s="327" t="e">
        <f ca="true">+VALUE('Data Summary'!C10)</f>
        <v>#VALUE!</v>
      </c>
      <c r="D10" s="91" t="e">
        <f ca="true">+IF(AND(ISNUMBER(OFFSET('Water Data'!$D$4,0,10*ROW('Water Data'!D4))),'Data Summary'!BS10="Yes"),100-OFFSET('Water Data'!$D$4,0,10*ROW('Water Data'!D4)),NA())</f>
        <v>#N/A</v>
      </c>
      <c r="E10" s="91" t="e">
        <f ca="true">+IF(AND(ISNUMBER(OFFSET('Water Data'!$D$6,0,10*ROW('Water Data'!D4))),'Data Summary'!BT10="Yes"),OFFSET('Water Data'!$D$6,0,10*ROW('Water Data'!D4)),NA())</f>
        <v>#N/A</v>
      </c>
      <c r="F10" s="91" t="e">
        <f ca="true">+IF(AND(ISNUMBER(OFFSET('Water Data'!$D$9,0,10*ROW('Water Data'!D4))),'Data Summary'!BU10="Yes"),OFFSET('Water Data'!$D$9,0,10*ROW('Water Data'!D4)),NA())</f>
        <v>#N/A</v>
      </c>
      <c r="G10" s="91" t="e">
        <f ca="true">+IF(AND(ISNUMBER(OFFSET('Water Data'!$E$4,0,10*ROW('Water Data'!E4))),'Data Summary'!BV10="Yes"),100-OFFSET('Water Data'!$E$4,0,10*ROW('Water Data'!E4)),NA())</f>
        <v>#N/A</v>
      </c>
      <c r="H10" s="91" t="e">
        <f ca="true">+IF(AND(ISNUMBER(OFFSET('Water Data'!$E$6,0,10*ROW('Water Data'!E4))),'Data Summary'!BW10="Yes"),OFFSET('Water Data'!$E$6,0,10*ROW('Water Data'!E4)),NA())</f>
        <v>#N/A</v>
      </c>
      <c r="I10" s="91" t="e">
        <f ca="true">+IF(AND(ISNUMBER(OFFSET('Water Data'!$E$9,0,10*ROW('Water Data'!E4))),'Data Summary'!BX10="Yes"),OFFSET('Water Data'!$E$9,0,10*ROW('Water Data'!E4)),NA())</f>
        <v>#N/A</v>
      </c>
      <c r="J10" s="91" t="e">
        <f ca="true">+IF(AND(ISNUMBER(OFFSET('Water Data'!$F$4,0,10*ROW('Water Data'!F4))),'Data Summary'!BY10="Yes"),100-OFFSET('Water Data'!$F$4,0,10*ROW('Water Data'!F4)),NA())</f>
        <v>#N/A</v>
      </c>
      <c r="K10" s="91" t="e">
        <f ca="true">+IF(AND(ISNUMBER(OFFSET('Water Data'!$F$6,0,10*ROW('Water Data'!F4))),'Data Summary'!BZ10="Yes"),OFFSET('Water Data'!$F$6,0,10*ROW('Water Data'!F4)),NA())</f>
        <v>#N/A</v>
      </c>
      <c r="L10" s="91" t="e">
        <f ca="true">+IF(AND(ISNUMBER(OFFSET('Water Data'!$F$9,0,10*ROW('Water Data'!F4))),'Data Summary'!CA10="Yes"),OFFSET('Water Data'!$F$9,0,10*ROW('Water Data'!F4)),NA())</f>
        <v>#N/A</v>
      </c>
      <c r="M10" s="91" t="e">
        <f ca="true">+IF(AND(ISNUMBER(OFFSET('Water Data'!$G$4,0,10*ROW('Water Data'!G4))),'Data Summary'!CB10="Yes"),100-OFFSET('Water Data'!$G$4,0,10*ROW('Water Data'!G4)),NA())</f>
        <v>#N/A</v>
      </c>
      <c r="N10" s="91" t="e">
        <f ca="true">+IF(AND(ISNUMBER(OFFSET('Water Data'!$G$6,0,10*ROW('Water Data'!G4))),'Data Summary'!CC10="Yes"),OFFSET('Water Data'!$G$6,0,10*ROW('Water Data'!G4)),NA())</f>
        <v>#N/A</v>
      </c>
      <c r="O10" s="91" t="e">
        <f ca="true">+IF(AND(ISNUMBER(OFFSET('Water Data'!$G$9,0,10*ROW('Water Data'!G4))),'Data Summary'!CD10="Yes"),OFFSET('Water Data'!$G$9,0,10*ROW('Water Data'!G4)),NA())</f>
        <v>#N/A</v>
      </c>
      <c r="P10" s="91" t="e">
        <f ca="true">+IF(AND(ISNUMBER(OFFSET('Water Data'!$H$4,0,10*ROW('Water Data'!H4))),'Data Summary'!CE10="Yes"),100-OFFSET('Water Data'!$H$4,0,10*ROW('Water Data'!H4)),NA())</f>
        <v>#N/A</v>
      </c>
      <c r="Q10" s="91" t="e">
        <f ca="true">+IF(AND(ISNUMBER(OFFSET('Water Data'!$H$6,0,10*ROW('Water Data'!H4))),'Data Summary'!CF10="Yes"),OFFSET('Water Data'!$H$6,0,10*ROW('Water Data'!H4)),NA())</f>
        <v>#N/A</v>
      </c>
      <c r="R10" s="91" t="e">
        <f ca="true">+IF(AND(ISNUMBER(OFFSET('Water Data'!$H$9,0,10*ROW('Water Data'!H4))),'Data Summary'!CG10="Yes"),OFFSET('Water Data'!$H$9,0,10*ROW('Water Data'!H4)),NA())</f>
        <v>#N/A</v>
      </c>
      <c r="S10" s="91" t="e">
        <f ca="true">+IF(AND(ISNUMBER(OFFSET('Water Data'!$I$4,0,10*ROW('Water Data'!I4))),'Data Summary'!CH10="Yes"),100-OFFSET('Water Data'!$I$4,0,10*ROW('Water Data'!I4)),NA())</f>
        <v>#N/A</v>
      </c>
      <c r="T10" s="91" t="e">
        <f ca="true">+IF(AND(ISNUMBER(OFFSET('Water Data'!$I$6,0,10*ROW('Water Data'!I4))),'Data Summary'!CI10="Yes"),OFFSET('Water Data'!$I$6,0,10*ROW('Water Data'!I4)),NA())</f>
        <v>#N/A</v>
      </c>
      <c r="U10" s="91" t="e">
        <f ca="true">+IF(AND(ISNUMBER(OFFSET('Water Data'!$I$9,0,10*ROW('Water Data'!I4))),'Data Summary'!CJ10="Yes"),OFFSET('Water Data'!$I$9,0,10*ROW('Water Data'!I4)),NA())</f>
        <v>#N/A</v>
      </c>
      <c r="V10" s="92" t="e">
        <f ca="true">+IF(AND(ISNUMBER(OFFSET('Sanitation Data'!$D$4,0,10*ROW('Sanitation Data'!D4))),'Data Summary'!CK10="Yes"),100-OFFSET('Sanitation Data'!$D$4,0,10*ROW('Sanitation Data'!D4)),NA())</f>
        <v>#N/A</v>
      </c>
      <c r="W10" s="92" t="e">
        <f ca="true">+IF(AND(ISNUMBER(OFFSET('Sanitation Data'!$D$6,0,10*ROW('Sanitation Data'!D4))),'Data Summary'!CL10="Yes"),OFFSET('Sanitation Data'!$D$6,0,10*ROW('Sanitation Data'!D4)),NA())</f>
        <v>#N/A</v>
      </c>
      <c r="X10" s="92" t="e">
        <f ca="true">+IF(AND(ISNUMBER(OFFSET('Sanitation Data'!$D$10,0,10*ROW('Sanitation Data'!D4))),'Data Summary'!CM10="Yes"),OFFSET('Sanitation Data'!$D$10,0,10*ROW('Sanitation Data'!D4)),NA())</f>
        <v>#N/A</v>
      </c>
      <c r="Y10" s="92" t="e">
        <f ca="true">+IF(AND(ISNUMBER(OFFSET('Sanitation Data'!$D$11,0,10*ROW('Sanitation Data'!D4))),'Data Summary'!CN10="Yes"),OFFSET('Sanitation Data'!$D$11,0,10*ROW('Sanitation Data'!D4)),NA())</f>
        <v>#N/A</v>
      </c>
      <c r="Z10" s="92" t="e">
        <f ca="true">+IF(AND(ISNUMBER(OFFSET('Sanitation Data'!$D$12,0,10*ROW('Sanitation Data'!D4))),'Data Summary'!CO10="Yes"),OFFSET('Sanitation Data'!$D$12,0,10*ROW('Sanitation Data'!D4)),NA())</f>
        <v>#N/A</v>
      </c>
      <c r="AA10" s="92" t="e">
        <f ca="true">+IF(AND(ISNUMBER(OFFSET('Sanitation Data'!$E$4,0,10*ROW('Sanitation Data'!E4))),'Data Summary'!CP10="Yes"),100-OFFSET('Sanitation Data'!$E$4,0,10*ROW('Sanitation Data'!E4)),NA())</f>
        <v>#N/A</v>
      </c>
      <c r="AB10" s="92" t="e">
        <f ca="true">+IF(AND(ISNUMBER(OFFSET('Sanitation Data'!$E$6,0,10*ROW('Sanitation Data'!E4))),'Data Summary'!CQ10="Yes"),OFFSET('Sanitation Data'!$E$6,0,10*ROW('Sanitation Data'!E4)),NA())</f>
        <v>#N/A</v>
      </c>
      <c r="AC10" s="92" t="e">
        <f ca="true">+IF(AND(ISNUMBER(OFFSET('Sanitation Data'!$E$10,0,10*ROW('Sanitation Data'!E4))),'Data Summary'!CR10="Yes"),OFFSET('Sanitation Data'!$E$10,0,10*ROW('Sanitation Data'!E4)),NA())</f>
        <v>#N/A</v>
      </c>
      <c r="AD10" s="92" t="e">
        <f ca="true">+IF(AND(ISNUMBER(OFFSET('Sanitation Data'!$E$11,0,10*ROW('Sanitation Data'!E4))),'Data Summary'!CS10="Yes"),OFFSET('Sanitation Data'!$E$11,0,10*ROW('Sanitation Data'!E4)),NA())</f>
        <v>#N/A</v>
      </c>
      <c r="AE10" s="92" t="e">
        <f ca="true">+IF(AND(ISNUMBER(OFFSET('Sanitation Data'!$E$12,0,10*ROW('Sanitation Data'!E4))),'Data Summary'!CT10="Yes"),OFFSET('Sanitation Data'!$E$12,0,10*ROW('Sanitation Data'!E4)),NA())</f>
        <v>#N/A</v>
      </c>
      <c r="AF10" s="92" t="e">
        <f ca="true">+IF(AND(ISNUMBER(OFFSET('Sanitation Data'!$F$4,0,10*ROW('Sanitation Data'!F4))),'Data Summary'!CU10="Yes"),100-OFFSET('Sanitation Data'!$F$4,0,10*ROW('Sanitation Data'!F4)),NA())</f>
        <v>#N/A</v>
      </c>
      <c r="AG10" s="92" t="e">
        <f ca="true">+IF(AND(ISNUMBER(OFFSET('Sanitation Data'!$F$6,0,10*ROW('Sanitation Data'!F4))),'Data Summary'!CV10="Yes"),OFFSET('Sanitation Data'!$F$6,0,10*ROW('Sanitation Data'!F4)),NA())</f>
        <v>#N/A</v>
      </c>
      <c r="AH10" s="92" t="e">
        <f ca="true">+IF(AND(ISNUMBER(OFFSET('Sanitation Data'!$F$10,0,10*ROW('Sanitation Data'!F4))),'Data Summary'!CW10="Yes"),OFFSET('Sanitation Data'!$F$10,0,10*ROW('Sanitation Data'!F4)),NA())</f>
        <v>#N/A</v>
      </c>
      <c r="AI10" s="92" t="e">
        <f ca="true">+IF(AND(ISNUMBER(OFFSET('Sanitation Data'!$F$11,0,10*ROW('Sanitation Data'!F4))),'Data Summary'!CX10="Yes"),OFFSET('Sanitation Data'!$F$11,0,10*ROW('Sanitation Data'!F4)),NA())</f>
        <v>#N/A</v>
      </c>
      <c r="AJ10" s="92" t="e">
        <f ca="true">+IF(AND(ISNUMBER(OFFSET('Sanitation Data'!$F$12,0,10*ROW('Sanitation Data'!F4))),'Data Summary'!CY10="Yes"),OFFSET('Sanitation Data'!$F$12,0,10*ROW('Sanitation Data'!F4)),NA())</f>
        <v>#N/A</v>
      </c>
      <c r="AK10" s="92" t="e">
        <f ca="true">+IF(AND(ISNUMBER(OFFSET('Sanitation Data'!$G$4,0,10*ROW('Sanitation Data'!G4))),'Data Summary'!CZ10="Yes"),100-OFFSET('Sanitation Data'!$G$4,0,10*ROW('Sanitation Data'!G4)),NA())</f>
        <v>#N/A</v>
      </c>
      <c r="AL10" s="92" t="e">
        <f ca="true">+IF(AND(ISNUMBER(OFFSET('Sanitation Data'!$G$6,0,10*ROW('Sanitation Data'!G4))),'Data Summary'!DA10="Yes"),OFFSET('Sanitation Data'!$G$6,0,10*ROW('Sanitation Data'!G4)),NA())</f>
        <v>#N/A</v>
      </c>
      <c r="AM10" s="92" t="e">
        <f ca="true">+IF(AND(ISNUMBER(OFFSET('Sanitation Data'!$G$10,0,10*ROW('Sanitation Data'!G4))),'Data Summary'!DB10="Yes"),OFFSET('Sanitation Data'!$G$10,0,10*ROW('Sanitation Data'!G4)),NA())</f>
        <v>#N/A</v>
      </c>
      <c r="AN10" s="92" t="e">
        <f ca="true">+IF(AND(ISNUMBER(OFFSET('Sanitation Data'!$G$11,0,10*ROW('Sanitation Data'!G4))),'Data Summary'!DC10="Yes"),OFFSET('Sanitation Data'!$G$11,0,10*ROW('Sanitation Data'!G4)),NA())</f>
        <v>#N/A</v>
      </c>
      <c r="AO10" s="92" t="e">
        <f ca="true">+IF(AND(ISNUMBER(OFFSET('Sanitation Data'!$G$12,0,10*ROW('Sanitation Data'!G4))),'Data Summary'!DD10="Yes"),OFFSET('Sanitation Data'!$G$12,0,10*ROW('Sanitation Data'!G4)),NA())</f>
        <v>#N/A</v>
      </c>
      <c r="AP10" s="92" t="e">
        <f ca="true">+IF(AND(ISNUMBER(OFFSET('Sanitation Data'!$H$4,0,10*ROW('Sanitation Data'!H4))),'Data Summary'!DE10="Yes"),100-OFFSET('Sanitation Data'!$H$4,0,10*ROW('Sanitation Data'!H4)),NA())</f>
        <v>#N/A</v>
      </c>
      <c r="AQ10" s="92" t="e">
        <f ca="true">+IF(AND(ISNUMBER(OFFSET('Sanitation Data'!$H$6,0,10*ROW('Sanitation Data'!H4))),'Data Summary'!DF10="Yes"),OFFSET('Sanitation Data'!$H$6,0,10*ROW('Sanitation Data'!H4)),NA())</f>
        <v>#N/A</v>
      </c>
      <c r="AR10" s="92" t="e">
        <f ca="true">+IF(AND(ISNUMBER(OFFSET('Sanitation Data'!$H$10,0,10*ROW('Sanitation Data'!H4))),'Data Summary'!DG10="Yes"),OFFSET('Sanitation Data'!$H$10,0,10*ROW('Sanitation Data'!H4)),NA())</f>
        <v>#N/A</v>
      </c>
      <c r="AS10" s="92" t="e">
        <f ca="true">+IF(AND(ISNUMBER(OFFSET('Sanitation Data'!$H$11,0,10*ROW('Sanitation Data'!H4))),'Data Summary'!DH10="Yes"),OFFSET('Sanitation Data'!$H$11,0,10*ROW('Sanitation Data'!H4)),NA())</f>
        <v>#N/A</v>
      </c>
      <c r="AT10" s="92" t="e">
        <f ca="true">+IF(AND(ISNUMBER(OFFSET('Sanitation Data'!$H$12,0,10*ROW('Sanitation Data'!H4))),'Data Summary'!DI10="Yes"),OFFSET('Sanitation Data'!$H$12,0,10*ROW('Sanitation Data'!H4)),NA())</f>
        <v>#N/A</v>
      </c>
      <c r="AU10" s="92" t="e">
        <f ca="true">+IF(AND(ISNUMBER(OFFSET('Sanitation Data'!$I$4,0,10*ROW('Sanitation Data'!I4))),'Data Summary'!DJ10="Yes"),100-OFFSET('Sanitation Data'!$I$4,0,10*ROW('Sanitation Data'!I4)),NA())</f>
        <v>#N/A</v>
      </c>
      <c r="AV10" s="92" t="e">
        <f ca="true">+IF(AND(ISNUMBER(OFFSET('Sanitation Data'!$I$6,0,10*ROW('Sanitation Data'!I4))),'Data Summary'!DK10="Yes"),OFFSET('Sanitation Data'!$I$6,0,10*ROW('Sanitation Data'!I4)),NA())</f>
        <v>#N/A</v>
      </c>
      <c r="AW10" s="92" t="e">
        <f ca="true">+IF(AND(ISNUMBER(OFFSET('Sanitation Data'!$I$10,0,10*ROW('Sanitation Data'!I4))),'Data Summary'!DL10="Yes"),OFFSET('Sanitation Data'!$I$10,0,10*ROW('Sanitation Data'!I4)),NA())</f>
        <v>#N/A</v>
      </c>
      <c r="AX10" s="92" t="e">
        <f ca="true">+IF(AND(ISNUMBER(OFFSET('Sanitation Data'!$I$11,0,10*ROW('Sanitation Data'!I4))),'Data Summary'!DM10="Yes"),OFFSET('Sanitation Data'!$I$11,0,10*ROW('Sanitation Data'!I4)),NA())</f>
        <v>#N/A</v>
      </c>
      <c r="AY10" s="92" t="e">
        <f ca="true">+IF(AND(ISNUMBER(OFFSET('Sanitation Data'!$I$12,0,10*ROW('Sanitation Data'!I4))),'Data Summary'!DN10="Yes"),OFFSET('Sanitation Data'!$I$12,0,10*ROW('Sanitation Data'!I4)),NA())</f>
        <v>#N/A</v>
      </c>
      <c r="AZ10" s="93" t="e">
        <f ca="true">+IF(AND(ISNUMBER(OFFSET('Hygiene Data'!$D$5,0,10*ROW('Hygiene Data'!D4))),'Data Summary'!DO10="Yes"),OFFSET('Hygiene Data'!$D$5,0,10*ROW('Hygiene Data'!D4)),NA())</f>
        <v>#N/A</v>
      </c>
      <c r="BA10" s="93" t="e">
        <f ca="true">+IF(AND(ISNUMBER(OFFSET('Hygiene Data'!$D$7,0,10*ROW('Hygiene Data'!D4))),'Data Summary'!DP10="Yes"),OFFSET('Hygiene Data'!$D$7,0,10*ROW('Hygiene Data'!D4)),NA())</f>
        <v>#N/A</v>
      </c>
      <c r="BB10" s="93" t="e">
        <f ca="true">+IF(AND(ISNUMBER(OFFSET('Hygiene Data'!$D$9,0,10*ROW('Hygiene Data'!D4))),'Data Summary'!DQ10="Yes"),OFFSET('Hygiene Data'!$D$9,0,10*ROW('Hygiene Data'!D4)),NA())</f>
        <v>#N/A</v>
      </c>
      <c r="BC10" s="93" t="e">
        <f ca="true">+IF(AND(ISNUMBER(OFFSET('Hygiene Data'!$E$5,0,10*ROW('Hygiene Data'!E4))),'Data Summary'!DR10="Yes"),OFFSET('Hygiene Data'!$E$5,0,10*ROW('Hygiene Data'!E4)),NA())</f>
        <v>#N/A</v>
      </c>
      <c r="BD10" s="93" t="e">
        <f ca="true">+IF(AND(ISNUMBER(OFFSET('Hygiene Data'!$E$7,0,10*ROW('Hygiene Data'!E4))),'Data Summary'!DS10="Yes"),OFFSET('Hygiene Data'!$E$7,0,10*ROW('Hygiene Data'!E4)),NA())</f>
        <v>#N/A</v>
      </c>
      <c r="BE10" s="93" t="e">
        <f ca="true">+IF(AND(ISNUMBER(OFFSET('Hygiene Data'!$E$9,0,10*ROW('Hygiene Data'!E4))),'Data Summary'!DT10="Yes"),OFFSET('Hygiene Data'!$E$9,0,10*ROW('Hygiene Data'!E4)),NA())</f>
        <v>#N/A</v>
      </c>
      <c r="BF10" s="93" t="e">
        <f ca="true">+IF(AND(ISNUMBER(OFFSET('Hygiene Data'!$F$5,0,10*ROW('Hygiene Data'!F4))),'Data Summary'!DU10="Yes"),OFFSET('Hygiene Data'!$F$5,0,10*ROW('Hygiene Data'!F4)),NA())</f>
        <v>#N/A</v>
      </c>
      <c r="BG10" s="93" t="e">
        <f ca="true">+IF(AND(ISNUMBER(OFFSET('Hygiene Data'!$F$7,0,10*ROW('Hygiene Data'!F4))),'Data Summary'!DV10="Yes"),OFFSET('Hygiene Data'!$F$7,0,10*ROW('Hygiene Data'!F4)),NA())</f>
        <v>#N/A</v>
      </c>
      <c r="BH10" s="93" t="e">
        <f ca="true">+IF(AND(ISNUMBER(OFFSET('Hygiene Data'!$F$9,0,10*ROW('Hygiene Data'!F4))),'Data Summary'!DW10="Yes"),OFFSET('Hygiene Data'!$F$9,0,10*ROW('Hygiene Data'!F4)),NA())</f>
        <v>#N/A</v>
      </c>
      <c r="BI10" s="93" t="e">
        <f ca="true">+IF(AND(ISNUMBER(OFFSET('Hygiene Data'!$G$5,0,10*ROW('Hygiene Data'!G4))),'Data Summary'!DX10="Yes"),OFFSET('Hygiene Data'!$G$5,0,10*ROW('Hygiene Data'!G4)),NA())</f>
        <v>#N/A</v>
      </c>
      <c r="BJ10" s="93" t="e">
        <f ca="true">+IF(AND(ISNUMBER(OFFSET('Hygiene Data'!$G$7,0,10*ROW('Hygiene Data'!G4))),'Data Summary'!DY10="Yes"),OFFSET('Hygiene Data'!$G$7,0,10*ROW('Hygiene Data'!G4)),NA())</f>
        <v>#N/A</v>
      </c>
      <c r="BK10" s="93" t="e">
        <f ca="true">+IF(AND(ISNUMBER(OFFSET('Hygiene Data'!$G$9,0,10*ROW('Hygiene Data'!G4))),'Data Summary'!DZ10="Yes"),OFFSET('Hygiene Data'!$G$9,0,10*ROW('Hygiene Data'!G4)),NA())</f>
        <v>#N/A</v>
      </c>
      <c r="BL10" s="93" t="e">
        <f ca="true">+IF(AND(ISNUMBER(OFFSET('Hygiene Data'!$H$5,0,10*ROW('Hygiene Data'!H4))),'Data Summary'!EA10="Yes"),OFFSET('Hygiene Data'!$H$5,0,10*ROW('Hygiene Data'!H4)),NA())</f>
        <v>#N/A</v>
      </c>
      <c r="BM10" s="93" t="e">
        <f ca="true">+IF(AND(ISNUMBER(OFFSET('Hygiene Data'!$H$7,0,10*ROW('Hygiene Data'!H4))),'Data Summary'!EB10="Yes"),OFFSET('Hygiene Data'!$H$7,0,10*ROW('Hygiene Data'!H4)),NA())</f>
        <v>#N/A</v>
      </c>
      <c r="BN10" s="93" t="e">
        <f ca="true">+IF(AND(ISNUMBER(OFFSET('Hygiene Data'!$H$9,0,10*ROW('Hygiene Data'!H4))),'Data Summary'!EC10="Yes"),OFFSET('Hygiene Data'!$H$9,0,10*ROW('Hygiene Data'!H4)),NA())</f>
        <v>#N/A</v>
      </c>
      <c r="BO10" s="93" t="e">
        <f ca="true">+IF(AND(ISNUMBER(OFFSET('Hygiene Data'!$I$5,0,10*ROW('Hygiene Data'!I4))),'Data Summary'!ED10="Yes"),OFFSET('Hygiene Data'!$I$5,0,10*ROW('Hygiene Data'!I4)),NA())</f>
        <v>#N/A</v>
      </c>
      <c r="BP10" s="93" t="e">
        <f ca="true">+IF(AND(ISNUMBER(OFFSET('Hygiene Data'!$I$7,0,10*ROW('Hygiene Data'!I4))),'Data Summary'!EE10="Yes"),OFFSET('Hygiene Data'!$I$7,0,10*ROW('Hygiene Data'!I4)),NA())</f>
        <v>#N/A</v>
      </c>
      <c r="BQ10" s="93" t="e">
        <f ca="true">+IF(AND(ISNUMBER(OFFSET('Hygiene Data'!$I$9,0,10*ROW('Hygiene Data'!I4))),'Data Summary'!EF10="Yes"),OFFSET('Hygiene Data'!$I$9,0,10*ROW('Hygiene Data'!I4)),NA())</f>
        <v>#N/A</v>
      </c>
    </row>
    <row xmlns:x14ac="http://schemas.microsoft.com/office/spreadsheetml/2009/9/ac" r="11" x14ac:dyDescent="0.2">
      <c r="A11" s="328" t="e">
        <f ca="true">+RIGHT('Data Summary'!A11,LEN('Data Summary'!A11)-9)</f>
        <v>#VALUE!</v>
      </c>
      <c r="B11" s="35" t="str">
        <f ca="true">+IF(ISTEXT('Data Summary'!B11),'Data Summary'!B11,"")</f>
        <v/>
      </c>
      <c r="C11" s="327" t="e">
        <f ca="true">+VALUE('Data Summary'!C11)</f>
        <v>#VALUE!</v>
      </c>
      <c r="D11" s="91" t="e">
        <f ca="true">+IF(AND(ISNUMBER(OFFSET('Water Data'!$D$4,0,10*ROW('Water Data'!D5))),'Data Summary'!BS11="Yes"),100-OFFSET('Water Data'!$D$4,0,10*ROW('Water Data'!D5)),NA())</f>
        <v>#N/A</v>
      </c>
      <c r="E11" s="91" t="e">
        <f ca="true">+IF(AND(ISNUMBER(OFFSET('Water Data'!$D$6,0,10*ROW('Water Data'!D5))),'Data Summary'!BT11="Yes"),OFFSET('Water Data'!$D$6,0,10*ROW('Water Data'!D5)),NA())</f>
        <v>#N/A</v>
      </c>
      <c r="F11" s="91" t="e">
        <f ca="true">+IF(AND(ISNUMBER(OFFSET('Water Data'!$D$9,0,10*ROW('Water Data'!D5))),'Data Summary'!BU11="Yes"),OFFSET('Water Data'!$D$9,0,10*ROW('Water Data'!D5)),NA())</f>
        <v>#N/A</v>
      </c>
      <c r="G11" s="91" t="e">
        <f ca="true">+IF(AND(ISNUMBER(OFFSET('Water Data'!$E$4,0,10*ROW('Water Data'!E5))),'Data Summary'!BV11="Yes"),100-OFFSET('Water Data'!$E$4,0,10*ROW('Water Data'!E5)),NA())</f>
        <v>#N/A</v>
      </c>
      <c r="H11" s="91" t="e">
        <f ca="true">+IF(AND(ISNUMBER(OFFSET('Water Data'!$E$6,0,10*ROW('Water Data'!E5))),'Data Summary'!BW11="Yes"),OFFSET('Water Data'!$E$6,0,10*ROW('Water Data'!E5)),NA())</f>
        <v>#N/A</v>
      </c>
      <c r="I11" s="91" t="e">
        <f ca="true">+IF(AND(ISNUMBER(OFFSET('Water Data'!$E$9,0,10*ROW('Water Data'!E5))),'Data Summary'!BX11="Yes"),OFFSET('Water Data'!$E$9,0,10*ROW('Water Data'!E5)),NA())</f>
        <v>#N/A</v>
      </c>
      <c r="J11" s="91" t="e">
        <f ca="true">+IF(AND(ISNUMBER(OFFSET('Water Data'!$F$4,0,10*ROW('Water Data'!F5))),'Data Summary'!BY11="Yes"),100-OFFSET('Water Data'!$F$4,0,10*ROW('Water Data'!F5)),NA())</f>
        <v>#N/A</v>
      </c>
      <c r="K11" s="91" t="e">
        <f ca="true">+IF(AND(ISNUMBER(OFFSET('Water Data'!$F$6,0,10*ROW('Water Data'!F5))),'Data Summary'!BZ11="Yes"),OFFSET('Water Data'!$F$6,0,10*ROW('Water Data'!F5)),NA())</f>
        <v>#N/A</v>
      </c>
      <c r="L11" s="91" t="e">
        <f ca="true">+IF(AND(ISNUMBER(OFFSET('Water Data'!$F$9,0,10*ROW('Water Data'!F5))),'Data Summary'!CA11="Yes"),OFFSET('Water Data'!$F$9,0,10*ROW('Water Data'!F5)),NA())</f>
        <v>#N/A</v>
      </c>
      <c r="M11" s="91" t="e">
        <f ca="true">+IF(AND(ISNUMBER(OFFSET('Water Data'!$G$4,0,10*ROW('Water Data'!G5))),'Data Summary'!CB11="Yes"),100-OFFSET('Water Data'!$G$4,0,10*ROW('Water Data'!G5)),NA())</f>
        <v>#N/A</v>
      </c>
      <c r="N11" s="91" t="e">
        <f ca="true">+IF(AND(ISNUMBER(OFFSET('Water Data'!$G$6,0,10*ROW('Water Data'!G5))),'Data Summary'!CC11="Yes"),OFFSET('Water Data'!$G$6,0,10*ROW('Water Data'!G5)),NA())</f>
        <v>#N/A</v>
      </c>
      <c r="O11" s="91" t="e">
        <f ca="true">+IF(AND(ISNUMBER(OFFSET('Water Data'!$G$9,0,10*ROW('Water Data'!G5))),'Data Summary'!CD11="Yes"),OFFSET('Water Data'!$G$9,0,10*ROW('Water Data'!G5)),NA())</f>
        <v>#N/A</v>
      </c>
      <c r="P11" s="91" t="e">
        <f ca="true">+IF(AND(ISNUMBER(OFFSET('Water Data'!$H$4,0,10*ROW('Water Data'!H5))),'Data Summary'!CE11="Yes"),100-OFFSET('Water Data'!$H$4,0,10*ROW('Water Data'!H5)),NA())</f>
        <v>#N/A</v>
      </c>
      <c r="Q11" s="91" t="e">
        <f ca="true">+IF(AND(ISNUMBER(OFFSET('Water Data'!$H$6,0,10*ROW('Water Data'!H5))),'Data Summary'!CF11="Yes"),OFFSET('Water Data'!$H$6,0,10*ROW('Water Data'!H5)),NA())</f>
        <v>#N/A</v>
      </c>
      <c r="R11" s="91" t="e">
        <f ca="true">+IF(AND(ISNUMBER(OFFSET('Water Data'!$H$9,0,10*ROW('Water Data'!H5))),'Data Summary'!CG11="Yes"),OFFSET('Water Data'!$H$9,0,10*ROW('Water Data'!H5)),NA())</f>
        <v>#N/A</v>
      </c>
      <c r="S11" s="91" t="e">
        <f ca="true">+IF(AND(ISNUMBER(OFFSET('Water Data'!$I$4,0,10*ROW('Water Data'!I5))),'Data Summary'!CH11="Yes"),100-OFFSET('Water Data'!$I$4,0,10*ROW('Water Data'!I5)),NA())</f>
        <v>#N/A</v>
      </c>
      <c r="T11" s="91" t="e">
        <f ca="true">+IF(AND(ISNUMBER(OFFSET('Water Data'!$I$6,0,10*ROW('Water Data'!I5))),'Data Summary'!CI11="Yes"),OFFSET('Water Data'!$I$6,0,10*ROW('Water Data'!I5)),NA())</f>
        <v>#N/A</v>
      </c>
      <c r="U11" s="91" t="e">
        <f ca="true">+IF(AND(ISNUMBER(OFFSET('Water Data'!$I$9,0,10*ROW('Water Data'!I5))),'Data Summary'!CJ11="Yes"),OFFSET('Water Data'!$I$9,0,10*ROW('Water Data'!I5)),NA())</f>
        <v>#N/A</v>
      </c>
      <c r="V11" s="92" t="e">
        <f ca="true">+IF(AND(ISNUMBER(OFFSET('Sanitation Data'!$D$4,0,10*ROW('Sanitation Data'!D5))),'Data Summary'!CK11="Yes"),100-OFFSET('Sanitation Data'!$D$4,0,10*ROW('Sanitation Data'!D5)),NA())</f>
        <v>#N/A</v>
      </c>
      <c r="W11" s="92" t="e">
        <f ca="true">+IF(AND(ISNUMBER(OFFSET('Sanitation Data'!$D$6,0,10*ROW('Sanitation Data'!D5))),'Data Summary'!CL11="Yes"),OFFSET('Sanitation Data'!$D$6,0,10*ROW('Sanitation Data'!D5)),NA())</f>
        <v>#N/A</v>
      </c>
      <c r="X11" s="92" t="e">
        <f ca="true">+IF(AND(ISNUMBER(OFFSET('Sanitation Data'!$D$10,0,10*ROW('Sanitation Data'!D5))),'Data Summary'!CM11="Yes"),OFFSET('Sanitation Data'!$D$10,0,10*ROW('Sanitation Data'!D5)),NA())</f>
        <v>#N/A</v>
      </c>
      <c r="Y11" s="92" t="e">
        <f ca="true">+IF(AND(ISNUMBER(OFFSET('Sanitation Data'!$D$11,0,10*ROW('Sanitation Data'!D5))),'Data Summary'!CN11="Yes"),OFFSET('Sanitation Data'!$D$11,0,10*ROW('Sanitation Data'!D5)),NA())</f>
        <v>#N/A</v>
      </c>
      <c r="Z11" s="92" t="e">
        <f ca="true">+IF(AND(ISNUMBER(OFFSET('Sanitation Data'!$D$12,0,10*ROW('Sanitation Data'!D5))),'Data Summary'!CO11="Yes"),OFFSET('Sanitation Data'!$D$12,0,10*ROW('Sanitation Data'!D5)),NA())</f>
        <v>#N/A</v>
      </c>
      <c r="AA11" s="92" t="e">
        <f ca="true">+IF(AND(ISNUMBER(OFFSET('Sanitation Data'!$E$4,0,10*ROW('Sanitation Data'!E5))),'Data Summary'!CP11="Yes"),100-OFFSET('Sanitation Data'!$E$4,0,10*ROW('Sanitation Data'!E5)),NA())</f>
        <v>#N/A</v>
      </c>
      <c r="AB11" s="92" t="e">
        <f ca="true">+IF(AND(ISNUMBER(OFFSET('Sanitation Data'!$E$6,0,10*ROW('Sanitation Data'!E5))),'Data Summary'!CQ11="Yes"),OFFSET('Sanitation Data'!$E$6,0,10*ROW('Sanitation Data'!E5)),NA())</f>
        <v>#N/A</v>
      </c>
      <c r="AC11" s="92" t="e">
        <f ca="true">+IF(AND(ISNUMBER(OFFSET('Sanitation Data'!$E$10,0,10*ROW('Sanitation Data'!E5))),'Data Summary'!CR11="Yes"),OFFSET('Sanitation Data'!$E$10,0,10*ROW('Sanitation Data'!E5)),NA())</f>
        <v>#N/A</v>
      </c>
      <c r="AD11" s="92" t="e">
        <f ca="true">+IF(AND(ISNUMBER(OFFSET('Sanitation Data'!$E$11,0,10*ROW('Sanitation Data'!E5))),'Data Summary'!CS11="Yes"),OFFSET('Sanitation Data'!$E$11,0,10*ROW('Sanitation Data'!E5)),NA())</f>
        <v>#N/A</v>
      </c>
      <c r="AE11" s="92" t="e">
        <f ca="true">+IF(AND(ISNUMBER(OFFSET('Sanitation Data'!$E$12,0,10*ROW('Sanitation Data'!E5))),'Data Summary'!CT11="Yes"),OFFSET('Sanitation Data'!$E$12,0,10*ROW('Sanitation Data'!E5)),NA())</f>
        <v>#N/A</v>
      </c>
      <c r="AF11" s="92" t="e">
        <f ca="true">+IF(AND(ISNUMBER(OFFSET('Sanitation Data'!$F$4,0,10*ROW('Sanitation Data'!F5))),'Data Summary'!CU11="Yes"),100-OFFSET('Sanitation Data'!$F$4,0,10*ROW('Sanitation Data'!F5)),NA())</f>
        <v>#N/A</v>
      </c>
      <c r="AG11" s="92" t="e">
        <f ca="true">+IF(AND(ISNUMBER(OFFSET('Sanitation Data'!$F$6,0,10*ROW('Sanitation Data'!F5))),'Data Summary'!CV11="Yes"),OFFSET('Sanitation Data'!$F$6,0,10*ROW('Sanitation Data'!F5)),NA())</f>
        <v>#N/A</v>
      </c>
      <c r="AH11" s="92" t="e">
        <f ca="true">+IF(AND(ISNUMBER(OFFSET('Sanitation Data'!$F$10,0,10*ROW('Sanitation Data'!F5))),'Data Summary'!CW11="Yes"),OFFSET('Sanitation Data'!$F$10,0,10*ROW('Sanitation Data'!F5)),NA())</f>
        <v>#N/A</v>
      </c>
      <c r="AI11" s="92" t="e">
        <f ca="true">+IF(AND(ISNUMBER(OFFSET('Sanitation Data'!$F$11,0,10*ROW('Sanitation Data'!F5))),'Data Summary'!CX11="Yes"),OFFSET('Sanitation Data'!$F$11,0,10*ROW('Sanitation Data'!F5)),NA())</f>
        <v>#N/A</v>
      </c>
      <c r="AJ11" s="92" t="e">
        <f ca="true">+IF(AND(ISNUMBER(OFFSET('Sanitation Data'!$F$12,0,10*ROW('Sanitation Data'!F5))),'Data Summary'!CY11="Yes"),OFFSET('Sanitation Data'!$F$12,0,10*ROW('Sanitation Data'!F5)),NA())</f>
        <v>#N/A</v>
      </c>
      <c r="AK11" s="92" t="e">
        <f ca="true">+IF(AND(ISNUMBER(OFFSET('Sanitation Data'!$G$4,0,10*ROW('Sanitation Data'!G5))),'Data Summary'!CZ11="Yes"),100-OFFSET('Sanitation Data'!$G$4,0,10*ROW('Sanitation Data'!G5)),NA())</f>
        <v>#N/A</v>
      </c>
      <c r="AL11" s="92" t="e">
        <f ca="true">+IF(AND(ISNUMBER(OFFSET('Sanitation Data'!$G$6,0,10*ROW('Sanitation Data'!G5))),'Data Summary'!DA11="Yes"),OFFSET('Sanitation Data'!$G$6,0,10*ROW('Sanitation Data'!G5)),NA())</f>
        <v>#N/A</v>
      </c>
      <c r="AM11" s="92" t="e">
        <f ca="true">+IF(AND(ISNUMBER(OFFSET('Sanitation Data'!$G$10,0,10*ROW('Sanitation Data'!G5))),'Data Summary'!DB11="Yes"),OFFSET('Sanitation Data'!$G$10,0,10*ROW('Sanitation Data'!G5)),NA())</f>
        <v>#N/A</v>
      </c>
      <c r="AN11" s="92" t="e">
        <f ca="true">+IF(AND(ISNUMBER(OFFSET('Sanitation Data'!$G$11,0,10*ROW('Sanitation Data'!G5))),'Data Summary'!DC11="Yes"),OFFSET('Sanitation Data'!$G$11,0,10*ROW('Sanitation Data'!G5)),NA())</f>
        <v>#N/A</v>
      </c>
      <c r="AO11" s="92" t="e">
        <f ca="true">+IF(AND(ISNUMBER(OFFSET('Sanitation Data'!$G$12,0,10*ROW('Sanitation Data'!G5))),'Data Summary'!DD11="Yes"),OFFSET('Sanitation Data'!$G$12,0,10*ROW('Sanitation Data'!G5)),NA())</f>
        <v>#N/A</v>
      </c>
      <c r="AP11" s="92" t="e">
        <f ca="true">+IF(AND(ISNUMBER(OFFSET('Sanitation Data'!$H$4,0,10*ROW('Sanitation Data'!H5))),'Data Summary'!DE11="Yes"),100-OFFSET('Sanitation Data'!$H$4,0,10*ROW('Sanitation Data'!H5)),NA())</f>
        <v>#N/A</v>
      </c>
      <c r="AQ11" s="92" t="e">
        <f ca="true">+IF(AND(ISNUMBER(OFFSET('Sanitation Data'!$H$6,0,10*ROW('Sanitation Data'!H5))),'Data Summary'!DF11="Yes"),OFFSET('Sanitation Data'!$H$6,0,10*ROW('Sanitation Data'!H5)),NA())</f>
        <v>#N/A</v>
      </c>
      <c r="AR11" s="92" t="e">
        <f ca="true">+IF(AND(ISNUMBER(OFFSET('Sanitation Data'!$H$10,0,10*ROW('Sanitation Data'!H5))),'Data Summary'!DG11="Yes"),OFFSET('Sanitation Data'!$H$10,0,10*ROW('Sanitation Data'!H5)),NA())</f>
        <v>#N/A</v>
      </c>
      <c r="AS11" s="92" t="e">
        <f ca="true">+IF(AND(ISNUMBER(OFFSET('Sanitation Data'!$H$11,0,10*ROW('Sanitation Data'!H5))),'Data Summary'!DH11="Yes"),OFFSET('Sanitation Data'!$H$11,0,10*ROW('Sanitation Data'!H5)),NA())</f>
        <v>#N/A</v>
      </c>
      <c r="AT11" s="92" t="e">
        <f ca="true">+IF(AND(ISNUMBER(OFFSET('Sanitation Data'!$H$12,0,10*ROW('Sanitation Data'!H5))),'Data Summary'!DI11="Yes"),OFFSET('Sanitation Data'!$H$12,0,10*ROW('Sanitation Data'!H5)),NA())</f>
        <v>#N/A</v>
      </c>
      <c r="AU11" s="92" t="e">
        <f ca="true">+IF(AND(ISNUMBER(OFFSET('Sanitation Data'!$I$4,0,10*ROW('Sanitation Data'!I5))),'Data Summary'!DJ11="Yes"),100-OFFSET('Sanitation Data'!$I$4,0,10*ROW('Sanitation Data'!I5)),NA())</f>
        <v>#N/A</v>
      </c>
      <c r="AV11" s="92" t="e">
        <f ca="true">+IF(AND(ISNUMBER(OFFSET('Sanitation Data'!$I$6,0,10*ROW('Sanitation Data'!I5))),'Data Summary'!DK11="Yes"),OFFSET('Sanitation Data'!$I$6,0,10*ROW('Sanitation Data'!I5)),NA())</f>
        <v>#N/A</v>
      </c>
      <c r="AW11" s="92" t="e">
        <f ca="true">+IF(AND(ISNUMBER(OFFSET('Sanitation Data'!$I$10,0,10*ROW('Sanitation Data'!I5))),'Data Summary'!DL11="Yes"),OFFSET('Sanitation Data'!$I$10,0,10*ROW('Sanitation Data'!I5)),NA())</f>
        <v>#N/A</v>
      </c>
      <c r="AX11" s="92" t="e">
        <f ca="true">+IF(AND(ISNUMBER(OFFSET('Sanitation Data'!$I$11,0,10*ROW('Sanitation Data'!I5))),'Data Summary'!DM11="Yes"),OFFSET('Sanitation Data'!$I$11,0,10*ROW('Sanitation Data'!I5)),NA())</f>
        <v>#N/A</v>
      </c>
      <c r="AY11" s="92" t="e">
        <f ca="true">+IF(AND(ISNUMBER(OFFSET('Sanitation Data'!$I$12,0,10*ROW('Sanitation Data'!I5))),'Data Summary'!DN11="Yes"),OFFSET('Sanitation Data'!$I$12,0,10*ROW('Sanitation Data'!I5)),NA())</f>
        <v>#N/A</v>
      </c>
      <c r="AZ11" s="93" t="e">
        <f ca="true">+IF(AND(ISNUMBER(OFFSET('Hygiene Data'!$D$5,0,10*ROW('Hygiene Data'!D5))),'Data Summary'!DO11="Yes"),OFFSET('Hygiene Data'!$D$5,0,10*ROW('Hygiene Data'!D5)),NA())</f>
        <v>#N/A</v>
      </c>
      <c r="BA11" s="93" t="e">
        <f ca="true">+IF(AND(ISNUMBER(OFFSET('Hygiene Data'!$D$7,0,10*ROW('Hygiene Data'!D5))),'Data Summary'!DP11="Yes"),OFFSET('Hygiene Data'!$D$7,0,10*ROW('Hygiene Data'!D5)),NA())</f>
        <v>#N/A</v>
      </c>
      <c r="BB11" s="93" t="e">
        <f ca="true">+IF(AND(ISNUMBER(OFFSET('Hygiene Data'!$D$9,0,10*ROW('Hygiene Data'!D5))),'Data Summary'!DQ11="Yes"),OFFSET('Hygiene Data'!$D$9,0,10*ROW('Hygiene Data'!D5)),NA())</f>
        <v>#N/A</v>
      </c>
      <c r="BC11" s="93" t="e">
        <f ca="true">+IF(AND(ISNUMBER(OFFSET('Hygiene Data'!$E$5,0,10*ROW('Hygiene Data'!E5))),'Data Summary'!DR11="Yes"),OFFSET('Hygiene Data'!$E$5,0,10*ROW('Hygiene Data'!E5)),NA())</f>
        <v>#N/A</v>
      </c>
      <c r="BD11" s="93" t="e">
        <f ca="true">+IF(AND(ISNUMBER(OFFSET('Hygiene Data'!$E$7,0,10*ROW('Hygiene Data'!E5))),'Data Summary'!DS11="Yes"),OFFSET('Hygiene Data'!$E$7,0,10*ROW('Hygiene Data'!E5)),NA())</f>
        <v>#N/A</v>
      </c>
      <c r="BE11" s="93" t="e">
        <f ca="true">+IF(AND(ISNUMBER(OFFSET('Hygiene Data'!$E$9,0,10*ROW('Hygiene Data'!E5))),'Data Summary'!DT11="Yes"),OFFSET('Hygiene Data'!$E$9,0,10*ROW('Hygiene Data'!E5)),NA())</f>
        <v>#N/A</v>
      </c>
      <c r="BF11" s="93" t="e">
        <f ca="true">+IF(AND(ISNUMBER(OFFSET('Hygiene Data'!$F$5,0,10*ROW('Hygiene Data'!F5))),'Data Summary'!DU11="Yes"),OFFSET('Hygiene Data'!$F$5,0,10*ROW('Hygiene Data'!F5)),NA())</f>
        <v>#N/A</v>
      </c>
      <c r="BG11" s="93" t="e">
        <f ca="true">+IF(AND(ISNUMBER(OFFSET('Hygiene Data'!$F$7,0,10*ROW('Hygiene Data'!F5))),'Data Summary'!DV11="Yes"),OFFSET('Hygiene Data'!$F$7,0,10*ROW('Hygiene Data'!F5)),NA())</f>
        <v>#N/A</v>
      </c>
      <c r="BH11" s="93" t="e">
        <f ca="true">+IF(AND(ISNUMBER(OFFSET('Hygiene Data'!$F$9,0,10*ROW('Hygiene Data'!F5))),'Data Summary'!DW11="Yes"),OFFSET('Hygiene Data'!$F$9,0,10*ROW('Hygiene Data'!F5)),NA())</f>
        <v>#N/A</v>
      </c>
      <c r="BI11" s="93" t="e">
        <f ca="true">+IF(AND(ISNUMBER(OFFSET('Hygiene Data'!$G$5,0,10*ROW('Hygiene Data'!G5))),'Data Summary'!DX11="Yes"),OFFSET('Hygiene Data'!$G$5,0,10*ROW('Hygiene Data'!G5)),NA())</f>
        <v>#N/A</v>
      </c>
      <c r="BJ11" s="93" t="e">
        <f ca="true">+IF(AND(ISNUMBER(OFFSET('Hygiene Data'!$G$7,0,10*ROW('Hygiene Data'!G5))),'Data Summary'!DY11="Yes"),OFFSET('Hygiene Data'!$G$7,0,10*ROW('Hygiene Data'!G5)),NA())</f>
        <v>#N/A</v>
      </c>
      <c r="BK11" s="93" t="e">
        <f ca="true">+IF(AND(ISNUMBER(OFFSET('Hygiene Data'!$G$9,0,10*ROW('Hygiene Data'!G5))),'Data Summary'!DZ11="Yes"),OFFSET('Hygiene Data'!$G$9,0,10*ROW('Hygiene Data'!G5)),NA())</f>
        <v>#N/A</v>
      </c>
      <c r="BL11" s="93" t="e">
        <f ca="true">+IF(AND(ISNUMBER(OFFSET('Hygiene Data'!$H$5,0,10*ROW('Hygiene Data'!H5))),'Data Summary'!EA11="Yes"),OFFSET('Hygiene Data'!$H$5,0,10*ROW('Hygiene Data'!H5)),NA())</f>
        <v>#N/A</v>
      </c>
      <c r="BM11" s="93" t="e">
        <f ca="true">+IF(AND(ISNUMBER(OFFSET('Hygiene Data'!$H$7,0,10*ROW('Hygiene Data'!H5))),'Data Summary'!EB11="Yes"),OFFSET('Hygiene Data'!$H$7,0,10*ROW('Hygiene Data'!H5)),NA())</f>
        <v>#N/A</v>
      </c>
      <c r="BN11" s="93" t="e">
        <f ca="true">+IF(AND(ISNUMBER(OFFSET('Hygiene Data'!$H$9,0,10*ROW('Hygiene Data'!H5))),'Data Summary'!EC11="Yes"),OFFSET('Hygiene Data'!$H$9,0,10*ROW('Hygiene Data'!H5)),NA())</f>
        <v>#N/A</v>
      </c>
      <c r="BO11" s="93" t="e">
        <f ca="true">+IF(AND(ISNUMBER(OFFSET('Hygiene Data'!$I$5,0,10*ROW('Hygiene Data'!I5))),'Data Summary'!ED11="Yes"),OFFSET('Hygiene Data'!$I$5,0,10*ROW('Hygiene Data'!I5)),NA())</f>
        <v>#N/A</v>
      </c>
      <c r="BP11" s="93" t="e">
        <f ca="true">+IF(AND(ISNUMBER(OFFSET('Hygiene Data'!$I$7,0,10*ROW('Hygiene Data'!I5))),'Data Summary'!EE11="Yes"),OFFSET('Hygiene Data'!$I$7,0,10*ROW('Hygiene Data'!I5)),NA())</f>
        <v>#N/A</v>
      </c>
      <c r="BQ11" s="93" t="e">
        <f ca="true">+IF(AND(ISNUMBER(OFFSET('Hygiene Data'!$I$9,0,10*ROW('Hygiene Data'!I5))),'Data Summary'!EF11="Yes"),OFFSET('Hygiene Data'!$I$9,0,10*ROW('Hygiene Data'!I5)),NA())</f>
        <v>#N/A</v>
      </c>
    </row>
    <row xmlns:x14ac="http://schemas.microsoft.com/office/spreadsheetml/2009/9/ac" r="12" x14ac:dyDescent="0.2">
      <c r="A12" s="328" t="e">
        <f ca="true">+RIGHT('Data Summary'!A12,LEN('Data Summary'!A12)-9)</f>
        <v>#VALUE!</v>
      </c>
      <c r="B12" s="35" t="str">
        <f ca="true">+IF(ISTEXT('Data Summary'!B12),'Data Summary'!B12,"")</f>
        <v/>
      </c>
      <c r="C12" s="327" t="e">
        <f ca="true">+VALUE('Data Summary'!C12)</f>
        <v>#VALUE!</v>
      </c>
      <c r="D12" s="91" t="e">
        <f ca="true">+IF(AND(ISNUMBER(OFFSET('Water Data'!$D$4,0,10*ROW('Water Data'!D6))),'Data Summary'!BS12="Yes"),100-OFFSET('Water Data'!$D$4,0,10*ROW('Water Data'!D6)),NA())</f>
        <v>#N/A</v>
      </c>
      <c r="E12" s="91" t="e">
        <f ca="true">+IF(AND(ISNUMBER(OFFSET('Water Data'!$D$6,0,10*ROW('Water Data'!D6))),'Data Summary'!BT12="Yes"),OFFSET('Water Data'!$D$6,0,10*ROW('Water Data'!D6)),NA())</f>
        <v>#N/A</v>
      </c>
      <c r="F12" s="91" t="e">
        <f ca="true">+IF(AND(ISNUMBER(OFFSET('Water Data'!$D$9,0,10*ROW('Water Data'!D6))),'Data Summary'!BU12="Yes"),OFFSET('Water Data'!$D$9,0,10*ROW('Water Data'!D6)),NA())</f>
        <v>#N/A</v>
      </c>
      <c r="G12" s="91" t="e">
        <f ca="true">+IF(AND(ISNUMBER(OFFSET('Water Data'!$E$4,0,10*ROW('Water Data'!E6))),'Data Summary'!BV12="Yes"),100-OFFSET('Water Data'!$E$4,0,10*ROW('Water Data'!E6)),NA())</f>
        <v>#N/A</v>
      </c>
      <c r="H12" s="91" t="e">
        <f ca="true">+IF(AND(ISNUMBER(OFFSET('Water Data'!$E$6,0,10*ROW('Water Data'!E6))),'Data Summary'!BW12="Yes"),OFFSET('Water Data'!$E$6,0,10*ROW('Water Data'!E6)),NA())</f>
        <v>#N/A</v>
      </c>
      <c r="I12" s="91" t="e">
        <f ca="true">+IF(AND(ISNUMBER(OFFSET('Water Data'!$E$9,0,10*ROW('Water Data'!E6))),'Data Summary'!BX12="Yes"),OFFSET('Water Data'!$E$9,0,10*ROW('Water Data'!E6)),NA())</f>
        <v>#N/A</v>
      </c>
      <c r="J12" s="91" t="e">
        <f ca="true">+IF(AND(ISNUMBER(OFFSET('Water Data'!$F$4,0,10*ROW('Water Data'!F6))),'Data Summary'!BY12="Yes"),100-OFFSET('Water Data'!$F$4,0,10*ROW('Water Data'!F6)),NA())</f>
        <v>#N/A</v>
      </c>
      <c r="K12" s="91" t="e">
        <f ca="true">+IF(AND(ISNUMBER(OFFSET('Water Data'!$F$6,0,10*ROW('Water Data'!F6))),'Data Summary'!BZ12="Yes"),OFFSET('Water Data'!$F$6,0,10*ROW('Water Data'!F6)),NA())</f>
        <v>#N/A</v>
      </c>
      <c r="L12" s="91" t="e">
        <f ca="true">+IF(AND(ISNUMBER(OFFSET('Water Data'!$F$9,0,10*ROW('Water Data'!F6))),'Data Summary'!CA12="Yes"),OFFSET('Water Data'!$F$9,0,10*ROW('Water Data'!F6)),NA())</f>
        <v>#N/A</v>
      </c>
      <c r="M12" s="91" t="e">
        <f ca="true">+IF(AND(ISNUMBER(OFFSET('Water Data'!$G$4,0,10*ROW('Water Data'!G6))),'Data Summary'!CB12="Yes"),100-OFFSET('Water Data'!$G$4,0,10*ROW('Water Data'!G6)),NA())</f>
        <v>#N/A</v>
      </c>
      <c r="N12" s="91" t="e">
        <f ca="true">+IF(AND(ISNUMBER(OFFSET('Water Data'!$G$6,0,10*ROW('Water Data'!G6))),'Data Summary'!CC12="Yes"),OFFSET('Water Data'!$G$6,0,10*ROW('Water Data'!G6)),NA())</f>
        <v>#N/A</v>
      </c>
      <c r="O12" s="91" t="e">
        <f ca="true">+IF(AND(ISNUMBER(OFFSET('Water Data'!$G$9,0,10*ROW('Water Data'!G6))),'Data Summary'!CD12="Yes"),OFFSET('Water Data'!$G$9,0,10*ROW('Water Data'!G6)),NA())</f>
        <v>#N/A</v>
      </c>
      <c r="P12" s="91" t="e">
        <f ca="true">+IF(AND(ISNUMBER(OFFSET('Water Data'!$H$4,0,10*ROW('Water Data'!H6))),'Data Summary'!CE12="Yes"),100-OFFSET('Water Data'!$H$4,0,10*ROW('Water Data'!H6)),NA())</f>
        <v>#N/A</v>
      </c>
      <c r="Q12" s="91" t="e">
        <f ca="true">+IF(AND(ISNUMBER(OFFSET('Water Data'!$H$6,0,10*ROW('Water Data'!H6))),'Data Summary'!CF12="Yes"),OFFSET('Water Data'!$H$6,0,10*ROW('Water Data'!H6)),NA())</f>
        <v>#N/A</v>
      </c>
      <c r="R12" s="91" t="e">
        <f ca="true">+IF(AND(ISNUMBER(OFFSET('Water Data'!$H$9,0,10*ROW('Water Data'!H6))),'Data Summary'!CG12="Yes"),OFFSET('Water Data'!$H$9,0,10*ROW('Water Data'!H6)),NA())</f>
        <v>#N/A</v>
      </c>
      <c r="S12" s="91" t="e">
        <f ca="true">+IF(AND(ISNUMBER(OFFSET('Water Data'!$I$4,0,10*ROW('Water Data'!I6))),'Data Summary'!CH12="Yes"),100-OFFSET('Water Data'!$I$4,0,10*ROW('Water Data'!I6)),NA())</f>
        <v>#N/A</v>
      </c>
      <c r="T12" s="91" t="e">
        <f ca="true">+IF(AND(ISNUMBER(OFFSET('Water Data'!$I$6,0,10*ROW('Water Data'!I6))),'Data Summary'!CI12="Yes"),OFFSET('Water Data'!$I$6,0,10*ROW('Water Data'!I6)),NA())</f>
        <v>#N/A</v>
      </c>
      <c r="U12" s="91" t="e">
        <f ca="true">+IF(AND(ISNUMBER(OFFSET('Water Data'!$I$9,0,10*ROW('Water Data'!I6))),'Data Summary'!CJ12="Yes"),OFFSET('Water Data'!$I$9,0,10*ROW('Water Data'!I6)),NA())</f>
        <v>#N/A</v>
      </c>
      <c r="V12" s="92" t="e">
        <f ca="true">+IF(AND(ISNUMBER(OFFSET('Sanitation Data'!$D$4,0,10*ROW('Sanitation Data'!D6))),'Data Summary'!CK12="Yes"),100-OFFSET('Sanitation Data'!$D$4,0,10*ROW('Sanitation Data'!D6)),NA())</f>
        <v>#N/A</v>
      </c>
      <c r="W12" s="92" t="e">
        <f ca="true">+IF(AND(ISNUMBER(OFFSET('Sanitation Data'!$D$6,0,10*ROW('Sanitation Data'!D6))),'Data Summary'!CL12="Yes"),OFFSET('Sanitation Data'!$D$6,0,10*ROW('Sanitation Data'!D6)),NA())</f>
        <v>#N/A</v>
      </c>
      <c r="X12" s="92" t="e">
        <f ca="true">+IF(AND(ISNUMBER(OFFSET('Sanitation Data'!$D$10,0,10*ROW('Sanitation Data'!D6))),'Data Summary'!CM12="Yes"),OFFSET('Sanitation Data'!$D$10,0,10*ROW('Sanitation Data'!D6)),NA())</f>
        <v>#N/A</v>
      </c>
      <c r="Y12" s="92" t="e">
        <f ca="true">+IF(AND(ISNUMBER(OFFSET('Sanitation Data'!$D$11,0,10*ROW('Sanitation Data'!D6))),'Data Summary'!CN12="Yes"),OFFSET('Sanitation Data'!$D$11,0,10*ROW('Sanitation Data'!D6)),NA())</f>
        <v>#N/A</v>
      </c>
      <c r="Z12" s="92" t="e">
        <f ca="true">+IF(AND(ISNUMBER(OFFSET('Sanitation Data'!$D$12,0,10*ROW('Sanitation Data'!D6))),'Data Summary'!CO12="Yes"),OFFSET('Sanitation Data'!$D$12,0,10*ROW('Sanitation Data'!D6)),NA())</f>
        <v>#N/A</v>
      </c>
      <c r="AA12" s="92" t="e">
        <f ca="true">+IF(AND(ISNUMBER(OFFSET('Sanitation Data'!$E$4,0,10*ROW('Sanitation Data'!E6))),'Data Summary'!CP12="Yes"),100-OFFSET('Sanitation Data'!$E$4,0,10*ROW('Sanitation Data'!E6)),NA())</f>
        <v>#N/A</v>
      </c>
      <c r="AB12" s="92" t="e">
        <f ca="true">+IF(AND(ISNUMBER(OFFSET('Sanitation Data'!$E$6,0,10*ROW('Sanitation Data'!E6))),'Data Summary'!CQ12="Yes"),OFFSET('Sanitation Data'!$E$6,0,10*ROW('Sanitation Data'!E6)),NA())</f>
        <v>#N/A</v>
      </c>
      <c r="AC12" s="92" t="e">
        <f ca="true">+IF(AND(ISNUMBER(OFFSET('Sanitation Data'!$E$10,0,10*ROW('Sanitation Data'!E6))),'Data Summary'!CR12="Yes"),OFFSET('Sanitation Data'!$E$10,0,10*ROW('Sanitation Data'!E6)),NA())</f>
        <v>#N/A</v>
      </c>
      <c r="AD12" s="92" t="e">
        <f ca="true">+IF(AND(ISNUMBER(OFFSET('Sanitation Data'!$E$11,0,10*ROW('Sanitation Data'!E6))),'Data Summary'!CS12="Yes"),OFFSET('Sanitation Data'!$E$11,0,10*ROW('Sanitation Data'!E6)),NA())</f>
        <v>#N/A</v>
      </c>
      <c r="AE12" s="92" t="e">
        <f ca="true">+IF(AND(ISNUMBER(OFFSET('Sanitation Data'!$E$12,0,10*ROW('Sanitation Data'!E6))),'Data Summary'!CT12="Yes"),OFFSET('Sanitation Data'!$E$12,0,10*ROW('Sanitation Data'!E6)),NA())</f>
        <v>#N/A</v>
      </c>
      <c r="AF12" s="92" t="e">
        <f ca="true">+IF(AND(ISNUMBER(OFFSET('Sanitation Data'!$F$4,0,10*ROW('Sanitation Data'!F6))),'Data Summary'!CU12="Yes"),100-OFFSET('Sanitation Data'!$F$4,0,10*ROW('Sanitation Data'!F6)),NA())</f>
        <v>#N/A</v>
      </c>
      <c r="AG12" s="92" t="e">
        <f ca="true">+IF(AND(ISNUMBER(OFFSET('Sanitation Data'!$F$6,0,10*ROW('Sanitation Data'!F6))),'Data Summary'!CV12="Yes"),OFFSET('Sanitation Data'!$F$6,0,10*ROW('Sanitation Data'!F6)),NA())</f>
        <v>#N/A</v>
      </c>
      <c r="AH12" s="92" t="e">
        <f ca="true">+IF(AND(ISNUMBER(OFFSET('Sanitation Data'!$F$10,0,10*ROW('Sanitation Data'!F6))),'Data Summary'!CW12="Yes"),OFFSET('Sanitation Data'!$F$10,0,10*ROW('Sanitation Data'!F6)),NA())</f>
        <v>#N/A</v>
      </c>
      <c r="AI12" s="92" t="e">
        <f ca="true">+IF(AND(ISNUMBER(OFFSET('Sanitation Data'!$F$11,0,10*ROW('Sanitation Data'!F6))),'Data Summary'!CX12="Yes"),OFFSET('Sanitation Data'!$F$11,0,10*ROW('Sanitation Data'!F6)),NA())</f>
        <v>#N/A</v>
      </c>
      <c r="AJ12" s="92" t="e">
        <f ca="true">+IF(AND(ISNUMBER(OFFSET('Sanitation Data'!$F$12,0,10*ROW('Sanitation Data'!F6))),'Data Summary'!CY12="Yes"),OFFSET('Sanitation Data'!$F$12,0,10*ROW('Sanitation Data'!F6)),NA())</f>
        <v>#N/A</v>
      </c>
      <c r="AK12" s="92" t="e">
        <f ca="true">+IF(AND(ISNUMBER(OFFSET('Sanitation Data'!$G$4,0,10*ROW('Sanitation Data'!G6))),'Data Summary'!CZ12="Yes"),100-OFFSET('Sanitation Data'!$G$4,0,10*ROW('Sanitation Data'!G6)),NA())</f>
        <v>#N/A</v>
      </c>
      <c r="AL12" s="92" t="e">
        <f ca="true">+IF(AND(ISNUMBER(OFFSET('Sanitation Data'!$G$6,0,10*ROW('Sanitation Data'!G6))),'Data Summary'!DA12="Yes"),OFFSET('Sanitation Data'!$G$6,0,10*ROW('Sanitation Data'!G6)),NA())</f>
        <v>#N/A</v>
      </c>
      <c r="AM12" s="92" t="e">
        <f ca="true">+IF(AND(ISNUMBER(OFFSET('Sanitation Data'!$G$10,0,10*ROW('Sanitation Data'!G6))),'Data Summary'!DB12="Yes"),OFFSET('Sanitation Data'!$G$10,0,10*ROW('Sanitation Data'!G6)),NA())</f>
        <v>#N/A</v>
      </c>
      <c r="AN12" s="92" t="e">
        <f ca="true">+IF(AND(ISNUMBER(OFFSET('Sanitation Data'!$G$11,0,10*ROW('Sanitation Data'!G6))),'Data Summary'!DC12="Yes"),OFFSET('Sanitation Data'!$G$11,0,10*ROW('Sanitation Data'!G6)),NA())</f>
        <v>#N/A</v>
      </c>
      <c r="AO12" s="92" t="e">
        <f ca="true">+IF(AND(ISNUMBER(OFFSET('Sanitation Data'!$G$12,0,10*ROW('Sanitation Data'!G6))),'Data Summary'!DD12="Yes"),OFFSET('Sanitation Data'!$G$12,0,10*ROW('Sanitation Data'!G6)),NA())</f>
        <v>#N/A</v>
      </c>
      <c r="AP12" s="92" t="e">
        <f ca="true">+IF(AND(ISNUMBER(OFFSET('Sanitation Data'!$H$4,0,10*ROW('Sanitation Data'!H6))),'Data Summary'!DE12="Yes"),100-OFFSET('Sanitation Data'!$H$4,0,10*ROW('Sanitation Data'!H6)),NA())</f>
        <v>#N/A</v>
      </c>
      <c r="AQ12" s="92" t="e">
        <f ca="true">+IF(AND(ISNUMBER(OFFSET('Sanitation Data'!$H$6,0,10*ROW('Sanitation Data'!H6))),'Data Summary'!DF12="Yes"),OFFSET('Sanitation Data'!$H$6,0,10*ROW('Sanitation Data'!H6)),NA())</f>
        <v>#N/A</v>
      </c>
      <c r="AR12" s="92" t="e">
        <f ca="true">+IF(AND(ISNUMBER(OFFSET('Sanitation Data'!$H$10,0,10*ROW('Sanitation Data'!H6))),'Data Summary'!DG12="Yes"),OFFSET('Sanitation Data'!$H$10,0,10*ROW('Sanitation Data'!H6)),NA())</f>
        <v>#N/A</v>
      </c>
      <c r="AS12" s="92" t="e">
        <f ca="true">+IF(AND(ISNUMBER(OFFSET('Sanitation Data'!$H$11,0,10*ROW('Sanitation Data'!H6))),'Data Summary'!DH12="Yes"),OFFSET('Sanitation Data'!$H$11,0,10*ROW('Sanitation Data'!H6)),NA())</f>
        <v>#N/A</v>
      </c>
      <c r="AT12" s="92" t="e">
        <f ca="true">+IF(AND(ISNUMBER(OFFSET('Sanitation Data'!$H$12,0,10*ROW('Sanitation Data'!H6))),'Data Summary'!DI12="Yes"),OFFSET('Sanitation Data'!$H$12,0,10*ROW('Sanitation Data'!H6)),NA())</f>
        <v>#N/A</v>
      </c>
      <c r="AU12" s="92" t="e">
        <f ca="true">+IF(AND(ISNUMBER(OFFSET('Sanitation Data'!$I$4,0,10*ROW('Sanitation Data'!I6))),'Data Summary'!DJ12="Yes"),100-OFFSET('Sanitation Data'!$I$4,0,10*ROW('Sanitation Data'!I6)),NA())</f>
        <v>#N/A</v>
      </c>
      <c r="AV12" s="92" t="e">
        <f ca="true">+IF(AND(ISNUMBER(OFFSET('Sanitation Data'!$I$6,0,10*ROW('Sanitation Data'!I6))),'Data Summary'!DK12="Yes"),OFFSET('Sanitation Data'!$I$6,0,10*ROW('Sanitation Data'!I6)),NA())</f>
        <v>#N/A</v>
      </c>
      <c r="AW12" s="92" t="e">
        <f ca="true">+IF(AND(ISNUMBER(OFFSET('Sanitation Data'!$I$10,0,10*ROW('Sanitation Data'!I6))),'Data Summary'!DL12="Yes"),OFFSET('Sanitation Data'!$I$10,0,10*ROW('Sanitation Data'!I6)),NA())</f>
        <v>#N/A</v>
      </c>
      <c r="AX12" s="92" t="e">
        <f ca="true">+IF(AND(ISNUMBER(OFFSET('Sanitation Data'!$I$11,0,10*ROW('Sanitation Data'!I6))),'Data Summary'!DM12="Yes"),OFFSET('Sanitation Data'!$I$11,0,10*ROW('Sanitation Data'!I6)),NA())</f>
        <v>#N/A</v>
      </c>
      <c r="AY12" s="92" t="e">
        <f ca="true">+IF(AND(ISNUMBER(OFFSET('Sanitation Data'!$I$12,0,10*ROW('Sanitation Data'!I6))),'Data Summary'!DN12="Yes"),OFFSET('Sanitation Data'!$I$12,0,10*ROW('Sanitation Data'!I6)),NA())</f>
        <v>#N/A</v>
      </c>
      <c r="AZ12" s="93" t="e">
        <f ca="true">+IF(AND(ISNUMBER(OFFSET('Hygiene Data'!$D$5,0,10*ROW('Hygiene Data'!D6))),'Data Summary'!DO12="Yes"),OFFSET('Hygiene Data'!$D$5,0,10*ROW('Hygiene Data'!D6)),NA())</f>
        <v>#N/A</v>
      </c>
      <c r="BA12" s="93" t="e">
        <f ca="true">+IF(AND(ISNUMBER(OFFSET('Hygiene Data'!$D$7,0,10*ROW('Hygiene Data'!D6))),'Data Summary'!DP12="Yes"),OFFSET('Hygiene Data'!$D$7,0,10*ROW('Hygiene Data'!D6)),NA())</f>
        <v>#N/A</v>
      </c>
      <c r="BB12" s="93" t="e">
        <f ca="true">+IF(AND(ISNUMBER(OFFSET('Hygiene Data'!$D$9,0,10*ROW('Hygiene Data'!D6))),'Data Summary'!DQ12="Yes"),OFFSET('Hygiene Data'!$D$9,0,10*ROW('Hygiene Data'!D6)),NA())</f>
        <v>#N/A</v>
      </c>
      <c r="BC12" s="93" t="e">
        <f ca="true">+IF(AND(ISNUMBER(OFFSET('Hygiene Data'!$E$5,0,10*ROW('Hygiene Data'!E6))),'Data Summary'!DR12="Yes"),OFFSET('Hygiene Data'!$E$5,0,10*ROW('Hygiene Data'!E6)),NA())</f>
        <v>#N/A</v>
      </c>
      <c r="BD12" s="93" t="e">
        <f ca="true">+IF(AND(ISNUMBER(OFFSET('Hygiene Data'!$E$7,0,10*ROW('Hygiene Data'!E6))),'Data Summary'!DS12="Yes"),OFFSET('Hygiene Data'!$E$7,0,10*ROW('Hygiene Data'!E6)),NA())</f>
        <v>#N/A</v>
      </c>
      <c r="BE12" s="93" t="e">
        <f ca="true">+IF(AND(ISNUMBER(OFFSET('Hygiene Data'!$E$9,0,10*ROW('Hygiene Data'!E6))),'Data Summary'!DT12="Yes"),OFFSET('Hygiene Data'!$E$9,0,10*ROW('Hygiene Data'!E6)),NA())</f>
        <v>#N/A</v>
      </c>
      <c r="BF12" s="93" t="e">
        <f ca="true">+IF(AND(ISNUMBER(OFFSET('Hygiene Data'!$F$5,0,10*ROW('Hygiene Data'!F6))),'Data Summary'!DU12="Yes"),OFFSET('Hygiene Data'!$F$5,0,10*ROW('Hygiene Data'!F6)),NA())</f>
        <v>#N/A</v>
      </c>
      <c r="BG12" s="93" t="e">
        <f ca="true">+IF(AND(ISNUMBER(OFFSET('Hygiene Data'!$F$7,0,10*ROW('Hygiene Data'!F6))),'Data Summary'!DV12="Yes"),OFFSET('Hygiene Data'!$F$7,0,10*ROW('Hygiene Data'!F6)),NA())</f>
        <v>#N/A</v>
      </c>
      <c r="BH12" s="93" t="e">
        <f ca="true">+IF(AND(ISNUMBER(OFFSET('Hygiene Data'!$F$9,0,10*ROW('Hygiene Data'!F6))),'Data Summary'!DW12="Yes"),OFFSET('Hygiene Data'!$F$9,0,10*ROW('Hygiene Data'!F6)),NA())</f>
        <v>#N/A</v>
      </c>
      <c r="BI12" s="93" t="e">
        <f ca="true">+IF(AND(ISNUMBER(OFFSET('Hygiene Data'!$G$5,0,10*ROW('Hygiene Data'!G6))),'Data Summary'!DX12="Yes"),OFFSET('Hygiene Data'!$G$5,0,10*ROW('Hygiene Data'!G6)),NA())</f>
        <v>#N/A</v>
      </c>
      <c r="BJ12" s="93" t="e">
        <f ca="true">+IF(AND(ISNUMBER(OFFSET('Hygiene Data'!$G$7,0,10*ROW('Hygiene Data'!G6))),'Data Summary'!DY12="Yes"),OFFSET('Hygiene Data'!$G$7,0,10*ROW('Hygiene Data'!G6)),NA())</f>
        <v>#N/A</v>
      </c>
      <c r="BK12" s="93" t="e">
        <f ca="true">+IF(AND(ISNUMBER(OFFSET('Hygiene Data'!$G$9,0,10*ROW('Hygiene Data'!G6))),'Data Summary'!DZ12="Yes"),OFFSET('Hygiene Data'!$G$9,0,10*ROW('Hygiene Data'!G6)),NA())</f>
        <v>#N/A</v>
      </c>
      <c r="BL12" s="93" t="e">
        <f ca="true">+IF(AND(ISNUMBER(OFFSET('Hygiene Data'!$H$5,0,10*ROW('Hygiene Data'!H6))),'Data Summary'!EA12="Yes"),OFFSET('Hygiene Data'!$H$5,0,10*ROW('Hygiene Data'!H6)),NA())</f>
        <v>#N/A</v>
      </c>
      <c r="BM12" s="93" t="e">
        <f ca="true">+IF(AND(ISNUMBER(OFFSET('Hygiene Data'!$H$7,0,10*ROW('Hygiene Data'!H6))),'Data Summary'!EB12="Yes"),OFFSET('Hygiene Data'!$H$7,0,10*ROW('Hygiene Data'!H6)),NA())</f>
        <v>#N/A</v>
      </c>
      <c r="BN12" s="93" t="e">
        <f ca="true">+IF(AND(ISNUMBER(OFFSET('Hygiene Data'!$H$9,0,10*ROW('Hygiene Data'!H6))),'Data Summary'!EC12="Yes"),OFFSET('Hygiene Data'!$H$9,0,10*ROW('Hygiene Data'!H6)),NA())</f>
        <v>#N/A</v>
      </c>
      <c r="BO12" s="93" t="e">
        <f ca="true">+IF(AND(ISNUMBER(OFFSET('Hygiene Data'!$I$5,0,10*ROW('Hygiene Data'!I6))),'Data Summary'!ED12="Yes"),OFFSET('Hygiene Data'!$I$5,0,10*ROW('Hygiene Data'!I6)),NA())</f>
        <v>#N/A</v>
      </c>
      <c r="BP12" s="93" t="e">
        <f ca="true">+IF(AND(ISNUMBER(OFFSET('Hygiene Data'!$I$7,0,10*ROW('Hygiene Data'!I6))),'Data Summary'!EE12="Yes"),OFFSET('Hygiene Data'!$I$7,0,10*ROW('Hygiene Data'!I6)),NA())</f>
        <v>#N/A</v>
      </c>
      <c r="BQ12" s="93" t="e">
        <f ca="true">+IF(AND(ISNUMBER(OFFSET('Hygiene Data'!$I$9,0,10*ROW('Hygiene Data'!I6))),'Data Summary'!EF12="Yes"),OFFSET('Hygiene Data'!$I$9,0,10*ROW('Hygiene Data'!I6)),NA())</f>
        <v>#N/A</v>
      </c>
    </row>
    <row xmlns:x14ac="http://schemas.microsoft.com/office/spreadsheetml/2009/9/ac" r="13" x14ac:dyDescent="0.2">
      <c r="A13" s="328" t="e">
        <f ca="true">+RIGHT('Data Summary'!A13,LEN('Data Summary'!A13)-9)</f>
        <v>#VALUE!</v>
      </c>
      <c r="B13" s="35" t="str">
        <f ca="true">+IF(ISTEXT('Data Summary'!B13),'Data Summary'!B13,"")</f>
        <v/>
      </c>
      <c r="C13" s="327" t="e">
        <f ca="true">+VALUE('Data Summary'!C13)</f>
        <v>#VALUE!</v>
      </c>
      <c r="D13" s="91" t="e">
        <f ca="true">+IF(AND(ISNUMBER(OFFSET('Water Data'!$D$4,0,10*ROW('Water Data'!D7))),'Data Summary'!BS13="Yes"),100-OFFSET('Water Data'!$D$4,0,10*ROW('Water Data'!D7)),NA())</f>
        <v>#N/A</v>
      </c>
      <c r="E13" s="91" t="e">
        <f ca="true">+IF(AND(ISNUMBER(OFFSET('Water Data'!$D$6,0,10*ROW('Water Data'!D7))),'Data Summary'!BT13="Yes"),OFFSET('Water Data'!$D$6,0,10*ROW('Water Data'!D7)),NA())</f>
        <v>#N/A</v>
      </c>
      <c r="F13" s="91" t="e">
        <f ca="true">+IF(AND(ISNUMBER(OFFSET('Water Data'!$D$9,0,10*ROW('Water Data'!D7))),'Data Summary'!BU13="Yes"),OFFSET('Water Data'!$D$9,0,10*ROW('Water Data'!D7)),NA())</f>
        <v>#N/A</v>
      </c>
      <c r="G13" s="91" t="e">
        <f ca="true">+IF(AND(ISNUMBER(OFFSET('Water Data'!$E$4,0,10*ROW('Water Data'!E7))),'Data Summary'!BV13="Yes"),100-OFFSET('Water Data'!$E$4,0,10*ROW('Water Data'!E7)),NA())</f>
        <v>#N/A</v>
      </c>
      <c r="H13" s="91" t="e">
        <f ca="true">+IF(AND(ISNUMBER(OFFSET('Water Data'!$E$6,0,10*ROW('Water Data'!E7))),'Data Summary'!BW13="Yes"),OFFSET('Water Data'!$E$6,0,10*ROW('Water Data'!E7)),NA())</f>
        <v>#N/A</v>
      </c>
      <c r="I13" s="91" t="e">
        <f ca="true">+IF(AND(ISNUMBER(OFFSET('Water Data'!$E$9,0,10*ROW('Water Data'!E7))),'Data Summary'!BX13="Yes"),OFFSET('Water Data'!$E$9,0,10*ROW('Water Data'!E7)),NA())</f>
        <v>#N/A</v>
      </c>
      <c r="J13" s="91" t="e">
        <f ca="true">+IF(AND(ISNUMBER(OFFSET('Water Data'!$F$4,0,10*ROW('Water Data'!F7))),'Data Summary'!BY13="Yes"),100-OFFSET('Water Data'!$F$4,0,10*ROW('Water Data'!F7)),NA())</f>
        <v>#N/A</v>
      </c>
      <c r="K13" s="91" t="e">
        <f ca="true">+IF(AND(ISNUMBER(OFFSET('Water Data'!$F$6,0,10*ROW('Water Data'!F7))),'Data Summary'!BZ13="Yes"),OFFSET('Water Data'!$F$6,0,10*ROW('Water Data'!F7)),NA())</f>
        <v>#N/A</v>
      </c>
      <c r="L13" s="91" t="e">
        <f ca="true">+IF(AND(ISNUMBER(OFFSET('Water Data'!$F$9,0,10*ROW('Water Data'!F7))),'Data Summary'!CA13="Yes"),OFFSET('Water Data'!$F$9,0,10*ROW('Water Data'!F7)),NA())</f>
        <v>#N/A</v>
      </c>
      <c r="M13" s="91" t="e">
        <f ca="true">+IF(AND(ISNUMBER(OFFSET('Water Data'!$G$4,0,10*ROW('Water Data'!G7))),'Data Summary'!CB13="Yes"),100-OFFSET('Water Data'!$G$4,0,10*ROW('Water Data'!G7)),NA())</f>
        <v>#N/A</v>
      </c>
      <c r="N13" s="91" t="e">
        <f ca="true">+IF(AND(ISNUMBER(OFFSET('Water Data'!$G$6,0,10*ROW('Water Data'!G7))),'Data Summary'!CC13="Yes"),OFFSET('Water Data'!$G$6,0,10*ROW('Water Data'!G7)),NA())</f>
        <v>#N/A</v>
      </c>
      <c r="O13" s="91" t="e">
        <f ca="true">+IF(AND(ISNUMBER(OFFSET('Water Data'!$G$9,0,10*ROW('Water Data'!G7))),'Data Summary'!CD13="Yes"),OFFSET('Water Data'!$G$9,0,10*ROW('Water Data'!G7)),NA())</f>
        <v>#N/A</v>
      </c>
      <c r="P13" s="91" t="e">
        <f ca="true">+IF(AND(ISNUMBER(OFFSET('Water Data'!$H$4,0,10*ROW('Water Data'!H7))),'Data Summary'!CE13="Yes"),100-OFFSET('Water Data'!$H$4,0,10*ROW('Water Data'!H7)),NA())</f>
        <v>#N/A</v>
      </c>
      <c r="Q13" s="91" t="e">
        <f ca="true">+IF(AND(ISNUMBER(OFFSET('Water Data'!$H$6,0,10*ROW('Water Data'!H7))),'Data Summary'!CF13="Yes"),OFFSET('Water Data'!$H$6,0,10*ROW('Water Data'!H7)),NA())</f>
        <v>#N/A</v>
      </c>
      <c r="R13" s="91" t="e">
        <f ca="true">+IF(AND(ISNUMBER(OFFSET('Water Data'!$H$9,0,10*ROW('Water Data'!H7))),'Data Summary'!CG13="Yes"),OFFSET('Water Data'!$H$9,0,10*ROW('Water Data'!H7)),NA())</f>
        <v>#N/A</v>
      </c>
      <c r="S13" s="91" t="e">
        <f ca="true">+IF(AND(ISNUMBER(OFFSET('Water Data'!$I$4,0,10*ROW('Water Data'!I7))),'Data Summary'!CH13="Yes"),100-OFFSET('Water Data'!$I$4,0,10*ROW('Water Data'!I7)),NA())</f>
        <v>#N/A</v>
      </c>
      <c r="T13" s="91" t="e">
        <f ca="true">+IF(AND(ISNUMBER(OFFSET('Water Data'!$I$6,0,10*ROW('Water Data'!I7))),'Data Summary'!CI13="Yes"),OFFSET('Water Data'!$I$6,0,10*ROW('Water Data'!I7)),NA())</f>
        <v>#N/A</v>
      </c>
      <c r="U13" s="91" t="e">
        <f ca="true">+IF(AND(ISNUMBER(OFFSET('Water Data'!$I$9,0,10*ROW('Water Data'!I7))),'Data Summary'!CJ13="Yes"),OFFSET('Water Data'!$I$9,0,10*ROW('Water Data'!I7)),NA())</f>
        <v>#N/A</v>
      </c>
      <c r="V13" s="92" t="e">
        <f ca="true">+IF(AND(ISNUMBER(OFFSET('Sanitation Data'!$D$4,0,10*ROW('Sanitation Data'!D7))),'Data Summary'!CK13="Yes"),100-OFFSET('Sanitation Data'!$D$4,0,10*ROW('Sanitation Data'!D7)),NA())</f>
        <v>#N/A</v>
      </c>
      <c r="W13" s="92" t="e">
        <f ca="true">+IF(AND(ISNUMBER(OFFSET('Sanitation Data'!$D$6,0,10*ROW('Sanitation Data'!D7))),'Data Summary'!CL13="Yes"),OFFSET('Sanitation Data'!$D$6,0,10*ROW('Sanitation Data'!D7)),NA())</f>
        <v>#N/A</v>
      </c>
      <c r="X13" s="92" t="e">
        <f ca="true">+IF(AND(ISNUMBER(OFFSET('Sanitation Data'!$D$10,0,10*ROW('Sanitation Data'!D7))),'Data Summary'!CM13="Yes"),OFFSET('Sanitation Data'!$D$10,0,10*ROW('Sanitation Data'!D7)),NA())</f>
        <v>#N/A</v>
      </c>
      <c r="Y13" s="92" t="e">
        <f ca="true">+IF(AND(ISNUMBER(OFFSET('Sanitation Data'!$D$11,0,10*ROW('Sanitation Data'!D7))),'Data Summary'!CN13="Yes"),OFFSET('Sanitation Data'!$D$11,0,10*ROW('Sanitation Data'!D7)),NA())</f>
        <v>#N/A</v>
      </c>
      <c r="Z13" s="92" t="e">
        <f ca="true">+IF(AND(ISNUMBER(OFFSET('Sanitation Data'!$D$12,0,10*ROW('Sanitation Data'!D7))),'Data Summary'!CO13="Yes"),OFFSET('Sanitation Data'!$D$12,0,10*ROW('Sanitation Data'!D7)),NA())</f>
        <v>#N/A</v>
      </c>
      <c r="AA13" s="92" t="e">
        <f ca="true">+IF(AND(ISNUMBER(OFFSET('Sanitation Data'!$E$4,0,10*ROW('Sanitation Data'!E7))),'Data Summary'!CP13="Yes"),100-OFFSET('Sanitation Data'!$E$4,0,10*ROW('Sanitation Data'!E7)),NA())</f>
        <v>#N/A</v>
      </c>
      <c r="AB13" s="92" t="e">
        <f ca="true">+IF(AND(ISNUMBER(OFFSET('Sanitation Data'!$E$6,0,10*ROW('Sanitation Data'!E7))),'Data Summary'!CQ13="Yes"),OFFSET('Sanitation Data'!$E$6,0,10*ROW('Sanitation Data'!E7)),NA())</f>
        <v>#N/A</v>
      </c>
      <c r="AC13" s="92" t="e">
        <f ca="true">+IF(AND(ISNUMBER(OFFSET('Sanitation Data'!$E$10,0,10*ROW('Sanitation Data'!E7))),'Data Summary'!CR13="Yes"),OFFSET('Sanitation Data'!$E$10,0,10*ROW('Sanitation Data'!E7)),NA())</f>
        <v>#N/A</v>
      </c>
      <c r="AD13" s="92" t="e">
        <f ca="true">+IF(AND(ISNUMBER(OFFSET('Sanitation Data'!$E$11,0,10*ROW('Sanitation Data'!E7))),'Data Summary'!CS13="Yes"),OFFSET('Sanitation Data'!$E$11,0,10*ROW('Sanitation Data'!E7)),NA())</f>
        <v>#N/A</v>
      </c>
      <c r="AE13" s="92" t="e">
        <f ca="true">+IF(AND(ISNUMBER(OFFSET('Sanitation Data'!$E$12,0,10*ROW('Sanitation Data'!E7))),'Data Summary'!CT13="Yes"),OFFSET('Sanitation Data'!$E$12,0,10*ROW('Sanitation Data'!E7)),NA())</f>
        <v>#N/A</v>
      </c>
      <c r="AF13" s="92" t="e">
        <f ca="true">+IF(AND(ISNUMBER(OFFSET('Sanitation Data'!$F$4,0,10*ROW('Sanitation Data'!F7))),'Data Summary'!CU13="Yes"),100-OFFSET('Sanitation Data'!$F$4,0,10*ROW('Sanitation Data'!F7)),NA())</f>
        <v>#N/A</v>
      </c>
      <c r="AG13" s="92" t="e">
        <f ca="true">+IF(AND(ISNUMBER(OFFSET('Sanitation Data'!$F$6,0,10*ROW('Sanitation Data'!F7))),'Data Summary'!CV13="Yes"),OFFSET('Sanitation Data'!$F$6,0,10*ROW('Sanitation Data'!F7)),NA())</f>
        <v>#N/A</v>
      </c>
      <c r="AH13" s="92" t="e">
        <f ca="true">+IF(AND(ISNUMBER(OFFSET('Sanitation Data'!$F$10,0,10*ROW('Sanitation Data'!F7))),'Data Summary'!CW13="Yes"),OFFSET('Sanitation Data'!$F$10,0,10*ROW('Sanitation Data'!F7)),NA())</f>
        <v>#N/A</v>
      </c>
      <c r="AI13" s="92" t="e">
        <f ca="true">+IF(AND(ISNUMBER(OFFSET('Sanitation Data'!$F$11,0,10*ROW('Sanitation Data'!F7))),'Data Summary'!CX13="Yes"),OFFSET('Sanitation Data'!$F$11,0,10*ROW('Sanitation Data'!F7)),NA())</f>
        <v>#N/A</v>
      </c>
      <c r="AJ13" s="92" t="e">
        <f ca="true">+IF(AND(ISNUMBER(OFFSET('Sanitation Data'!$F$12,0,10*ROW('Sanitation Data'!F7))),'Data Summary'!CY13="Yes"),OFFSET('Sanitation Data'!$F$12,0,10*ROW('Sanitation Data'!F7)),NA())</f>
        <v>#N/A</v>
      </c>
      <c r="AK13" s="92" t="e">
        <f ca="true">+IF(AND(ISNUMBER(OFFSET('Sanitation Data'!$G$4,0,10*ROW('Sanitation Data'!G7))),'Data Summary'!CZ13="Yes"),100-OFFSET('Sanitation Data'!$G$4,0,10*ROW('Sanitation Data'!G7)),NA())</f>
        <v>#N/A</v>
      </c>
      <c r="AL13" s="92" t="e">
        <f ca="true">+IF(AND(ISNUMBER(OFFSET('Sanitation Data'!$G$6,0,10*ROW('Sanitation Data'!G7))),'Data Summary'!DA13="Yes"),OFFSET('Sanitation Data'!$G$6,0,10*ROW('Sanitation Data'!G7)),NA())</f>
        <v>#N/A</v>
      </c>
      <c r="AM13" s="92" t="e">
        <f ca="true">+IF(AND(ISNUMBER(OFFSET('Sanitation Data'!$G$10,0,10*ROW('Sanitation Data'!G7))),'Data Summary'!DB13="Yes"),OFFSET('Sanitation Data'!$G$10,0,10*ROW('Sanitation Data'!G7)),NA())</f>
        <v>#N/A</v>
      </c>
      <c r="AN13" s="92" t="e">
        <f ca="true">+IF(AND(ISNUMBER(OFFSET('Sanitation Data'!$G$11,0,10*ROW('Sanitation Data'!G7))),'Data Summary'!DC13="Yes"),OFFSET('Sanitation Data'!$G$11,0,10*ROW('Sanitation Data'!G7)),NA())</f>
        <v>#N/A</v>
      </c>
      <c r="AO13" s="92" t="e">
        <f ca="true">+IF(AND(ISNUMBER(OFFSET('Sanitation Data'!$G$12,0,10*ROW('Sanitation Data'!G7))),'Data Summary'!DD13="Yes"),OFFSET('Sanitation Data'!$G$12,0,10*ROW('Sanitation Data'!G7)),NA())</f>
        <v>#N/A</v>
      </c>
      <c r="AP13" s="92" t="e">
        <f ca="true">+IF(AND(ISNUMBER(OFFSET('Sanitation Data'!$H$4,0,10*ROW('Sanitation Data'!H7))),'Data Summary'!DE13="Yes"),100-OFFSET('Sanitation Data'!$H$4,0,10*ROW('Sanitation Data'!H7)),NA())</f>
        <v>#N/A</v>
      </c>
      <c r="AQ13" s="92" t="e">
        <f ca="true">+IF(AND(ISNUMBER(OFFSET('Sanitation Data'!$H$6,0,10*ROW('Sanitation Data'!H7))),'Data Summary'!DF13="Yes"),OFFSET('Sanitation Data'!$H$6,0,10*ROW('Sanitation Data'!H7)),NA())</f>
        <v>#N/A</v>
      </c>
      <c r="AR13" s="92" t="e">
        <f ca="true">+IF(AND(ISNUMBER(OFFSET('Sanitation Data'!$H$10,0,10*ROW('Sanitation Data'!H7))),'Data Summary'!DG13="Yes"),OFFSET('Sanitation Data'!$H$10,0,10*ROW('Sanitation Data'!H7)),NA())</f>
        <v>#N/A</v>
      </c>
      <c r="AS13" s="92" t="e">
        <f ca="true">+IF(AND(ISNUMBER(OFFSET('Sanitation Data'!$H$11,0,10*ROW('Sanitation Data'!H7))),'Data Summary'!DH13="Yes"),OFFSET('Sanitation Data'!$H$11,0,10*ROW('Sanitation Data'!H7)),NA())</f>
        <v>#N/A</v>
      </c>
      <c r="AT13" s="92" t="e">
        <f ca="true">+IF(AND(ISNUMBER(OFFSET('Sanitation Data'!$H$12,0,10*ROW('Sanitation Data'!H7))),'Data Summary'!DI13="Yes"),OFFSET('Sanitation Data'!$H$12,0,10*ROW('Sanitation Data'!H7)),NA())</f>
        <v>#N/A</v>
      </c>
      <c r="AU13" s="92" t="e">
        <f ca="true">+IF(AND(ISNUMBER(OFFSET('Sanitation Data'!$I$4,0,10*ROW('Sanitation Data'!I7))),'Data Summary'!DJ13="Yes"),100-OFFSET('Sanitation Data'!$I$4,0,10*ROW('Sanitation Data'!I7)),NA())</f>
        <v>#N/A</v>
      </c>
      <c r="AV13" s="92" t="e">
        <f ca="true">+IF(AND(ISNUMBER(OFFSET('Sanitation Data'!$I$6,0,10*ROW('Sanitation Data'!I7))),'Data Summary'!DK13="Yes"),OFFSET('Sanitation Data'!$I$6,0,10*ROW('Sanitation Data'!I7)),NA())</f>
        <v>#N/A</v>
      </c>
      <c r="AW13" s="92" t="e">
        <f ca="true">+IF(AND(ISNUMBER(OFFSET('Sanitation Data'!$I$10,0,10*ROW('Sanitation Data'!I7))),'Data Summary'!DL13="Yes"),OFFSET('Sanitation Data'!$I$10,0,10*ROW('Sanitation Data'!I7)),NA())</f>
        <v>#N/A</v>
      </c>
      <c r="AX13" s="92" t="e">
        <f ca="true">+IF(AND(ISNUMBER(OFFSET('Sanitation Data'!$I$11,0,10*ROW('Sanitation Data'!I7))),'Data Summary'!DM13="Yes"),OFFSET('Sanitation Data'!$I$11,0,10*ROW('Sanitation Data'!I7)),NA())</f>
        <v>#N/A</v>
      </c>
      <c r="AY13" s="92" t="e">
        <f ca="true">+IF(AND(ISNUMBER(OFFSET('Sanitation Data'!$I$12,0,10*ROW('Sanitation Data'!I7))),'Data Summary'!DN13="Yes"),OFFSET('Sanitation Data'!$I$12,0,10*ROW('Sanitation Data'!I7)),NA())</f>
        <v>#N/A</v>
      </c>
      <c r="AZ13" s="93" t="e">
        <f ca="true">+IF(AND(ISNUMBER(OFFSET('Hygiene Data'!$D$5,0,10*ROW('Hygiene Data'!D7))),'Data Summary'!DO13="Yes"),OFFSET('Hygiene Data'!$D$5,0,10*ROW('Hygiene Data'!D7)),NA())</f>
        <v>#N/A</v>
      </c>
      <c r="BA13" s="93" t="e">
        <f ca="true">+IF(AND(ISNUMBER(OFFSET('Hygiene Data'!$D$7,0,10*ROW('Hygiene Data'!D7))),'Data Summary'!DP13="Yes"),OFFSET('Hygiene Data'!$D$7,0,10*ROW('Hygiene Data'!D7)),NA())</f>
        <v>#N/A</v>
      </c>
      <c r="BB13" s="93" t="e">
        <f ca="true">+IF(AND(ISNUMBER(OFFSET('Hygiene Data'!$D$9,0,10*ROW('Hygiene Data'!D7))),'Data Summary'!DQ13="Yes"),OFFSET('Hygiene Data'!$D$9,0,10*ROW('Hygiene Data'!D7)),NA())</f>
        <v>#N/A</v>
      </c>
      <c r="BC13" s="93" t="e">
        <f ca="true">+IF(AND(ISNUMBER(OFFSET('Hygiene Data'!$E$5,0,10*ROW('Hygiene Data'!E7))),'Data Summary'!DR13="Yes"),OFFSET('Hygiene Data'!$E$5,0,10*ROW('Hygiene Data'!E7)),NA())</f>
        <v>#N/A</v>
      </c>
      <c r="BD13" s="93" t="e">
        <f ca="true">+IF(AND(ISNUMBER(OFFSET('Hygiene Data'!$E$7,0,10*ROW('Hygiene Data'!E7))),'Data Summary'!DS13="Yes"),OFFSET('Hygiene Data'!$E$7,0,10*ROW('Hygiene Data'!E7)),NA())</f>
        <v>#N/A</v>
      </c>
      <c r="BE13" s="93" t="e">
        <f ca="true">+IF(AND(ISNUMBER(OFFSET('Hygiene Data'!$E$9,0,10*ROW('Hygiene Data'!E7))),'Data Summary'!DT13="Yes"),OFFSET('Hygiene Data'!$E$9,0,10*ROW('Hygiene Data'!E7)),NA())</f>
        <v>#N/A</v>
      </c>
      <c r="BF13" s="93" t="e">
        <f ca="true">+IF(AND(ISNUMBER(OFFSET('Hygiene Data'!$F$5,0,10*ROW('Hygiene Data'!F7))),'Data Summary'!DU13="Yes"),OFFSET('Hygiene Data'!$F$5,0,10*ROW('Hygiene Data'!F7)),NA())</f>
        <v>#N/A</v>
      </c>
      <c r="BG13" s="93" t="e">
        <f ca="true">+IF(AND(ISNUMBER(OFFSET('Hygiene Data'!$F$7,0,10*ROW('Hygiene Data'!F7))),'Data Summary'!DV13="Yes"),OFFSET('Hygiene Data'!$F$7,0,10*ROW('Hygiene Data'!F7)),NA())</f>
        <v>#N/A</v>
      </c>
      <c r="BH13" s="93" t="e">
        <f ca="true">+IF(AND(ISNUMBER(OFFSET('Hygiene Data'!$F$9,0,10*ROW('Hygiene Data'!F7))),'Data Summary'!DW13="Yes"),OFFSET('Hygiene Data'!$F$9,0,10*ROW('Hygiene Data'!F7)),NA())</f>
        <v>#N/A</v>
      </c>
      <c r="BI13" s="93" t="e">
        <f ca="true">+IF(AND(ISNUMBER(OFFSET('Hygiene Data'!$G$5,0,10*ROW('Hygiene Data'!G7))),'Data Summary'!DX13="Yes"),OFFSET('Hygiene Data'!$G$5,0,10*ROW('Hygiene Data'!G7)),NA())</f>
        <v>#N/A</v>
      </c>
      <c r="BJ13" s="93" t="e">
        <f ca="true">+IF(AND(ISNUMBER(OFFSET('Hygiene Data'!$G$7,0,10*ROW('Hygiene Data'!G7))),'Data Summary'!DY13="Yes"),OFFSET('Hygiene Data'!$G$7,0,10*ROW('Hygiene Data'!G7)),NA())</f>
        <v>#N/A</v>
      </c>
      <c r="BK13" s="93" t="e">
        <f ca="true">+IF(AND(ISNUMBER(OFFSET('Hygiene Data'!$G$9,0,10*ROW('Hygiene Data'!G7))),'Data Summary'!DZ13="Yes"),OFFSET('Hygiene Data'!$G$9,0,10*ROW('Hygiene Data'!G7)),NA())</f>
        <v>#N/A</v>
      </c>
      <c r="BL13" s="93" t="e">
        <f ca="true">+IF(AND(ISNUMBER(OFFSET('Hygiene Data'!$H$5,0,10*ROW('Hygiene Data'!H7))),'Data Summary'!EA13="Yes"),OFFSET('Hygiene Data'!$H$5,0,10*ROW('Hygiene Data'!H7)),NA())</f>
        <v>#N/A</v>
      </c>
      <c r="BM13" s="93" t="e">
        <f ca="true">+IF(AND(ISNUMBER(OFFSET('Hygiene Data'!$H$7,0,10*ROW('Hygiene Data'!H7))),'Data Summary'!EB13="Yes"),OFFSET('Hygiene Data'!$H$7,0,10*ROW('Hygiene Data'!H7)),NA())</f>
        <v>#N/A</v>
      </c>
      <c r="BN13" s="93" t="e">
        <f ca="true">+IF(AND(ISNUMBER(OFFSET('Hygiene Data'!$H$9,0,10*ROW('Hygiene Data'!H7))),'Data Summary'!EC13="Yes"),OFFSET('Hygiene Data'!$H$9,0,10*ROW('Hygiene Data'!H7)),NA())</f>
        <v>#N/A</v>
      </c>
      <c r="BO13" s="93" t="e">
        <f ca="true">+IF(AND(ISNUMBER(OFFSET('Hygiene Data'!$I$5,0,10*ROW('Hygiene Data'!I7))),'Data Summary'!ED13="Yes"),OFFSET('Hygiene Data'!$I$5,0,10*ROW('Hygiene Data'!I7)),NA())</f>
        <v>#N/A</v>
      </c>
      <c r="BP13" s="93" t="e">
        <f ca="true">+IF(AND(ISNUMBER(OFFSET('Hygiene Data'!$I$7,0,10*ROW('Hygiene Data'!I7))),'Data Summary'!EE13="Yes"),OFFSET('Hygiene Data'!$I$7,0,10*ROW('Hygiene Data'!I7)),NA())</f>
        <v>#N/A</v>
      </c>
      <c r="BQ13" s="93" t="e">
        <f ca="true">+IF(AND(ISNUMBER(OFFSET('Hygiene Data'!$I$9,0,10*ROW('Hygiene Data'!I7))),'Data Summary'!EF13="Yes"),OFFSET('Hygiene Data'!$I$9,0,10*ROW('Hygiene Data'!I7)),NA())</f>
        <v>#N/A</v>
      </c>
    </row>
    <row xmlns:x14ac="http://schemas.microsoft.com/office/spreadsheetml/2009/9/ac" r="14" x14ac:dyDescent="0.2">
      <c r="A14" s="328" t="e">
        <f ca="true">+RIGHT('Data Summary'!A14,LEN('Data Summary'!A14)-9)</f>
        <v>#VALUE!</v>
      </c>
      <c r="B14" s="35" t="str">
        <f ca="true">+IF(ISTEXT('Data Summary'!B14),'Data Summary'!B14,"")</f>
        <v/>
      </c>
      <c r="C14" s="327" t="e">
        <f ca="true">+VALUE('Data Summary'!C14)</f>
        <v>#VALUE!</v>
      </c>
      <c r="D14" s="91" t="e">
        <f ca="true">+IF(AND(ISNUMBER(OFFSET('Water Data'!$D$4,0,10*ROW('Water Data'!D8))),'Data Summary'!BS14="Yes"),100-OFFSET('Water Data'!$D$4,0,10*ROW('Water Data'!D8)),NA())</f>
        <v>#N/A</v>
      </c>
      <c r="E14" s="91" t="e">
        <f ca="true">+IF(AND(ISNUMBER(OFFSET('Water Data'!$D$6,0,10*ROW('Water Data'!D8))),'Data Summary'!BT14="Yes"),OFFSET('Water Data'!$D$6,0,10*ROW('Water Data'!D8)),NA())</f>
        <v>#N/A</v>
      </c>
      <c r="F14" s="91" t="e">
        <f ca="true">+IF(AND(ISNUMBER(OFFSET('Water Data'!$D$9,0,10*ROW('Water Data'!D8))),'Data Summary'!BU14="Yes"),OFFSET('Water Data'!$D$9,0,10*ROW('Water Data'!D8)),NA())</f>
        <v>#N/A</v>
      </c>
      <c r="G14" s="91" t="e">
        <f ca="true">+IF(AND(ISNUMBER(OFFSET('Water Data'!$E$4,0,10*ROW('Water Data'!E8))),'Data Summary'!BV14="Yes"),100-OFFSET('Water Data'!$E$4,0,10*ROW('Water Data'!E8)),NA())</f>
        <v>#N/A</v>
      </c>
      <c r="H14" s="91" t="e">
        <f ca="true">+IF(AND(ISNUMBER(OFFSET('Water Data'!$E$6,0,10*ROW('Water Data'!E8))),'Data Summary'!BW14="Yes"),OFFSET('Water Data'!$E$6,0,10*ROW('Water Data'!E8)),NA())</f>
        <v>#N/A</v>
      </c>
      <c r="I14" s="91" t="e">
        <f ca="true">+IF(AND(ISNUMBER(OFFSET('Water Data'!$E$9,0,10*ROW('Water Data'!E8))),'Data Summary'!BX14="Yes"),OFFSET('Water Data'!$E$9,0,10*ROW('Water Data'!E8)),NA())</f>
        <v>#N/A</v>
      </c>
      <c r="J14" s="91" t="e">
        <f ca="true">+IF(AND(ISNUMBER(OFFSET('Water Data'!$F$4,0,10*ROW('Water Data'!F8))),'Data Summary'!BY14="Yes"),100-OFFSET('Water Data'!$F$4,0,10*ROW('Water Data'!F8)),NA())</f>
        <v>#N/A</v>
      </c>
      <c r="K14" s="91" t="e">
        <f ca="true">+IF(AND(ISNUMBER(OFFSET('Water Data'!$F$6,0,10*ROW('Water Data'!F8))),'Data Summary'!BZ14="Yes"),OFFSET('Water Data'!$F$6,0,10*ROW('Water Data'!F8)),NA())</f>
        <v>#N/A</v>
      </c>
      <c r="L14" s="91" t="e">
        <f ca="true">+IF(AND(ISNUMBER(OFFSET('Water Data'!$F$9,0,10*ROW('Water Data'!F8))),'Data Summary'!CA14="Yes"),OFFSET('Water Data'!$F$9,0,10*ROW('Water Data'!F8)),NA())</f>
        <v>#N/A</v>
      </c>
      <c r="M14" s="91" t="e">
        <f ca="true">+IF(AND(ISNUMBER(OFFSET('Water Data'!$G$4,0,10*ROW('Water Data'!G8))),'Data Summary'!CB14="Yes"),100-OFFSET('Water Data'!$G$4,0,10*ROW('Water Data'!G8)),NA())</f>
        <v>#N/A</v>
      </c>
      <c r="N14" s="91" t="e">
        <f ca="true">+IF(AND(ISNUMBER(OFFSET('Water Data'!$G$6,0,10*ROW('Water Data'!G8))),'Data Summary'!CC14="Yes"),OFFSET('Water Data'!$G$6,0,10*ROW('Water Data'!G8)),NA())</f>
        <v>#N/A</v>
      </c>
      <c r="O14" s="91" t="e">
        <f ca="true">+IF(AND(ISNUMBER(OFFSET('Water Data'!$G$9,0,10*ROW('Water Data'!G8))),'Data Summary'!CD14="Yes"),OFFSET('Water Data'!$G$9,0,10*ROW('Water Data'!G8)),NA())</f>
        <v>#N/A</v>
      </c>
      <c r="P14" s="91" t="e">
        <f ca="true">+IF(AND(ISNUMBER(OFFSET('Water Data'!$H$4,0,10*ROW('Water Data'!H8))),'Data Summary'!CE14="Yes"),100-OFFSET('Water Data'!$H$4,0,10*ROW('Water Data'!H8)),NA())</f>
        <v>#N/A</v>
      </c>
      <c r="Q14" s="91" t="e">
        <f ca="true">+IF(AND(ISNUMBER(OFFSET('Water Data'!$H$6,0,10*ROW('Water Data'!H8))),'Data Summary'!CF14="Yes"),OFFSET('Water Data'!$H$6,0,10*ROW('Water Data'!H8)),NA())</f>
        <v>#N/A</v>
      </c>
      <c r="R14" s="91" t="e">
        <f ca="true">+IF(AND(ISNUMBER(OFFSET('Water Data'!$H$9,0,10*ROW('Water Data'!H8))),'Data Summary'!CG14="Yes"),OFFSET('Water Data'!$H$9,0,10*ROW('Water Data'!H8)),NA())</f>
        <v>#N/A</v>
      </c>
      <c r="S14" s="91" t="e">
        <f ca="true">+IF(AND(ISNUMBER(OFFSET('Water Data'!$I$4,0,10*ROW('Water Data'!I8))),'Data Summary'!CH14="Yes"),100-OFFSET('Water Data'!$I$4,0,10*ROW('Water Data'!I8)),NA())</f>
        <v>#N/A</v>
      </c>
      <c r="T14" s="91" t="e">
        <f ca="true">+IF(AND(ISNUMBER(OFFSET('Water Data'!$I$6,0,10*ROW('Water Data'!I8))),'Data Summary'!CI14="Yes"),OFFSET('Water Data'!$I$6,0,10*ROW('Water Data'!I8)),NA())</f>
        <v>#N/A</v>
      </c>
      <c r="U14" s="91" t="e">
        <f ca="true">+IF(AND(ISNUMBER(OFFSET('Water Data'!$I$9,0,10*ROW('Water Data'!I8))),'Data Summary'!CJ14="Yes"),OFFSET('Water Data'!$I$9,0,10*ROW('Water Data'!I8)),NA())</f>
        <v>#N/A</v>
      </c>
      <c r="V14" s="92" t="e">
        <f ca="true">+IF(AND(ISNUMBER(OFFSET('Sanitation Data'!$D$4,0,10*ROW('Sanitation Data'!D8))),'Data Summary'!CK14="Yes"),100-OFFSET('Sanitation Data'!$D$4,0,10*ROW('Sanitation Data'!D8)),NA())</f>
        <v>#N/A</v>
      </c>
      <c r="W14" s="92" t="e">
        <f ca="true">+IF(AND(ISNUMBER(OFFSET('Sanitation Data'!$D$6,0,10*ROW('Sanitation Data'!D8))),'Data Summary'!CL14="Yes"),OFFSET('Sanitation Data'!$D$6,0,10*ROW('Sanitation Data'!D8)),NA())</f>
        <v>#N/A</v>
      </c>
      <c r="X14" s="92" t="e">
        <f ca="true">+IF(AND(ISNUMBER(OFFSET('Sanitation Data'!$D$10,0,10*ROW('Sanitation Data'!D8))),'Data Summary'!CM14="Yes"),OFFSET('Sanitation Data'!$D$10,0,10*ROW('Sanitation Data'!D8)),NA())</f>
        <v>#N/A</v>
      </c>
      <c r="Y14" s="92" t="e">
        <f ca="true">+IF(AND(ISNUMBER(OFFSET('Sanitation Data'!$D$11,0,10*ROW('Sanitation Data'!D8))),'Data Summary'!CN14="Yes"),OFFSET('Sanitation Data'!$D$11,0,10*ROW('Sanitation Data'!D8)),NA())</f>
        <v>#N/A</v>
      </c>
      <c r="Z14" s="92" t="e">
        <f ca="true">+IF(AND(ISNUMBER(OFFSET('Sanitation Data'!$D$12,0,10*ROW('Sanitation Data'!D8))),'Data Summary'!CO14="Yes"),OFFSET('Sanitation Data'!$D$12,0,10*ROW('Sanitation Data'!D8)),NA())</f>
        <v>#N/A</v>
      </c>
      <c r="AA14" s="92" t="e">
        <f ca="true">+IF(AND(ISNUMBER(OFFSET('Sanitation Data'!$E$4,0,10*ROW('Sanitation Data'!E8))),'Data Summary'!CP14="Yes"),100-OFFSET('Sanitation Data'!$E$4,0,10*ROW('Sanitation Data'!E8)),NA())</f>
        <v>#N/A</v>
      </c>
      <c r="AB14" s="92" t="e">
        <f ca="true">+IF(AND(ISNUMBER(OFFSET('Sanitation Data'!$E$6,0,10*ROW('Sanitation Data'!E8))),'Data Summary'!CQ14="Yes"),OFFSET('Sanitation Data'!$E$6,0,10*ROW('Sanitation Data'!E8)),NA())</f>
        <v>#N/A</v>
      </c>
      <c r="AC14" s="92" t="e">
        <f ca="true">+IF(AND(ISNUMBER(OFFSET('Sanitation Data'!$E$10,0,10*ROW('Sanitation Data'!E8))),'Data Summary'!CR14="Yes"),OFFSET('Sanitation Data'!$E$10,0,10*ROW('Sanitation Data'!E8)),NA())</f>
        <v>#N/A</v>
      </c>
      <c r="AD14" s="92" t="e">
        <f ca="true">+IF(AND(ISNUMBER(OFFSET('Sanitation Data'!$E$11,0,10*ROW('Sanitation Data'!E8))),'Data Summary'!CS14="Yes"),OFFSET('Sanitation Data'!$E$11,0,10*ROW('Sanitation Data'!E8)),NA())</f>
        <v>#N/A</v>
      </c>
      <c r="AE14" s="92" t="e">
        <f ca="true">+IF(AND(ISNUMBER(OFFSET('Sanitation Data'!$E$12,0,10*ROW('Sanitation Data'!E8))),'Data Summary'!CT14="Yes"),OFFSET('Sanitation Data'!$E$12,0,10*ROW('Sanitation Data'!E8)),NA())</f>
        <v>#N/A</v>
      </c>
      <c r="AF14" s="92" t="e">
        <f ca="true">+IF(AND(ISNUMBER(OFFSET('Sanitation Data'!$F$4,0,10*ROW('Sanitation Data'!F8))),'Data Summary'!CU14="Yes"),100-OFFSET('Sanitation Data'!$F$4,0,10*ROW('Sanitation Data'!F8)),NA())</f>
        <v>#N/A</v>
      </c>
      <c r="AG14" s="92" t="e">
        <f ca="true">+IF(AND(ISNUMBER(OFFSET('Sanitation Data'!$F$6,0,10*ROW('Sanitation Data'!F8))),'Data Summary'!CV14="Yes"),OFFSET('Sanitation Data'!$F$6,0,10*ROW('Sanitation Data'!F8)),NA())</f>
        <v>#N/A</v>
      </c>
      <c r="AH14" s="92" t="e">
        <f ca="true">+IF(AND(ISNUMBER(OFFSET('Sanitation Data'!$F$10,0,10*ROW('Sanitation Data'!F8))),'Data Summary'!CW14="Yes"),OFFSET('Sanitation Data'!$F$10,0,10*ROW('Sanitation Data'!F8)),NA())</f>
        <v>#N/A</v>
      </c>
      <c r="AI14" s="92" t="e">
        <f ca="true">+IF(AND(ISNUMBER(OFFSET('Sanitation Data'!$F$11,0,10*ROW('Sanitation Data'!F8))),'Data Summary'!CX14="Yes"),OFFSET('Sanitation Data'!$F$11,0,10*ROW('Sanitation Data'!F8)),NA())</f>
        <v>#N/A</v>
      </c>
      <c r="AJ14" s="92" t="e">
        <f ca="true">+IF(AND(ISNUMBER(OFFSET('Sanitation Data'!$F$12,0,10*ROW('Sanitation Data'!F8))),'Data Summary'!CY14="Yes"),OFFSET('Sanitation Data'!$F$12,0,10*ROW('Sanitation Data'!F8)),NA())</f>
        <v>#N/A</v>
      </c>
      <c r="AK14" s="92" t="e">
        <f ca="true">+IF(AND(ISNUMBER(OFFSET('Sanitation Data'!$G$4,0,10*ROW('Sanitation Data'!G8))),'Data Summary'!CZ14="Yes"),100-OFFSET('Sanitation Data'!$G$4,0,10*ROW('Sanitation Data'!G8)),NA())</f>
        <v>#N/A</v>
      </c>
      <c r="AL14" s="92" t="e">
        <f ca="true">+IF(AND(ISNUMBER(OFFSET('Sanitation Data'!$G$6,0,10*ROW('Sanitation Data'!G8))),'Data Summary'!DA14="Yes"),OFFSET('Sanitation Data'!$G$6,0,10*ROW('Sanitation Data'!G8)),NA())</f>
        <v>#N/A</v>
      </c>
      <c r="AM14" s="92" t="e">
        <f ca="true">+IF(AND(ISNUMBER(OFFSET('Sanitation Data'!$G$10,0,10*ROW('Sanitation Data'!G8))),'Data Summary'!DB14="Yes"),OFFSET('Sanitation Data'!$G$10,0,10*ROW('Sanitation Data'!G8)),NA())</f>
        <v>#N/A</v>
      </c>
      <c r="AN14" s="92" t="e">
        <f ca="true">+IF(AND(ISNUMBER(OFFSET('Sanitation Data'!$G$11,0,10*ROW('Sanitation Data'!G8))),'Data Summary'!DC14="Yes"),OFFSET('Sanitation Data'!$G$11,0,10*ROW('Sanitation Data'!G8)),NA())</f>
        <v>#N/A</v>
      </c>
      <c r="AO14" s="92" t="e">
        <f ca="true">+IF(AND(ISNUMBER(OFFSET('Sanitation Data'!$G$12,0,10*ROW('Sanitation Data'!G8))),'Data Summary'!DD14="Yes"),OFFSET('Sanitation Data'!$G$12,0,10*ROW('Sanitation Data'!G8)),NA())</f>
        <v>#N/A</v>
      </c>
      <c r="AP14" s="92" t="e">
        <f ca="true">+IF(AND(ISNUMBER(OFFSET('Sanitation Data'!$H$4,0,10*ROW('Sanitation Data'!H8))),'Data Summary'!DE14="Yes"),100-OFFSET('Sanitation Data'!$H$4,0,10*ROW('Sanitation Data'!H8)),NA())</f>
        <v>#N/A</v>
      </c>
      <c r="AQ14" s="92" t="e">
        <f ca="true">+IF(AND(ISNUMBER(OFFSET('Sanitation Data'!$H$6,0,10*ROW('Sanitation Data'!H8))),'Data Summary'!DF14="Yes"),OFFSET('Sanitation Data'!$H$6,0,10*ROW('Sanitation Data'!H8)),NA())</f>
        <v>#N/A</v>
      </c>
      <c r="AR14" s="92" t="e">
        <f ca="true">+IF(AND(ISNUMBER(OFFSET('Sanitation Data'!$H$10,0,10*ROW('Sanitation Data'!H8))),'Data Summary'!DG14="Yes"),OFFSET('Sanitation Data'!$H$10,0,10*ROW('Sanitation Data'!H8)),NA())</f>
        <v>#N/A</v>
      </c>
      <c r="AS14" s="92" t="e">
        <f ca="true">+IF(AND(ISNUMBER(OFFSET('Sanitation Data'!$H$11,0,10*ROW('Sanitation Data'!H8))),'Data Summary'!DH14="Yes"),OFFSET('Sanitation Data'!$H$11,0,10*ROW('Sanitation Data'!H8)),NA())</f>
        <v>#N/A</v>
      </c>
      <c r="AT14" s="92" t="e">
        <f ca="true">+IF(AND(ISNUMBER(OFFSET('Sanitation Data'!$H$12,0,10*ROW('Sanitation Data'!H8))),'Data Summary'!DI14="Yes"),OFFSET('Sanitation Data'!$H$12,0,10*ROW('Sanitation Data'!H8)),NA())</f>
        <v>#N/A</v>
      </c>
      <c r="AU14" s="92" t="e">
        <f ca="true">+IF(AND(ISNUMBER(OFFSET('Sanitation Data'!$I$4,0,10*ROW('Sanitation Data'!I8))),'Data Summary'!DJ14="Yes"),100-OFFSET('Sanitation Data'!$I$4,0,10*ROW('Sanitation Data'!I8)),NA())</f>
        <v>#N/A</v>
      </c>
      <c r="AV14" s="92" t="e">
        <f ca="true">+IF(AND(ISNUMBER(OFFSET('Sanitation Data'!$I$6,0,10*ROW('Sanitation Data'!I8))),'Data Summary'!DK14="Yes"),OFFSET('Sanitation Data'!$I$6,0,10*ROW('Sanitation Data'!I8)),NA())</f>
        <v>#N/A</v>
      </c>
      <c r="AW14" s="92" t="e">
        <f ca="true">+IF(AND(ISNUMBER(OFFSET('Sanitation Data'!$I$10,0,10*ROW('Sanitation Data'!I8))),'Data Summary'!DL14="Yes"),OFFSET('Sanitation Data'!$I$10,0,10*ROW('Sanitation Data'!I8)),NA())</f>
        <v>#N/A</v>
      </c>
      <c r="AX14" s="92" t="e">
        <f ca="true">+IF(AND(ISNUMBER(OFFSET('Sanitation Data'!$I$11,0,10*ROW('Sanitation Data'!I8))),'Data Summary'!DM14="Yes"),OFFSET('Sanitation Data'!$I$11,0,10*ROW('Sanitation Data'!I8)),NA())</f>
        <v>#N/A</v>
      </c>
      <c r="AY14" s="92" t="e">
        <f ca="true">+IF(AND(ISNUMBER(OFFSET('Sanitation Data'!$I$12,0,10*ROW('Sanitation Data'!I8))),'Data Summary'!DN14="Yes"),OFFSET('Sanitation Data'!$I$12,0,10*ROW('Sanitation Data'!I8)),NA())</f>
        <v>#N/A</v>
      </c>
      <c r="AZ14" s="93" t="e">
        <f ca="true">+IF(AND(ISNUMBER(OFFSET('Hygiene Data'!$D$5,0,10*ROW('Hygiene Data'!D8))),'Data Summary'!DO14="Yes"),OFFSET('Hygiene Data'!$D$5,0,10*ROW('Hygiene Data'!D8)),NA())</f>
        <v>#N/A</v>
      </c>
      <c r="BA14" s="93" t="e">
        <f ca="true">+IF(AND(ISNUMBER(OFFSET('Hygiene Data'!$D$7,0,10*ROW('Hygiene Data'!D8))),'Data Summary'!DP14="Yes"),OFFSET('Hygiene Data'!$D$7,0,10*ROW('Hygiene Data'!D8)),NA())</f>
        <v>#N/A</v>
      </c>
      <c r="BB14" s="93" t="e">
        <f ca="true">+IF(AND(ISNUMBER(OFFSET('Hygiene Data'!$D$9,0,10*ROW('Hygiene Data'!D8))),'Data Summary'!DQ14="Yes"),OFFSET('Hygiene Data'!$D$9,0,10*ROW('Hygiene Data'!D8)),NA())</f>
        <v>#N/A</v>
      </c>
      <c r="BC14" s="93" t="e">
        <f ca="true">+IF(AND(ISNUMBER(OFFSET('Hygiene Data'!$E$5,0,10*ROW('Hygiene Data'!E8))),'Data Summary'!DR14="Yes"),OFFSET('Hygiene Data'!$E$5,0,10*ROW('Hygiene Data'!E8)),NA())</f>
        <v>#N/A</v>
      </c>
      <c r="BD14" s="93" t="e">
        <f ca="true">+IF(AND(ISNUMBER(OFFSET('Hygiene Data'!$E$7,0,10*ROW('Hygiene Data'!E8))),'Data Summary'!DS14="Yes"),OFFSET('Hygiene Data'!$E$7,0,10*ROW('Hygiene Data'!E8)),NA())</f>
        <v>#N/A</v>
      </c>
      <c r="BE14" s="93" t="e">
        <f ca="true">+IF(AND(ISNUMBER(OFFSET('Hygiene Data'!$E$9,0,10*ROW('Hygiene Data'!E8))),'Data Summary'!DT14="Yes"),OFFSET('Hygiene Data'!$E$9,0,10*ROW('Hygiene Data'!E8)),NA())</f>
        <v>#N/A</v>
      </c>
      <c r="BF14" s="93" t="e">
        <f ca="true">+IF(AND(ISNUMBER(OFFSET('Hygiene Data'!$F$5,0,10*ROW('Hygiene Data'!F8))),'Data Summary'!DU14="Yes"),OFFSET('Hygiene Data'!$F$5,0,10*ROW('Hygiene Data'!F8)),NA())</f>
        <v>#N/A</v>
      </c>
      <c r="BG14" s="93" t="e">
        <f ca="true">+IF(AND(ISNUMBER(OFFSET('Hygiene Data'!$F$7,0,10*ROW('Hygiene Data'!F8))),'Data Summary'!DV14="Yes"),OFFSET('Hygiene Data'!$F$7,0,10*ROW('Hygiene Data'!F8)),NA())</f>
        <v>#N/A</v>
      </c>
      <c r="BH14" s="93" t="e">
        <f ca="true">+IF(AND(ISNUMBER(OFFSET('Hygiene Data'!$F$9,0,10*ROW('Hygiene Data'!F8))),'Data Summary'!DW14="Yes"),OFFSET('Hygiene Data'!$F$9,0,10*ROW('Hygiene Data'!F8)),NA())</f>
        <v>#N/A</v>
      </c>
      <c r="BI14" s="93" t="e">
        <f ca="true">+IF(AND(ISNUMBER(OFFSET('Hygiene Data'!$G$5,0,10*ROW('Hygiene Data'!G8))),'Data Summary'!DX14="Yes"),OFFSET('Hygiene Data'!$G$5,0,10*ROW('Hygiene Data'!G8)),NA())</f>
        <v>#N/A</v>
      </c>
      <c r="BJ14" s="93" t="e">
        <f ca="true">+IF(AND(ISNUMBER(OFFSET('Hygiene Data'!$G$7,0,10*ROW('Hygiene Data'!G8))),'Data Summary'!DY14="Yes"),OFFSET('Hygiene Data'!$G$7,0,10*ROW('Hygiene Data'!G8)),NA())</f>
        <v>#N/A</v>
      </c>
      <c r="BK14" s="93" t="e">
        <f ca="true">+IF(AND(ISNUMBER(OFFSET('Hygiene Data'!$G$9,0,10*ROW('Hygiene Data'!G8))),'Data Summary'!DZ14="Yes"),OFFSET('Hygiene Data'!$G$9,0,10*ROW('Hygiene Data'!G8)),NA())</f>
        <v>#N/A</v>
      </c>
      <c r="BL14" s="93" t="e">
        <f ca="true">+IF(AND(ISNUMBER(OFFSET('Hygiene Data'!$H$5,0,10*ROW('Hygiene Data'!H8))),'Data Summary'!EA14="Yes"),OFFSET('Hygiene Data'!$H$5,0,10*ROW('Hygiene Data'!H8)),NA())</f>
        <v>#N/A</v>
      </c>
      <c r="BM14" s="93" t="e">
        <f ca="true">+IF(AND(ISNUMBER(OFFSET('Hygiene Data'!$H$7,0,10*ROW('Hygiene Data'!H8))),'Data Summary'!EB14="Yes"),OFFSET('Hygiene Data'!$H$7,0,10*ROW('Hygiene Data'!H8)),NA())</f>
        <v>#N/A</v>
      </c>
      <c r="BN14" s="93" t="e">
        <f ca="true">+IF(AND(ISNUMBER(OFFSET('Hygiene Data'!$H$9,0,10*ROW('Hygiene Data'!H8))),'Data Summary'!EC14="Yes"),OFFSET('Hygiene Data'!$H$9,0,10*ROW('Hygiene Data'!H8)),NA())</f>
        <v>#N/A</v>
      </c>
      <c r="BO14" s="93" t="e">
        <f ca="true">+IF(AND(ISNUMBER(OFFSET('Hygiene Data'!$I$5,0,10*ROW('Hygiene Data'!I8))),'Data Summary'!ED14="Yes"),OFFSET('Hygiene Data'!$I$5,0,10*ROW('Hygiene Data'!I8)),NA())</f>
        <v>#N/A</v>
      </c>
      <c r="BP14" s="93" t="e">
        <f ca="true">+IF(AND(ISNUMBER(OFFSET('Hygiene Data'!$I$7,0,10*ROW('Hygiene Data'!I8))),'Data Summary'!EE14="Yes"),OFFSET('Hygiene Data'!$I$7,0,10*ROW('Hygiene Data'!I8)),NA())</f>
        <v>#N/A</v>
      </c>
      <c r="BQ14" s="93" t="e">
        <f ca="true">+IF(AND(ISNUMBER(OFFSET('Hygiene Data'!$I$9,0,10*ROW('Hygiene Data'!I8))),'Data Summary'!EF14="Yes"),OFFSET('Hygiene Data'!$I$9,0,10*ROW('Hygiene Data'!I8)),NA())</f>
        <v>#N/A</v>
      </c>
    </row>
    <row xmlns:x14ac="http://schemas.microsoft.com/office/spreadsheetml/2009/9/ac" r="15" x14ac:dyDescent="0.2">
      <c r="A15" s="328" t="e">
        <f ca="true">+RIGHT('Data Summary'!A15,LEN('Data Summary'!A15)-9)</f>
        <v>#VALUE!</v>
      </c>
      <c r="B15" s="35" t="str">
        <f ca="true">+IF(ISTEXT('Data Summary'!B15),'Data Summary'!B15,"")</f>
        <v/>
      </c>
      <c r="C15" s="327" t="e">
        <f ca="true">+VALUE('Data Summary'!C15)</f>
        <v>#VALUE!</v>
      </c>
      <c r="D15" s="91" t="e">
        <f ca="true">+IF(AND(ISNUMBER(OFFSET('Water Data'!$D$4,0,10*ROW('Water Data'!D9))),'Data Summary'!BS15="Yes"),100-OFFSET('Water Data'!$D$4,0,10*ROW('Water Data'!D9)),NA())</f>
        <v>#N/A</v>
      </c>
      <c r="E15" s="91" t="e">
        <f ca="true">+IF(AND(ISNUMBER(OFFSET('Water Data'!$D$6,0,10*ROW('Water Data'!D9))),'Data Summary'!BT15="Yes"),OFFSET('Water Data'!$D$6,0,10*ROW('Water Data'!D9)),NA())</f>
        <v>#N/A</v>
      </c>
      <c r="F15" s="91" t="e">
        <f ca="true">+IF(AND(ISNUMBER(OFFSET('Water Data'!$D$9,0,10*ROW('Water Data'!D9))),'Data Summary'!BU15="Yes"),OFFSET('Water Data'!$D$9,0,10*ROW('Water Data'!D9)),NA())</f>
        <v>#N/A</v>
      </c>
      <c r="G15" s="91" t="e">
        <f ca="true">+IF(AND(ISNUMBER(OFFSET('Water Data'!$E$4,0,10*ROW('Water Data'!E9))),'Data Summary'!BV15="Yes"),100-OFFSET('Water Data'!$E$4,0,10*ROW('Water Data'!E9)),NA())</f>
        <v>#N/A</v>
      </c>
      <c r="H15" s="91" t="e">
        <f ca="true">+IF(AND(ISNUMBER(OFFSET('Water Data'!$E$6,0,10*ROW('Water Data'!E9))),'Data Summary'!BW15="Yes"),OFFSET('Water Data'!$E$6,0,10*ROW('Water Data'!E9)),NA())</f>
        <v>#N/A</v>
      </c>
      <c r="I15" s="91" t="e">
        <f ca="true">+IF(AND(ISNUMBER(OFFSET('Water Data'!$E$9,0,10*ROW('Water Data'!E9))),'Data Summary'!BX15="Yes"),OFFSET('Water Data'!$E$9,0,10*ROW('Water Data'!E9)),NA())</f>
        <v>#N/A</v>
      </c>
      <c r="J15" s="91" t="e">
        <f ca="true">+IF(AND(ISNUMBER(OFFSET('Water Data'!$F$4,0,10*ROW('Water Data'!F9))),'Data Summary'!BY15="Yes"),100-OFFSET('Water Data'!$F$4,0,10*ROW('Water Data'!F9)),NA())</f>
        <v>#N/A</v>
      </c>
      <c r="K15" s="91" t="e">
        <f ca="true">+IF(AND(ISNUMBER(OFFSET('Water Data'!$F$6,0,10*ROW('Water Data'!F9))),'Data Summary'!BZ15="Yes"),OFFSET('Water Data'!$F$6,0,10*ROW('Water Data'!F9)),NA())</f>
        <v>#N/A</v>
      </c>
      <c r="L15" s="91" t="e">
        <f ca="true">+IF(AND(ISNUMBER(OFFSET('Water Data'!$F$9,0,10*ROW('Water Data'!F9))),'Data Summary'!CA15="Yes"),OFFSET('Water Data'!$F$9,0,10*ROW('Water Data'!F9)),NA())</f>
        <v>#N/A</v>
      </c>
      <c r="M15" s="91" t="e">
        <f ca="true">+IF(AND(ISNUMBER(OFFSET('Water Data'!$G$4,0,10*ROW('Water Data'!G9))),'Data Summary'!CB15="Yes"),100-OFFSET('Water Data'!$G$4,0,10*ROW('Water Data'!G9)),NA())</f>
        <v>#N/A</v>
      </c>
      <c r="N15" s="91" t="e">
        <f ca="true">+IF(AND(ISNUMBER(OFFSET('Water Data'!$G$6,0,10*ROW('Water Data'!G9))),'Data Summary'!CC15="Yes"),OFFSET('Water Data'!$G$6,0,10*ROW('Water Data'!G9)),NA())</f>
        <v>#N/A</v>
      </c>
      <c r="O15" s="91" t="e">
        <f ca="true">+IF(AND(ISNUMBER(OFFSET('Water Data'!$G$9,0,10*ROW('Water Data'!G9))),'Data Summary'!CD15="Yes"),OFFSET('Water Data'!$G$9,0,10*ROW('Water Data'!G9)),NA())</f>
        <v>#N/A</v>
      </c>
      <c r="P15" s="91" t="e">
        <f ca="true">+IF(AND(ISNUMBER(OFFSET('Water Data'!$H$4,0,10*ROW('Water Data'!H9))),'Data Summary'!CE15="Yes"),100-OFFSET('Water Data'!$H$4,0,10*ROW('Water Data'!H9)),NA())</f>
        <v>#N/A</v>
      </c>
      <c r="Q15" s="91" t="e">
        <f ca="true">+IF(AND(ISNUMBER(OFFSET('Water Data'!$H$6,0,10*ROW('Water Data'!H9))),'Data Summary'!CF15="Yes"),OFFSET('Water Data'!$H$6,0,10*ROW('Water Data'!H9)),NA())</f>
        <v>#N/A</v>
      </c>
      <c r="R15" s="91" t="e">
        <f ca="true">+IF(AND(ISNUMBER(OFFSET('Water Data'!$H$9,0,10*ROW('Water Data'!H9))),'Data Summary'!CG15="Yes"),OFFSET('Water Data'!$H$9,0,10*ROW('Water Data'!H9)),NA())</f>
        <v>#N/A</v>
      </c>
      <c r="S15" s="91" t="e">
        <f ca="true">+IF(AND(ISNUMBER(OFFSET('Water Data'!$I$4,0,10*ROW('Water Data'!I9))),'Data Summary'!CH15="Yes"),100-OFFSET('Water Data'!$I$4,0,10*ROW('Water Data'!I9)),NA())</f>
        <v>#N/A</v>
      </c>
      <c r="T15" s="91" t="e">
        <f ca="true">+IF(AND(ISNUMBER(OFFSET('Water Data'!$I$6,0,10*ROW('Water Data'!I9))),'Data Summary'!CI15="Yes"),OFFSET('Water Data'!$I$6,0,10*ROW('Water Data'!I9)),NA())</f>
        <v>#N/A</v>
      </c>
      <c r="U15" s="91" t="e">
        <f ca="true">+IF(AND(ISNUMBER(OFFSET('Water Data'!$I$9,0,10*ROW('Water Data'!I9))),'Data Summary'!CJ15="Yes"),OFFSET('Water Data'!$I$9,0,10*ROW('Water Data'!I9)),NA())</f>
        <v>#N/A</v>
      </c>
      <c r="V15" s="92" t="e">
        <f ca="true">+IF(AND(ISNUMBER(OFFSET('Sanitation Data'!$D$4,0,10*ROW('Sanitation Data'!D9))),'Data Summary'!CK15="Yes"),100-OFFSET('Sanitation Data'!$D$4,0,10*ROW('Sanitation Data'!D9)),NA())</f>
        <v>#N/A</v>
      </c>
      <c r="W15" s="92" t="e">
        <f ca="true">+IF(AND(ISNUMBER(OFFSET('Sanitation Data'!$D$6,0,10*ROW('Sanitation Data'!D9))),'Data Summary'!CL15="Yes"),OFFSET('Sanitation Data'!$D$6,0,10*ROW('Sanitation Data'!D9)),NA())</f>
        <v>#N/A</v>
      </c>
      <c r="X15" s="92" t="e">
        <f ca="true">+IF(AND(ISNUMBER(OFFSET('Sanitation Data'!$D$10,0,10*ROW('Sanitation Data'!D9))),'Data Summary'!CM15="Yes"),OFFSET('Sanitation Data'!$D$10,0,10*ROW('Sanitation Data'!D9)),NA())</f>
        <v>#N/A</v>
      </c>
      <c r="Y15" s="92" t="e">
        <f ca="true">+IF(AND(ISNUMBER(OFFSET('Sanitation Data'!$D$11,0,10*ROW('Sanitation Data'!D9))),'Data Summary'!CN15="Yes"),OFFSET('Sanitation Data'!$D$11,0,10*ROW('Sanitation Data'!D9)),NA())</f>
        <v>#N/A</v>
      </c>
      <c r="Z15" s="92" t="e">
        <f ca="true">+IF(AND(ISNUMBER(OFFSET('Sanitation Data'!$D$12,0,10*ROW('Sanitation Data'!D9))),'Data Summary'!CO15="Yes"),OFFSET('Sanitation Data'!$D$12,0,10*ROW('Sanitation Data'!D9)),NA())</f>
        <v>#N/A</v>
      </c>
      <c r="AA15" s="92" t="e">
        <f ca="true">+IF(AND(ISNUMBER(OFFSET('Sanitation Data'!$E$4,0,10*ROW('Sanitation Data'!E9))),'Data Summary'!CP15="Yes"),100-OFFSET('Sanitation Data'!$E$4,0,10*ROW('Sanitation Data'!E9)),NA())</f>
        <v>#N/A</v>
      </c>
      <c r="AB15" s="92" t="e">
        <f ca="true">+IF(AND(ISNUMBER(OFFSET('Sanitation Data'!$E$6,0,10*ROW('Sanitation Data'!E9))),'Data Summary'!CQ15="Yes"),OFFSET('Sanitation Data'!$E$6,0,10*ROW('Sanitation Data'!E9)),NA())</f>
        <v>#N/A</v>
      </c>
      <c r="AC15" s="92" t="e">
        <f ca="true">+IF(AND(ISNUMBER(OFFSET('Sanitation Data'!$E$10,0,10*ROW('Sanitation Data'!E9))),'Data Summary'!CR15="Yes"),OFFSET('Sanitation Data'!$E$10,0,10*ROW('Sanitation Data'!E9)),NA())</f>
        <v>#N/A</v>
      </c>
      <c r="AD15" s="92" t="e">
        <f ca="true">+IF(AND(ISNUMBER(OFFSET('Sanitation Data'!$E$11,0,10*ROW('Sanitation Data'!E9))),'Data Summary'!CS15="Yes"),OFFSET('Sanitation Data'!$E$11,0,10*ROW('Sanitation Data'!E9)),NA())</f>
        <v>#N/A</v>
      </c>
      <c r="AE15" s="92" t="e">
        <f ca="true">+IF(AND(ISNUMBER(OFFSET('Sanitation Data'!$E$12,0,10*ROW('Sanitation Data'!E9))),'Data Summary'!CT15="Yes"),OFFSET('Sanitation Data'!$E$12,0,10*ROW('Sanitation Data'!E9)),NA())</f>
        <v>#N/A</v>
      </c>
      <c r="AF15" s="92" t="e">
        <f ca="true">+IF(AND(ISNUMBER(OFFSET('Sanitation Data'!$F$4,0,10*ROW('Sanitation Data'!F9))),'Data Summary'!CU15="Yes"),100-OFFSET('Sanitation Data'!$F$4,0,10*ROW('Sanitation Data'!F9)),NA())</f>
        <v>#N/A</v>
      </c>
      <c r="AG15" s="92" t="e">
        <f ca="true">+IF(AND(ISNUMBER(OFFSET('Sanitation Data'!$F$6,0,10*ROW('Sanitation Data'!F9))),'Data Summary'!CV15="Yes"),OFFSET('Sanitation Data'!$F$6,0,10*ROW('Sanitation Data'!F9)),NA())</f>
        <v>#N/A</v>
      </c>
      <c r="AH15" s="92" t="e">
        <f ca="true">+IF(AND(ISNUMBER(OFFSET('Sanitation Data'!$F$10,0,10*ROW('Sanitation Data'!F9))),'Data Summary'!CW15="Yes"),OFFSET('Sanitation Data'!$F$10,0,10*ROW('Sanitation Data'!F9)),NA())</f>
        <v>#N/A</v>
      </c>
      <c r="AI15" s="92" t="e">
        <f ca="true">+IF(AND(ISNUMBER(OFFSET('Sanitation Data'!$F$11,0,10*ROW('Sanitation Data'!F9))),'Data Summary'!CX15="Yes"),OFFSET('Sanitation Data'!$F$11,0,10*ROW('Sanitation Data'!F9)),NA())</f>
        <v>#N/A</v>
      </c>
      <c r="AJ15" s="92" t="e">
        <f ca="true">+IF(AND(ISNUMBER(OFFSET('Sanitation Data'!$F$12,0,10*ROW('Sanitation Data'!F9))),'Data Summary'!CY15="Yes"),OFFSET('Sanitation Data'!$F$12,0,10*ROW('Sanitation Data'!F9)),NA())</f>
        <v>#N/A</v>
      </c>
      <c r="AK15" s="92" t="e">
        <f ca="true">+IF(AND(ISNUMBER(OFFSET('Sanitation Data'!$G$4,0,10*ROW('Sanitation Data'!G9))),'Data Summary'!CZ15="Yes"),100-OFFSET('Sanitation Data'!$G$4,0,10*ROW('Sanitation Data'!G9)),NA())</f>
        <v>#N/A</v>
      </c>
      <c r="AL15" s="92" t="e">
        <f ca="true">+IF(AND(ISNUMBER(OFFSET('Sanitation Data'!$G$6,0,10*ROW('Sanitation Data'!G9))),'Data Summary'!DA15="Yes"),OFFSET('Sanitation Data'!$G$6,0,10*ROW('Sanitation Data'!G9)),NA())</f>
        <v>#N/A</v>
      </c>
      <c r="AM15" s="92" t="e">
        <f ca="true">+IF(AND(ISNUMBER(OFFSET('Sanitation Data'!$G$10,0,10*ROW('Sanitation Data'!G9))),'Data Summary'!DB15="Yes"),OFFSET('Sanitation Data'!$G$10,0,10*ROW('Sanitation Data'!G9)),NA())</f>
        <v>#N/A</v>
      </c>
      <c r="AN15" s="92" t="e">
        <f ca="true">+IF(AND(ISNUMBER(OFFSET('Sanitation Data'!$G$11,0,10*ROW('Sanitation Data'!G9))),'Data Summary'!DC15="Yes"),OFFSET('Sanitation Data'!$G$11,0,10*ROW('Sanitation Data'!G9)),NA())</f>
        <v>#N/A</v>
      </c>
      <c r="AO15" s="92" t="e">
        <f ca="true">+IF(AND(ISNUMBER(OFFSET('Sanitation Data'!$G$12,0,10*ROW('Sanitation Data'!G9))),'Data Summary'!DD15="Yes"),OFFSET('Sanitation Data'!$G$12,0,10*ROW('Sanitation Data'!G9)),NA())</f>
        <v>#N/A</v>
      </c>
      <c r="AP15" s="92" t="e">
        <f ca="true">+IF(AND(ISNUMBER(OFFSET('Sanitation Data'!$H$4,0,10*ROW('Sanitation Data'!H9))),'Data Summary'!DE15="Yes"),100-OFFSET('Sanitation Data'!$H$4,0,10*ROW('Sanitation Data'!H9)),NA())</f>
        <v>#N/A</v>
      </c>
      <c r="AQ15" s="92" t="e">
        <f ca="true">+IF(AND(ISNUMBER(OFFSET('Sanitation Data'!$H$6,0,10*ROW('Sanitation Data'!H9))),'Data Summary'!DF15="Yes"),OFFSET('Sanitation Data'!$H$6,0,10*ROW('Sanitation Data'!H9)),NA())</f>
        <v>#N/A</v>
      </c>
      <c r="AR15" s="92" t="e">
        <f ca="true">+IF(AND(ISNUMBER(OFFSET('Sanitation Data'!$H$10,0,10*ROW('Sanitation Data'!H9))),'Data Summary'!DG15="Yes"),OFFSET('Sanitation Data'!$H$10,0,10*ROW('Sanitation Data'!H9)),NA())</f>
        <v>#N/A</v>
      </c>
      <c r="AS15" s="92" t="e">
        <f ca="true">+IF(AND(ISNUMBER(OFFSET('Sanitation Data'!$H$11,0,10*ROW('Sanitation Data'!H9))),'Data Summary'!DH15="Yes"),OFFSET('Sanitation Data'!$H$11,0,10*ROW('Sanitation Data'!H9)),NA())</f>
        <v>#N/A</v>
      </c>
      <c r="AT15" s="92" t="e">
        <f ca="true">+IF(AND(ISNUMBER(OFFSET('Sanitation Data'!$H$12,0,10*ROW('Sanitation Data'!H9))),'Data Summary'!DI15="Yes"),OFFSET('Sanitation Data'!$H$12,0,10*ROW('Sanitation Data'!H9)),NA())</f>
        <v>#N/A</v>
      </c>
      <c r="AU15" s="92" t="e">
        <f ca="true">+IF(AND(ISNUMBER(OFFSET('Sanitation Data'!$I$4,0,10*ROW('Sanitation Data'!I9))),'Data Summary'!DJ15="Yes"),100-OFFSET('Sanitation Data'!$I$4,0,10*ROW('Sanitation Data'!I9)),NA())</f>
        <v>#N/A</v>
      </c>
      <c r="AV15" s="92" t="e">
        <f ca="true">+IF(AND(ISNUMBER(OFFSET('Sanitation Data'!$I$6,0,10*ROW('Sanitation Data'!I9))),'Data Summary'!DK15="Yes"),OFFSET('Sanitation Data'!$I$6,0,10*ROW('Sanitation Data'!I9)),NA())</f>
        <v>#N/A</v>
      </c>
      <c r="AW15" s="92" t="e">
        <f ca="true">+IF(AND(ISNUMBER(OFFSET('Sanitation Data'!$I$10,0,10*ROW('Sanitation Data'!I9))),'Data Summary'!DL15="Yes"),OFFSET('Sanitation Data'!$I$10,0,10*ROW('Sanitation Data'!I9)),NA())</f>
        <v>#N/A</v>
      </c>
      <c r="AX15" s="92" t="e">
        <f ca="true">+IF(AND(ISNUMBER(OFFSET('Sanitation Data'!$I$11,0,10*ROW('Sanitation Data'!I9))),'Data Summary'!DM15="Yes"),OFFSET('Sanitation Data'!$I$11,0,10*ROW('Sanitation Data'!I9)),NA())</f>
        <v>#N/A</v>
      </c>
      <c r="AY15" s="92" t="e">
        <f ca="true">+IF(AND(ISNUMBER(OFFSET('Sanitation Data'!$I$12,0,10*ROW('Sanitation Data'!I9))),'Data Summary'!DN15="Yes"),OFFSET('Sanitation Data'!$I$12,0,10*ROW('Sanitation Data'!I9)),NA())</f>
        <v>#N/A</v>
      </c>
      <c r="AZ15" s="93" t="e">
        <f ca="true">+IF(AND(ISNUMBER(OFFSET('Hygiene Data'!$D$5,0,10*ROW('Hygiene Data'!D9))),'Data Summary'!DO15="Yes"),OFFSET('Hygiene Data'!$D$5,0,10*ROW('Hygiene Data'!D9)),NA())</f>
        <v>#N/A</v>
      </c>
      <c r="BA15" s="93" t="e">
        <f ca="true">+IF(AND(ISNUMBER(OFFSET('Hygiene Data'!$D$7,0,10*ROW('Hygiene Data'!D9))),'Data Summary'!DP15="Yes"),OFFSET('Hygiene Data'!$D$7,0,10*ROW('Hygiene Data'!D9)),NA())</f>
        <v>#N/A</v>
      </c>
      <c r="BB15" s="93" t="e">
        <f ca="true">+IF(AND(ISNUMBER(OFFSET('Hygiene Data'!$D$9,0,10*ROW('Hygiene Data'!D9))),'Data Summary'!DQ15="Yes"),OFFSET('Hygiene Data'!$D$9,0,10*ROW('Hygiene Data'!D9)),NA())</f>
        <v>#N/A</v>
      </c>
      <c r="BC15" s="93" t="e">
        <f ca="true">+IF(AND(ISNUMBER(OFFSET('Hygiene Data'!$E$5,0,10*ROW('Hygiene Data'!E9))),'Data Summary'!DR15="Yes"),OFFSET('Hygiene Data'!$E$5,0,10*ROW('Hygiene Data'!E9)),NA())</f>
        <v>#N/A</v>
      </c>
      <c r="BD15" s="93" t="e">
        <f ca="true">+IF(AND(ISNUMBER(OFFSET('Hygiene Data'!$E$7,0,10*ROW('Hygiene Data'!E9))),'Data Summary'!DS15="Yes"),OFFSET('Hygiene Data'!$E$7,0,10*ROW('Hygiene Data'!E9)),NA())</f>
        <v>#N/A</v>
      </c>
      <c r="BE15" s="93" t="e">
        <f ca="true">+IF(AND(ISNUMBER(OFFSET('Hygiene Data'!$E$9,0,10*ROW('Hygiene Data'!E9))),'Data Summary'!DT15="Yes"),OFFSET('Hygiene Data'!$E$9,0,10*ROW('Hygiene Data'!E9)),NA())</f>
        <v>#N/A</v>
      </c>
      <c r="BF15" s="93" t="e">
        <f ca="true">+IF(AND(ISNUMBER(OFFSET('Hygiene Data'!$F$5,0,10*ROW('Hygiene Data'!F9))),'Data Summary'!DU15="Yes"),OFFSET('Hygiene Data'!$F$5,0,10*ROW('Hygiene Data'!F9)),NA())</f>
        <v>#N/A</v>
      </c>
      <c r="BG15" s="93" t="e">
        <f ca="true">+IF(AND(ISNUMBER(OFFSET('Hygiene Data'!$F$7,0,10*ROW('Hygiene Data'!F9))),'Data Summary'!DV15="Yes"),OFFSET('Hygiene Data'!$F$7,0,10*ROW('Hygiene Data'!F9)),NA())</f>
        <v>#N/A</v>
      </c>
      <c r="BH15" s="93" t="e">
        <f ca="true">+IF(AND(ISNUMBER(OFFSET('Hygiene Data'!$F$9,0,10*ROW('Hygiene Data'!F9))),'Data Summary'!DW15="Yes"),OFFSET('Hygiene Data'!$F$9,0,10*ROW('Hygiene Data'!F9)),NA())</f>
        <v>#N/A</v>
      </c>
      <c r="BI15" s="93" t="e">
        <f ca="true">+IF(AND(ISNUMBER(OFFSET('Hygiene Data'!$G$5,0,10*ROW('Hygiene Data'!G9))),'Data Summary'!DX15="Yes"),OFFSET('Hygiene Data'!$G$5,0,10*ROW('Hygiene Data'!G9)),NA())</f>
        <v>#N/A</v>
      </c>
      <c r="BJ15" s="93" t="e">
        <f ca="true">+IF(AND(ISNUMBER(OFFSET('Hygiene Data'!$G$7,0,10*ROW('Hygiene Data'!G9))),'Data Summary'!DY15="Yes"),OFFSET('Hygiene Data'!$G$7,0,10*ROW('Hygiene Data'!G9)),NA())</f>
        <v>#N/A</v>
      </c>
      <c r="BK15" s="93" t="e">
        <f ca="true">+IF(AND(ISNUMBER(OFFSET('Hygiene Data'!$G$9,0,10*ROW('Hygiene Data'!G9))),'Data Summary'!DZ15="Yes"),OFFSET('Hygiene Data'!$G$9,0,10*ROW('Hygiene Data'!G9)),NA())</f>
        <v>#N/A</v>
      </c>
      <c r="BL15" s="93" t="e">
        <f ca="true">+IF(AND(ISNUMBER(OFFSET('Hygiene Data'!$H$5,0,10*ROW('Hygiene Data'!H9))),'Data Summary'!EA15="Yes"),OFFSET('Hygiene Data'!$H$5,0,10*ROW('Hygiene Data'!H9)),NA())</f>
        <v>#N/A</v>
      </c>
      <c r="BM15" s="93" t="e">
        <f ca="true">+IF(AND(ISNUMBER(OFFSET('Hygiene Data'!$H$7,0,10*ROW('Hygiene Data'!H9))),'Data Summary'!EB15="Yes"),OFFSET('Hygiene Data'!$H$7,0,10*ROW('Hygiene Data'!H9)),NA())</f>
        <v>#N/A</v>
      </c>
      <c r="BN15" s="93" t="e">
        <f ca="true">+IF(AND(ISNUMBER(OFFSET('Hygiene Data'!$H$9,0,10*ROW('Hygiene Data'!H9))),'Data Summary'!EC15="Yes"),OFFSET('Hygiene Data'!$H$9,0,10*ROW('Hygiene Data'!H9)),NA())</f>
        <v>#N/A</v>
      </c>
      <c r="BO15" s="93" t="e">
        <f ca="true">+IF(AND(ISNUMBER(OFFSET('Hygiene Data'!$I$5,0,10*ROW('Hygiene Data'!I9))),'Data Summary'!ED15="Yes"),OFFSET('Hygiene Data'!$I$5,0,10*ROW('Hygiene Data'!I9)),NA())</f>
        <v>#N/A</v>
      </c>
      <c r="BP15" s="93" t="e">
        <f ca="true">+IF(AND(ISNUMBER(OFFSET('Hygiene Data'!$I$7,0,10*ROW('Hygiene Data'!I9))),'Data Summary'!EE15="Yes"),OFFSET('Hygiene Data'!$I$7,0,10*ROW('Hygiene Data'!I9)),NA())</f>
        <v>#N/A</v>
      </c>
      <c r="BQ15" s="93" t="e">
        <f ca="true">+IF(AND(ISNUMBER(OFFSET('Hygiene Data'!$I$9,0,10*ROW('Hygiene Data'!I9))),'Data Summary'!EF15="Yes"),OFFSET('Hygiene Data'!$I$9,0,10*ROW('Hygiene Data'!I9)),NA())</f>
        <v>#N/A</v>
      </c>
    </row>
    <row xmlns:x14ac="http://schemas.microsoft.com/office/spreadsheetml/2009/9/ac" r="16" x14ac:dyDescent="0.2">
      <c r="A16" s="328" t="e">
        <f ca="true">+RIGHT('Data Summary'!A16,LEN('Data Summary'!A16)-9)</f>
        <v>#VALUE!</v>
      </c>
      <c r="B16" s="35" t="str">
        <f ca="true">+IF(ISTEXT('Data Summary'!B16),'Data Summary'!B16,"")</f>
        <v/>
      </c>
      <c r="C16" s="327" t="e">
        <f ca="true">+VALUE('Data Summary'!C16)</f>
        <v>#VALUE!</v>
      </c>
      <c r="D16" s="91" t="e">
        <f ca="true">+IF(AND(ISNUMBER(OFFSET('Water Data'!$D$4,0,10*ROW('Water Data'!D10))),'Data Summary'!BS16="Yes"),100-OFFSET('Water Data'!$D$4,0,10*ROW('Water Data'!D10)),NA())</f>
        <v>#N/A</v>
      </c>
      <c r="E16" s="91" t="e">
        <f ca="true">+IF(AND(ISNUMBER(OFFSET('Water Data'!$D$6,0,10*ROW('Water Data'!D10))),'Data Summary'!BT16="Yes"),OFFSET('Water Data'!$D$6,0,10*ROW('Water Data'!D10)),NA())</f>
        <v>#N/A</v>
      </c>
      <c r="F16" s="91" t="e">
        <f ca="true">+IF(AND(ISNUMBER(OFFSET('Water Data'!$D$9,0,10*ROW('Water Data'!D10))),'Data Summary'!BU16="Yes"),OFFSET('Water Data'!$D$9,0,10*ROW('Water Data'!D10)),NA())</f>
        <v>#N/A</v>
      </c>
      <c r="G16" s="91" t="e">
        <f ca="true">+IF(AND(ISNUMBER(OFFSET('Water Data'!$E$4,0,10*ROW('Water Data'!E10))),'Data Summary'!BV16="Yes"),100-OFFSET('Water Data'!$E$4,0,10*ROW('Water Data'!E10)),NA())</f>
        <v>#N/A</v>
      </c>
      <c r="H16" s="91" t="e">
        <f ca="true">+IF(AND(ISNUMBER(OFFSET('Water Data'!$E$6,0,10*ROW('Water Data'!E10))),'Data Summary'!BW16="Yes"),OFFSET('Water Data'!$E$6,0,10*ROW('Water Data'!E10)),NA())</f>
        <v>#N/A</v>
      </c>
      <c r="I16" s="91" t="e">
        <f ca="true">+IF(AND(ISNUMBER(OFFSET('Water Data'!$E$9,0,10*ROW('Water Data'!E10))),'Data Summary'!BX16="Yes"),OFFSET('Water Data'!$E$9,0,10*ROW('Water Data'!E10)),NA())</f>
        <v>#N/A</v>
      </c>
      <c r="J16" s="91" t="e">
        <f ca="true">+IF(AND(ISNUMBER(OFFSET('Water Data'!$F$4,0,10*ROW('Water Data'!F10))),'Data Summary'!BY16="Yes"),100-OFFSET('Water Data'!$F$4,0,10*ROW('Water Data'!F10)),NA())</f>
        <v>#N/A</v>
      </c>
      <c r="K16" s="91" t="e">
        <f ca="true">+IF(AND(ISNUMBER(OFFSET('Water Data'!$F$6,0,10*ROW('Water Data'!F10))),'Data Summary'!BZ16="Yes"),OFFSET('Water Data'!$F$6,0,10*ROW('Water Data'!F10)),NA())</f>
        <v>#N/A</v>
      </c>
      <c r="L16" s="91" t="e">
        <f ca="true">+IF(AND(ISNUMBER(OFFSET('Water Data'!$F$9,0,10*ROW('Water Data'!F10))),'Data Summary'!CA16="Yes"),OFFSET('Water Data'!$F$9,0,10*ROW('Water Data'!F10)),NA())</f>
        <v>#N/A</v>
      </c>
      <c r="M16" s="91" t="e">
        <f ca="true">+IF(AND(ISNUMBER(OFFSET('Water Data'!$G$4,0,10*ROW('Water Data'!G10))),'Data Summary'!CB16="Yes"),100-OFFSET('Water Data'!$G$4,0,10*ROW('Water Data'!G10)),NA())</f>
        <v>#N/A</v>
      </c>
      <c r="N16" s="91" t="e">
        <f ca="true">+IF(AND(ISNUMBER(OFFSET('Water Data'!$G$6,0,10*ROW('Water Data'!G10))),'Data Summary'!CC16="Yes"),OFFSET('Water Data'!$G$6,0,10*ROW('Water Data'!G10)),NA())</f>
        <v>#N/A</v>
      </c>
      <c r="O16" s="91" t="e">
        <f ca="true">+IF(AND(ISNUMBER(OFFSET('Water Data'!$G$9,0,10*ROW('Water Data'!G10))),'Data Summary'!CD16="Yes"),OFFSET('Water Data'!$G$9,0,10*ROW('Water Data'!G10)),NA())</f>
        <v>#N/A</v>
      </c>
      <c r="P16" s="91" t="e">
        <f ca="true">+IF(AND(ISNUMBER(OFFSET('Water Data'!$H$4,0,10*ROW('Water Data'!H10))),'Data Summary'!CE16="Yes"),100-OFFSET('Water Data'!$H$4,0,10*ROW('Water Data'!H10)),NA())</f>
        <v>#N/A</v>
      </c>
      <c r="Q16" s="91" t="e">
        <f ca="true">+IF(AND(ISNUMBER(OFFSET('Water Data'!$H$6,0,10*ROW('Water Data'!H10))),'Data Summary'!CF16="Yes"),OFFSET('Water Data'!$H$6,0,10*ROW('Water Data'!H10)),NA())</f>
        <v>#N/A</v>
      </c>
      <c r="R16" s="91" t="e">
        <f ca="true">+IF(AND(ISNUMBER(OFFSET('Water Data'!$H$9,0,10*ROW('Water Data'!H10))),'Data Summary'!CG16="Yes"),OFFSET('Water Data'!$H$9,0,10*ROW('Water Data'!H10)),NA())</f>
        <v>#N/A</v>
      </c>
      <c r="S16" s="91" t="e">
        <f ca="true">+IF(AND(ISNUMBER(OFFSET('Water Data'!$I$4,0,10*ROW('Water Data'!I10))),'Data Summary'!CH16="Yes"),100-OFFSET('Water Data'!$I$4,0,10*ROW('Water Data'!I10)),NA())</f>
        <v>#N/A</v>
      </c>
      <c r="T16" s="91" t="e">
        <f ca="true">+IF(AND(ISNUMBER(OFFSET('Water Data'!$I$6,0,10*ROW('Water Data'!I10))),'Data Summary'!CI16="Yes"),OFFSET('Water Data'!$I$6,0,10*ROW('Water Data'!I10)),NA())</f>
        <v>#N/A</v>
      </c>
      <c r="U16" s="91" t="e">
        <f ca="true">+IF(AND(ISNUMBER(OFFSET('Water Data'!$I$9,0,10*ROW('Water Data'!I10))),'Data Summary'!CJ16="Yes"),OFFSET('Water Data'!$I$9,0,10*ROW('Water Data'!I10)),NA())</f>
        <v>#N/A</v>
      </c>
      <c r="V16" s="92" t="e">
        <f ca="true">+IF(AND(ISNUMBER(OFFSET('Sanitation Data'!$D$4,0,10*ROW('Sanitation Data'!D10))),'Data Summary'!CK16="Yes"),100-OFFSET('Sanitation Data'!$D$4,0,10*ROW('Sanitation Data'!D10)),NA())</f>
        <v>#N/A</v>
      </c>
      <c r="W16" s="92" t="e">
        <f ca="true">+IF(AND(ISNUMBER(OFFSET('Sanitation Data'!$D$6,0,10*ROW('Sanitation Data'!D10))),'Data Summary'!CL16="Yes"),OFFSET('Sanitation Data'!$D$6,0,10*ROW('Sanitation Data'!D10)),NA())</f>
        <v>#N/A</v>
      </c>
      <c r="X16" s="92" t="e">
        <f ca="true">+IF(AND(ISNUMBER(OFFSET('Sanitation Data'!$D$10,0,10*ROW('Sanitation Data'!D10))),'Data Summary'!CM16="Yes"),OFFSET('Sanitation Data'!$D$10,0,10*ROW('Sanitation Data'!D10)),NA())</f>
        <v>#N/A</v>
      </c>
      <c r="Y16" s="92" t="e">
        <f ca="true">+IF(AND(ISNUMBER(OFFSET('Sanitation Data'!$D$11,0,10*ROW('Sanitation Data'!D10))),'Data Summary'!CN16="Yes"),OFFSET('Sanitation Data'!$D$11,0,10*ROW('Sanitation Data'!D10)),NA())</f>
        <v>#N/A</v>
      </c>
      <c r="Z16" s="92" t="e">
        <f ca="true">+IF(AND(ISNUMBER(OFFSET('Sanitation Data'!$D$12,0,10*ROW('Sanitation Data'!D10))),'Data Summary'!CO16="Yes"),OFFSET('Sanitation Data'!$D$12,0,10*ROW('Sanitation Data'!D10)),NA())</f>
        <v>#N/A</v>
      </c>
      <c r="AA16" s="92" t="e">
        <f ca="true">+IF(AND(ISNUMBER(OFFSET('Sanitation Data'!$E$4,0,10*ROW('Sanitation Data'!E10))),'Data Summary'!CP16="Yes"),100-OFFSET('Sanitation Data'!$E$4,0,10*ROW('Sanitation Data'!E10)),NA())</f>
        <v>#N/A</v>
      </c>
      <c r="AB16" s="92" t="e">
        <f ca="true">+IF(AND(ISNUMBER(OFFSET('Sanitation Data'!$E$6,0,10*ROW('Sanitation Data'!E10))),'Data Summary'!CQ16="Yes"),OFFSET('Sanitation Data'!$E$6,0,10*ROW('Sanitation Data'!E10)),NA())</f>
        <v>#N/A</v>
      </c>
      <c r="AC16" s="92" t="e">
        <f ca="true">+IF(AND(ISNUMBER(OFFSET('Sanitation Data'!$E$10,0,10*ROW('Sanitation Data'!E10))),'Data Summary'!CR16="Yes"),OFFSET('Sanitation Data'!$E$10,0,10*ROW('Sanitation Data'!E10)),NA())</f>
        <v>#N/A</v>
      </c>
      <c r="AD16" s="92" t="e">
        <f ca="true">+IF(AND(ISNUMBER(OFFSET('Sanitation Data'!$E$11,0,10*ROW('Sanitation Data'!E10))),'Data Summary'!CS16="Yes"),OFFSET('Sanitation Data'!$E$11,0,10*ROW('Sanitation Data'!E10)),NA())</f>
        <v>#N/A</v>
      </c>
      <c r="AE16" s="92" t="e">
        <f ca="true">+IF(AND(ISNUMBER(OFFSET('Sanitation Data'!$E$12,0,10*ROW('Sanitation Data'!E10))),'Data Summary'!CT16="Yes"),OFFSET('Sanitation Data'!$E$12,0,10*ROW('Sanitation Data'!E10)),NA())</f>
        <v>#N/A</v>
      </c>
      <c r="AF16" s="92" t="e">
        <f ca="true">+IF(AND(ISNUMBER(OFFSET('Sanitation Data'!$F$4,0,10*ROW('Sanitation Data'!F10))),'Data Summary'!CU16="Yes"),100-OFFSET('Sanitation Data'!$F$4,0,10*ROW('Sanitation Data'!F10)),NA())</f>
        <v>#N/A</v>
      </c>
      <c r="AG16" s="92" t="e">
        <f ca="true">+IF(AND(ISNUMBER(OFFSET('Sanitation Data'!$F$6,0,10*ROW('Sanitation Data'!F10))),'Data Summary'!CV16="Yes"),OFFSET('Sanitation Data'!$F$6,0,10*ROW('Sanitation Data'!F10)),NA())</f>
        <v>#N/A</v>
      </c>
      <c r="AH16" s="92" t="e">
        <f ca="true">+IF(AND(ISNUMBER(OFFSET('Sanitation Data'!$F$10,0,10*ROW('Sanitation Data'!F10))),'Data Summary'!CW16="Yes"),OFFSET('Sanitation Data'!$F$10,0,10*ROW('Sanitation Data'!F10)),NA())</f>
        <v>#N/A</v>
      </c>
      <c r="AI16" s="92" t="e">
        <f ca="true">+IF(AND(ISNUMBER(OFFSET('Sanitation Data'!$F$11,0,10*ROW('Sanitation Data'!F10))),'Data Summary'!CX16="Yes"),OFFSET('Sanitation Data'!$F$11,0,10*ROW('Sanitation Data'!F10)),NA())</f>
        <v>#N/A</v>
      </c>
      <c r="AJ16" s="92" t="e">
        <f ca="true">+IF(AND(ISNUMBER(OFFSET('Sanitation Data'!$F$12,0,10*ROW('Sanitation Data'!F10))),'Data Summary'!CY16="Yes"),OFFSET('Sanitation Data'!$F$12,0,10*ROW('Sanitation Data'!F10)),NA())</f>
        <v>#N/A</v>
      </c>
      <c r="AK16" s="92" t="e">
        <f ca="true">+IF(AND(ISNUMBER(OFFSET('Sanitation Data'!$G$4,0,10*ROW('Sanitation Data'!G10))),'Data Summary'!CZ16="Yes"),100-OFFSET('Sanitation Data'!$G$4,0,10*ROW('Sanitation Data'!G10)),NA())</f>
        <v>#N/A</v>
      </c>
      <c r="AL16" s="92" t="e">
        <f ca="true">+IF(AND(ISNUMBER(OFFSET('Sanitation Data'!$G$6,0,10*ROW('Sanitation Data'!G10))),'Data Summary'!DA16="Yes"),OFFSET('Sanitation Data'!$G$6,0,10*ROW('Sanitation Data'!G10)),NA())</f>
        <v>#N/A</v>
      </c>
      <c r="AM16" s="92" t="e">
        <f ca="true">+IF(AND(ISNUMBER(OFFSET('Sanitation Data'!$G$10,0,10*ROW('Sanitation Data'!G10))),'Data Summary'!DB16="Yes"),OFFSET('Sanitation Data'!$G$10,0,10*ROW('Sanitation Data'!G10)),NA())</f>
        <v>#N/A</v>
      </c>
      <c r="AN16" s="92" t="e">
        <f ca="true">+IF(AND(ISNUMBER(OFFSET('Sanitation Data'!$G$11,0,10*ROW('Sanitation Data'!G10))),'Data Summary'!DC16="Yes"),OFFSET('Sanitation Data'!$G$11,0,10*ROW('Sanitation Data'!G10)),NA())</f>
        <v>#N/A</v>
      </c>
      <c r="AO16" s="92" t="e">
        <f ca="true">+IF(AND(ISNUMBER(OFFSET('Sanitation Data'!$G$12,0,10*ROW('Sanitation Data'!G10))),'Data Summary'!DD16="Yes"),OFFSET('Sanitation Data'!$G$12,0,10*ROW('Sanitation Data'!G10)),NA())</f>
        <v>#N/A</v>
      </c>
      <c r="AP16" s="92" t="e">
        <f ca="true">+IF(AND(ISNUMBER(OFFSET('Sanitation Data'!$H$4,0,10*ROW('Sanitation Data'!H10))),'Data Summary'!DE16="Yes"),100-OFFSET('Sanitation Data'!$H$4,0,10*ROW('Sanitation Data'!H10)),NA())</f>
        <v>#N/A</v>
      </c>
      <c r="AQ16" s="92" t="e">
        <f ca="true">+IF(AND(ISNUMBER(OFFSET('Sanitation Data'!$H$6,0,10*ROW('Sanitation Data'!H10))),'Data Summary'!DF16="Yes"),OFFSET('Sanitation Data'!$H$6,0,10*ROW('Sanitation Data'!H10)),NA())</f>
        <v>#N/A</v>
      </c>
      <c r="AR16" s="92" t="e">
        <f ca="true">+IF(AND(ISNUMBER(OFFSET('Sanitation Data'!$H$10,0,10*ROW('Sanitation Data'!H10))),'Data Summary'!DG16="Yes"),OFFSET('Sanitation Data'!$H$10,0,10*ROW('Sanitation Data'!H10)),NA())</f>
        <v>#N/A</v>
      </c>
      <c r="AS16" s="92" t="e">
        <f ca="true">+IF(AND(ISNUMBER(OFFSET('Sanitation Data'!$H$11,0,10*ROW('Sanitation Data'!H10))),'Data Summary'!DH16="Yes"),OFFSET('Sanitation Data'!$H$11,0,10*ROW('Sanitation Data'!H10)),NA())</f>
        <v>#N/A</v>
      </c>
      <c r="AT16" s="92" t="e">
        <f ca="true">+IF(AND(ISNUMBER(OFFSET('Sanitation Data'!$H$12,0,10*ROW('Sanitation Data'!H10))),'Data Summary'!DI16="Yes"),OFFSET('Sanitation Data'!$H$12,0,10*ROW('Sanitation Data'!H10)),NA())</f>
        <v>#N/A</v>
      </c>
      <c r="AU16" s="92" t="e">
        <f ca="true">+IF(AND(ISNUMBER(OFFSET('Sanitation Data'!$I$4,0,10*ROW('Sanitation Data'!I10))),'Data Summary'!DJ16="Yes"),100-OFFSET('Sanitation Data'!$I$4,0,10*ROW('Sanitation Data'!I10)),NA())</f>
        <v>#N/A</v>
      </c>
      <c r="AV16" s="92" t="e">
        <f ca="true">+IF(AND(ISNUMBER(OFFSET('Sanitation Data'!$I$6,0,10*ROW('Sanitation Data'!I10))),'Data Summary'!DK16="Yes"),OFFSET('Sanitation Data'!$I$6,0,10*ROW('Sanitation Data'!I10)),NA())</f>
        <v>#N/A</v>
      </c>
      <c r="AW16" s="92" t="e">
        <f ca="true">+IF(AND(ISNUMBER(OFFSET('Sanitation Data'!$I$10,0,10*ROW('Sanitation Data'!I10))),'Data Summary'!DL16="Yes"),OFFSET('Sanitation Data'!$I$10,0,10*ROW('Sanitation Data'!I10)),NA())</f>
        <v>#N/A</v>
      </c>
      <c r="AX16" s="92" t="e">
        <f ca="true">+IF(AND(ISNUMBER(OFFSET('Sanitation Data'!$I$11,0,10*ROW('Sanitation Data'!I10))),'Data Summary'!DM16="Yes"),OFFSET('Sanitation Data'!$I$11,0,10*ROW('Sanitation Data'!I10)),NA())</f>
        <v>#N/A</v>
      </c>
      <c r="AY16" s="92" t="e">
        <f ca="true">+IF(AND(ISNUMBER(OFFSET('Sanitation Data'!$I$12,0,10*ROW('Sanitation Data'!I10))),'Data Summary'!DN16="Yes"),OFFSET('Sanitation Data'!$I$12,0,10*ROW('Sanitation Data'!I10)),NA())</f>
        <v>#N/A</v>
      </c>
      <c r="AZ16" s="93" t="e">
        <f ca="true">+IF(AND(ISNUMBER(OFFSET('Hygiene Data'!$D$5,0,10*ROW('Hygiene Data'!D10))),'Data Summary'!DO16="Yes"),OFFSET('Hygiene Data'!$D$5,0,10*ROW('Hygiene Data'!D10)),NA())</f>
        <v>#N/A</v>
      </c>
      <c r="BA16" s="93" t="e">
        <f ca="true">+IF(AND(ISNUMBER(OFFSET('Hygiene Data'!$D$7,0,10*ROW('Hygiene Data'!D10))),'Data Summary'!DP16="Yes"),OFFSET('Hygiene Data'!$D$7,0,10*ROW('Hygiene Data'!D10)),NA())</f>
        <v>#N/A</v>
      </c>
      <c r="BB16" s="93" t="e">
        <f ca="true">+IF(AND(ISNUMBER(OFFSET('Hygiene Data'!$D$9,0,10*ROW('Hygiene Data'!D10))),'Data Summary'!DQ16="Yes"),OFFSET('Hygiene Data'!$D$9,0,10*ROW('Hygiene Data'!D10)),NA())</f>
        <v>#N/A</v>
      </c>
      <c r="BC16" s="93" t="e">
        <f ca="true">+IF(AND(ISNUMBER(OFFSET('Hygiene Data'!$E$5,0,10*ROW('Hygiene Data'!E10))),'Data Summary'!DR16="Yes"),OFFSET('Hygiene Data'!$E$5,0,10*ROW('Hygiene Data'!E10)),NA())</f>
        <v>#N/A</v>
      </c>
      <c r="BD16" s="93" t="e">
        <f ca="true">+IF(AND(ISNUMBER(OFFSET('Hygiene Data'!$E$7,0,10*ROW('Hygiene Data'!E10))),'Data Summary'!DS16="Yes"),OFFSET('Hygiene Data'!$E$7,0,10*ROW('Hygiene Data'!E10)),NA())</f>
        <v>#N/A</v>
      </c>
      <c r="BE16" s="93" t="e">
        <f ca="true">+IF(AND(ISNUMBER(OFFSET('Hygiene Data'!$E$9,0,10*ROW('Hygiene Data'!E10))),'Data Summary'!DT16="Yes"),OFFSET('Hygiene Data'!$E$9,0,10*ROW('Hygiene Data'!E10)),NA())</f>
        <v>#N/A</v>
      </c>
      <c r="BF16" s="93" t="e">
        <f ca="true">+IF(AND(ISNUMBER(OFFSET('Hygiene Data'!$F$5,0,10*ROW('Hygiene Data'!F10))),'Data Summary'!DU16="Yes"),OFFSET('Hygiene Data'!$F$5,0,10*ROW('Hygiene Data'!F10)),NA())</f>
        <v>#N/A</v>
      </c>
      <c r="BG16" s="93" t="e">
        <f ca="true">+IF(AND(ISNUMBER(OFFSET('Hygiene Data'!$F$7,0,10*ROW('Hygiene Data'!F10))),'Data Summary'!DV16="Yes"),OFFSET('Hygiene Data'!$F$7,0,10*ROW('Hygiene Data'!F10)),NA())</f>
        <v>#N/A</v>
      </c>
      <c r="BH16" s="93" t="e">
        <f ca="true">+IF(AND(ISNUMBER(OFFSET('Hygiene Data'!$F$9,0,10*ROW('Hygiene Data'!F10))),'Data Summary'!DW16="Yes"),OFFSET('Hygiene Data'!$F$9,0,10*ROW('Hygiene Data'!F10)),NA())</f>
        <v>#N/A</v>
      </c>
      <c r="BI16" s="93" t="e">
        <f ca="true">+IF(AND(ISNUMBER(OFFSET('Hygiene Data'!$G$5,0,10*ROW('Hygiene Data'!G10))),'Data Summary'!DX16="Yes"),OFFSET('Hygiene Data'!$G$5,0,10*ROW('Hygiene Data'!G10)),NA())</f>
        <v>#N/A</v>
      </c>
      <c r="BJ16" s="93" t="e">
        <f ca="true">+IF(AND(ISNUMBER(OFFSET('Hygiene Data'!$G$7,0,10*ROW('Hygiene Data'!G10))),'Data Summary'!DY16="Yes"),OFFSET('Hygiene Data'!$G$7,0,10*ROW('Hygiene Data'!G10)),NA())</f>
        <v>#N/A</v>
      </c>
      <c r="BK16" s="93" t="e">
        <f ca="true">+IF(AND(ISNUMBER(OFFSET('Hygiene Data'!$G$9,0,10*ROW('Hygiene Data'!G10))),'Data Summary'!DZ16="Yes"),OFFSET('Hygiene Data'!$G$9,0,10*ROW('Hygiene Data'!G10)),NA())</f>
        <v>#N/A</v>
      </c>
      <c r="BL16" s="93" t="e">
        <f ca="true">+IF(AND(ISNUMBER(OFFSET('Hygiene Data'!$H$5,0,10*ROW('Hygiene Data'!H10))),'Data Summary'!EA16="Yes"),OFFSET('Hygiene Data'!$H$5,0,10*ROW('Hygiene Data'!H10)),NA())</f>
        <v>#N/A</v>
      </c>
      <c r="BM16" s="93" t="e">
        <f ca="true">+IF(AND(ISNUMBER(OFFSET('Hygiene Data'!$H$7,0,10*ROW('Hygiene Data'!H10))),'Data Summary'!EB16="Yes"),OFFSET('Hygiene Data'!$H$7,0,10*ROW('Hygiene Data'!H10)),NA())</f>
        <v>#N/A</v>
      </c>
      <c r="BN16" s="93" t="e">
        <f ca="true">+IF(AND(ISNUMBER(OFFSET('Hygiene Data'!$H$9,0,10*ROW('Hygiene Data'!H10))),'Data Summary'!EC16="Yes"),OFFSET('Hygiene Data'!$H$9,0,10*ROW('Hygiene Data'!H10)),NA())</f>
        <v>#N/A</v>
      </c>
      <c r="BO16" s="93" t="e">
        <f ca="true">+IF(AND(ISNUMBER(OFFSET('Hygiene Data'!$I$5,0,10*ROW('Hygiene Data'!I10))),'Data Summary'!ED16="Yes"),OFFSET('Hygiene Data'!$I$5,0,10*ROW('Hygiene Data'!I10)),NA())</f>
        <v>#N/A</v>
      </c>
      <c r="BP16" s="93" t="e">
        <f ca="true">+IF(AND(ISNUMBER(OFFSET('Hygiene Data'!$I$7,0,10*ROW('Hygiene Data'!I10))),'Data Summary'!EE16="Yes"),OFFSET('Hygiene Data'!$I$7,0,10*ROW('Hygiene Data'!I10)),NA())</f>
        <v>#N/A</v>
      </c>
      <c r="BQ16" s="93" t="e">
        <f ca="true">+IF(AND(ISNUMBER(OFFSET('Hygiene Data'!$I$9,0,10*ROW('Hygiene Data'!I10))),'Data Summary'!EF16="Yes"),OFFSET('Hygiene Data'!$I$9,0,10*ROW('Hygiene Data'!I10)),NA())</f>
        <v>#N/A</v>
      </c>
    </row>
    <row xmlns:x14ac="http://schemas.microsoft.com/office/spreadsheetml/2009/9/ac" r="17" x14ac:dyDescent="0.2">
      <c r="A17" s="328" t="e">
        <f ca="true">+RIGHT('Data Summary'!A17,LEN('Data Summary'!A17)-9)</f>
        <v>#VALUE!</v>
      </c>
      <c r="B17" s="35" t="str">
        <f ca="true">+IF(ISTEXT('Data Summary'!B17),'Data Summary'!B17,"")</f>
        <v/>
      </c>
      <c r="C17" s="327" t="e">
        <f ca="true">+VALUE('Data Summary'!C17)</f>
        <v>#VALUE!</v>
      </c>
      <c r="D17" s="91" t="e">
        <f ca="true">+IF(AND(ISNUMBER(OFFSET('Water Data'!$D$4,0,10*ROW('Water Data'!D11))),'Data Summary'!BS17="Yes"),100-OFFSET('Water Data'!$D$4,0,10*ROW('Water Data'!D11)),NA())</f>
        <v>#N/A</v>
      </c>
      <c r="E17" s="91" t="e">
        <f ca="true">+IF(AND(ISNUMBER(OFFSET('Water Data'!$D$6,0,10*ROW('Water Data'!D11))),'Data Summary'!BT17="Yes"),OFFSET('Water Data'!$D$6,0,10*ROW('Water Data'!D11)),NA())</f>
        <v>#N/A</v>
      </c>
      <c r="F17" s="91" t="e">
        <f ca="true">+IF(AND(ISNUMBER(OFFSET('Water Data'!$D$9,0,10*ROW('Water Data'!D11))),'Data Summary'!BU17="Yes"),OFFSET('Water Data'!$D$9,0,10*ROW('Water Data'!D11)),NA())</f>
        <v>#N/A</v>
      </c>
      <c r="G17" s="91" t="e">
        <f ca="true">+IF(AND(ISNUMBER(OFFSET('Water Data'!$E$4,0,10*ROW('Water Data'!E11))),'Data Summary'!BV17="Yes"),100-OFFSET('Water Data'!$E$4,0,10*ROW('Water Data'!E11)),NA())</f>
        <v>#N/A</v>
      </c>
      <c r="H17" s="91" t="e">
        <f ca="true">+IF(AND(ISNUMBER(OFFSET('Water Data'!$E$6,0,10*ROW('Water Data'!E11))),'Data Summary'!BW17="Yes"),OFFSET('Water Data'!$E$6,0,10*ROW('Water Data'!E11)),NA())</f>
        <v>#N/A</v>
      </c>
      <c r="I17" s="91" t="e">
        <f ca="true">+IF(AND(ISNUMBER(OFFSET('Water Data'!$E$9,0,10*ROW('Water Data'!E11))),'Data Summary'!BX17="Yes"),OFFSET('Water Data'!$E$9,0,10*ROW('Water Data'!E11)),NA())</f>
        <v>#N/A</v>
      </c>
      <c r="J17" s="91" t="e">
        <f ca="true">+IF(AND(ISNUMBER(OFFSET('Water Data'!$F$4,0,10*ROW('Water Data'!F11))),'Data Summary'!BY17="Yes"),100-OFFSET('Water Data'!$F$4,0,10*ROW('Water Data'!F11)),NA())</f>
        <v>#N/A</v>
      </c>
      <c r="K17" s="91" t="e">
        <f ca="true">+IF(AND(ISNUMBER(OFFSET('Water Data'!$F$6,0,10*ROW('Water Data'!F11))),'Data Summary'!BZ17="Yes"),OFFSET('Water Data'!$F$6,0,10*ROW('Water Data'!F11)),NA())</f>
        <v>#N/A</v>
      </c>
      <c r="L17" s="91" t="e">
        <f ca="true">+IF(AND(ISNUMBER(OFFSET('Water Data'!$F$9,0,10*ROW('Water Data'!F11))),'Data Summary'!CA17="Yes"),OFFSET('Water Data'!$F$9,0,10*ROW('Water Data'!F11)),NA())</f>
        <v>#N/A</v>
      </c>
      <c r="M17" s="91" t="e">
        <f ca="true">+IF(AND(ISNUMBER(OFFSET('Water Data'!$G$4,0,10*ROW('Water Data'!G11))),'Data Summary'!CB17="Yes"),100-OFFSET('Water Data'!$G$4,0,10*ROW('Water Data'!G11)),NA())</f>
        <v>#N/A</v>
      </c>
      <c r="N17" s="91" t="e">
        <f ca="true">+IF(AND(ISNUMBER(OFFSET('Water Data'!$G$6,0,10*ROW('Water Data'!G11))),'Data Summary'!CC17="Yes"),OFFSET('Water Data'!$G$6,0,10*ROW('Water Data'!G11)),NA())</f>
        <v>#N/A</v>
      </c>
      <c r="O17" s="91" t="e">
        <f ca="true">+IF(AND(ISNUMBER(OFFSET('Water Data'!$G$9,0,10*ROW('Water Data'!G11))),'Data Summary'!CD17="Yes"),OFFSET('Water Data'!$G$9,0,10*ROW('Water Data'!G11)),NA())</f>
        <v>#N/A</v>
      </c>
      <c r="P17" s="91" t="e">
        <f ca="true">+IF(AND(ISNUMBER(OFFSET('Water Data'!$H$4,0,10*ROW('Water Data'!H11))),'Data Summary'!CE17="Yes"),100-OFFSET('Water Data'!$H$4,0,10*ROW('Water Data'!H11)),NA())</f>
        <v>#N/A</v>
      </c>
      <c r="Q17" s="91" t="e">
        <f ca="true">+IF(AND(ISNUMBER(OFFSET('Water Data'!$H$6,0,10*ROW('Water Data'!H11))),'Data Summary'!CF17="Yes"),OFFSET('Water Data'!$H$6,0,10*ROW('Water Data'!H11)),NA())</f>
        <v>#N/A</v>
      </c>
      <c r="R17" s="91" t="e">
        <f ca="true">+IF(AND(ISNUMBER(OFFSET('Water Data'!$H$9,0,10*ROW('Water Data'!H11))),'Data Summary'!CG17="Yes"),OFFSET('Water Data'!$H$9,0,10*ROW('Water Data'!H11)),NA())</f>
        <v>#N/A</v>
      </c>
      <c r="S17" s="91" t="e">
        <f ca="true">+IF(AND(ISNUMBER(OFFSET('Water Data'!$I$4,0,10*ROW('Water Data'!I11))),'Data Summary'!CH17="Yes"),100-OFFSET('Water Data'!$I$4,0,10*ROW('Water Data'!I11)),NA())</f>
        <v>#N/A</v>
      </c>
      <c r="T17" s="91" t="e">
        <f ca="true">+IF(AND(ISNUMBER(OFFSET('Water Data'!$I$6,0,10*ROW('Water Data'!I11))),'Data Summary'!CI17="Yes"),OFFSET('Water Data'!$I$6,0,10*ROW('Water Data'!I11)),NA())</f>
        <v>#N/A</v>
      </c>
      <c r="U17" s="91" t="e">
        <f ca="true">+IF(AND(ISNUMBER(OFFSET('Water Data'!$I$9,0,10*ROW('Water Data'!I11))),'Data Summary'!CJ17="Yes"),OFFSET('Water Data'!$I$9,0,10*ROW('Water Data'!I11)),NA())</f>
        <v>#N/A</v>
      </c>
      <c r="V17" s="92" t="e">
        <f ca="true">+IF(AND(ISNUMBER(OFFSET('Sanitation Data'!$D$4,0,10*ROW('Sanitation Data'!D11))),'Data Summary'!CK17="Yes"),100-OFFSET('Sanitation Data'!$D$4,0,10*ROW('Sanitation Data'!D11)),NA())</f>
        <v>#N/A</v>
      </c>
      <c r="W17" s="92" t="e">
        <f ca="true">+IF(AND(ISNUMBER(OFFSET('Sanitation Data'!$D$6,0,10*ROW('Sanitation Data'!D11))),'Data Summary'!CL17="Yes"),OFFSET('Sanitation Data'!$D$6,0,10*ROW('Sanitation Data'!D11)),NA())</f>
        <v>#N/A</v>
      </c>
      <c r="X17" s="92" t="e">
        <f ca="true">+IF(AND(ISNUMBER(OFFSET('Sanitation Data'!$D$10,0,10*ROW('Sanitation Data'!D11))),'Data Summary'!CM17="Yes"),OFFSET('Sanitation Data'!$D$10,0,10*ROW('Sanitation Data'!D11)),NA())</f>
        <v>#N/A</v>
      </c>
      <c r="Y17" s="92" t="e">
        <f ca="true">+IF(AND(ISNUMBER(OFFSET('Sanitation Data'!$D$11,0,10*ROW('Sanitation Data'!D11))),'Data Summary'!CN17="Yes"),OFFSET('Sanitation Data'!$D$11,0,10*ROW('Sanitation Data'!D11)),NA())</f>
        <v>#N/A</v>
      </c>
      <c r="Z17" s="92" t="e">
        <f ca="true">+IF(AND(ISNUMBER(OFFSET('Sanitation Data'!$D$12,0,10*ROW('Sanitation Data'!D11))),'Data Summary'!CO17="Yes"),OFFSET('Sanitation Data'!$D$12,0,10*ROW('Sanitation Data'!D11)),NA())</f>
        <v>#N/A</v>
      </c>
      <c r="AA17" s="92" t="e">
        <f ca="true">+IF(AND(ISNUMBER(OFFSET('Sanitation Data'!$E$4,0,10*ROW('Sanitation Data'!E11))),'Data Summary'!CP17="Yes"),100-OFFSET('Sanitation Data'!$E$4,0,10*ROW('Sanitation Data'!E11)),NA())</f>
        <v>#N/A</v>
      </c>
      <c r="AB17" s="92" t="e">
        <f ca="true">+IF(AND(ISNUMBER(OFFSET('Sanitation Data'!$E$6,0,10*ROW('Sanitation Data'!E11))),'Data Summary'!CQ17="Yes"),OFFSET('Sanitation Data'!$E$6,0,10*ROW('Sanitation Data'!E11)),NA())</f>
        <v>#N/A</v>
      </c>
      <c r="AC17" s="92" t="e">
        <f ca="true">+IF(AND(ISNUMBER(OFFSET('Sanitation Data'!$E$10,0,10*ROW('Sanitation Data'!E11))),'Data Summary'!CR17="Yes"),OFFSET('Sanitation Data'!$E$10,0,10*ROW('Sanitation Data'!E11)),NA())</f>
        <v>#N/A</v>
      </c>
      <c r="AD17" s="92" t="e">
        <f ca="true">+IF(AND(ISNUMBER(OFFSET('Sanitation Data'!$E$11,0,10*ROW('Sanitation Data'!E11))),'Data Summary'!CS17="Yes"),OFFSET('Sanitation Data'!$E$11,0,10*ROW('Sanitation Data'!E11)),NA())</f>
        <v>#N/A</v>
      </c>
      <c r="AE17" s="92" t="e">
        <f ca="true">+IF(AND(ISNUMBER(OFFSET('Sanitation Data'!$E$12,0,10*ROW('Sanitation Data'!E11))),'Data Summary'!CT17="Yes"),OFFSET('Sanitation Data'!$E$12,0,10*ROW('Sanitation Data'!E11)),NA())</f>
        <v>#N/A</v>
      </c>
      <c r="AF17" s="92" t="e">
        <f ca="true">+IF(AND(ISNUMBER(OFFSET('Sanitation Data'!$F$4,0,10*ROW('Sanitation Data'!F11))),'Data Summary'!CU17="Yes"),100-OFFSET('Sanitation Data'!$F$4,0,10*ROW('Sanitation Data'!F11)),NA())</f>
        <v>#N/A</v>
      </c>
      <c r="AG17" s="92" t="e">
        <f ca="true">+IF(AND(ISNUMBER(OFFSET('Sanitation Data'!$F$6,0,10*ROW('Sanitation Data'!F11))),'Data Summary'!CV17="Yes"),OFFSET('Sanitation Data'!$F$6,0,10*ROW('Sanitation Data'!F11)),NA())</f>
        <v>#N/A</v>
      </c>
      <c r="AH17" s="92" t="e">
        <f ca="true">+IF(AND(ISNUMBER(OFFSET('Sanitation Data'!$F$10,0,10*ROW('Sanitation Data'!F11))),'Data Summary'!CW17="Yes"),OFFSET('Sanitation Data'!$F$10,0,10*ROW('Sanitation Data'!F11)),NA())</f>
        <v>#N/A</v>
      </c>
      <c r="AI17" s="92" t="e">
        <f ca="true">+IF(AND(ISNUMBER(OFFSET('Sanitation Data'!$F$11,0,10*ROW('Sanitation Data'!F11))),'Data Summary'!CX17="Yes"),OFFSET('Sanitation Data'!$F$11,0,10*ROW('Sanitation Data'!F11)),NA())</f>
        <v>#N/A</v>
      </c>
      <c r="AJ17" s="92" t="e">
        <f ca="true">+IF(AND(ISNUMBER(OFFSET('Sanitation Data'!$F$12,0,10*ROW('Sanitation Data'!F11))),'Data Summary'!CY17="Yes"),OFFSET('Sanitation Data'!$F$12,0,10*ROW('Sanitation Data'!F11)),NA())</f>
        <v>#N/A</v>
      </c>
      <c r="AK17" s="92" t="e">
        <f ca="true">+IF(AND(ISNUMBER(OFFSET('Sanitation Data'!$G$4,0,10*ROW('Sanitation Data'!G11))),'Data Summary'!CZ17="Yes"),100-OFFSET('Sanitation Data'!$G$4,0,10*ROW('Sanitation Data'!G11)),NA())</f>
        <v>#N/A</v>
      </c>
      <c r="AL17" s="92" t="e">
        <f ca="true">+IF(AND(ISNUMBER(OFFSET('Sanitation Data'!$G$6,0,10*ROW('Sanitation Data'!G11))),'Data Summary'!DA17="Yes"),OFFSET('Sanitation Data'!$G$6,0,10*ROW('Sanitation Data'!G11)),NA())</f>
        <v>#N/A</v>
      </c>
      <c r="AM17" s="92" t="e">
        <f ca="true">+IF(AND(ISNUMBER(OFFSET('Sanitation Data'!$G$10,0,10*ROW('Sanitation Data'!G11))),'Data Summary'!DB17="Yes"),OFFSET('Sanitation Data'!$G$10,0,10*ROW('Sanitation Data'!G11)),NA())</f>
        <v>#N/A</v>
      </c>
      <c r="AN17" s="92" t="e">
        <f ca="true">+IF(AND(ISNUMBER(OFFSET('Sanitation Data'!$G$11,0,10*ROW('Sanitation Data'!G11))),'Data Summary'!DC17="Yes"),OFFSET('Sanitation Data'!$G$11,0,10*ROW('Sanitation Data'!G11)),NA())</f>
        <v>#N/A</v>
      </c>
      <c r="AO17" s="92" t="e">
        <f ca="true">+IF(AND(ISNUMBER(OFFSET('Sanitation Data'!$G$12,0,10*ROW('Sanitation Data'!G11))),'Data Summary'!DD17="Yes"),OFFSET('Sanitation Data'!$G$12,0,10*ROW('Sanitation Data'!G11)),NA())</f>
        <v>#N/A</v>
      </c>
      <c r="AP17" s="92" t="e">
        <f ca="true">+IF(AND(ISNUMBER(OFFSET('Sanitation Data'!$H$4,0,10*ROW('Sanitation Data'!H11))),'Data Summary'!DE17="Yes"),100-OFFSET('Sanitation Data'!$H$4,0,10*ROW('Sanitation Data'!H11)),NA())</f>
        <v>#N/A</v>
      </c>
      <c r="AQ17" s="92" t="e">
        <f ca="true">+IF(AND(ISNUMBER(OFFSET('Sanitation Data'!$H$6,0,10*ROW('Sanitation Data'!H11))),'Data Summary'!DF17="Yes"),OFFSET('Sanitation Data'!$H$6,0,10*ROW('Sanitation Data'!H11)),NA())</f>
        <v>#N/A</v>
      </c>
      <c r="AR17" s="92" t="e">
        <f ca="true">+IF(AND(ISNUMBER(OFFSET('Sanitation Data'!$H$10,0,10*ROW('Sanitation Data'!H11))),'Data Summary'!DG17="Yes"),OFFSET('Sanitation Data'!$H$10,0,10*ROW('Sanitation Data'!H11)),NA())</f>
        <v>#N/A</v>
      </c>
      <c r="AS17" s="92" t="e">
        <f ca="true">+IF(AND(ISNUMBER(OFFSET('Sanitation Data'!$H$11,0,10*ROW('Sanitation Data'!H11))),'Data Summary'!DH17="Yes"),OFFSET('Sanitation Data'!$H$11,0,10*ROW('Sanitation Data'!H11)),NA())</f>
        <v>#N/A</v>
      </c>
      <c r="AT17" s="92" t="e">
        <f ca="true">+IF(AND(ISNUMBER(OFFSET('Sanitation Data'!$H$12,0,10*ROW('Sanitation Data'!H11))),'Data Summary'!DI17="Yes"),OFFSET('Sanitation Data'!$H$12,0,10*ROW('Sanitation Data'!H11)),NA())</f>
        <v>#N/A</v>
      </c>
      <c r="AU17" s="92" t="e">
        <f ca="true">+IF(AND(ISNUMBER(OFFSET('Sanitation Data'!$I$4,0,10*ROW('Sanitation Data'!I11))),'Data Summary'!DJ17="Yes"),100-OFFSET('Sanitation Data'!$I$4,0,10*ROW('Sanitation Data'!I11)),NA())</f>
        <v>#N/A</v>
      </c>
      <c r="AV17" s="92" t="e">
        <f ca="true">+IF(AND(ISNUMBER(OFFSET('Sanitation Data'!$I$6,0,10*ROW('Sanitation Data'!I11))),'Data Summary'!DK17="Yes"),OFFSET('Sanitation Data'!$I$6,0,10*ROW('Sanitation Data'!I11)),NA())</f>
        <v>#N/A</v>
      </c>
      <c r="AW17" s="92" t="e">
        <f ca="true">+IF(AND(ISNUMBER(OFFSET('Sanitation Data'!$I$10,0,10*ROW('Sanitation Data'!I11))),'Data Summary'!DL17="Yes"),OFFSET('Sanitation Data'!$I$10,0,10*ROW('Sanitation Data'!I11)),NA())</f>
        <v>#N/A</v>
      </c>
      <c r="AX17" s="92" t="e">
        <f ca="true">+IF(AND(ISNUMBER(OFFSET('Sanitation Data'!$I$11,0,10*ROW('Sanitation Data'!I11))),'Data Summary'!DM17="Yes"),OFFSET('Sanitation Data'!$I$11,0,10*ROW('Sanitation Data'!I11)),NA())</f>
        <v>#N/A</v>
      </c>
      <c r="AY17" s="92" t="e">
        <f ca="true">+IF(AND(ISNUMBER(OFFSET('Sanitation Data'!$I$12,0,10*ROW('Sanitation Data'!I11))),'Data Summary'!DN17="Yes"),OFFSET('Sanitation Data'!$I$12,0,10*ROW('Sanitation Data'!I11)),NA())</f>
        <v>#N/A</v>
      </c>
      <c r="AZ17" s="93" t="e">
        <f ca="true">+IF(AND(ISNUMBER(OFFSET('Hygiene Data'!$D$5,0,10*ROW('Hygiene Data'!D11))),'Data Summary'!DO17="Yes"),OFFSET('Hygiene Data'!$D$5,0,10*ROW('Hygiene Data'!D11)),NA())</f>
        <v>#N/A</v>
      </c>
      <c r="BA17" s="93" t="e">
        <f ca="true">+IF(AND(ISNUMBER(OFFSET('Hygiene Data'!$D$7,0,10*ROW('Hygiene Data'!D11))),'Data Summary'!DP17="Yes"),OFFSET('Hygiene Data'!$D$7,0,10*ROW('Hygiene Data'!D11)),NA())</f>
        <v>#N/A</v>
      </c>
      <c r="BB17" s="93" t="e">
        <f ca="true">+IF(AND(ISNUMBER(OFFSET('Hygiene Data'!$D$9,0,10*ROW('Hygiene Data'!D11))),'Data Summary'!DQ17="Yes"),OFFSET('Hygiene Data'!$D$9,0,10*ROW('Hygiene Data'!D11)),NA())</f>
        <v>#N/A</v>
      </c>
      <c r="BC17" s="93" t="e">
        <f ca="true">+IF(AND(ISNUMBER(OFFSET('Hygiene Data'!$E$5,0,10*ROW('Hygiene Data'!E11))),'Data Summary'!DR17="Yes"),OFFSET('Hygiene Data'!$E$5,0,10*ROW('Hygiene Data'!E11)),NA())</f>
        <v>#N/A</v>
      </c>
      <c r="BD17" s="93" t="e">
        <f ca="true">+IF(AND(ISNUMBER(OFFSET('Hygiene Data'!$E$7,0,10*ROW('Hygiene Data'!E11))),'Data Summary'!DS17="Yes"),OFFSET('Hygiene Data'!$E$7,0,10*ROW('Hygiene Data'!E11)),NA())</f>
        <v>#N/A</v>
      </c>
      <c r="BE17" s="93" t="e">
        <f ca="true">+IF(AND(ISNUMBER(OFFSET('Hygiene Data'!$E$9,0,10*ROW('Hygiene Data'!E11))),'Data Summary'!DT17="Yes"),OFFSET('Hygiene Data'!$E$9,0,10*ROW('Hygiene Data'!E11)),NA())</f>
        <v>#N/A</v>
      </c>
      <c r="BF17" s="93" t="e">
        <f ca="true">+IF(AND(ISNUMBER(OFFSET('Hygiene Data'!$F$5,0,10*ROW('Hygiene Data'!F11))),'Data Summary'!DU17="Yes"),OFFSET('Hygiene Data'!$F$5,0,10*ROW('Hygiene Data'!F11)),NA())</f>
        <v>#N/A</v>
      </c>
      <c r="BG17" s="93" t="e">
        <f ca="true">+IF(AND(ISNUMBER(OFFSET('Hygiene Data'!$F$7,0,10*ROW('Hygiene Data'!F11))),'Data Summary'!DV17="Yes"),OFFSET('Hygiene Data'!$F$7,0,10*ROW('Hygiene Data'!F11)),NA())</f>
        <v>#N/A</v>
      </c>
      <c r="BH17" s="93" t="e">
        <f ca="true">+IF(AND(ISNUMBER(OFFSET('Hygiene Data'!$F$9,0,10*ROW('Hygiene Data'!F11))),'Data Summary'!DW17="Yes"),OFFSET('Hygiene Data'!$F$9,0,10*ROW('Hygiene Data'!F11)),NA())</f>
        <v>#N/A</v>
      </c>
      <c r="BI17" s="93" t="e">
        <f ca="true">+IF(AND(ISNUMBER(OFFSET('Hygiene Data'!$G$5,0,10*ROW('Hygiene Data'!G11))),'Data Summary'!DX17="Yes"),OFFSET('Hygiene Data'!$G$5,0,10*ROW('Hygiene Data'!G11)),NA())</f>
        <v>#N/A</v>
      </c>
      <c r="BJ17" s="93" t="e">
        <f ca="true">+IF(AND(ISNUMBER(OFFSET('Hygiene Data'!$G$7,0,10*ROW('Hygiene Data'!G11))),'Data Summary'!DY17="Yes"),OFFSET('Hygiene Data'!$G$7,0,10*ROW('Hygiene Data'!G11)),NA())</f>
        <v>#N/A</v>
      </c>
      <c r="BK17" s="93" t="e">
        <f ca="true">+IF(AND(ISNUMBER(OFFSET('Hygiene Data'!$G$9,0,10*ROW('Hygiene Data'!G11))),'Data Summary'!DZ17="Yes"),OFFSET('Hygiene Data'!$G$9,0,10*ROW('Hygiene Data'!G11)),NA())</f>
        <v>#N/A</v>
      </c>
      <c r="BL17" s="93" t="e">
        <f ca="true">+IF(AND(ISNUMBER(OFFSET('Hygiene Data'!$H$5,0,10*ROW('Hygiene Data'!H11))),'Data Summary'!EA17="Yes"),OFFSET('Hygiene Data'!$H$5,0,10*ROW('Hygiene Data'!H11)),NA())</f>
        <v>#N/A</v>
      </c>
      <c r="BM17" s="93" t="e">
        <f ca="true">+IF(AND(ISNUMBER(OFFSET('Hygiene Data'!$H$7,0,10*ROW('Hygiene Data'!H11))),'Data Summary'!EB17="Yes"),OFFSET('Hygiene Data'!$H$7,0,10*ROW('Hygiene Data'!H11)),NA())</f>
        <v>#N/A</v>
      </c>
      <c r="BN17" s="93" t="e">
        <f ca="true">+IF(AND(ISNUMBER(OFFSET('Hygiene Data'!$H$9,0,10*ROW('Hygiene Data'!H11))),'Data Summary'!EC17="Yes"),OFFSET('Hygiene Data'!$H$9,0,10*ROW('Hygiene Data'!H11)),NA())</f>
        <v>#N/A</v>
      </c>
      <c r="BO17" s="93" t="e">
        <f ca="true">+IF(AND(ISNUMBER(OFFSET('Hygiene Data'!$I$5,0,10*ROW('Hygiene Data'!I11))),'Data Summary'!ED17="Yes"),OFFSET('Hygiene Data'!$I$5,0,10*ROW('Hygiene Data'!I11)),NA())</f>
        <v>#N/A</v>
      </c>
      <c r="BP17" s="93" t="e">
        <f ca="true">+IF(AND(ISNUMBER(OFFSET('Hygiene Data'!$I$7,0,10*ROW('Hygiene Data'!I11))),'Data Summary'!EE17="Yes"),OFFSET('Hygiene Data'!$I$7,0,10*ROW('Hygiene Data'!I11)),NA())</f>
        <v>#N/A</v>
      </c>
      <c r="BQ17" s="93" t="e">
        <f ca="true">+IF(AND(ISNUMBER(OFFSET('Hygiene Data'!$I$9,0,10*ROW('Hygiene Data'!I11))),'Data Summary'!EF17="Yes"),OFFSET('Hygiene Data'!$I$9,0,10*ROW('Hygiene Data'!I11)),NA())</f>
        <v>#N/A</v>
      </c>
    </row>
    <row xmlns:x14ac="http://schemas.microsoft.com/office/spreadsheetml/2009/9/ac" r="18" x14ac:dyDescent="0.2">
      <c r="A18" s="328" t="e">
        <f ca="true">+RIGHT('Data Summary'!A18,LEN('Data Summary'!A18)-9)</f>
        <v>#VALUE!</v>
      </c>
      <c r="B18" s="35" t="str">
        <f ca="true">+IF(ISTEXT('Data Summary'!B18),'Data Summary'!B18,"")</f>
        <v/>
      </c>
      <c r="C18" s="327" t="e">
        <f ca="true">+VALUE('Data Summary'!C18)</f>
        <v>#VALUE!</v>
      </c>
      <c r="D18" s="91" t="e">
        <f ca="true">+IF(AND(ISNUMBER(OFFSET('Water Data'!$D$4,0,10*ROW('Water Data'!D12))),'Data Summary'!BS18="Yes"),100-OFFSET('Water Data'!$D$4,0,10*ROW('Water Data'!D12)),NA())</f>
        <v>#N/A</v>
      </c>
      <c r="E18" s="91" t="e">
        <f ca="true">+IF(AND(ISNUMBER(OFFSET('Water Data'!$D$6,0,10*ROW('Water Data'!D12))),'Data Summary'!BT18="Yes"),OFFSET('Water Data'!$D$6,0,10*ROW('Water Data'!D12)),NA())</f>
        <v>#N/A</v>
      </c>
      <c r="F18" s="91" t="e">
        <f ca="true">+IF(AND(ISNUMBER(OFFSET('Water Data'!$D$9,0,10*ROW('Water Data'!D12))),'Data Summary'!BU18="Yes"),OFFSET('Water Data'!$D$9,0,10*ROW('Water Data'!D12)),NA())</f>
        <v>#N/A</v>
      </c>
      <c r="G18" s="91" t="e">
        <f ca="true">+IF(AND(ISNUMBER(OFFSET('Water Data'!$E$4,0,10*ROW('Water Data'!E12))),'Data Summary'!BV18="Yes"),100-OFFSET('Water Data'!$E$4,0,10*ROW('Water Data'!E12)),NA())</f>
        <v>#N/A</v>
      </c>
      <c r="H18" s="91" t="e">
        <f ca="true">+IF(AND(ISNUMBER(OFFSET('Water Data'!$E$6,0,10*ROW('Water Data'!E12))),'Data Summary'!BW18="Yes"),OFFSET('Water Data'!$E$6,0,10*ROW('Water Data'!E12)),NA())</f>
        <v>#N/A</v>
      </c>
      <c r="I18" s="91" t="e">
        <f ca="true">+IF(AND(ISNUMBER(OFFSET('Water Data'!$E$9,0,10*ROW('Water Data'!E12))),'Data Summary'!BX18="Yes"),OFFSET('Water Data'!$E$9,0,10*ROW('Water Data'!E12)),NA())</f>
        <v>#N/A</v>
      </c>
      <c r="J18" s="91" t="e">
        <f ca="true">+IF(AND(ISNUMBER(OFFSET('Water Data'!$F$4,0,10*ROW('Water Data'!F12))),'Data Summary'!BY18="Yes"),100-OFFSET('Water Data'!$F$4,0,10*ROW('Water Data'!F12)),NA())</f>
        <v>#N/A</v>
      </c>
      <c r="K18" s="91" t="e">
        <f ca="true">+IF(AND(ISNUMBER(OFFSET('Water Data'!$F$6,0,10*ROW('Water Data'!F12))),'Data Summary'!BZ18="Yes"),OFFSET('Water Data'!$F$6,0,10*ROW('Water Data'!F12)),NA())</f>
        <v>#N/A</v>
      </c>
      <c r="L18" s="91" t="e">
        <f ca="true">+IF(AND(ISNUMBER(OFFSET('Water Data'!$F$9,0,10*ROW('Water Data'!F12))),'Data Summary'!CA18="Yes"),OFFSET('Water Data'!$F$9,0,10*ROW('Water Data'!F12)),NA())</f>
        <v>#N/A</v>
      </c>
      <c r="M18" s="91" t="e">
        <f ca="true">+IF(AND(ISNUMBER(OFFSET('Water Data'!$G$4,0,10*ROW('Water Data'!G12))),'Data Summary'!CB18="Yes"),100-OFFSET('Water Data'!$G$4,0,10*ROW('Water Data'!G12)),NA())</f>
        <v>#N/A</v>
      </c>
      <c r="N18" s="91" t="e">
        <f ca="true">+IF(AND(ISNUMBER(OFFSET('Water Data'!$G$6,0,10*ROW('Water Data'!G12))),'Data Summary'!CC18="Yes"),OFFSET('Water Data'!$G$6,0,10*ROW('Water Data'!G12)),NA())</f>
        <v>#N/A</v>
      </c>
      <c r="O18" s="91" t="e">
        <f ca="true">+IF(AND(ISNUMBER(OFFSET('Water Data'!$G$9,0,10*ROW('Water Data'!G12))),'Data Summary'!CD18="Yes"),OFFSET('Water Data'!$G$9,0,10*ROW('Water Data'!G12)),NA())</f>
        <v>#N/A</v>
      </c>
      <c r="P18" s="91" t="e">
        <f ca="true">+IF(AND(ISNUMBER(OFFSET('Water Data'!$H$4,0,10*ROW('Water Data'!H12))),'Data Summary'!CE18="Yes"),100-OFFSET('Water Data'!$H$4,0,10*ROW('Water Data'!H12)),NA())</f>
        <v>#N/A</v>
      </c>
      <c r="Q18" s="91" t="e">
        <f ca="true">+IF(AND(ISNUMBER(OFFSET('Water Data'!$H$6,0,10*ROW('Water Data'!H12))),'Data Summary'!CF18="Yes"),OFFSET('Water Data'!$H$6,0,10*ROW('Water Data'!H12)),NA())</f>
        <v>#N/A</v>
      </c>
      <c r="R18" s="91" t="e">
        <f ca="true">+IF(AND(ISNUMBER(OFFSET('Water Data'!$H$9,0,10*ROW('Water Data'!H12))),'Data Summary'!CG18="Yes"),OFFSET('Water Data'!$H$9,0,10*ROW('Water Data'!H12)),NA())</f>
        <v>#N/A</v>
      </c>
      <c r="S18" s="91" t="e">
        <f ca="true">+IF(AND(ISNUMBER(OFFSET('Water Data'!$I$4,0,10*ROW('Water Data'!I12))),'Data Summary'!CH18="Yes"),100-OFFSET('Water Data'!$I$4,0,10*ROW('Water Data'!I12)),NA())</f>
        <v>#N/A</v>
      </c>
      <c r="T18" s="91" t="e">
        <f ca="true">+IF(AND(ISNUMBER(OFFSET('Water Data'!$I$6,0,10*ROW('Water Data'!I12))),'Data Summary'!CI18="Yes"),OFFSET('Water Data'!$I$6,0,10*ROW('Water Data'!I12)),NA())</f>
        <v>#N/A</v>
      </c>
      <c r="U18" s="91" t="e">
        <f ca="true">+IF(AND(ISNUMBER(OFFSET('Water Data'!$I$9,0,10*ROW('Water Data'!I12))),'Data Summary'!CJ18="Yes"),OFFSET('Water Data'!$I$9,0,10*ROW('Water Data'!I12)),NA())</f>
        <v>#N/A</v>
      </c>
      <c r="V18" s="92" t="e">
        <f ca="true">+IF(AND(ISNUMBER(OFFSET('Sanitation Data'!$D$4,0,10*ROW('Sanitation Data'!D12))),'Data Summary'!CK18="Yes"),100-OFFSET('Sanitation Data'!$D$4,0,10*ROW('Sanitation Data'!D12)),NA())</f>
        <v>#N/A</v>
      </c>
      <c r="W18" s="92" t="e">
        <f ca="true">+IF(AND(ISNUMBER(OFFSET('Sanitation Data'!$D$6,0,10*ROW('Sanitation Data'!D12))),'Data Summary'!CL18="Yes"),OFFSET('Sanitation Data'!$D$6,0,10*ROW('Sanitation Data'!D12)),NA())</f>
        <v>#N/A</v>
      </c>
      <c r="X18" s="92" t="e">
        <f ca="true">+IF(AND(ISNUMBER(OFFSET('Sanitation Data'!$D$10,0,10*ROW('Sanitation Data'!D12))),'Data Summary'!CM18="Yes"),OFFSET('Sanitation Data'!$D$10,0,10*ROW('Sanitation Data'!D12)),NA())</f>
        <v>#N/A</v>
      </c>
      <c r="Y18" s="92" t="e">
        <f ca="true">+IF(AND(ISNUMBER(OFFSET('Sanitation Data'!$D$11,0,10*ROW('Sanitation Data'!D12))),'Data Summary'!CN18="Yes"),OFFSET('Sanitation Data'!$D$11,0,10*ROW('Sanitation Data'!D12)),NA())</f>
        <v>#N/A</v>
      </c>
      <c r="Z18" s="92" t="e">
        <f ca="true">+IF(AND(ISNUMBER(OFFSET('Sanitation Data'!$D$12,0,10*ROW('Sanitation Data'!D12))),'Data Summary'!CO18="Yes"),OFFSET('Sanitation Data'!$D$12,0,10*ROW('Sanitation Data'!D12)),NA())</f>
        <v>#N/A</v>
      </c>
      <c r="AA18" s="92" t="e">
        <f ca="true">+IF(AND(ISNUMBER(OFFSET('Sanitation Data'!$E$4,0,10*ROW('Sanitation Data'!E12))),'Data Summary'!CP18="Yes"),100-OFFSET('Sanitation Data'!$E$4,0,10*ROW('Sanitation Data'!E12)),NA())</f>
        <v>#N/A</v>
      </c>
      <c r="AB18" s="92" t="e">
        <f ca="true">+IF(AND(ISNUMBER(OFFSET('Sanitation Data'!$E$6,0,10*ROW('Sanitation Data'!E12))),'Data Summary'!CQ18="Yes"),OFFSET('Sanitation Data'!$E$6,0,10*ROW('Sanitation Data'!E12)),NA())</f>
        <v>#N/A</v>
      </c>
      <c r="AC18" s="92" t="e">
        <f ca="true">+IF(AND(ISNUMBER(OFFSET('Sanitation Data'!$E$10,0,10*ROW('Sanitation Data'!E12))),'Data Summary'!CR18="Yes"),OFFSET('Sanitation Data'!$E$10,0,10*ROW('Sanitation Data'!E12)),NA())</f>
        <v>#N/A</v>
      </c>
      <c r="AD18" s="92" t="e">
        <f ca="true">+IF(AND(ISNUMBER(OFFSET('Sanitation Data'!$E$11,0,10*ROW('Sanitation Data'!E12))),'Data Summary'!CS18="Yes"),OFFSET('Sanitation Data'!$E$11,0,10*ROW('Sanitation Data'!E12)),NA())</f>
        <v>#N/A</v>
      </c>
      <c r="AE18" s="92" t="e">
        <f ca="true">+IF(AND(ISNUMBER(OFFSET('Sanitation Data'!$E$12,0,10*ROW('Sanitation Data'!E12))),'Data Summary'!CT18="Yes"),OFFSET('Sanitation Data'!$E$12,0,10*ROW('Sanitation Data'!E12)),NA())</f>
        <v>#N/A</v>
      </c>
      <c r="AF18" s="92" t="e">
        <f ca="true">+IF(AND(ISNUMBER(OFFSET('Sanitation Data'!$F$4,0,10*ROW('Sanitation Data'!F12))),'Data Summary'!CU18="Yes"),100-OFFSET('Sanitation Data'!$F$4,0,10*ROW('Sanitation Data'!F12)),NA())</f>
        <v>#N/A</v>
      </c>
      <c r="AG18" s="92" t="e">
        <f ca="true">+IF(AND(ISNUMBER(OFFSET('Sanitation Data'!$F$6,0,10*ROW('Sanitation Data'!F12))),'Data Summary'!CV18="Yes"),OFFSET('Sanitation Data'!$F$6,0,10*ROW('Sanitation Data'!F12)),NA())</f>
        <v>#N/A</v>
      </c>
      <c r="AH18" s="92" t="e">
        <f ca="true">+IF(AND(ISNUMBER(OFFSET('Sanitation Data'!$F$10,0,10*ROW('Sanitation Data'!F12))),'Data Summary'!CW18="Yes"),OFFSET('Sanitation Data'!$F$10,0,10*ROW('Sanitation Data'!F12)),NA())</f>
        <v>#N/A</v>
      </c>
      <c r="AI18" s="92" t="e">
        <f ca="true">+IF(AND(ISNUMBER(OFFSET('Sanitation Data'!$F$11,0,10*ROW('Sanitation Data'!F12))),'Data Summary'!CX18="Yes"),OFFSET('Sanitation Data'!$F$11,0,10*ROW('Sanitation Data'!F12)),NA())</f>
        <v>#N/A</v>
      </c>
      <c r="AJ18" s="92" t="e">
        <f ca="true">+IF(AND(ISNUMBER(OFFSET('Sanitation Data'!$F$12,0,10*ROW('Sanitation Data'!F12))),'Data Summary'!CY18="Yes"),OFFSET('Sanitation Data'!$F$12,0,10*ROW('Sanitation Data'!F12)),NA())</f>
        <v>#N/A</v>
      </c>
      <c r="AK18" s="92" t="e">
        <f ca="true">+IF(AND(ISNUMBER(OFFSET('Sanitation Data'!$G$4,0,10*ROW('Sanitation Data'!G12))),'Data Summary'!CZ18="Yes"),100-OFFSET('Sanitation Data'!$G$4,0,10*ROW('Sanitation Data'!G12)),NA())</f>
        <v>#N/A</v>
      </c>
      <c r="AL18" s="92" t="e">
        <f ca="true">+IF(AND(ISNUMBER(OFFSET('Sanitation Data'!$G$6,0,10*ROW('Sanitation Data'!G12))),'Data Summary'!DA18="Yes"),OFFSET('Sanitation Data'!$G$6,0,10*ROW('Sanitation Data'!G12)),NA())</f>
        <v>#N/A</v>
      </c>
      <c r="AM18" s="92" t="e">
        <f ca="true">+IF(AND(ISNUMBER(OFFSET('Sanitation Data'!$G$10,0,10*ROW('Sanitation Data'!G12))),'Data Summary'!DB18="Yes"),OFFSET('Sanitation Data'!$G$10,0,10*ROW('Sanitation Data'!G12)),NA())</f>
        <v>#N/A</v>
      </c>
      <c r="AN18" s="92" t="e">
        <f ca="true">+IF(AND(ISNUMBER(OFFSET('Sanitation Data'!$G$11,0,10*ROW('Sanitation Data'!G12))),'Data Summary'!DC18="Yes"),OFFSET('Sanitation Data'!$G$11,0,10*ROW('Sanitation Data'!G12)),NA())</f>
        <v>#N/A</v>
      </c>
      <c r="AO18" s="92" t="e">
        <f ca="true">+IF(AND(ISNUMBER(OFFSET('Sanitation Data'!$G$12,0,10*ROW('Sanitation Data'!G12))),'Data Summary'!DD18="Yes"),OFFSET('Sanitation Data'!$G$12,0,10*ROW('Sanitation Data'!G12)),NA())</f>
        <v>#N/A</v>
      </c>
      <c r="AP18" s="92" t="e">
        <f ca="true">+IF(AND(ISNUMBER(OFFSET('Sanitation Data'!$H$4,0,10*ROW('Sanitation Data'!H12))),'Data Summary'!DE18="Yes"),100-OFFSET('Sanitation Data'!$H$4,0,10*ROW('Sanitation Data'!H12)),NA())</f>
        <v>#N/A</v>
      </c>
      <c r="AQ18" s="92" t="e">
        <f ca="true">+IF(AND(ISNUMBER(OFFSET('Sanitation Data'!$H$6,0,10*ROW('Sanitation Data'!H12))),'Data Summary'!DF18="Yes"),OFFSET('Sanitation Data'!$H$6,0,10*ROW('Sanitation Data'!H12)),NA())</f>
        <v>#N/A</v>
      </c>
      <c r="AR18" s="92" t="e">
        <f ca="true">+IF(AND(ISNUMBER(OFFSET('Sanitation Data'!$H$10,0,10*ROW('Sanitation Data'!H12))),'Data Summary'!DG18="Yes"),OFFSET('Sanitation Data'!$H$10,0,10*ROW('Sanitation Data'!H12)),NA())</f>
        <v>#N/A</v>
      </c>
      <c r="AS18" s="92" t="e">
        <f ca="true">+IF(AND(ISNUMBER(OFFSET('Sanitation Data'!$H$11,0,10*ROW('Sanitation Data'!H12))),'Data Summary'!DH18="Yes"),OFFSET('Sanitation Data'!$H$11,0,10*ROW('Sanitation Data'!H12)),NA())</f>
        <v>#N/A</v>
      </c>
      <c r="AT18" s="92" t="e">
        <f ca="true">+IF(AND(ISNUMBER(OFFSET('Sanitation Data'!$H$12,0,10*ROW('Sanitation Data'!H12))),'Data Summary'!DI18="Yes"),OFFSET('Sanitation Data'!$H$12,0,10*ROW('Sanitation Data'!H12)),NA())</f>
        <v>#N/A</v>
      </c>
      <c r="AU18" s="92" t="e">
        <f ca="true">+IF(AND(ISNUMBER(OFFSET('Sanitation Data'!$I$4,0,10*ROW('Sanitation Data'!I12))),'Data Summary'!DJ18="Yes"),100-OFFSET('Sanitation Data'!$I$4,0,10*ROW('Sanitation Data'!I12)),NA())</f>
        <v>#N/A</v>
      </c>
      <c r="AV18" s="92" t="e">
        <f ca="true">+IF(AND(ISNUMBER(OFFSET('Sanitation Data'!$I$6,0,10*ROW('Sanitation Data'!I12))),'Data Summary'!DK18="Yes"),OFFSET('Sanitation Data'!$I$6,0,10*ROW('Sanitation Data'!I12)),NA())</f>
        <v>#N/A</v>
      </c>
      <c r="AW18" s="92" t="e">
        <f ca="true">+IF(AND(ISNUMBER(OFFSET('Sanitation Data'!$I$10,0,10*ROW('Sanitation Data'!I12))),'Data Summary'!DL18="Yes"),OFFSET('Sanitation Data'!$I$10,0,10*ROW('Sanitation Data'!I12)),NA())</f>
        <v>#N/A</v>
      </c>
      <c r="AX18" s="92" t="e">
        <f ca="true">+IF(AND(ISNUMBER(OFFSET('Sanitation Data'!$I$11,0,10*ROW('Sanitation Data'!I12))),'Data Summary'!DM18="Yes"),OFFSET('Sanitation Data'!$I$11,0,10*ROW('Sanitation Data'!I12)),NA())</f>
        <v>#N/A</v>
      </c>
      <c r="AY18" s="92" t="e">
        <f ca="true">+IF(AND(ISNUMBER(OFFSET('Sanitation Data'!$I$12,0,10*ROW('Sanitation Data'!I12))),'Data Summary'!DN18="Yes"),OFFSET('Sanitation Data'!$I$12,0,10*ROW('Sanitation Data'!I12)),NA())</f>
        <v>#N/A</v>
      </c>
      <c r="AZ18" s="93" t="e">
        <f ca="true">+IF(AND(ISNUMBER(OFFSET('Hygiene Data'!$D$5,0,10*ROW('Hygiene Data'!D12))),'Data Summary'!DO18="Yes"),OFFSET('Hygiene Data'!$D$5,0,10*ROW('Hygiene Data'!D12)),NA())</f>
        <v>#N/A</v>
      </c>
      <c r="BA18" s="93" t="e">
        <f ca="true">+IF(AND(ISNUMBER(OFFSET('Hygiene Data'!$D$7,0,10*ROW('Hygiene Data'!D12))),'Data Summary'!DP18="Yes"),OFFSET('Hygiene Data'!$D$7,0,10*ROW('Hygiene Data'!D12)),NA())</f>
        <v>#N/A</v>
      </c>
      <c r="BB18" s="93" t="e">
        <f ca="true">+IF(AND(ISNUMBER(OFFSET('Hygiene Data'!$D$9,0,10*ROW('Hygiene Data'!D12))),'Data Summary'!DQ18="Yes"),OFFSET('Hygiene Data'!$D$9,0,10*ROW('Hygiene Data'!D12)),NA())</f>
        <v>#N/A</v>
      </c>
      <c r="BC18" s="93" t="e">
        <f ca="true">+IF(AND(ISNUMBER(OFFSET('Hygiene Data'!$E$5,0,10*ROW('Hygiene Data'!E12))),'Data Summary'!DR18="Yes"),OFFSET('Hygiene Data'!$E$5,0,10*ROW('Hygiene Data'!E12)),NA())</f>
        <v>#N/A</v>
      </c>
      <c r="BD18" s="93" t="e">
        <f ca="true">+IF(AND(ISNUMBER(OFFSET('Hygiene Data'!$E$7,0,10*ROW('Hygiene Data'!E12))),'Data Summary'!DS18="Yes"),OFFSET('Hygiene Data'!$E$7,0,10*ROW('Hygiene Data'!E12)),NA())</f>
        <v>#N/A</v>
      </c>
      <c r="BE18" s="93" t="e">
        <f ca="true">+IF(AND(ISNUMBER(OFFSET('Hygiene Data'!$E$9,0,10*ROW('Hygiene Data'!E12))),'Data Summary'!DT18="Yes"),OFFSET('Hygiene Data'!$E$9,0,10*ROW('Hygiene Data'!E12)),NA())</f>
        <v>#N/A</v>
      </c>
      <c r="BF18" s="93" t="e">
        <f ca="true">+IF(AND(ISNUMBER(OFFSET('Hygiene Data'!$F$5,0,10*ROW('Hygiene Data'!F12))),'Data Summary'!DU18="Yes"),OFFSET('Hygiene Data'!$F$5,0,10*ROW('Hygiene Data'!F12)),NA())</f>
        <v>#N/A</v>
      </c>
      <c r="BG18" s="93" t="e">
        <f ca="true">+IF(AND(ISNUMBER(OFFSET('Hygiene Data'!$F$7,0,10*ROW('Hygiene Data'!F12))),'Data Summary'!DV18="Yes"),OFFSET('Hygiene Data'!$F$7,0,10*ROW('Hygiene Data'!F12)),NA())</f>
        <v>#N/A</v>
      </c>
      <c r="BH18" s="93" t="e">
        <f ca="true">+IF(AND(ISNUMBER(OFFSET('Hygiene Data'!$F$9,0,10*ROW('Hygiene Data'!F12))),'Data Summary'!DW18="Yes"),OFFSET('Hygiene Data'!$F$9,0,10*ROW('Hygiene Data'!F12)),NA())</f>
        <v>#N/A</v>
      </c>
      <c r="BI18" s="93" t="e">
        <f ca="true">+IF(AND(ISNUMBER(OFFSET('Hygiene Data'!$G$5,0,10*ROW('Hygiene Data'!G12))),'Data Summary'!DX18="Yes"),OFFSET('Hygiene Data'!$G$5,0,10*ROW('Hygiene Data'!G12)),NA())</f>
        <v>#N/A</v>
      </c>
      <c r="BJ18" s="93" t="e">
        <f ca="true">+IF(AND(ISNUMBER(OFFSET('Hygiene Data'!$G$7,0,10*ROW('Hygiene Data'!G12))),'Data Summary'!DY18="Yes"),OFFSET('Hygiene Data'!$G$7,0,10*ROW('Hygiene Data'!G12)),NA())</f>
        <v>#N/A</v>
      </c>
      <c r="BK18" s="93" t="e">
        <f ca="true">+IF(AND(ISNUMBER(OFFSET('Hygiene Data'!$G$9,0,10*ROW('Hygiene Data'!G12))),'Data Summary'!DZ18="Yes"),OFFSET('Hygiene Data'!$G$9,0,10*ROW('Hygiene Data'!G12)),NA())</f>
        <v>#N/A</v>
      </c>
      <c r="BL18" s="93" t="e">
        <f ca="true">+IF(AND(ISNUMBER(OFFSET('Hygiene Data'!$H$5,0,10*ROW('Hygiene Data'!H12))),'Data Summary'!EA18="Yes"),OFFSET('Hygiene Data'!$H$5,0,10*ROW('Hygiene Data'!H12)),NA())</f>
        <v>#N/A</v>
      </c>
      <c r="BM18" s="93" t="e">
        <f ca="true">+IF(AND(ISNUMBER(OFFSET('Hygiene Data'!$H$7,0,10*ROW('Hygiene Data'!H12))),'Data Summary'!EB18="Yes"),OFFSET('Hygiene Data'!$H$7,0,10*ROW('Hygiene Data'!H12)),NA())</f>
        <v>#N/A</v>
      </c>
      <c r="BN18" s="93" t="e">
        <f ca="true">+IF(AND(ISNUMBER(OFFSET('Hygiene Data'!$H$9,0,10*ROW('Hygiene Data'!H12))),'Data Summary'!EC18="Yes"),OFFSET('Hygiene Data'!$H$9,0,10*ROW('Hygiene Data'!H12)),NA())</f>
        <v>#N/A</v>
      </c>
      <c r="BO18" s="93" t="e">
        <f ca="true">+IF(AND(ISNUMBER(OFFSET('Hygiene Data'!$I$5,0,10*ROW('Hygiene Data'!I12))),'Data Summary'!ED18="Yes"),OFFSET('Hygiene Data'!$I$5,0,10*ROW('Hygiene Data'!I12)),NA())</f>
        <v>#N/A</v>
      </c>
      <c r="BP18" s="93" t="e">
        <f ca="true">+IF(AND(ISNUMBER(OFFSET('Hygiene Data'!$I$7,0,10*ROW('Hygiene Data'!I12))),'Data Summary'!EE18="Yes"),OFFSET('Hygiene Data'!$I$7,0,10*ROW('Hygiene Data'!I12)),NA())</f>
        <v>#N/A</v>
      </c>
      <c r="BQ18" s="93" t="e">
        <f ca="true">+IF(AND(ISNUMBER(OFFSET('Hygiene Data'!$I$9,0,10*ROW('Hygiene Data'!I12))),'Data Summary'!EF18="Yes"),OFFSET('Hygiene Data'!$I$9,0,10*ROW('Hygiene Data'!I12)),NA())</f>
        <v>#N/A</v>
      </c>
    </row>
    <row xmlns:x14ac="http://schemas.microsoft.com/office/spreadsheetml/2009/9/ac" r="19" x14ac:dyDescent="0.2">
      <c r="A19" s="328" t="e">
        <f ca="true">+RIGHT('Data Summary'!A19,LEN('Data Summary'!A19)-9)</f>
        <v>#VALUE!</v>
      </c>
      <c r="B19" s="35" t="str">
        <f ca="true">+IF(ISTEXT('Data Summary'!B19),'Data Summary'!B19,"")</f>
        <v/>
      </c>
      <c r="C19" s="327" t="e">
        <f ca="true">+VALUE('Data Summary'!C19)</f>
        <v>#VALUE!</v>
      </c>
      <c r="D19" s="91" t="e">
        <f ca="true">+IF(AND(ISNUMBER(OFFSET('Water Data'!$D$4,0,10*ROW('Water Data'!D13))),'Data Summary'!BS19="Yes"),100-OFFSET('Water Data'!$D$4,0,10*ROW('Water Data'!D13)),NA())</f>
        <v>#N/A</v>
      </c>
      <c r="E19" s="91" t="e">
        <f ca="true">+IF(AND(ISNUMBER(OFFSET('Water Data'!$D$6,0,10*ROW('Water Data'!D13))),'Data Summary'!BT19="Yes"),OFFSET('Water Data'!$D$6,0,10*ROW('Water Data'!D13)),NA())</f>
        <v>#N/A</v>
      </c>
      <c r="F19" s="91" t="e">
        <f ca="true">+IF(AND(ISNUMBER(OFFSET('Water Data'!$D$9,0,10*ROW('Water Data'!D13))),'Data Summary'!BU19="Yes"),OFFSET('Water Data'!$D$9,0,10*ROW('Water Data'!D13)),NA())</f>
        <v>#N/A</v>
      </c>
      <c r="G19" s="91" t="e">
        <f ca="true">+IF(AND(ISNUMBER(OFFSET('Water Data'!$E$4,0,10*ROW('Water Data'!E13))),'Data Summary'!BV19="Yes"),100-OFFSET('Water Data'!$E$4,0,10*ROW('Water Data'!E13)),NA())</f>
        <v>#N/A</v>
      </c>
      <c r="H19" s="91" t="e">
        <f ca="true">+IF(AND(ISNUMBER(OFFSET('Water Data'!$E$6,0,10*ROW('Water Data'!E13))),'Data Summary'!BW19="Yes"),OFFSET('Water Data'!$E$6,0,10*ROW('Water Data'!E13)),NA())</f>
        <v>#N/A</v>
      </c>
      <c r="I19" s="91" t="e">
        <f ca="true">+IF(AND(ISNUMBER(OFFSET('Water Data'!$E$9,0,10*ROW('Water Data'!E13))),'Data Summary'!BX19="Yes"),OFFSET('Water Data'!$E$9,0,10*ROW('Water Data'!E13)),NA())</f>
        <v>#N/A</v>
      </c>
      <c r="J19" s="91" t="e">
        <f ca="true">+IF(AND(ISNUMBER(OFFSET('Water Data'!$F$4,0,10*ROW('Water Data'!F13))),'Data Summary'!BY19="Yes"),100-OFFSET('Water Data'!$F$4,0,10*ROW('Water Data'!F13)),NA())</f>
        <v>#N/A</v>
      </c>
      <c r="K19" s="91" t="e">
        <f ca="true">+IF(AND(ISNUMBER(OFFSET('Water Data'!$F$6,0,10*ROW('Water Data'!F13))),'Data Summary'!BZ19="Yes"),OFFSET('Water Data'!$F$6,0,10*ROW('Water Data'!F13)),NA())</f>
        <v>#N/A</v>
      </c>
      <c r="L19" s="91" t="e">
        <f ca="true">+IF(AND(ISNUMBER(OFFSET('Water Data'!$F$9,0,10*ROW('Water Data'!F13))),'Data Summary'!CA19="Yes"),OFFSET('Water Data'!$F$9,0,10*ROW('Water Data'!F13)),NA())</f>
        <v>#N/A</v>
      </c>
      <c r="M19" s="91" t="e">
        <f ca="true">+IF(AND(ISNUMBER(OFFSET('Water Data'!$G$4,0,10*ROW('Water Data'!G13))),'Data Summary'!CB19="Yes"),100-OFFSET('Water Data'!$G$4,0,10*ROW('Water Data'!G13)),NA())</f>
        <v>#N/A</v>
      </c>
      <c r="N19" s="91" t="e">
        <f ca="true">+IF(AND(ISNUMBER(OFFSET('Water Data'!$G$6,0,10*ROW('Water Data'!G13))),'Data Summary'!CC19="Yes"),OFFSET('Water Data'!$G$6,0,10*ROW('Water Data'!G13)),NA())</f>
        <v>#N/A</v>
      </c>
      <c r="O19" s="91" t="e">
        <f ca="true">+IF(AND(ISNUMBER(OFFSET('Water Data'!$G$9,0,10*ROW('Water Data'!G13))),'Data Summary'!CD19="Yes"),OFFSET('Water Data'!$G$9,0,10*ROW('Water Data'!G13)),NA())</f>
        <v>#N/A</v>
      </c>
      <c r="P19" s="91" t="e">
        <f ca="true">+IF(AND(ISNUMBER(OFFSET('Water Data'!$H$4,0,10*ROW('Water Data'!H13))),'Data Summary'!CE19="Yes"),100-OFFSET('Water Data'!$H$4,0,10*ROW('Water Data'!H13)),NA())</f>
        <v>#N/A</v>
      </c>
      <c r="Q19" s="91" t="e">
        <f ca="true">+IF(AND(ISNUMBER(OFFSET('Water Data'!$H$6,0,10*ROW('Water Data'!H13))),'Data Summary'!CF19="Yes"),OFFSET('Water Data'!$H$6,0,10*ROW('Water Data'!H13)),NA())</f>
        <v>#N/A</v>
      </c>
      <c r="R19" s="91" t="e">
        <f ca="true">+IF(AND(ISNUMBER(OFFSET('Water Data'!$H$9,0,10*ROW('Water Data'!H13))),'Data Summary'!CG19="Yes"),OFFSET('Water Data'!$H$9,0,10*ROW('Water Data'!H13)),NA())</f>
        <v>#N/A</v>
      </c>
      <c r="S19" s="91" t="e">
        <f ca="true">+IF(AND(ISNUMBER(OFFSET('Water Data'!$I$4,0,10*ROW('Water Data'!I13))),'Data Summary'!CH19="Yes"),100-OFFSET('Water Data'!$I$4,0,10*ROW('Water Data'!I13)),NA())</f>
        <v>#N/A</v>
      </c>
      <c r="T19" s="91" t="e">
        <f ca="true">+IF(AND(ISNUMBER(OFFSET('Water Data'!$I$6,0,10*ROW('Water Data'!I13))),'Data Summary'!CI19="Yes"),OFFSET('Water Data'!$I$6,0,10*ROW('Water Data'!I13)),NA())</f>
        <v>#N/A</v>
      </c>
      <c r="U19" s="91" t="e">
        <f ca="true">+IF(AND(ISNUMBER(OFFSET('Water Data'!$I$9,0,10*ROW('Water Data'!I13))),'Data Summary'!CJ19="Yes"),OFFSET('Water Data'!$I$9,0,10*ROW('Water Data'!I13)),NA())</f>
        <v>#N/A</v>
      </c>
      <c r="V19" s="92" t="e">
        <f ca="true">+IF(AND(ISNUMBER(OFFSET('Sanitation Data'!$D$4,0,10*ROW('Sanitation Data'!D13))),'Data Summary'!CK19="Yes"),100-OFFSET('Sanitation Data'!$D$4,0,10*ROW('Sanitation Data'!D13)),NA())</f>
        <v>#N/A</v>
      </c>
      <c r="W19" s="92" t="e">
        <f ca="true">+IF(AND(ISNUMBER(OFFSET('Sanitation Data'!$D$6,0,10*ROW('Sanitation Data'!D13))),'Data Summary'!CL19="Yes"),OFFSET('Sanitation Data'!$D$6,0,10*ROW('Sanitation Data'!D13)),NA())</f>
        <v>#N/A</v>
      </c>
      <c r="X19" s="92" t="e">
        <f ca="true">+IF(AND(ISNUMBER(OFFSET('Sanitation Data'!$D$10,0,10*ROW('Sanitation Data'!D13))),'Data Summary'!CM19="Yes"),OFFSET('Sanitation Data'!$D$10,0,10*ROW('Sanitation Data'!D13)),NA())</f>
        <v>#N/A</v>
      </c>
      <c r="Y19" s="92" t="e">
        <f ca="true">+IF(AND(ISNUMBER(OFFSET('Sanitation Data'!$D$11,0,10*ROW('Sanitation Data'!D13))),'Data Summary'!CN19="Yes"),OFFSET('Sanitation Data'!$D$11,0,10*ROW('Sanitation Data'!D13)),NA())</f>
        <v>#N/A</v>
      </c>
      <c r="Z19" s="92" t="e">
        <f ca="true">+IF(AND(ISNUMBER(OFFSET('Sanitation Data'!$D$12,0,10*ROW('Sanitation Data'!D13))),'Data Summary'!CO19="Yes"),OFFSET('Sanitation Data'!$D$12,0,10*ROW('Sanitation Data'!D13)),NA())</f>
        <v>#N/A</v>
      </c>
      <c r="AA19" s="92" t="e">
        <f ca="true">+IF(AND(ISNUMBER(OFFSET('Sanitation Data'!$E$4,0,10*ROW('Sanitation Data'!E13))),'Data Summary'!CP19="Yes"),100-OFFSET('Sanitation Data'!$E$4,0,10*ROW('Sanitation Data'!E13)),NA())</f>
        <v>#N/A</v>
      </c>
      <c r="AB19" s="92" t="e">
        <f ca="true">+IF(AND(ISNUMBER(OFFSET('Sanitation Data'!$E$6,0,10*ROW('Sanitation Data'!E13))),'Data Summary'!CQ19="Yes"),OFFSET('Sanitation Data'!$E$6,0,10*ROW('Sanitation Data'!E13)),NA())</f>
        <v>#N/A</v>
      </c>
      <c r="AC19" s="92" t="e">
        <f ca="true">+IF(AND(ISNUMBER(OFFSET('Sanitation Data'!$E$10,0,10*ROW('Sanitation Data'!E13))),'Data Summary'!CR19="Yes"),OFFSET('Sanitation Data'!$E$10,0,10*ROW('Sanitation Data'!E13)),NA())</f>
        <v>#N/A</v>
      </c>
      <c r="AD19" s="92" t="e">
        <f ca="true">+IF(AND(ISNUMBER(OFFSET('Sanitation Data'!$E$11,0,10*ROW('Sanitation Data'!E13))),'Data Summary'!CS19="Yes"),OFFSET('Sanitation Data'!$E$11,0,10*ROW('Sanitation Data'!E13)),NA())</f>
        <v>#N/A</v>
      </c>
      <c r="AE19" s="92" t="e">
        <f ca="true">+IF(AND(ISNUMBER(OFFSET('Sanitation Data'!$E$12,0,10*ROW('Sanitation Data'!E13))),'Data Summary'!CT19="Yes"),OFFSET('Sanitation Data'!$E$12,0,10*ROW('Sanitation Data'!E13)),NA())</f>
        <v>#N/A</v>
      </c>
      <c r="AF19" s="92" t="e">
        <f ca="true">+IF(AND(ISNUMBER(OFFSET('Sanitation Data'!$F$4,0,10*ROW('Sanitation Data'!F13))),'Data Summary'!CU19="Yes"),100-OFFSET('Sanitation Data'!$F$4,0,10*ROW('Sanitation Data'!F13)),NA())</f>
        <v>#N/A</v>
      </c>
      <c r="AG19" s="92" t="e">
        <f ca="true">+IF(AND(ISNUMBER(OFFSET('Sanitation Data'!$F$6,0,10*ROW('Sanitation Data'!F13))),'Data Summary'!CV19="Yes"),OFFSET('Sanitation Data'!$F$6,0,10*ROW('Sanitation Data'!F13)),NA())</f>
        <v>#N/A</v>
      </c>
      <c r="AH19" s="92" t="e">
        <f ca="true">+IF(AND(ISNUMBER(OFFSET('Sanitation Data'!$F$10,0,10*ROW('Sanitation Data'!F13))),'Data Summary'!CW19="Yes"),OFFSET('Sanitation Data'!$F$10,0,10*ROW('Sanitation Data'!F13)),NA())</f>
        <v>#N/A</v>
      </c>
      <c r="AI19" s="92" t="e">
        <f ca="true">+IF(AND(ISNUMBER(OFFSET('Sanitation Data'!$F$11,0,10*ROW('Sanitation Data'!F13))),'Data Summary'!CX19="Yes"),OFFSET('Sanitation Data'!$F$11,0,10*ROW('Sanitation Data'!F13)),NA())</f>
        <v>#N/A</v>
      </c>
      <c r="AJ19" s="92" t="e">
        <f ca="true">+IF(AND(ISNUMBER(OFFSET('Sanitation Data'!$F$12,0,10*ROW('Sanitation Data'!F13))),'Data Summary'!CY19="Yes"),OFFSET('Sanitation Data'!$F$12,0,10*ROW('Sanitation Data'!F13)),NA())</f>
        <v>#N/A</v>
      </c>
      <c r="AK19" s="92" t="e">
        <f ca="true">+IF(AND(ISNUMBER(OFFSET('Sanitation Data'!$G$4,0,10*ROW('Sanitation Data'!G13))),'Data Summary'!CZ19="Yes"),100-OFFSET('Sanitation Data'!$G$4,0,10*ROW('Sanitation Data'!G13)),NA())</f>
        <v>#N/A</v>
      </c>
      <c r="AL19" s="92" t="e">
        <f ca="true">+IF(AND(ISNUMBER(OFFSET('Sanitation Data'!$G$6,0,10*ROW('Sanitation Data'!G13))),'Data Summary'!DA19="Yes"),OFFSET('Sanitation Data'!$G$6,0,10*ROW('Sanitation Data'!G13)),NA())</f>
        <v>#N/A</v>
      </c>
      <c r="AM19" s="92" t="e">
        <f ca="true">+IF(AND(ISNUMBER(OFFSET('Sanitation Data'!$G$10,0,10*ROW('Sanitation Data'!G13))),'Data Summary'!DB19="Yes"),OFFSET('Sanitation Data'!$G$10,0,10*ROW('Sanitation Data'!G13)),NA())</f>
        <v>#N/A</v>
      </c>
      <c r="AN19" s="92" t="e">
        <f ca="true">+IF(AND(ISNUMBER(OFFSET('Sanitation Data'!$G$11,0,10*ROW('Sanitation Data'!G13))),'Data Summary'!DC19="Yes"),OFFSET('Sanitation Data'!$G$11,0,10*ROW('Sanitation Data'!G13)),NA())</f>
        <v>#N/A</v>
      </c>
      <c r="AO19" s="92" t="e">
        <f ca="true">+IF(AND(ISNUMBER(OFFSET('Sanitation Data'!$G$12,0,10*ROW('Sanitation Data'!G13))),'Data Summary'!DD19="Yes"),OFFSET('Sanitation Data'!$G$12,0,10*ROW('Sanitation Data'!G13)),NA())</f>
        <v>#N/A</v>
      </c>
      <c r="AP19" s="92" t="e">
        <f ca="true">+IF(AND(ISNUMBER(OFFSET('Sanitation Data'!$H$4,0,10*ROW('Sanitation Data'!H13))),'Data Summary'!DE19="Yes"),100-OFFSET('Sanitation Data'!$H$4,0,10*ROW('Sanitation Data'!H13)),NA())</f>
        <v>#N/A</v>
      </c>
      <c r="AQ19" s="92" t="e">
        <f ca="true">+IF(AND(ISNUMBER(OFFSET('Sanitation Data'!$H$6,0,10*ROW('Sanitation Data'!H13))),'Data Summary'!DF19="Yes"),OFFSET('Sanitation Data'!$H$6,0,10*ROW('Sanitation Data'!H13)),NA())</f>
        <v>#N/A</v>
      </c>
      <c r="AR19" s="92" t="e">
        <f ca="true">+IF(AND(ISNUMBER(OFFSET('Sanitation Data'!$H$10,0,10*ROW('Sanitation Data'!H13))),'Data Summary'!DG19="Yes"),OFFSET('Sanitation Data'!$H$10,0,10*ROW('Sanitation Data'!H13)),NA())</f>
        <v>#N/A</v>
      </c>
      <c r="AS19" s="92" t="e">
        <f ca="true">+IF(AND(ISNUMBER(OFFSET('Sanitation Data'!$H$11,0,10*ROW('Sanitation Data'!H13))),'Data Summary'!DH19="Yes"),OFFSET('Sanitation Data'!$H$11,0,10*ROW('Sanitation Data'!H13)),NA())</f>
        <v>#N/A</v>
      </c>
      <c r="AT19" s="92" t="e">
        <f ca="true">+IF(AND(ISNUMBER(OFFSET('Sanitation Data'!$H$12,0,10*ROW('Sanitation Data'!H13))),'Data Summary'!DI19="Yes"),OFFSET('Sanitation Data'!$H$12,0,10*ROW('Sanitation Data'!H13)),NA())</f>
        <v>#N/A</v>
      </c>
      <c r="AU19" s="92" t="e">
        <f ca="true">+IF(AND(ISNUMBER(OFFSET('Sanitation Data'!$I$4,0,10*ROW('Sanitation Data'!I13))),'Data Summary'!DJ19="Yes"),100-OFFSET('Sanitation Data'!$I$4,0,10*ROW('Sanitation Data'!I13)),NA())</f>
        <v>#N/A</v>
      </c>
      <c r="AV19" s="92" t="e">
        <f ca="true">+IF(AND(ISNUMBER(OFFSET('Sanitation Data'!$I$6,0,10*ROW('Sanitation Data'!I13))),'Data Summary'!DK19="Yes"),OFFSET('Sanitation Data'!$I$6,0,10*ROW('Sanitation Data'!I13)),NA())</f>
        <v>#N/A</v>
      </c>
      <c r="AW19" s="92" t="e">
        <f ca="true">+IF(AND(ISNUMBER(OFFSET('Sanitation Data'!$I$10,0,10*ROW('Sanitation Data'!I13))),'Data Summary'!DL19="Yes"),OFFSET('Sanitation Data'!$I$10,0,10*ROW('Sanitation Data'!I13)),NA())</f>
        <v>#N/A</v>
      </c>
      <c r="AX19" s="92" t="e">
        <f ca="true">+IF(AND(ISNUMBER(OFFSET('Sanitation Data'!$I$11,0,10*ROW('Sanitation Data'!I13))),'Data Summary'!DM19="Yes"),OFFSET('Sanitation Data'!$I$11,0,10*ROW('Sanitation Data'!I13)),NA())</f>
        <v>#N/A</v>
      </c>
      <c r="AY19" s="92" t="e">
        <f ca="true">+IF(AND(ISNUMBER(OFFSET('Sanitation Data'!$I$12,0,10*ROW('Sanitation Data'!I13))),'Data Summary'!DN19="Yes"),OFFSET('Sanitation Data'!$I$12,0,10*ROW('Sanitation Data'!I13)),NA())</f>
        <v>#N/A</v>
      </c>
      <c r="AZ19" s="93" t="e">
        <f ca="true">+IF(AND(ISNUMBER(OFFSET('Hygiene Data'!$D$5,0,10*ROW('Hygiene Data'!D13))),'Data Summary'!DO19="Yes"),OFFSET('Hygiene Data'!$D$5,0,10*ROW('Hygiene Data'!D13)),NA())</f>
        <v>#N/A</v>
      </c>
      <c r="BA19" s="93" t="e">
        <f ca="true">+IF(AND(ISNUMBER(OFFSET('Hygiene Data'!$D$7,0,10*ROW('Hygiene Data'!D13))),'Data Summary'!DP19="Yes"),OFFSET('Hygiene Data'!$D$7,0,10*ROW('Hygiene Data'!D13)),NA())</f>
        <v>#N/A</v>
      </c>
      <c r="BB19" s="93" t="e">
        <f ca="true">+IF(AND(ISNUMBER(OFFSET('Hygiene Data'!$D$9,0,10*ROW('Hygiene Data'!D13))),'Data Summary'!DQ19="Yes"),OFFSET('Hygiene Data'!$D$9,0,10*ROW('Hygiene Data'!D13)),NA())</f>
        <v>#N/A</v>
      </c>
      <c r="BC19" s="93" t="e">
        <f ca="true">+IF(AND(ISNUMBER(OFFSET('Hygiene Data'!$E$5,0,10*ROW('Hygiene Data'!E13))),'Data Summary'!DR19="Yes"),OFFSET('Hygiene Data'!$E$5,0,10*ROW('Hygiene Data'!E13)),NA())</f>
        <v>#N/A</v>
      </c>
      <c r="BD19" s="93" t="e">
        <f ca="true">+IF(AND(ISNUMBER(OFFSET('Hygiene Data'!$E$7,0,10*ROW('Hygiene Data'!E13))),'Data Summary'!DS19="Yes"),OFFSET('Hygiene Data'!$E$7,0,10*ROW('Hygiene Data'!E13)),NA())</f>
        <v>#N/A</v>
      </c>
      <c r="BE19" s="93" t="e">
        <f ca="true">+IF(AND(ISNUMBER(OFFSET('Hygiene Data'!$E$9,0,10*ROW('Hygiene Data'!E13))),'Data Summary'!DT19="Yes"),OFFSET('Hygiene Data'!$E$9,0,10*ROW('Hygiene Data'!E13)),NA())</f>
        <v>#N/A</v>
      </c>
      <c r="BF19" s="93" t="e">
        <f ca="true">+IF(AND(ISNUMBER(OFFSET('Hygiene Data'!$F$5,0,10*ROW('Hygiene Data'!F13))),'Data Summary'!DU19="Yes"),OFFSET('Hygiene Data'!$F$5,0,10*ROW('Hygiene Data'!F13)),NA())</f>
        <v>#N/A</v>
      </c>
      <c r="BG19" s="93" t="e">
        <f ca="true">+IF(AND(ISNUMBER(OFFSET('Hygiene Data'!$F$7,0,10*ROW('Hygiene Data'!F13))),'Data Summary'!DV19="Yes"),OFFSET('Hygiene Data'!$F$7,0,10*ROW('Hygiene Data'!F13)),NA())</f>
        <v>#N/A</v>
      </c>
      <c r="BH19" s="93" t="e">
        <f ca="true">+IF(AND(ISNUMBER(OFFSET('Hygiene Data'!$F$9,0,10*ROW('Hygiene Data'!F13))),'Data Summary'!DW19="Yes"),OFFSET('Hygiene Data'!$F$9,0,10*ROW('Hygiene Data'!F13)),NA())</f>
        <v>#N/A</v>
      </c>
      <c r="BI19" s="93" t="e">
        <f ca="true">+IF(AND(ISNUMBER(OFFSET('Hygiene Data'!$G$5,0,10*ROW('Hygiene Data'!G13))),'Data Summary'!DX19="Yes"),OFFSET('Hygiene Data'!$G$5,0,10*ROW('Hygiene Data'!G13)),NA())</f>
        <v>#N/A</v>
      </c>
      <c r="BJ19" s="93" t="e">
        <f ca="true">+IF(AND(ISNUMBER(OFFSET('Hygiene Data'!$G$7,0,10*ROW('Hygiene Data'!G13))),'Data Summary'!DY19="Yes"),OFFSET('Hygiene Data'!$G$7,0,10*ROW('Hygiene Data'!G13)),NA())</f>
        <v>#N/A</v>
      </c>
      <c r="BK19" s="93" t="e">
        <f ca="true">+IF(AND(ISNUMBER(OFFSET('Hygiene Data'!$G$9,0,10*ROW('Hygiene Data'!G13))),'Data Summary'!DZ19="Yes"),OFFSET('Hygiene Data'!$G$9,0,10*ROW('Hygiene Data'!G13)),NA())</f>
        <v>#N/A</v>
      </c>
      <c r="BL19" s="93" t="e">
        <f ca="true">+IF(AND(ISNUMBER(OFFSET('Hygiene Data'!$H$5,0,10*ROW('Hygiene Data'!H13))),'Data Summary'!EA19="Yes"),OFFSET('Hygiene Data'!$H$5,0,10*ROW('Hygiene Data'!H13)),NA())</f>
        <v>#N/A</v>
      </c>
      <c r="BM19" s="93" t="e">
        <f ca="true">+IF(AND(ISNUMBER(OFFSET('Hygiene Data'!$H$7,0,10*ROW('Hygiene Data'!H13))),'Data Summary'!EB19="Yes"),OFFSET('Hygiene Data'!$H$7,0,10*ROW('Hygiene Data'!H13)),NA())</f>
        <v>#N/A</v>
      </c>
      <c r="BN19" s="93" t="e">
        <f ca="true">+IF(AND(ISNUMBER(OFFSET('Hygiene Data'!$H$9,0,10*ROW('Hygiene Data'!H13))),'Data Summary'!EC19="Yes"),OFFSET('Hygiene Data'!$H$9,0,10*ROW('Hygiene Data'!H13)),NA())</f>
        <v>#N/A</v>
      </c>
      <c r="BO19" s="93" t="e">
        <f ca="true">+IF(AND(ISNUMBER(OFFSET('Hygiene Data'!$I$5,0,10*ROW('Hygiene Data'!I13))),'Data Summary'!ED19="Yes"),OFFSET('Hygiene Data'!$I$5,0,10*ROW('Hygiene Data'!I13)),NA())</f>
        <v>#N/A</v>
      </c>
      <c r="BP19" s="93" t="e">
        <f ca="true">+IF(AND(ISNUMBER(OFFSET('Hygiene Data'!$I$7,0,10*ROW('Hygiene Data'!I13))),'Data Summary'!EE19="Yes"),OFFSET('Hygiene Data'!$I$7,0,10*ROW('Hygiene Data'!I13)),NA())</f>
        <v>#N/A</v>
      </c>
      <c r="BQ19" s="93" t="e">
        <f ca="true">+IF(AND(ISNUMBER(OFFSET('Hygiene Data'!$I$9,0,10*ROW('Hygiene Data'!I13))),'Data Summary'!EF19="Yes"),OFFSET('Hygiene Data'!$I$9,0,10*ROW('Hygiene Data'!I13)),NA())</f>
        <v>#N/A</v>
      </c>
    </row>
    <row xmlns:x14ac="http://schemas.microsoft.com/office/spreadsheetml/2009/9/ac" r="20" x14ac:dyDescent="0.2">
      <c r="A20" s="328" t="e">
        <f ca="true">+RIGHT('Data Summary'!A20,LEN('Data Summary'!A20)-9)</f>
        <v>#VALUE!</v>
      </c>
      <c r="B20" s="35" t="str">
        <f ca="true">+IF(ISTEXT('Data Summary'!B20),'Data Summary'!B20,"")</f>
        <v/>
      </c>
      <c r="C20" s="327" t="e">
        <f ca="true">+VALUE('Data Summary'!C20)</f>
        <v>#VALUE!</v>
      </c>
      <c r="D20" s="91" t="e">
        <f ca="true">+IF(AND(ISNUMBER(OFFSET('Water Data'!$D$4,0,10*ROW('Water Data'!D14))),'Data Summary'!BS20="Yes"),100-OFFSET('Water Data'!$D$4,0,10*ROW('Water Data'!D14)),NA())</f>
        <v>#N/A</v>
      </c>
      <c r="E20" s="91" t="e">
        <f ca="true">+IF(AND(ISNUMBER(OFFSET('Water Data'!$D$6,0,10*ROW('Water Data'!D14))),'Data Summary'!BT20="Yes"),OFFSET('Water Data'!$D$6,0,10*ROW('Water Data'!D14)),NA())</f>
        <v>#N/A</v>
      </c>
      <c r="F20" s="91" t="e">
        <f ca="true">+IF(AND(ISNUMBER(OFFSET('Water Data'!$D$9,0,10*ROW('Water Data'!D14))),'Data Summary'!BU20="Yes"),OFFSET('Water Data'!$D$9,0,10*ROW('Water Data'!D14)),NA())</f>
        <v>#N/A</v>
      </c>
      <c r="G20" s="91" t="e">
        <f ca="true">+IF(AND(ISNUMBER(OFFSET('Water Data'!$E$4,0,10*ROW('Water Data'!E14))),'Data Summary'!BV20="Yes"),100-OFFSET('Water Data'!$E$4,0,10*ROW('Water Data'!E14)),NA())</f>
        <v>#N/A</v>
      </c>
      <c r="H20" s="91" t="e">
        <f ca="true">+IF(AND(ISNUMBER(OFFSET('Water Data'!$E$6,0,10*ROW('Water Data'!E14))),'Data Summary'!BW20="Yes"),OFFSET('Water Data'!$E$6,0,10*ROW('Water Data'!E14)),NA())</f>
        <v>#N/A</v>
      </c>
      <c r="I20" s="91" t="e">
        <f ca="true">+IF(AND(ISNUMBER(OFFSET('Water Data'!$E$9,0,10*ROW('Water Data'!E14))),'Data Summary'!BX20="Yes"),OFFSET('Water Data'!$E$9,0,10*ROW('Water Data'!E14)),NA())</f>
        <v>#N/A</v>
      </c>
      <c r="J20" s="91" t="e">
        <f ca="true">+IF(AND(ISNUMBER(OFFSET('Water Data'!$F$4,0,10*ROW('Water Data'!F14))),'Data Summary'!BY20="Yes"),100-OFFSET('Water Data'!$F$4,0,10*ROW('Water Data'!F14)),NA())</f>
        <v>#N/A</v>
      </c>
      <c r="K20" s="91" t="e">
        <f ca="true">+IF(AND(ISNUMBER(OFFSET('Water Data'!$F$6,0,10*ROW('Water Data'!F14))),'Data Summary'!BZ20="Yes"),OFFSET('Water Data'!$F$6,0,10*ROW('Water Data'!F14)),NA())</f>
        <v>#N/A</v>
      </c>
      <c r="L20" s="91" t="e">
        <f ca="true">+IF(AND(ISNUMBER(OFFSET('Water Data'!$F$9,0,10*ROW('Water Data'!F14))),'Data Summary'!CA20="Yes"),OFFSET('Water Data'!$F$9,0,10*ROW('Water Data'!F14)),NA())</f>
        <v>#N/A</v>
      </c>
      <c r="M20" s="91" t="e">
        <f ca="true">+IF(AND(ISNUMBER(OFFSET('Water Data'!$G$4,0,10*ROW('Water Data'!G14))),'Data Summary'!CB20="Yes"),100-OFFSET('Water Data'!$G$4,0,10*ROW('Water Data'!G14)),NA())</f>
        <v>#N/A</v>
      </c>
      <c r="N20" s="91" t="e">
        <f ca="true">+IF(AND(ISNUMBER(OFFSET('Water Data'!$G$6,0,10*ROW('Water Data'!G14))),'Data Summary'!CC20="Yes"),OFFSET('Water Data'!$G$6,0,10*ROW('Water Data'!G14)),NA())</f>
        <v>#N/A</v>
      </c>
      <c r="O20" s="91" t="e">
        <f ca="true">+IF(AND(ISNUMBER(OFFSET('Water Data'!$G$9,0,10*ROW('Water Data'!G14))),'Data Summary'!CD20="Yes"),OFFSET('Water Data'!$G$9,0,10*ROW('Water Data'!G14)),NA())</f>
        <v>#N/A</v>
      </c>
      <c r="P20" s="91" t="e">
        <f ca="true">+IF(AND(ISNUMBER(OFFSET('Water Data'!$H$4,0,10*ROW('Water Data'!H14))),'Data Summary'!CE20="Yes"),100-OFFSET('Water Data'!$H$4,0,10*ROW('Water Data'!H14)),NA())</f>
        <v>#N/A</v>
      </c>
      <c r="Q20" s="91" t="e">
        <f ca="true">+IF(AND(ISNUMBER(OFFSET('Water Data'!$H$6,0,10*ROW('Water Data'!H14))),'Data Summary'!CF20="Yes"),OFFSET('Water Data'!$H$6,0,10*ROW('Water Data'!H14)),NA())</f>
        <v>#N/A</v>
      </c>
      <c r="R20" s="91" t="e">
        <f ca="true">+IF(AND(ISNUMBER(OFFSET('Water Data'!$H$9,0,10*ROW('Water Data'!H14))),'Data Summary'!CG20="Yes"),OFFSET('Water Data'!$H$9,0,10*ROW('Water Data'!H14)),NA())</f>
        <v>#N/A</v>
      </c>
      <c r="S20" s="91" t="e">
        <f ca="true">+IF(AND(ISNUMBER(OFFSET('Water Data'!$I$4,0,10*ROW('Water Data'!I14))),'Data Summary'!CH20="Yes"),100-OFFSET('Water Data'!$I$4,0,10*ROW('Water Data'!I14)),NA())</f>
        <v>#N/A</v>
      </c>
      <c r="T20" s="91" t="e">
        <f ca="true">+IF(AND(ISNUMBER(OFFSET('Water Data'!$I$6,0,10*ROW('Water Data'!I14))),'Data Summary'!CI20="Yes"),OFFSET('Water Data'!$I$6,0,10*ROW('Water Data'!I14)),NA())</f>
        <v>#N/A</v>
      </c>
      <c r="U20" s="91" t="e">
        <f ca="true">+IF(AND(ISNUMBER(OFFSET('Water Data'!$I$9,0,10*ROW('Water Data'!I14))),'Data Summary'!CJ20="Yes"),OFFSET('Water Data'!$I$9,0,10*ROW('Water Data'!I14)),NA())</f>
        <v>#N/A</v>
      </c>
      <c r="V20" s="92" t="e">
        <f ca="true">+IF(AND(ISNUMBER(OFFSET('Sanitation Data'!$D$4,0,10*ROW('Sanitation Data'!D14))),'Data Summary'!CK20="Yes"),100-OFFSET('Sanitation Data'!$D$4,0,10*ROW('Sanitation Data'!D14)),NA())</f>
        <v>#N/A</v>
      </c>
      <c r="W20" s="92" t="e">
        <f ca="true">+IF(AND(ISNUMBER(OFFSET('Sanitation Data'!$D$6,0,10*ROW('Sanitation Data'!D14))),'Data Summary'!CL20="Yes"),OFFSET('Sanitation Data'!$D$6,0,10*ROW('Sanitation Data'!D14)),NA())</f>
        <v>#N/A</v>
      </c>
      <c r="X20" s="92" t="e">
        <f ca="true">+IF(AND(ISNUMBER(OFFSET('Sanitation Data'!$D$10,0,10*ROW('Sanitation Data'!D14))),'Data Summary'!CM20="Yes"),OFFSET('Sanitation Data'!$D$10,0,10*ROW('Sanitation Data'!D14)),NA())</f>
        <v>#N/A</v>
      </c>
      <c r="Y20" s="92" t="e">
        <f ca="true">+IF(AND(ISNUMBER(OFFSET('Sanitation Data'!$D$11,0,10*ROW('Sanitation Data'!D14))),'Data Summary'!CN20="Yes"),OFFSET('Sanitation Data'!$D$11,0,10*ROW('Sanitation Data'!D14)),NA())</f>
        <v>#N/A</v>
      </c>
      <c r="Z20" s="92" t="e">
        <f ca="true">+IF(AND(ISNUMBER(OFFSET('Sanitation Data'!$D$12,0,10*ROW('Sanitation Data'!D14))),'Data Summary'!CO20="Yes"),OFFSET('Sanitation Data'!$D$12,0,10*ROW('Sanitation Data'!D14)),NA())</f>
        <v>#N/A</v>
      </c>
      <c r="AA20" s="92" t="e">
        <f ca="true">+IF(AND(ISNUMBER(OFFSET('Sanitation Data'!$E$4,0,10*ROW('Sanitation Data'!E14))),'Data Summary'!CP20="Yes"),100-OFFSET('Sanitation Data'!$E$4,0,10*ROW('Sanitation Data'!E14)),NA())</f>
        <v>#N/A</v>
      </c>
      <c r="AB20" s="92" t="e">
        <f ca="true">+IF(AND(ISNUMBER(OFFSET('Sanitation Data'!$E$6,0,10*ROW('Sanitation Data'!E14))),'Data Summary'!CQ20="Yes"),OFFSET('Sanitation Data'!$E$6,0,10*ROW('Sanitation Data'!E14)),NA())</f>
        <v>#N/A</v>
      </c>
      <c r="AC20" s="92" t="e">
        <f ca="true">+IF(AND(ISNUMBER(OFFSET('Sanitation Data'!$E$10,0,10*ROW('Sanitation Data'!E14))),'Data Summary'!CR20="Yes"),OFFSET('Sanitation Data'!$E$10,0,10*ROW('Sanitation Data'!E14)),NA())</f>
        <v>#N/A</v>
      </c>
      <c r="AD20" s="92" t="e">
        <f ca="true">+IF(AND(ISNUMBER(OFFSET('Sanitation Data'!$E$11,0,10*ROW('Sanitation Data'!E14))),'Data Summary'!CS20="Yes"),OFFSET('Sanitation Data'!$E$11,0,10*ROW('Sanitation Data'!E14)),NA())</f>
        <v>#N/A</v>
      </c>
      <c r="AE20" s="92" t="e">
        <f ca="true">+IF(AND(ISNUMBER(OFFSET('Sanitation Data'!$E$12,0,10*ROW('Sanitation Data'!E14))),'Data Summary'!CT20="Yes"),OFFSET('Sanitation Data'!$E$12,0,10*ROW('Sanitation Data'!E14)),NA())</f>
        <v>#N/A</v>
      </c>
      <c r="AF20" s="92" t="e">
        <f ca="true">+IF(AND(ISNUMBER(OFFSET('Sanitation Data'!$F$4,0,10*ROW('Sanitation Data'!F14))),'Data Summary'!CU20="Yes"),100-OFFSET('Sanitation Data'!$F$4,0,10*ROW('Sanitation Data'!F14)),NA())</f>
        <v>#N/A</v>
      </c>
      <c r="AG20" s="92" t="e">
        <f ca="true">+IF(AND(ISNUMBER(OFFSET('Sanitation Data'!$F$6,0,10*ROW('Sanitation Data'!F14))),'Data Summary'!CV20="Yes"),OFFSET('Sanitation Data'!$F$6,0,10*ROW('Sanitation Data'!F14)),NA())</f>
        <v>#N/A</v>
      </c>
      <c r="AH20" s="92" t="e">
        <f ca="true">+IF(AND(ISNUMBER(OFFSET('Sanitation Data'!$F$10,0,10*ROW('Sanitation Data'!F14))),'Data Summary'!CW20="Yes"),OFFSET('Sanitation Data'!$F$10,0,10*ROW('Sanitation Data'!F14)),NA())</f>
        <v>#N/A</v>
      </c>
      <c r="AI20" s="92" t="e">
        <f ca="true">+IF(AND(ISNUMBER(OFFSET('Sanitation Data'!$F$11,0,10*ROW('Sanitation Data'!F14))),'Data Summary'!CX20="Yes"),OFFSET('Sanitation Data'!$F$11,0,10*ROW('Sanitation Data'!F14)),NA())</f>
        <v>#N/A</v>
      </c>
      <c r="AJ20" s="92" t="e">
        <f ca="true">+IF(AND(ISNUMBER(OFFSET('Sanitation Data'!$F$12,0,10*ROW('Sanitation Data'!F14))),'Data Summary'!CY20="Yes"),OFFSET('Sanitation Data'!$F$12,0,10*ROW('Sanitation Data'!F14)),NA())</f>
        <v>#N/A</v>
      </c>
      <c r="AK20" s="92" t="e">
        <f ca="true">+IF(AND(ISNUMBER(OFFSET('Sanitation Data'!$G$4,0,10*ROW('Sanitation Data'!G14))),'Data Summary'!CZ20="Yes"),100-OFFSET('Sanitation Data'!$G$4,0,10*ROW('Sanitation Data'!G14)),NA())</f>
        <v>#N/A</v>
      </c>
      <c r="AL20" s="92" t="e">
        <f ca="true">+IF(AND(ISNUMBER(OFFSET('Sanitation Data'!$G$6,0,10*ROW('Sanitation Data'!G14))),'Data Summary'!DA20="Yes"),OFFSET('Sanitation Data'!$G$6,0,10*ROW('Sanitation Data'!G14)),NA())</f>
        <v>#N/A</v>
      </c>
      <c r="AM20" s="92" t="e">
        <f ca="true">+IF(AND(ISNUMBER(OFFSET('Sanitation Data'!$G$10,0,10*ROW('Sanitation Data'!G14))),'Data Summary'!DB20="Yes"),OFFSET('Sanitation Data'!$G$10,0,10*ROW('Sanitation Data'!G14)),NA())</f>
        <v>#N/A</v>
      </c>
      <c r="AN20" s="92" t="e">
        <f ca="true">+IF(AND(ISNUMBER(OFFSET('Sanitation Data'!$G$11,0,10*ROW('Sanitation Data'!G14))),'Data Summary'!DC20="Yes"),OFFSET('Sanitation Data'!$G$11,0,10*ROW('Sanitation Data'!G14)),NA())</f>
        <v>#N/A</v>
      </c>
      <c r="AO20" s="92" t="e">
        <f ca="true">+IF(AND(ISNUMBER(OFFSET('Sanitation Data'!$G$12,0,10*ROW('Sanitation Data'!G14))),'Data Summary'!DD20="Yes"),OFFSET('Sanitation Data'!$G$12,0,10*ROW('Sanitation Data'!G14)),NA())</f>
        <v>#N/A</v>
      </c>
      <c r="AP20" s="92" t="e">
        <f ca="true">+IF(AND(ISNUMBER(OFFSET('Sanitation Data'!$H$4,0,10*ROW('Sanitation Data'!H14))),'Data Summary'!DE20="Yes"),100-OFFSET('Sanitation Data'!$H$4,0,10*ROW('Sanitation Data'!H14)),NA())</f>
        <v>#N/A</v>
      </c>
      <c r="AQ20" s="92" t="e">
        <f ca="true">+IF(AND(ISNUMBER(OFFSET('Sanitation Data'!$H$6,0,10*ROW('Sanitation Data'!H14))),'Data Summary'!DF20="Yes"),OFFSET('Sanitation Data'!$H$6,0,10*ROW('Sanitation Data'!H14)),NA())</f>
        <v>#N/A</v>
      </c>
      <c r="AR20" s="92" t="e">
        <f ca="true">+IF(AND(ISNUMBER(OFFSET('Sanitation Data'!$H$10,0,10*ROW('Sanitation Data'!H14))),'Data Summary'!DG20="Yes"),OFFSET('Sanitation Data'!$H$10,0,10*ROW('Sanitation Data'!H14)),NA())</f>
        <v>#N/A</v>
      </c>
      <c r="AS20" s="92" t="e">
        <f ca="true">+IF(AND(ISNUMBER(OFFSET('Sanitation Data'!$H$11,0,10*ROW('Sanitation Data'!H14))),'Data Summary'!DH20="Yes"),OFFSET('Sanitation Data'!$H$11,0,10*ROW('Sanitation Data'!H14)),NA())</f>
        <v>#N/A</v>
      </c>
      <c r="AT20" s="92" t="e">
        <f ca="true">+IF(AND(ISNUMBER(OFFSET('Sanitation Data'!$H$12,0,10*ROW('Sanitation Data'!H14))),'Data Summary'!DI20="Yes"),OFFSET('Sanitation Data'!$H$12,0,10*ROW('Sanitation Data'!H14)),NA())</f>
        <v>#N/A</v>
      </c>
      <c r="AU20" s="92" t="e">
        <f ca="true">+IF(AND(ISNUMBER(OFFSET('Sanitation Data'!$I$4,0,10*ROW('Sanitation Data'!I14))),'Data Summary'!DJ20="Yes"),100-OFFSET('Sanitation Data'!$I$4,0,10*ROW('Sanitation Data'!I14)),NA())</f>
        <v>#N/A</v>
      </c>
      <c r="AV20" s="92" t="e">
        <f ca="true">+IF(AND(ISNUMBER(OFFSET('Sanitation Data'!$I$6,0,10*ROW('Sanitation Data'!I14))),'Data Summary'!DK20="Yes"),OFFSET('Sanitation Data'!$I$6,0,10*ROW('Sanitation Data'!I14)),NA())</f>
        <v>#N/A</v>
      </c>
      <c r="AW20" s="92" t="e">
        <f ca="true">+IF(AND(ISNUMBER(OFFSET('Sanitation Data'!$I$10,0,10*ROW('Sanitation Data'!I14))),'Data Summary'!DL20="Yes"),OFFSET('Sanitation Data'!$I$10,0,10*ROW('Sanitation Data'!I14)),NA())</f>
        <v>#N/A</v>
      </c>
      <c r="AX20" s="92" t="e">
        <f ca="true">+IF(AND(ISNUMBER(OFFSET('Sanitation Data'!$I$11,0,10*ROW('Sanitation Data'!I14))),'Data Summary'!DM20="Yes"),OFFSET('Sanitation Data'!$I$11,0,10*ROW('Sanitation Data'!I14)),NA())</f>
        <v>#N/A</v>
      </c>
      <c r="AY20" s="92" t="e">
        <f ca="true">+IF(AND(ISNUMBER(OFFSET('Sanitation Data'!$I$12,0,10*ROW('Sanitation Data'!I14))),'Data Summary'!DN20="Yes"),OFFSET('Sanitation Data'!$I$12,0,10*ROW('Sanitation Data'!I14)),NA())</f>
        <v>#N/A</v>
      </c>
      <c r="AZ20" s="93" t="e">
        <f ca="true">+IF(AND(ISNUMBER(OFFSET('Hygiene Data'!$D$5,0,10*ROW('Hygiene Data'!D14))),'Data Summary'!DO20="Yes"),OFFSET('Hygiene Data'!$D$5,0,10*ROW('Hygiene Data'!D14)),NA())</f>
        <v>#N/A</v>
      </c>
      <c r="BA20" s="93" t="e">
        <f ca="true">+IF(AND(ISNUMBER(OFFSET('Hygiene Data'!$D$7,0,10*ROW('Hygiene Data'!D14))),'Data Summary'!DP20="Yes"),OFFSET('Hygiene Data'!$D$7,0,10*ROW('Hygiene Data'!D14)),NA())</f>
        <v>#N/A</v>
      </c>
      <c r="BB20" s="93" t="e">
        <f ca="true">+IF(AND(ISNUMBER(OFFSET('Hygiene Data'!$D$9,0,10*ROW('Hygiene Data'!D14))),'Data Summary'!DQ20="Yes"),OFFSET('Hygiene Data'!$D$9,0,10*ROW('Hygiene Data'!D14)),NA())</f>
        <v>#N/A</v>
      </c>
      <c r="BC20" s="93" t="e">
        <f ca="true">+IF(AND(ISNUMBER(OFFSET('Hygiene Data'!$E$5,0,10*ROW('Hygiene Data'!E14))),'Data Summary'!DR20="Yes"),OFFSET('Hygiene Data'!$E$5,0,10*ROW('Hygiene Data'!E14)),NA())</f>
        <v>#N/A</v>
      </c>
      <c r="BD20" s="93" t="e">
        <f ca="true">+IF(AND(ISNUMBER(OFFSET('Hygiene Data'!$E$7,0,10*ROW('Hygiene Data'!E14))),'Data Summary'!DS20="Yes"),OFFSET('Hygiene Data'!$E$7,0,10*ROW('Hygiene Data'!E14)),NA())</f>
        <v>#N/A</v>
      </c>
      <c r="BE20" s="93" t="e">
        <f ca="true">+IF(AND(ISNUMBER(OFFSET('Hygiene Data'!$E$9,0,10*ROW('Hygiene Data'!E14))),'Data Summary'!DT20="Yes"),OFFSET('Hygiene Data'!$E$9,0,10*ROW('Hygiene Data'!E14)),NA())</f>
        <v>#N/A</v>
      </c>
      <c r="BF20" s="93" t="e">
        <f ca="true">+IF(AND(ISNUMBER(OFFSET('Hygiene Data'!$F$5,0,10*ROW('Hygiene Data'!F14))),'Data Summary'!DU20="Yes"),OFFSET('Hygiene Data'!$F$5,0,10*ROW('Hygiene Data'!F14)),NA())</f>
        <v>#N/A</v>
      </c>
      <c r="BG20" s="93" t="e">
        <f ca="true">+IF(AND(ISNUMBER(OFFSET('Hygiene Data'!$F$7,0,10*ROW('Hygiene Data'!F14))),'Data Summary'!DV20="Yes"),OFFSET('Hygiene Data'!$F$7,0,10*ROW('Hygiene Data'!F14)),NA())</f>
        <v>#N/A</v>
      </c>
      <c r="BH20" s="93" t="e">
        <f ca="true">+IF(AND(ISNUMBER(OFFSET('Hygiene Data'!$F$9,0,10*ROW('Hygiene Data'!F14))),'Data Summary'!DW20="Yes"),OFFSET('Hygiene Data'!$F$9,0,10*ROW('Hygiene Data'!F14)),NA())</f>
        <v>#N/A</v>
      </c>
      <c r="BI20" s="93" t="e">
        <f ca="true">+IF(AND(ISNUMBER(OFFSET('Hygiene Data'!$G$5,0,10*ROW('Hygiene Data'!G14))),'Data Summary'!DX20="Yes"),OFFSET('Hygiene Data'!$G$5,0,10*ROW('Hygiene Data'!G14)),NA())</f>
        <v>#N/A</v>
      </c>
      <c r="BJ20" s="93" t="e">
        <f ca="true">+IF(AND(ISNUMBER(OFFSET('Hygiene Data'!$G$7,0,10*ROW('Hygiene Data'!G14))),'Data Summary'!DY20="Yes"),OFFSET('Hygiene Data'!$G$7,0,10*ROW('Hygiene Data'!G14)),NA())</f>
        <v>#N/A</v>
      </c>
      <c r="BK20" s="93" t="e">
        <f ca="true">+IF(AND(ISNUMBER(OFFSET('Hygiene Data'!$G$9,0,10*ROW('Hygiene Data'!G14))),'Data Summary'!DZ20="Yes"),OFFSET('Hygiene Data'!$G$9,0,10*ROW('Hygiene Data'!G14)),NA())</f>
        <v>#N/A</v>
      </c>
      <c r="BL20" s="93" t="e">
        <f ca="true">+IF(AND(ISNUMBER(OFFSET('Hygiene Data'!$H$5,0,10*ROW('Hygiene Data'!H14))),'Data Summary'!EA20="Yes"),OFFSET('Hygiene Data'!$H$5,0,10*ROW('Hygiene Data'!H14)),NA())</f>
        <v>#N/A</v>
      </c>
      <c r="BM20" s="93" t="e">
        <f ca="true">+IF(AND(ISNUMBER(OFFSET('Hygiene Data'!$H$7,0,10*ROW('Hygiene Data'!H14))),'Data Summary'!EB20="Yes"),OFFSET('Hygiene Data'!$H$7,0,10*ROW('Hygiene Data'!H14)),NA())</f>
        <v>#N/A</v>
      </c>
      <c r="BN20" s="93" t="e">
        <f ca="true">+IF(AND(ISNUMBER(OFFSET('Hygiene Data'!$H$9,0,10*ROW('Hygiene Data'!H14))),'Data Summary'!EC20="Yes"),OFFSET('Hygiene Data'!$H$9,0,10*ROW('Hygiene Data'!H14)),NA())</f>
        <v>#N/A</v>
      </c>
      <c r="BO20" s="93" t="e">
        <f ca="true">+IF(AND(ISNUMBER(OFFSET('Hygiene Data'!$I$5,0,10*ROW('Hygiene Data'!I14))),'Data Summary'!ED20="Yes"),OFFSET('Hygiene Data'!$I$5,0,10*ROW('Hygiene Data'!I14)),NA())</f>
        <v>#N/A</v>
      </c>
      <c r="BP20" s="93" t="e">
        <f ca="true">+IF(AND(ISNUMBER(OFFSET('Hygiene Data'!$I$7,0,10*ROW('Hygiene Data'!I14))),'Data Summary'!EE20="Yes"),OFFSET('Hygiene Data'!$I$7,0,10*ROW('Hygiene Data'!I14)),NA())</f>
        <v>#N/A</v>
      </c>
      <c r="BQ20" s="93" t="e">
        <f ca="true">+IF(AND(ISNUMBER(OFFSET('Hygiene Data'!$I$9,0,10*ROW('Hygiene Data'!I14))),'Data Summary'!EF20="Yes"),OFFSET('Hygiene Data'!$I$9,0,10*ROW('Hygiene Data'!I14)),NA())</f>
        <v>#N/A</v>
      </c>
    </row>
    <row xmlns:x14ac="http://schemas.microsoft.com/office/spreadsheetml/2009/9/ac" r="21" x14ac:dyDescent="0.2">
      <c r="A21" s="328" t="e">
        <f ca="true">+RIGHT('Data Summary'!A21,LEN('Data Summary'!A21)-9)</f>
        <v>#VALUE!</v>
      </c>
      <c r="B21" s="35" t="str">
        <f ca="true">+IF(ISTEXT('Data Summary'!B21),'Data Summary'!B21,"")</f>
        <v/>
      </c>
      <c r="C21" s="327" t="e">
        <f ca="true">+VALUE('Data Summary'!C21)</f>
        <v>#VALUE!</v>
      </c>
      <c r="D21" s="91" t="e">
        <f ca="true">+IF(AND(ISNUMBER(OFFSET('Water Data'!$D$4,0,10*ROW('Water Data'!D15))),'Data Summary'!BS21="Yes"),100-OFFSET('Water Data'!$D$4,0,10*ROW('Water Data'!D15)),NA())</f>
        <v>#N/A</v>
      </c>
      <c r="E21" s="91" t="e">
        <f ca="true">+IF(AND(ISNUMBER(OFFSET('Water Data'!$D$6,0,10*ROW('Water Data'!D15))),'Data Summary'!BT21="Yes"),OFFSET('Water Data'!$D$6,0,10*ROW('Water Data'!D15)),NA())</f>
        <v>#N/A</v>
      </c>
      <c r="F21" s="91" t="e">
        <f ca="true">+IF(AND(ISNUMBER(OFFSET('Water Data'!$D$9,0,10*ROW('Water Data'!D15))),'Data Summary'!BU21="Yes"),OFFSET('Water Data'!$D$9,0,10*ROW('Water Data'!D15)),NA())</f>
        <v>#N/A</v>
      </c>
      <c r="G21" s="91" t="e">
        <f ca="true">+IF(AND(ISNUMBER(OFFSET('Water Data'!$E$4,0,10*ROW('Water Data'!E15))),'Data Summary'!BV21="Yes"),100-OFFSET('Water Data'!$E$4,0,10*ROW('Water Data'!E15)),NA())</f>
        <v>#N/A</v>
      </c>
      <c r="H21" s="91" t="e">
        <f ca="true">+IF(AND(ISNUMBER(OFFSET('Water Data'!$E$6,0,10*ROW('Water Data'!E15))),'Data Summary'!BW21="Yes"),OFFSET('Water Data'!$E$6,0,10*ROW('Water Data'!E15)),NA())</f>
        <v>#N/A</v>
      </c>
      <c r="I21" s="91" t="e">
        <f ca="true">+IF(AND(ISNUMBER(OFFSET('Water Data'!$E$9,0,10*ROW('Water Data'!E15))),'Data Summary'!BX21="Yes"),OFFSET('Water Data'!$E$9,0,10*ROW('Water Data'!E15)),NA())</f>
        <v>#N/A</v>
      </c>
      <c r="J21" s="91" t="e">
        <f ca="true">+IF(AND(ISNUMBER(OFFSET('Water Data'!$F$4,0,10*ROW('Water Data'!F15))),'Data Summary'!BY21="Yes"),100-OFFSET('Water Data'!$F$4,0,10*ROW('Water Data'!F15)),NA())</f>
        <v>#N/A</v>
      </c>
      <c r="K21" s="91" t="e">
        <f ca="true">+IF(AND(ISNUMBER(OFFSET('Water Data'!$F$6,0,10*ROW('Water Data'!F15))),'Data Summary'!BZ21="Yes"),OFFSET('Water Data'!$F$6,0,10*ROW('Water Data'!F15)),NA())</f>
        <v>#N/A</v>
      </c>
      <c r="L21" s="91" t="e">
        <f ca="true">+IF(AND(ISNUMBER(OFFSET('Water Data'!$F$9,0,10*ROW('Water Data'!F15))),'Data Summary'!CA21="Yes"),OFFSET('Water Data'!$F$9,0,10*ROW('Water Data'!F15)),NA())</f>
        <v>#N/A</v>
      </c>
      <c r="M21" s="91" t="e">
        <f ca="true">+IF(AND(ISNUMBER(OFFSET('Water Data'!$G$4,0,10*ROW('Water Data'!G15))),'Data Summary'!CB21="Yes"),100-OFFSET('Water Data'!$G$4,0,10*ROW('Water Data'!G15)),NA())</f>
        <v>#N/A</v>
      </c>
      <c r="N21" s="91" t="e">
        <f ca="true">+IF(AND(ISNUMBER(OFFSET('Water Data'!$G$6,0,10*ROW('Water Data'!G15))),'Data Summary'!CC21="Yes"),OFFSET('Water Data'!$G$6,0,10*ROW('Water Data'!G15)),NA())</f>
        <v>#N/A</v>
      </c>
      <c r="O21" s="91" t="e">
        <f ca="true">+IF(AND(ISNUMBER(OFFSET('Water Data'!$G$9,0,10*ROW('Water Data'!G15))),'Data Summary'!CD21="Yes"),OFFSET('Water Data'!$G$9,0,10*ROW('Water Data'!G15)),NA())</f>
        <v>#N/A</v>
      </c>
      <c r="P21" s="91" t="e">
        <f ca="true">+IF(AND(ISNUMBER(OFFSET('Water Data'!$H$4,0,10*ROW('Water Data'!H15))),'Data Summary'!CE21="Yes"),100-OFFSET('Water Data'!$H$4,0,10*ROW('Water Data'!H15)),NA())</f>
        <v>#N/A</v>
      </c>
      <c r="Q21" s="91" t="e">
        <f ca="true">+IF(AND(ISNUMBER(OFFSET('Water Data'!$H$6,0,10*ROW('Water Data'!H15))),'Data Summary'!CF21="Yes"),OFFSET('Water Data'!$H$6,0,10*ROW('Water Data'!H15)),NA())</f>
        <v>#N/A</v>
      </c>
      <c r="R21" s="91" t="e">
        <f ca="true">+IF(AND(ISNUMBER(OFFSET('Water Data'!$H$9,0,10*ROW('Water Data'!H15))),'Data Summary'!CG21="Yes"),OFFSET('Water Data'!$H$9,0,10*ROW('Water Data'!H15)),NA())</f>
        <v>#N/A</v>
      </c>
      <c r="S21" s="91" t="e">
        <f ca="true">+IF(AND(ISNUMBER(OFFSET('Water Data'!$I$4,0,10*ROW('Water Data'!I15))),'Data Summary'!CH21="Yes"),100-OFFSET('Water Data'!$I$4,0,10*ROW('Water Data'!I15)),NA())</f>
        <v>#N/A</v>
      </c>
      <c r="T21" s="91" t="e">
        <f ca="true">+IF(AND(ISNUMBER(OFFSET('Water Data'!$I$6,0,10*ROW('Water Data'!I15))),'Data Summary'!CI21="Yes"),OFFSET('Water Data'!$I$6,0,10*ROW('Water Data'!I15)),NA())</f>
        <v>#N/A</v>
      </c>
      <c r="U21" s="91" t="e">
        <f ca="true">+IF(AND(ISNUMBER(OFFSET('Water Data'!$I$9,0,10*ROW('Water Data'!I15))),'Data Summary'!CJ21="Yes"),OFFSET('Water Data'!$I$9,0,10*ROW('Water Data'!I15)),NA())</f>
        <v>#N/A</v>
      </c>
      <c r="V21" s="92" t="e">
        <f ca="true">+IF(AND(ISNUMBER(OFFSET('Sanitation Data'!$D$4,0,10*ROW('Sanitation Data'!D15))),'Data Summary'!CK21="Yes"),100-OFFSET('Sanitation Data'!$D$4,0,10*ROW('Sanitation Data'!D15)),NA())</f>
        <v>#N/A</v>
      </c>
      <c r="W21" s="92" t="e">
        <f ca="true">+IF(AND(ISNUMBER(OFFSET('Sanitation Data'!$D$6,0,10*ROW('Sanitation Data'!D15))),'Data Summary'!CL21="Yes"),OFFSET('Sanitation Data'!$D$6,0,10*ROW('Sanitation Data'!D15)),NA())</f>
        <v>#N/A</v>
      </c>
      <c r="X21" s="92" t="e">
        <f ca="true">+IF(AND(ISNUMBER(OFFSET('Sanitation Data'!$D$10,0,10*ROW('Sanitation Data'!D15))),'Data Summary'!CM21="Yes"),OFFSET('Sanitation Data'!$D$10,0,10*ROW('Sanitation Data'!D15)),NA())</f>
        <v>#N/A</v>
      </c>
      <c r="Y21" s="92" t="e">
        <f ca="true">+IF(AND(ISNUMBER(OFFSET('Sanitation Data'!$D$11,0,10*ROW('Sanitation Data'!D15))),'Data Summary'!CN21="Yes"),OFFSET('Sanitation Data'!$D$11,0,10*ROW('Sanitation Data'!D15)),NA())</f>
        <v>#N/A</v>
      </c>
      <c r="Z21" s="92" t="e">
        <f ca="true">+IF(AND(ISNUMBER(OFFSET('Sanitation Data'!$D$12,0,10*ROW('Sanitation Data'!D15))),'Data Summary'!CO21="Yes"),OFFSET('Sanitation Data'!$D$12,0,10*ROW('Sanitation Data'!D15)),NA())</f>
        <v>#N/A</v>
      </c>
      <c r="AA21" s="92" t="e">
        <f ca="true">+IF(AND(ISNUMBER(OFFSET('Sanitation Data'!$E$4,0,10*ROW('Sanitation Data'!E15))),'Data Summary'!CP21="Yes"),100-OFFSET('Sanitation Data'!$E$4,0,10*ROW('Sanitation Data'!E15)),NA())</f>
        <v>#N/A</v>
      </c>
      <c r="AB21" s="92" t="e">
        <f ca="true">+IF(AND(ISNUMBER(OFFSET('Sanitation Data'!$E$6,0,10*ROW('Sanitation Data'!E15))),'Data Summary'!CQ21="Yes"),OFFSET('Sanitation Data'!$E$6,0,10*ROW('Sanitation Data'!E15)),NA())</f>
        <v>#N/A</v>
      </c>
      <c r="AC21" s="92" t="e">
        <f ca="true">+IF(AND(ISNUMBER(OFFSET('Sanitation Data'!$E$10,0,10*ROW('Sanitation Data'!E15))),'Data Summary'!CR21="Yes"),OFFSET('Sanitation Data'!$E$10,0,10*ROW('Sanitation Data'!E15)),NA())</f>
        <v>#N/A</v>
      </c>
      <c r="AD21" s="92" t="e">
        <f ca="true">+IF(AND(ISNUMBER(OFFSET('Sanitation Data'!$E$11,0,10*ROW('Sanitation Data'!E15))),'Data Summary'!CS21="Yes"),OFFSET('Sanitation Data'!$E$11,0,10*ROW('Sanitation Data'!E15)),NA())</f>
        <v>#N/A</v>
      </c>
      <c r="AE21" s="92" t="e">
        <f ca="true">+IF(AND(ISNUMBER(OFFSET('Sanitation Data'!$E$12,0,10*ROW('Sanitation Data'!E15))),'Data Summary'!CT21="Yes"),OFFSET('Sanitation Data'!$E$12,0,10*ROW('Sanitation Data'!E15)),NA())</f>
        <v>#N/A</v>
      </c>
      <c r="AF21" s="92" t="e">
        <f ca="true">+IF(AND(ISNUMBER(OFFSET('Sanitation Data'!$F$4,0,10*ROW('Sanitation Data'!F15))),'Data Summary'!CU21="Yes"),100-OFFSET('Sanitation Data'!$F$4,0,10*ROW('Sanitation Data'!F15)),NA())</f>
        <v>#N/A</v>
      </c>
      <c r="AG21" s="92" t="e">
        <f ca="true">+IF(AND(ISNUMBER(OFFSET('Sanitation Data'!$F$6,0,10*ROW('Sanitation Data'!F15))),'Data Summary'!CV21="Yes"),OFFSET('Sanitation Data'!$F$6,0,10*ROW('Sanitation Data'!F15)),NA())</f>
        <v>#N/A</v>
      </c>
      <c r="AH21" s="92" t="e">
        <f ca="true">+IF(AND(ISNUMBER(OFFSET('Sanitation Data'!$F$10,0,10*ROW('Sanitation Data'!F15))),'Data Summary'!CW21="Yes"),OFFSET('Sanitation Data'!$F$10,0,10*ROW('Sanitation Data'!F15)),NA())</f>
        <v>#N/A</v>
      </c>
      <c r="AI21" s="92" t="e">
        <f ca="true">+IF(AND(ISNUMBER(OFFSET('Sanitation Data'!$F$11,0,10*ROW('Sanitation Data'!F15))),'Data Summary'!CX21="Yes"),OFFSET('Sanitation Data'!$F$11,0,10*ROW('Sanitation Data'!F15)),NA())</f>
        <v>#N/A</v>
      </c>
      <c r="AJ21" s="92" t="e">
        <f ca="true">+IF(AND(ISNUMBER(OFFSET('Sanitation Data'!$F$12,0,10*ROW('Sanitation Data'!F15))),'Data Summary'!CY21="Yes"),OFFSET('Sanitation Data'!$F$12,0,10*ROW('Sanitation Data'!F15)),NA())</f>
        <v>#N/A</v>
      </c>
      <c r="AK21" s="92" t="e">
        <f ca="true">+IF(AND(ISNUMBER(OFFSET('Sanitation Data'!$G$4,0,10*ROW('Sanitation Data'!G15))),'Data Summary'!CZ21="Yes"),100-OFFSET('Sanitation Data'!$G$4,0,10*ROW('Sanitation Data'!G15)),NA())</f>
        <v>#N/A</v>
      </c>
      <c r="AL21" s="92" t="e">
        <f ca="true">+IF(AND(ISNUMBER(OFFSET('Sanitation Data'!$G$6,0,10*ROW('Sanitation Data'!G15))),'Data Summary'!DA21="Yes"),OFFSET('Sanitation Data'!$G$6,0,10*ROW('Sanitation Data'!G15)),NA())</f>
        <v>#N/A</v>
      </c>
      <c r="AM21" s="92" t="e">
        <f ca="true">+IF(AND(ISNUMBER(OFFSET('Sanitation Data'!$G$10,0,10*ROW('Sanitation Data'!G15))),'Data Summary'!DB21="Yes"),OFFSET('Sanitation Data'!$G$10,0,10*ROW('Sanitation Data'!G15)),NA())</f>
        <v>#N/A</v>
      </c>
      <c r="AN21" s="92" t="e">
        <f ca="true">+IF(AND(ISNUMBER(OFFSET('Sanitation Data'!$G$11,0,10*ROW('Sanitation Data'!G15))),'Data Summary'!DC21="Yes"),OFFSET('Sanitation Data'!$G$11,0,10*ROW('Sanitation Data'!G15)),NA())</f>
        <v>#N/A</v>
      </c>
      <c r="AO21" s="92" t="e">
        <f ca="true">+IF(AND(ISNUMBER(OFFSET('Sanitation Data'!$G$12,0,10*ROW('Sanitation Data'!G15))),'Data Summary'!DD21="Yes"),OFFSET('Sanitation Data'!$G$12,0,10*ROW('Sanitation Data'!G15)),NA())</f>
        <v>#N/A</v>
      </c>
      <c r="AP21" s="92" t="e">
        <f ca="true">+IF(AND(ISNUMBER(OFFSET('Sanitation Data'!$H$4,0,10*ROW('Sanitation Data'!H15))),'Data Summary'!DE21="Yes"),100-OFFSET('Sanitation Data'!$H$4,0,10*ROW('Sanitation Data'!H15)),NA())</f>
        <v>#N/A</v>
      </c>
      <c r="AQ21" s="92" t="e">
        <f ca="true">+IF(AND(ISNUMBER(OFFSET('Sanitation Data'!$H$6,0,10*ROW('Sanitation Data'!H15))),'Data Summary'!DF21="Yes"),OFFSET('Sanitation Data'!$H$6,0,10*ROW('Sanitation Data'!H15)),NA())</f>
        <v>#N/A</v>
      </c>
      <c r="AR21" s="92" t="e">
        <f ca="true">+IF(AND(ISNUMBER(OFFSET('Sanitation Data'!$H$10,0,10*ROW('Sanitation Data'!H15))),'Data Summary'!DG21="Yes"),OFFSET('Sanitation Data'!$H$10,0,10*ROW('Sanitation Data'!H15)),NA())</f>
        <v>#N/A</v>
      </c>
      <c r="AS21" s="92" t="e">
        <f ca="true">+IF(AND(ISNUMBER(OFFSET('Sanitation Data'!$H$11,0,10*ROW('Sanitation Data'!H15))),'Data Summary'!DH21="Yes"),OFFSET('Sanitation Data'!$H$11,0,10*ROW('Sanitation Data'!H15)),NA())</f>
        <v>#N/A</v>
      </c>
      <c r="AT21" s="92" t="e">
        <f ca="true">+IF(AND(ISNUMBER(OFFSET('Sanitation Data'!$H$12,0,10*ROW('Sanitation Data'!H15))),'Data Summary'!DI21="Yes"),OFFSET('Sanitation Data'!$H$12,0,10*ROW('Sanitation Data'!H15)),NA())</f>
        <v>#N/A</v>
      </c>
      <c r="AU21" s="92" t="e">
        <f ca="true">+IF(AND(ISNUMBER(OFFSET('Sanitation Data'!$I$4,0,10*ROW('Sanitation Data'!I15))),'Data Summary'!DJ21="Yes"),100-OFFSET('Sanitation Data'!$I$4,0,10*ROW('Sanitation Data'!I15)),NA())</f>
        <v>#N/A</v>
      </c>
      <c r="AV21" s="92" t="e">
        <f ca="true">+IF(AND(ISNUMBER(OFFSET('Sanitation Data'!$I$6,0,10*ROW('Sanitation Data'!I15))),'Data Summary'!DK21="Yes"),OFFSET('Sanitation Data'!$I$6,0,10*ROW('Sanitation Data'!I15)),NA())</f>
        <v>#N/A</v>
      </c>
      <c r="AW21" s="92" t="e">
        <f ca="true">+IF(AND(ISNUMBER(OFFSET('Sanitation Data'!$I$10,0,10*ROW('Sanitation Data'!I15))),'Data Summary'!DL21="Yes"),OFFSET('Sanitation Data'!$I$10,0,10*ROW('Sanitation Data'!I15)),NA())</f>
        <v>#N/A</v>
      </c>
      <c r="AX21" s="92" t="e">
        <f ca="true">+IF(AND(ISNUMBER(OFFSET('Sanitation Data'!$I$11,0,10*ROW('Sanitation Data'!I15))),'Data Summary'!DM21="Yes"),OFFSET('Sanitation Data'!$I$11,0,10*ROW('Sanitation Data'!I15)),NA())</f>
        <v>#N/A</v>
      </c>
      <c r="AY21" s="92" t="e">
        <f ca="true">+IF(AND(ISNUMBER(OFFSET('Sanitation Data'!$I$12,0,10*ROW('Sanitation Data'!I15))),'Data Summary'!DN21="Yes"),OFFSET('Sanitation Data'!$I$12,0,10*ROW('Sanitation Data'!I15)),NA())</f>
        <v>#N/A</v>
      </c>
      <c r="AZ21" s="93" t="e">
        <f ca="true">+IF(AND(ISNUMBER(OFFSET('Hygiene Data'!$D$5,0,10*ROW('Hygiene Data'!D15))),'Data Summary'!DO21="Yes"),OFFSET('Hygiene Data'!$D$5,0,10*ROW('Hygiene Data'!D15)),NA())</f>
        <v>#N/A</v>
      </c>
      <c r="BA21" s="93" t="e">
        <f ca="true">+IF(AND(ISNUMBER(OFFSET('Hygiene Data'!$D$7,0,10*ROW('Hygiene Data'!D15))),'Data Summary'!DP21="Yes"),OFFSET('Hygiene Data'!$D$7,0,10*ROW('Hygiene Data'!D15)),NA())</f>
        <v>#N/A</v>
      </c>
      <c r="BB21" s="93" t="e">
        <f ca="true">+IF(AND(ISNUMBER(OFFSET('Hygiene Data'!$D$9,0,10*ROW('Hygiene Data'!D15))),'Data Summary'!DQ21="Yes"),OFFSET('Hygiene Data'!$D$9,0,10*ROW('Hygiene Data'!D15)),NA())</f>
        <v>#N/A</v>
      </c>
      <c r="BC21" s="93" t="e">
        <f ca="true">+IF(AND(ISNUMBER(OFFSET('Hygiene Data'!$E$5,0,10*ROW('Hygiene Data'!E15))),'Data Summary'!DR21="Yes"),OFFSET('Hygiene Data'!$E$5,0,10*ROW('Hygiene Data'!E15)),NA())</f>
        <v>#N/A</v>
      </c>
      <c r="BD21" s="93" t="e">
        <f ca="true">+IF(AND(ISNUMBER(OFFSET('Hygiene Data'!$E$7,0,10*ROW('Hygiene Data'!E15))),'Data Summary'!DS21="Yes"),OFFSET('Hygiene Data'!$E$7,0,10*ROW('Hygiene Data'!E15)),NA())</f>
        <v>#N/A</v>
      </c>
      <c r="BE21" s="93" t="e">
        <f ca="true">+IF(AND(ISNUMBER(OFFSET('Hygiene Data'!$E$9,0,10*ROW('Hygiene Data'!E15))),'Data Summary'!DT21="Yes"),OFFSET('Hygiene Data'!$E$9,0,10*ROW('Hygiene Data'!E15)),NA())</f>
        <v>#N/A</v>
      </c>
      <c r="BF21" s="93" t="e">
        <f ca="true">+IF(AND(ISNUMBER(OFFSET('Hygiene Data'!$F$5,0,10*ROW('Hygiene Data'!F15))),'Data Summary'!DU21="Yes"),OFFSET('Hygiene Data'!$F$5,0,10*ROW('Hygiene Data'!F15)),NA())</f>
        <v>#N/A</v>
      </c>
      <c r="BG21" s="93" t="e">
        <f ca="true">+IF(AND(ISNUMBER(OFFSET('Hygiene Data'!$F$7,0,10*ROW('Hygiene Data'!F15))),'Data Summary'!DV21="Yes"),OFFSET('Hygiene Data'!$F$7,0,10*ROW('Hygiene Data'!F15)),NA())</f>
        <v>#N/A</v>
      </c>
      <c r="BH21" s="93" t="e">
        <f ca="true">+IF(AND(ISNUMBER(OFFSET('Hygiene Data'!$F$9,0,10*ROW('Hygiene Data'!F15))),'Data Summary'!DW21="Yes"),OFFSET('Hygiene Data'!$F$9,0,10*ROW('Hygiene Data'!F15)),NA())</f>
        <v>#N/A</v>
      </c>
      <c r="BI21" s="93" t="e">
        <f ca="true">+IF(AND(ISNUMBER(OFFSET('Hygiene Data'!$G$5,0,10*ROW('Hygiene Data'!G15))),'Data Summary'!DX21="Yes"),OFFSET('Hygiene Data'!$G$5,0,10*ROW('Hygiene Data'!G15)),NA())</f>
        <v>#N/A</v>
      </c>
      <c r="BJ21" s="93" t="e">
        <f ca="true">+IF(AND(ISNUMBER(OFFSET('Hygiene Data'!$G$7,0,10*ROW('Hygiene Data'!G15))),'Data Summary'!DY21="Yes"),OFFSET('Hygiene Data'!$G$7,0,10*ROW('Hygiene Data'!G15)),NA())</f>
        <v>#N/A</v>
      </c>
      <c r="BK21" s="93" t="e">
        <f ca="true">+IF(AND(ISNUMBER(OFFSET('Hygiene Data'!$G$9,0,10*ROW('Hygiene Data'!G15))),'Data Summary'!DZ21="Yes"),OFFSET('Hygiene Data'!$G$9,0,10*ROW('Hygiene Data'!G15)),NA())</f>
        <v>#N/A</v>
      </c>
      <c r="BL21" s="93" t="e">
        <f ca="true">+IF(AND(ISNUMBER(OFFSET('Hygiene Data'!$H$5,0,10*ROW('Hygiene Data'!H15))),'Data Summary'!EA21="Yes"),OFFSET('Hygiene Data'!$H$5,0,10*ROW('Hygiene Data'!H15)),NA())</f>
        <v>#N/A</v>
      </c>
      <c r="BM21" s="93" t="e">
        <f ca="true">+IF(AND(ISNUMBER(OFFSET('Hygiene Data'!$H$7,0,10*ROW('Hygiene Data'!H15))),'Data Summary'!EB21="Yes"),OFFSET('Hygiene Data'!$H$7,0,10*ROW('Hygiene Data'!H15)),NA())</f>
        <v>#N/A</v>
      </c>
      <c r="BN21" s="93" t="e">
        <f ca="true">+IF(AND(ISNUMBER(OFFSET('Hygiene Data'!$H$9,0,10*ROW('Hygiene Data'!H15))),'Data Summary'!EC21="Yes"),OFFSET('Hygiene Data'!$H$9,0,10*ROW('Hygiene Data'!H15)),NA())</f>
        <v>#N/A</v>
      </c>
      <c r="BO21" s="93" t="e">
        <f ca="true">+IF(AND(ISNUMBER(OFFSET('Hygiene Data'!$I$5,0,10*ROW('Hygiene Data'!I15))),'Data Summary'!ED21="Yes"),OFFSET('Hygiene Data'!$I$5,0,10*ROW('Hygiene Data'!I15)),NA())</f>
        <v>#N/A</v>
      </c>
      <c r="BP21" s="93" t="e">
        <f ca="true">+IF(AND(ISNUMBER(OFFSET('Hygiene Data'!$I$7,0,10*ROW('Hygiene Data'!I15))),'Data Summary'!EE21="Yes"),OFFSET('Hygiene Data'!$I$7,0,10*ROW('Hygiene Data'!I15)),NA())</f>
        <v>#N/A</v>
      </c>
      <c r="BQ21" s="93" t="e">
        <f ca="true">+IF(AND(ISNUMBER(OFFSET('Hygiene Data'!$I$9,0,10*ROW('Hygiene Data'!I15))),'Data Summary'!EF21="Yes"),OFFSET('Hygiene Data'!$I$9,0,10*ROW('Hygiene Data'!I15)),NA())</f>
        <v>#N/A</v>
      </c>
    </row>
    <row xmlns:x14ac="http://schemas.microsoft.com/office/spreadsheetml/2009/9/ac" r="22" x14ac:dyDescent="0.2">
      <c r="A22" s="328" t="e">
        <f ca="true">+RIGHT('Data Summary'!A22,LEN('Data Summary'!A22)-9)</f>
        <v>#VALUE!</v>
      </c>
      <c r="B22" s="35" t="str">
        <f ca="true">+IF(ISTEXT('Data Summary'!B22),'Data Summary'!B22,"")</f>
        <v/>
      </c>
      <c r="C22" s="327" t="e">
        <f ca="true">+VALUE('Data Summary'!C22)</f>
        <v>#VALUE!</v>
      </c>
      <c r="D22" s="91" t="e">
        <f ca="true">+IF(AND(ISNUMBER(OFFSET('Water Data'!$D$4,0,10*ROW('Water Data'!D16))),'Data Summary'!BS22="Yes"),100-OFFSET('Water Data'!$D$4,0,10*ROW('Water Data'!D16)),NA())</f>
        <v>#N/A</v>
      </c>
      <c r="E22" s="91" t="e">
        <f ca="true">+IF(AND(ISNUMBER(OFFSET('Water Data'!$D$6,0,10*ROW('Water Data'!D16))),'Data Summary'!BT22="Yes"),OFFSET('Water Data'!$D$6,0,10*ROW('Water Data'!D16)),NA())</f>
        <v>#N/A</v>
      </c>
      <c r="F22" s="91" t="e">
        <f ca="true">+IF(AND(ISNUMBER(OFFSET('Water Data'!$D$9,0,10*ROW('Water Data'!D16))),'Data Summary'!BU22="Yes"),OFFSET('Water Data'!$D$9,0,10*ROW('Water Data'!D16)),NA())</f>
        <v>#N/A</v>
      </c>
      <c r="G22" s="91" t="e">
        <f ca="true">+IF(AND(ISNUMBER(OFFSET('Water Data'!$E$4,0,10*ROW('Water Data'!E16))),'Data Summary'!BV22="Yes"),100-OFFSET('Water Data'!$E$4,0,10*ROW('Water Data'!E16)),NA())</f>
        <v>#N/A</v>
      </c>
      <c r="H22" s="91" t="e">
        <f ca="true">+IF(AND(ISNUMBER(OFFSET('Water Data'!$E$6,0,10*ROW('Water Data'!E16))),'Data Summary'!BW22="Yes"),OFFSET('Water Data'!$E$6,0,10*ROW('Water Data'!E16)),NA())</f>
        <v>#N/A</v>
      </c>
      <c r="I22" s="91" t="e">
        <f ca="true">+IF(AND(ISNUMBER(OFFSET('Water Data'!$E$9,0,10*ROW('Water Data'!E16))),'Data Summary'!BX22="Yes"),OFFSET('Water Data'!$E$9,0,10*ROW('Water Data'!E16)),NA())</f>
        <v>#N/A</v>
      </c>
      <c r="J22" s="91" t="e">
        <f ca="true">+IF(AND(ISNUMBER(OFFSET('Water Data'!$F$4,0,10*ROW('Water Data'!F16))),'Data Summary'!BY22="Yes"),100-OFFSET('Water Data'!$F$4,0,10*ROW('Water Data'!F16)),NA())</f>
        <v>#N/A</v>
      </c>
      <c r="K22" s="91" t="e">
        <f ca="true">+IF(AND(ISNUMBER(OFFSET('Water Data'!$F$6,0,10*ROW('Water Data'!F16))),'Data Summary'!BZ22="Yes"),OFFSET('Water Data'!$F$6,0,10*ROW('Water Data'!F16)),NA())</f>
        <v>#N/A</v>
      </c>
      <c r="L22" s="91" t="e">
        <f ca="true">+IF(AND(ISNUMBER(OFFSET('Water Data'!$F$9,0,10*ROW('Water Data'!F16))),'Data Summary'!CA22="Yes"),OFFSET('Water Data'!$F$9,0,10*ROW('Water Data'!F16)),NA())</f>
        <v>#N/A</v>
      </c>
      <c r="M22" s="91" t="e">
        <f ca="true">+IF(AND(ISNUMBER(OFFSET('Water Data'!$G$4,0,10*ROW('Water Data'!G16))),'Data Summary'!CB22="Yes"),100-OFFSET('Water Data'!$G$4,0,10*ROW('Water Data'!G16)),NA())</f>
        <v>#N/A</v>
      </c>
      <c r="N22" s="91" t="e">
        <f ca="true">+IF(AND(ISNUMBER(OFFSET('Water Data'!$G$6,0,10*ROW('Water Data'!G16))),'Data Summary'!CC22="Yes"),OFFSET('Water Data'!$G$6,0,10*ROW('Water Data'!G16)),NA())</f>
        <v>#N/A</v>
      </c>
      <c r="O22" s="91" t="e">
        <f ca="true">+IF(AND(ISNUMBER(OFFSET('Water Data'!$G$9,0,10*ROW('Water Data'!G16))),'Data Summary'!CD22="Yes"),OFFSET('Water Data'!$G$9,0,10*ROW('Water Data'!G16)),NA())</f>
        <v>#N/A</v>
      </c>
      <c r="P22" s="91" t="e">
        <f ca="true">+IF(AND(ISNUMBER(OFFSET('Water Data'!$H$4,0,10*ROW('Water Data'!H16))),'Data Summary'!CE22="Yes"),100-OFFSET('Water Data'!$H$4,0,10*ROW('Water Data'!H16)),NA())</f>
        <v>#N/A</v>
      </c>
      <c r="Q22" s="91" t="e">
        <f ca="true">+IF(AND(ISNUMBER(OFFSET('Water Data'!$H$6,0,10*ROW('Water Data'!H16))),'Data Summary'!CF22="Yes"),OFFSET('Water Data'!$H$6,0,10*ROW('Water Data'!H16)),NA())</f>
        <v>#N/A</v>
      </c>
      <c r="R22" s="91" t="e">
        <f ca="true">+IF(AND(ISNUMBER(OFFSET('Water Data'!$H$9,0,10*ROW('Water Data'!H16))),'Data Summary'!CG22="Yes"),OFFSET('Water Data'!$H$9,0,10*ROW('Water Data'!H16)),NA())</f>
        <v>#N/A</v>
      </c>
      <c r="S22" s="91" t="e">
        <f ca="true">+IF(AND(ISNUMBER(OFFSET('Water Data'!$I$4,0,10*ROW('Water Data'!I16))),'Data Summary'!CH22="Yes"),100-OFFSET('Water Data'!$I$4,0,10*ROW('Water Data'!I16)),NA())</f>
        <v>#N/A</v>
      </c>
      <c r="T22" s="91" t="e">
        <f ca="true">+IF(AND(ISNUMBER(OFFSET('Water Data'!$I$6,0,10*ROW('Water Data'!I16))),'Data Summary'!CI22="Yes"),OFFSET('Water Data'!$I$6,0,10*ROW('Water Data'!I16)),NA())</f>
        <v>#N/A</v>
      </c>
      <c r="U22" s="91" t="e">
        <f ca="true">+IF(AND(ISNUMBER(OFFSET('Water Data'!$I$9,0,10*ROW('Water Data'!I16))),'Data Summary'!CJ22="Yes"),OFFSET('Water Data'!$I$9,0,10*ROW('Water Data'!I16)),NA())</f>
        <v>#N/A</v>
      </c>
      <c r="V22" s="92" t="e">
        <f ca="true">+IF(AND(ISNUMBER(OFFSET('Sanitation Data'!$D$4,0,10*ROW('Sanitation Data'!D16))),'Data Summary'!CK22="Yes"),100-OFFSET('Sanitation Data'!$D$4,0,10*ROW('Sanitation Data'!D16)),NA())</f>
        <v>#N/A</v>
      </c>
      <c r="W22" s="92" t="e">
        <f ca="true">+IF(AND(ISNUMBER(OFFSET('Sanitation Data'!$D$6,0,10*ROW('Sanitation Data'!D16))),'Data Summary'!CL22="Yes"),OFFSET('Sanitation Data'!$D$6,0,10*ROW('Sanitation Data'!D16)),NA())</f>
        <v>#N/A</v>
      </c>
      <c r="X22" s="92" t="e">
        <f ca="true">+IF(AND(ISNUMBER(OFFSET('Sanitation Data'!$D$10,0,10*ROW('Sanitation Data'!D16))),'Data Summary'!CM22="Yes"),OFFSET('Sanitation Data'!$D$10,0,10*ROW('Sanitation Data'!D16)),NA())</f>
        <v>#N/A</v>
      </c>
      <c r="Y22" s="92" t="e">
        <f ca="true">+IF(AND(ISNUMBER(OFFSET('Sanitation Data'!$D$11,0,10*ROW('Sanitation Data'!D16))),'Data Summary'!CN22="Yes"),OFFSET('Sanitation Data'!$D$11,0,10*ROW('Sanitation Data'!D16)),NA())</f>
        <v>#N/A</v>
      </c>
      <c r="Z22" s="92" t="e">
        <f ca="true">+IF(AND(ISNUMBER(OFFSET('Sanitation Data'!$D$12,0,10*ROW('Sanitation Data'!D16))),'Data Summary'!CO22="Yes"),OFFSET('Sanitation Data'!$D$12,0,10*ROW('Sanitation Data'!D16)),NA())</f>
        <v>#N/A</v>
      </c>
      <c r="AA22" s="92" t="e">
        <f ca="true">+IF(AND(ISNUMBER(OFFSET('Sanitation Data'!$E$4,0,10*ROW('Sanitation Data'!E16))),'Data Summary'!CP22="Yes"),100-OFFSET('Sanitation Data'!$E$4,0,10*ROW('Sanitation Data'!E16)),NA())</f>
        <v>#N/A</v>
      </c>
      <c r="AB22" s="92" t="e">
        <f ca="true">+IF(AND(ISNUMBER(OFFSET('Sanitation Data'!$E$6,0,10*ROW('Sanitation Data'!E16))),'Data Summary'!CQ22="Yes"),OFFSET('Sanitation Data'!$E$6,0,10*ROW('Sanitation Data'!E16)),NA())</f>
        <v>#N/A</v>
      </c>
      <c r="AC22" s="92" t="e">
        <f ca="true">+IF(AND(ISNUMBER(OFFSET('Sanitation Data'!$E$10,0,10*ROW('Sanitation Data'!E16))),'Data Summary'!CR22="Yes"),OFFSET('Sanitation Data'!$E$10,0,10*ROW('Sanitation Data'!E16)),NA())</f>
        <v>#N/A</v>
      </c>
      <c r="AD22" s="92" t="e">
        <f ca="true">+IF(AND(ISNUMBER(OFFSET('Sanitation Data'!$E$11,0,10*ROW('Sanitation Data'!E16))),'Data Summary'!CS22="Yes"),OFFSET('Sanitation Data'!$E$11,0,10*ROW('Sanitation Data'!E16)),NA())</f>
        <v>#N/A</v>
      </c>
      <c r="AE22" s="92" t="e">
        <f ca="true">+IF(AND(ISNUMBER(OFFSET('Sanitation Data'!$E$12,0,10*ROW('Sanitation Data'!E16))),'Data Summary'!CT22="Yes"),OFFSET('Sanitation Data'!$E$12,0,10*ROW('Sanitation Data'!E16)),NA())</f>
        <v>#N/A</v>
      </c>
      <c r="AF22" s="92" t="e">
        <f ca="true">+IF(AND(ISNUMBER(OFFSET('Sanitation Data'!$F$4,0,10*ROW('Sanitation Data'!F16))),'Data Summary'!CU22="Yes"),100-OFFSET('Sanitation Data'!$F$4,0,10*ROW('Sanitation Data'!F16)),NA())</f>
        <v>#N/A</v>
      </c>
      <c r="AG22" s="92" t="e">
        <f ca="true">+IF(AND(ISNUMBER(OFFSET('Sanitation Data'!$F$6,0,10*ROW('Sanitation Data'!F16))),'Data Summary'!CV22="Yes"),OFFSET('Sanitation Data'!$F$6,0,10*ROW('Sanitation Data'!F16)),NA())</f>
        <v>#N/A</v>
      </c>
      <c r="AH22" s="92" t="e">
        <f ca="true">+IF(AND(ISNUMBER(OFFSET('Sanitation Data'!$F$10,0,10*ROW('Sanitation Data'!F16))),'Data Summary'!CW22="Yes"),OFFSET('Sanitation Data'!$F$10,0,10*ROW('Sanitation Data'!F16)),NA())</f>
        <v>#N/A</v>
      </c>
      <c r="AI22" s="92" t="e">
        <f ca="true">+IF(AND(ISNUMBER(OFFSET('Sanitation Data'!$F$11,0,10*ROW('Sanitation Data'!F16))),'Data Summary'!CX22="Yes"),OFFSET('Sanitation Data'!$F$11,0,10*ROW('Sanitation Data'!F16)),NA())</f>
        <v>#N/A</v>
      </c>
      <c r="AJ22" s="92" t="e">
        <f ca="true">+IF(AND(ISNUMBER(OFFSET('Sanitation Data'!$F$12,0,10*ROW('Sanitation Data'!F16))),'Data Summary'!CY22="Yes"),OFFSET('Sanitation Data'!$F$12,0,10*ROW('Sanitation Data'!F16)),NA())</f>
        <v>#N/A</v>
      </c>
      <c r="AK22" s="92" t="e">
        <f ca="true">+IF(AND(ISNUMBER(OFFSET('Sanitation Data'!$G$4,0,10*ROW('Sanitation Data'!G16))),'Data Summary'!CZ22="Yes"),100-OFFSET('Sanitation Data'!$G$4,0,10*ROW('Sanitation Data'!G16)),NA())</f>
        <v>#N/A</v>
      </c>
      <c r="AL22" s="92" t="e">
        <f ca="true">+IF(AND(ISNUMBER(OFFSET('Sanitation Data'!$G$6,0,10*ROW('Sanitation Data'!G16))),'Data Summary'!DA22="Yes"),OFFSET('Sanitation Data'!$G$6,0,10*ROW('Sanitation Data'!G16)),NA())</f>
        <v>#N/A</v>
      </c>
      <c r="AM22" s="92" t="e">
        <f ca="true">+IF(AND(ISNUMBER(OFFSET('Sanitation Data'!$G$10,0,10*ROW('Sanitation Data'!G16))),'Data Summary'!DB22="Yes"),OFFSET('Sanitation Data'!$G$10,0,10*ROW('Sanitation Data'!G16)),NA())</f>
        <v>#N/A</v>
      </c>
      <c r="AN22" s="92" t="e">
        <f ca="true">+IF(AND(ISNUMBER(OFFSET('Sanitation Data'!$G$11,0,10*ROW('Sanitation Data'!G16))),'Data Summary'!DC22="Yes"),OFFSET('Sanitation Data'!$G$11,0,10*ROW('Sanitation Data'!G16)),NA())</f>
        <v>#N/A</v>
      </c>
      <c r="AO22" s="92" t="e">
        <f ca="true">+IF(AND(ISNUMBER(OFFSET('Sanitation Data'!$G$12,0,10*ROW('Sanitation Data'!G16))),'Data Summary'!DD22="Yes"),OFFSET('Sanitation Data'!$G$12,0,10*ROW('Sanitation Data'!G16)),NA())</f>
        <v>#N/A</v>
      </c>
      <c r="AP22" s="92" t="e">
        <f ca="true">+IF(AND(ISNUMBER(OFFSET('Sanitation Data'!$H$4,0,10*ROW('Sanitation Data'!H16))),'Data Summary'!DE22="Yes"),100-OFFSET('Sanitation Data'!$H$4,0,10*ROW('Sanitation Data'!H16)),NA())</f>
        <v>#N/A</v>
      </c>
      <c r="AQ22" s="92" t="e">
        <f ca="true">+IF(AND(ISNUMBER(OFFSET('Sanitation Data'!$H$6,0,10*ROW('Sanitation Data'!H16))),'Data Summary'!DF22="Yes"),OFFSET('Sanitation Data'!$H$6,0,10*ROW('Sanitation Data'!H16)),NA())</f>
        <v>#N/A</v>
      </c>
      <c r="AR22" s="92" t="e">
        <f ca="true">+IF(AND(ISNUMBER(OFFSET('Sanitation Data'!$H$10,0,10*ROW('Sanitation Data'!H16))),'Data Summary'!DG22="Yes"),OFFSET('Sanitation Data'!$H$10,0,10*ROW('Sanitation Data'!H16)),NA())</f>
        <v>#N/A</v>
      </c>
      <c r="AS22" s="92" t="e">
        <f ca="true">+IF(AND(ISNUMBER(OFFSET('Sanitation Data'!$H$11,0,10*ROW('Sanitation Data'!H16))),'Data Summary'!DH22="Yes"),OFFSET('Sanitation Data'!$H$11,0,10*ROW('Sanitation Data'!H16)),NA())</f>
        <v>#N/A</v>
      </c>
      <c r="AT22" s="92" t="e">
        <f ca="true">+IF(AND(ISNUMBER(OFFSET('Sanitation Data'!$H$12,0,10*ROW('Sanitation Data'!H16))),'Data Summary'!DI22="Yes"),OFFSET('Sanitation Data'!$H$12,0,10*ROW('Sanitation Data'!H16)),NA())</f>
        <v>#N/A</v>
      </c>
      <c r="AU22" s="92" t="e">
        <f ca="true">+IF(AND(ISNUMBER(OFFSET('Sanitation Data'!$I$4,0,10*ROW('Sanitation Data'!I16))),'Data Summary'!DJ22="Yes"),100-OFFSET('Sanitation Data'!$I$4,0,10*ROW('Sanitation Data'!I16)),NA())</f>
        <v>#N/A</v>
      </c>
      <c r="AV22" s="92" t="e">
        <f ca="true">+IF(AND(ISNUMBER(OFFSET('Sanitation Data'!$I$6,0,10*ROW('Sanitation Data'!I16))),'Data Summary'!DK22="Yes"),OFFSET('Sanitation Data'!$I$6,0,10*ROW('Sanitation Data'!I16)),NA())</f>
        <v>#N/A</v>
      </c>
      <c r="AW22" s="92" t="e">
        <f ca="true">+IF(AND(ISNUMBER(OFFSET('Sanitation Data'!$I$10,0,10*ROW('Sanitation Data'!I16))),'Data Summary'!DL22="Yes"),OFFSET('Sanitation Data'!$I$10,0,10*ROW('Sanitation Data'!I16)),NA())</f>
        <v>#N/A</v>
      </c>
      <c r="AX22" s="92" t="e">
        <f ca="true">+IF(AND(ISNUMBER(OFFSET('Sanitation Data'!$I$11,0,10*ROW('Sanitation Data'!I16))),'Data Summary'!DM22="Yes"),OFFSET('Sanitation Data'!$I$11,0,10*ROW('Sanitation Data'!I16)),NA())</f>
        <v>#N/A</v>
      </c>
      <c r="AY22" s="92" t="e">
        <f ca="true">+IF(AND(ISNUMBER(OFFSET('Sanitation Data'!$I$12,0,10*ROW('Sanitation Data'!I16))),'Data Summary'!DN22="Yes"),OFFSET('Sanitation Data'!$I$12,0,10*ROW('Sanitation Data'!I16)),NA())</f>
        <v>#N/A</v>
      </c>
      <c r="AZ22" s="93" t="e">
        <f ca="true">+IF(AND(ISNUMBER(OFFSET('Hygiene Data'!$D$5,0,10*ROW('Hygiene Data'!D16))),'Data Summary'!DO22="Yes"),OFFSET('Hygiene Data'!$D$5,0,10*ROW('Hygiene Data'!D16)),NA())</f>
        <v>#N/A</v>
      </c>
      <c r="BA22" s="93" t="e">
        <f ca="true">+IF(AND(ISNUMBER(OFFSET('Hygiene Data'!$D$7,0,10*ROW('Hygiene Data'!D16))),'Data Summary'!DP22="Yes"),OFFSET('Hygiene Data'!$D$7,0,10*ROW('Hygiene Data'!D16)),NA())</f>
        <v>#N/A</v>
      </c>
      <c r="BB22" s="93" t="e">
        <f ca="true">+IF(AND(ISNUMBER(OFFSET('Hygiene Data'!$D$9,0,10*ROW('Hygiene Data'!D16))),'Data Summary'!DQ22="Yes"),OFFSET('Hygiene Data'!$D$9,0,10*ROW('Hygiene Data'!D16)),NA())</f>
        <v>#N/A</v>
      </c>
      <c r="BC22" s="93" t="e">
        <f ca="true">+IF(AND(ISNUMBER(OFFSET('Hygiene Data'!$E$5,0,10*ROW('Hygiene Data'!E16))),'Data Summary'!DR22="Yes"),OFFSET('Hygiene Data'!$E$5,0,10*ROW('Hygiene Data'!E16)),NA())</f>
        <v>#N/A</v>
      </c>
      <c r="BD22" s="93" t="e">
        <f ca="true">+IF(AND(ISNUMBER(OFFSET('Hygiene Data'!$E$7,0,10*ROW('Hygiene Data'!E16))),'Data Summary'!DS22="Yes"),OFFSET('Hygiene Data'!$E$7,0,10*ROW('Hygiene Data'!E16)),NA())</f>
        <v>#N/A</v>
      </c>
      <c r="BE22" s="93" t="e">
        <f ca="true">+IF(AND(ISNUMBER(OFFSET('Hygiene Data'!$E$9,0,10*ROW('Hygiene Data'!E16))),'Data Summary'!DT22="Yes"),OFFSET('Hygiene Data'!$E$9,0,10*ROW('Hygiene Data'!E16)),NA())</f>
        <v>#N/A</v>
      </c>
      <c r="BF22" s="93" t="e">
        <f ca="true">+IF(AND(ISNUMBER(OFFSET('Hygiene Data'!$F$5,0,10*ROW('Hygiene Data'!F16))),'Data Summary'!DU22="Yes"),OFFSET('Hygiene Data'!$F$5,0,10*ROW('Hygiene Data'!F16)),NA())</f>
        <v>#N/A</v>
      </c>
      <c r="BG22" s="93" t="e">
        <f ca="true">+IF(AND(ISNUMBER(OFFSET('Hygiene Data'!$F$7,0,10*ROW('Hygiene Data'!F16))),'Data Summary'!DV22="Yes"),OFFSET('Hygiene Data'!$F$7,0,10*ROW('Hygiene Data'!F16)),NA())</f>
        <v>#N/A</v>
      </c>
      <c r="BH22" s="93" t="e">
        <f ca="true">+IF(AND(ISNUMBER(OFFSET('Hygiene Data'!$F$9,0,10*ROW('Hygiene Data'!F16))),'Data Summary'!DW22="Yes"),OFFSET('Hygiene Data'!$F$9,0,10*ROW('Hygiene Data'!F16)),NA())</f>
        <v>#N/A</v>
      </c>
      <c r="BI22" s="93" t="e">
        <f ca="true">+IF(AND(ISNUMBER(OFFSET('Hygiene Data'!$G$5,0,10*ROW('Hygiene Data'!G16))),'Data Summary'!DX22="Yes"),OFFSET('Hygiene Data'!$G$5,0,10*ROW('Hygiene Data'!G16)),NA())</f>
        <v>#N/A</v>
      </c>
      <c r="BJ22" s="93" t="e">
        <f ca="true">+IF(AND(ISNUMBER(OFFSET('Hygiene Data'!$G$7,0,10*ROW('Hygiene Data'!G16))),'Data Summary'!DY22="Yes"),OFFSET('Hygiene Data'!$G$7,0,10*ROW('Hygiene Data'!G16)),NA())</f>
        <v>#N/A</v>
      </c>
      <c r="BK22" s="93" t="e">
        <f ca="true">+IF(AND(ISNUMBER(OFFSET('Hygiene Data'!$G$9,0,10*ROW('Hygiene Data'!G16))),'Data Summary'!DZ22="Yes"),OFFSET('Hygiene Data'!$G$9,0,10*ROW('Hygiene Data'!G16)),NA())</f>
        <v>#N/A</v>
      </c>
      <c r="BL22" s="93" t="e">
        <f ca="true">+IF(AND(ISNUMBER(OFFSET('Hygiene Data'!$H$5,0,10*ROW('Hygiene Data'!H16))),'Data Summary'!EA22="Yes"),OFFSET('Hygiene Data'!$H$5,0,10*ROW('Hygiene Data'!H16)),NA())</f>
        <v>#N/A</v>
      </c>
      <c r="BM22" s="93" t="e">
        <f ca="true">+IF(AND(ISNUMBER(OFFSET('Hygiene Data'!$H$7,0,10*ROW('Hygiene Data'!H16))),'Data Summary'!EB22="Yes"),OFFSET('Hygiene Data'!$H$7,0,10*ROW('Hygiene Data'!H16)),NA())</f>
        <v>#N/A</v>
      </c>
      <c r="BN22" s="93" t="e">
        <f ca="true">+IF(AND(ISNUMBER(OFFSET('Hygiene Data'!$H$9,0,10*ROW('Hygiene Data'!H16))),'Data Summary'!EC22="Yes"),OFFSET('Hygiene Data'!$H$9,0,10*ROW('Hygiene Data'!H16)),NA())</f>
        <v>#N/A</v>
      </c>
      <c r="BO22" s="93" t="e">
        <f ca="true">+IF(AND(ISNUMBER(OFFSET('Hygiene Data'!$I$5,0,10*ROW('Hygiene Data'!I16))),'Data Summary'!ED22="Yes"),OFFSET('Hygiene Data'!$I$5,0,10*ROW('Hygiene Data'!I16)),NA())</f>
        <v>#N/A</v>
      </c>
      <c r="BP22" s="93" t="e">
        <f ca="true">+IF(AND(ISNUMBER(OFFSET('Hygiene Data'!$I$7,0,10*ROW('Hygiene Data'!I16))),'Data Summary'!EE22="Yes"),OFFSET('Hygiene Data'!$I$7,0,10*ROW('Hygiene Data'!I16)),NA())</f>
        <v>#N/A</v>
      </c>
      <c r="BQ22" s="93" t="e">
        <f ca="true">+IF(AND(ISNUMBER(OFFSET('Hygiene Data'!$I$9,0,10*ROW('Hygiene Data'!I16))),'Data Summary'!EF22="Yes"),OFFSET('Hygiene Data'!$I$9,0,10*ROW('Hygiene Data'!I16)),NA())</f>
        <v>#N/A</v>
      </c>
    </row>
    <row xmlns:x14ac="http://schemas.microsoft.com/office/spreadsheetml/2009/9/ac" r="23" x14ac:dyDescent="0.2">
      <c r="A23" s="328" t="e">
        <f ca="true">+RIGHT('Data Summary'!A23,LEN('Data Summary'!A23)-9)</f>
        <v>#VALUE!</v>
      </c>
      <c r="B23" s="35" t="str">
        <f ca="true">+IF(ISTEXT('Data Summary'!B23),'Data Summary'!B23,"")</f>
        <v/>
      </c>
      <c r="C23" s="327" t="e">
        <f ca="true">+VALUE('Data Summary'!C23)</f>
        <v>#VALUE!</v>
      </c>
      <c r="D23" s="91" t="e">
        <f ca="true">+IF(AND(ISNUMBER(OFFSET('Water Data'!$D$4,0,10*ROW('Water Data'!D17))),'Data Summary'!BS23="Yes"),100-OFFSET('Water Data'!$D$4,0,10*ROW('Water Data'!D17)),NA())</f>
        <v>#N/A</v>
      </c>
      <c r="E23" s="91" t="e">
        <f ca="true">+IF(AND(ISNUMBER(OFFSET('Water Data'!$D$6,0,10*ROW('Water Data'!D17))),'Data Summary'!BT23="Yes"),OFFSET('Water Data'!$D$6,0,10*ROW('Water Data'!D17)),NA())</f>
        <v>#N/A</v>
      </c>
      <c r="F23" s="91" t="e">
        <f ca="true">+IF(AND(ISNUMBER(OFFSET('Water Data'!$D$9,0,10*ROW('Water Data'!D17))),'Data Summary'!BU23="Yes"),OFFSET('Water Data'!$D$9,0,10*ROW('Water Data'!D17)),NA())</f>
        <v>#N/A</v>
      </c>
      <c r="G23" s="91" t="e">
        <f ca="true">+IF(AND(ISNUMBER(OFFSET('Water Data'!$E$4,0,10*ROW('Water Data'!E17))),'Data Summary'!BV23="Yes"),100-OFFSET('Water Data'!$E$4,0,10*ROW('Water Data'!E17)),NA())</f>
        <v>#N/A</v>
      </c>
      <c r="H23" s="91" t="e">
        <f ca="true">+IF(AND(ISNUMBER(OFFSET('Water Data'!$E$6,0,10*ROW('Water Data'!E17))),'Data Summary'!BW23="Yes"),OFFSET('Water Data'!$E$6,0,10*ROW('Water Data'!E17)),NA())</f>
        <v>#N/A</v>
      </c>
      <c r="I23" s="91" t="e">
        <f ca="true">+IF(AND(ISNUMBER(OFFSET('Water Data'!$E$9,0,10*ROW('Water Data'!E17))),'Data Summary'!BX23="Yes"),OFFSET('Water Data'!$E$9,0,10*ROW('Water Data'!E17)),NA())</f>
        <v>#N/A</v>
      </c>
      <c r="J23" s="91" t="e">
        <f ca="true">+IF(AND(ISNUMBER(OFFSET('Water Data'!$F$4,0,10*ROW('Water Data'!F17))),'Data Summary'!BY23="Yes"),100-OFFSET('Water Data'!$F$4,0,10*ROW('Water Data'!F17)),NA())</f>
        <v>#N/A</v>
      </c>
      <c r="K23" s="91" t="e">
        <f ca="true">+IF(AND(ISNUMBER(OFFSET('Water Data'!$F$6,0,10*ROW('Water Data'!F17))),'Data Summary'!BZ23="Yes"),OFFSET('Water Data'!$F$6,0,10*ROW('Water Data'!F17)),NA())</f>
        <v>#N/A</v>
      </c>
      <c r="L23" s="91" t="e">
        <f ca="true">+IF(AND(ISNUMBER(OFFSET('Water Data'!$F$9,0,10*ROW('Water Data'!F17))),'Data Summary'!CA23="Yes"),OFFSET('Water Data'!$F$9,0,10*ROW('Water Data'!F17)),NA())</f>
        <v>#N/A</v>
      </c>
      <c r="M23" s="91" t="e">
        <f ca="true">+IF(AND(ISNUMBER(OFFSET('Water Data'!$G$4,0,10*ROW('Water Data'!G17))),'Data Summary'!CB23="Yes"),100-OFFSET('Water Data'!$G$4,0,10*ROW('Water Data'!G17)),NA())</f>
        <v>#N/A</v>
      </c>
      <c r="N23" s="91" t="e">
        <f ca="true">+IF(AND(ISNUMBER(OFFSET('Water Data'!$G$6,0,10*ROW('Water Data'!G17))),'Data Summary'!CC23="Yes"),OFFSET('Water Data'!$G$6,0,10*ROW('Water Data'!G17)),NA())</f>
        <v>#N/A</v>
      </c>
      <c r="O23" s="91" t="e">
        <f ca="true">+IF(AND(ISNUMBER(OFFSET('Water Data'!$G$9,0,10*ROW('Water Data'!G17))),'Data Summary'!CD23="Yes"),OFFSET('Water Data'!$G$9,0,10*ROW('Water Data'!G17)),NA())</f>
        <v>#N/A</v>
      </c>
      <c r="P23" s="91" t="e">
        <f ca="true">+IF(AND(ISNUMBER(OFFSET('Water Data'!$H$4,0,10*ROW('Water Data'!H17))),'Data Summary'!CE23="Yes"),100-OFFSET('Water Data'!$H$4,0,10*ROW('Water Data'!H17)),NA())</f>
        <v>#N/A</v>
      </c>
      <c r="Q23" s="91" t="e">
        <f ca="true">+IF(AND(ISNUMBER(OFFSET('Water Data'!$H$6,0,10*ROW('Water Data'!H17))),'Data Summary'!CF23="Yes"),OFFSET('Water Data'!$H$6,0,10*ROW('Water Data'!H17)),NA())</f>
        <v>#N/A</v>
      </c>
      <c r="R23" s="91" t="e">
        <f ca="true">+IF(AND(ISNUMBER(OFFSET('Water Data'!$H$9,0,10*ROW('Water Data'!H17))),'Data Summary'!CG23="Yes"),OFFSET('Water Data'!$H$9,0,10*ROW('Water Data'!H17)),NA())</f>
        <v>#N/A</v>
      </c>
      <c r="S23" s="91" t="e">
        <f ca="true">+IF(AND(ISNUMBER(OFFSET('Water Data'!$I$4,0,10*ROW('Water Data'!I17))),'Data Summary'!CH23="Yes"),100-OFFSET('Water Data'!$I$4,0,10*ROW('Water Data'!I17)),NA())</f>
        <v>#N/A</v>
      </c>
      <c r="T23" s="91" t="e">
        <f ca="true">+IF(AND(ISNUMBER(OFFSET('Water Data'!$I$6,0,10*ROW('Water Data'!I17))),'Data Summary'!CI23="Yes"),OFFSET('Water Data'!$I$6,0,10*ROW('Water Data'!I17)),NA())</f>
        <v>#N/A</v>
      </c>
      <c r="U23" s="91" t="e">
        <f ca="true">+IF(AND(ISNUMBER(OFFSET('Water Data'!$I$9,0,10*ROW('Water Data'!I17))),'Data Summary'!CJ23="Yes"),OFFSET('Water Data'!$I$9,0,10*ROW('Water Data'!I17)),NA())</f>
        <v>#N/A</v>
      </c>
      <c r="V23" s="92" t="e">
        <f ca="true">+IF(AND(ISNUMBER(OFFSET('Sanitation Data'!$D$4,0,10*ROW('Sanitation Data'!D17))),'Data Summary'!CK23="Yes"),100-OFFSET('Sanitation Data'!$D$4,0,10*ROW('Sanitation Data'!D17)),NA())</f>
        <v>#N/A</v>
      </c>
      <c r="W23" s="92" t="e">
        <f ca="true">+IF(AND(ISNUMBER(OFFSET('Sanitation Data'!$D$6,0,10*ROW('Sanitation Data'!D17))),'Data Summary'!CL23="Yes"),OFFSET('Sanitation Data'!$D$6,0,10*ROW('Sanitation Data'!D17)),NA())</f>
        <v>#N/A</v>
      </c>
      <c r="X23" s="92" t="e">
        <f ca="true">+IF(AND(ISNUMBER(OFFSET('Sanitation Data'!$D$10,0,10*ROW('Sanitation Data'!D17))),'Data Summary'!CM23="Yes"),OFFSET('Sanitation Data'!$D$10,0,10*ROW('Sanitation Data'!D17)),NA())</f>
        <v>#N/A</v>
      </c>
      <c r="Y23" s="92" t="e">
        <f ca="true">+IF(AND(ISNUMBER(OFFSET('Sanitation Data'!$D$11,0,10*ROW('Sanitation Data'!D17))),'Data Summary'!CN23="Yes"),OFFSET('Sanitation Data'!$D$11,0,10*ROW('Sanitation Data'!D17)),NA())</f>
        <v>#N/A</v>
      </c>
      <c r="Z23" s="92" t="e">
        <f ca="true">+IF(AND(ISNUMBER(OFFSET('Sanitation Data'!$D$12,0,10*ROW('Sanitation Data'!D17))),'Data Summary'!CO23="Yes"),OFFSET('Sanitation Data'!$D$12,0,10*ROW('Sanitation Data'!D17)),NA())</f>
        <v>#N/A</v>
      </c>
      <c r="AA23" s="92" t="e">
        <f ca="true">+IF(AND(ISNUMBER(OFFSET('Sanitation Data'!$E$4,0,10*ROW('Sanitation Data'!E17))),'Data Summary'!CP23="Yes"),100-OFFSET('Sanitation Data'!$E$4,0,10*ROW('Sanitation Data'!E17)),NA())</f>
        <v>#N/A</v>
      </c>
      <c r="AB23" s="92" t="e">
        <f ca="true">+IF(AND(ISNUMBER(OFFSET('Sanitation Data'!$E$6,0,10*ROW('Sanitation Data'!E17))),'Data Summary'!CQ23="Yes"),OFFSET('Sanitation Data'!$E$6,0,10*ROW('Sanitation Data'!E17)),NA())</f>
        <v>#N/A</v>
      </c>
      <c r="AC23" s="92" t="e">
        <f ca="true">+IF(AND(ISNUMBER(OFFSET('Sanitation Data'!$E$10,0,10*ROW('Sanitation Data'!E17))),'Data Summary'!CR23="Yes"),OFFSET('Sanitation Data'!$E$10,0,10*ROW('Sanitation Data'!E17)),NA())</f>
        <v>#N/A</v>
      </c>
      <c r="AD23" s="92" t="e">
        <f ca="true">+IF(AND(ISNUMBER(OFFSET('Sanitation Data'!$E$11,0,10*ROW('Sanitation Data'!E17))),'Data Summary'!CS23="Yes"),OFFSET('Sanitation Data'!$E$11,0,10*ROW('Sanitation Data'!E17)),NA())</f>
        <v>#N/A</v>
      </c>
      <c r="AE23" s="92" t="e">
        <f ca="true">+IF(AND(ISNUMBER(OFFSET('Sanitation Data'!$E$12,0,10*ROW('Sanitation Data'!E17))),'Data Summary'!CT23="Yes"),OFFSET('Sanitation Data'!$E$12,0,10*ROW('Sanitation Data'!E17)),NA())</f>
        <v>#N/A</v>
      </c>
      <c r="AF23" s="92" t="e">
        <f ca="true">+IF(AND(ISNUMBER(OFFSET('Sanitation Data'!$F$4,0,10*ROW('Sanitation Data'!F17))),'Data Summary'!CU23="Yes"),100-OFFSET('Sanitation Data'!$F$4,0,10*ROW('Sanitation Data'!F17)),NA())</f>
        <v>#N/A</v>
      </c>
      <c r="AG23" s="92" t="e">
        <f ca="true">+IF(AND(ISNUMBER(OFFSET('Sanitation Data'!$F$6,0,10*ROW('Sanitation Data'!F17))),'Data Summary'!CV23="Yes"),OFFSET('Sanitation Data'!$F$6,0,10*ROW('Sanitation Data'!F17)),NA())</f>
        <v>#N/A</v>
      </c>
      <c r="AH23" s="92" t="e">
        <f ca="true">+IF(AND(ISNUMBER(OFFSET('Sanitation Data'!$F$10,0,10*ROW('Sanitation Data'!F17))),'Data Summary'!CW23="Yes"),OFFSET('Sanitation Data'!$F$10,0,10*ROW('Sanitation Data'!F17)),NA())</f>
        <v>#N/A</v>
      </c>
      <c r="AI23" s="92" t="e">
        <f ca="true">+IF(AND(ISNUMBER(OFFSET('Sanitation Data'!$F$11,0,10*ROW('Sanitation Data'!F17))),'Data Summary'!CX23="Yes"),OFFSET('Sanitation Data'!$F$11,0,10*ROW('Sanitation Data'!F17)),NA())</f>
        <v>#N/A</v>
      </c>
      <c r="AJ23" s="92" t="e">
        <f ca="true">+IF(AND(ISNUMBER(OFFSET('Sanitation Data'!$F$12,0,10*ROW('Sanitation Data'!F17))),'Data Summary'!CY23="Yes"),OFFSET('Sanitation Data'!$F$12,0,10*ROW('Sanitation Data'!F17)),NA())</f>
        <v>#N/A</v>
      </c>
      <c r="AK23" s="92" t="e">
        <f ca="true">+IF(AND(ISNUMBER(OFFSET('Sanitation Data'!$G$4,0,10*ROW('Sanitation Data'!G17))),'Data Summary'!CZ23="Yes"),100-OFFSET('Sanitation Data'!$G$4,0,10*ROW('Sanitation Data'!G17)),NA())</f>
        <v>#N/A</v>
      </c>
      <c r="AL23" s="92" t="e">
        <f ca="true">+IF(AND(ISNUMBER(OFFSET('Sanitation Data'!$G$6,0,10*ROW('Sanitation Data'!G17))),'Data Summary'!DA23="Yes"),OFFSET('Sanitation Data'!$G$6,0,10*ROW('Sanitation Data'!G17)),NA())</f>
        <v>#N/A</v>
      </c>
      <c r="AM23" s="92" t="e">
        <f ca="true">+IF(AND(ISNUMBER(OFFSET('Sanitation Data'!$G$10,0,10*ROW('Sanitation Data'!G17))),'Data Summary'!DB23="Yes"),OFFSET('Sanitation Data'!$G$10,0,10*ROW('Sanitation Data'!G17)),NA())</f>
        <v>#N/A</v>
      </c>
      <c r="AN23" s="92" t="e">
        <f ca="true">+IF(AND(ISNUMBER(OFFSET('Sanitation Data'!$G$11,0,10*ROW('Sanitation Data'!G17))),'Data Summary'!DC23="Yes"),OFFSET('Sanitation Data'!$G$11,0,10*ROW('Sanitation Data'!G17)),NA())</f>
        <v>#N/A</v>
      </c>
      <c r="AO23" s="92" t="e">
        <f ca="true">+IF(AND(ISNUMBER(OFFSET('Sanitation Data'!$G$12,0,10*ROW('Sanitation Data'!G17))),'Data Summary'!DD23="Yes"),OFFSET('Sanitation Data'!$G$12,0,10*ROW('Sanitation Data'!G17)),NA())</f>
        <v>#N/A</v>
      </c>
      <c r="AP23" s="92" t="e">
        <f ca="true">+IF(AND(ISNUMBER(OFFSET('Sanitation Data'!$H$4,0,10*ROW('Sanitation Data'!H17))),'Data Summary'!DE23="Yes"),100-OFFSET('Sanitation Data'!$H$4,0,10*ROW('Sanitation Data'!H17)),NA())</f>
        <v>#N/A</v>
      </c>
      <c r="AQ23" s="92" t="e">
        <f ca="true">+IF(AND(ISNUMBER(OFFSET('Sanitation Data'!$H$6,0,10*ROW('Sanitation Data'!H17))),'Data Summary'!DF23="Yes"),OFFSET('Sanitation Data'!$H$6,0,10*ROW('Sanitation Data'!H17)),NA())</f>
        <v>#N/A</v>
      </c>
      <c r="AR23" s="92" t="e">
        <f ca="true">+IF(AND(ISNUMBER(OFFSET('Sanitation Data'!$H$10,0,10*ROW('Sanitation Data'!H17))),'Data Summary'!DG23="Yes"),OFFSET('Sanitation Data'!$H$10,0,10*ROW('Sanitation Data'!H17)),NA())</f>
        <v>#N/A</v>
      </c>
      <c r="AS23" s="92" t="e">
        <f ca="true">+IF(AND(ISNUMBER(OFFSET('Sanitation Data'!$H$11,0,10*ROW('Sanitation Data'!H17))),'Data Summary'!DH23="Yes"),OFFSET('Sanitation Data'!$H$11,0,10*ROW('Sanitation Data'!H17)),NA())</f>
        <v>#N/A</v>
      </c>
      <c r="AT23" s="92" t="e">
        <f ca="true">+IF(AND(ISNUMBER(OFFSET('Sanitation Data'!$H$12,0,10*ROW('Sanitation Data'!H17))),'Data Summary'!DI23="Yes"),OFFSET('Sanitation Data'!$H$12,0,10*ROW('Sanitation Data'!H17)),NA())</f>
        <v>#N/A</v>
      </c>
      <c r="AU23" s="92" t="e">
        <f ca="true">+IF(AND(ISNUMBER(OFFSET('Sanitation Data'!$I$4,0,10*ROW('Sanitation Data'!I17))),'Data Summary'!DJ23="Yes"),100-OFFSET('Sanitation Data'!$I$4,0,10*ROW('Sanitation Data'!I17)),NA())</f>
        <v>#N/A</v>
      </c>
      <c r="AV23" s="92" t="e">
        <f ca="true">+IF(AND(ISNUMBER(OFFSET('Sanitation Data'!$I$6,0,10*ROW('Sanitation Data'!I17))),'Data Summary'!DK23="Yes"),OFFSET('Sanitation Data'!$I$6,0,10*ROW('Sanitation Data'!I17)),NA())</f>
        <v>#N/A</v>
      </c>
      <c r="AW23" s="92" t="e">
        <f ca="true">+IF(AND(ISNUMBER(OFFSET('Sanitation Data'!$I$10,0,10*ROW('Sanitation Data'!I17))),'Data Summary'!DL23="Yes"),OFFSET('Sanitation Data'!$I$10,0,10*ROW('Sanitation Data'!I17)),NA())</f>
        <v>#N/A</v>
      </c>
      <c r="AX23" s="92" t="e">
        <f ca="true">+IF(AND(ISNUMBER(OFFSET('Sanitation Data'!$I$11,0,10*ROW('Sanitation Data'!I17))),'Data Summary'!DM23="Yes"),OFFSET('Sanitation Data'!$I$11,0,10*ROW('Sanitation Data'!I17)),NA())</f>
        <v>#N/A</v>
      </c>
      <c r="AY23" s="92" t="e">
        <f ca="true">+IF(AND(ISNUMBER(OFFSET('Sanitation Data'!$I$12,0,10*ROW('Sanitation Data'!I17))),'Data Summary'!DN23="Yes"),OFFSET('Sanitation Data'!$I$12,0,10*ROW('Sanitation Data'!I17)),NA())</f>
        <v>#N/A</v>
      </c>
      <c r="AZ23" s="93" t="e">
        <f ca="true">+IF(AND(ISNUMBER(OFFSET('Hygiene Data'!$D$5,0,10*ROW('Hygiene Data'!D17))),'Data Summary'!DO23="Yes"),OFFSET('Hygiene Data'!$D$5,0,10*ROW('Hygiene Data'!D17)),NA())</f>
        <v>#N/A</v>
      </c>
      <c r="BA23" s="93" t="e">
        <f ca="true">+IF(AND(ISNUMBER(OFFSET('Hygiene Data'!$D$7,0,10*ROW('Hygiene Data'!D17))),'Data Summary'!DP23="Yes"),OFFSET('Hygiene Data'!$D$7,0,10*ROW('Hygiene Data'!D17)),NA())</f>
        <v>#N/A</v>
      </c>
      <c r="BB23" s="93" t="e">
        <f ca="true">+IF(AND(ISNUMBER(OFFSET('Hygiene Data'!$D$9,0,10*ROW('Hygiene Data'!D17))),'Data Summary'!DQ23="Yes"),OFFSET('Hygiene Data'!$D$9,0,10*ROW('Hygiene Data'!D17)),NA())</f>
        <v>#N/A</v>
      </c>
      <c r="BC23" s="93" t="e">
        <f ca="true">+IF(AND(ISNUMBER(OFFSET('Hygiene Data'!$E$5,0,10*ROW('Hygiene Data'!E17))),'Data Summary'!DR23="Yes"),OFFSET('Hygiene Data'!$E$5,0,10*ROW('Hygiene Data'!E17)),NA())</f>
        <v>#N/A</v>
      </c>
      <c r="BD23" s="93" t="e">
        <f ca="true">+IF(AND(ISNUMBER(OFFSET('Hygiene Data'!$E$7,0,10*ROW('Hygiene Data'!E17))),'Data Summary'!DS23="Yes"),OFFSET('Hygiene Data'!$E$7,0,10*ROW('Hygiene Data'!E17)),NA())</f>
        <v>#N/A</v>
      </c>
      <c r="BE23" s="93" t="e">
        <f ca="true">+IF(AND(ISNUMBER(OFFSET('Hygiene Data'!$E$9,0,10*ROW('Hygiene Data'!E17))),'Data Summary'!DT23="Yes"),OFFSET('Hygiene Data'!$E$9,0,10*ROW('Hygiene Data'!E17)),NA())</f>
        <v>#N/A</v>
      </c>
      <c r="BF23" s="93" t="e">
        <f ca="true">+IF(AND(ISNUMBER(OFFSET('Hygiene Data'!$F$5,0,10*ROW('Hygiene Data'!F17))),'Data Summary'!DU23="Yes"),OFFSET('Hygiene Data'!$F$5,0,10*ROW('Hygiene Data'!F17)),NA())</f>
        <v>#N/A</v>
      </c>
      <c r="BG23" s="93" t="e">
        <f ca="true">+IF(AND(ISNUMBER(OFFSET('Hygiene Data'!$F$7,0,10*ROW('Hygiene Data'!F17))),'Data Summary'!DV23="Yes"),OFFSET('Hygiene Data'!$F$7,0,10*ROW('Hygiene Data'!F17)),NA())</f>
        <v>#N/A</v>
      </c>
      <c r="BH23" s="93" t="e">
        <f ca="true">+IF(AND(ISNUMBER(OFFSET('Hygiene Data'!$F$9,0,10*ROW('Hygiene Data'!F17))),'Data Summary'!DW23="Yes"),OFFSET('Hygiene Data'!$F$9,0,10*ROW('Hygiene Data'!F17)),NA())</f>
        <v>#N/A</v>
      </c>
      <c r="BI23" s="93" t="e">
        <f ca="true">+IF(AND(ISNUMBER(OFFSET('Hygiene Data'!$G$5,0,10*ROW('Hygiene Data'!G17))),'Data Summary'!DX23="Yes"),OFFSET('Hygiene Data'!$G$5,0,10*ROW('Hygiene Data'!G17)),NA())</f>
        <v>#N/A</v>
      </c>
      <c r="BJ23" s="93" t="e">
        <f ca="true">+IF(AND(ISNUMBER(OFFSET('Hygiene Data'!$G$7,0,10*ROW('Hygiene Data'!G17))),'Data Summary'!DY23="Yes"),OFFSET('Hygiene Data'!$G$7,0,10*ROW('Hygiene Data'!G17)),NA())</f>
        <v>#N/A</v>
      </c>
      <c r="BK23" s="93" t="e">
        <f ca="true">+IF(AND(ISNUMBER(OFFSET('Hygiene Data'!$G$9,0,10*ROW('Hygiene Data'!G17))),'Data Summary'!DZ23="Yes"),OFFSET('Hygiene Data'!$G$9,0,10*ROW('Hygiene Data'!G17)),NA())</f>
        <v>#N/A</v>
      </c>
      <c r="BL23" s="93" t="e">
        <f ca="true">+IF(AND(ISNUMBER(OFFSET('Hygiene Data'!$H$5,0,10*ROW('Hygiene Data'!H17))),'Data Summary'!EA23="Yes"),OFFSET('Hygiene Data'!$H$5,0,10*ROW('Hygiene Data'!H17)),NA())</f>
        <v>#N/A</v>
      </c>
      <c r="BM23" s="93" t="e">
        <f ca="true">+IF(AND(ISNUMBER(OFFSET('Hygiene Data'!$H$7,0,10*ROW('Hygiene Data'!H17))),'Data Summary'!EB23="Yes"),OFFSET('Hygiene Data'!$H$7,0,10*ROW('Hygiene Data'!H17)),NA())</f>
        <v>#N/A</v>
      </c>
      <c r="BN23" s="93" t="e">
        <f ca="true">+IF(AND(ISNUMBER(OFFSET('Hygiene Data'!$H$9,0,10*ROW('Hygiene Data'!H17))),'Data Summary'!EC23="Yes"),OFFSET('Hygiene Data'!$H$9,0,10*ROW('Hygiene Data'!H17)),NA())</f>
        <v>#N/A</v>
      </c>
      <c r="BO23" s="93" t="e">
        <f ca="true">+IF(AND(ISNUMBER(OFFSET('Hygiene Data'!$I$5,0,10*ROW('Hygiene Data'!I17))),'Data Summary'!ED23="Yes"),OFFSET('Hygiene Data'!$I$5,0,10*ROW('Hygiene Data'!I17)),NA())</f>
        <v>#N/A</v>
      </c>
      <c r="BP23" s="93" t="e">
        <f ca="true">+IF(AND(ISNUMBER(OFFSET('Hygiene Data'!$I$7,0,10*ROW('Hygiene Data'!I17))),'Data Summary'!EE23="Yes"),OFFSET('Hygiene Data'!$I$7,0,10*ROW('Hygiene Data'!I17)),NA())</f>
        <v>#N/A</v>
      </c>
      <c r="BQ23" s="93" t="e">
        <f ca="true">+IF(AND(ISNUMBER(OFFSET('Hygiene Data'!$I$9,0,10*ROW('Hygiene Data'!I17))),'Data Summary'!EF23="Yes"),OFFSET('Hygiene Data'!$I$9,0,10*ROW('Hygiene Data'!I17)),NA())</f>
        <v>#N/A</v>
      </c>
    </row>
    <row xmlns:x14ac="http://schemas.microsoft.com/office/spreadsheetml/2009/9/ac" r="24" x14ac:dyDescent="0.2">
      <c r="A24" s="328" t="e">
        <f ca="true">+RIGHT('Data Summary'!A24,LEN('Data Summary'!A24)-9)</f>
        <v>#VALUE!</v>
      </c>
      <c r="B24" s="35" t="str">
        <f ca="true">+IF(ISTEXT('Data Summary'!B24),'Data Summary'!B24,"")</f>
        <v/>
      </c>
      <c r="C24" s="327" t="e">
        <f ca="true">+VALUE('Data Summary'!C24)</f>
        <v>#VALUE!</v>
      </c>
      <c r="D24" s="91" t="e">
        <f ca="true">+IF(AND(ISNUMBER(OFFSET('Water Data'!$D$4,0,10*ROW('Water Data'!D18))),'Data Summary'!BS24="Yes"),100-OFFSET('Water Data'!$D$4,0,10*ROW('Water Data'!D18)),NA())</f>
        <v>#N/A</v>
      </c>
      <c r="E24" s="91" t="e">
        <f ca="true">+IF(AND(ISNUMBER(OFFSET('Water Data'!$D$6,0,10*ROW('Water Data'!D18))),'Data Summary'!BT24="Yes"),OFFSET('Water Data'!$D$6,0,10*ROW('Water Data'!D18)),NA())</f>
        <v>#N/A</v>
      </c>
      <c r="F24" s="91" t="e">
        <f ca="true">+IF(AND(ISNUMBER(OFFSET('Water Data'!$D$9,0,10*ROW('Water Data'!D18))),'Data Summary'!BU24="Yes"),OFFSET('Water Data'!$D$9,0,10*ROW('Water Data'!D18)),NA())</f>
        <v>#N/A</v>
      </c>
      <c r="G24" s="91" t="e">
        <f ca="true">+IF(AND(ISNUMBER(OFFSET('Water Data'!$E$4,0,10*ROW('Water Data'!E18))),'Data Summary'!BV24="Yes"),100-OFFSET('Water Data'!$E$4,0,10*ROW('Water Data'!E18)),NA())</f>
        <v>#N/A</v>
      </c>
      <c r="H24" s="91" t="e">
        <f ca="true">+IF(AND(ISNUMBER(OFFSET('Water Data'!$E$6,0,10*ROW('Water Data'!E18))),'Data Summary'!BW24="Yes"),OFFSET('Water Data'!$E$6,0,10*ROW('Water Data'!E18)),NA())</f>
        <v>#N/A</v>
      </c>
      <c r="I24" s="91" t="e">
        <f ca="true">+IF(AND(ISNUMBER(OFFSET('Water Data'!$E$9,0,10*ROW('Water Data'!E18))),'Data Summary'!BX24="Yes"),OFFSET('Water Data'!$E$9,0,10*ROW('Water Data'!E18)),NA())</f>
        <v>#N/A</v>
      </c>
      <c r="J24" s="91" t="e">
        <f ca="true">+IF(AND(ISNUMBER(OFFSET('Water Data'!$F$4,0,10*ROW('Water Data'!F18))),'Data Summary'!BY24="Yes"),100-OFFSET('Water Data'!$F$4,0,10*ROW('Water Data'!F18)),NA())</f>
        <v>#N/A</v>
      </c>
      <c r="K24" s="91" t="e">
        <f ca="true">+IF(AND(ISNUMBER(OFFSET('Water Data'!$F$6,0,10*ROW('Water Data'!F18))),'Data Summary'!BZ24="Yes"),OFFSET('Water Data'!$F$6,0,10*ROW('Water Data'!F18)),NA())</f>
        <v>#N/A</v>
      </c>
      <c r="L24" s="91" t="e">
        <f ca="true">+IF(AND(ISNUMBER(OFFSET('Water Data'!$F$9,0,10*ROW('Water Data'!F18))),'Data Summary'!CA24="Yes"),OFFSET('Water Data'!$F$9,0,10*ROW('Water Data'!F18)),NA())</f>
        <v>#N/A</v>
      </c>
      <c r="M24" s="91" t="e">
        <f ca="true">+IF(AND(ISNUMBER(OFFSET('Water Data'!$G$4,0,10*ROW('Water Data'!G18))),'Data Summary'!CB24="Yes"),100-OFFSET('Water Data'!$G$4,0,10*ROW('Water Data'!G18)),NA())</f>
        <v>#N/A</v>
      </c>
      <c r="N24" s="91" t="e">
        <f ca="true">+IF(AND(ISNUMBER(OFFSET('Water Data'!$G$6,0,10*ROW('Water Data'!G18))),'Data Summary'!CC24="Yes"),OFFSET('Water Data'!$G$6,0,10*ROW('Water Data'!G18)),NA())</f>
        <v>#N/A</v>
      </c>
      <c r="O24" s="91" t="e">
        <f ca="true">+IF(AND(ISNUMBER(OFFSET('Water Data'!$G$9,0,10*ROW('Water Data'!G18))),'Data Summary'!CD24="Yes"),OFFSET('Water Data'!$G$9,0,10*ROW('Water Data'!G18)),NA())</f>
        <v>#N/A</v>
      </c>
      <c r="P24" s="91" t="e">
        <f ca="true">+IF(AND(ISNUMBER(OFFSET('Water Data'!$H$4,0,10*ROW('Water Data'!H18))),'Data Summary'!CE24="Yes"),100-OFFSET('Water Data'!$H$4,0,10*ROW('Water Data'!H18)),NA())</f>
        <v>#N/A</v>
      </c>
      <c r="Q24" s="91" t="e">
        <f ca="true">+IF(AND(ISNUMBER(OFFSET('Water Data'!$H$6,0,10*ROW('Water Data'!H18))),'Data Summary'!CF24="Yes"),OFFSET('Water Data'!$H$6,0,10*ROW('Water Data'!H18)),NA())</f>
        <v>#N/A</v>
      </c>
      <c r="R24" s="91" t="e">
        <f ca="true">+IF(AND(ISNUMBER(OFFSET('Water Data'!$H$9,0,10*ROW('Water Data'!H18))),'Data Summary'!CG24="Yes"),OFFSET('Water Data'!$H$9,0,10*ROW('Water Data'!H18)),NA())</f>
        <v>#N/A</v>
      </c>
      <c r="S24" s="91" t="e">
        <f ca="true">+IF(AND(ISNUMBER(OFFSET('Water Data'!$I$4,0,10*ROW('Water Data'!I18))),'Data Summary'!CH24="Yes"),100-OFFSET('Water Data'!$I$4,0,10*ROW('Water Data'!I18)),NA())</f>
        <v>#N/A</v>
      </c>
      <c r="T24" s="91" t="e">
        <f ca="true">+IF(AND(ISNUMBER(OFFSET('Water Data'!$I$6,0,10*ROW('Water Data'!I18))),'Data Summary'!CI24="Yes"),OFFSET('Water Data'!$I$6,0,10*ROW('Water Data'!I18)),NA())</f>
        <v>#N/A</v>
      </c>
      <c r="U24" s="91" t="e">
        <f ca="true">+IF(AND(ISNUMBER(OFFSET('Water Data'!$I$9,0,10*ROW('Water Data'!I18))),'Data Summary'!CJ24="Yes"),OFFSET('Water Data'!$I$9,0,10*ROW('Water Data'!I18)),NA())</f>
        <v>#N/A</v>
      </c>
      <c r="V24" s="92" t="e">
        <f ca="true">+IF(AND(ISNUMBER(OFFSET('Sanitation Data'!$D$4,0,10*ROW('Sanitation Data'!D18))),'Data Summary'!CK24="Yes"),100-OFFSET('Sanitation Data'!$D$4,0,10*ROW('Sanitation Data'!D18)),NA())</f>
        <v>#N/A</v>
      </c>
      <c r="W24" s="92" t="e">
        <f ca="true">+IF(AND(ISNUMBER(OFFSET('Sanitation Data'!$D$6,0,10*ROW('Sanitation Data'!D18))),'Data Summary'!CL24="Yes"),OFFSET('Sanitation Data'!$D$6,0,10*ROW('Sanitation Data'!D18)),NA())</f>
        <v>#N/A</v>
      </c>
      <c r="X24" s="92" t="e">
        <f ca="true">+IF(AND(ISNUMBER(OFFSET('Sanitation Data'!$D$10,0,10*ROW('Sanitation Data'!D18))),'Data Summary'!CM24="Yes"),OFFSET('Sanitation Data'!$D$10,0,10*ROW('Sanitation Data'!D18)),NA())</f>
        <v>#N/A</v>
      </c>
      <c r="Y24" s="92" t="e">
        <f ca="true">+IF(AND(ISNUMBER(OFFSET('Sanitation Data'!$D$11,0,10*ROW('Sanitation Data'!D18))),'Data Summary'!CN24="Yes"),OFFSET('Sanitation Data'!$D$11,0,10*ROW('Sanitation Data'!D18)),NA())</f>
        <v>#N/A</v>
      </c>
      <c r="Z24" s="92" t="e">
        <f ca="true">+IF(AND(ISNUMBER(OFFSET('Sanitation Data'!$D$12,0,10*ROW('Sanitation Data'!D18))),'Data Summary'!CO24="Yes"),OFFSET('Sanitation Data'!$D$12,0,10*ROW('Sanitation Data'!D18)),NA())</f>
        <v>#N/A</v>
      </c>
      <c r="AA24" s="92" t="e">
        <f ca="true">+IF(AND(ISNUMBER(OFFSET('Sanitation Data'!$E$4,0,10*ROW('Sanitation Data'!E18))),'Data Summary'!CP24="Yes"),100-OFFSET('Sanitation Data'!$E$4,0,10*ROW('Sanitation Data'!E18)),NA())</f>
        <v>#N/A</v>
      </c>
      <c r="AB24" s="92" t="e">
        <f ca="true">+IF(AND(ISNUMBER(OFFSET('Sanitation Data'!$E$6,0,10*ROW('Sanitation Data'!E18))),'Data Summary'!CQ24="Yes"),OFFSET('Sanitation Data'!$E$6,0,10*ROW('Sanitation Data'!E18)),NA())</f>
        <v>#N/A</v>
      </c>
      <c r="AC24" s="92" t="e">
        <f ca="true">+IF(AND(ISNUMBER(OFFSET('Sanitation Data'!$E$10,0,10*ROW('Sanitation Data'!E18))),'Data Summary'!CR24="Yes"),OFFSET('Sanitation Data'!$E$10,0,10*ROW('Sanitation Data'!E18)),NA())</f>
        <v>#N/A</v>
      </c>
      <c r="AD24" s="92" t="e">
        <f ca="true">+IF(AND(ISNUMBER(OFFSET('Sanitation Data'!$E$11,0,10*ROW('Sanitation Data'!E18))),'Data Summary'!CS24="Yes"),OFFSET('Sanitation Data'!$E$11,0,10*ROW('Sanitation Data'!E18)),NA())</f>
        <v>#N/A</v>
      </c>
      <c r="AE24" s="92" t="e">
        <f ca="true">+IF(AND(ISNUMBER(OFFSET('Sanitation Data'!$E$12,0,10*ROW('Sanitation Data'!E18))),'Data Summary'!CT24="Yes"),OFFSET('Sanitation Data'!$E$12,0,10*ROW('Sanitation Data'!E18)),NA())</f>
        <v>#N/A</v>
      </c>
      <c r="AF24" s="92" t="e">
        <f ca="true">+IF(AND(ISNUMBER(OFFSET('Sanitation Data'!$F$4,0,10*ROW('Sanitation Data'!F18))),'Data Summary'!CU24="Yes"),100-OFFSET('Sanitation Data'!$F$4,0,10*ROW('Sanitation Data'!F18)),NA())</f>
        <v>#N/A</v>
      </c>
      <c r="AG24" s="92" t="e">
        <f ca="true">+IF(AND(ISNUMBER(OFFSET('Sanitation Data'!$F$6,0,10*ROW('Sanitation Data'!F18))),'Data Summary'!CV24="Yes"),OFFSET('Sanitation Data'!$F$6,0,10*ROW('Sanitation Data'!F18)),NA())</f>
        <v>#N/A</v>
      </c>
      <c r="AH24" s="92" t="e">
        <f ca="true">+IF(AND(ISNUMBER(OFFSET('Sanitation Data'!$F$10,0,10*ROW('Sanitation Data'!F18))),'Data Summary'!CW24="Yes"),OFFSET('Sanitation Data'!$F$10,0,10*ROW('Sanitation Data'!F18)),NA())</f>
        <v>#N/A</v>
      </c>
      <c r="AI24" s="92" t="e">
        <f ca="true">+IF(AND(ISNUMBER(OFFSET('Sanitation Data'!$F$11,0,10*ROW('Sanitation Data'!F18))),'Data Summary'!CX24="Yes"),OFFSET('Sanitation Data'!$F$11,0,10*ROW('Sanitation Data'!F18)),NA())</f>
        <v>#N/A</v>
      </c>
      <c r="AJ24" s="92" t="e">
        <f ca="true">+IF(AND(ISNUMBER(OFFSET('Sanitation Data'!$F$12,0,10*ROW('Sanitation Data'!F18))),'Data Summary'!CY24="Yes"),OFFSET('Sanitation Data'!$F$12,0,10*ROW('Sanitation Data'!F18)),NA())</f>
        <v>#N/A</v>
      </c>
      <c r="AK24" s="92" t="e">
        <f ca="true">+IF(AND(ISNUMBER(OFFSET('Sanitation Data'!$G$4,0,10*ROW('Sanitation Data'!G18))),'Data Summary'!CZ24="Yes"),100-OFFSET('Sanitation Data'!$G$4,0,10*ROW('Sanitation Data'!G18)),NA())</f>
        <v>#N/A</v>
      </c>
      <c r="AL24" s="92" t="e">
        <f ca="true">+IF(AND(ISNUMBER(OFFSET('Sanitation Data'!$G$6,0,10*ROW('Sanitation Data'!G18))),'Data Summary'!DA24="Yes"),OFFSET('Sanitation Data'!$G$6,0,10*ROW('Sanitation Data'!G18)),NA())</f>
        <v>#N/A</v>
      </c>
      <c r="AM24" s="92" t="e">
        <f ca="true">+IF(AND(ISNUMBER(OFFSET('Sanitation Data'!$G$10,0,10*ROW('Sanitation Data'!G18))),'Data Summary'!DB24="Yes"),OFFSET('Sanitation Data'!$G$10,0,10*ROW('Sanitation Data'!G18)),NA())</f>
        <v>#N/A</v>
      </c>
      <c r="AN24" s="92" t="e">
        <f ca="true">+IF(AND(ISNUMBER(OFFSET('Sanitation Data'!$G$11,0,10*ROW('Sanitation Data'!G18))),'Data Summary'!DC24="Yes"),OFFSET('Sanitation Data'!$G$11,0,10*ROW('Sanitation Data'!G18)),NA())</f>
        <v>#N/A</v>
      </c>
      <c r="AO24" s="92" t="e">
        <f ca="true">+IF(AND(ISNUMBER(OFFSET('Sanitation Data'!$G$12,0,10*ROW('Sanitation Data'!G18))),'Data Summary'!DD24="Yes"),OFFSET('Sanitation Data'!$G$12,0,10*ROW('Sanitation Data'!G18)),NA())</f>
        <v>#N/A</v>
      </c>
      <c r="AP24" s="92" t="e">
        <f ca="true">+IF(AND(ISNUMBER(OFFSET('Sanitation Data'!$H$4,0,10*ROW('Sanitation Data'!H18))),'Data Summary'!DE24="Yes"),100-OFFSET('Sanitation Data'!$H$4,0,10*ROW('Sanitation Data'!H18)),NA())</f>
        <v>#N/A</v>
      </c>
      <c r="AQ24" s="92" t="e">
        <f ca="true">+IF(AND(ISNUMBER(OFFSET('Sanitation Data'!$H$6,0,10*ROW('Sanitation Data'!H18))),'Data Summary'!DF24="Yes"),OFFSET('Sanitation Data'!$H$6,0,10*ROW('Sanitation Data'!H18)),NA())</f>
        <v>#N/A</v>
      </c>
      <c r="AR24" s="92" t="e">
        <f ca="true">+IF(AND(ISNUMBER(OFFSET('Sanitation Data'!$H$10,0,10*ROW('Sanitation Data'!H18))),'Data Summary'!DG24="Yes"),OFFSET('Sanitation Data'!$H$10,0,10*ROW('Sanitation Data'!H18)),NA())</f>
        <v>#N/A</v>
      </c>
      <c r="AS24" s="92" t="e">
        <f ca="true">+IF(AND(ISNUMBER(OFFSET('Sanitation Data'!$H$11,0,10*ROW('Sanitation Data'!H18))),'Data Summary'!DH24="Yes"),OFFSET('Sanitation Data'!$H$11,0,10*ROW('Sanitation Data'!H18)),NA())</f>
        <v>#N/A</v>
      </c>
      <c r="AT24" s="92" t="e">
        <f ca="true">+IF(AND(ISNUMBER(OFFSET('Sanitation Data'!$H$12,0,10*ROW('Sanitation Data'!H18))),'Data Summary'!DI24="Yes"),OFFSET('Sanitation Data'!$H$12,0,10*ROW('Sanitation Data'!H18)),NA())</f>
        <v>#N/A</v>
      </c>
      <c r="AU24" s="92" t="e">
        <f ca="true">+IF(AND(ISNUMBER(OFFSET('Sanitation Data'!$I$4,0,10*ROW('Sanitation Data'!I18))),'Data Summary'!DJ24="Yes"),100-OFFSET('Sanitation Data'!$I$4,0,10*ROW('Sanitation Data'!I18)),NA())</f>
        <v>#N/A</v>
      </c>
      <c r="AV24" s="92" t="e">
        <f ca="true">+IF(AND(ISNUMBER(OFFSET('Sanitation Data'!$I$6,0,10*ROW('Sanitation Data'!I18))),'Data Summary'!DK24="Yes"),OFFSET('Sanitation Data'!$I$6,0,10*ROW('Sanitation Data'!I18)),NA())</f>
        <v>#N/A</v>
      </c>
      <c r="AW24" s="92" t="e">
        <f ca="true">+IF(AND(ISNUMBER(OFFSET('Sanitation Data'!$I$10,0,10*ROW('Sanitation Data'!I18))),'Data Summary'!DL24="Yes"),OFFSET('Sanitation Data'!$I$10,0,10*ROW('Sanitation Data'!I18)),NA())</f>
        <v>#N/A</v>
      </c>
      <c r="AX24" s="92" t="e">
        <f ca="true">+IF(AND(ISNUMBER(OFFSET('Sanitation Data'!$I$11,0,10*ROW('Sanitation Data'!I18))),'Data Summary'!DM24="Yes"),OFFSET('Sanitation Data'!$I$11,0,10*ROW('Sanitation Data'!I18)),NA())</f>
        <v>#N/A</v>
      </c>
      <c r="AY24" s="92" t="e">
        <f ca="true">+IF(AND(ISNUMBER(OFFSET('Sanitation Data'!$I$12,0,10*ROW('Sanitation Data'!I18))),'Data Summary'!DN24="Yes"),OFFSET('Sanitation Data'!$I$12,0,10*ROW('Sanitation Data'!I18)),NA())</f>
        <v>#N/A</v>
      </c>
      <c r="AZ24" s="93" t="e">
        <f ca="true">+IF(AND(ISNUMBER(OFFSET('Hygiene Data'!$D$5,0,10*ROW('Hygiene Data'!D18))),'Data Summary'!DO24="Yes"),OFFSET('Hygiene Data'!$D$5,0,10*ROW('Hygiene Data'!D18)),NA())</f>
        <v>#N/A</v>
      </c>
      <c r="BA24" s="93" t="e">
        <f ca="true">+IF(AND(ISNUMBER(OFFSET('Hygiene Data'!$D$7,0,10*ROW('Hygiene Data'!D18))),'Data Summary'!DP24="Yes"),OFFSET('Hygiene Data'!$D$7,0,10*ROW('Hygiene Data'!D18)),NA())</f>
        <v>#N/A</v>
      </c>
      <c r="BB24" s="93" t="e">
        <f ca="true">+IF(AND(ISNUMBER(OFFSET('Hygiene Data'!$D$9,0,10*ROW('Hygiene Data'!D18))),'Data Summary'!DQ24="Yes"),OFFSET('Hygiene Data'!$D$9,0,10*ROW('Hygiene Data'!D18)),NA())</f>
        <v>#N/A</v>
      </c>
      <c r="BC24" s="93" t="e">
        <f ca="true">+IF(AND(ISNUMBER(OFFSET('Hygiene Data'!$E$5,0,10*ROW('Hygiene Data'!E18))),'Data Summary'!DR24="Yes"),OFFSET('Hygiene Data'!$E$5,0,10*ROW('Hygiene Data'!E18)),NA())</f>
        <v>#N/A</v>
      </c>
      <c r="BD24" s="93" t="e">
        <f ca="true">+IF(AND(ISNUMBER(OFFSET('Hygiene Data'!$E$7,0,10*ROW('Hygiene Data'!E18))),'Data Summary'!DS24="Yes"),OFFSET('Hygiene Data'!$E$7,0,10*ROW('Hygiene Data'!E18)),NA())</f>
        <v>#N/A</v>
      </c>
      <c r="BE24" s="93" t="e">
        <f ca="true">+IF(AND(ISNUMBER(OFFSET('Hygiene Data'!$E$9,0,10*ROW('Hygiene Data'!E18))),'Data Summary'!DT24="Yes"),OFFSET('Hygiene Data'!$E$9,0,10*ROW('Hygiene Data'!E18)),NA())</f>
        <v>#N/A</v>
      </c>
      <c r="BF24" s="93" t="e">
        <f ca="true">+IF(AND(ISNUMBER(OFFSET('Hygiene Data'!$F$5,0,10*ROW('Hygiene Data'!F18))),'Data Summary'!DU24="Yes"),OFFSET('Hygiene Data'!$F$5,0,10*ROW('Hygiene Data'!F18)),NA())</f>
        <v>#N/A</v>
      </c>
      <c r="BG24" s="93" t="e">
        <f ca="true">+IF(AND(ISNUMBER(OFFSET('Hygiene Data'!$F$7,0,10*ROW('Hygiene Data'!F18))),'Data Summary'!DV24="Yes"),OFFSET('Hygiene Data'!$F$7,0,10*ROW('Hygiene Data'!F18)),NA())</f>
        <v>#N/A</v>
      </c>
      <c r="BH24" s="93" t="e">
        <f ca="true">+IF(AND(ISNUMBER(OFFSET('Hygiene Data'!$F$9,0,10*ROW('Hygiene Data'!F18))),'Data Summary'!DW24="Yes"),OFFSET('Hygiene Data'!$F$9,0,10*ROW('Hygiene Data'!F18)),NA())</f>
        <v>#N/A</v>
      </c>
      <c r="BI24" s="93" t="e">
        <f ca="true">+IF(AND(ISNUMBER(OFFSET('Hygiene Data'!$G$5,0,10*ROW('Hygiene Data'!G18))),'Data Summary'!DX24="Yes"),OFFSET('Hygiene Data'!$G$5,0,10*ROW('Hygiene Data'!G18)),NA())</f>
        <v>#N/A</v>
      </c>
      <c r="BJ24" s="93" t="e">
        <f ca="true">+IF(AND(ISNUMBER(OFFSET('Hygiene Data'!$G$7,0,10*ROW('Hygiene Data'!G18))),'Data Summary'!DY24="Yes"),OFFSET('Hygiene Data'!$G$7,0,10*ROW('Hygiene Data'!G18)),NA())</f>
        <v>#N/A</v>
      </c>
      <c r="BK24" s="93" t="e">
        <f ca="true">+IF(AND(ISNUMBER(OFFSET('Hygiene Data'!$G$9,0,10*ROW('Hygiene Data'!G18))),'Data Summary'!DZ24="Yes"),OFFSET('Hygiene Data'!$G$9,0,10*ROW('Hygiene Data'!G18)),NA())</f>
        <v>#N/A</v>
      </c>
      <c r="BL24" s="93" t="e">
        <f ca="true">+IF(AND(ISNUMBER(OFFSET('Hygiene Data'!$H$5,0,10*ROW('Hygiene Data'!H18))),'Data Summary'!EA24="Yes"),OFFSET('Hygiene Data'!$H$5,0,10*ROW('Hygiene Data'!H18)),NA())</f>
        <v>#N/A</v>
      </c>
      <c r="BM24" s="93" t="e">
        <f ca="true">+IF(AND(ISNUMBER(OFFSET('Hygiene Data'!$H$7,0,10*ROW('Hygiene Data'!H18))),'Data Summary'!EB24="Yes"),OFFSET('Hygiene Data'!$H$7,0,10*ROW('Hygiene Data'!H18)),NA())</f>
        <v>#N/A</v>
      </c>
      <c r="BN24" s="93" t="e">
        <f ca="true">+IF(AND(ISNUMBER(OFFSET('Hygiene Data'!$H$9,0,10*ROW('Hygiene Data'!H18))),'Data Summary'!EC24="Yes"),OFFSET('Hygiene Data'!$H$9,0,10*ROW('Hygiene Data'!H18)),NA())</f>
        <v>#N/A</v>
      </c>
      <c r="BO24" s="93" t="e">
        <f ca="true">+IF(AND(ISNUMBER(OFFSET('Hygiene Data'!$I$5,0,10*ROW('Hygiene Data'!I18))),'Data Summary'!ED24="Yes"),OFFSET('Hygiene Data'!$I$5,0,10*ROW('Hygiene Data'!I18)),NA())</f>
        <v>#N/A</v>
      </c>
      <c r="BP24" s="93" t="e">
        <f ca="true">+IF(AND(ISNUMBER(OFFSET('Hygiene Data'!$I$7,0,10*ROW('Hygiene Data'!I18))),'Data Summary'!EE24="Yes"),OFFSET('Hygiene Data'!$I$7,0,10*ROW('Hygiene Data'!I18)),NA())</f>
        <v>#N/A</v>
      </c>
      <c r="BQ24" s="93" t="e">
        <f ca="true">+IF(AND(ISNUMBER(OFFSET('Hygiene Data'!$I$9,0,10*ROW('Hygiene Data'!I18))),'Data Summary'!EF24="Yes"),OFFSET('Hygiene Data'!$I$9,0,10*ROW('Hygiene Data'!I18)),NA())</f>
        <v>#N/A</v>
      </c>
    </row>
    <row xmlns:x14ac="http://schemas.microsoft.com/office/spreadsheetml/2009/9/ac" r="25" x14ac:dyDescent="0.2">
      <c r="A25" s="328" t="e">
        <f ca="true">+RIGHT('Data Summary'!A25,LEN('Data Summary'!A25)-9)</f>
        <v>#VALUE!</v>
      </c>
      <c r="B25" s="35" t="str">
        <f ca="true">+IF(ISTEXT('Data Summary'!B25),'Data Summary'!B25,"")</f>
        <v/>
      </c>
      <c r="C25" s="327" t="e">
        <f ca="true">+VALUE('Data Summary'!C25)</f>
        <v>#VALUE!</v>
      </c>
      <c r="D25" s="91" t="e">
        <f ca="true">+IF(AND(ISNUMBER(OFFSET('Water Data'!$D$4,0,10*ROW('Water Data'!D19))),'Data Summary'!BS25="Yes"),100-OFFSET('Water Data'!$D$4,0,10*ROW('Water Data'!D19)),NA())</f>
        <v>#N/A</v>
      </c>
      <c r="E25" s="91" t="e">
        <f ca="true">+IF(AND(ISNUMBER(OFFSET('Water Data'!$D$6,0,10*ROW('Water Data'!D19))),'Data Summary'!BT25="Yes"),OFFSET('Water Data'!$D$6,0,10*ROW('Water Data'!D19)),NA())</f>
        <v>#N/A</v>
      </c>
      <c r="F25" s="91" t="e">
        <f ca="true">+IF(AND(ISNUMBER(OFFSET('Water Data'!$D$9,0,10*ROW('Water Data'!D19))),'Data Summary'!BU25="Yes"),OFFSET('Water Data'!$D$9,0,10*ROW('Water Data'!D19)),NA())</f>
        <v>#N/A</v>
      </c>
      <c r="G25" s="91" t="e">
        <f ca="true">+IF(AND(ISNUMBER(OFFSET('Water Data'!$E$4,0,10*ROW('Water Data'!E19))),'Data Summary'!BV25="Yes"),100-OFFSET('Water Data'!$E$4,0,10*ROW('Water Data'!E19)),NA())</f>
        <v>#N/A</v>
      </c>
      <c r="H25" s="91" t="e">
        <f ca="true">+IF(AND(ISNUMBER(OFFSET('Water Data'!$E$6,0,10*ROW('Water Data'!E19))),'Data Summary'!BW25="Yes"),OFFSET('Water Data'!$E$6,0,10*ROW('Water Data'!E19)),NA())</f>
        <v>#N/A</v>
      </c>
      <c r="I25" s="91" t="e">
        <f ca="true">+IF(AND(ISNUMBER(OFFSET('Water Data'!$E$9,0,10*ROW('Water Data'!E19))),'Data Summary'!BX25="Yes"),OFFSET('Water Data'!$E$9,0,10*ROW('Water Data'!E19)),NA())</f>
        <v>#N/A</v>
      </c>
      <c r="J25" s="91" t="e">
        <f ca="true">+IF(AND(ISNUMBER(OFFSET('Water Data'!$F$4,0,10*ROW('Water Data'!F19))),'Data Summary'!BY25="Yes"),100-OFFSET('Water Data'!$F$4,0,10*ROW('Water Data'!F19)),NA())</f>
        <v>#N/A</v>
      </c>
      <c r="K25" s="91" t="e">
        <f ca="true">+IF(AND(ISNUMBER(OFFSET('Water Data'!$F$6,0,10*ROW('Water Data'!F19))),'Data Summary'!BZ25="Yes"),OFFSET('Water Data'!$F$6,0,10*ROW('Water Data'!F19)),NA())</f>
        <v>#N/A</v>
      </c>
      <c r="L25" s="91" t="e">
        <f ca="true">+IF(AND(ISNUMBER(OFFSET('Water Data'!$F$9,0,10*ROW('Water Data'!F19))),'Data Summary'!CA25="Yes"),OFFSET('Water Data'!$F$9,0,10*ROW('Water Data'!F19)),NA())</f>
        <v>#N/A</v>
      </c>
      <c r="M25" s="91" t="e">
        <f ca="true">+IF(AND(ISNUMBER(OFFSET('Water Data'!$G$4,0,10*ROW('Water Data'!G19))),'Data Summary'!CB25="Yes"),100-OFFSET('Water Data'!$G$4,0,10*ROW('Water Data'!G19)),NA())</f>
        <v>#N/A</v>
      </c>
      <c r="N25" s="91" t="e">
        <f ca="true">+IF(AND(ISNUMBER(OFFSET('Water Data'!$G$6,0,10*ROW('Water Data'!G19))),'Data Summary'!CC25="Yes"),OFFSET('Water Data'!$G$6,0,10*ROW('Water Data'!G19)),NA())</f>
        <v>#N/A</v>
      </c>
      <c r="O25" s="91" t="e">
        <f ca="true">+IF(AND(ISNUMBER(OFFSET('Water Data'!$G$9,0,10*ROW('Water Data'!G19))),'Data Summary'!CD25="Yes"),OFFSET('Water Data'!$G$9,0,10*ROW('Water Data'!G19)),NA())</f>
        <v>#N/A</v>
      </c>
      <c r="P25" s="91" t="e">
        <f ca="true">+IF(AND(ISNUMBER(OFFSET('Water Data'!$H$4,0,10*ROW('Water Data'!H19))),'Data Summary'!CE25="Yes"),100-OFFSET('Water Data'!$H$4,0,10*ROW('Water Data'!H19)),NA())</f>
        <v>#N/A</v>
      </c>
      <c r="Q25" s="91" t="e">
        <f ca="true">+IF(AND(ISNUMBER(OFFSET('Water Data'!$H$6,0,10*ROW('Water Data'!H19))),'Data Summary'!CF25="Yes"),OFFSET('Water Data'!$H$6,0,10*ROW('Water Data'!H19)),NA())</f>
        <v>#N/A</v>
      </c>
      <c r="R25" s="91" t="e">
        <f ca="true">+IF(AND(ISNUMBER(OFFSET('Water Data'!$H$9,0,10*ROW('Water Data'!H19))),'Data Summary'!CG25="Yes"),OFFSET('Water Data'!$H$9,0,10*ROW('Water Data'!H19)),NA())</f>
        <v>#N/A</v>
      </c>
      <c r="S25" s="91" t="e">
        <f ca="true">+IF(AND(ISNUMBER(OFFSET('Water Data'!$I$4,0,10*ROW('Water Data'!I19))),'Data Summary'!CH25="Yes"),100-OFFSET('Water Data'!$I$4,0,10*ROW('Water Data'!I19)),NA())</f>
        <v>#N/A</v>
      </c>
      <c r="T25" s="91" t="e">
        <f ca="true">+IF(AND(ISNUMBER(OFFSET('Water Data'!$I$6,0,10*ROW('Water Data'!I19))),'Data Summary'!CI25="Yes"),OFFSET('Water Data'!$I$6,0,10*ROW('Water Data'!I19)),NA())</f>
        <v>#N/A</v>
      </c>
      <c r="U25" s="91" t="e">
        <f ca="true">+IF(AND(ISNUMBER(OFFSET('Water Data'!$I$9,0,10*ROW('Water Data'!I19))),'Data Summary'!CJ25="Yes"),OFFSET('Water Data'!$I$9,0,10*ROW('Water Data'!I19)),NA())</f>
        <v>#N/A</v>
      </c>
      <c r="V25" s="92" t="e">
        <f ca="true">+IF(AND(ISNUMBER(OFFSET('Sanitation Data'!$D$4,0,10*ROW('Sanitation Data'!D19))),'Data Summary'!CK25="Yes"),100-OFFSET('Sanitation Data'!$D$4,0,10*ROW('Sanitation Data'!D19)),NA())</f>
        <v>#N/A</v>
      </c>
      <c r="W25" s="92" t="e">
        <f ca="true">+IF(AND(ISNUMBER(OFFSET('Sanitation Data'!$D$6,0,10*ROW('Sanitation Data'!D19))),'Data Summary'!CL25="Yes"),OFFSET('Sanitation Data'!$D$6,0,10*ROW('Sanitation Data'!D19)),NA())</f>
        <v>#N/A</v>
      </c>
      <c r="X25" s="92" t="e">
        <f ca="true">+IF(AND(ISNUMBER(OFFSET('Sanitation Data'!$D$10,0,10*ROW('Sanitation Data'!D19))),'Data Summary'!CM25="Yes"),OFFSET('Sanitation Data'!$D$10,0,10*ROW('Sanitation Data'!D19)),NA())</f>
        <v>#N/A</v>
      </c>
      <c r="Y25" s="92" t="e">
        <f ca="true">+IF(AND(ISNUMBER(OFFSET('Sanitation Data'!$D$11,0,10*ROW('Sanitation Data'!D19))),'Data Summary'!CN25="Yes"),OFFSET('Sanitation Data'!$D$11,0,10*ROW('Sanitation Data'!D19)),NA())</f>
        <v>#N/A</v>
      </c>
      <c r="Z25" s="92" t="e">
        <f ca="true">+IF(AND(ISNUMBER(OFFSET('Sanitation Data'!$D$12,0,10*ROW('Sanitation Data'!D19))),'Data Summary'!CO25="Yes"),OFFSET('Sanitation Data'!$D$12,0,10*ROW('Sanitation Data'!D19)),NA())</f>
        <v>#N/A</v>
      </c>
      <c r="AA25" s="92" t="e">
        <f ca="true">+IF(AND(ISNUMBER(OFFSET('Sanitation Data'!$E$4,0,10*ROW('Sanitation Data'!E19))),'Data Summary'!CP25="Yes"),100-OFFSET('Sanitation Data'!$E$4,0,10*ROW('Sanitation Data'!E19)),NA())</f>
        <v>#N/A</v>
      </c>
      <c r="AB25" s="92" t="e">
        <f ca="true">+IF(AND(ISNUMBER(OFFSET('Sanitation Data'!$E$6,0,10*ROW('Sanitation Data'!E19))),'Data Summary'!CQ25="Yes"),OFFSET('Sanitation Data'!$E$6,0,10*ROW('Sanitation Data'!E19)),NA())</f>
        <v>#N/A</v>
      </c>
      <c r="AC25" s="92" t="e">
        <f ca="true">+IF(AND(ISNUMBER(OFFSET('Sanitation Data'!$E$10,0,10*ROW('Sanitation Data'!E19))),'Data Summary'!CR25="Yes"),OFFSET('Sanitation Data'!$E$10,0,10*ROW('Sanitation Data'!E19)),NA())</f>
        <v>#N/A</v>
      </c>
      <c r="AD25" s="92" t="e">
        <f ca="true">+IF(AND(ISNUMBER(OFFSET('Sanitation Data'!$E$11,0,10*ROW('Sanitation Data'!E19))),'Data Summary'!CS25="Yes"),OFFSET('Sanitation Data'!$E$11,0,10*ROW('Sanitation Data'!E19)),NA())</f>
        <v>#N/A</v>
      </c>
      <c r="AE25" s="92" t="e">
        <f ca="true">+IF(AND(ISNUMBER(OFFSET('Sanitation Data'!$E$12,0,10*ROW('Sanitation Data'!E19))),'Data Summary'!CT25="Yes"),OFFSET('Sanitation Data'!$E$12,0,10*ROW('Sanitation Data'!E19)),NA())</f>
        <v>#N/A</v>
      </c>
      <c r="AF25" s="92" t="e">
        <f ca="true">+IF(AND(ISNUMBER(OFFSET('Sanitation Data'!$F$4,0,10*ROW('Sanitation Data'!F19))),'Data Summary'!CU25="Yes"),100-OFFSET('Sanitation Data'!$F$4,0,10*ROW('Sanitation Data'!F19)),NA())</f>
        <v>#N/A</v>
      </c>
      <c r="AG25" s="92" t="e">
        <f ca="true">+IF(AND(ISNUMBER(OFFSET('Sanitation Data'!$F$6,0,10*ROW('Sanitation Data'!F19))),'Data Summary'!CV25="Yes"),OFFSET('Sanitation Data'!$F$6,0,10*ROW('Sanitation Data'!F19)),NA())</f>
        <v>#N/A</v>
      </c>
      <c r="AH25" s="92" t="e">
        <f ca="true">+IF(AND(ISNUMBER(OFFSET('Sanitation Data'!$F$10,0,10*ROW('Sanitation Data'!F19))),'Data Summary'!CW25="Yes"),OFFSET('Sanitation Data'!$F$10,0,10*ROW('Sanitation Data'!F19)),NA())</f>
        <v>#N/A</v>
      </c>
      <c r="AI25" s="92" t="e">
        <f ca="true">+IF(AND(ISNUMBER(OFFSET('Sanitation Data'!$F$11,0,10*ROW('Sanitation Data'!F19))),'Data Summary'!CX25="Yes"),OFFSET('Sanitation Data'!$F$11,0,10*ROW('Sanitation Data'!F19)),NA())</f>
        <v>#N/A</v>
      </c>
      <c r="AJ25" s="92" t="e">
        <f ca="true">+IF(AND(ISNUMBER(OFFSET('Sanitation Data'!$F$12,0,10*ROW('Sanitation Data'!F19))),'Data Summary'!CY25="Yes"),OFFSET('Sanitation Data'!$F$12,0,10*ROW('Sanitation Data'!F19)),NA())</f>
        <v>#N/A</v>
      </c>
      <c r="AK25" s="92" t="e">
        <f ca="true">+IF(AND(ISNUMBER(OFFSET('Sanitation Data'!$G$4,0,10*ROW('Sanitation Data'!G19))),'Data Summary'!CZ25="Yes"),100-OFFSET('Sanitation Data'!$G$4,0,10*ROW('Sanitation Data'!G19)),NA())</f>
        <v>#N/A</v>
      </c>
      <c r="AL25" s="92" t="e">
        <f ca="true">+IF(AND(ISNUMBER(OFFSET('Sanitation Data'!$G$6,0,10*ROW('Sanitation Data'!G19))),'Data Summary'!DA25="Yes"),OFFSET('Sanitation Data'!$G$6,0,10*ROW('Sanitation Data'!G19)),NA())</f>
        <v>#N/A</v>
      </c>
      <c r="AM25" s="92" t="e">
        <f ca="true">+IF(AND(ISNUMBER(OFFSET('Sanitation Data'!$G$10,0,10*ROW('Sanitation Data'!G19))),'Data Summary'!DB25="Yes"),OFFSET('Sanitation Data'!$G$10,0,10*ROW('Sanitation Data'!G19)),NA())</f>
        <v>#N/A</v>
      </c>
      <c r="AN25" s="92" t="e">
        <f ca="true">+IF(AND(ISNUMBER(OFFSET('Sanitation Data'!$G$11,0,10*ROW('Sanitation Data'!G19))),'Data Summary'!DC25="Yes"),OFFSET('Sanitation Data'!$G$11,0,10*ROW('Sanitation Data'!G19)),NA())</f>
        <v>#N/A</v>
      </c>
      <c r="AO25" s="92" t="e">
        <f ca="true">+IF(AND(ISNUMBER(OFFSET('Sanitation Data'!$G$12,0,10*ROW('Sanitation Data'!G19))),'Data Summary'!DD25="Yes"),OFFSET('Sanitation Data'!$G$12,0,10*ROW('Sanitation Data'!G19)),NA())</f>
        <v>#N/A</v>
      </c>
      <c r="AP25" s="92" t="e">
        <f ca="true">+IF(AND(ISNUMBER(OFFSET('Sanitation Data'!$H$4,0,10*ROW('Sanitation Data'!H19))),'Data Summary'!DE25="Yes"),100-OFFSET('Sanitation Data'!$H$4,0,10*ROW('Sanitation Data'!H19)),NA())</f>
        <v>#N/A</v>
      </c>
      <c r="AQ25" s="92" t="e">
        <f ca="true">+IF(AND(ISNUMBER(OFFSET('Sanitation Data'!$H$6,0,10*ROW('Sanitation Data'!H19))),'Data Summary'!DF25="Yes"),OFFSET('Sanitation Data'!$H$6,0,10*ROW('Sanitation Data'!H19)),NA())</f>
        <v>#N/A</v>
      </c>
      <c r="AR25" s="92" t="e">
        <f ca="true">+IF(AND(ISNUMBER(OFFSET('Sanitation Data'!$H$10,0,10*ROW('Sanitation Data'!H19))),'Data Summary'!DG25="Yes"),OFFSET('Sanitation Data'!$H$10,0,10*ROW('Sanitation Data'!H19)),NA())</f>
        <v>#N/A</v>
      </c>
      <c r="AS25" s="92" t="e">
        <f ca="true">+IF(AND(ISNUMBER(OFFSET('Sanitation Data'!$H$11,0,10*ROW('Sanitation Data'!H19))),'Data Summary'!DH25="Yes"),OFFSET('Sanitation Data'!$H$11,0,10*ROW('Sanitation Data'!H19)),NA())</f>
        <v>#N/A</v>
      </c>
      <c r="AT25" s="92" t="e">
        <f ca="true">+IF(AND(ISNUMBER(OFFSET('Sanitation Data'!$H$12,0,10*ROW('Sanitation Data'!H19))),'Data Summary'!DI25="Yes"),OFFSET('Sanitation Data'!$H$12,0,10*ROW('Sanitation Data'!H19)),NA())</f>
        <v>#N/A</v>
      </c>
      <c r="AU25" s="92" t="e">
        <f ca="true">+IF(AND(ISNUMBER(OFFSET('Sanitation Data'!$I$4,0,10*ROW('Sanitation Data'!I19))),'Data Summary'!DJ25="Yes"),100-OFFSET('Sanitation Data'!$I$4,0,10*ROW('Sanitation Data'!I19)),NA())</f>
        <v>#N/A</v>
      </c>
      <c r="AV25" s="92" t="e">
        <f ca="true">+IF(AND(ISNUMBER(OFFSET('Sanitation Data'!$I$6,0,10*ROW('Sanitation Data'!I19))),'Data Summary'!DK25="Yes"),OFFSET('Sanitation Data'!$I$6,0,10*ROW('Sanitation Data'!I19)),NA())</f>
        <v>#N/A</v>
      </c>
      <c r="AW25" s="92" t="e">
        <f ca="true">+IF(AND(ISNUMBER(OFFSET('Sanitation Data'!$I$10,0,10*ROW('Sanitation Data'!I19))),'Data Summary'!DL25="Yes"),OFFSET('Sanitation Data'!$I$10,0,10*ROW('Sanitation Data'!I19)),NA())</f>
        <v>#N/A</v>
      </c>
      <c r="AX25" s="92" t="e">
        <f ca="true">+IF(AND(ISNUMBER(OFFSET('Sanitation Data'!$I$11,0,10*ROW('Sanitation Data'!I19))),'Data Summary'!DM25="Yes"),OFFSET('Sanitation Data'!$I$11,0,10*ROW('Sanitation Data'!I19)),NA())</f>
        <v>#N/A</v>
      </c>
      <c r="AY25" s="92" t="e">
        <f ca="true">+IF(AND(ISNUMBER(OFFSET('Sanitation Data'!$I$12,0,10*ROW('Sanitation Data'!I19))),'Data Summary'!DN25="Yes"),OFFSET('Sanitation Data'!$I$12,0,10*ROW('Sanitation Data'!I19)),NA())</f>
        <v>#N/A</v>
      </c>
      <c r="AZ25" s="93" t="e">
        <f ca="true">+IF(AND(ISNUMBER(OFFSET('Hygiene Data'!$D$5,0,10*ROW('Hygiene Data'!D19))),'Data Summary'!DO25="Yes"),OFFSET('Hygiene Data'!$D$5,0,10*ROW('Hygiene Data'!D19)),NA())</f>
        <v>#N/A</v>
      </c>
      <c r="BA25" s="93" t="e">
        <f ca="true">+IF(AND(ISNUMBER(OFFSET('Hygiene Data'!$D$7,0,10*ROW('Hygiene Data'!D19))),'Data Summary'!DP25="Yes"),OFFSET('Hygiene Data'!$D$7,0,10*ROW('Hygiene Data'!D19)),NA())</f>
        <v>#N/A</v>
      </c>
      <c r="BB25" s="93" t="e">
        <f ca="true">+IF(AND(ISNUMBER(OFFSET('Hygiene Data'!$D$9,0,10*ROW('Hygiene Data'!D19))),'Data Summary'!DQ25="Yes"),OFFSET('Hygiene Data'!$D$9,0,10*ROW('Hygiene Data'!D19)),NA())</f>
        <v>#N/A</v>
      </c>
      <c r="BC25" s="93" t="e">
        <f ca="true">+IF(AND(ISNUMBER(OFFSET('Hygiene Data'!$E$5,0,10*ROW('Hygiene Data'!E19))),'Data Summary'!DR25="Yes"),OFFSET('Hygiene Data'!$E$5,0,10*ROW('Hygiene Data'!E19)),NA())</f>
        <v>#N/A</v>
      </c>
      <c r="BD25" s="93" t="e">
        <f ca="true">+IF(AND(ISNUMBER(OFFSET('Hygiene Data'!$E$7,0,10*ROW('Hygiene Data'!E19))),'Data Summary'!DS25="Yes"),OFFSET('Hygiene Data'!$E$7,0,10*ROW('Hygiene Data'!E19)),NA())</f>
        <v>#N/A</v>
      </c>
      <c r="BE25" s="93" t="e">
        <f ca="true">+IF(AND(ISNUMBER(OFFSET('Hygiene Data'!$E$9,0,10*ROW('Hygiene Data'!E19))),'Data Summary'!DT25="Yes"),OFFSET('Hygiene Data'!$E$9,0,10*ROW('Hygiene Data'!E19)),NA())</f>
        <v>#N/A</v>
      </c>
      <c r="BF25" s="93" t="e">
        <f ca="true">+IF(AND(ISNUMBER(OFFSET('Hygiene Data'!$F$5,0,10*ROW('Hygiene Data'!F19))),'Data Summary'!DU25="Yes"),OFFSET('Hygiene Data'!$F$5,0,10*ROW('Hygiene Data'!F19)),NA())</f>
        <v>#N/A</v>
      </c>
      <c r="BG25" s="93" t="e">
        <f ca="true">+IF(AND(ISNUMBER(OFFSET('Hygiene Data'!$F$7,0,10*ROW('Hygiene Data'!F19))),'Data Summary'!DV25="Yes"),OFFSET('Hygiene Data'!$F$7,0,10*ROW('Hygiene Data'!F19)),NA())</f>
        <v>#N/A</v>
      </c>
      <c r="BH25" s="93" t="e">
        <f ca="true">+IF(AND(ISNUMBER(OFFSET('Hygiene Data'!$F$9,0,10*ROW('Hygiene Data'!F19))),'Data Summary'!DW25="Yes"),OFFSET('Hygiene Data'!$F$9,0,10*ROW('Hygiene Data'!F19)),NA())</f>
        <v>#N/A</v>
      </c>
      <c r="BI25" s="93" t="e">
        <f ca="true">+IF(AND(ISNUMBER(OFFSET('Hygiene Data'!$G$5,0,10*ROW('Hygiene Data'!G19))),'Data Summary'!DX25="Yes"),OFFSET('Hygiene Data'!$G$5,0,10*ROW('Hygiene Data'!G19)),NA())</f>
        <v>#N/A</v>
      </c>
      <c r="BJ25" s="93" t="e">
        <f ca="true">+IF(AND(ISNUMBER(OFFSET('Hygiene Data'!$G$7,0,10*ROW('Hygiene Data'!G19))),'Data Summary'!DY25="Yes"),OFFSET('Hygiene Data'!$G$7,0,10*ROW('Hygiene Data'!G19)),NA())</f>
        <v>#N/A</v>
      </c>
      <c r="BK25" s="93" t="e">
        <f ca="true">+IF(AND(ISNUMBER(OFFSET('Hygiene Data'!$G$9,0,10*ROW('Hygiene Data'!G19))),'Data Summary'!DZ25="Yes"),OFFSET('Hygiene Data'!$G$9,0,10*ROW('Hygiene Data'!G19)),NA())</f>
        <v>#N/A</v>
      </c>
      <c r="BL25" s="93" t="e">
        <f ca="true">+IF(AND(ISNUMBER(OFFSET('Hygiene Data'!$H$5,0,10*ROW('Hygiene Data'!H19))),'Data Summary'!EA25="Yes"),OFFSET('Hygiene Data'!$H$5,0,10*ROW('Hygiene Data'!H19)),NA())</f>
        <v>#N/A</v>
      </c>
      <c r="BM25" s="93" t="e">
        <f ca="true">+IF(AND(ISNUMBER(OFFSET('Hygiene Data'!$H$7,0,10*ROW('Hygiene Data'!H19))),'Data Summary'!EB25="Yes"),OFFSET('Hygiene Data'!$H$7,0,10*ROW('Hygiene Data'!H19)),NA())</f>
        <v>#N/A</v>
      </c>
      <c r="BN25" s="93" t="e">
        <f ca="true">+IF(AND(ISNUMBER(OFFSET('Hygiene Data'!$H$9,0,10*ROW('Hygiene Data'!H19))),'Data Summary'!EC25="Yes"),OFFSET('Hygiene Data'!$H$9,0,10*ROW('Hygiene Data'!H19)),NA())</f>
        <v>#N/A</v>
      </c>
      <c r="BO25" s="93" t="e">
        <f ca="true">+IF(AND(ISNUMBER(OFFSET('Hygiene Data'!$I$5,0,10*ROW('Hygiene Data'!I19))),'Data Summary'!ED25="Yes"),OFFSET('Hygiene Data'!$I$5,0,10*ROW('Hygiene Data'!I19)),NA())</f>
        <v>#N/A</v>
      </c>
      <c r="BP25" s="93" t="e">
        <f ca="true">+IF(AND(ISNUMBER(OFFSET('Hygiene Data'!$I$7,0,10*ROW('Hygiene Data'!I19))),'Data Summary'!EE25="Yes"),OFFSET('Hygiene Data'!$I$7,0,10*ROW('Hygiene Data'!I19)),NA())</f>
        <v>#N/A</v>
      </c>
      <c r="BQ25" s="93" t="e">
        <f ca="true">+IF(AND(ISNUMBER(OFFSET('Hygiene Data'!$I$9,0,10*ROW('Hygiene Data'!I19))),'Data Summary'!EF25="Yes"),OFFSET('Hygiene Data'!$I$9,0,10*ROW('Hygiene Data'!I19)),NA())</f>
        <v>#N/A</v>
      </c>
    </row>
    <row xmlns:x14ac="http://schemas.microsoft.com/office/spreadsheetml/2009/9/ac" r="26" x14ac:dyDescent="0.2">
      <c r="A26" s="328" t="e">
        <f ca="true">+RIGHT('Data Summary'!A26,LEN('Data Summary'!A26)-9)</f>
        <v>#VALUE!</v>
      </c>
      <c r="B26" s="35" t="str">
        <f ca="true">+IF(ISTEXT('Data Summary'!B26),'Data Summary'!B26,"")</f>
        <v/>
      </c>
      <c r="C26" s="327" t="e">
        <f ca="true">+VALUE('Data Summary'!C26)</f>
        <v>#VALUE!</v>
      </c>
      <c r="D26" s="91" t="e">
        <f ca="true">+IF(AND(ISNUMBER(OFFSET('Water Data'!$D$4,0,10*ROW('Water Data'!D20))),'Data Summary'!BS26="Yes"),100-OFFSET('Water Data'!$D$4,0,10*ROW('Water Data'!D20)),NA())</f>
        <v>#N/A</v>
      </c>
      <c r="E26" s="91" t="e">
        <f ca="true">+IF(AND(ISNUMBER(OFFSET('Water Data'!$D$6,0,10*ROW('Water Data'!D20))),'Data Summary'!BT26="Yes"),OFFSET('Water Data'!$D$6,0,10*ROW('Water Data'!D20)),NA())</f>
        <v>#N/A</v>
      </c>
      <c r="F26" s="91" t="e">
        <f ca="true">+IF(AND(ISNUMBER(OFFSET('Water Data'!$D$9,0,10*ROW('Water Data'!D20))),'Data Summary'!BU26="Yes"),OFFSET('Water Data'!$D$9,0,10*ROW('Water Data'!D20)),NA())</f>
        <v>#N/A</v>
      </c>
      <c r="G26" s="91" t="e">
        <f ca="true">+IF(AND(ISNUMBER(OFFSET('Water Data'!$E$4,0,10*ROW('Water Data'!E20))),'Data Summary'!BV26="Yes"),100-OFFSET('Water Data'!$E$4,0,10*ROW('Water Data'!E20)),NA())</f>
        <v>#N/A</v>
      </c>
      <c r="H26" s="91" t="e">
        <f ca="true">+IF(AND(ISNUMBER(OFFSET('Water Data'!$E$6,0,10*ROW('Water Data'!E20))),'Data Summary'!BW26="Yes"),OFFSET('Water Data'!$E$6,0,10*ROW('Water Data'!E20)),NA())</f>
        <v>#N/A</v>
      </c>
      <c r="I26" s="91" t="e">
        <f ca="true">+IF(AND(ISNUMBER(OFFSET('Water Data'!$E$9,0,10*ROW('Water Data'!E20))),'Data Summary'!BX26="Yes"),OFFSET('Water Data'!$E$9,0,10*ROW('Water Data'!E20)),NA())</f>
        <v>#N/A</v>
      </c>
      <c r="J26" s="91" t="e">
        <f ca="true">+IF(AND(ISNUMBER(OFFSET('Water Data'!$F$4,0,10*ROW('Water Data'!F20))),'Data Summary'!BY26="Yes"),100-OFFSET('Water Data'!$F$4,0,10*ROW('Water Data'!F20)),NA())</f>
        <v>#N/A</v>
      </c>
      <c r="K26" s="91" t="e">
        <f ca="true">+IF(AND(ISNUMBER(OFFSET('Water Data'!$F$6,0,10*ROW('Water Data'!F20))),'Data Summary'!BZ26="Yes"),OFFSET('Water Data'!$F$6,0,10*ROW('Water Data'!F20)),NA())</f>
        <v>#N/A</v>
      </c>
      <c r="L26" s="91" t="e">
        <f ca="true">+IF(AND(ISNUMBER(OFFSET('Water Data'!$F$9,0,10*ROW('Water Data'!F20))),'Data Summary'!CA26="Yes"),OFFSET('Water Data'!$F$9,0,10*ROW('Water Data'!F20)),NA())</f>
        <v>#N/A</v>
      </c>
      <c r="M26" s="91" t="e">
        <f ca="true">+IF(AND(ISNUMBER(OFFSET('Water Data'!$G$4,0,10*ROW('Water Data'!G20))),'Data Summary'!CB26="Yes"),100-OFFSET('Water Data'!$G$4,0,10*ROW('Water Data'!G20)),NA())</f>
        <v>#N/A</v>
      </c>
      <c r="N26" s="91" t="e">
        <f ca="true">+IF(AND(ISNUMBER(OFFSET('Water Data'!$G$6,0,10*ROW('Water Data'!G20))),'Data Summary'!CC26="Yes"),OFFSET('Water Data'!$G$6,0,10*ROW('Water Data'!G20)),NA())</f>
        <v>#N/A</v>
      </c>
      <c r="O26" s="91" t="e">
        <f ca="true">+IF(AND(ISNUMBER(OFFSET('Water Data'!$G$9,0,10*ROW('Water Data'!G20))),'Data Summary'!CD26="Yes"),OFFSET('Water Data'!$G$9,0,10*ROW('Water Data'!G20)),NA())</f>
        <v>#N/A</v>
      </c>
      <c r="P26" s="91" t="e">
        <f ca="true">+IF(AND(ISNUMBER(OFFSET('Water Data'!$H$4,0,10*ROW('Water Data'!H20))),'Data Summary'!CE26="Yes"),100-OFFSET('Water Data'!$H$4,0,10*ROW('Water Data'!H20)),NA())</f>
        <v>#N/A</v>
      </c>
      <c r="Q26" s="91" t="e">
        <f ca="true">+IF(AND(ISNUMBER(OFFSET('Water Data'!$H$6,0,10*ROW('Water Data'!H20))),'Data Summary'!CF26="Yes"),OFFSET('Water Data'!$H$6,0,10*ROW('Water Data'!H20)),NA())</f>
        <v>#N/A</v>
      </c>
      <c r="R26" s="91" t="e">
        <f ca="true">+IF(AND(ISNUMBER(OFFSET('Water Data'!$H$9,0,10*ROW('Water Data'!H20))),'Data Summary'!CG26="Yes"),OFFSET('Water Data'!$H$9,0,10*ROW('Water Data'!H20)),NA())</f>
        <v>#N/A</v>
      </c>
      <c r="S26" s="91" t="e">
        <f ca="true">+IF(AND(ISNUMBER(OFFSET('Water Data'!$I$4,0,10*ROW('Water Data'!I20))),'Data Summary'!CH26="Yes"),100-OFFSET('Water Data'!$I$4,0,10*ROW('Water Data'!I20)),NA())</f>
        <v>#N/A</v>
      </c>
      <c r="T26" s="91" t="e">
        <f ca="true">+IF(AND(ISNUMBER(OFFSET('Water Data'!$I$6,0,10*ROW('Water Data'!I20))),'Data Summary'!CI26="Yes"),OFFSET('Water Data'!$I$6,0,10*ROW('Water Data'!I20)),NA())</f>
        <v>#N/A</v>
      </c>
      <c r="U26" s="91" t="e">
        <f ca="true">+IF(AND(ISNUMBER(OFFSET('Water Data'!$I$9,0,10*ROW('Water Data'!I20))),'Data Summary'!CJ26="Yes"),OFFSET('Water Data'!$I$9,0,10*ROW('Water Data'!I20)),NA())</f>
        <v>#N/A</v>
      </c>
      <c r="V26" s="92" t="e">
        <f ca="true">+IF(AND(ISNUMBER(OFFSET('Sanitation Data'!$D$4,0,10*ROW('Sanitation Data'!D20))),'Data Summary'!CK26="Yes"),100-OFFSET('Sanitation Data'!$D$4,0,10*ROW('Sanitation Data'!D20)),NA())</f>
        <v>#N/A</v>
      </c>
      <c r="W26" s="92" t="e">
        <f ca="true">+IF(AND(ISNUMBER(OFFSET('Sanitation Data'!$D$6,0,10*ROW('Sanitation Data'!D20))),'Data Summary'!CL26="Yes"),OFFSET('Sanitation Data'!$D$6,0,10*ROW('Sanitation Data'!D20)),NA())</f>
        <v>#N/A</v>
      </c>
      <c r="X26" s="92" t="e">
        <f ca="true">+IF(AND(ISNUMBER(OFFSET('Sanitation Data'!$D$10,0,10*ROW('Sanitation Data'!D20))),'Data Summary'!CM26="Yes"),OFFSET('Sanitation Data'!$D$10,0,10*ROW('Sanitation Data'!D20)),NA())</f>
        <v>#N/A</v>
      </c>
      <c r="Y26" s="92" t="e">
        <f ca="true">+IF(AND(ISNUMBER(OFFSET('Sanitation Data'!$D$11,0,10*ROW('Sanitation Data'!D20))),'Data Summary'!CN26="Yes"),OFFSET('Sanitation Data'!$D$11,0,10*ROW('Sanitation Data'!D20)),NA())</f>
        <v>#N/A</v>
      </c>
      <c r="Z26" s="92" t="e">
        <f ca="true">+IF(AND(ISNUMBER(OFFSET('Sanitation Data'!$D$12,0,10*ROW('Sanitation Data'!D20))),'Data Summary'!CO26="Yes"),OFFSET('Sanitation Data'!$D$12,0,10*ROW('Sanitation Data'!D20)),NA())</f>
        <v>#N/A</v>
      </c>
      <c r="AA26" s="92" t="e">
        <f ca="true">+IF(AND(ISNUMBER(OFFSET('Sanitation Data'!$E$4,0,10*ROW('Sanitation Data'!E20))),'Data Summary'!CP26="Yes"),100-OFFSET('Sanitation Data'!$E$4,0,10*ROW('Sanitation Data'!E20)),NA())</f>
        <v>#N/A</v>
      </c>
      <c r="AB26" s="92" t="e">
        <f ca="true">+IF(AND(ISNUMBER(OFFSET('Sanitation Data'!$E$6,0,10*ROW('Sanitation Data'!E20))),'Data Summary'!CQ26="Yes"),OFFSET('Sanitation Data'!$E$6,0,10*ROW('Sanitation Data'!E20)),NA())</f>
        <v>#N/A</v>
      </c>
      <c r="AC26" s="92" t="e">
        <f ca="true">+IF(AND(ISNUMBER(OFFSET('Sanitation Data'!$E$10,0,10*ROW('Sanitation Data'!E20))),'Data Summary'!CR26="Yes"),OFFSET('Sanitation Data'!$E$10,0,10*ROW('Sanitation Data'!E20)),NA())</f>
        <v>#N/A</v>
      </c>
      <c r="AD26" s="92" t="e">
        <f ca="true">+IF(AND(ISNUMBER(OFFSET('Sanitation Data'!$E$11,0,10*ROW('Sanitation Data'!E20))),'Data Summary'!CS26="Yes"),OFFSET('Sanitation Data'!$E$11,0,10*ROW('Sanitation Data'!E20)),NA())</f>
        <v>#N/A</v>
      </c>
      <c r="AE26" s="92" t="e">
        <f ca="true">+IF(AND(ISNUMBER(OFFSET('Sanitation Data'!$E$12,0,10*ROW('Sanitation Data'!E20))),'Data Summary'!CT26="Yes"),OFFSET('Sanitation Data'!$E$12,0,10*ROW('Sanitation Data'!E20)),NA())</f>
        <v>#N/A</v>
      </c>
      <c r="AF26" s="92" t="e">
        <f ca="true">+IF(AND(ISNUMBER(OFFSET('Sanitation Data'!$F$4,0,10*ROW('Sanitation Data'!F20))),'Data Summary'!CU26="Yes"),100-OFFSET('Sanitation Data'!$F$4,0,10*ROW('Sanitation Data'!F20)),NA())</f>
        <v>#N/A</v>
      </c>
      <c r="AG26" s="92" t="e">
        <f ca="true">+IF(AND(ISNUMBER(OFFSET('Sanitation Data'!$F$6,0,10*ROW('Sanitation Data'!F20))),'Data Summary'!CV26="Yes"),OFFSET('Sanitation Data'!$F$6,0,10*ROW('Sanitation Data'!F20)),NA())</f>
        <v>#N/A</v>
      </c>
      <c r="AH26" s="92" t="e">
        <f ca="true">+IF(AND(ISNUMBER(OFFSET('Sanitation Data'!$F$10,0,10*ROW('Sanitation Data'!F20))),'Data Summary'!CW26="Yes"),OFFSET('Sanitation Data'!$F$10,0,10*ROW('Sanitation Data'!F20)),NA())</f>
        <v>#N/A</v>
      </c>
      <c r="AI26" s="92" t="e">
        <f ca="true">+IF(AND(ISNUMBER(OFFSET('Sanitation Data'!$F$11,0,10*ROW('Sanitation Data'!F20))),'Data Summary'!CX26="Yes"),OFFSET('Sanitation Data'!$F$11,0,10*ROW('Sanitation Data'!F20)),NA())</f>
        <v>#N/A</v>
      </c>
      <c r="AJ26" s="92" t="e">
        <f ca="true">+IF(AND(ISNUMBER(OFFSET('Sanitation Data'!$F$12,0,10*ROW('Sanitation Data'!F20))),'Data Summary'!CY26="Yes"),OFFSET('Sanitation Data'!$F$12,0,10*ROW('Sanitation Data'!F20)),NA())</f>
        <v>#N/A</v>
      </c>
      <c r="AK26" s="92" t="e">
        <f ca="true">+IF(AND(ISNUMBER(OFFSET('Sanitation Data'!$G$4,0,10*ROW('Sanitation Data'!G20))),'Data Summary'!CZ26="Yes"),100-OFFSET('Sanitation Data'!$G$4,0,10*ROW('Sanitation Data'!G20)),NA())</f>
        <v>#N/A</v>
      </c>
      <c r="AL26" s="92" t="e">
        <f ca="true">+IF(AND(ISNUMBER(OFFSET('Sanitation Data'!$G$6,0,10*ROW('Sanitation Data'!G20))),'Data Summary'!DA26="Yes"),OFFSET('Sanitation Data'!$G$6,0,10*ROW('Sanitation Data'!G20)),NA())</f>
        <v>#N/A</v>
      </c>
      <c r="AM26" s="92" t="e">
        <f ca="true">+IF(AND(ISNUMBER(OFFSET('Sanitation Data'!$G$10,0,10*ROW('Sanitation Data'!G20))),'Data Summary'!DB26="Yes"),OFFSET('Sanitation Data'!$G$10,0,10*ROW('Sanitation Data'!G20)),NA())</f>
        <v>#N/A</v>
      </c>
      <c r="AN26" s="92" t="e">
        <f ca="true">+IF(AND(ISNUMBER(OFFSET('Sanitation Data'!$G$11,0,10*ROW('Sanitation Data'!G20))),'Data Summary'!DC26="Yes"),OFFSET('Sanitation Data'!$G$11,0,10*ROW('Sanitation Data'!G20)),NA())</f>
        <v>#N/A</v>
      </c>
      <c r="AO26" s="92" t="e">
        <f ca="true">+IF(AND(ISNUMBER(OFFSET('Sanitation Data'!$G$12,0,10*ROW('Sanitation Data'!G20))),'Data Summary'!DD26="Yes"),OFFSET('Sanitation Data'!$G$12,0,10*ROW('Sanitation Data'!G20)),NA())</f>
        <v>#N/A</v>
      </c>
      <c r="AP26" s="92" t="e">
        <f ca="true">+IF(AND(ISNUMBER(OFFSET('Sanitation Data'!$H$4,0,10*ROW('Sanitation Data'!H20))),'Data Summary'!DE26="Yes"),100-OFFSET('Sanitation Data'!$H$4,0,10*ROW('Sanitation Data'!H20)),NA())</f>
        <v>#N/A</v>
      </c>
      <c r="AQ26" s="92" t="e">
        <f ca="true">+IF(AND(ISNUMBER(OFFSET('Sanitation Data'!$H$6,0,10*ROW('Sanitation Data'!H20))),'Data Summary'!DF26="Yes"),OFFSET('Sanitation Data'!$H$6,0,10*ROW('Sanitation Data'!H20)),NA())</f>
        <v>#N/A</v>
      </c>
      <c r="AR26" s="92" t="e">
        <f ca="true">+IF(AND(ISNUMBER(OFFSET('Sanitation Data'!$H$10,0,10*ROW('Sanitation Data'!H20))),'Data Summary'!DG26="Yes"),OFFSET('Sanitation Data'!$H$10,0,10*ROW('Sanitation Data'!H20)),NA())</f>
        <v>#N/A</v>
      </c>
      <c r="AS26" s="92" t="e">
        <f ca="true">+IF(AND(ISNUMBER(OFFSET('Sanitation Data'!$H$11,0,10*ROW('Sanitation Data'!H20))),'Data Summary'!DH26="Yes"),OFFSET('Sanitation Data'!$H$11,0,10*ROW('Sanitation Data'!H20)),NA())</f>
        <v>#N/A</v>
      </c>
      <c r="AT26" s="92" t="e">
        <f ca="true">+IF(AND(ISNUMBER(OFFSET('Sanitation Data'!$H$12,0,10*ROW('Sanitation Data'!H20))),'Data Summary'!DI26="Yes"),OFFSET('Sanitation Data'!$H$12,0,10*ROW('Sanitation Data'!H20)),NA())</f>
        <v>#N/A</v>
      </c>
      <c r="AU26" s="92" t="e">
        <f ca="true">+IF(AND(ISNUMBER(OFFSET('Sanitation Data'!$I$4,0,10*ROW('Sanitation Data'!I20))),'Data Summary'!DJ26="Yes"),100-OFFSET('Sanitation Data'!$I$4,0,10*ROW('Sanitation Data'!I20)),NA())</f>
        <v>#N/A</v>
      </c>
      <c r="AV26" s="92" t="e">
        <f ca="true">+IF(AND(ISNUMBER(OFFSET('Sanitation Data'!$I$6,0,10*ROW('Sanitation Data'!I20))),'Data Summary'!DK26="Yes"),OFFSET('Sanitation Data'!$I$6,0,10*ROW('Sanitation Data'!I20)),NA())</f>
        <v>#N/A</v>
      </c>
      <c r="AW26" s="92" t="e">
        <f ca="true">+IF(AND(ISNUMBER(OFFSET('Sanitation Data'!$I$10,0,10*ROW('Sanitation Data'!I20))),'Data Summary'!DL26="Yes"),OFFSET('Sanitation Data'!$I$10,0,10*ROW('Sanitation Data'!I20)),NA())</f>
        <v>#N/A</v>
      </c>
      <c r="AX26" s="92" t="e">
        <f ca="true">+IF(AND(ISNUMBER(OFFSET('Sanitation Data'!$I$11,0,10*ROW('Sanitation Data'!I20))),'Data Summary'!DM26="Yes"),OFFSET('Sanitation Data'!$I$11,0,10*ROW('Sanitation Data'!I20)),NA())</f>
        <v>#N/A</v>
      </c>
      <c r="AY26" s="92" t="e">
        <f ca="true">+IF(AND(ISNUMBER(OFFSET('Sanitation Data'!$I$12,0,10*ROW('Sanitation Data'!I20))),'Data Summary'!DN26="Yes"),OFFSET('Sanitation Data'!$I$12,0,10*ROW('Sanitation Data'!I20)),NA())</f>
        <v>#N/A</v>
      </c>
      <c r="AZ26" s="93" t="e">
        <f ca="true">+IF(AND(ISNUMBER(OFFSET('Hygiene Data'!$D$5,0,10*ROW('Hygiene Data'!D20))),'Data Summary'!DO26="Yes"),OFFSET('Hygiene Data'!$D$5,0,10*ROW('Hygiene Data'!D20)),NA())</f>
        <v>#N/A</v>
      </c>
      <c r="BA26" s="93" t="e">
        <f ca="true">+IF(AND(ISNUMBER(OFFSET('Hygiene Data'!$D$7,0,10*ROW('Hygiene Data'!D20))),'Data Summary'!DP26="Yes"),OFFSET('Hygiene Data'!$D$7,0,10*ROW('Hygiene Data'!D20)),NA())</f>
        <v>#N/A</v>
      </c>
      <c r="BB26" s="93" t="e">
        <f ca="true">+IF(AND(ISNUMBER(OFFSET('Hygiene Data'!$D$9,0,10*ROW('Hygiene Data'!D20))),'Data Summary'!DQ26="Yes"),OFFSET('Hygiene Data'!$D$9,0,10*ROW('Hygiene Data'!D20)),NA())</f>
        <v>#N/A</v>
      </c>
      <c r="BC26" s="93" t="e">
        <f ca="true">+IF(AND(ISNUMBER(OFFSET('Hygiene Data'!$E$5,0,10*ROW('Hygiene Data'!E20))),'Data Summary'!DR26="Yes"),OFFSET('Hygiene Data'!$E$5,0,10*ROW('Hygiene Data'!E20)),NA())</f>
        <v>#N/A</v>
      </c>
      <c r="BD26" s="93" t="e">
        <f ca="true">+IF(AND(ISNUMBER(OFFSET('Hygiene Data'!$E$7,0,10*ROW('Hygiene Data'!E20))),'Data Summary'!DS26="Yes"),OFFSET('Hygiene Data'!$E$7,0,10*ROW('Hygiene Data'!E20)),NA())</f>
        <v>#N/A</v>
      </c>
      <c r="BE26" s="93" t="e">
        <f ca="true">+IF(AND(ISNUMBER(OFFSET('Hygiene Data'!$E$9,0,10*ROW('Hygiene Data'!E20))),'Data Summary'!DT26="Yes"),OFFSET('Hygiene Data'!$E$9,0,10*ROW('Hygiene Data'!E20)),NA())</f>
        <v>#N/A</v>
      </c>
      <c r="BF26" s="93" t="e">
        <f ca="true">+IF(AND(ISNUMBER(OFFSET('Hygiene Data'!$F$5,0,10*ROW('Hygiene Data'!F20))),'Data Summary'!DU26="Yes"),OFFSET('Hygiene Data'!$F$5,0,10*ROW('Hygiene Data'!F20)),NA())</f>
        <v>#N/A</v>
      </c>
      <c r="BG26" s="93" t="e">
        <f ca="true">+IF(AND(ISNUMBER(OFFSET('Hygiene Data'!$F$7,0,10*ROW('Hygiene Data'!F20))),'Data Summary'!DV26="Yes"),OFFSET('Hygiene Data'!$F$7,0,10*ROW('Hygiene Data'!F20)),NA())</f>
        <v>#N/A</v>
      </c>
      <c r="BH26" s="93" t="e">
        <f ca="true">+IF(AND(ISNUMBER(OFFSET('Hygiene Data'!$F$9,0,10*ROW('Hygiene Data'!F20))),'Data Summary'!DW26="Yes"),OFFSET('Hygiene Data'!$F$9,0,10*ROW('Hygiene Data'!F20)),NA())</f>
        <v>#N/A</v>
      </c>
      <c r="BI26" s="93" t="e">
        <f ca="true">+IF(AND(ISNUMBER(OFFSET('Hygiene Data'!$G$5,0,10*ROW('Hygiene Data'!G20))),'Data Summary'!DX26="Yes"),OFFSET('Hygiene Data'!$G$5,0,10*ROW('Hygiene Data'!G20)),NA())</f>
        <v>#N/A</v>
      </c>
      <c r="BJ26" s="93" t="e">
        <f ca="true">+IF(AND(ISNUMBER(OFFSET('Hygiene Data'!$G$7,0,10*ROW('Hygiene Data'!G20))),'Data Summary'!DY26="Yes"),OFFSET('Hygiene Data'!$G$7,0,10*ROW('Hygiene Data'!G20)),NA())</f>
        <v>#N/A</v>
      </c>
      <c r="BK26" s="93" t="e">
        <f ca="true">+IF(AND(ISNUMBER(OFFSET('Hygiene Data'!$G$9,0,10*ROW('Hygiene Data'!G20))),'Data Summary'!DZ26="Yes"),OFFSET('Hygiene Data'!$G$9,0,10*ROW('Hygiene Data'!G20)),NA())</f>
        <v>#N/A</v>
      </c>
      <c r="BL26" s="93" t="e">
        <f ca="true">+IF(AND(ISNUMBER(OFFSET('Hygiene Data'!$H$5,0,10*ROW('Hygiene Data'!H20))),'Data Summary'!EA26="Yes"),OFFSET('Hygiene Data'!$H$5,0,10*ROW('Hygiene Data'!H20)),NA())</f>
        <v>#N/A</v>
      </c>
      <c r="BM26" s="93" t="e">
        <f ca="true">+IF(AND(ISNUMBER(OFFSET('Hygiene Data'!$H$7,0,10*ROW('Hygiene Data'!H20))),'Data Summary'!EB26="Yes"),OFFSET('Hygiene Data'!$H$7,0,10*ROW('Hygiene Data'!H20)),NA())</f>
        <v>#N/A</v>
      </c>
      <c r="BN26" s="93" t="e">
        <f ca="true">+IF(AND(ISNUMBER(OFFSET('Hygiene Data'!$H$9,0,10*ROW('Hygiene Data'!H20))),'Data Summary'!EC26="Yes"),OFFSET('Hygiene Data'!$H$9,0,10*ROW('Hygiene Data'!H20)),NA())</f>
        <v>#N/A</v>
      </c>
      <c r="BO26" s="93" t="e">
        <f ca="true">+IF(AND(ISNUMBER(OFFSET('Hygiene Data'!$I$5,0,10*ROW('Hygiene Data'!I20))),'Data Summary'!ED26="Yes"),OFFSET('Hygiene Data'!$I$5,0,10*ROW('Hygiene Data'!I20)),NA())</f>
        <v>#N/A</v>
      </c>
      <c r="BP26" s="93" t="e">
        <f ca="true">+IF(AND(ISNUMBER(OFFSET('Hygiene Data'!$I$7,0,10*ROW('Hygiene Data'!I20))),'Data Summary'!EE26="Yes"),OFFSET('Hygiene Data'!$I$7,0,10*ROW('Hygiene Data'!I20)),NA())</f>
        <v>#N/A</v>
      </c>
      <c r="BQ26" s="93" t="e">
        <f ca="true">+IF(AND(ISNUMBER(OFFSET('Hygiene Data'!$I$9,0,10*ROW('Hygiene Data'!I20))),'Data Summary'!EF26="Yes"),OFFSET('Hygiene Data'!$I$9,0,10*ROW('Hygiene Data'!I20)),NA())</f>
        <v>#N/A</v>
      </c>
    </row>
    <row xmlns:x14ac="http://schemas.microsoft.com/office/spreadsheetml/2009/9/ac" r="27" x14ac:dyDescent="0.2">
      <c r="A27" s="328" t="e">
        <f ca="true">+RIGHT('Data Summary'!A27,LEN('Data Summary'!A27)-9)</f>
        <v>#VALUE!</v>
      </c>
      <c r="B27" s="35" t="str">
        <f ca="true">+IF(ISTEXT('Data Summary'!B27),'Data Summary'!B27,"")</f>
        <v/>
      </c>
      <c r="C27" s="327" t="e">
        <f ca="true">+VALUE('Data Summary'!C27)</f>
        <v>#VALUE!</v>
      </c>
      <c r="D27" s="91" t="e">
        <f ca="true">+IF(AND(ISNUMBER(OFFSET('Water Data'!$D$4,0,10*ROW('Water Data'!D21))),'Data Summary'!BS27="Yes"),100-OFFSET('Water Data'!$D$4,0,10*ROW('Water Data'!D21)),NA())</f>
        <v>#N/A</v>
      </c>
      <c r="E27" s="91" t="e">
        <f ca="true">+IF(AND(ISNUMBER(OFFSET('Water Data'!$D$6,0,10*ROW('Water Data'!D21))),'Data Summary'!BT27="Yes"),OFFSET('Water Data'!$D$6,0,10*ROW('Water Data'!D21)),NA())</f>
        <v>#N/A</v>
      </c>
      <c r="F27" s="91" t="e">
        <f ca="true">+IF(AND(ISNUMBER(OFFSET('Water Data'!$D$9,0,10*ROW('Water Data'!D21))),'Data Summary'!BU27="Yes"),OFFSET('Water Data'!$D$9,0,10*ROW('Water Data'!D21)),NA())</f>
        <v>#N/A</v>
      </c>
      <c r="G27" s="91" t="e">
        <f ca="true">+IF(AND(ISNUMBER(OFFSET('Water Data'!$E$4,0,10*ROW('Water Data'!E21))),'Data Summary'!BV27="Yes"),100-OFFSET('Water Data'!$E$4,0,10*ROW('Water Data'!E21)),NA())</f>
        <v>#N/A</v>
      </c>
      <c r="H27" s="91" t="e">
        <f ca="true">+IF(AND(ISNUMBER(OFFSET('Water Data'!$E$6,0,10*ROW('Water Data'!E21))),'Data Summary'!BW27="Yes"),OFFSET('Water Data'!$E$6,0,10*ROW('Water Data'!E21)),NA())</f>
        <v>#N/A</v>
      </c>
      <c r="I27" s="91" t="e">
        <f ca="true">+IF(AND(ISNUMBER(OFFSET('Water Data'!$E$9,0,10*ROW('Water Data'!E21))),'Data Summary'!BX27="Yes"),OFFSET('Water Data'!$E$9,0,10*ROW('Water Data'!E21)),NA())</f>
        <v>#N/A</v>
      </c>
      <c r="J27" s="91" t="e">
        <f ca="true">+IF(AND(ISNUMBER(OFFSET('Water Data'!$F$4,0,10*ROW('Water Data'!F21))),'Data Summary'!BY27="Yes"),100-OFFSET('Water Data'!$F$4,0,10*ROW('Water Data'!F21)),NA())</f>
        <v>#N/A</v>
      </c>
      <c r="K27" s="91" t="e">
        <f ca="true">+IF(AND(ISNUMBER(OFFSET('Water Data'!$F$6,0,10*ROW('Water Data'!F21))),'Data Summary'!BZ27="Yes"),OFFSET('Water Data'!$F$6,0,10*ROW('Water Data'!F21)),NA())</f>
        <v>#N/A</v>
      </c>
      <c r="L27" s="91" t="e">
        <f ca="true">+IF(AND(ISNUMBER(OFFSET('Water Data'!$F$9,0,10*ROW('Water Data'!F21))),'Data Summary'!CA27="Yes"),OFFSET('Water Data'!$F$9,0,10*ROW('Water Data'!F21)),NA())</f>
        <v>#N/A</v>
      </c>
      <c r="M27" s="91" t="e">
        <f ca="true">+IF(AND(ISNUMBER(OFFSET('Water Data'!$G$4,0,10*ROW('Water Data'!G21))),'Data Summary'!CB27="Yes"),100-OFFSET('Water Data'!$G$4,0,10*ROW('Water Data'!G21)),NA())</f>
        <v>#N/A</v>
      </c>
      <c r="N27" s="91" t="e">
        <f ca="true">+IF(AND(ISNUMBER(OFFSET('Water Data'!$G$6,0,10*ROW('Water Data'!G21))),'Data Summary'!CC27="Yes"),OFFSET('Water Data'!$G$6,0,10*ROW('Water Data'!G21)),NA())</f>
        <v>#N/A</v>
      </c>
      <c r="O27" s="91" t="e">
        <f ca="true">+IF(AND(ISNUMBER(OFFSET('Water Data'!$G$9,0,10*ROW('Water Data'!G21))),'Data Summary'!CD27="Yes"),OFFSET('Water Data'!$G$9,0,10*ROW('Water Data'!G21)),NA())</f>
        <v>#N/A</v>
      </c>
      <c r="P27" s="91" t="e">
        <f ca="true">+IF(AND(ISNUMBER(OFFSET('Water Data'!$H$4,0,10*ROW('Water Data'!H21))),'Data Summary'!CE27="Yes"),100-OFFSET('Water Data'!$H$4,0,10*ROW('Water Data'!H21)),NA())</f>
        <v>#N/A</v>
      </c>
      <c r="Q27" s="91" t="e">
        <f ca="true">+IF(AND(ISNUMBER(OFFSET('Water Data'!$H$6,0,10*ROW('Water Data'!H21))),'Data Summary'!CF27="Yes"),OFFSET('Water Data'!$H$6,0,10*ROW('Water Data'!H21)),NA())</f>
        <v>#N/A</v>
      </c>
      <c r="R27" s="91" t="e">
        <f ca="true">+IF(AND(ISNUMBER(OFFSET('Water Data'!$H$9,0,10*ROW('Water Data'!H21))),'Data Summary'!CG27="Yes"),OFFSET('Water Data'!$H$9,0,10*ROW('Water Data'!H21)),NA())</f>
        <v>#N/A</v>
      </c>
      <c r="S27" s="91" t="e">
        <f ca="true">+IF(AND(ISNUMBER(OFFSET('Water Data'!$I$4,0,10*ROW('Water Data'!I21))),'Data Summary'!CH27="Yes"),100-OFFSET('Water Data'!$I$4,0,10*ROW('Water Data'!I21)),NA())</f>
        <v>#N/A</v>
      </c>
      <c r="T27" s="91" t="e">
        <f ca="true">+IF(AND(ISNUMBER(OFFSET('Water Data'!$I$6,0,10*ROW('Water Data'!I21))),'Data Summary'!CI27="Yes"),OFFSET('Water Data'!$I$6,0,10*ROW('Water Data'!I21)),NA())</f>
        <v>#N/A</v>
      </c>
      <c r="U27" s="91" t="e">
        <f ca="true">+IF(AND(ISNUMBER(OFFSET('Water Data'!$I$9,0,10*ROW('Water Data'!I21))),'Data Summary'!CJ27="Yes"),OFFSET('Water Data'!$I$9,0,10*ROW('Water Data'!I21)),NA())</f>
        <v>#N/A</v>
      </c>
      <c r="V27" s="92" t="e">
        <f ca="true">+IF(AND(ISNUMBER(OFFSET('Sanitation Data'!$D$4,0,10*ROW('Sanitation Data'!D21))),'Data Summary'!CK27="Yes"),100-OFFSET('Sanitation Data'!$D$4,0,10*ROW('Sanitation Data'!D21)),NA())</f>
        <v>#N/A</v>
      </c>
      <c r="W27" s="92" t="e">
        <f ca="true">+IF(AND(ISNUMBER(OFFSET('Sanitation Data'!$D$6,0,10*ROW('Sanitation Data'!D21))),'Data Summary'!CL27="Yes"),OFFSET('Sanitation Data'!$D$6,0,10*ROW('Sanitation Data'!D21)),NA())</f>
        <v>#N/A</v>
      </c>
      <c r="X27" s="92" t="e">
        <f ca="true">+IF(AND(ISNUMBER(OFFSET('Sanitation Data'!$D$10,0,10*ROW('Sanitation Data'!D21))),'Data Summary'!CM27="Yes"),OFFSET('Sanitation Data'!$D$10,0,10*ROW('Sanitation Data'!D21)),NA())</f>
        <v>#N/A</v>
      </c>
      <c r="Y27" s="92" t="e">
        <f ca="true">+IF(AND(ISNUMBER(OFFSET('Sanitation Data'!$D$11,0,10*ROW('Sanitation Data'!D21))),'Data Summary'!CN27="Yes"),OFFSET('Sanitation Data'!$D$11,0,10*ROW('Sanitation Data'!D21)),NA())</f>
        <v>#N/A</v>
      </c>
      <c r="Z27" s="92" t="e">
        <f ca="true">+IF(AND(ISNUMBER(OFFSET('Sanitation Data'!$D$12,0,10*ROW('Sanitation Data'!D21))),'Data Summary'!CO27="Yes"),OFFSET('Sanitation Data'!$D$12,0,10*ROW('Sanitation Data'!D21)),NA())</f>
        <v>#N/A</v>
      </c>
      <c r="AA27" s="92" t="e">
        <f ca="true">+IF(AND(ISNUMBER(OFFSET('Sanitation Data'!$E$4,0,10*ROW('Sanitation Data'!E21))),'Data Summary'!CP27="Yes"),100-OFFSET('Sanitation Data'!$E$4,0,10*ROW('Sanitation Data'!E21)),NA())</f>
        <v>#N/A</v>
      </c>
      <c r="AB27" s="92" t="e">
        <f ca="true">+IF(AND(ISNUMBER(OFFSET('Sanitation Data'!$E$6,0,10*ROW('Sanitation Data'!E21))),'Data Summary'!CQ27="Yes"),OFFSET('Sanitation Data'!$E$6,0,10*ROW('Sanitation Data'!E21)),NA())</f>
        <v>#N/A</v>
      </c>
      <c r="AC27" s="92" t="e">
        <f ca="true">+IF(AND(ISNUMBER(OFFSET('Sanitation Data'!$E$10,0,10*ROW('Sanitation Data'!E21))),'Data Summary'!CR27="Yes"),OFFSET('Sanitation Data'!$E$10,0,10*ROW('Sanitation Data'!E21)),NA())</f>
        <v>#N/A</v>
      </c>
      <c r="AD27" s="92" t="e">
        <f ca="true">+IF(AND(ISNUMBER(OFFSET('Sanitation Data'!$E$11,0,10*ROW('Sanitation Data'!E21))),'Data Summary'!CS27="Yes"),OFFSET('Sanitation Data'!$E$11,0,10*ROW('Sanitation Data'!E21)),NA())</f>
        <v>#N/A</v>
      </c>
      <c r="AE27" s="92" t="e">
        <f ca="true">+IF(AND(ISNUMBER(OFFSET('Sanitation Data'!$E$12,0,10*ROW('Sanitation Data'!E21))),'Data Summary'!CT27="Yes"),OFFSET('Sanitation Data'!$E$12,0,10*ROW('Sanitation Data'!E21)),NA())</f>
        <v>#N/A</v>
      </c>
      <c r="AF27" s="92" t="e">
        <f ca="true">+IF(AND(ISNUMBER(OFFSET('Sanitation Data'!$F$4,0,10*ROW('Sanitation Data'!F21))),'Data Summary'!CU27="Yes"),100-OFFSET('Sanitation Data'!$F$4,0,10*ROW('Sanitation Data'!F21)),NA())</f>
        <v>#N/A</v>
      </c>
      <c r="AG27" s="92" t="e">
        <f ca="true">+IF(AND(ISNUMBER(OFFSET('Sanitation Data'!$F$6,0,10*ROW('Sanitation Data'!F21))),'Data Summary'!CV27="Yes"),OFFSET('Sanitation Data'!$F$6,0,10*ROW('Sanitation Data'!F21)),NA())</f>
        <v>#N/A</v>
      </c>
      <c r="AH27" s="92" t="e">
        <f ca="true">+IF(AND(ISNUMBER(OFFSET('Sanitation Data'!$F$10,0,10*ROW('Sanitation Data'!F21))),'Data Summary'!CW27="Yes"),OFFSET('Sanitation Data'!$F$10,0,10*ROW('Sanitation Data'!F21)),NA())</f>
        <v>#N/A</v>
      </c>
      <c r="AI27" s="92" t="e">
        <f ca="true">+IF(AND(ISNUMBER(OFFSET('Sanitation Data'!$F$11,0,10*ROW('Sanitation Data'!F21))),'Data Summary'!CX27="Yes"),OFFSET('Sanitation Data'!$F$11,0,10*ROW('Sanitation Data'!F21)),NA())</f>
        <v>#N/A</v>
      </c>
      <c r="AJ27" s="92" t="e">
        <f ca="true">+IF(AND(ISNUMBER(OFFSET('Sanitation Data'!$F$12,0,10*ROW('Sanitation Data'!F21))),'Data Summary'!CY27="Yes"),OFFSET('Sanitation Data'!$F$12,0,10*ROW('Sanitation Data'!F21)),NA())</f>
        <v>#N/A</v>
      </c>
      <c r="AK27" s="92" t="e">
        <f ca="true">+IF(AND(ISNUMBER(OFFSET('Sanitation Data'!$G$4,0,10*ROW('Sanitation Data'!G21))),'Data Summary'!CZ27="Yes"),100-OFFSET('Sanitation Data'!$G$4,0,10*ROW('Sanitation Data'!G21)),NA())</f>
        <v>#N/A</v>
      </c>
      <c r="AL27" s="92" t="e">
        <f ca="true">+IF(AND(ISNUMBER(OFFSET('Sanitation Data'!$G$6,0,10*ROW('Sanitation Data'!G21))),'Data Summary'!DA27="Yes"),OFFSET('Sanitation Data'!$G$6,0,10*ROW('Sanitation Data'!G21)),NA())</f>
        <v>#N/A</v>
      </c>
      <c r="AM27" s="92" t="e">
        <f ca="true">+IF(AND(ISNUMBER(OFFSET('Sanitation Data'!$G$10,0,10*ROW('Sanitation Data'!G21))),'Data Summary'!DB27="Yes"),OFFSET('Sanitation Data'!$G$10,0,10*ROW('Sanitation Data'!G21)),NA())</f>
        <v>#N/A</v>
      </c>
      <c r="AN27" s="92" t="e">
        <f ca="true">+IF(AND(ISNUMBER(OFFSET('Sanitation Data'!$G$11,0,10*ROW('Sanitation Data'!G21))),'Data Summary'!DC27="Yes"),OFFSET('Sanitation Data'!$G$11,0,10*ROW('Sanitation Data'!G21)),NA())</f>
        <v>#N/A</v>
      </c>
      <c r="AO27" s="92" t="e">
        <f ca="true">+IF(AND(ISNUMBER(OFFSET('Sanitation Data'!$G$12,0,10*ROW('Sanitation Data'!G21))),'Data Summary'!DD27="Yes"),OFFSET('Sanitation Data'!$G$12,0,10*ROW('Sanitation Data'!G21)),NA())</f>
        <v>#N/A</v>
      </c>
      <c r="AP27" s="92" t="e">
        <f ca="true">+IF(AND(ISNUMBER(OFFSET('Sanitation Data'!$H$4,0,10*ROW('Sanitation Data'!H21))),'Data Summary'!DE27="Yes"),100-OFFSET('Sanitation Data'!$H$4,0,10*ROW('Sanitation Data'!H21)),NA())</f>
        <v>#N/A</v>
      </c>
      <c r="AQ27" s="92" t="e">
        <f ca="true">+IF(AND(ISNUMBER(OFFSET('Sanitation Data'!$H$6,0,10*ROW('Sanitation Data'!H21))),'Data Summary'!DF27="Yes"),OFFSET('Sanitation Data'!$H$6,0,10*ROW('Sanitation Data'!H21)),NA())</f>
        <v>#N/A</v>
      </c>
      <c r="AR27" s="92" t="e">
        <f ca="true">+IF(AND(ISNUMBER(OFFSET('Sanitation Data'!$H$10,0,10*ROW('Sanitation Data'!H21))),'Data Summary'!DG27="Yes"),OFFSET('Sanitation Data'!$H$10,0,10*ROW('Sanitation Data'!H21)),NA())</f>
        <v>#N/A</v>
      </c>
      <c r="AS27" s="92" t="e">
        <f ca="true">+IF(AND(ISNUMBER(OFFSET('Sanitation Data'!$H$11,0,10*ROW('Sanitation Data'!H21))),'Data Summary'!DH27="Yes"),OFFSET('Sanitation Data'!$H$11,0,10*ROW('Sanitation Data'!H21)),NA())</f>
        <v>#N/A</v>
      </c>
      <c r="AT27" s="92" t="e">
        <f ca="true">+IF(AND(ISNUMBER(OFFSET('Sanitation Data'!$H$12,0,10*ROW('Sanitation Data'!H21))),'Data Summary'!DI27="Yes"),OFFSET('Sanitation Data'!$H$12,0,10*ROW('Sanitation Data'!H21)),NA())</f>
        <v>#N/A</v>
      </c>
      <c r="AU27" s="92" t="e">
        <f ca="true">+IF(AND(ISNUMBER(OFFSET('Sanitation Data'!$I$4,0,10*ROW('Sanitation Data'!I21))),'Data Summary'!DJ27="Yes"),100-OFFSET('Sanitation Data'!$I$4,0,10*ROW('Sanitation Data'!I21)),NA())</f>
        <v>#N/A</v>
      </c>
      <c r="AV27" s="92" t="e">
        <f ca="true">+IF(AND(ISNUMBER(OFFSET('Sanitation Data'!$I$6,0,10*ROW('Sanitation Data'!I21))),'Data Summary'!DK27="Yes"),OFFSET('Sanitation Data'!$I$6,0,10*ROW('Sanitation Data'!I21)),NA())</f>
        <v>#N/A</v>
      </c>
      <c r="AW27" s="92" t="e">
        <f ca="true">+IF(AND(ISNUMBER(OFFSET('Sanitation Data'!$I$10,0,10*ROW('Sanitation Data'!I21))),'Data Summary'!DL27="Yes"),OFFSET('Sanitation Data'!$I$10,0,10*ROW('Sanitation Data'!I21)),NA())</f>
        <v>#N/A</v>
      </c>
      <c r="AX27" s="92" t="e">
        <f ca="true">+IF(AND(ISNUMBER(OFFSET('Sanitation Data'!$I$11,0,10*ROW('Sanitation Data'!I21))),'Data Summary'!DM27="Yes"),OFFSET('Sanitation Data'!$I$11,0,10*ROW('Sanitation Data'!I21)),NA())</f>
        <v>#N/A</v>
      </c>
      <c r="AY27" s="92" t="e">
        <f ca="true">+IF(AND(ISNUMBER(OFFSET('Sanitation Data'!$I$12,0,10*ROW('Sanitation Data'!I21))),'Data Summary'!DN27="Yes"),OFFSET('Sanitation Data'!$I$12,0,10*ROW('Sanitation Data'!I21)),NA())</f>
        <v>#N/A</v>
      </c>
      <c r="AZ27" s="93" t="e">
        <f ca="true">+IF(AND(ISNUMBER(OFFSET('Hygiene Data'!$D$5,0,10*ROW('Hygiene Data'!D21))),'Data Summary'!DO27="Yes"),OFFSET('Hygiene Data'!$D$5,0,10*ROW('Hygiene Data'!D21)),NA())</f>
        <v>#N/A</v>
      </c>
      <c r="BA27" s="93" t="e">
        <f ca="true">+IF(AND(ISNUMBER(OFFSET('Hygiene Data'!$D$7,0,10*ROW('Hygiene Data'!D21))),'Data Summary'!DP27="Yes"),OFFSET('Hygiene Data'!$D$7,0,10*ROW('Hygiene Data'!D21)),NA())</f>
        <v>#N/A</v>
      </c>
      <c r="BB27" s="93" t="e">
        <f ca="true">+IF(AND(ISNUMBER(OFFSET('Hygiene Data'!$D$9,0,10*ROW('Hygiene Data'!D21))),'Data Summary'!DQ27="Yes"),OFFSET('Hygiene Data'!$D$9,0,10*ROW('Hygiene Data'!D21)),NA())</f>
        <v>#N/A</v>
      </c>
      <c r="BC27" s="93" t="e">
        <f ca="true">+IF(AND(ISNUMBER(OFFSET('Hygiene Data'!$E$5,0,10*ROW('Hygiene Data'!E21))),'Data Summary'!DR27="Yes"),OFFSET('Hygiene Data'!$E$5,0,10*ROW('Hygiene Data'!E21)),NA())</f>
        <v>#N/A</v>
      </c>
      <c r="BD27" s="93" t="e">
        <f ca="true">+IF(AND(ISNUMBER(OFFSET('Hygiene Data'!$E$7,0,10*ROW('Hygiene Data'!E21))),'Data Summary'!DS27="Yes"),OFFSET('Hygiene Data'!$E$7,0,10*ROW('Hygiene Data'!E21)),NA())</f>
        <v>#N/A</v>
      </c>
      <c r="BE27" s="93" t="e">
        <f ca="true">+IF(AND(ISNUMBER(OFFSET('Hygiene Data'!$E$9,0,10*ROW('Hygiene Data'!E21))),'Data Summary'!DT27="Yes"),OFFSET('Hygiene Data'!$E$9,0,10*ROW('Hygiene Data'!E21)),NA())</f>
        <v>#N/A</v>
      </c>
      <c r="BF27" s="93" t="e">
        <f ca="true">+IF(AND(ISNUMBER(OFFSET('Hygiene Data'!$F$5,0,10*ROW('Hygiene Data'!F21))),'Data Summary'!DU27="Yes"),OFFSET('Hygiene Data'!$F$5,0,10*ROW('Hygiene Data'!F21)),NA())</f>
        <v>#N/A</v>
      </c>
      <c r="BG27" s="93" t="e">
        <f ca="true">+IF(AND(ISNUMBER(OFFSET('Hygiene Data'!$F$7,0,10*ROW('Hygiene Data'!F21))),'Data Summary'!DV27="Yes"),OFFSET('Hygiene Data'!$F$7,0,10*ROW('Hygiene Data'!F21)),NA())</f>
        <v>#N/A</v>
      </c>
      <c r="BH27" s="93" t="e">
        <f ca="true">+IF(AND(ISNUMBER(OFFSET('Hygiene Data'!$F$9,0,10*ROW('Hygiene Data'!F21))),'Data Summary'!DW27="Yes"),OFFSET('Hygiene Data'!$F$9,0,10*ROW('Hygiene Data'!F21)),NA())</f>
        <v>#N/A</v>
      </c>
      <c r="BI27" s="93" t="e">
        <f ca="true">+IF(AND(ISNUMBER(OFFSET('Hygiene Data'!$G$5,0,10*ROW('Hygiene Data'!G21))),'Data Summary'!DX27="Yes"),OFFSET('Hygiene Data'!$G$5,0,10*ROW('Hygiene Data'!G21)),NA())</f>
        <v>#N/A</v>
      </c>
      <c r="BJ27" s="93" t="e">
        <f ca="true">+IF(AND(ISNUMBER(OFFSET('Hygiene Data'!$G$7,0,10*ROW('Hygiene Data'!G21))),'Data Summary'!DY27="Yes"),OFFSET('Hygiene Data'!$G$7,0,10*ROW('Hygiene Data'!G21)),NA())</f>
        <v>#N/A</v>
      </c>
      <c r="BK27" s="93" t="e">
        <f ca="true">+IF(AND(ISNUMBER(OFFSET('Hygiene Data'!$G$9,0,10*ROW('Hygiene Data'!G21))),'Data Summary'!DZ27="Yes"),OFFSET('Hygiene Data'!$G$9,0,10*ROW('Hygiene Data'!G21)),NA())</f>
        <v>#N/A</v>
      </c>
      <c r="BL27" s="93" t="e">
        <f ca="true">+IF(AND(ISNUMBER(OFFSET('Hygiene Data'!$H$5,0,10*ROW('Hygiene Data'!H21))),'Data Summary'!EA27="Yes"),OFFSET('Hygiene Data'!$H$5,0,10*ROW('Hygiene Data'!H21)),NA())</f>
        <v>#N/A</v>
      </c>
      <c r="BM27" s="93" t="e">
        <f ca="true">+IF(AND(ISNUMBER(OFFSET('Hygiene Data'!$H$7,0,10*ROW('Hygiene Data'!H21))),'Data Summary'!EB27="Yes"),OFFSET('Hygiene Data'!$H$7,0,10*ROW('Hygiene Data'!H21)),NA())</f>
        <v>#N/A</v>
      </c>
      <c r="BN27" s="93" t="e">
        <f ca="true">+IF(AND(ISNUMBER(OFFSET('Hygiene Data'!$H$9,0,10*ROW('Hygiene Data'!H21))),'Data Summary'!EC27="Yes"),OFFSET('Hygiene Data'!$H$9,0,10*ROW('Hygiene Data'!H21)),NA())</f>
        <v>#N/A</v>
      </c>
      <c r="BO27" s="93" t="e">
        <f ca="true">+IF(AND(ISNUMBER(OFFSET('Hygiene Data'!$I$5,0,10*ROW('Hygiene Data'!I21))),'Data Summary'!ED27="Yes"),OFFSET('Hygiene Data'!$I$5,0,10*ROW('Hygiene Data'!I21)),NA())</f>
        <v>#N/A</v>
      </c>
      <c r="BP27" s="93" t="e">
        <f ca="true">+IF(AND(ISNUMBER(OFFSET('Hygiene Data'!$I$7,0,10*ROW('Hygiene Data'!I21))),'Data Summary'!EE27="Yes"),OFFSET('Hygiene Data'!$I$7,0,10*ROW('Hygiene Data'!I21)),NA())</f>
        <v>#N/A</v>
      </c>
      <c r="BQ27" s="93" t="e">
        <f ca="true">+IF(AND(ISNUMBER(OFFSET('Hygiene Data'!$I$9,0,10*ROW('Hygiene Data'!I21))),'Data Summary'!EF27="Yes"),OFFSET('Hygiene Data'!$I$9,0,10*ROW('Hygiene Data'!I21)),NA())</f>
        <v>#N/A</v>
      </c>
    </row>
    <row xmlns:x14ac="http://schemas.microsoft.com/office/spreadsheetml/2009/9/ac" r="28" x14ac:dyDescent="0.2">
      <c r="A28" s="328" t="e">
        <f ca="true">+RIGHT('Data Summary'!A28,LEN('Data Summary'!A28)-9)</f>
        <v>#VALUE!</v>
      </c>
      <c r="B28" s="35" t="str">
        <f ca="true">+IF(ISTEXT('Data Summary'!B28),'Data Summary'!B28,"")</f>
        <v/>
      </c>
      <c r="C28" s="327" t="e">
        <f ca="true">+VALUE('Data Summary'!C28)</f>
        <v>#VALUE!</v>
      </c>
      <c r="D28" s="91" t="e">
        <f ca="true">+IF(AND(ISNUMBER(OFFSET('Water Data'!$D$4,0,10*ROW('Water Data'!D22))),'Data Summary'!BS28="Yes"),100-OFFSET('Water Data'!$D$4,0,10*ROW('Water Data'!D22)),NA())</f>
        <v>#N/A</v>
      </c>
      <c r="E28" s="91" t="e">
        <f ca="true">+IF(AND(ISNUMBER(OFFSET('Water Data'!$D$6,0,10*ROW('Water Data'!D22))),'Data Summary'!BT28="Yes"),OFFSET('Water Data'!$D$6,0,10*ROW('Water Data'!D22)),NA())</f>
        <v>#N/A</v>
      </c>
      <c r="F28" s="91" t="e">
        <f ca="true">+IF(AND(ISNUMBER(OFFSET('Water Data'!$D$9,0,10*ROW('Water Data'!D22))),'Data Summary'!BU28="Yes"),OFFSET('Water Data'!$D$9,0,10*ROW('Water Data'!D22)),NA())</f>
        <v>#N/A</v>
      </c>
      <c r="G28" s="91" t="e">
        <f ca="true">+IF(AND(ISNUMBER(OFFSET('Water Data'!$E$4,0,10*ROW('Water Data'!E22))),'Data Summary'!BV28="Yes"),100-OFFSET('Water Data'!$E$4,0,10*ROW('Water Data'!E22)),NA())</f>
        <v>#N/A</v>
      </c>
      <c r="H28" s="91" t="e">
        <f ca="true">+IF(AND(ISNUMBER(OFFSET('Water Data'!$E$6,0,10*ROW('Water Data'!E22))),'Data Summary'!BW28="Yes"),OFFSET('Water Data'!$E$6,0,10*ROW('Water Data'!E22)),NA())</f>
        <v>#N/A</v>
      </c>
      <c r="I28" s="91" t="e">
        <f ca="true">+IF(AND(ISNUMBER(OFFSET('Water Data'!$E$9,0,10*ROW('Water Data'!E22))),'Data Summary'!BX28="Yes"),OFFSET('Water Data'!$E$9,0,10*ROW('Water Data'!E22)),NA())</f>
        <v>#N/A</v>
      </c>
      <c r="J28" s="91" t="e">
        <f ca="true">+IF(AND(ISNUMBER(OFFSET('Water Data'!$F$4,0,10*ROW('Water Data'!F22))),'Data Summary'!BY28="Yes"),100-OFFSET('Water Data'!$F$4,0,10*ROW('Water Data'!F22)),NA())</f>
        <v>#N/A</v>
      </c>
      <c r="K28" s="91" t="e">
        <f ca="true">+IF(AND(ISNUMBER(OFFSET('Water Data'!$F$6,0,10*ROW('Water Data'!F22))),'Data Summary'!BZ28="Yes"),OFFSET('Water Data'!$F$6,0,10*ROW('Water Data'!F22)),NA())</f>
        <v>#N/A</v>
      </c>
      <c r="L28" s="91" t="e">
        <f ca="true">+IF(AND(ISNUMBER(OFFSET('Water Data'!$F$9,0,10*ROW('Water Data'!F22))),'Data Summary'!CA28="Yes"),OFFSET('Water Data'!$F$9,0,10*ROW('Water Data'!F22)),NA())</f>
        <v>#N/A</v>
      </c>
      <c r="M28" s="91" t="e">
        <f ca="true">+IF(AND(ISNUMBER(OFFSET('Water Data'!$G$4,0,10*ROW('Water Data'!G22))),'Data Summary'!CB28="Yes"),100-OFFSET('Water Data'!$G$4,0,10*ROW('Water Data'!G22)),NA())</f>
        <v>#N/A</v>
      </c>
      <c r="N28" s="91" t="e">
        <f ca="true">+IF(AND(ISNUMBER(OFFSET('Water Data'!$G$6,0,10*ROW('Water Data'!G22))),'Data Summary'!CC28="Yes"),OFFSET('Water Data'!$G$6,0,10*ROW('Water Data'!G22)),NA())</f>
        <v>#N/A</v>
      </c>
      <c r="O28" s="91" t="e">
        <f ca="true">+IF(AND(ISNUMBER(OFFSET('Water Data'!$G$9,0,10*ROW('Water Data'!G22))),'Data Summary'!CD28="Yes"),OFFSET('Water Data'!$G$9,0,10*ROW('Water Data'!G22)),NA())</f>
        <v>#N/A</v>
      </c>
      <c r="P28" s="91" t="e">
        <f ca="true">+IF(AND(ISNUMBER(OFFSET('Water Data'!$H$4,0,10*ROW('Water Data'!H22))),'Data Summary'!CE28="Yes"),100-OFFSET('Water Data'!$H$4,0,10*ROW('Water Data'!H22)),NA())</f>
        <v>#N/A</v>
      </c>
      <c r="Q28" s="91" t="e">
        <f ca="true">+IF(AND(ISNUMBER(OFFSET('Water Data'!$H$6,0,10*ROW('Water Data'!H22))),'Data Summary'!CF28="Yes"),OFFSET('Water Data'!$H$6,0,10*ROW('Water Data'!H22)),NA())</f>
        <v>#N/A</v>
      </c>
      <c r="R28" s="91" t="e">
        <f ca="true">+IF(AND(ISNUMBER(OFFSET('Water Data'!$H$9,0,10*ROW('Water Data'!H22))),'Data Summary'!CG28="Yes"),OFFSET('Water Data'!$H$9,0,10*ROW('Water Data'!H22)),NA())</f>
        <v>#N/A</v>
      </c>
      <c r="S28" s="91" t="e">
        <f ca="true">+IF(AND(ISNUMBER(OFFSET('Water Data'!$I$4,0,10*ROW('Water Data'!I22))),'Data Summary'!CH28="Yes"),100-OFFSET('Water Data'!$I$4,0,10*ROW('Water Data'!I22)),NA())</f>
        <v>#N/A</v>
      </c>
      <c r="T28" s="91" t="e">
        <f ca="true">+IF(AND(ISNUMBER(OFFSET('Water Data'!$I$6,0,10*ROW('Water Data'!I22))),'Data Summary'!CI28="Yes"),OFFSET('Water Data'!$I$6,0,10*ROW('Water Data'!I22)),NA())</f>
        <v>#N/A</v>
      </c>
      <c r="U28" s="91" t="e">
        <f ca="true">+IF(AND(ISNUMBER(OFFSET('Water Data'!$I$9,0,10*ROW('Water Data'!I22))),'Data Summary'!CJ28="Yes"),OFFSET('Water Data'!$I$9,0,10*ROW('Water Data'!I22)),NA())</f>
        <v>#N/A</v>
      </c>
      <c r="V28" s="92" t="e">
        <f ca="true">+IF(AND(ISNUMBER(OFFSET('Sanitation Data'!$D$4,0,10*ROW('Sanitation Data'!D22))),'Data Summary'!CK28="Yes"),100-OFFSET('Sanitation Data'!$D$4,0,10*ROW('Sanitation Data'!D22)),NA())</f>
        <v>#N/A</v>
      </c>
      <c r="W28" s="92" t="e">
        <f ca="true">+IF(AND(ISNUMBER(OFFSET('Sanitation Data'!$D$6,0,10*ROW('Sanitation Data'!D22))),'Data Summary'!CL28="Yes"),OFFSET('Sanitation Data'!$D$6,0,10*ROW('Sanitation Data'!D22)),NA())</f>
        <v>#N/A</v>
      </c>
      <c r="X28" s="92" t="e">
        <f ca="true">+IF(AND(ISNUMBER(OFFSET('Sanitation Data'!$D$10,0,10*ROW('Sanitation Data'!D22))),'Data Summary'!CM28="Yes"),OFFSET('Sanitation Data'!$D$10,0,10*ROW('Sanitation Data'!D22)),NA())</f>
        <v>#N/A</v>
      </c>
      <c r="Y28" s="92" t="e">
        <f ca="true">+IF(AND(ISNUMBER(OFFSET('Sanitation Data'!$D$11,0,10*ROW('Sanitation Data'!D22))),'Data Summary'!CN28="Yes"),OFFSET('Sanitation Data'!$D$11,0,10*ROW('Sanitation Data'!D22)),NA())</f>
        <v>#N/A</v>
      </c>
      <c r="Z28" s="92" t="e">
        <f ca="true">+IF(AND(ISNUMBER(OFFSET('Sanitation Data'!$D$12,0,10*ROW('Sanitation Data'!D22))),'Data Summary'!CO28="Yes"),OFFSET('Sanitation Data'!$D$12,0,10*ROW('Sanitation Data'!D22)),NA())</f>
        <v>#N/A</v>
      </c>
      <c r="AA28" s="92" t="e">
        <f ca="true">+IF(AND(ISNUMBER(OFFSET('Sanitation Data'!$E$4,0,10*ROW('Sanitation Data'!E22))),'Data Summary'!CP28="Yes"),100-OFFSET('Sanitation Data'!$E$4,0,10*ROW('Sanitation Data'!E22)),NA())</f>
        <v>#N/A</v>
      </c>
      <c r="AB28" s="92" t="e">
        <f ca="true">+IF(AND(ISNUMBER(OFFSET('Sanitation Data'!$E$6,0,10*ROW('Sanitation Data'!E22))),'Data Summary'!CQ28="Yes"),OFFSET('Sanitation Data'!$E$6,0,10*ROW('Sanitation Data'!E22)),NA())</f>
        <v>#N/A</v>
      </c>
      <c r="AC28" s="92" t="e">
        <f ca="true">+IF(AND(ISNUMBER(OFFSET('Sanitation Data'!$E$10,0,10*ROW('Sanitation Data'!E22))),'Data Summary'!CR28="Yes"),OFFSET('Sanitation Data'!$E$10,0,10*ROW('Sanitation Data'!E22)),NA())</f>
        <v>#N/A</v>
      </c>
      <c r="AD28" s="92" t="e">
        <f ca="true">+IF(AND(ISNUMBER(OFFSET('Sanitation Data'!$E$11,0,10*ROW('Sanitation Data'!E22))),'Data Summary'!CS28="Yes"),OFFSET('Sanitation Data'!$E$11,0,10*ROW('Sanitation Data'!E22)),NA())</f>
        <v>#N/A</v>
      </c>
      <c r="AE28" s="92" t="e">
        <f ca="true">+IF(AND(ISNUMBER(OFFSET('Sanitation Data'!$E$12,0,10*ROW('Sanitation Data'!E22))),'Data Summary'!CT28="Yes"),OFFSET('Sanitation Data'!$E$12,0,10*ROW('Sanitation Data'!E22)),NA())</f>
        <v>#N/A</v>
      </c>
      <c r="AF28" s="92" t="e">
        <f ca="true">+IF(AND(ISNUMBER(OFFSET('Sanitation Data'!$F$4,0,10*ROW('Sanitation Data'!F22))),'Data Summary'!CU28="Yes"),100-OFFSET('Sanitation Data'!$F$4,0,10*ROW('Sanitation Data'!F22)),NA())</f>
        <v>#N/A</v>
      </c>
      <c r="AG28" s="92" t="e">
        <f ca="true">+IF(AND(ISNUMBER(OFFSET('Sanitation Data'!$F$6,0,10*ROW('Sanitation Data'!F22))),'Data Summary'!CV28="Yes"),OFFSET('Sanitation Data'!$F$6,0,10*ROW('Sanitation Data'!F22)),NA())</f>
        <v>#N/A</v>
      </c>
      <c r="AH28" s="92" t="e">
        <f ca="true">+IF(AND(ISNUMBER(OFFSET('Sanitation Data'!$F$10,0,10*ROW('Sanitation Data'!F22))),'Data Summary'!CW28="Yes"),OFFSET('Sanitation Data'!$F$10,0,10*ROW('Sanitation Data'!F22)),NA())</f>
        <v>#N/A</v>
      </c>
      <c r="AI28" s="92" t="e">
        <f ca="true">+IF(AND(ISNUMBER(OFFSET('Sanitation Data'!$F$11,0,10*ROW('Sanitation Data'!F22))),'Data Summary'!CX28="Yes"),OFFSET('Sanitation Data'!$F$11,0,10*ROW('Sanitation Data'!F22)),NA())</f>
        <v>#N/A</v>
      </c>
      <c r="AJ28" s="92" t="e">
        <f ca="true">+IF(AND(ISNUMBER(OFFSET('Sanitation Data'!$F$12,0,10*ROW('Sanitation Data'!F22))),'Data Summary'!CY28="Yes"),OFFSET('Sanitation Data'!$F$12,0,10*ROW('Sanitation Data'!F22)),NA())</f>
        <v>#N/A</v>
      </c>
      <c r="AK28" s="92" t="e">
        <f ca="true">+IF(AND(ISNUMBER(OFFSET('Sanitation Data'!$G$4,0,10*ROW('Sanitation Data'!G22))),'Data Summary'!CZ28="Yes"),100-OFFSET('Sanitation Data'!$G$4,0,10*ROW('Sanitation Data'!G22)),NA())</f>
        <v>#N/A</v>
      </c>
      <c r="AL28" s="92" t="e">
        <f ca="true">+IF(AND(ISNUMBER(OFFSET('Sanitation Data'!$G$6,0,10*ROW('Sanitation Data'!G22))),'Data Summary'!DA28="Yes"),OFFSET('Sanitation Data'!$G$6,0,10*ROW('Sanitation Data'!G22)),NA())</f>
        <v>#N/A</v>
      </c>
      <c r="AM28" s="92" t="e">
        <f ca="true">+IF(AND(ISNUMBER(OFFSET('Sanitation Data'!$G$10,0,10*ROW('Sanitation Data'!G22))),'Data Summary'!DB28="Yes"),OFFSET('Sanitation Data'!$G$10,0,10*ROW('Sanitation Data'!G22)),NA())</f>
        <v>#N/A</v>
      </c>
      <c r="AN28" s="92" t="e">
        <f ca="true">+IF(AND(ISNUMBER(OFFSET('Sanitation Data'!$G$11,0,10*ROW('Sanitation Data'!G22))),'Data Summary'!DC28="Yes"),OFFSET('Sanitation Data'!$G$11,0,10*ROW('Sanitation Data'!G22)),NA())</f>
        <v>#N/A</v>
      </c>
      <c r="AO28" s="92" t="e">
        <f ca="true">+IF(AND(ISNUMBER(OFFSET('Sanitation Data'!$G$12,0,10*ROW('Sanitation Data'!G22))),'Data Summary'!DD28="Yes"),OFFSET('Sanitation Data'!$G$12,0,10*ROW('Sanitation Data'!G22)),NA())</f>
        <v>#N/A</v>
      </c>
      <c r="AP28" s="92" t="e">
        <f ca="true">+IF(AND(ISNUMBER(OFFSET('Sanitation Data'!$H$4,0,10*ROW('Sanitation Data'!H22))),'Data Summary'!DE28="Yes"),100-OFFSET('Sanitation Data'!$H$4,0,10*ROW('Sanitation Data'!H22)),NA())</f>
        <v>#N/A</v>
      </c>
      <c r="AQ28" s="92" t="e">
        <f ca="true">+IF(AND(ISNUMBER(OFFSET('Sanitation Data'!$H$6,0,10*ROW('Sanitation Data'!H22))),'Data Summary'!DF28="Yes"),OFFSET('Sanitation Data'!$H$6,0,10*ROW('Sanitation Data'!H22)),NA())</f>
        <v>#N/A</v>
      </c>
      <c r="AR28" s="92" t="e">
        <f ca="true">+IF(AND(ISNUMBER(OFFSET('Sanitation Data'!$H$10,0,10*ROW('Sanitation Data'!H22))),'Data Summary'!DG28="Yes"),OFFSET('Sanitation Data'!$H$10,0,10*ROW('Sanitation Data'!H22)),NA())</f>
        <v>#N/A</v>
      </c>
      <c r="AS28" s="92" t="e">
        <f ca="true">+IF(AND(ISNUMBER(OFFSET('Sanitation Data'!$H$11,0,10*ROW('Sanitation Data'!H22))),'Data Summary'!DH28="Yes"),OFFSET('Sanitation Data'!$H$11,0,10*ROW('Sanitation Data'!H22)),NA())</f>
        <v>#N/A</v>
      </c>
      <c r="AT28" s="92" t="e">
        <f ca="true">+IF(AND(ISNUMBER(OFFSET('Sanitation Data'!$H$12,0,10*ROW('Sanitation Data'!H22))),'Data Summary'!DI28="Yes"),OFFSET('Sanitation Data'!$H$12,0,10*ROW('Sanitation Data'!H22)),NA())</f>
        <v>#N/A</v>
      </c>
      <c r="AU28" s="92" t="e">
        <f ca="true">+IF(AND(ISNUMBER(OFFSET('Sanitation Data'!$I$4,0,10*ROW('Sanitation Data'!I22))),'Data Summary'!DJ28="Yes"),100-OFFSET('Sanitation Data'!$I$4,0,10*ROW('Sanitation Data'!I22)),NA())</f>
        <v>#N/A</v>
      </c>
      <c r="AV28" s="92" t="e">
        <f ca="true">+IF(AND(ISNUMBER(OFFSET('Sanitation Data'!$I$6,0,10*ROW('Sanitation Data'!I22))),'Data Summary'!DK28="Yes"),OFFSET('Sanitation Data'!$I$6,0,10*ROW('Sanitation Data'!I22)),NA())</f>
        <v>#N/A</v>
      </c>
      <c r="AW28" s="92" t="e">
        <f ca="true">+IF(AND(ISNUMBER(OFFSET('Sanitation Data'!$I$10,0,10*ROW('Sanitation Data'!I22))),'Data Summary'!DL28="Yes"),OFFSET('Sanitation Data'!$I$10,0,10*ROW('Sanitation Data'!I22)),NA())</f>
        <v>#N/A</v>
      </c>
      <c r="AX28" s="92" t="e">
        <f ca="true">+IF(AND(ISNUMBER(OFFSET('Sanitation Data'!$I$11,0,10*ROW('Sanitation Data'!I22))),'Data Summary'!DM28="Yes"),OFFSET('Sanitation Data'!$I$11,0,10*ROW('Sanitation Data'!I22)),NA())</f>
        <v>#N/A</v>
      </c>
      <c r="AY28" s="92" t="e">
        <f ca="true">+IF(AND(ISNUMBER(OFFSET('Sanitation Data'!$I$12,0,10*ROW('Sanitation Data'!I22))),'Data Summary'!DN28="Yes"),OFFSET('Sanitation Data'!$I$12,0,10*ROW('Sanitation Data'!I22)),NA())</f>
        <v>#N/A</v>
      </c>
      <c r="AZ28" s="93" t="e">
        <f ca="true">+IF(AND(ISNUMBER(OFFSET('Hygiene Data'!$D$5,0,10*ROW('Hygiene Data'!D22))),'Data Summary'!DO28="Yes"),OFFSET('Hygiene Data'!$D$5,0,10*ROW('Hygiene Data'!D22)),NA())</f>
        <v>#N/A</v>
      </c>
      <c r="BA28" s="93" t="e">
        <f ca="true">+IF(AND(ISNUMBER(OFFSET('Hygiene Data'!$D$7,0,10*ROW('Hygiene Data'!D22))),'Data Summary'!DP28="Yes"),OFFSET('Hygiene Data'!$D$7,0,10*ROW('Hygiene Data'!D22)),NA())</f>
        <v>#N/A</v>
      </c>
      <c r="BB28" s="93" t="e">
        <f ca="true">+IF(AND(ISNUMBER(OFFSET('Hygiene Data'!$D$9,0,10*ROW('Hygiene Data'!D22))),'Data Summary'!DQ28="Yes"),OFFSET('Hygiene Data'!$D$9,0,10*ROW('Hygiene Data'!D22)),NA())</f>
        <v>#N/A</v>
      </c>
      <c r="BC28" s="93" t="e">
        <f ca="true">+IF(AND(ISNUMBER(OFFSET('Hygiene Data'!$E$5,0,10*ROW('Hygiene Data'!E22))),'Data Summary'!DR28="Yes"),OFFSET('Hygiene Data'!$E$5,0,10*ROW('Hygiene Data'!E22)),NA())</f>
        <v>#N/A</v>
      </c>
      <c r="BD28" s="93" t="e">
        <f ca="true">+IF(AND(ISNUMBER(OFFSET('Hygiene Data'!$E$7,0,10*ROW('Hygiene Data'!E22))),'Data Summary'!DS28="Yes"),OFFSET('Hygiene Data'!$E$7,0,10*ROW('Hygiene Data'!E22)),NA())</f>
        <v>#N/A</v>
      </c>
      <c r="BE28" s="93" t="e">
        <f ca="true">+IF(AND(ISNUMBER(OFFSET('Hygiene Data'!$E$9,0,10*ROW('Hygiene Data'!E22))),'Data Summary'!DT28="Yes"),OFFSET('Hygiene Data'!$E$9,0,10*ROW('Hygiene Data'!E22)),NA())</f>
        <v>#N/A</v>
      </c>
      <c r="BF28" s="93" t="e">
        <f ca="true">+IF(AND(ISNUMBER(OFFSET('Hygiene Data'!$F$5,0,10*ROW('Hygiene Data'!F22))),'Data Summary'!DU28="Yes"),OFFSET('Hygiene Data'!$F$5,0,10*ROW('Hygiene Data'!F22)),NA())</f>
        <v>#N/A</v>
      </c>
      <c r="BG28" s="93" t="e">
        <f ca="true">+IF(AND(ISNUMBER(OFFSET('Hygiene Data'!$F$7,0,10*ROW('Hygiene Data'!F22))),'Data Summary'!DV28="Yes"),OFFSET('Hygiene Data'!$F$7,0,10*ROW('Hygiene Data'!F22)),NA())</f>
        <v>#N/A</v>
      </c>
      <c r="BH28" s="93" t="e">
        <f ca="true">+IF(AND(ISNUMBER(OFFSET('Hygiene Data'!$F$9,0,10*ROW('Hygiene Data'!F22))),'Data Summary'!DW28="Yes"),OFFSET('Hygiene Data'!$F$9,0,10*ROW('Hygiene Data'!F22)),NA())</f>
        <v>#N/A</v>
      </c>
      <c r="BI28" s="93" t="e">
        <f ca="true">+IF(AND(ISNUMBER(OFFSET('Hygiene Data'!$G$5,0,10*ROW('Hygiene Data'!G22))),'Data Summary'!DX28="Yes"),OFFSET('Hygiene Data'!$G$5,0,10*ROW('Hygiene Data'!G22)),NA())</f>
        <v>#N/A</v>
      </c>
      <c r="BJ28" s="93" t="e">
        <f ca="true">+IF(AND(ISNUMBER(OFFSET('Hygiene Data'!$G$7,0,10*ROW('Hygiene Data'!G22))),'Data Summary'!DY28="Yes"),OFFSET('Hygiene Data'!$G$7,0,10*ROW('Hygiene Data'!G22)),NA())</f>
        <v>#N/A</v>
      </c>
      <c r="BK28" s="93" t="e">
        <f ca="true">+IF(AND(ISNUMBER(OFFSET('Hygiene Data'!$G$9,0,10*ROW('Hygiene Data'!G22))),'Data Summary'!DZ28="Yes"),OFFSET('Hygiene Data'!$G$9,0,10*ROW('Hygiene Data'!G22)),NA())</f>
        <v>#N/A</v>
      </c>
      <c r="BL28" s="93" t="e">
        <f ca="true">+IF(AND(ISNUMBER(OFFSET('Hygiene Data'!$H$5,0,10*ROW('Hygiene Data'!H22))),'Data Summary'!EA28="Yes"),OFFSET('Hygiene Data'!$H$5,0,10*ROW('Hygiene Data'!H22)),NA())</f>
        <v>#N/A</v>
      </c>
      <c r="BM28" s="93" t="e">
        <f ca="true">+IF(AND(ISNUMBER(OFFSET('Hygiene Data'!$H$7,0,10*ROW('Hygiene Data'!H22))),'Data Summary'!EB28="Yes"),OFFSET('Hygiene Data'!$H$7,0,10*ROW('Hygiene Data'!H22)),NA())</f>
        <v>#N/A</v>
      </c>
      <c r="BN28" s="93" t="e">
        <f ca="true">+IF(AND(ISNUMBER(OFFSET('Hygiene Data'!$H$9,0,10*ROW('Hygiene Data'!H22))),'Data Summary'!EC28="Yes"),OFFSET('Hygiene Data'!$H$9,0,10*ROW('Hygiene Data'!H22)),NA())</f>
        <v>#N/A</v>
      </c>
      <c r="BO28" s="93" t="e">
        <f ca="true">+IF(AND(ISNUMBER(OFFSET('Hygiene Data'!$I$5,0,10*ROW('Hygiene Data'!I22))),'Data Summary'!ED28="Yes"),OFFSET('Hygiene Data'!$I$5,0,10*ROW('Hygiene Data'!I22)),NA())</f>
        <v>#N/A</v>
      </c>
      <c r="BP28" s="93" t="e">
        <f ca="true">+IF(AND(ISNUMBER(OFFSET('Hygiene Data'!$I$7,0,10*ROW('Hygiene Data'!I22))),'Data Summary'!EE28="Yes"),OFFSET('Hygiene Data'!$I$7,0,10*ROW('Hygiene Data'!I22)),NA())</f>
        <v>#N/A</v>
      </c>
      <c r="BQ28" s="93" t="e">
        <f ca="true">+IF(AND(ISNUMBER(OFFSET('Hygiene Data'!$I$9,0,10*ROW('Hygiene Data'!I22))),'Data Summary'!EF28="Yes"),OFFSET('Hygiene Data'!$I$9,0,10*ROW('Hygiene Data'!I22)),NA())</f>
        <v>#N/A</v>
      </c>
    </row>
    <row xmlns:x14ac="http://schemas.microsoft.com/office/spreadsheetml/2009/9/ac" r="29" x14ac:dyDescent="0.2">
      <c r="A29" s="328" t="e">
        <f ca="true">+RIGHT('Data Summary'!A29,LEN('Data Summary'!A29)-9)</f>
        <v>#VALUE!</v>
      </c>
      <c r="B29" s="35" t="str">
        <f ca="true">+IF(ISTEXT('Data Summary'!B29),'Data Summary'!B29,"")</f>
        <v/>
      </c>
      <c r="C29" s="327" t="e">
        <f ca="true">+VALUE('Data Summary'!C29)</f>
        <v>#VALUE!</v>
      </c>
      <c r="D29" s="91" t="e">
        <f ca="true">+IF(AND(ISNUMBER(OFFSET('Water Data'!$D$4,0,10*ROW('Water Data'!D23))),'Data Summary'!BS29="Yes"),100-OFFSET('Water Data'!$D$4,0,10*ROW('Water Data'!D23)),NA())</f>
        <v>#N/A</v>
      </c>
      <c r="E29" s="91" t="e">
        <f ca="true">+IF(AND(ISNUMBER(OFFSET('Water Data'!$D$6,0,10*ROW('Water Data'!D23))),'Data Summary'!BT29="Yes"),OFFSET('Water Data'!$D$6,0,10*ROW('Water Data'!D23)),NA())</f>
        <v>#N/A</v>
      </c>
      <c r="F29" s="91" t="e">
        <f ca="true">+IF(AND(ISNUMBER(OFFSET('Water Data'!$D$9,0,10*ROW('Water Data'!D23))),'Data Summary'!BU29="Yes"),OFFSET('Water Data'!$D$9,0,10*ROW('Water Data'!D23)),NA())</f>
        <v>#N/A</v>
      </c>
      <c r="G29" s="91" t="e">
        <f ca="true">+IF(AND(ISNUMBER(OFFSET('Water Data'!$E$4,0,10*ROW('Water Data'!E23))),'Data Summary'!BV29="Yes"),100-OFFSET('Water Data'!$E$4,0,10*ROW('Water Data'!E23)),NA())</f>
        <v>#N/A</v>
      </c>
      <c r="H29" s="91" t="e">
        <f ca="true">+IF(AND(ISNUMBER(OFFSET('Water Data'!$E$6,0,10*ROW('Water Data'!E23))),'Data Summary'!BW29="Yes"),OFFSET('Water Data'!$E$6,0,10*ROW('Water Data'!E23)),NA())</f>
        <v>#N/A</v>
      </c>
      <c r="I29" s="91" t="e">
        <f ca="true">+IF(AND(ISNUMBER(OFFSET('Water Data'!$E$9,0,10*ROW('Water Data'!E23))),'Data Summary'!BX29="Yes"),OFFSET('Water Data'!$E$9,0,10*ROW('Water Data'!E23)),NA())</f>
        <v>#N/A</v>
      </c>
      <c r="J29" s="91" t="e">
        <f ca="true">+IF(AND(ISNUMBER(OFFSET('Water Data'!$F$4,0,10*ROW('Water Data'!F23))),'Data Summary'!BY29="Yes"),100-OFFSET('Water Data'!$F$4,0,10*ROW('Water Data'!F23)),NA())</f>
        <v>#N/A</v>
      </c>
      <c r="K29" s="91" t="e">
        <f ca="true">+IF(AND(ISNUMBER(OFFSET('Water Data'!$F$6,0,10*ROW('Water Data'!F23))),'Data Summary'!BZ29="Yes"),OFFSET('Water Data'!$F$6,0,10*ROW('Water Data'!F23)),NA())</f>
        <v>#N/A</v>
      </c>
      <c r="L29" s="91" t="e">
        <f ca="true">+IF(AND(ISNUMBER(OFFSET('Water Data'!$F$9,0,10*ROW('Water Data'!F23))),'Data Summary'!CA29="Yes"),OFFSET('Water Data'!$F$9,0,10*ROW('Water Data'!F23)),NA())</f>
        <v>#N/A</v>
      </c>
      <c r="M29" s="91" t="e">
        <f ca="true">+IF(AND(ISNUMBER(OFFSET('Water Data'!$G$4,0,10*ROW('Water Data'!G23))),'Data Summary'!CB29="Yes"),100-OFFSET('Water Data'!$G$4,0,10*ROW('Water Data'!G23)),NA())</f>
        <v>#N/A</v>
      </c>
      <c r="N29" s="91" t="e">
        <f ca="true">+IF(AND(ISNUMBER(OFFSET('Water Data'!$G$6,0,10*ROW('Water Data'!G23))),'Data Summary'!CC29="Yes"),OFFSET('Water Data'!$G$6,0,10*ROW('Water Data'!G23)),NA())</f>
        <v>#N/A</v>
      </c>
      <c r="O29" s="91" t="e">
        <f ca="true">+IF(AND(ISNUMBER(OFFSET('Water Data'!$G$9,0,10*ROW('Water Data'!G23))),'Data Summary'!CD29="Yes"),OFFSET('Water Data'!$G$9,0,10*ROW('Water Data'!G23)),NA())</f>
        <v>#N/A</v>
      </c>
      <c r="P29" s="91" t="e">
        <f ca="true">+IF(AND(ISNUMBER(OFFSET('Water Data'!$H$4,0,10*ROW('Water Data'!H23))),'Data Summary'!CE29="Yes"),100-OFFSET('Water Data'!$H$4,0,10*ROW('Water Data'!H23)),NA())</f>
        <v>#N/A</v>
      </c>
      <c r="Q29" s="91" t="e">
        <f ca="true">+IF(AND(ISNUMBER(OFFSET('Water Data'!$H$6,0,10*ROW('Water Data'!H23))),'Data Summary'!CF29="Yes"),OFFSET('Water Data'!$H$6,0,10*ROW('Water Data'!H23)),NA())</f>
        <v>#N/A</v>
      </c>
      <c r="R29" s="91" t="e">
        <f ca="true">+IF(AND(ISNUMBER(OFFSET('Water Data'!$H$9,0,10*ROW('Water Data'!H23))),'Data Summary'!CG29="Yes"),OFFSET('Water Data'!$H$9,0,10*ROW('Water Data'!H23)),NA())</f>
        <v>#N/A</v>
      </c>
      <c r="S29" s="91" t="e">
        <f ca="true">+IF(AND(ISNUMBER(OFFSET('Water Data'!$I$4,0,10*ROW('Water Data'!I23))),'Data Summary'!CH29="Yes"),100-OFFSET('Water Data'!$I$4,0,10*ROW('Water Data'!I23)),NA())</f>
        <v>#N/A</v>
      </c>
      <c r="T29" s="91" t="e">
        <f ca="true">+IF(AND(ISNUMBER(OFFSET('Water Data'!$I$6,0,10*ROW('Water Data'!I23))),'Data Summary'!CI29="Yes"),OFFSET('Water Data'!$I$6,0,10*ROW('Water Data'!I23)),NA())</f>
        <v>#N/A</v>
      </c>
      <c r="U29" s="91" t="e">
        <f ca="true">+IF(AND(ISNUMBER(OFFSET('Water Data'!$I$9,0,10*ROW('Water Data'!I23))),'Data Summary'!CJ29="Yes"),OFFSET('Water Data'!$I$9,0,10*ROW('Water Data'!I23)),NA())</f>
        <v>#N/A</v>
      </c>
      <c r="V29" s="92" t="e">
        <f ca="true">+IF(AND(ISNUMBER(OFFSET('Sanitation Data'!$D$4,0,10*ROW('Sanitation Data'!D23))),'Data Summary'!CK29="Yes"),100-OFFSET('Sanitation Data'!$D$4,0,10*ROW('Sanitation Data'!D23)),NA())</f>
        <v>#N/A</v>
      </c>
      <c r="W29" s="92" t="e">
        <f ca="true">+IF(AND(ISNUMBER(OFFSET('Sanitation Data'!$D$6,0,10*ROW('Sanitation Data'!D23))),'Data Summary'!CL29="Yes"),OFFSET('Sanitation Data'!$D$6,0,10*ROW('Sanitation Data'!D23)),NA())</f>
        <v>#N/A</v>
      </c>
      <c r="X29" s="92" t="e">
        <f ca="true">+IF(AND(ISNUMBER(OFFSET('Sanitation Data'!$D$10,0,10*ROW('Sanitation Data'!D23))),'Data Summary'!CM29="Yes"),OFFSET('Sanitation Data'!$D$10,0,10*ROW('Sanitation Data'!D23)),NA())</f>
        <v>#N/A</v>
      </c>
      <c r="Y29" s="92" t="e">
        <f ca="true">+IF(AND(ISNUMBER(OFFSET('Sanitation Data'!$D$11,0,10*ROW('Sanitation Data'!D23))),'Data Summary'!CN29="Yes"),OFFSET('Sanitation Data'!$D$11,0,10*ROW('Sanitation Data'!D23)),NA())</f>
        <v>#N/A</v>
      </c>
      <c r="Z29" s="92" t="e">
        <f ca="true">+IF(AND(ISNUMBER(OFFSET('Sanitation Data'!$D$12,0,10*ROW('Sanitation Data'!D23))),'Data Summary'!CO29="Yes"),OFFSET('Sanitation Data'!$D$12,0,10*ROW('Sanitation Data'!D23)),NA())</f>
        <v>#N/A</v>
      </c>
      <c r="AA29" s="92" t="e">
        <f ca="true">+IF(AND(ISNUMBER(OFFSET('Sanitation Data'!$E$4,0,10*ROW('Sanitation Data'!E23))),'Data Summary'!CP29="Yes"),100-OFFSET('Sanitation Data'!$E$4,0,10*ROW('Sanitation Data'!E23)),NA())</f>
        <v>#N/A</v>
      </c>
      <c r="AB29" s="92" t="e">
        <f ca="true">+IF(AND(ISNUMBER(OFFSET('Sanitation Data'!$E$6,0,10*ROW('Sanitation Data'!E23))),'Data Summary'!CQ29="Yes"),OFFSET('Sanitation Data'!$E$6,0,10*ROW('Sanitation Data'!E23)),NA())</f>
        <v>#N/A</v>
      </c>
      <c r="AC29" s="92" t="e">
        <f ca="true">+IF(AND(ISNUMBER(OFFSET('Sanitation Data'!$E$10,0,10*ROW('Sanitation Data'!E23))),'Data Summary'!CR29="Yes"),OFFSET('Sanitation Data'!$E$10,0,10*ROW('Sanitation Data'!E23)),NA())</f>
        <v>#N/A</v>
      </c>
      <c r="AD29" s="92" t="e">
        <f ca="true">+IF(AND(ISNUMBER(OFFSET('Sanitation Data'!$E$11,0,10*ROW('Sanitation Data'!E23))),'Data Summary'!CS29="Yes"),OFFSET('Sanitation Data'!$E$11,0,10*ROW('Sanitation Data'!E23)),NA())</f>
        <v>#N/A</v>
      </c>
      <c r="AE29" s="92" t="e">
        <f ca="true">+IF(AND(ISNUMBER(OFFSET('Sanitation Data'!$E$12,0,10*ROW('Sanitation Data'!E23))),'Data Summary'!CT29="Yes"),OFFSET('Sanitation Data'!$E$12,0,10*ROW('Sanitation Data'!E23)),NA())</f>
        <v>#N/A</v>
      </c>
      <c r="AF29" s="92" t="e">
        <f ca="true">+IF(AND(ISNUMBER(OFFSET('Sanitation Data'!$F$4,0,10*ROW('Sanitation Data'!F23))),'Data Summary'!CU29="Yes"),100-OFFSET('Sanitation Data'!$F$4,0,10*ROW('Sanitation Data'!F23)),NA())</f>
        <v>#N/A</v>
      </c>
      <c r="AG29" s="92" t="e">
        <f ca="true">+IF(AND(ISNUMBER(OFFSET('Sanitation Data'!$F$6,0,10*ROW('Sanitation Data'!F23))),'Data Summary'!CV29="Yes"),OFFSET('Sanitation Data'!$F$6,0,10*ROW('Sanitation Data'!F23)),NA())</f>
        <v>#N/A</v>
      </c>
      <c r="AH29" s="92" t="e">
        <f ca="true">+IF(AND(ISNUMBER(OFFSET('Sanitation Data'!$F$10,0,10*ROW('Sanitation Data'!F23))),'Data Summary'!CW29="Yes"),OFFSET('Sanitation Data'!$F$10,0,10*ROW('Sanitation Data'!F23)),NA())</f>
        <v>#N/A</v>
      </c>
      <c r="AI29" s="92" t="e">
        <f ca="true">+IF(AND(ISNUMBER(OFFSET('Sanitation Data'!$F$11,0,10*ROW('Sanitation Data'!F23))),'Data Summary'!CX29="Yes"),OFFSET('Sanitation Data'!$F$11,0,10*ROW('Sanitation Data'!F23)),NA())</f>
        <v>#N/A</v>
      </c>
      <c r="AJ29" s="92" t="e">
        <f ca="true">+IF(AND(ISNUMBER(OFFSET('Sanitation Data'!$F$12,0,10*ROW('Sanitation Data'!F23))),'Data Summary'!CY29="Yes"),OFFSET('Sanitation Data'!$F$12,0,10*ROW('Sanitation Data'!F23)),NA())</f>
        <v>#N/A</v>
      </c>
      <c r="AK29" s="92" t="e">
        <f ca="true">+IF(AND(ISNUMBER(OFFSET('Sanitation Data'!$G$4,0,10*ROW('Sanitation Data'!G23))),'Data Summary'!CZ29="Yes"),100-OFFSET('Sanitation Data'!$G$4,0,10*ROW('Sanitation Data'!G23)),NA())</f>
        <v>#N/A</v>
      </c>
      <c r="AL29" s="92" t="e">
        <f ca="true">+IF(AND(ISNUMBER(OFFSET('Sanitation Data'!$G$6,0,10*ROW('Sanitation Data'!G23))),'Data Summary'!DA29="Yes"),OFFSET('Sanitation Data'!$G$6,0,10*ROW('Sanitation Data'!G23)),NA())</f>
        <v>#N/A</v>
      </c>
      <c r="AM29" s="92" t="e">
        <f ca="true">+IF(AND(ISNUMBER(OFFSET('Sanitation Data'!$G$10,0,10*ROW('Sanitation Data'!G23))),'Data Summary'!DB29="Yes"),OFFSET('Sanitation Data'!$G$10,0,10*ROW('Sanitation Data'!G23)),NA())</f>
        <v>#N/A</v>
      </c>
      <c r="AN29" s="92" t="e">
        <f ca="true">+IF(AND(ISNUMBER(OFFSET('Sanitation Data'!$G$11,0,10*ROW('Sanitation Data'!G23))),'Data Summary'!DC29="Yes"),OFFSET('Sanitation Data'!$G$11,0,10*ROW('Sanitation Data'!G23)),NA())</f>
        <v>#N/A</v>
      </c>
      <c r="AO29" s="92" t="e">
        <f ca="true">+IF(AND(ISNUMBER(OFFSET('Sanitation Data'!$G$12,0,10*ROW('Sanitation Data'!G23))),'Data Summary'!DD29="Yes"),OFFSET('Sanitation Data'!$G$12,0,10*ROW('Sanitation Data'!G23)),NA())</f>
        <v>#N/A</v>
      </c>
      <c r="AP29" s="92" t="e">
        <f ca="true">+IF(AND(ISNUMBER(OFFSET('Sanitation Data'!$H$4,0,10*ROW('Sanitation Data'!H23))),'Data Summary'!DE29="Yes"),100-OFFSET('Sanitation Data'!$H$4,0,10*ROW('Sanitation Data'!H23)),NA())</f>
        <v>#N/A</v>
      </c>
      <c r="AQ29" s="92" t="e">
        <f ca="true">+IF(AND(ISNUMBER(OFFSET('Sanitation Data'!$H$6,0,10*ROW('Sanitation Data'!H23))),'Data Summary'!DF29="Yes"),OFFSET('Sanitation Data'!$H$6,0,10*ROW('Sanitation Data'!H23)),NA())</f>
        <v>#N/A</v>
      </c>
      <c r="AR29" s="92" t="e">
        <f ca="true">+IF(AND(ISNUMBER(OFFSET('Sanitation Data'!$H$10,0,10*ROW('Sanitation Data'!H23))),'Data Summary'!DG29="Yes"),OFFSET('Sanitation Data'!$H$10,0,10*ROW('Sanitation Data'!H23)),NA())</f>
        <v>#N/A</v>
      </c>
      <c r="AS29" s="92" t="e">
        <f ca="true">+IF(AND(ISNUMBER(OFFSET('Sanitation Data'!$H$11,0,10*ROW('Sanitation Data'!H23))),'Data Summary'!DH29="Yes"),OFFSET('Sanitation Data'!$H$11,0,10*ROW('Sanitation Data'!H23)),NA())</f>
        <v>#N/A</v>
      </c>
      <c r="AT29" s="92" t="e">
        <f ca="true">+IF(AND(ISNUMBER(OFFSET('Sanitation Data'!$H$12,0,10*ROW('Sanitation Data'!H23))),'Data Summary'!DI29="Yes"),OFFSET('Sanitation Data'!$H$12,0,10*ROW('Sanitation Data'!H23)),NA())</f>
        <v>#N/A</v>
      </c>
      <c r="AU29" s="92" t="e">
        <f ca="true">+IF(AND(ISNUMBER(OFFSET('Sanitation Data'!$I$4,0,10*ROW('Sanitation Data'!I23))),'Data Summary'!DJ29="Yes"),100-OFFSET('Sanitation Data'!$I$4,0,10*ROW('Sanitation Data'!I23)),NA())</f>
        <v>#N/A</v>
      </c>
      <c r="AV29" s="92" t="e">
        <f ca="true">+IF(AND(ISNUMBER(OFFSET('Sanitation Data'!$I$6,0,10*ROW('Sanitation Data'!I23))),'Data Summary'!DK29="Yes"),OFFSET('Sanitation Data'!$I$6,0,10*ROW('Sanitation Data'!I23)),NA())</f>
        <v>#N/A</v>
      </c>
      <c r="AW29" s="92" t="e">
        <f ca="true">+IF(AND(ISNUMBER(OFFSET('Sanitation Data'!$I$10,0,10*ROW('Sanitation Data'!I23))),'Data Summary'!DL29="Yes"),OFFSET('Sanitation Data'!$I$10,0,10*ROW('Sanitation Data'!I23)),NA())</f>
        <v>#N/A</v>
      </c>
      <c r="AX29" s="92" t="e">
        <f ca="true">+IF(AND(ISNUMBER(OFFSET('Sanitation Data'!$I$11,0,10*ROW('Sanitation Data'!I23))),'Data Summary'!DM29="Yes"),OFFSET('Sanitation Data'!$I$11,0,10*ROW('Sanitation Data'!I23)),NA())</f>
        <v>#N/A</v>
      </c>
      <c r="AY29" s="92" t="e">
        <f ca="true">+IF(AND(ISNUMBER(OFFSET('Sanitation Data'!$I$12,0,10*ROW('Sanitation Data'!I23))),'Data Summary'!DN29="Yes"),OFFSET('Sanitation Data'!$I$12,0,10*ROW('Sanitation Data'!I23)),NA())</f>
        <v>#N/A</v>
      </c>
      <c r="AZ29" s="93" t="e">
        <f ca="true">+IF(AND(ISNUMBER(OFFSET('Hygiene Data'!$D$5,0,10*ROW('Hygiene Data'!D23))),'Data Summary'!DO29="Yes"),OFFSET('Hygiene Data'!$D$5,0,10*ROW('Hygiene Data'!D23)),NA())</f>
        <v>#N/A</v>
      </c>
      <c r="BA29" s="93" t="e">
        <f ca="true">+IF(AND(ISNUMBER(OFFSET('Hygiene Data'!$D$7,0,10*ROW('Hygiene Data'!D23))),'Data Summary'!DP29="Yes"),OFFSET('Hygiene Data'!$D$7,0,10*ROW('Hygiene Data'!D23)),NA())</f>
        <v>#N/A</v>
      </c>
      <c r="BB29" s="93" t="e">
        <f ca="true">+IF(AND(ISNUMBER(OFFSET('Hygiene Data'!$D$9,0,10*ROW('Hygiene Data'!D23))),'Data Summary'!DQ29="Yes"),OFFSET('Hygiene Data'!$D$9,0,10*ROW('Hygiene Data'!D23)),NA())</f>
        <v>#N/A</v>
      </c>
      <c r="BC29" s="93" t="e">
        <f ca="true">+IF(AND(ISNUMBER(OFFSET('Hygiene Data'!$E$5,0,10*ROW('Hygiene Data'!E23))),'Data Summary'!DR29="Yes"),OFFSET('Hygiene Data'!$E$5,0,10*ROW('Hygiene Data'!E23)),NA())</f>
        <v>#N/A</v>
      </c>
      <c r="BD29" s="93" t="e">
        <f ca="true">+IF(AND(ISNUMBER(OFFSET('Hygiene Data'!$E$7,0,10*ROW('Hygiene Data'!E23))),'Data Summary'!DS29="Yes"),OFFSET('Hygiene Data'!$E$7,0,10*ROW('Hygiene Data'!E23)),NA())</f>
        <v>#N/A</v>
      </c>
      <c r="BE29" s="93" t="e">
        <f ca="true">+IF(AND(ISNUMBER(OFFSET('Hygiene Data'!$E$9,0,10*ROW('Hygiene Data'!E23))),'Data Summary'!DT29="Yes"),OFFSET('Hygiene Data'!$E$9,0,10*ROW('Hygiene Data'!E23)),NA())</f>
        <v>#N/A</v>
      </c>
      <c r="BF29" s="93" t="e">
        <f ca="true">+IF(AND(ISNUMBER(OFFSET('Hygiene Data'!$F$5,0,10*ROW('Hygiene Data'!F23))),'Data Summary'!DU29="Yes"),OFFSET('Hygiene Data'!$F$5,0,10*ROW('Hygiene Data'!F23)),NA())</f>
        <v>#N/A</v>
      </c>
      <c r="BG29" s="93" t="e">
        <f ca="true">+IF(AND(ISNUMBER(OFFSET('Hygiene Data'!$F$7,0,10*ROW('Hygiene Data'!F23))),'Data Summary'!DV29="Yes"),OFFSET('Hygiene Data'!$F$7,0,10*ROW('Hygiene Data'!F23)),NA())</f>
        <v>#N/A</v>
      </c>
      <c r="BH29" s="93" t="e">
        <f ca="true">+IF(AND(ISNUMBER(OFFSET('Hygiene Data'!$F$9,0,10*ROW('Hygiene Data'!F23))),'Data Summary'!DW29="Yes"),OFFSET('Hygiene Data'!$F$9,0,10*ROW('Hygiene Data'!F23)),NA())</f>
        <v>#N/A</v>
      </c>
      <c r="BI29" s="93" t="e">
        <f ca="true">+IF(AND(ISNUMBER(OFFSET('Hygiene Data'!$G$5,0,10*ROW('Hygiene Data'!G23))),'Data Summary'!DX29="Yes"),OFFSET('Hygiene Data'!$G$5,0,10*ROW('Hygiene Data'!G23)),NA())</f>
        <v>#N/A</v>
      </c>
      <c r="BJ29" s="93" t="e">
        <f ca="true">+IF(AND(ISNUMBER(OFFSET('Hygiene Data'!$G$7,0,10*ROW('Hygiene Data'!G23))),'Data Summary'!DY29="Yes"),OFFSET('Hygiene Data'!$G$7,0,10*ROW('Hygiene Data'!G23)),NA())</f>
        <v>#N/A</v>
      </c>
      <c r="BK29" s="93" t="e">
        <f ca="true">+IF(AND(ISNUMBER(OFFSET('Hygiene Data'!$G$9,0,10*ROW('Hygiene Data'!G23))),'Data Summary'!DZ29="Yes"),OFFSET('Hygiene Data'!$G$9,0,10*ROW('Hygiene Data'!G23)),NA())</f>
        <v>#N/A</v>
      </c>
      <c r="BL29" s="93" t="e">
        <f ca="true">+IF(AND(ISNUMBER(OFFSET('Hygiene Data'!$H$5,0,10*ROW('Hygiene Data'!H23))),'Data Summary'!EA29="Yes"),OFFSET('Hygiene Data'!$H$5,0,10*ROW('Hygiene Data'!H23)),NA())</f>
        <v>#N/A</v>
      </c>
      <c r="BM29" s="93" t="e">
        <f ca="true">+IF(AND(ISNUMBER(OFFSET('Hygiene Data'!$H$7,0,10*ROW('Hygiene Data'!H23))),'Data Summary'!EB29="Yes"),OFFSET('Hygiene Data'!$H$7,0,10*ROW('Hygiene Data'!H23)),NA())</f>
        <v>#N/A</v>
      </c>
      <c r="BN29" s="93" t="e">
        <f ca="true">+IF(AND(ISNUMBER(OFFSET('Hygiene Data'!$H$9,0,10*ROW('Hygiene Data'!H23))),'Data Summary'!EC29="Yes"),OFFSET('Hygiene Data'!$H$9,0,10*ROW('Hygiene Data'!H23)),NA())</f>
        <v>#N/A</v>
      </c>
      <c r="BO29" s="93" t="e">
        <f ca="true">+IF(AND(ISNUMBER(OFFSET('Hygiene Data'!$I$5,0,10*ROW('Hygiene Data'!I23))),'Data Summary'!ED29="Yes"),OFFSET('Hygiene Data'!$I$5,0,10*ROW('Hygiene Data'!I23)),NA())</f>
        <v>#N/A</v>
      </c>
      <c r="BP29" s="93" t="e">
        <f ca="true">+IF(AND(ISNUMBER(OFFSET('Hygiene Data'!$I$7,0,10*ROW('Hygiene Data'!I23))),'Data Summary'!EE29="Yes"),OFFSET('Hygiene Data'!$I$7,0,10*ROW('Hygiene Data'!I23)),NA())</f>
        <v>#N/A</v>
      </c>
      <c r="BQ29" s="93" t="e">
        <f ca="true">+IF(AND(ISNUMBER(OFFSET('Hygiene Data'!$I$9,0,10*ROW('Hygiene Data'!I23))),'Data Summary'!EF29="Yes"),OFFSET('Hygiene Data'!$I$9,0,10*ROW('Hygiene Data'!I23)),NA())</f>
        <v>#N/A</v>
      </c>
    </row>
    <row xmlns:x14ac="http://schemas.microsoft.com/office/spreadsheetml/2009/9/ac" r="30" x14ac:dyDescent="0.2">
      <c r="A30" s="328" t="e">
        <f ca="true">+RIGHT('Data Summary'!A30,LEN('Data Summary'!A30)-9)</f>
        <v>#VALUE!</v>
      </c>
      <c r="B30" s="35" t="str">
        <f ca="true">+IF(ISTEXT('Data Summary'!B30),'Data Summary'!B30,"")</f>
        <v/>
      </c>
      <c r="C30" s="327" t="e">
        <f ca="true">+VALUE('Data Summary'!C30)</f>
        <v>#VALUE!</v>
      </c>
      <c r="D30" s="91" t="e">
        <f ca="true">+IF(AND(ISNUMBER(OFFSET('Water Data'!$D$4,0,10*ROW('Water Data'!D24))),'Data Summary'!BS30="Yes"),100-OFFSET('Water Data'!$D$4,0,10*ROW('Water Data'!D24)),NA())</f>
        <v>#N/A</v>
      </c>
      <c r="E30" s="91" t="e">
        <f ca="true">+IF(AND(ISNUMBER(OFFSET('Water Data'!$D$6,0,10*ROW('Water Data'!D24))),'Data Summary'!BT30="Yes"),OFFSET('Water Data'!$D$6,0,10*ROW('Water Data'!D24)),NA())</f>
        <v>#N/A</v>
      </c>
      <c r="F30" s="91" t="e">
        <f ca="true">+IF(AND(ISNUMBER(OFFSET('Water Data'!$D$9,0,10*ROW('Water Data'!D24))),'Data Summary'!BU30="Yes"),OFFSET('Water Data'!$D$9,0,10*ROW('Water Data'!D24)),NA())</f>
        <v>#N/A</v>
      </c>
      <c r="G30" s="91" t="e">
        <f ca="true">+IF(AND(ISNUMBER(OFFSET('Water Data'!$E$4,0,10*ROW('Water Data'!E24))),'Data Summary'!BV30="Yes"),100-OFFSET('Water Data'!$E$4,0,10*ROW('Water Data'!E24)),NA())</f>
        <v>#N/A</v>
      </c>
      <c r="H30" s="91" t="e">
        <f ca="true">+IF(AND(ISNUMBER(OFFSET('Water Data'!$E$6,0,10*ROW('Water Data'!E24))),'Data Summary'!BW30="Yes"),OFFSET('Water Data'!$E$6,0,10*ROW('Water Data'!E24)),NA())</f>
        <v>#N/A</v>
      </c>
      <c r="I30" s="91" t="e">
        <f ca="true">+IF(AND(ISNUMBER(OFFSET('Water Data'!$E$9,0,10*ROW('Water Data'!E24))),'Data Summary'!BX30="Yes"),OFFSET('Water Data'!$E$9,0,10*ROW('Water Data'!E24)),NA())</f>
        <v>#N/A</v>
      </c>
      <c r="J30" s="91" t="e">
        <f ca="true">+IF(AND(ISNUMBER(OFFSET('Water Data'!$F$4,0,10*ROW('Water Data'!F24))),'Data Summary'!BY30="Yes"),100-OFFSET('Water Data'!$F$4,0,10*ROW('Water Data'!F24)),NA())</f>
        <v>#N/A</v>
      </c>
      <c r="K30" s="91" t="e">
        <f ca="true">+IF(AND(ISNUMBER(OFFSET('Water Data'!$F$6,0,10*ROW('Water Data'!F24))),'Data Summary'!BZ30="Yes"),OFFSET('Water Data'!$F$6,0,10*ROW('Water Data'!F24)),NA())</f>
        <v>#N/A</v>
      </c>
      <c r="L30" s="91" t="e">
        <f ca="true">+IF(AND(ISNUMBER(OFFSET('Water Data'!$F$9,0,10*ROW('Water Data'!F24))),'Data Summary'!CA30="Yes"),OFFSET('Water Data'!$F$9,0,10*ROW('Water Data'!F24)),NA())</f>
        <v>#N/A</v>
      </c>
      <c r="M30" s="91" t="e">
        <f ca="true">+IF(AND(ISNUMBER(OFFSET('Water Data'!$G$4,0,10*ROW('Water Data'!G24))),'Data Summary'!CB30="Yes"),100-OFFSET('Water Data'!$G$4,0,10*ROW('Water Data'!G24)),NA())</f>
        <v>#N/A</v>
      </c>
      <c r="N30" s="91" t="e">
        <f ca="true">+IF(AND(ISNUMBER(OFFSET('Water Data'!$G$6,0,10*ROW('Water Data'!G24))),'Data Summary'!CC30="Yes"),OFFSET('Water Data'!$G$6,0,10*ROW('Water Data'!G24)),NA())</f>
        <v>#N/A</v>
      </c>
      <c r="O30" s="91" t="e">
        <f ca="true">+IF(AND(ISNUMBER(OFFSET('Water Data'!$G$9,0,10*ROW('Water Data'!G24))),'Data Summary'!CD30="Yes"),OFFSET('Water Data'!$G$9,0,10*ROW('Water Data'!G24)),NA())</f>
        <v>#N/A</v>
      </c>
      <c r="P30" s="91" t="e">
        <f ca="true">+IF(AND(ISNUMBER(OFFSET('Water Data'!$H$4,0,10*ROW('Water Data'!H24))),'Data Summary'!CE30="Yes"),100-OFFSET('Water Data'!$H$4,0,10*ROW('Water Data'!H24)),NA())</f>
        <v>#N/A</v>
      </c>
      <c r="Q30" s="91" t="e">
        <f ca="true">+IF(AND(ISNUMBER(OFFSET('Water Data'!$H$6,0,10*ROW('Water Data'!H24))),'Data Summary'!CF30="Yes"),OFFSET('Water Data'!$H$6,0,10*ROW('Water Data'!H24)),NA())</f>
        <v>#N/A</v>
      </c>
      <c r="R30" s="91" t="e">
        <f ca="true">+IF(AND(ISNUMBER(OFFSET('Water Data'!$H$9,0,10*ROW('Water Data'!H24))),'Data Summary'!CG30="Yes"),OFFSET('Water Data'!$H$9,0,10*ROW('Water Data'!H24)),NA())</f>
        <v>#N/A</v>
      </c>
      <c r="S30" s="91" t="e">
        <f ca="true">+IF(AND(ISNUMBER(OFFSET('Water Data'!$I$4,0,10*ROW('Water Data'!I24))),'Data Summary'!CH30="Yes"),100-OFFSET('Water Data'!$I$4,0,10*ROW('Water Data'!I24)),NA())</f>
        <v>#N/A</v>
      </c>
      <c r="T30" s="91" t="e">
        <f ca="true">+IF(AND(ISNUMBER(OFFSET('Water Data'!$I$6,0,10*ROW('Water Data'!I24))),'Data Summary'!CI30="Yes"),OFFSET('Water Data'!$I$6,0,10*ROW('Water Data'!I24)),NA())</f>
        <v>#N/A</v>
      </c>
      <c r="U30" s="91" t="e">
        <f ca="true">+IF(AND(ISNUMBER(OFFSET('Water Data'!$I$9,0,10*ROW('Water Data'!I24))),'Data Summary'!CJ30="Yes"),OFFSET('Water Data'!$I$9,0,10*ROW('Water Data'!I24)),NA())</f>
        <v>#N/A</v>
      </c>
      <c r="V30" s="92" t="e">
        <f ca="true">+IF(AND(ISNUMBER(OFFSET('Sanitation Data'!$D$4,0,10*ROW('Sanitation Data'!D24))),'Data Summary'!CK30="Yes"),100-OFFSET('Sanitation Data'!$D$4,0,10*ROW('Sanitation Data'!D24)),NA())</f>
        <v>#N/A</v>
      </c>
      <c r="W30" s="92" t="e">
        <f ca="true">+IF(AND(ISNUMBER(OFFSET('Sanitation Data'!$D$6,0,10*ROW('Sanitation Data'!D24))),'Data Summary'!CL30="Yes"),OFFSET('Sanitation Data'!$D$6,0,10*ROW('Sanitation Data'!D24)),NA())</f>
        <v>#N/A</v>
      </c>
      <c r="X30" s="92" t="e">
        <f ca="true">+IF(AND(ISNUMBER(OFFSET('Sanitation Data'!$D$10,0,10*ROW('Sanitation Data'!D24))),'Data Summary'!CM30="Yes"),OFFSET('Sanitation Data'!$D$10,0,10*ROW('Sanitation Data'!D24)),NA())</f>
        <v>#N/A</v>
      </c>
      <c r="Y30" s="92" t="e">
        <f ca="true">+IF(AND(ISNUMBER(OFFSET('Sanitation Data'!$D$11,0,10*ROW('Sanitation Data'!D24))),'Data Summary'!CN30="Yes"),OFFSET('Sanitation Data'!$D$11,0,10*ROW('Sanitation Data'!D24)),NA())</f>
        <v>#N/A</v>
      </c>
      <c r="Z30" s="92" t="e">
        <f ca="true">+IF(AND(ISNUMBER(OFFSET('Sanitation Data'!$D$12,0,10*ROW('Sanitation Data'!D24))),'Data Summary'!CO30="Yes"),OFFSET('Sanitation Data'!$D$12,0,10*ROW('Sanitation Data'!D24)),NA())</f>
        <v>#N/A</v>
      </c>
      <c r="AA30" s="92" t="e">
        <f ca="true">+IF(AND(ISNUMBER(OFFSET('Sanitation Data'!$E$4,0,10*ROW('Sanitation Data'!E24))),'Data Summary'!CP30="Yes"),100-OFFSET('Sanitation Data'!$E$4,0,10*ROW('Sanitation Data'!E24)),NA())</f>
        <v>#N/A</v>
      </c>
      <c r="AB30" s="92" t="e">
        <f ca="true">+IF(AND(ISNUMBER(OFFSET('Sanitation Data'!$E$6,0,10*ROW('Sanitation Data'!E24))),'Data Summary'!CQ30="Yes"),OFFSET('Sanitation Data'!$E$6,0,10*ROW('Sanitation Data'!E24)),NA())</f>
        <v>#N/A</v>
      </c>
      <c r="AC30" s="92" t="e">
        <f ca="true">+IF(AND(ISNUMBER(OFFSET('Sanitation Data'!$E$10,0,10*ROW('Sanitation Data'!E24))),'Data Summary'!CR30="Yes"),OFFSET('Sanitation Data'!$E$10,0,10*ROW('Sanitation Data'!E24)),NA())</f>
        <v>#N/A</v>
      </c>
      <c r="AD30" s="92" t="e">
        <f ca="true">+IF(AND(ISNUMBER(OFFSET('Sanitation Data'!$E$11,0,10*ROW('Sanitation Data'!E24))),'Data Summary'!CS30="Yes"),OFFSET('Sanitation Data'!$E$11,0,10*ROW('Sanitation Data'!E24)),NA())</f>
        <v>#N/A</v>
      </c>
      <c r="AE30" s="92" t="e">
        <f ca="true">+IF(AND(ISNUMBER(OFFSET('Sanitation Data'!$E$12,0,10*ROW('Sanitation Data'!E24))),'Data Summary'!CT30="Yes"),OFFSET('Sanitation Data'!$E$12,0,10*ROW('Sanitation Data'!E24)),NA())</f>
        <v>#N/A</v>
      </c>
      <c r="AF30" s="92" t="e">
        <f ca="true">+IF(AND(ISNUMBER(OFFSET('Sanitation Data'!$F$4,0,10*ROW('Sanitation Data'!F24))),'Data Summary'!CU30="Yes"),100-OFFSET('Sanitation Data'!$F$4,0,10*ROW('Sanitation Data'!F24)),NA())</f>
        <v>#N/A</v>
      </c>
      <c r="AG30" s="92" t="e">
        <f ca="true">+IF(AND(ISNUMBER(OFFSET('Sanitation Data'!$F$6,0,10*ROW('Sanitation Data'!F24))),'Data Summary'!CV30="Yes"),OFFSET('Sanitation Data'!$F$6,0,10*ROW('Sanitation Data'!F24)),NA())</f>
        <v>#N/A</v>
      </c>
      <c r="AH30" s="92" t="e">
        <f ca="true">+IF(AND(ISNUMBER(OFFSET('Sanitation Data'!$F$10,0,10*ROW('Sanitation Data'!F24))),'Data Summary'!CW30="Yes"),OFFSET('Sanitation Data'!$F$10,0,10*ROW('Sanitation Data'!F24)),NA())</f>
        <v>#N/A</v>
      </c>
      <c r="AI30" s="92" t="e">
        <f ca="true">+IF(AND(ISNUMBER(OFFSET('Sanitation Data'!$F$11,0,10*ROW('Sanitation Data'!F24))),'Data Summary'!CX30="Yes"),OFFSET('Sanitation Data'!$F$11,0,10*ROW('Sanitation Data'!F24)),NA())</f>
        <v>#N/A</v>
      </c>
      <c r="AJ30" s="92" t="e">
        <f ca="true">+IF(AND(ISNUMBER(OFFSET('Sanitation Data'!$F$12,0,10*ROW('Sanitation Data'!F24))),'Data Summary'!CY30="Yes"),OFFSET('Sanitation Data'!$F$12,0,10*ROW('Sanitation Data'!F24)),NA())</f>
        <v>#N/A</v>
      </c>
      <c r="AK30" s="92" t="e">
        <f ca="true">+IF(AND(ISNUMBER(OFFSET('Sanitation Data'!$G$4,0,10*ROW('Sanitation Data'!G24))),'Data Summary'!CZ30="Yes"),100-OFFSET('Sanitation Data'!$G$4,0,10*ROW('Sanitation Data'!G24)),NA())</f>
        <v>#N/A</v>
      </c>
      <c r="AL30" s="92" t="e">
        <f ca="true">+IF(AND(ISNUMBER(OFFSET('Sanitation Data'!$G$6,0,10*ROW('Sanitation Data'!G24))),'Data Summary'!DA30="Yes"),OFFSET('Sanitation Data'!$G$6,0,10*ROW('Sanitation Data'!G24)),NA())</f>
        <v>#N/A</v>
      </c>
      <c r="AM30" s="92" t="e">
        <f ca="true">+IF(AND(ISNUMBER(OFFSET('Sanitation Data'!$G$10,0,10*ROW('Sanitation Data'!G24))),'Data Summary'!DB30="Yes"),OFFSET('Sanitation Data'!$G$10,0,10*ROW('Sanitation Data'!G24)),NA())</f>
        <v>#N/A</v>
      </c>
      <c r="AN30" s="92" t="e">
        <f ca="true">+IF(AND(ISNUMBER(OFFSET('Sanitation Data'!$G$11,0,10*ROW('Sanitation Data'!G24))),'Data Summary'!DC30="Yes"),OFFSET('Sanitation Data'!$G$11,0,10*ROW('Sanitation Data'!G24)),NA())</f>
        <v>#N/A</v>
      </c>
      <c r="AO30" s="92" t="e">
        <f ca="true">+IF(AND(ISNUMBER(OFFSET('Sanitation Data'!$G$12,0,10*ROW('Sanitation Data'!G24))),'Data Summary'!DD30="Yes"),OFFSET('Sanitation Data'!$G$12,0,10*ROW('Sanitation Data'!G24)),NA())</f>
        <v>#N/A</v>
      </c>
      <c r="AP30" s="92" t="e">
        <f ca="true">+IF(AND(ISNUMBER(OFFSET('Sanitation Data'!$H$4,0,10*ROW('Sanitation Data'!H24))),'Data Summary'!DE30="Yes"),100-OFFSET('Sanitation Data'!$H$4,0,10*ROW('Sanitation Data'!H24)),NA())</f>
        <v>#N/A</v>
      </c>
      <c r="AQ30" s="92" t="e">
        <f ca="true">+IF(AND(ISNUMBER(OFFSET('Sanitation Data'!$H$6,0,10*ROW('Sanitation Data'!H24))),'Data Summary'!DF30="Yes"),OFFSET('Sanitation Data'!$H$6,0,10*ROW('Sanitation Data'!H24)),NA())</f>
        <v>#N/A</v>
      </c>
      <c r="AR30" s="92" t="e">
        <f ca="true">+IF(AND(ISNUMBER(OFFSET('Sanitation Data'!$H$10,0,10*ROW('Sanitation Data'!H24))),'Data Summary'!DG30="Yes"),OFFSET('Sanitation Data'!$H$10,0,10*ROW('Sanitation Data'!H24)),NA())</f>
        <v>#N/A</v>
      </c>
      <c r="AS30" s="92" t="e">
        <f ca="true">+IF(AND(ISNUMBER(OFFSET('Sanitation Data'!$H$11,0,10*ROW('Sanitation Data'!H24))),'Data Summary'!DH30="Yes"),OFFSET('Sanitation Data'!$H$11,0,10*ROW('Sanitation Data'!H24)),NA())</f>
        <v>#N/A</v>
      </c>
      <c r="AT30" s="92" t="e">
        <f ca="true">+IF(AND(ISNUMBER(OFFSET('Sanitation Data'!$H$12,0,10*ROW('Sanitation Data'!H24))),'Data Summary'!DI30="Yes"),OFFSET('Sanitation Data'!$H$12,0,10*ROW('Sanitation Data'!H24)),NA())</f>
        <v>#N/A</v>
      </c>
      <c r="AU30" s="92" t="e">
        <f ca="true">+IF(AND(ISNUMBER(OFFSET('Sanitation Data'!$I$4,0,10*ROW('Sanitation Data'!I24))),'Data Summary'!DJ30="Yes"),100-OFFSET('Sanitation Data'!$I$4,0,10*ROW('Sanitation Data'!I24)),NA())</f>
        <v>#N/A</v>
      </c>
      <c r="AV30" s="92" t="e">
        <f ca="true">+IF(AND(ISNUMBER(OFFSET('Sanitation Data'!$I$6,0,10*ROW('Sanitation Data'!I24))),'Data Summary'!DK30="Yes"),OFFSET('Sanitation Data'!$I$6,0,10*ROW('Sanitation Data'!I24)),NA())</f>
        <v>#N/A</v>
      </c>
      <c r="AW30" s="92" t="e">
        <f ca="true">+IF(AND(ISNUMBER(OFFSET('Sanitation Data'!$I$10,0,10*ROW('Sanitation Data'!I24))),'Data Summary'!DL30="Yes"),OFFSET('Sanitation Data'!$I$10,0,10*ROW('Sanitation Data'!I24)),NA())</f>
        <v>#N/A</v>
      </c>
      <c r="AX30" s="92" t="e">
        <f ca="true">+IF(AND(ISNUMBER(OFFSET('Sanitation Data'!$I$11,0,10*ROW('Sanitation Data'!I24))),'Data Summary'!DM30="Yes"),OFFSET('Sanitation Data'!$I$11,0,10*ROW('Sanitation Data'!I24)),NA())</f>
        <v>#N/A</v>
      </c>
      <c r="AY30" s="92" t="e">
        <f ca="true">+IF(AND(ISNUMBER(OFFSET('Sanitation Data'!$I$12,0,10*ROW('Sanitation Data'!I24))),'Data Summary'!DN30="Yes"),OFFSET('Sanitation Data'!$I$12,0,10*ROW('Sanitation Data'!I24)),NA())</f>
        <v>#N/A</v>
      </c>
      <c r="AZ30" s="93" t="e">
        <f ca="true">+IF(AND(ISNUMBER(OFFSET('Hygiene Data'!$D$5,0,10*ROW('Hygiene Data'!D24))),'Data Summary'!DO30="Yes"),OFFSET('Hygiene Data'!$D$5,0,10*ROW('Hygiene Data'!D24)),NA())</f>
        <v>#N/A</v>
      </c>
      <c r="BA30" s="93" t="e">
        <f ca="true">+IF(AND(ISNUMBER(OFFSET('Hygiene Data'!$D$7,0,10*ROW('Hygiene Data'!D24))),'Data Summary'!DP30="Yes"),OFFSET('Hygiene Data'!$D$7,0,10*ROW('Hygiene Data'!D24)),NA())</f>
        <v>#N/A</v>
      </c>
      <c r="BB30" s="93" t="e">
        <f ca="true">+IF(AND(ISNUMBER(OFFSET('Hygiene Data'!$D$9,0,10*ROW('Hygiene Data'!D24))),'Data Summary'!DQ30="Yes"),OFFSET('Hygiene Data'!$D$9,0,10*ROW('Hygiene Data'!D24)),NA())</f>
        <v>#N/A</v>
      </c>
      <c r="BC30" s="93" t="e">
        <f ca="true">+IF(AND(ISNUMBER(OFFSET('Hygiene Data'!$E$5,0,10*ROW('Hygiene Data'!E24))),'Data Summary'!DR30="Yes"),OFFSET('Hygiene Data'!$E$5,0,10*ROW('Hygiene Data'!E24)),NA())</f>
        <v>#N/A</v>
      </c>
      <c r="BD30" s="93" t="e">
        <f ca="true">+IF(AND(ISNUMBER(OFFSET('Hygiene Data'!$E$7,0,10*ROW('Hygiene Data'!E24))),'Data Summary'!DS30="Yes"),OFFSET('Hygiene Data'!$E$7,0,10*ROW('Hygiene Data'!E24)),NA())</f>
        <v>#N/A</v>
      </c>
      <c r="BE30" s="93" t="e">
        <f ca="true">+IF(AND(ISNUMBER(OFFSET('Hygiene Data'!$E$9,0,10*ROW('Hygiene Data'!E24))),'Data Summary'!DT30="Yes"),OFFSET('Hygiene Data'!$E$9,0,10*ROW('Hygiene Data'!E24)),NA())</f>
        <v>#N/A</v>
      </c>
      <c r="BF30" s="93" t="e">
        <f ca="true">+IF(AND(ISNUMBER(OFFSET('Hygiene Data'!$F$5,0,10*ROW('Hygiene Data'!F24))),'Data Summary'!DU30="Yes"),OFFSET('Hygiene Data'!$F$5,0,10*ROW('Hygiene Data'!F24)),NA())</f>
        <v>#N/A</v>
      </c>
      <c r="BG30" s="93" t="e">
        <f ca="true">+IF(AND(ISNUMBER(OFFSET('Hygiene Data'!$F$7,0,10*ROW('Hygiene Data'!F24))),'Data Summary'!DV30="Yes"),OFFSET('Hygiene Data'!$F$7,0,10*ROW('Hygiene Data'!F24)),NA())</f>
        <v>#N/A</v>
      </c>
      <c r="BH30" s="93" t="e">
        <f ca="true">+IF(AND(ISNUMBER(OFFSET('Hygiene Data'!$F$9,0,10*ROW('Hygiene Data'!F24))),'Data Summary'!DW30="Yes"),OFFSET('Hygiene Data'!$F$9,0,10*ROW('Hygiene Data'!F24)),NA())</f>
        <v>#N/A</v>
      </c>
      <c r="BI30" s="93" t="e">
        <f ca="true">+IF(AND(ISNUMBER(OFFSET('Hygiene Data'!$G$5,0,10*ROW('Hygiene Data'!G24))),'Data Summary'!DX30="Yes"),OFFSET('Hygiene Data'!$G$5,0,10*ROW('Hygiene Data'!G24)),NA())</f>
        <v>#N/A</v>
      </c>
      <c r="BJ30" s="93" t="e">
        <f ca="true">+IF(AND(ISNUMBER(OFFSET('Hygiene Data'!$G$7,0,10*ROW('Hygiene Data'!G24))),'Data Summary'!DY30="Yes"),OFFSET('Hygiene Data'!$G$7,0,10*ROW('Hygiene Data'!G24)),NA())</f>
        <v>#N/A</v>
      </c>
      <c r="BK30" s="93" t="e">
        <f ca="true">+IF(AND(ISNUMBER(OFFSET('Hygiene Data'!$G$9,0,10*ROW('Hygiene Data'!G24))),'Data Summary'!DZ30="Yes"),OFFSET('Hygiene Data'!$G$9,0,10*ROW('Hygiene Data'!G24)),NA())</f>
        <v>#N/A</v>
      </c>
      <c r="BL30" s="93" t="e">
        <f ca="true">+IF(AND(ISNUMBER(OFFSET('Hygiene Data'!$H$5,0,10*ROW('Hygiene Data'!H24))),'Data Summary'!EA30="Yes"),OFFSET('Hygiene Data'!$H$5,0,10*ROW('Hygiene Data'!H24)),NA())</f>
        <v>#N/A</v>
      </c>
      <c r="BM30" s="93" t="e">
        <f ca="true">+IF(AND(ISNUMBER(OFFSET('Hygiene Data'!$H$7,0,10*ROW('Hygiene Data'!H24))),'Data Summary'!EB30="Yes"),OFFSET('Hygiene Data'!$H$7,0,10*ROW('Hygiene Data'!H24)),NA())</f>
        <v>#N/A</v>
      </c>
      <c r="BN30" s="93" t="e">
        <f ca="true">+IF(AND(ISNUMBER(OFFSET('Hygiene Data'!$H$9,0,10*ROW('Hygiene Data'!H24))),'Data Summary'!EC30="Yes"),OFFSET('Hygiene Data'!$H$9,0,10*ROW('Hygiene Data'!H24)),NA())</f>
        <v>#N/A</v>
      </c>
      <c r="BO30" s="93" t="e">
        <f ca="true">+IF(AND(ISNUMBER(OFFSET('Hygiene Data'!$I$5,0,10*ROW('Hygiene Data'!I24))),'Data Summary'!ED30="Yes"),OFFSET('Hygiene Data'!$I$5,0,10*ROW('Hygiene Data'!I24)),NA())</f>
        <v>#N/A</v>
      </c>
      <c r="BP30" s="93" t="e">
        <f ca="true">+IF(AND(ISNUMBER(OFFSET('Hygiene Data'!$I$7,0,10*ROW('Hygiene Data'!I24))),'Data Summary'!EE30="Yes"),OFFSET('Hygiene Data'!$I$7,0,10*ROW('Hygiene Data'!I24)),NA())</f>
        <v>#N/A</v>
      </c>
      <c r="BQ30" s="93" t="e">
        <f ca="true">+IF(AND(ISNUMBER(OFFSET('Hygiene Data'!$I$9,0,10*ROW('Hygiene Data'!I24))),'Data Summary'!EF30="Yes"),OFFSET('Hygiene Data'!$I$9,0,10*ROW('Hygiene Data'!I24)),NA())</f>
        <v>#N/A</v>
      </c>
    </row>
    <row xmlns:x14ac="http://schemas.microsoft.com/office/spreadsheetml/2009/9/ac" r="31" x14ac:dyDescent="0.2">
      <c r="A31" s="328" t="e">
        <f ca="true">+RIGHT('Data Summary'!A31,LEN('Data Summary'!A31)-9)</f>
        <v>#VALUE!</v>
      </c>
      <c r="B31" s="35" t="str">
        <f ca="true">+IF(ISTEXT('Data Summary'!B31),'Data Summary'!B31,"")</f>
        <v/>
      </c>
      <c r="C31" s="327" t="e">
        <f ca="true">+VALUE('Data Summary'!C31)</f>
        <v>#VALUE!</v>
      </c>
      <c r="D31" s="91" t="e">
        <f ca="true">+IF(AND(ISNUMBER(OFFSET('Water Data'!$D$4,0,10*ROW('Water Data'!D25))),'Data Summary'!BS31="Yes"),100-OFFSET('Water Data'!$D$4,0,10*ROW('Water Data'!D25)),NA())</f>
        <v>#N/A</v>
      </c>
      <c r="E31" s="91" t="e">
        <f ca="true">+IF(AND(ISNUMBER(OFFSET('Water Data'!$D$6,0,10*ROW('Water Data'!D25))),'Data Summary'!BT31="Yes"),OFFSET('Water Data'!$D$6,0,10*ROW('Water Data'!D25)),NA())</f>
        <v>#N/A</v>
      </c>
      <c r="F31" s="91" t="e">
        <f ca="true">+IF(AND(ISNUMBER(OFFSET('Water Data'!$D$9,0,10*ROW('Water Data'!D25))),'Data Summary'!BU31="Yes"),OFFSET('Water Data'!$D$9,0,10*ROW('Water Data'!D25)),NA())</f>
        <v>#N/A</v>
      </c>
      <c r="G31" s="91" t="e">
        <f ca="true">+IF(AND(ISNUMBER(OFFSET('Water Data'!$E$4,0,10*ROW('Water Data'!E25))),'Data Summary'!BV31="Yes"),100-OFFSET('Water Data'!$E$4,0,10*ROW('Water Data'!E25)),NA())</f>
        <v>#N/A</v>
      </c>
      <c r="H31" s="91" t="e">
        <f ca="true">+IF(AND(ISNUMBER(OFFSET('Water Data'!$E$6,0,10*ROW('Water Data'!E25))),'Data Summary'!BW31="Yes"),OFFSET('Water Data'!$E$6,0,10*ROW('Water Data'!E25)),NA())</f>
        <v>#N/A</v>
      </c>
      <c r="I31" s="91" t="e">
        <f ca="true">+IF(AND(ISNUMBER(OFFSET('Water Data'!$E$9,0,10*ROW('Water Data'!E25))),'Data Summary'!BX31="Yes"),OFFSET('Water Data'!$E$9,0,10*ROW('Water Data'!E25)),NA())</f>
        <v>#N/A</v>
      </c>
      <c r="J31" s="91" t="e">
        <f ca="true">+IF(AND(ISNUMBER(OFFSET('Water Data'!$F$4,0,10*ROW('Water Data'!F25))),'Data Summary'!BY31="Yes"),100-OFFSET('Water Data'!$F$4,0,10*ROW('Water Data'!F25)),NA())</f>
        <v>#N/A</v>
      </c>
      <c r="K31" s="91" t="e">
        <f ca="true">+IF(AND(ISNUMBER(OFFSET('Water Data'!$F$6,0,10*ROW('Water Data'!F25))),'Data Summary'!BZ31="Yes"),OFFSET('Water Data'!$F$6,0,10*ROW('Water Data'!F25)),NA())</f>
        <v>#N/A</v>
      </c>
      <c r="L31" s="91" t="e">
        <f ca="true">+IF(AND(ISNUMBER(OFFSET('Water Data'!$F$9,0,10*ROW('Water Data'!F25))),'Data Summary'!CA31="Yes"),OFFSET('Water Data'!$F$9,0,10*ROW('Water Data'!F25)),NA())</f>
        <v>#N/A</v>
      </c>
      <c r="M31" s="91" t="e">
        <f ca="true">+IF(AND(ISNUMBER(OFFSET('Water Data'!$G$4,0,10*ROW('Water Data'!G25))),'Data Summary'!CB31="Yes"),100-OFFSET('Water Data'!$G$4,0,10*ROW('Water Data'!G25)),NA())</f>
        <v>#N/A</v>
      </c>
      <c r="N31" s="91" t="e">
        <f ca="true">+IF(AND(ISNUMBER(OFFSET('Water Data'!$G$6,0,10*ROW('Water Data'!G25))),'Data Summary'!CC31="Yes"),OFFSET('Water Data'!$G$6,0,10*ROW('Water Data'!G25)),NA())</f>
        <v>#N/A</v>
      </c>
      <c r="O31" s="91" t="e">
        <f ca="true">+IF(AND(ISNUMBER(OFFSET('Water Data'!$G$9,0,10*ROW('Water Data'!G25))),'Data Summary'!CD31="Yes"),OFFSET('Water Data'!$G$9,0,10*ROW('Water Data'!G25)),NA())</f>
        <v>#N/A</v>
      </c>
      <c r="P31" s="91" t="e">
        <f ca="true">+IF(AND(ISNUMBER(OFFSET('Water Data'!$H$4,0,10*ROW('Water Data'!H25))),'Data Summary'!CE31="Yes"),100-OFFSET('Water Data'!$H$4,0,10*ROW('Water Data'!H25)),NA())</f>
        <v>#N/A</v>
      </c>
      <c r="Q31" s="91" t="e">
        <f ca="true">+IF(AND(ISNUMBER(OFFSET('Water Data'!$H$6,0,10*ROW('Water Data'!H25))),'Data Summary'!CF31="Yes"),OFFSET('Water Data'!$H$6,0,10*ROW('Water Data'!H25)),NA())</f>
        <v>#N/A</v>
      </c>
      <c r="R31" s="91" t="e">
        <f ca="true">+IF(AND(ISNUMBER(OFFSET('Water Data'!$H$9,0,10*ROW('Water Data'!H25))),'Data Summary'!CG31="Yes"),OFFSET('Water Data'!$H$9,0,10*ROW('Water Data'!H25)),NA())</f>
        <v>#N/A</v>
      </c>
      <c r="S31" s="91" t="e">
        <f ca="true">+IF(AND(ISNUMBER(OFFSET('Water Data'!$I$4,0,10*ROW('Water Data'!I25))),'Data Summary'!CH31="Yes"),100-OFFSET('Water Data'!$I$4,0,10*ROW('Water Data'!I25)),NA())</f>
        <v>#N/A</v>
      </c>
      <c r="T31" s="91" t="e">
        <f ca="true">+IF(AND(ISNUMBER(OFFSET('Water Data'!$I$6,0,10*ROW('Water Data'!I25))),'Data Summary'!CI31="Yes"),OFFSET('Water Data'!$I$6,0,10*ROW('Water Data'!I25)),NA())</f>
        <v>#N/A</v>
      </c>
      <c r="U31" s="91" t="e">
        <f ca="true">+IF(AND(ISNUMBER(OFFSET('Water Data'!$I$9,0,10*ROW('Water Data'!I25))),'Data Summary'!CJ31="Yes"),OFFSET('Water Data'!$I$9,0,10*ROW('Water Data'!I25)),NA())</f>
        <v>#N/A</v>
      </c>
      <c r="V31" s="92" t="e">
        <f ca="true">+IF(AND(ISNUMBER(OFFSET('Sanitation Data'!$D$4,0,10*ROW('Sanitation Data'!D25))),'Data Summary'!CK31="Yes"),100-OFFSET('Sanitation Data'!$D$4,0,10*ROW('Sanitation Data'!D25)),NA())</f>
        <v>#N/A</v>
      </c>
      <c r="W31" s="92" t="e">
        <f ca="true">+IF(AND(ISNUMBER(OFFSET('Sanitation Data'!$D$6,0,10*ROW('Sanitation Data'!D25))),'Data Summary'!CL31="Yes"),OFFSET('Sanitation Data'!$D$6,0,10*ROW('Sanitation Data'!D25)),NA())</f>
        <v>#N/A</v>
      </c>
      <c r="X31" s="92" t="e">
        <f ca="true">+IF(AND(ISNUMBER(OFFSET('Sanitation Data'!$D$10,0,10*ROW('Sanitation Data'!D25))),'Data Summary'!CM31="Yes"),OFFSET('Sanitation Data'!$D$10,0,10*ROW('Sanitation Data'!D25)),NA())</f>
        <v>#N/A</v>
      </c>
      <c r="Y31" s="92" t="e">
        <f ca="true">+IF(AND(ISNUMBER(OFFSET('Sanitation Data'!$D$11,0,10*ROW('Sanitation Data'!D25))),'Data Summary'!CN31="Yes"),OFFSET('Sanitation Data'!$D$11,0,10*ROW('Sanitation Data'!D25)),NA())</f>
        <v>#N/A</v>
      </c>
      <c r="Z31" s="92" t="e">
        <f ca="true">+IF(AND(ISNUMBER(OFFSET('Sanitation Data'!$D$12,0,10*ROW('Sanitation Data'!D25))),'Data Summary'!CO31="Yes"),OFFSET('Sanitation Data'!$D$12,0,10*ROW('Sanitation Data'!D25)),NA())</f>
        <v>#N/A</v>
      </c>
      <c r="AA31" s="92" t="e">
        <f ca="true">+IF(AND(ISNUMBER(OFFSET('Sanitation Data'!$E$4,0,10*ROW('Sanitation Data'!E25))),'Data Summary'!CP31="Yes"),100-OFFSET('Sanitation Data'!$E$4,0,10*ROW('Sanitation Data'!E25)),NA())</f>
        <v>#N/A</v>
      </c>
      <c r="AB31" s="92" t="e">
        <f ca="true">+IF(AND(ISNUMBER(OFFSET('Sanitation Data'!$E$6,0,10*ROW('Sanitation Data'!E25))),'Data Summary'!CQ31="Yes"),OFFSET('Sanitation Data'!$E$6,0,10*ROW('Sanitation Data'!E25)),NA())</f>
        <v>#N/A</v>
      </c>
      <c r="AC31" s="92" t="e">
        <f ca="true">+IF(AND(ISNUMBER(OFFSET('Sanitation Data'!$E$10,0,10*ROW('Sanitation Data'!E25))),'Data Summary'!CR31="Yes"),OFFSET('Sanitation Data'!$E$10,0,10*ROW('Sanitation Data'!E25)),NA())</f>
        <v>#N/A</v>
      </c>
      <c r="AD31" s="92" t="e">
        <f ca="true">+IF(AND(ISNUMBER(OFFSET('Sanitation Data'!$E$11,0,10*ROW('Sanitation Data'!E25))),'Data Summary'!CS31="Yes"),OFFSET('Sanitation Data'!$E$11,0,10*ROW('Sanitation Data'!E25)),NA())</f>
        <v>#N/A</v>
      </c>
      <c r="AE31" s="92" t="e">
        <f ca="true">+IF(AND(ISNUMBER(OFFSET('Sanitation Data'!$E$12,0,10*ROW('Sanitation Data'!E25))),'Data Summary'!CT31="Yes"),OFFSET('Sanitation Data'!$E$12,0,10*ROW('Sanitation Data'!E25)),NA())</f>
        <v>#N/A</v>
      </c>
      <c r="AF31" s="92" t="e">
        <f ca="true">+IF(AND(ISNUMBER(OFFSET('Sanitation Data'!$F$4,0,10*ROW('Sanitation Data'!F25))),'Data Summary'!CU31="Yes"),100-OFFSET('Sanitation Data'!$F$4,0,10*ROW('Sanitation Data'!F25)),NA())</f>
        <v>#N/A</v>
      </c>
      <c r="AG31" s="92" t="e">
        <f ca="true">+IF(AND(ISNUMBER(OFFSET('Sanitation Data'!$F$6,0,10*ROW('Sanitation Data'!F25))),'Data Summary'!CV31="Yes"),OFFSET('Sanitation Data'!$F$6,0,10*ROW('Sanitation Data'!F25)),NA())</f>
        <v>#N/A</v>
      </c>
      <c r="AH31" s="92" t="e">
        <f ca="true">+IF(AND(ISNUMBER(OFFSET('Sanitation Data'!$F$10,0,10*ROW('Sanitation Data'!F25))),'Data Summary'!CW31="Yes"),OFFSET('Sanitation Data'!$F$10,0,10*ROW('Sanitation Data'!F25)),NA())</f>
        <v>#N/A</v>
      </c>
      <c r="AI31" s="92" t="e">
        <f ca="true">+IF(AND(ISNUMBER(OFFSET('Sanitation Data'!$F$11,0,10*ROW('Sanitation Data'!F25))),'Data Summary'!CX31="Yes"),OFFSET('Sanitation Data'!$F$11,0,10*ROW('Sanitation Data'!F25)),NA())</f>
        <v>#N/A</v>
      </c>
      <c r="AJ31" s="92" t="e">
        <f ca="true">+IF(AND(ISNUMBER(OFFSET('Sanitation Data'!$F$12,0,10*ROW('Sanitation Data'!F25))),'Data Summary'!CY31="Yes"),OFFSET('Sanitation Data'!$F$12,0,10*ROW('Sanitation Data'!F25)),NA())</f>
        <v>#N/A</v>
      </c>
      <c r="AK31" s="92" t="e">
        <f ca="true">+IF(AND(ISNUMBER(OFFSET('Sanitation Data'!$G$4,0,10*ROW('Sanitation Data'!G25))),'Data Summary'!CZ31="Yes"),100-OFFSET('Sanitation Data'!$G$4,0,10*ROW('Sanitation Data'!G25)),NA())</f>
        <v>#N/A</v>
      </c>
      <c r="AL31" s="92" t="e">
        <f ca="true">+IF(AND(ISNUMBER(OFFSET('Sanitation Data'!$G$6,0,10*ROW('Sanitation Data'!G25))),'Data Summary'!DA31="Yes"),OFFSET('Sanitation Data'!$G$6,0,10*ROW('Sanitation Data'!G25)),NA())</f>
        <v>#N/A</v>
      </c>
      <c r="AM31" s="92" t="e">
        <f ca="true">+IF(AND(ISNUMBER(OFFSET('Sanitation Data'!$G$10,0,10*ROW('Sanitation Data'!G25))),'Data Summary'!DB31="Yes"),OFFSET('Sanitation Data'!$G$10,0,10*ROW('Sanitation Data'!G25)),NA())</f>
        <v>#N/A</v>
      </c>
      <c r="AN31" s="92" t="e">
        <f ca="true">+IF(AND(ISNUMBER(OFFSET('Sanitation Data'!$G$11,0,10*ROW('Sanitation Data'!G25))),'Data Summary'!DC31="Yes"),OFFSET('Sanitation Data'!$G$11,0,10*ROW('Sanitation Data'!G25)),NA())</f>
        <v>#N/A</v>
      </c>
      <c r="AO31" s="92" t="e">
        <f ca="true">+IF(AND(ISNUMBER(OFFSET('Sanitation Data'!$G$12,0,10*ROW('Sanitation Data'!G25))),'Data Summary'!DD31="Yes"),OFFSET('Sanitation Data'!$G$12,0,10*ROW('Sanitation Data'!G25)),NA())</f>
        <v>#N/A</v>
      </c>
      <c r="AP31" s="92" t="e">
        <f ca="true">+IF(AND(ISNUMBER(OFFSET('Sanitation Data'!$H$4,0,10*ROW('Sanitation Data'!H25))),'Data Summary'!DE31="Yes"),100-OFFSET('Sanitation Data'!$H$4,0,10*ROW('Sanitation Data'!H25)),NA())</f>
        <v>#N/A</v>
      </c>
      <c r="AQ31" s="92" t="e">
        <f ca="true">+IF(AND(ISNUMBER(OFFSET('Sanitation Data'!$H$6,0,10*ROW('Sanitation Data'!H25))),'Data Summary'!DF31="Yes"),OFFSET('Sanitation Data'!$H$6,0,10*ROW('Sanitation Data'!H25)),NA())</f>
        <v>#N/A</v>
      </c>
      <c r="AR31" s="92" t="e">
        <f ca="true">+IF(AND(ISNUMBER(OFFSET('Sanitation Data'!$H$10,0,10*ROW('Sanitation Data'!H25))),'Data Summary'!DG31="Yes"),OFFSET('Sanitation Data'!$H$10,0,10*ROW('Sanitation Data'!H25)),NA())</f>
        <v>#N/A</v>
      </c>
      <c r="AS31" s="92" t="e">
        <f ca="true">+IF(AND(ISNUMBER(OFFSET('Sanitation Data'!$H$11,0,10*ROW('Sanitation Data'!H25))),'Data Summary'!DH31="Yes"),OFFSET('Sanitation Data'!$H$11,0,10*ROW('Sanitation Data'!H25)),NA())</f>
        <v>#N/A</v>
      </c>
      <c r="AT31" s="92" t="e">
        <f ca="true">+IF(AND(ISNUMBER(OFFSET('Sanitation Data'!$H$12,0,10*ROW('Sanitation Data'!H25))),'Data Summary'!DI31="Yes"),OFFSET('Sanitation Data'!$H$12,0,10*ROW('Sanitation Data'!H25)),NA())</f>
        <v>#N/A</v>
      </c>
      <c r="AU31" s="92" t="e">
        <f ca="true">+IF(AND(ISNUMBER(OFFSET('Sanitation Data'!$I$4,0,10*ROW('Sanitation Data'!I25))),'Data Summary'!DJ31="Yes"),100-OFFSET('Sanitation Data'!$I$4,0,10*ROW('Sanitation Data'!I25)),NA())</f>
        <v>#N/A</v>
      </c>
      <c r="AV31" s="92" t="e">
        <f ca="true">+IF(AND(ISNUMBER(OFFSET('Sanitation Data'!$I$6,0,10*ROW('Sanitation Data'!I25))),'Data Summary'!DK31="Yes"),OFFSET('Sanitation Data'!$I$6,0,10*ROW('Sanitation Data'!I25)),NA())</f>
        <v>#N/A</v>
      </c>
      <c r="AW31" s="92" t="e">
        <f ca="true">+IF(AND(ISNUMBER(OFFSET('Sanitation Data'!$I$10,0,10*ROW('Sanitation Data'!I25))),'Data Summary'!DL31="Yes"),OFFSET('Sanitation Data'!$I$10,0,10*ROW('Sanitation Data'!I25)),NA())</f>
        <v>#N/A</v>
      </c>
      <c r="AX31" s="92" t="e">
        <f ca="true">+IF(AND(ISNUMBER(OFFSET('Sanitation Data'!$I$11,0,10*ROW('Sanitation Data'!I25))),'Data Summary'!DM31="Yes"),OFFSET('Sanitation Data'!$I$11,0,10*ROW('Sanitation Data'!I25)),NA())</f>
        <v>#N/A</v>
      </c>
      <c r="AY31" s="92" t="e">
        <f ca="true">+IF(AND(ISNUMBER(OFFSET('Sanitation Data'!$I$12,0,10*ROW('Sanitation Data'!I25))),'Data Summary'!DN31="Yes"),OFFSET('Sanitation Data'!$I$12,0,10*ROW('Sanitation Data'!I25)),NA())</f>
        <v>#N/A</v>
      </c>
      <c r="AZ31" s="93" t="e">
        <f ca="true">+IF(AND(ISNUMBER(OFFSET('Hygiene Data'!$D$5,0,10*ROW('Hygiene Data'!D25))),'Data Summary'!DO31="Yes"),OFFSET('Hygiene Data'!$D$5,0,10*ROW('Hygiene Data'!D25)),NA())</f>
        <v>#N/A</v>
      </c>
      <c r="BA31" s="93" t="e">
        <f ca="true">+IF(AND(ISNUMBER(OFFSET('Hygiene Data'!$D$7,0,10*ROW('Hygiene Data'!D25))),'Data Summary'!DP31="Yes"),OFFSET('Hygiene Data'!$D$7,0,10*ROW('Hygiene Data'!D25)),NA())</f>
        <v>#N/A</v>
      </c>
      <c r="BB31" s="93" t="e">
        <f ca="true">+IF(AND(ISNUMBER(OFFSET('Hygiene Data'!$D$9,0,10*ROW('Hygiene Data'!D25))),'Data Summary'!DQ31="Yes"),OFFSET('Hygiene Data'!$D$9,0,10*ROW('Hygiene Data'!D25)),NA())</f>
        <v>#N/A</v>
      </c>
      <c r="BC31" s="93" t="e">
        <f ca="true">+IF(AND(ISNUMBER(OFFSET('Hygiene Data'!$E$5,0,10*ROW('Hygiene Data'!E25))),'Data Summary'!DR31="Yes"),OFFSET('Hygiene Data'!$E$5,0,10*ROW('Hygiene Data'!E25)),NA())</f>
        <v>#N/A</v>
      </c>
      <c r="BD31" s="93" t="e">
        <f ca="true">+IF(AND(ISNUMBER(OFFSET('Hygiene Data'!$E$7,0,10*ROW('Hygiene Data'!E25))),'Data Summary'!DS31="Yes"),OFFSET('Hygiene Data'!$E$7,0,10*ROW('Hygiene Data'!E25)),NA())</f>
        <v>#N/A</v>
      </c>
      <c r="BE31" s="93" t="e">
        <f ca="true">+IF(AND(ISNUMBER(OFFSET('Hygiene Data'!$E$9,0,10*ROW('Hygiene Data'!E25))),'Data Summary'!DT31="Yes"),OFFSET('Hygiene Data'!$E$9,0,10*ROW('Hygiene Data'!E25)),NA())</f>
        <v>#N/A</v>
      </c>
      <c r="BF31" s="93" t="e">
        <f ca="true">+IF(AND(ISNUMBER(OFFSET('Hygiene Data'!$F$5,0,10*ROW('Hygiene Data'!F25))),'Data Summary'!DU31="Yes"),OFFSET('Hygiene Data'!$F$5,0,10*ROW('Hygiene Data'!F25)),NA())</f>
        <v>#N/A</v>
      </c>
      <c r="BG31" s="93" t="e">
        <f ca="true">+IF(AND(ISNUMBER(OFFSET('Hygiene Data'!$F$7,0,10*ROW('Hygiene Data'!F25))),'Data Summary'!DV31="Yes"),OFFSET('Hygiene Data'!$F$7,0,10*ROW('Hygiene Data'!F25)),NA())</f>
        <v>#N/A</v>
      </c>
      <c r="BH31" s="93" t="e">
        <f ca="true">+IF(AND(ISNUMBER(OFFSET('Hygiene Data'!$F$9,0,10*ROW('Hygiene Data'!F25))),'Data Summary'!DW31="Yes"),OFFSET('Hygiene Data'!$F$9,0,10*ROW('Hygiene Data'!F25)),NA())</f>
        <v>#N/A</v>
      </c>
      <c r="BI31" s="93" t="e">
        <f ca="true">+IF(AND(ISNUMBER(OFFSET('Hygiene Data'!$G$5,0,10*ROW('Hygiene Data'!G25))),'Data Summary'!DX31="Yes"),OFFSET('Hygiene Data'!$G$5,0,10*ROW('Hygiene Data'!G25)),NA())</f>
        <v>#N/A</v>
      </c>
      <c r="BJ31" s="93" t="e">
        <f ca="true">+IF(AND(ISNUMBER(OFFSET('Hygiene Data'!$G$7,0,10*ROW('Hygiene Data'!G25))),'Data Summary'!DY31="Yes"),OFFSET('Hygiene Data'!$G$7,0,10*ROW('Hygiene Data'!G25)),NA())</f>
        <v>#N/A</v>
      </c>
      <c r="BK31" s="93" t="e">
        <f ca="true">+IF(AND(ISNUMBER(OFFSET('Hygiene Data'!$G$9,0,10*ROW('Hygiene Data'!G25))),'Data Summary'!DZ31="Yes"),OFFSET('Hygiene Data'!$G$9,0,10*ROW('Hygiene Data'!G25)),NA())</f>
        <v>#N/A</v>
      </c>
      <c r="BL31" s="93" t="e">
        <f ca="true">+IF(AND(ISNUMBER(OFFSET('Hygiene Data'!$H$5,0,10*ROW('Hygiene Data'!H25))),'Data Summary'!EA31="Yes"),OFFSET('Hygiene Data'!$H$5,0,10*ROW('Hygiene Data'!H25)),NA())</f>
        <v>#N/A</v>
      </c>
      <c r="BM31" s="93" t="e">
        <f ca="true">+IF(AND(ISNUMBER(OFFSET('Hygiene Data'!$H$7,0,10*ROW('Hygiene Data'!H25))),'Data Summary'!EB31="Yes"),OFFSET('Hygiene Data'!$H$7,0,10*ROW('Hygiene Data'!H25)),NA())</f>
        <v>#N/A</v>
      </c>
      <c r="BN31" s="93" t="e">
        <f ca="true">+IF(AND(ISNUMBER(OFFSET('Hygiene Data'!$H$9,0,10*ROW('Hygiene Data'!H25))),'Data Summary'!EC31="Yes"),OFFSET('Hygiene Data'!$H$9,0,10*ROW('Hygiene Data'!H25)),NA())</f>
        <v>#N/A</v>
      </c>
      <c r="BO31" s="93" t="e">
        <f ca="true">+IF(AND(ISNUMBER(OFFSET('Hygiene Data'!$I$5,0,10*ROW('Hygiene Data'!I25))),'Data Summary'!ED31="Yes"),OFFSET('Hygiene Data'!$I$5,0,10*ROW('Hygiene Data'!I25)),NA())</f>
        <v>#N/A</v>
      </c>
      <c r="BP31" s="93" t="e">
        <f ca="true">+IF(AND(ISNUMBER(OFFSET('Hygiene Data'!$I$7,0,10*ROW('Hygiene Data'!I25))),'Data Summary'!EE31="Yes"),OFFSET('Hygiene Data'!$I$7,0,10*ROW('Hygiene Data'!I25)),NA())</f>
        <v>#N/A</v>
      </c>
      <c r="BQ31" s="93" t="e">
        <f ca="true">+IF(AND(ISNUMBER(OFFSET('Hygiene Data'!$I$9,0,10*ROW('Hygiene Data'!I25))),'Data Summary'!EF31="Yes"),OFFSET('Hygiene Data'!$I$9,0,10*ROW('Hygiene Data'!I25)),NA())</f>
        <v>#N/A</v>
      </c>
    </row>
    <row xmlns:x14ac="http://schemas.microsoft.com/office/spreadsheetml/2009/9/ac" r="32" x14ac:dyDescent="0.2">
      <c r="A32" s="328" t="e">
        <f ca="true">+RIGHT('Data Summary'!A32,LEN('Data Summary'!A32)-9)</f>
        <v>#VALUE!</v>
      </c>
      <c r="B32" s="35" t="str">
        <f ca="true">+IF(ISTEXT('Data Summary'!B32),'Data Summary'!B32,"")</f>
        <v/>
      </c>
      <c r="C32" s="327" t="e">
        <f ca="true">+VALUE('Data Summary'!C32)</f>
        <v>#VALUE!</v>
      </c>
      <c r="D32" s="91" t="e">
        <f ca="true">+IF(AND(ISNUMBER(OFFSET('Water Data'!$D$4,0,10*ROW('Water Data'!D26))),'Data Summary'!BS32="Yes"),100-OFFSET('Water Data'!$D$4,0,10*ROW('Water Data'!D26)),NA())</f>
        <v>#N/A</v>
      </c>
      <c r="E32" s="91" t="e">
        <f ca="true">+IF(AND(ISNUMBER(OFFSET('Water Data'!$D$6,0,10*ROW('Water Data'!D26))),'Data Summary'!BT32="Yes"),OFFSET('Water Data'!$D$6,0,10*ROW('Water Data'!D26)),NA())</f>
        <v>#N/A</v>
      </c>
      <c r="F32" s="91" t="e">
        <f ca="true">+IF(AND(ISNUMBER(OFFSET('Water Data'!$D$9,0,10*ROW('Water Data'!D26))),'Data Summary'!BU32="Yes"),OFFSET('Water Data'!$D$9,0,10*ROW('Water Data'!D26)),NA())</f>
        <v>#N/A</v>
      </c>
      <c r="G32" s="91" t="e">
        <f ca="true">+IF(AND(ISNUMBER(OFFSET('Water Data'!$E$4,0,10*ROW('Water Data'!E26))),'Data Summary'!BV32="Yes"),100-OFFSET('Water Data'!$E$4,0,10*ROW('Water Data'!E26)),NA())</f>
        <v>#N/A</v>
      </c>
      <c r="H32" s="91" t="e">
        <f ca="true">+IF(AND(ISNUMBER(OFFSET('Water Data'!$E$6,0,10*ROW('Water Data'!E26))),'Data Summary'!BW32="Yes"),OFFSET('Water Data'!$E$6,0,10*ROW('Water Data'!E26)),NA())</f>
        <v>#N/A</v>
      </c>
      <c r="I32" s="91" t="e">
        <f ca="true">+IF(AND(ISNUMBER(OFFSET('Water Data'!$E$9,0,10*ROW('Water Data'!E26))),'Data Summary'!BX32="Yes"),OFFSET('Water Data'!$E$9,0,10*ROW('Water Data'!E26)),NA())</f>
        <v>#N/A</v>
      </c>
      <c r="J32" s="91" t="e">
        <f ca="true">+IF(AND(ISNUMBER(OFFSET('Water Data'!$F$4,0,10*ROW('Water Data'!F26))),'Data Summary'!BY32="Yes"),100-OFFSET('Water Data'!$F$4,0,10*ROW('Water Data'!F26)),NA())</f>
        <v>#N/A</v>
      </c>
      <c r="K32" s="91" t="e">
        <f ca="true">+IF(AND(ISNUMBER(OFFSET('Water Data'!$F$6,0,10*ROW('Water Data'!F26))),'Data Summary'!BZ32="Yes"),OFFSET('Water Data'!$F$6,0,10*ROW('Water Data'!F26)),NA())</f>
        <v>#N/A</v>
      </c>
      <c r="L32" s="91" t="e">
        <f ca="true">+IF(AND(ISNUMBER(OFFSET('Water Data'!$F$9,0,10*ROW('Water Data'!F26))),'Data Summary'!CA32="Yes"),OFFSET('Water Data'!$F$9,0,10*ROW('Water Data'!F26)),NA())</f>
        <v>#N/A</v>
      </c>
      <c r="M32" s="91" t="e">
        <f ca="true">+IF(AND(ISNUMBER(OFFSET('Water Data'!$G$4,0,10*ROW('Water Data'!G26))),'Data Summary'!CB32="Yes"),100-OFFSET('Water Data'!$G$4,0,10*ROW('Water Data'!G26)),NA())</f>
        <v>#N/A</v>
      </c>
      <c r="N32" s="91" t="e">
        <f ca="true">+IF(AND(ISNUMBER(OFFSET('Water Data'!$G$6,0,10*ROW('Water Data'!G26))),'Data Summary'!CC32="Yes"),OFFSET('Water Data'!$G$6,0,10*ROW('Water Data'!G26)),NA())</f>
        <v>#N/A</v>
      </c>
      <c r="O32" s="91" t="e">
        <f ca="true">+IF(AND(ISNUMBER(OFFSET('Water Data'!$G$9,0,10*ROW('Water Data'!G26))),'Data Summary'!CD32="Yes"),OFFSET('Water Data'!$G$9,0,10*ROW('Water Data'!G26)),NA())</f>
        <v>#N/A</v>
      </c>
      <c r="P32" s="91" t="e">
        <f ca="true">+IF(AND(ISNUMBER(OFFSET('Water Data'!$H$4,0,10*ROW('Water Data'!H26))),'Data Summary'!CE32="Yes"),100-OFFSET('Water Data'!$H$4,0,10*ROW('Water Data'!H26)),NA())</f>
        <v>#N/A</v>
      </c>
      <c r="Q32" s="91" t="e">
        <f ca="true">+IF(AND(ISNUMBER(OFFSET('Water Data'!$H$6,0,10*ROW('Water Data'!H26))),'Data Summary'!CF32="Yes"),OFFSET('Water Data'!$H$6,0,10*ROW('Water Data'!H26)),NA())</f>
        <v>#N/A</v>
      </c>
      <c r="R32" s="91" t="e">
        <f ca="true">+IF(AND(ISNUMBER(OFFSET('Water Data'!$H$9,0,10*ROW('Water Data'!H26))),'Data Summary'!CG32="Yes"),OFFSET('Water Data'!$H$9,0,10*ROW('Water Data'!H26)),NA())</f>
        <v>#N/A</v>
      </c>
      <c r="S32" s="91" t="e">
        <f ca="true">+IF(AND(ISNUMBER(OFFSET('Water Data'!$I$4,0,10*ROW('Water Data'!I26))),'Data Summary'!CH32="Yes"),100-OFFSET('Water Data'!$I$4,0,10*ROW('Water Data'!I26)),NA())</f>
        <v>#N/A</v>
      </c>
      <c r="T32" s="91" t="e">
        <f ca="true">+IF(AND(ISNUMBER(OFFSET('Water Data'!$I$6,0,10*ROW('Water Data'!I26))),'Data Summary'!CI32="Yes"),OFFSET('Water Data'!$I$6,0,10*ROW('Water Data'!I26)),NA())</f>
        <v>#N/A</v>
      </c>
      <c r="U32" s="91" t="e">
        <f ca="true">+IF(AND(ISNUMBER(OFFSET('Water Data'!$I$9,0,10*ROW('Water Data'!I26))),'Data Summary'!CJ32="Yes"),OFFSET('Water Data'!$I$9,0,10*ROW('Water Data'!I26)),NA())</f>
        <v>#N/A</v>
      </c>
      <c r="V32" s="92" t="e">
        <f ca="true">+IF(AND(ISNUMBER(OFFSET('Sanitation Data'!$D$4,0,10*ROW('Sanitation Data'!D26))),'Data Summary'!CK32="Yes"),100-OFFSET('Sanitation Data'!$D$4,0,10*ROW('Sanitation Data'!D26)),NA())</f>
        <v>#N/A</v>
      </c>
      <c r="W32" s="92" t="e">
        <f ca="true">+IF(AND(ISNUMBER(OFFSET('Sanitation Data'!$D$6,0,10*ROW('Sanitation Data'!D26))),'Data Summary'!CL32="Yes"),OFFSET('Sanitation Data'!$D$6,0,10*ROW('Sanitation Data'!D26)),NA())</f>
        <v>#N/A</v>
      </c>
      <c r="X32" s="92" t="e">
        <f ca="true">+IF(AND(ISNUMBER(OFFSET('Sanitation Data'!$D$10,0,10*ROW('Sanitation Data'!D26))),'Data Summary'!CM32="Yes"),OFFSET('Sanitation Data'!$D$10,0,10*ROW('Sanitation Data'!D26)),NA())</f>
        <v>#N/A</v>
      </c>
      <c r="Y32" s="92" t="e">
        <f ca="true">+IF(AND(ISNUMBER(OFFSET('Sanitation Data'!$D$11,0,10*ROW('Sanitation Data'!D26))),'Data Summary'!CN32="Yes"),OFFSET('Sanitation Data'!$D$11,0,10*ROW('Sanitation Data'!D26)),NA())</f>
        <v>#N/A</v>
      </c>
      <c r="Z32" s="92" t="e">
        <f ca="true">+IF(AND(ISNUMBER(OFFSET('Sanitation Data'!$D$12,0,10*ROW('Sanitation Data'!D26))),'Data Summary'!CO32="Yes"),OFFSET('Sanitation Data'!$D$12,0,10*ROW('Sanitation Data'!D26)),NA())</f>
        <v>#N/A</v>
      </c>
      <c r="AA32" s="92" t="e">
        <f ca="true">+IF(AND(ISNUMBER(OFFSET('Sanitation Data'!$E$4,0,10*ROW('Sanitation Data'!E26))),'Data Summary'!CP32="Yes"),100-OFFSET('Sanitation Data'!$E$4,0,10*ROW('Sanitation Data'!E26)),NA())</f>
        <v>#N/A</v>
      </c>
      <c r="AB32" s="92" t="e">
        <f ca="true">+IF(AND(ISNUMBER(OFFSET('Sanitation Data'!$E$6,0,10*ROW('Sanitation Data'!E26))),'Data Summary'!CQ32="Yes"),OFFSET('Sanitation Data'!$E$6,0,10*ROW('Sanitation Data'!E26)),NA())</f>
        <v>#N/A</v>
      </c>
      <c r="AC32" s="92" t="e">
        <f ca="true">+IF(AND(ISNUMBER(OFFSET('Sanitation Data'!$E$10,0,10*ROW('Sanitation Data'!E26))),'Data Summary'!CR32="Yes"),OFFSET('Sanitation Data'!$E$10,0,10*ROW('Sanitation Data'!E26)),NA())</f>
        <v>#N/A</v>
      </c>
      <c r="AD32" s="92" t="e">
        <f ca="true">+IF(AND(ISNUMBER(OFFSET('Sanitation Data'!$E$11,0,10*ROW('Sanitation Data'!E26))),'Data Summary'!CS32="Yes"),OFFSET('Sanitation Data'!$E$11,0,10*ROW('Sanitation Data'!E26)),NA())</f>
        <v>#N/A</v>
      </c>
      <c r="AE32" s="92" t="e">
        <f ca="true">+IF(AND(ISNUMBER(OFFSET('Sanitation Data'!$E$12,0,10*ROW('Sanitation Data'!E26))),'Data Summary'!CT32="Yes"),OFFSET('Sanitation Data'!$E$12,0,10*ROW('Sanitation Data'!E26)),NA())</f>
        <v>#N/A</v>
      </c>
      <c r="AF32" s="92" t="e">
        <f ca="true">+IF(AND(ISNUMBER(OFFSET('Sanitation Data'!$F$4,0,10*ROW('Sanitation Data'!F26))),'Data Summary'!CU32="Yes"),100-OFFSET('Sanitation Data'!$F$4,0,10*ROW('Sanitation Data'!F26)),NA())</f>
        <v>#N/A</v>
      </c>
      <c r="AG32" s="92" t="e">
        <f ca="true">+IF(AND(ISNUMBER(OFFSET('Sanitation Data'!$F$6,0,10*ROW('Sanitation Data'!F26))),'Data Summary'!CV32="Yes"),OFFSET('Sanitation Data'!$F$6,0,10*ROW('Sanitation Data'!F26)),NA())</f>
        <v>#N/A</v>
      </c>
      <c r="AH32" s="92" t="e">
        <f ca="true">+IF(AND(ISNUMBER(OFFSET('Sanitation Data'!$F$10,0,10*ROW('Sanitation Data'!F26))),'Data Summary'!CW32="Yes"),OFFSET('Sanitation Data'!$F$10,0,10*ROW('Sanitation Data'!F26)),NA())</f>
        <v>#N/A</v>
      </c>
      <c r="AI32" s="92" t="e">
        <f ca="true">+IF(AND(ISNUMBER(OFFSET('Sanitation Data'!$F$11,0,10*ROW('Sanitation Data'!F26))),'Data Summary'!CX32="Yes"),OFFSET('Sanitation Data'!$F$11,0,10*ROW('Sanitation Data'!F26)),NA())</f>
        <v>#N/A</v>
      </c>
      <c r="AJ32" s="92" t="e">
        <f ca="true">+IF(AND(ISNUMBER(OFFSET('Sanitation Data'!$F$12,0,10*ROW('Sanitation Data'!F26))),'Data Summary'!CY32="Yes"),OFFSET('Sanitation Data'!$F$12,0,10*ROW('Sanitation Data'!F26)),NA())</f>
        <v>#N/A</v>
      </c>
      <c r="AK32" s="92" t="e">
        <f ca="true">+IF(AND(ISNUMBER(OFFSET('Sanitation Data'!$G$4,0,10*ROW('Sanitation Data'!G26))),'Data Summary'!CZ32="Yes"),100-OFFSET('Sanitation Data'!$G$4,0,10*ROW('Sanitation Data'!G26)),NA())</f>
        <v>#N/A</v>
      </c>
      <c r="AL32" s="92" t="e">
        <f ca="true">+IF(AND(ISNUMBER(OFFSET('Sanitation Data'!$G$6,0,10*ROW('Sanitation Data'!G26))),'Data Summary'!DA32="Yes"),OFFSET('Sanitation Data'!$G$6,0,10*ROW('Sanitation Data'!G26)),NA())</f>
        <v>#N/A</v>
      </c>
      <c r="AM32" s="92" t="e">
        <f ca="true">+IF(AND(ISNUMBER(OFFSET('Sanitation Data'!$G$10,0,10*ROW('Sanitation Data'!G26))),'Data Summary'!DB32="Yes"),OFFSET('Sanitation Data'!$G$10,0,10*ROW('Sanitation Data'!G26)),NA())</f>
        <v>#N/A</v>
      </c>
      <c r="AN32" s="92" t="e">
        <f ca="true">+IF(AND(ISNUMBER(OFFSET('Sanitation Data'!$G$11,0,10*ROW('Sanitation Data'!G26))),'Data Summary'!DC32="Yes"),OFFSET('Sanitation Data'!$G$11,0,10*ROW('Sanitation Data'!G26)),NA())</f>
        <v>#N/A</v>
      </c>
      <c r="AO32" s="92" t="e">
        <f ca="true">+IF(AND(ISNUMBER(OFFSET('Sanitation Data'!$G$12,0,10*ROW('Sanitation Data'!G26))),'Data Summary'!DD32="Yes"),OFFSET('Sanitation Data'!$G$12,0,10*ROW('Sanitation Data'!G26)),NA())</f>
        <v>#N/A</v>
      </c>
      <c r="AP32" s="92" t="e">
        <f ca="true">+IF(AND(ISNUMBER(OFFSET('Sanitation Data'!$H$4,0,10*ROW('Sanitation Data'!H26))),'Data Summary'!DE32="Yes"),100-OFFSET('Sanitation Data'!$H$4,0,10*ROW('Sanitation Data'!H26)),NA())</f>
        <v>#N/A</v>
      </c>
      <c r="AQ32" s="92" t="e">
        <f ca="true">+IF(AND(ISNUMBER(OFFSET('Sanitation Data'!$H$6,0,10*ROW('Sanitation Data'!H26))),'Data Summary'!DF32="Yes"),OFFSET('Sanitation Data'!$H$6,0,10*ROW('Sanitation Data'!H26)),NA())</f>
        <v>#N/A</v>
      </c>
      <c r="AR32" s="92" t="e">
        <f ca="true">+IF(AND(ISNUMBER(OFFSET('Sanitation Data'!$H$10,0,10*ROW('Sanitation Data'!H26))),'Data Summary'!DG32="Yes"),OFFSET('Sanitation Data'!$H$10,0,10*ROW('Sanitation Data'!H26)),NA())</f>
        <v>#N/A</v>
      </c>
      <c r="AS32" s="92" t="e">
        <f ca="true">+IF(AND(ISNUMBER(OFFSET('Sanitation Data'!$H$11,0,10*ROW('Sanitation Data'!H26))),'Data Summary'!DH32="Yes"),OFFSET('Sanitation Data'!$H$11,0,10*ROW('Sanitation Data'!H26)),NA())</f>
        <v>#N/A</v>
      </c>
      <c r="AT32" s="92" t="e">
        <f ca="true">+IF(AND(ISNUMBER(OFFSET('Sanitation Data'!$H$12,0,10*ROW('Sanitation Data'!H26))),'Data Summary'!DI32="Yes"),OFFSET('Sanitation Data'!$H$12,0,10*ROW('Sanitation Data'!H26)),NA())</f>
        <v>#N/A</v>
      </c>
      <c r="AU32" s="92" t="e">
        <f ca="true">+IF(AND(ISNUMBER(OFFSET('Sanitation Data'!$I$4,0,10*ROW('Sanitation Data'!I26))),'Data Summary'!DJ32="Yes"),100-OFFSET('Sanitation Data'!$I$4,0,10*ROW('Sanitation Data'!I26)),NA())</f>
        <v>#N/A</v>
      </c>
      <c r="AV32" s="92" t="e">
        <f ca="true">+IF(AND(ISNUMBER(OFFSET('Sanitation Data'!$I$6,0,10*ROW('Sanitation Data'!I26))),'Data Summary'!DK32="Yes"),OFFSET('Sanitation Data'!$I$6,0,10*ROW('Sanitation Data'!I26)),NA())</f>
        <v>#N/A</v>
      </c>
      <c r="AW32" s="92" t="e">
        <f ca="true">+IF(AND(ISNUMBER(OFFSET('Sanitation Data'!$I$10,0,10*ROW('Sanitation Data'!I26))),'Data Summary'!DL32="Yes"),OFFSET('Sanitation Data'!$I$10,0,10*ROW('Sanitation Data'!I26)),NA())</f>
        <v>#N/A</v>
      </c>
      <c r="AX32" s="92" t="e">
        <f ca="true">+IF(AND(ISNUMBER(OFFSET('Sanitation Data'!$I$11,0,10*ROW('Sanitation Data'!I26))),'Data Summary'!DM32="Yes"),OFFSET('Sanitation Data'!$I$11,0,10*ROW('Sanitation Data'!I26)),NA())</f>
        <v>#N/A</v>
      </c>
      <c r="AY32" s="92" t="e">
        <f ca="true">+IF(AND(ISNUMBER(OFFSET('Sanitation Data'!$I$12,0,10*ROW('Sanitation Data'!I26))),'Data Summary'!DN32="Yes"),OFFSET('Sanitation Data'!$I$12,0,10*ROW('Sanitation Data'!I26)),NA())</f>
        <v>#N/A</v>
      </c>
      <c r="AZ32" s="93" t="e">
        <f ca="true">+IF(AND(ISNUMBER(OFFSET('Hygiene Data'!$D$5,0,10*ROW('Hygiene Data'!D26))),'Data Summary'!DO32="Yes"),OFFSET('Hygiene Data'!$D$5,0,10*ROW('Hygiene Data'!D26)),NA())</f>
        <v>#N/A</v>
      </c>
      <c r="BA32" s="93" t="e">
        <f ca="true">+IF(AND(ISNUMBER(OFFSET('Hygiene Data'!$D$7,0,10*ROW('Hygiene Data'!D26))),'Data Summary'!DP32="Yes"),OFFSET('Hygiene Data'!$D$7,0,10*ROW('Hygiene Data'!D26)),NA())</f>
        <v>#N/A</v>
      </c>
      <c r="BB32" s="93" t="e">
        <f ca="true">+IF(AND(ISNUMBER(OFFSET('Hygiene Data'!$D$9,0,10*ROW('Hygiene Data'!D26))),'Data Summary'!DQ32="Yes"),OFFSET('Hygiene Data'!$D$9,0,10*ROW('Hygiene Data'!D26)),NA())</f>
        <v>#N/A</v>
      </c>
      <c r="BC32" s="93" t="e">
        <f ca="true">+IF(AND(ISNUMBER(OFFSET('Hygiene Data'!$E$5,0,10*ROW('Hygiene Data'!E26))),'Data Summary'!DR32="Yes"),OFFSET('Hygiene Data'!$E$5,0,10*ROW('Hygiene Data'!E26)),NA())</f>
        <v>#N/A</v>
      </c>
      <c r="BD32" s="93" t="e">
        <f ca="true">+IF(AND(ISNUMBER(OFFSET('Hygiene Data'!$E$7,0,10*ROW('Hygiene Data'!E26))),'Data Summary'!DS32="Yes"),OFFSET('Hygiene Data'!$E$7,0,10*ROW('Hygiene Data'!E26)),NA())</f>
        <v>#N/A</v>
      </c>
      <c r="BE32" s="93" t="e">
        <f ca="true">+IF(AND(ISNUMBER(OFFSET('Hygiene Data'!$E$9,0,10*ROW('Hygiene Data'!E26))),'Data Summary'!DT32="Yes"),OFFSET('Hygiene Data'!$E$9,0,10*ROW('Hygiene Data'!E26)),NA())</f>
        <v>#N/A</v>
      </c>
      <c r="BF32" s="93" t="e">
        <f ca="true">+IF(AND(ISNUMBER(OFFSET('Hygiene Data'!$F$5,0,10*ROW('Hygiene Data'!F26))),'Data Summary'!DU32="Yes"),OFFSET('Hygiene Data'!$F$5,0,10*ROW('Hygiene Data'!F26)),NA())</f>
        <v>#N/A</v>
      </c>
      <c r="BG32" s="93" t="e">
        <f ca="true">+IF(AND(ISNUMBER(OFFSET('Hygiene Data'!$F$7,0,10*ROW('Hygiene Data'!F26))),'Data Summary'!DV32="Yes"),OFFSET('Hygiene Data'!$F$7,0,10*ROW('Hygiene Data'!F26)),NA())</f>
        <v>#N/A</v>
      </c>
      <c r="BH32" s="93" t="e">
        <f ca="true">+IF(AND(ISNUMBER(OFFSET('Hygiene Data'!$F$9,0,10*ROW('Hygiene Data'!F26))),'Data Summary'!DW32="Yes"),OFFSET('Hygiene Data'!$F$9,0,10*ROW('Hygiene Data'!F26)),NA())</f>
        <v>#N/A</v>
      </c>
      <c r="BI32" s="93" t="e">
        <f ca="true">+IF(AND(ISNUMBER(OFFSET('Hygiene Data'!$G$5,0,10*ROW('Hygiene Data'!G26))),'Data Summary'!DX32="Yes"),OFFSET('Hygiene Data'!$G$5,0,10*ROW('Hygiene Data'!G26)),NA())</f>
        <v>#N/A</v>
      </c>
      <c r="BJ32" s="93" t="e">
        <f ca="true">+IF(AND(ISNUMBER(OFFSET('Hygiene Data'!$G$7,0,10*ROW('Hygiene Data'!G26))),'Data Summary'!DY32="Yes"),OFFSET('Hygiene Data'!$G$7,0,10*ROW('Hygiene Data'!G26)),NA())</f>
        <v>#N/A</v>
      </c>
      <c r="BK32" s="93" t="e">
        <f ca="true">+IF(AND(ISNUMBER(OFFSET('Hygiene Data'!$G$9,0,10*ROW('Hygiene Data'!G26))),'Data Summary'!DZ32="Yes"),OFFSET('Hygiene Data'!$G$9,0,10*ROW('Hygiene Data'!G26)),NA())</f>
        <v>#N/A</v>
      </c>
      <c r="BL32" s="93" t="e">
        <f ca="true">+IF(AND(ISNUMBER(OFFSET('Hygiene Data'!$H$5,0,10*ROW('Hygiene Data'!H26))),'Data Summary'!EA32="Yes"),OFFSET('Hygiene Data'!$H$5,0,10*ROW('Hygiene Data'!H26)),NA())</f>
        <v>#N/A</v>
      </c>
      <c r="BM32" s="93" t="e">
        <f ca="true">+IF(AND(ISNUMBER(OFFSET('Hygiene Data'!$H$7,0,10*ROW('Hygiene Data'!H26))),'Data Summary'!EB32="Yes"),OFFSET('Hygiene Data'!$H$7,0,10*ROW('Hygiene Data'!H26)),NA())</f>
        <v>#N/A</v>
      </c>
      <c r="BN32" s="93" t="e">
        <f ca="true">+IF(AND(ISNUMBER(OFFSET('Hygiene Data'!$H$9,0,10*ROW('Hygiene Data'!H26))),'Data Summary'!EC32="Yes"),OFFSET('Hygiene Data'!$H$9,0,10*ROW('Hygiene Data'!H26)),NA())</f>
        <v>#N/A</v>
      </c>
      <c r="BO32" s="93" t="e">
        <f ca="true">+IF(AND(ISNUMBER(OFFSET('Hygiene Data'!$I$5,0,10*ROW('Hygiene Data'!I26))),'Data Summary'!ED32="Yes"),OFFSET('Hygiene Data'!$I$5,0,10*ROW('Hygiene Data'!I26)),NA())</f>
        <v>#N/A</v>
      </c>
      <c r="BP32" s="93" t="e">
        <f ca="true">+IF(AND(ISNUMBER(OFFSET('Hygiene Data'!$I$7,0,10*ROW('Hygiene Data'!I26))),'Data Summary'!EE32="Yes"),OFFSET('Hygiene Data'!$I$7,0,10*ROW('Hygiene Data'!I26)),NA())</f>
        <v>#N/A</v>
      </c>
      <c r="BQ32" s="93" t="e">
        <f ca="true">+IF(AND(ISNUMBER(OFFSET('Hygiene Data'!$I$9,0,10*ROW('Hygiene Data'!I26))),'Data Summary'!EF32="Yes"),OFFSET('Hygiene Data'!$I$9,0,10*ROW('Hygiene Data'!I26)),NA())</f>
        <v>#N/A</v>
      </c>
    </row>
    <row xmlns:x14ac="http://schemas.microsoft.com/office/spreadsheetml/2009/9/ac" r="33" x14ac:dyDescent="0.2">
      <c r="A33" s="328" t="e">
        <f ca="true">+RIGHT('Data Summary'!A33,LEN('Data Summary'!A33)-9)</f>
        <v>#VALUE!</v>
      </c>
      <c r="B33" s="35" t="str">
        <f ca="true">+IF(ISTEXT('Data Summary'!B33),'Data Summary'!B33,"")</f>
        <v/>
      </c>
      <c r="C33" s="327" t="e">
        <f ca="true">+VALUE('Data Summary'!C33)</f>
        <v>#VALUE!</v>
      </c>
      <c r="D33" s="91" t="e">
        <f ca="true">+IF(AND(ISNUMBER(OFFSET('Water Data'!$D$4,0,10*ROW('Water Data'!D27))),'Data Summary'!BS33="Yes"),100-OFFSET('Water Data'!$D$4,0,10*ROW('Water Data'!D27)),NA())</f>
        <v>#N/A</v>
      </c>
      <c r="E33" s="91" t="e">
        <f ca="true">+IF(AND(ISNUMBER(OFFSET('Water Data'!$D$6,0,10*ROW('Water Data'!D27))),'Data Summary'!BT33="Yes"),OFFSET('Water Data'!$D$6,0,10*ROW('Water Data'!D27)),NA())</f>
        <v>#N/A</v>
      </c>
      <c r="F33" s="91" t="e">
        <f ca="true">+IF(AND(ISNUMBER(OFFSET('Water Data'!$D$9,0,10*ROW('Water Data'!D27))),'Data Summary'!BU33="Yes"),OFFSET('Water Data'!$D$9,0,10*ROW('Water Data'!D27)),NA())</f>
        <v>#N/A</v>
      </c>
      <c r="G33" s="91" t="e">
        <f ca="true">+IF(AND(ISNUMBER(OFFSET('Water Data'!$E$4,0,10*ROW('Water Data'!E27))),'Data Summary'!BV33="Yes"),100-OFFSET('Water Data'!$E$4,0,10*ROW('Water Data'!E27)),NA())</f>
        <v>#N/A</v>
      </c>
      <c r="H33" s="91" t="e">
        <f ca="true">+IF(AND(ISNUMBER(OFFSET('Water Data'!$E$6,0,10*ROW('Water Data'!E27))),'Data Summary'!BW33="Yes"),OFFSET('Water Data'!$E$6,0,10*ROW('Water Data'!E27)),NA())</f>
        <v>#N/A</v>
      </c>
      <c r="I33" s="91" t="e">
        <f ca="true">+IF(AND(ISNUMBER(OFFSET('Water Data'!$E$9,0,10*ROW('Water Data'!E27))),'Data Summary'!BX33="Yes"),OFFSET('Water Data'!$E$9,0,10*ROW('Water Data'!E27)),NA())</f>
        <v>#N/A</v>
      </c>
      <c r="J33" s="91" t="e">
        <f ca="true">+IF(AND(ISNUMBER(OFFSET('Water Data'!$F$4,0,10*ROW('Water Data'!F27))),'Data Summary'!BY33="Yes"),100-OFFSET('Water Data'!$F$4,0,10*ROW('Water Data'!F27)),NA())</f>
        <v>#N/A</v>
      </c>
      <c r="K33" s="91" t="e">
        <f ca="true">+IF(AND(ISNUMBER(OFFSET('Water Data'!$F$6,0,10*ROW('Water Data'!F27))),'Data Summary'!BZ33="Yes"),OFFSET('Water Data'!$F$6,0,10*ROW('Water Data'!F27)),NA())</f>
        <v>#N/A</v>
      </c>
      <c r="L33" s="91" t="e">
        <f ca="true">+IF(AND(ISNUMBER(OFFSET('Water Data'!$F$9,0,10*ROW('Water Data'!F27))),'Data Summary'!CA33="Yes"),OFFSET('Water Data'!$F$9,0,10*ROW('Water Data'!F27)),NA())</f>
        <v>#N/A</v>
      </c>
      <c r="M33" s="91" t="e">
        <f ca="true">+IF(AND(ISNUMBER(OFFSET('Water Data'!$G$4,0,10*ROW('Water Data'!G27))),'Data Summary'!CB33="Yes"),100-OFFSET('Water Data'!$G$4,0,10*ROW('Water Data'!G27)),NA())</f>
        <v>#N/A</v>
      </c>
      <c r="N33" s="91" t="e">
        <f ca="true">+IF(AND(ISNUMBER(OFFSET('Water Data'!$G$6,0,10*ROW('Water Data'!G27))),'Data Summary'!CC33="Yes"),OFFSET('Water Data'!$G$6,0,10*ROW('Water Data'!G27)),NA())</f>
        <v>#N/A</v>
      </c>
      <c r="O33" s="91" t="e">
        <f ca="true">+IF(AND(ISNUMBER(OFFSET('Water Data'!$G$9,0,10*ROW('Water Data'!G27))),'Data Summary'!CD33="Yes"),OFFSET('Water Data'!$G$9,0,10*ROW('Water Data'!G27)),NA())</f>
        <v>#N/A</v>
      </c>
      <c r="P33" s="91" t="e">
        <f ca="true">+IF(AND(ISNUMBER(OFFSET('Water Data'!$H$4,0,10*ROW('Water Data'!H27))),'Data Summary'!CE33="Yes"),100-OFFSET('Water Data'!$H$4,0,10*ROW('Water Data'!H27)),NA())</f>
        <v>#N/A</v>
      </c>
      <c r="Q33" s="91" t="e">
        <f ca="true">+IF(AND(ISNUMBER(OFFSET('Water Data'!$H$6,0,10*ROW('Water Data'!H27))),'Data Summary'!CF33="Yes"),OFFSET('Water Data'!$H$6,0,10*ROW('Water Data'!H27)),NA())</f>
        <v>#N/A</v>
      </c>
      <c r="R33" s="91" t="e">
        <f ca="true">+IF(AND(ISNUMBER(OFFSET('Water Data'!$H$9,0,10*ROW('Water Data'!H27))),'Data Summary'!CG33="Yes"),OFFSET('Water Data'!$H$9,0,10*ROW('Water Data'!H27)),NA())</f>
        <v>#N/A</v>
      </c>
      <c r="S33" s="91" t="e">
        <f ca="true">+IF(AND(ISNUMBER(OFFSET('Water Data'!$I$4,0,10*ROW('Water Data'!I27))),'Data Summary'!CH33="Yes"),100-OFFSET('Water Data'!$I$4,0,10*ROW('Water Data'!I27)),NA())</f>
        <v>#N/A</v>
      </c>
      <c r="T33" s="91" t="e">
        <f ca="true">+IF(AND(ISNUMBER(OFFSET('Water Data'!$I$6,0,10*ROW('Water Data'!I27))),'Data Summary'!CI33="Yes"),OFFSET('Water Data'!$I$6,0,10*ROW('Water Data'!I27)),NA())</f>
        <v>#N/A</v>
      </c>
      <c r="U33" s="91" t="e">
        <f ca="true">+IF(AND(ISNUMBER(OFFSET('Water Data'!$I$9,0,10*ROW('Water Data'!I27))),'Data Summary'!CJ33="Yes"),OFFSET('Water Data'!$I$9,0,10*ROW('Water Data'!I27)),NA())</f>
        <v>#N/A</v>
      </c>
      <c r="V33" s="92" t="e">
        <f ca="true">+IF(AND(ISNUMBER(OFFSET('Sanitation Data'!$D$4,0,10*ROW('Sanitation Data'!D27))),'Data Summary'!CK33="Yes"),100-OFFSET('Sanitation Data'!$D$4,0,10*ROW('Sanitation Data'!D27)),NA())</f>
        <v>#N/A</v>
      </c>
      <c r="W33" s="92" t="e">
        <f ca="true">+IF(AND(ISNUMBER(OFFSET('Sanitation Data'!$D$6,0,10*ROW('Sanitation Data'!D27))),'Data Summary'!CL33="Yes"),OFFSET('Sanitation Data'!$D$6,0,10*ROW('Sanitation Data'!D27)),NA())</f>
        <v>#N/A</v>
      </c>
      <c r="X33" s="92" t="e">
        <f ca="true">+IF(AND(ISNUMBER(OFFSET('Sanitation Data'!$D$10,0,10*ROW('Sanitation Data'!D27))),'Data Summary'!CM33="Yes"),OFFSET('Sanitation Data'!$D$10,0,10*ROW('Sanitation Data'!D27)),NA())</f>
        <v>#N/A</v>
      </c>
      <c r="Y33" s="92" t="e">
        <f ca="true">+IF(AND(ISNUMBER(OFFSET('Sanitation Data'!$D$11,0,10*ROW('Sanitation Data'!D27))),'Data Summary'!CN33="Yes"),OFFSET('Sanitation Data'!$D$11,0,10*ROW('Sanitation Data'!D27)),NA())</f>
        <v>#N/A</v>
      </c>
      <c r="Z33" s="92" t="e">
        <f ca="true">+IF(AND(ISNUMBER(OFFSET('Sanitation Data'!$D$12,0,10*ROW('Sanitation Data'!D27))),'Data Summary'!CO33="Yes"),OFFSET('Sanitation Data'!$D$12,0,10*ROW('Sanitation Data'!D27)),NA())</f>
        <v>#N/A</v>
      </c>
      <c r="AA33" s="92" t="e">
        <f ca="true">+IF(AND(ISNUMBER(OFFSET('Sanitation Data'!$E$4,0,10*ROW('Sanitation Data'!E27))),'Data Summary'!CP33="Yes"),100-OFFSET('Sanitation Data'!$E$4,0,10*ROW('Sanitation Data'!E27)),NA())</f>
        <v>#N/A</v>
      </c>
      <c r="AB33" s="92" t="e">
        <f ca="true">+IF(AND(ISNUMBER(OFFSET('Sanitation Data'!$E$6,0,10*ROW('Sanitation Data'!E27))),'Data Summary'!CQ33="Yes"),OFFSET('Sanitation Data'!$E$6,0,10*ROW('Sanitation Data'!E27)),NA())</f>
        <v>#N/A</v>
      </c>
      <c r="AC33" s="92" t="e">
        <f ca="true">+IF(AND(ISNUMBER(OFFSET('Sanitation Data'!$E$10,0,10*ROW('Sanitation Data'!E27))),'Data Summary'!CR33="Yes"),OFFSET('Sanitation Data'!$E$10,0,10*ROW('Sanitation Data'!E27)),NA())</f>
        <v>#N/A</v>
      </c>
      <c r="AD33" s="92" t="e">
        <f ca="true">+IF(AND(ISNUMBER(OFFSET('Sanitation Data'!$E$11,0,10*ROW('Sanitation Data'!E27))),'Data Summary'!CS33="Yes"),OFFSET('Sanitation Data'!$E$11,0,10*ROW('Sanitation Data'!E27)),NA())</f>
        <v>#N/A</v>
      </c>
      <c r="AE33" s="92" t="e">
        <f ca="true">+IF(AND(ISNUMBER(OFFSET('Sanitation Data'!$E$12,0,10*ROW('Sanitation Data'!E27))),'Data Summary'!CT33="Yes"),OFFSET('Sanitation Data'!$E$12,0,10*ROW('Sanitation Data'!E27)),NA())</f>
        <v>#N/A</v>
      </c>
      <c r="AF33" s="92" t="e">
        <f ca="true">+IF(AND(ISNUMBER(OFFSET('Sanitation Data'!$F$4,0,10*ROW('Sanitation Data'!F27))),'Data Summary'!CU33="Yes"),100-OFFSET('Sanitation Data'!$F$4,0,10*ROW('Sanitation Data'!F27)),NA())</f>
        <v>#N/A</v>
      </c>
      <c r="AG33" s="92" t="e">
        <f ca="true">+IF(AND(ISNUMBER(OFFSET('Sanitation Data'!$F$6,0,10*ROW('Sanitation Data'!F27))),'Data Summary'!CV33="Yes"),OFFSET('Sanitation Data'!$F$6,0,10*ROW('Sanitation Data'!F27)),NA())</f>
        <v>#N/A</v>
      </c>
      <c r="AH33" s="92" t="e">
        <f ca="true">+IF(AND(ISNUMBER(OFFSET('Sanitation Data'!$F$10,0,10*ROW('Sanitation Data'!F27))),'Data Summary'!CW33="Yes"),OFFSET('Sanitation Data'!$F$10,0,10*ROW('Sanitation Data'!F27)),NA())</f>
        <v>#N/A</v>
      </c>
      <c r="AI33" s="92" t="e">
        <f ca="true">+IF(AND(ISNUMBER(OFFSET('Sanitation Data'!$F$11,0,10*ROW('Sanitation Data'!F27))),'Data Summary'!CX33="Yes"),OFFSET('Sanitation Data'!$F$11,0,10*ROW('Sanitation Data'!F27)),NA())</f>
        <v>#N/A</v>
      </c>
      <c r="AJ33" s="92" t="e">
        <f ca="true">+IF(AND(ISNUMBER(OFFSET('Sanitation Data'!$F$12,0,10*ROW('Sanitation Data'!F27))),'Data Summary'!CY33="Yes"),OFFSET('Sanitation Data'!$F$12,0,10*ROW('Sanitation Data'!F27)),NA())</f>
        <v>#N/A</v>
      </c>
      <c r="AK33" s="92" t="e">
        <f ca="true">+IF(AND(ISNUMBER(OFFSET('Sanitation Data'!$G$4,0,10*ROW('Sanitation Data'!G27))),'Data Summary'!CZ33="Yes"),100-OFFSET('Sanitation Data'!$G$4,0,10*ROW('Sanitation Data'!G27)),NA())</f>
        <v>#N/A</v>
      </c>
      <c r="AL33" s="92" t="e">
        <f ca="true">+IF(AND(ISNUMBER(OFFSET('Sanitation Data'!$G$6,0,10*ROW('Sanitation Data'!G27))),'Data Summary'!DA33="Yes"),OFFSET('Sanitation Data'!$G$6,0,10*ROW('Sanitation Data'!G27)),NA())</f>
        <v>#N/A</v>
      </c>
      <c r="AM33" s="92" t="e">
        <f ca="true">+IF(AND(ISNUMBER(OFFSET('Sanitation Data'!$G$10,0,10*ROW('Sanitation Data'!G27))),'Data Summary'!DB33="Yes"),OFFSET('Sanitation Data'!$G$10,0,10*ROW('Sanitation Data'!G27)),NA())</f>
        <v>#N/A</v>
      </c>
      <c r="AN33" s="92" t="e">
        <f ca="true">+IF(AND(ISNUMBER(OFFSET('Sanitation Data'!$G$11,0,10*ROW('Sanitation Data'!G27))),'Data Summary'!DC33="Yes"),OFFSET('Sanitation Data'!$G$11,0,10*ROW('Sanitation Data'!G27)),NA())</f>
        <v>#N/A</v>
      </c>
      <c r="AO33" s="92" t="e">
        <f ca="true">+IF(AND(ISNUMBER(OFFSET('Sanitation Data'!$G$12,0,10*ROW('Sanitation Data'!G27))),'Data Summary'!DD33="Yes"),OFFSET('Sanitation Data'!$G$12,0,10*ROW('Sanitation Data'!G27)),NA())</f>
        <v>#N/A</v>
      </c>
      <c r="AP33" s="92" t="e">
        <f ca="true">+IF(AND(ISNUMBER(OFFSET('Sanitation Data'!$H$4,0,10*ROW('Sanitation Data'!H27))),'Data Summary'!DE33="Yes"),100-OFFSET('Sanitation Data'!$H$4,0,10*ROW('Sanitation Data'!H27)),NA())</f>
        <v>#N/A</v>
      </c>
      <c r="AQ33" s="92" t="e">
        <f ca="true">+IF(AND(ISNUMBER(OFFSET('Sanitation Data'!$H$6,0,10*ROW('Sanitation Data'!H27))),'Data Summary'!DF33="Yes"),OFFSET('Sanitation Data'!$H$6,0,10*ROW('Sanitation Data'!H27)),NA())</f>
        <v>#N/A</v>
      </c>
      <c r="AR33" s="92" t="e">
        <f ca="true">+IF(AND(ISNUMBER(OFFSET('Sanitation Data'!$H$10,0,10*ROW('Sanitation Data'!H27))),'Data Summary'!DG33="Yes"),OFFSET('Sanitation Data'!$H$10,0,10*ROW('Sanitation Data'!H27)),NA())</f>
        <v>#N/A</v>
      </c>
      <c r="AS33" s="92" t="e">
        <f ca="true">+IF(AND(ISNUMBER(OFFSET('Sanitation Data'!$H$11,0,10*ROW('Sanitation Data'!H27))),'Data Summary'!DH33="Yes"),OFFSET('Sanitation Data'!$H$11,0,10*ROW('Sanitation Data'!H27)),NA())</f>
        <v>#N/A</v>
      </c>
      <c r="AT33" s="92" t="e">
        <f ca="true">+IF(AND(ISNUMBER(OFFSET('Sanitation Data'!$H$12,0,10*ROW('Sanitation Data'!H27))),'Data Summary'!DI33="Yes"),OFFSET('Sanitation Data'!$H$12,0,10*ROW('Sanitation Data'!H27)),NA())</f>
        <v>#N/A</v>
      </c>
      <c r="AU33" s="92" t="e">
        <f ca="true">+IF(AND(ISNUMBER(OFFSET('Sanitation Data'!$I$4,0,10*ROW('Sanitation Data'!I27))),'Data Summary'!DJ33="Yes"),100-OFFSET('Sanitation Data'!$I$4,0,10*ROW('Sanitation Data'!I27)),NA())</f>
        <v>#N/A</v>
      </c>
      <c r="AV33" s="92" t="e">
        <f ca="true">+IF(AND(ISNUMBER(OFFSET('Sanitation Data'!$I$6,0,10*ROW('Sanitation Data'!I27))),'Data Summary'!DK33="Yes"),OFFSET('Sanitation Data'!$I$6,0,10*ROW('Sanitation Data'!I27)),NA())</f>
        <v>#N/A</v>
      </c>
      <c r="AW33" s="92" t="e">
        <f ca="true">+IF(AND(ISNUMBER(OFFSET('Sanitation Data'!$I$10,0,10*ROW('Sanitation Data'!I27))),'Data Summary'!DL33="Yes"),OFFSET('Sanitation Data'!$I$10,0,10*ROW('Sanitation Data'!I27)),NA())</f>
        <v>#N/A</v>
      </c>
      <c r="AX33" s="92" t="e">
        <f ca="true">+IF(AND(ISNUMBER(OFFSET('Sanitation Data'!$I$11,0,10*ROW('Sanitation Data'!I27))),'Data Summary'!DM33="Yes"),OFFSET('Sanitation Data'!$I$11,0,10*ROW('Sanitation Data'!I27)),NA())</f>
        <v>#N/A</v>
      </c>
      <c r="AY33" s="92" t="e">
        <f ca="true">+IF(AND(ISNUMBER(OFFSET('Sanitation Data'!$I$12,0,10*ROW('Sanitation Data'!I27))),'Data Summary'!DN33="Yes"),OFFSET('Sanitation Data'!$I$12,0,10*ROW('Sanitation Data'!I27)),NA())</f>
        <v>#N/A</v>
      </c>
      <c r="AZ33" s="93" t="e">
        <f ca="true">+IF(AND(ISNUMBER(OFFSET('Hygiene Data'!$D$5,0,10*ROW('Hygiene Data'!D27))),'Data Summary'!DO33="Yes"),OFFSET('Hygiene Data'!$D$5,0,10*ROW('Hygiene Data'!D27)),NA())</f>
        <v>#N/A</v>
      </c>
      <c r="BA33" s="93" t="e">
        <f ca="true">+IF(AND(ISNUMBER(OFFSET('Hygiene Data'!$D$7,0,10*ROW('Hygiene Data'!D27))),'Data Summary'!DP33="Yes"),OFFSET('Hygiene Data'!$D$7,0,10*ROW('Hygiene Data'!D27)),NA())</f>
        <v>#N/A</v>
      </c>
      <c r="BB33" s="93" t="e">
        <f ca="true">+IF(AND(ISNUMBER(OFFSET('Hygiene Data'!$D$9,0,10*ROW('Hygiene Data'!D27))),'Data Summary'!DQ33="Yes"),OFFSET('Hygiene Data'!$D$9,0,10*ROW('Hygiene Data'!D27)),NA())</f>
        <v>#N/A</v>
      </c>
      <c r="BC33" s="93" t="e">
        <f ca="true">+IF(AND(ISNUMBER(OFFSET('Hygiene Data'!$E$5,0,10*ROW('Hygiene Data'!E27))),'Data Summary'!DR33="Yes"),OFFSET('Hygiene Data'!$E$5,0,10*ROW('Hygiene Data'!E27)),NA())</f>
        <v>#N/A</v>
      </c>
      <c r="BD33" s="93" t="e">
        <f ca="true">+IF(AND(ISNUMBER(OFFSET('Hygiene Data'!$E$7,0,10*ROW('Hygiene Data'!E27))),'Data Summary'!DS33="Yes"),OFFSET('Hygiene Data'!$E$7,0,10*ROW('Hygiene Data'!E27)),NA())</f>
        <v>#N/A</v>
      </c>
      <c r="BE33" s="93" t="e">
        <f ca="true">+IF(AND(ISNUMBER(OFFSET('Hygiene Data'!$E$9,0,10*ROW('Hygiene Data'!E27))),'Data Summary'!DT33="Yes"),OFFSET('Hygiene Data'!$E$9,0,10*ROW('Hygiene Data'!E27)),NA())</f>
        <v>#N/A</v>
      </c>
      <c r="BF33" s="93" t="e">
        <f ca="true">+IF(AND(ISNUMBER(OFFSET('Hygiene Data'!$F$5,0,10*ROW('Hygiene Data'!F27))),'Data Summary'!DU33="Yes"),OFFSET('Hygiene Data'!$F$5,0,10*ROW('Hygiene Data'!F27)),NA())</f>
        <v>#N/A</v>
      </c>
      <c r="BG33" s="93" t="e">
        <f ca="true">+IF(AND(ISNUMBER(OFFSET('Hygiene Data'!$F$7,0,10*ROW('Hygiene Data'!F27))),'Data Summary'!DV33="Yes"),OFFSET('Hygiene Data'!$F$7,0,10*ROW('Hygiene Data'!F27)),NA())</f>
        <v>#N/A</v>
      </c>
      <c r="BH33" s="93" t="e">
        <f ca="true">+IF(AND(ISNUMBER(OFFSET('Hygiene Data'!$F$9,0,10*ROW('Hygiene Data'!F27))),'Data Summary'!DW33="Yes"),OFFSET('Hygiene Data'!$F$9,0,10*ROW('Hygiene Data'!F27)),NA())</f>
        <v>#N/A</v>
      </c>
      <c r="BI33" s="93" t="e">
        <f ca="true">+IF(AND(ISNUMBER(OFFSET('Hygiene Data'!$G$5,0,10*ROW('Hygiene Data'!G27))),'Data Summary'!DX33="Yes"),OFFSET('Hygiene Data'!$G$5,0,10*ROW('Hygiene Data'!G27)),NA())</f>
        <v>#N/A</v>
      </c>
      <c r="BJ33" s="93" t="e">
        <f ca="true">+IF(AND(ISNUMBER(OFFSET('Hygiene Data'!$G$7,0,10*ROW('Hygiene Data'!G27))),'Data Summary'!DY33="Yes"),OFFSET('Hygiene Data'!$G$7,0,10*ROW('Hygiene Data'!G27)),NA())</f>
        <v>#N/A</v>
      </c>
      <c r="BK33" s="93" t="e">
        <f ca="true">+IF(AND(ISNUMBER(OFFSET('Hygiene Data'!$G$9,0,10*ROW('Hygiene Data'!G27))),'Data Summary'!DZ33="Yes"),OFFSET('Hygiene Data'!$G$9,0,10*ROW('Hygiene Data'!G27)),NA())</f>
        <v>#N/A</v>
      </c>
      <c r="BL33" s="93" t="e">
        <f ca="true">+IF(AND(ISNUMBER(OFFSET('Hygiene Data'!$H$5,0,10*ROW('Hygiene Data'!H27))),'Data Summary'!EA33="Yes"),OFFSET('Hygiene Data'!$H$5,0,10*ROW('Hygiene Data'!H27)),NA())</f>
        <v>#N/A</v>
      </c>
      <c r="BM33" s="93" t="e">
        <f ca="true">+IF(AND(ISNUMBER(OFFSET('Hygiene Data'!$H$7,0,10*ROW('Hygiene Data'!H27))),'Data Summary'!EB33="Yes"),OFFSET('Hygiene Data'!$H$7,0,10*ROW('Hygiene Data'!H27)),NA())</f>
        <v>#N/A</v>
      </c>
      <c r="BN33" s="93" t="e">
        <f ca="true">+IF(AND(ISNUMBER(OFFSET('Hygiene Data'!$H$9,0,10*ROW('Hygiene Data'!H27))),'Data Summary'!EC33="Yes"),OFFSET('Hygiene Data'!$H$9,0,10*ROW('Hygiene Data'!H27)),NA())</f>
        <v>#N/A</v>
      </c>
      <c r="BO33" s="93" t="e">
        <f ca="true">+IF(AND(ISNUMBER(OFFSET('Hygiene Data'!$I$5,0,10*ROW('Hygiene Data'!I27))),'Data Summary'!ED33="Yes"),OFFSET('Hygiene Data'!$I$5,0,10*ROW('Hygiene Data'!I27)),NA())</f>
        <v>#N/A</v>
      </c>
      <c r="BP33" s="93" t="e">
        <f ca="true">+IF(AND(ISNUMBER(OFFSET('Hygiene Data'!$I$7,0,10*ROW('Hygiene Data'!I27))),'Data Summary'!EE33="Yes"),OFFSET('Hygiene Data'!$I$7,0,10*ROW('Hygiene Data'!I27)),NA())</f>
        <v>#N/A</v>
      </c>
      <c r="BQ33" s="93" t="e">
        <f ca="true">+IF(AND(ISNUMBER(OFFSET('Hygiene Data'!$I$9,0,10*ROW('Hygiene Data'!I27))),'Data Summary'!EF33="Yes"),OFFSET('Hygiene Data'!$I$9,0,10*ROW('Hygiene Data'!I27)),NA())</f>
        <v>#N/A</v>
      </c>
    </row>
    <row xmlns:x14ac="http://schemas.microsoft.com/office/spreadsheetml/2009/9/ac" r="34" x14ac:dyDescent="0.2">
      <c r="A34" s="328" t="e">
        <f ca="true">+RIGHT('Data Summary'!A34,LEN('Data Summary'!A34)-9)</f>
        <v>#VALUE!</v>
      </c>
      <c r="B34" s="35" t="str">
        <f ca="true">+IF(ISTEXT('Data Summary'!B34),'Data Summary'!B34,"")</f>
        <v/>
      </c>
      <c r="C34" s="327" t="e">
        <f ca="true">+VALUE('Data Summary'!C34)</f>
        <v>#VALUE!</v>
      </c>
      <c r="D34" s="91" t="e">
        <f ca="true">+IF(AND(ISNUMBER(OFFSET('Water Data'!$D$4,0,10*ROW('Water Data'!D28))),'Data Summary'!BS34="Yes"),100-OFFSET('Water Data'!$D$4,0,10*ROW('Water Data'!D28)),NA())</f>
        <v>#N/A</v>
      </c>
      <c r="E34" s="91" t="e">
        <f ca="true">+IF(AND(ISNUMBER(OFFSET('Water Data'!$D$6,0,10*ROW('Water Data'!D28))),'Data Summary'!BT34="Yes"),OFFSET('Water Data'!$D$6,0,10*ROW('Water Data'!D28)),NA())</f>
        <v>#N/A</v>
      </c>
      <c r="F34" s="91" t="e">
        <f ca="true">+IF(AND(ISNUMBER(OFFSET('Water Data'!$D$9,0,10*ROW('Water Data'!D28))),'Data Summary'!BU34="Yes"),OFFSET('Water Data'!$D$9,0,10*ROW('Water Data'!D28)),NA())</f>
        <v>#N/A</v>
      </c>
      <c r="G34" s="91" t="e">
        <f ca="true">+IF(AND(ISNUMBER(OFFSET('Water Data'!$E$4,0,10*ROW('Water Data'!E28))),'Data Summary'!BV34="Yes"),100-OFFSET('Water Data'!$E$4,0,10*ROW('Water Data'!E28)),NA())</f>
        <v>#N/A</v>
      </c>
      <c r="H34" s="91" t="e">
        <f ca="true">+IF(AND(ISNUMBER(OFFSET('Water Data'!$E$6,0,10*ROW('Water Data'!E28))),'Data Summary'!BW34="Yes"),OFFSET('Water Data'!$E$6,0,10*ROW('Water Data'!E28)),NA())</f>
        <v>#N/A</v>
      </c>
      <c r="I34" s="91" t="e">
        <f ca="true">+IF(AND(ISNUMBER(OFFSET('Water Data'!$E$9,0,10*ROW('Water Data'!E28))),'Data Summary'!BX34="Yes"),OFFSET('Water Data'!$E$9,0,10*ROW('Water Data'!E28)),NA())</f>
        <v>#N/A</v>
      </c>
      <c r="J34" s="91" t="e">
        <f ca="true">+IF(AND(ISNUMBER(OFFSET('Water Data'!$F$4,0,10*ROW('Water Data'!F28))),'Data Summary'!BY34="Yes"),100-OFFSET('Water Data'!$F$4,0,10*ROW('Water Data'!F28)),NA())</f>
        <v>#N/A</v>
      </c>
      <c r="K34" s="91" t="e">
        <f ca="true">+IF(AND(ISNUMBER(OFFSET('Water Data'!$F$6,0,10*ROW('Water Data'!F28))),'Data Summary'!BZ34="Yes"),OFFSET('Water Data'!$F$6,0,10*ROW('Water Data'!F28)),NA())</f>
        <v>#N/A</v>
      </c>
      <c r="L34" s="91" t="e">
        <f ca="true">+IF(AND(ISNUMBER(OFFSET('Water Data'!$F$9,0,10*ROW('Water Data'!F28))),'Data Summary'!CA34="Yes"),OFFSET('Water Data'!$F$9,0,10*ROW('Water Data'!F28)),NA())</f>
        <v>#N/A</v>
      </c>
      <c r="M34" s="91" t="e">
        <f ca="true">+IF(AND(ISNUMBER(OFFSET('Water Data'!$G$4,0,10*ROW('Water Data'!G28))),'Data Summary'!CB34="Yes"),100-OFFSET('Water Data'!$G$4,0,10*ROW('Water Data'!G28)),NA())</f>
        <v>#N/A</v>
      </c>
      <c r="N34" s="91" t="e">
        <f ca="true">+IF(AND(ISNUMBER(OFFSET('Water Data'!$G$6,0,10*ROW('Water Data'!G28))),'Data Summary'!CC34="Yes"),OFFSET('Water Data'!$G$6,0,10*ROW('Water Data'!G28)),NA())</f>
        <v>#N/A</v>
      </c>
      <c r="O34" s="91" t="e">
        <f ca="true">+IF(AND(ISNUMBER(OFFSET('Water Data'!$G$9,0,10*ROW('Water Data'!G28))),'Data Summary'!CD34="Yes"),OFFSET('Water Data'!$G$9,0,10*ROW('Water Data'!G28)),NA())</f>
        <v>#N/A</v>
      </c>
      <c r="P34" s="91" t="e">
        <f ca="true">+IF(AND(ISNUMBER(OFFSET('Water Data'!$H$4,0,10*ROW('Water Data'!H28))),'Data Summary'!CE34="Yes"),100-OFFSET('Water Data'!$H$4,0,10*ROW('Water Data'!H28)),NA())</f>
        <v>#N/A</v>
      </c>
      <c r="Q34" s="91" t="e">
        <f ca="true">+IF(AND(ISNUMBER(OFFSET('Water Data'!$H$6,0,10*ROW('Water Data'!H28))),'Data Summary'!CF34="Yes"),OFFSET('Water Data'!$H$6,0,10*ROW('Water Data'!H28)),NA())</f>
        <v>#N/A</v>
      </c>
      <c r="R34" s="91" t="e">
        <f ca="true">+IF(AND(ISNUMBER(OFFSET('Water Data'!$H$9,0,10*ROW('Water Data'!H28))),'Data Summary'!CG34="Yes"),OFFSET('Water Data'!$H$9,0,10*ROW('Water Data'!H28)),NA())</f>
        <v>#N/A</v>
      </c>
      <c r="S34" s="91" t="e">
        <f ca="true">+IF(AND(ISNUMBER(OFFSET('Water Data'!$I$4,0,10*ROW('Water Data'!I28))),'Data Summary'!CH34="Yes"),100-OFFSET('Water Data'!$I$4,0,10*ROW('Water Data'!I28)),NA())</f>
        <v>#N/A</v>
      </c>
      <c r="T34" s="91" t="e">
        <f ca="true">+IF(AND(ISNUMBER(OFFSET('Water Data'!$I$6,0,10*ROW('Water Data'!I28))),'Data Summary'!CI34="Yes"),OFFSET('Water Data'!$I$6,0,10*ROW('Water Data'!I28)),NA())</f>
        <v>#N/A</v>
      </c>
      <c r="U34" s="91" t="e">
        <f ca="true">+IF(AND(ISNUMBER(OFFSET('Water Data'!$I$9,0,10*ROW('Water Data'!I28))),'Data Summary'!CJ34="Yes"),OFFSET('Water Data'!$I$9,0,10*ROW('Water Data'!I28)),NA())</f>
        <v>#N/A</v>
      </c>
      <c r="V34" s="92" t="e">
        <f ca="true">+IF(AND(ISNUMBER(OFFSET('Sanitation Data'!$D$4,0,10*ROW('Sanitation Data'!D28))),'Data Summary'!CK34="Yes"),100-OFFSET('Sanitation Data'!$D$4,0,10*ROW('Sanitation Data'!D28)),NA())</f>
        <v>#N/A</v>
      </c>
      <c r="W34" s="92" t="e">
        <f ca="true">+IF(AND(ISNUMBER(OFFSET('Sanitation Data'!$D$6,0,10*ROW('Sanitation Data'!D28))),'Data Summary'!CL34="Yes"),OFFSET('Sanitation Data'!$D$6,0,10*ROW('Sanitation Data'!D28)),NA())</f>
        <v>#N/A</v>
      </c>
      <c r="X34" s="92" t="e">
        <f ca="true">+IF(AND(ISNUMBER(OFFSET('Sanitation Data'!$D$10,0,10*ROW('Sanitation Data'!D28))),'Data Summary'!CM34="Yes"),OFFSET('Sanitation Data'!$D$10,0,10*ROW('Sanitation Data'!D28)),NA())</f>
        <v>#N/A</v>
      </c>
      <c r="Y34" s="92" t="e">
        <f ca="true">+IF(AND(ISNUMBER(OFFSET('Sanitation Data'!$D$11,0,10*ROW('Sanitation Data'!D28))),'Data Summary'!CN34="Yes"),OFFSET('Sanitation Data'!$D$11,0,10*ROW('Sanitation Data'!D28)),NA())</f>
        <v>#N/A</v>
      </c>
      <c r="Z34" s="92" t="e">
        <f ca="true">+IF(AND(ISNUMBER(OFFSET('Sanitation Data'!$D$12,0,10*ROW('Sanitation Data'!D28))),'Data Summary'!CO34="Yes"),OFFSET('Sanitation Data'!$D$12,0,10*ROW('Sanitation Data'!D28)),NA())</f>
        <v>#N/A</v>
      </c>
      <c r="AA34" s="92" t="e">
        <f ca="true">+IF(AND(ISNUMBER(OFFSET('Sanitation Data'!$E$4,0,10*ROW('Sanitation Data'!E28))),'Data Summary'!CP34="Yes"),100-OFFSET('Sanitation Data'!$E$4,0,10*ROW('Sanitation Data'!E28)),NA())</f>
        <v>#N/A</v>
      </c>
      <c r="AB34" s="92" t="e">
        <f ca="true">+IF(AND(ISNUMBER(OFFSET('Sanitation Data'!$E$6,0,10*ROW('Sanitation Data'!E28))),'Data Summary'!CQ34="Yes"),OFFSET('Sanitation Data'!$E$6,0,10*ROW('Sanitation Data'!E28)),NA())</f>
        <v>#N/A</v>
      </c>
      <c r="AC34" s="92" t="e">
        <f ca="true">+IF(AND(ISNUMBER(OFFSET('Sanitation Data'!$E$10,0,10*ROW('Sanitation Data'!E28))),'Data Summary'!CR34="Yes"),OFFSET('Sanitation Data'!$E$10,0,10*ROW('Sanitation Data'!E28)),NA())</f>
        <v>#N/A</v>
      </c>
      <c r="AD34" s="92" t="e">
        <f ca="true">+IF(AND(ISNUMBER(OFFSET('Sanitation Data'!$E$11,0,10*ROW('Sanitation Data'!E28))),'Data Summary'!CS34="Yes"),OFFSET('Sanitation Data'!$E$11,0,10*ROW('Sanitation Data'!E28)),NA())</f>
        <v>#N/A</v>
      </c>
      <c r="AE34" s="92" t="e">
        <f ca="true">+IF(AND(ISNUMBER(OFFSET('Sanitation Data'!$E$12,0,10*ROW('Sanitation Data'!E28))),'Data Summary'!CT34="Yes"),OFFSET('Sanitation Data'!$E$12,0,10*ROW('Sanitation Data'!E28)),NA())</f>
        <v>#N/A</v>
      </c>
      <c r="AF34" s="92" t="e">
        <f ca="true">+IF(AND(ISNUMBER(OFFSET('Sanitation Data'!$F$4,0,10*ROW('Sanitation Data'!F28))),'Data Summary'!CU34="Yes"),100-OFFSET('Sanitation Data'!$F$4,0,10*ROW('Sanitation Data'!F28)),NA())</f>
        <v>#N/A</v>
      </c>
      <c r="AG34" s="92" t="e">
        <f ca="true">+IF(AND(ISNUMBER(OFFSET('Sanitation Data'!$F$6,0,10*ROW('Sanitation Data'!F28))),'Data Summary'!CV34="Yes"),OFFSET('Sanitation Data'!$F$6,0,10*ROW('Sanitation Data'!F28)),NA())</f>
        <v>#N/A</v>
      </c>
      <c r="AH34" s="92" t="e">
        <f ca="true">+IF(AND(ISNUMBER(OFFSET('Sanitation Data'!$F$10,0,10*ROW('Sanitation Data'!F28))),'Data Summary'!CW34="Yes"),OFFSET('Sanitation Data'!$F$10,0,10*ROW('Sanitation Data'!F28)),NA())</f>
        <v>#N/A</v>
      </c>
      <c r="AI34" s="92" t="e">
        <f ca="true">+IF(AND(ISNUMBER(OFFSET('Sanitation Data'!$F$11,0,10*ROW('Sanitation Data'!F28))),'Data Summary'!CX34="Yes"),OFFSET('Sanitation Data'!$F$11,0,10*ROW('Sanitation Data'!F28)),NA())</f>
        <v>#N/A</v>
      </c>
      <c r="AJ34" s="92" t="e">
        <f ca="true">+IF(AND(ISNUMBER(OFFSET('Sanitation Data'!$F$12,0,10*ROW('Sanitation Data'!F28))),'Data Summary'!CY34="Yes"),OFFSET('Sanitation Data'!$F$12,0,10*ROW('Sanitation Data'!F28)),NA())</f>
        <v>#N/A</v>
      </c>
      <c r="AK34" s="92" t="e">
        <f ca="true">+IF(AND(ISNUMBER(OFFSET('Sanitation Data'!$G$4,0,10*ROW('Sanitation Data'!G28))),'Data Summary'!CZ34="Yes"),100-OFFSET('Sanitation Data'!$G$4,0,10*ROW('Sanitation Data'!G28)),NA())</f>
        <v>#N/A</v>
      </c>
      <c r="AL34" s="92" t="e">
        <f ca="true">+IF(AND(ISNUMBER(OFFSET('Sanitation Data'!$G$6,0,10*ROW('Sanitation Data'!G28))),'Data Summary'!DA34="Yes"),OFFSET('Sanitation Data'!$G$6,0,10*ROW('Sanitation Data'!G28)),NA())</f>
        <v>#N/A</v>
      </c>
      <c r="AM34" s="92" t="e">
        <f ca="true">+IF(AND(ISNUMBER(OFFSET('Sanitation Data'!$G$10,0,10*ROW('Sanitation Data'!G28))),'Data Summary'!DB34="Yes"),OFFSET('Sanitation Data'!$G$10,0,10*ROW('Sanitation Data'!G28)),NA())</f>
        <v>#N/A</v>
      </c>
      <c r="AN34" s="92" t="e">
        <f ca="true">+IF(AND(ISNUMBER(OFFSET('Sanitation Data'!$G$11,0,10*ROW('Sanitation Data'!G28))),'Data Summary'!DC34="Yes"),OFFSET('Sanitation Data'!$G$11,0,10*ROW('Sanitation Data'!G28)),NA())</f>
        <v>#N/A</v>
      </c>
      <c r="AO34" s="92" t="e">
        <f ca="true">+IF(AND(ISNUMBER(OFFSET('Sanitation Data'!$G$12,0,10*ROW('Sanitation Data'!G28))),'Data Summary'!DD34="Yes"),OFFSET('Sanitation Data'!$G$12,0,10*ROW('Sanitation Data'!G28)),NA())</f>
        <v>#N/A</v>
      </c>
      <c r="AP34" s="92" t="e">
        <f ca="true">+IF(AND(ISNUMBER(OFFSET('Sanitation Data'!$H$4,0,10*ROW('Sanitation Data'!H28))),'Data Summary'!DE34="Yes"),100-OFFSET('Sanitation Data'!$H$4,0,10*ROW('Sanitation Data'!H28)),NA())</f>
        <v>#N/A</v>
      </c>
      <c r="AQ34" s="92" t="e">
        <f ca="true">+IF(AND(ISNUMBER(OFFSET('Sanitation Data'!$H$6,0,10*ROW('Sanitation Data'!H28))),'Data Summary'!DF34="Yes"),OFFSET('Sanitation Data'!$H$6,0,10*ROW('Sanitation Data'!H28)),NA())</f>
        <v>#N/A</v>
      </c>
      <c r="AR34" s="92" t="e">
        <f ca="true">+IF(AND(ISNUMBER(OFFSET('Sanitation Data'!$H$10,0,10*ROW('Sanitation Data'!H28))),'Data Summary'!DG34="Yes"),OFFSET('Sanitation Data'!$H$10,0,10*ROW('Sanitation Data'!H28)),NA())</f>
        <v>#N/A</v>
      </c>
      <c r="AS34" s="92" t="e">
        <f ca="true">+IF(AND(ISNUMBER(OFFSET('Sanitation Data'!$H$11,0,10*ROW('Sanitation Data'!H28))),'Data Summary'!DH34="Yes"),OFFSET('Sanitation Data'!$H$11,0,10*ROW('Sanitation Data'!H28)),NA())</f>
        <v>#N/A</v>
      </c>
      <c r="AT34" s="92" t="e">
        <f ca="true">+IF(AND(ISNUMBER(OFFSET('Sanitation Data'!$H$12,0,10*ROW('Sanitation Data'!H28))),'Data Summary'!DI34="Yes"),OFFSET('Sanitation Data'!$H$12,0,10*ROW('Sanitation Data'!H28)),NA())</f>
        <v>#N/A</v>
      </c>
      <c r="AU34" s="92" t="e">
        <f ca="true">+IF(AND(ISNUMBER(OFFSET('Sanitation Data'!$I$4,0,10*ROW('Sanitation Data'!I28))),'Data Summary'!DJ34="Yes"),100-OFFSET('Sanitation Data'!$I$4,0,10*ROW('Sanitation Data'!I28)),NA())</f>
        <v>#N/A</v>
      </c>
      <c r="AV34" s="92" t="e">
        <f ca="true">+IF(AND(ISNUMBER(OFFSET('Sanitation Data'!$I$6,0,10*ROW('Sanitation Data'!I28))),'Data Summary'!DK34="Yes"),OFFSET('Sanitation Data'!$I$6,0,10*ROW('Sanitation Data'!I28)),NA())</f>
        <v>#N/A</v>
      </c>
      <c r="AW34" s="92" t="e">
        <f ca="true">+IF(AND(ISNUMBER(OFFSET('Sanitation Data'!$I$10,0,10*ROW('Sanitation Data'!I28))),'Data Summary'!DL34="Yes"),OFFSET('Sanitation Data'!$I$10,0,10*ROW('Sanitation Data'!I28)),NA())</f>
        <v>#N/A</v>
      </c>
      <c r="AX34" s="92" t="e">
        <f ca="true">+IF(AND(ISNUMBER(OFFSET('Sanitation Data'!$I$11,0,10*ROW('Sanitation Data'!I28))),'Data Summary'!DM34="Yes"),OFFSET('Sanitation Data'!$I$11,0,10*ROW('Sanitation Data'!I28)),NA())</f>
        <v>#N/A</v>
      </c>
      <c r="AY34" s="92" t="e">
        <f ca="true">+IF(AND(ISNUMBER(OFFSET('Sanitation Data'!$I$12,0,10*ROW('Sanitation Data'!I28))),'Data Summary'!DN34="Yes"),OFFSET('Sanitation Data'!$I$12,0,10*ROW('Sanitation Data'!I28)),NA())</f>
        <v>#N/A</v>
      </c>
      <c r="AZ34" s="93" t="e">
        <f ca="true">+IF(AND(ISNUMBER(OFFSET('Hygiene Data'!$D$5,0,10*ROW('Hygiene Data'!D28))),'Data Summary'!DO34="Yes"),OFFSET('Hygiene Data'!$D$5,0,10*ROW('Hygiene Data'!D28)),NA())</f>
        <v>#N/A</v>
      </c>
      <c r="BA34" s="93" t="e">
        <f ca="true">+IF(AND(ISNUMBER(OFFSET('Hygiene Data'!$D$7,0,10*ROW('Hygiene Data'!D28))),'Data Summary'!DP34="Yes"),OFFSET('Hygiene Data'!$D$7,0,10*ROW('Hygiene Data'!D28)),NA())</f>
        <v>#N/A</v>
      </c>
      <c r="BB34" s="93" t="e">
        <f ca="true">+IF(AND(ISNUMBER(OFFSET('Hygiene Data'!$D$9,0,10*ROW('Hygiene Data'!D28))),'Data Summary'!DQ34="Yes"),OFFSET('Hygiene Data'!$D$9,0,10*ROW('Hygiene Data'!D28)),NA())</f>
        <v>#N/A</v>
      </c>
      <c r="BC34" s="93" t="e">
        <f ca="true">+IF(AND(ISNUMBER(OFFSET('Hygiene Data'!$E$5,0,10*ROW('Hygiene Data'!E28))),'Data Summary'!DR34="Yes"),OFFSET('Hygiene Data'!$E$5,0,10*ROW('Hygiene Data'!E28)),NA())</f>
        <v>#N/A</v>
      </c>
      <c r="BD34" s="93" t="e">
        <f ca="true">+IF(AND(ISNUMBER(OFFSET('Hygiene Data'!$E$7,0,10*ROW('Hygiene Data'!E28))),'Data Summary'!DS34="Yes"),OFFSET('Hygiene Data'!$E$7,0,10*ROW('Hygiene Data'!E28)),NA())</f>
        <v>#N/A</v>
      </c>
      <c r="BE34" s="93" t="e">
        <f ca="true">+IF(AND(ISNUMBER(OFFSET('Hygiene Data'!$E$9,0,10*ROW('Hygiene Data'!E28))),'Data Summary'!DT34="Yes"),OFFSET('Hygiene Data'!$E$9,0,10*ROW('Hygiene Data'!E28)),NA())</f>
        <v>#N/A</v>
      </c>
      <c r="BF34" s="93" t="e">
        <f ca="true">+IF(AND(ISNUMBER(OFFSET('Hygiene Data'!$F$5,0,10*ROW('Hygiene Data'!F28))),'Data Summary'!DU34="Yes"),OFFSET('Hygiene Data'!$F$5,0,10*ROW('Hygiene Data'!F28)),NA())</f>
        <v>#N/A</v>
      </c>
      <c r="BG34" s="93" t="e">
        <f ca="true">+IF(AND(ISNUMBER(OFFSET('Hygiene Data'!$F$7,0,10*ROW('Hygiene Data'!F28))),'Data Summary'!DV34="Yes"),OFFSET('Hygiene Data'!$F$7,0,10*ROW('Hygiene Data'!F28)),NA())</f>
        <v>#N/A</v>
      </c>
      <c r="BH34" s="93" t="e">
        <f ca="true">+IF(AND(ISNUMBER(OFFSET('Hygiene Data'!$F$9,0,10*ROW('Hygiene Data'!F28))),'Data Summary'!DW34="Yes"),OFFSET('Hygiene Data'!$F$9,0,10*ROW('Hygiene Data'!F28)),NA())</f>
        <v>#N/A</v>
      </c>
      <c r="BI34" s="93" t="e">
        <f ca="true">+IF(AND(ISNUMBER(OFFSET('Hygiene Data'!$G$5,0,10*ROW('Hygiene Data'!G28))),'Data Summary'!DX34="Yes"),OFFSET('Hygiene Data'!$G$5,0,10*ROW('Hygiene Data'!G28)),NA())</f>
        <v>#N/A</v>
      </c>
      <c r="BJ34" s="93" t="e">
        <f ca="true">+IF(AND(ISNUMBER(OFFSET('Hygiene Data'!$G$7,0,10*ROW('Hygiene Data'!G28))),'Data Summary'!DY34="Yes"),OFFSET('Hygiene Data'!$G$7,0,10*ROW('Hygiene Data'!G28)),NA())</f>
        <v>#N/A</v>
      </c>
      <c r="BK34" s="93" t="e">
        <f ca="true">+IF(AND(ISNUMBER(OFFSET('Hygiene Data'!$G$9,0,10*ROW('Hygiene Data'!G28))),'Data Summary'!DZ34="Yes"),OFFSET('Hygiene Data'!$G$9,0,10*ROW('Hygiene Data'!G28)),NA())</f>
        <v>#N/A</v>
      </c>
      <c r="BL34" s="93" t="e">
        <f ca="true">+IF(AND(ISNUMBER(OFFSET('Hygiene Data'!$H$5,0,10*ROW('Hygiene Data'!H28))),'Data Summary'!EA34="Yes"),OFFSET('Hygiene Data'!$H$5,0,10*ROW('Hygiene Data'!H28)),NA())</f>
        <v>#N/A</v>
      </c>
      <c r="BM34" s="93" t="e">
        <f ca="true">+IF(AND(ISNUMBER(OFFSET('Hygiene Data'!$H$7,0,10*ROW('Hygiene Data'!H28))),'Data Summary'!EB34="Yes"),OFFSET('Hygiene Data'!$H$7,0,10*ROW('Hygiene Data'!H28)),NA())</f>
        <v>#N/A</v>
      </c>
      <c r="BN34" s="93" t="e">
        <f ca="true">+IF(AND(ISNUMBER(OFFSET('Hygiene Data'!$H$9,0,10*ROW('Hygiene Data'!H28))),'Data Summary'!EC34="Yes"),OFFSET('Hygiene Data'!$H$9,0,10*ROW('Hygiene Data'!H28)),NA())</f>
        <v>#N/A</v>
      </c>
      <c r="BO34" s="93" t="e">
        <f ca="true">+IF(AND(ISNUMBER(OFFSET('Hygiene Data'!$I$5,0,10*ROW('Hygiene Data'!I28))),'Data Summary'!ED34="Yes"),OFFSET('Hygiene Data'!$I$5,0,10*ROW('Hygiene Data'!I28)),NA())</f>
        <v>#N/A</v>
      </c>
      <c r="BP34" s="93" t="e">
        <f ca="true">+IF(AND(ISNUMBER(OFFSET('Hygiene Data'!$I$7,0,10*ROW('Hygiene Data'!I28))),'Data Summary'!EE34="Yes"),OFFSET('Hygiene Data'!$I$7,0,10*ROW('Hygiene Data'!I28)),NA())</f>
        <v>#N/A</v>
      </c>
      <c r="BQ34" s="93" t="e">
        <f ca="true">+IF(AND(ISNUMBER(OFFSET('Hygiene Data'!$I$9,0,10*ROW('Hygiene Data'!I28))),'Data Summary'!EF34="Yes"),OFFSET('Hygiene Data'!$I$9,0,10*ROW('Hygiene Data'!I28)),NA())</f>
        <v>#N/A</v>
      </c>
    </row>
    <row xmlns:x14ac="http://schemas.microsoft.com/office/spreadsheetml/2009/9/ac" r="35" x14ac:dyDescent="0.2">
      <c r="A35" s="328" t="e">
        <f ca="true">+RIGHT('Data Summary'!A35,LEN('Data Summary'!A35)-9)</f>
        <v>#VALUE!</v>
      </c>
      <c r="B35" s="35" t="str">
        <f ca="true">+IF(ISTEXT('Data Summary'!B35),'Data Summary'!B35,"")</f>
        <v/>
      </c>
      <c r="C35" s="327" t="e">
        <f ca="true">+VALUE('Data Summary'!C35)</f>
        <v>#VALUE!</v>
      </c>
      <c r="D35" s="91" t="e">
        <f ca="true">+IF(AND(ISNUMBER(OFFSET('Water Data'!$D$4,0,10*ROW('Water Data'!D29))),'Data Summary'!BS35="Yes"),100-OFFSET('Water Data'!$D$4,0,10*ROW('Water Data'!D29)),NA())</f>
        <v>#N/A</v>
      </c>
      <c r="E35" s="91" t="e">
        <f ca="true">+IF(AND(ISNUMBER(OFFSET('Water Data'!$D$6,0,10*ROW('Water Data'!D29))),'Data Summary'!BT35="Yes"),OFFSET('Water Data'!$D$6,0,10*ROW('Water Data'!D29)),NA())</f>
        <v>#N/A</v>
      </c>
      <c r="F35" s="91" t="e">
        <f ca="true">+IF(AND(ISNUMBER(OFFSET('Water Data'!$D$9,0,10*ROW('Water Data'!D29))),'Data Summary'!BU35="Yes"),OFFSET('Water Data'!$D$9,0,10*ROW('Water Data'!D29)),NA())</f>
        <v>#N/A</v>
      </c>
      <c r="G35" s="91" t="e">
        <f ca="true">+IF(AND(ISNUMBER(OFFSET('Water Data'!$E$4,0,10*ROW('Water Data'!E29))),'Data Summary'!BV35="Yes"),100-OFFSET('Water Data'!$E$4,0,10*ROW('Water Data'!E29)),NA())</f>
        <v>#N/A</v>
      </c>
      <c r="H35" s="91" t="e">
        <f ca="true">+IF(AND(ISNUMBER(OFFSET('Water Data'!$E$6,0,10*ROW('Water Data'!E29))),'Data Summary'!BW35="Yes"),OFFSET('Water Data'!$E$6,0,10*ROW('Water Data'!E29)),NA())</f>
        <v>#N/A</v>
      </c>
      <c r="I35" s="91" t="e">
        <f ca="true">+IF(AND(ISNUMBER(OFFSET('Water Data'!$E$9,0,10*ROW('Water Data'!E29))),'Data Summary'!BX35="Yes"),OFFSET('Water Data'!$E$9,0,10*ROW('Water Data'!E29)),NA())</f>
        <v>#N/A</v>
      </c>
      <c r="J35" s="91" t="e">
        <f ca="true">+IF(AND(ISNUMBER(OFFSET('Water Data'!$F$4,0,10*ROW('Water Data'!F29))),'Data Summary'!BY35="Yes"),100-OFFSET('Water Data'!$F$4,0,10*ROW('Water Data'!F29)),NA())</f>
        <v>#N/A</v>
      </c>
      <c r="K35" s="91" t="e">
        <f ca="true">+IF(AND(ISNUMBER(OFFSET('Water Data'!$F$6,0,10*ROW('Water Data'!F29))),'Data Summary'!BZ35="Yes"),OFFSET('Water Data'!$F$6,0,10*ROW('Water Data'!F29)),NA())</f>
        <v>#N/A</v>
      </c>
      <c r="L35" s="91" t="e">
        <f ca="true">+IF(AND(ISNUMBER(OFFSET('Water Data'!$F$9,0,10*ROW('Water Data'!F29))),'Data Summary'!CA35="Yes"),OFFSET('Water Data'!$F$9,0,10*ROW('Water Data'!F29)),NA())</f>
        <v>#N/A</v>
      </c>
      <c r="M35" s="91" t="e">
        <f ca="true">+IF(AND(ISNUMBER(OFFSET('Water Data'!$G$4,0,10*ROW('Water Data'!G29))),'Data Summary'!CB35="Yes"),100-OFFSET('Water Data'!$G$4,0,10*ROW('Water Data'!G29)),NA())</f>
        <v>#N/A</v>
      </c>
      <c r="N35" s="91" t="e">
        <f ca="true">+IF(AND(ISNUMBER(OFFSET('Water Data'!$G$6,0,10*ROW('Water Data'!G29))),'Data Summary'!CC35="Yes"),OFFSET('Water Data'!$G$6,0,10*ROW('Water Data'!G29)),NA())</f>
        <v>#N/A</v>
      </c>
      <c r="O35" s="91" t="e">
        <f ca="true">+IF(AND(ISNUMBER(OFFSET('Water Data'!$G$9,0,10*ROW('Water Data'!G29))),'Data Summary'!CD35="Yes"),OFFSET('Water Data'!$G$9,0,10*ROW('Water Data'!G29)),NA())</f>
        <v>#N/A</v>
      </c>
      <c r="P35" s="91" t="e">
        <f ca="true">+IF(AND(ISNUMBER(OFFSET('Water Data'!$H$4,0,10*ROW('Water Data'!H29))),'Data Summary'!CE35="Yes"),100-OFFSET('Water Data'!$H$4,0,10*ROW('Water Data'!H29)),NA())</f>
        <v>#N/A</v>
      </c>
      <c r="Q35" s="91" t="e">
        <f ca="true">+IF(AND(ISNUMBER(OFFSET('Water Data'!$H$6,0,10*ROW('Water Data'!H29))),'Data Summary'!CF35="Yes"),OFFSET('Water Data'!$H$6,0,10*ROW('Water Data'!H29)),NA())</f>
        <v>#N/A</v>
      </c>
      <c r="R35" s="91" t="e">
        <f ca="true">+IF(AND(ISNUMBER(OFFSET('Water Data'!$H$9,0,10*ROW('Water Data'!H29))),'Data Summary'!CG35="Yes"),OFFSET('Water Data'!$H$9,0,10*ROW('Water Data'!H29)),NA())</f>
        <v>#N/A</v>
      </c>
      <c r="S35" s="91" t="e">
        <f ca="true">+IF(AND(ISNUMBER(OFFSET('Water Data'!$I$4,0,10*ROW('Water Data'!I29))),'Data Summary'!CH35="Yes"),100-OFFSET('Water Data'!$I$4,0,10*ROW('Water Data'!I29)),NA())</f>
        <v>#N/A</v>
      </c>
      <c r="T35" s="91" t="e">
        <f ca="true">+IF(AND(ISNUMBER(OFFSET('Water Data'!$I$6,0,10*ROW('Water Data'!I29))),'Data Summary'!CI35="Yes"),OFFSET('Water Data'!$I$6,0,10*ROW('Water Data'!I29)),NA())</f>
        <v>#N/A</v>
      </c>
      <c r="U35" s="91" t="e">
        <f ca="true">+IF(AND(ISNUMBER(OFFSET('Water Data'!$I$9,0,10*ROW('Water Data'!I29))),'Data Summary'!CJ35="Yes"),OFFSET('Water Data'!$I$9,0,10*ROW('Water Data'!I29)),NA())</f>
        <v>#N/A</v>
      </c>
      <c r="V35" s="92" t="e">
        <f ca="true">+IF(AND(ISNUMBER(OFFSET('Sanitation Data'!$D$4,0,10*ROW('Sanitation Data'!D29))),'Data Summary'!CK35="Yes"),100-OFFSET('Sanitation Data'!$D$4,0,10*ROW('Sanitation Data'!D29)),NA())</f>
        <v>#N/A</v>
      </c>
      <c r="W35" s="92" t="e">
        <f ca="true">+IF(AND(ISNUMBER(OFFSET('Sanitation Data'!$D$6,0,10*ROW('Sanitation Data'!D29))),'Data Summary'!CL35="Yes"),OFFSET('Sanitation Data'!$D$6,0,10*ROW('Sanitation Data'!D29)),NA())</f>
        <v>#N/A</v>
      </c>
      <c r="X35" s="92" t="e">
        <f ca="true">+IF(AND(ISNUMBER(OFFSET('Sanitation Data'!$D$10,0,10*ROW('Sanitation Data'!D29))),'Data Summary'!CM35="Yes"),OFFSET('Sanitation Data'!$D$10,0,10*ROW('Sanitation Data'!D29)),NA())</f>
        <v>#N/A</v>
      </c>
      <c r="Y35" s="92" t="e">
        <f ca="true">+IF(AND(ISNUMBER(OFFSET('Sanitation Data'!$D$11,0,10*ROW('Sanitation Data'!D29))),'Data Summary'!CN35="Yes"),OFFSET('Sanitation Data'!$D$11,0,10*ROW('Sanitation Data'!D29)),NA())</f>
        <v>#N/A</v>
      </c>
      <c r="Z35" s="92" t="e">
        <f ca="true">+IF(AND(ISNUMBER(OFFSET('Sanitation Data'!$D$12,0,10*ROW('Sanitation Data'!D29))),'Data Summary'!CO35="Yes"),OFFSET('Sanitation Data'!$D$12,0,10*ROW('Sanitation Data'!D29)),NA())</f>
        <v>#N/A</v>
      </c>
      <c r="AA35" s="92" t="e">
        <f ca="true">+IF(AND(ISNUMBER(OFFSET('Sanitation Data'!$E$4,0,10*ROW('Sanitation Data'!E29))),'Data Summary'!CP35="Yes"),100-OFFSET('Sanitation Data'!$E$4,0,10*ROW('Sanitation Data'!E29)),NA())</f>
        <v>#N/A</v>
      </c>
      <c r="AB35" s="92" t="e">
        <f ca="true">+IF(AND(ISNUMBER(OFFSET('Sanitation Data'!$E$6,0,10*ROW('Sanitation Data'!E29))),'Data Summary'!CQ35="Yes"),OFFSET('Sanitation Data'!$E$6,0,10*ROW('Sanitation Data'!E29)),NA())</f>
        <v>#N/A</v>
      </c>
      <c r="AC35" s="92" t="e">
        <f ca="true">+IF(AND(ISNUMBER(OFFSET('Sanitation Data'!$E$10,0,10*ROW('Sanitation Data'!E29))),'Data Summary'!CR35="Yes"),OFFSET('Sanitation Data'!$E$10,0,10*ROW('Sanitation Data'!E29)),NA())</f>
        <v>#N/A</v>
      </c>
      <c r="AD35" s="92" t="e">
        <f ca="true">+IF(AND(ISNUMBER(OFFSET('Sanitation Data'!$E$11,0,10*ROW('Sanitation Data'!E29))),'Data Summary'!CS35="Yes"),OFFSET('Sanitation Data'!$E$11,0,10*ROW('Sanitation Data'!E29)),NA())</f>
        <v>#N/A</v>
      </c>
      <c r="AE35" s="92" t="e">
        <f ca="true">+IF(AND(ISNUMBER(OFFSET('Sanitation Data'!$E$12,0,10*ROW('Sanitation Data'!E29))),'Data Summary'!CT35="Yes"),OFFSET('Sanitation Data'!$E$12,0,10*ROW('Sanitation Data'!E29)),NA())</f>
        <v>#N/A</v>
      </c>
      <c r="AF35" s="92" t="e">
        <f ca="true">+IF(AND(ISNUMBER(OFFSET('Sanitation Data'!$F$4,0,10*ROW('Sanitation Data'!F29))),'Data Summary'!CU35="Yes"),100-OFFSET('Sanitation Data'!$F$4,0,10*ROW('Sanitation Data'!F29)),NA())</f>
        <v>#N/A</v>
      </c>
      <c r="AG35" s="92" t="e">
        <f ca="true">+IF(AND(ISNUMBER(OFFSET('Sanitation Data'!$F$6,0,10*ROW('Sanitation Data'!F29))),'Data Summary'!CV35="Yes"),OFFSET('Sanitation Data'!$F$6,0,10*ROW('Sanitation Data'!F29)),NA())</f>
        <v>#N/A</v>
      </c>
      <c r="AH35" s="92" t="e">
        <f ca="true">+IF(AND(ISNUMBER(OFFSET('Sanitation Data'!$F$10,0,10*ROW('Sanitation Data'!F29))),'Data Summary'!CW35="Yes"),OFFSET('Sanitation Data'!$F$10,0,10*ROW('Sanitation Data'!F29)),NA())</f>
        <v>#N/A</v>
      </c>
      <c r="AI35" s="92" t="e">
        <f ca="true">+IF(AND(ISNUMBER(OFFSET('Sanitation Data'!$F$11,0,10*ROW('Sanitation Data'!F29))),'Data Summary'!CX35="Yes"),OFFSET('Sanitation Data'!$F$11,0,10*ROW('Sanitation Data'!F29)),NA())</f>
        <v>#N/A</v>
      </c>
      <c r="AJ35" s="92" t="e">
        <f ca="true">+IF(AND(ISNUMBER(OFFSET('Sanitation Data'!$F$12,0,10*ROW('Sanitation Data'!F29))),'Data Summary'!CY35="Yes"),OFFSET('Sanitation Data'!$F$12,0,10*ROW('Sanitation Data'!F29)),NA())</f>
        <v>#N/A</v>
      </c>
      <c r="AK35" s="92" t="e">
        <f ca="true">+IF(AND(ISNUMBER(OFFSET('Sanitation Data'!$G$4,0,10*ROW('Sanitation Data'!G29))),'Data Summary'!CZ35="Yes"),100-OFFSET('Sanitation Data'!$G$4,0,10*ROW('Sanitation Data'!G29)),NA())</f>
        <v>#N/A</v>
      </c>
      <c r="AL35" s="92" t="e">
        <f ca="true">+IF(AND(ISNUMBER(OFFSET('Sanitation Data'!$G$6,0,10*ROW('Sanitation Data'!G29))),'Data Summary'!DA35="Yes"),OFFSET('Sanitation Data'!$G$6,0,10*ROW('Sanitation Data'!G29)),NA())</f>
        <v>#N/A</v>
      </c>
      <c r="AM35" s="92" t="e">
        <f ca="true">+IF(AND(ISNUMBER(OFFSET('Sanitation Data'!$G$10,0,10*ROW('Sanitation Data'!G29))),'Data Summary'!DB35="Yes"),OFFSET('Sanitation Data'!$G$10,0,10*ROW('Sanitation Data'!G29)),NA())</f>
        <v>#N/A</v>
      </c>
      <c r="AN35" s="92" t="e">
        <f ca="true">+IF(AND(ISNUMBER(OFFSET('Sanitation Data'!$G$11,0,10*ROW('Sanitation Data'!G29))),'Data Summary'!DC35="Yes"),OFFSET('Sanitation Data'!$G$11,0,10*ROW('Sanitation Data'!G29)),NA())</f>
        <v>#N/A</v>
      </c>
      <c r="AO35" s="92" t="e">
        <f ca="true">+IF(AND(ISNUMBER(OFFSET('Sanitation Data'!$G$12,0,10*ROW('Sanitation Data'!G29))),'Data Summary'!DD35="Yes"),OFFSET('Sanitation Data'!$G$12,0,10*ROW('Sanitation Data'!G29)),NA())</f>
        <v>#N/A</v>
      </c>
      <c r="AP35" s="92" t="e">
        <f ca="true">+IF(AND(ISNUMBER(OFFSET('Sanitation Data'!$H$4,0,10*ROW('Sanitation Data'!H29))),'Data Summary'!DE35="Yes"),100-OFFSET('Sanitation Data'!$H$4,0,10*ROW('Sanitation Data'!H29)),NA())</f>
        <v>#N/A</v>
      </c>
      <c r="AQ35" s="92" t="e">
        <f ca="true">+IF(AND(ISNUMBER(OFFSET('Sanitation Data'!$H$6,0,10*ROW('Sanitation Data'!H29))),'Data Summary'!DF35="Yes"),OFFSET('Sanitation Data'!$H$6,0,10*ROW('Sanitation Data'!H29)),NA())</f>
        <v>#N/A</v>
      </c>
      <c r="AR35" s="92" t="e">
        <f ca="true">+IF(AND(ISNUMBER(OFFSET('Sanitation Data'!$H$10,0,10*ROW('Sanitation Data'!H29))),'Data Summary'!DG35="Yes"),OFFSET('Sanitation Data'!$H$10,0,10*ROW('Sanitation Data'!H29)),NA())</f>
        <v>#N/A</v>
      </c>
      <c r="AS35" s="92" t="e">
        <f ca="true">+IF(AND(ISNUMBER(OFFSET('Sanitation Data'!$H$11,0,10*ROW('Sanitation Data'!H29))),'Data Summary'!DH35="Yes"),OFFSET('Sanitation Data'!$H$11,0,10*ROW('Sanitation Data'!H29)),NA())</f>
        <v>#N/A</v>
      </c>
      <c r="AT35" s="92" t="e">
        <f ca="true">+IF(AND(ISNUMBER(OFFSET('Sanitation Data'!$H$12,0,10*ROW('Sanitation Data'!H29))),'Data Summary'!DI35="Yes"),OFFSET('Sanitation Data'!$H$12,0,10*ROW('Sanitation Data'!H29)),NA())</f>
        <v>#N/A</v>
      </c>
      <c r="AU35" s="92" t="e">
        <f ca="true">+IF(AND(ISNUMBER(OFFSET('Sanitation Data'!$I$4,0,10*ROW('Sanitation Data'!I29))),'Data Summary'!DJ35="Yes"),100-OFFSET('Sanitation Data'!$I$4,0,10*ROW('Sanitation Data'!I29)),NA())</f>
        <v>#N/A</v>
      </c>
      <c r="AV35" s="92" t="e">
        <f ca="true">+IF(AND(ISNUMBER(OFFSET('Sanitation Data'!$I$6,0,10*ROW('Sanitation Data'!I29))),'Data Summary'!DK35="Yes"),OFFSET('Sanitation Data'!$I$6,0,10*ROW('Sanitation Data'!I29)),NA())</f>
        <v>#N/A</v>
      </c>
      <c r="AW35" s="92" t="e">
        <f ca="true">+IF(AND(ISNUMBER(OFFSET('Sanitation Data'!$I$10,0,10*ROW('Sanitation Data'!I29))),'Data Summary'!DL35="Yes"),OFFSET('Sanitation Data'!$I$10,0,10*ROW('Sanitation Data'!I29)),NA())</f>
        <v>#N/A</v>
      </c>
      <c r="AX35" s="92" t="e">
        <f ca="true">+IF(AND(ISNUMBER(OFFSET('Sanitation Data'!$I$11,0,10*ROW('Sanitation Data'!I29))),'Data Summary'!DM35="Yes"),OFFSET('Sanitation Data'!$I$11,0,10*ROW('Sanitation Data'!I29)),NA())</f>
        <v>#N/A</v>
      </c>
      <c r="AY35" s="92" t="e">
        <f ca="true">+IF(AND(ISNUMBER(OFFSET('Sanitation Data'!$I$12,0,10*ROW('Sanitation Data'!I29))),'Data Summary'!DN35="Yes"),OFFSET('Sanitation Data'!$I$12,0,10*ROW('Sanitation Data'!I29)),NA())</f>
        <v>#N/A</v>
      </c>
      <c r="AZ35" s="93" t="e">
        <f ca="true">+IF(AND(ISNUMBER(OFFSET('Hygiene Data'!$D$5,0,10*ROW('Hygiene Data'!D29))),'Data Summary'!DO35="Yes"),OFFSET('Hygiene Data'!$D$5,0,10*ROW('Hygiene Data'!D29)),NA())</f>
        <v>#N/A</v>
      </c>
      <c r="BA35" s="93" t="e">
        <f ca="true">+IF(AND(ISNUMBER(OFFSET('Hygiene Data'!$D$7,0,10*ROW('Hygiene Data'!D29))),'Data Summary'!DP35="Yes"),OFFSET('Hygiene Data'!$D$7,0,10*ROW('Hygiene Data'!D29)),NA())</f>
        <v>#N/A</v>
      </c>
      <c r="BB35" s="93" t="e">
        <f ca="true">+IF(AND(ISNUMBER(OFFSET('Hygiene Data'!$D$9,0,10*ROW('Hygiene Data'!D29))),'Data Summary'!DQ35="Yes"),OFFSET('Hygiene Data'!$D$9,0,10*ROW('Hygiene Data'!D29)),NA())</f>
        <v>#N/A</v>
      </c>
      <c r="BC35" s="93" t="e">
        <f ca="true">+IF(AND(ISNUMBER(OFFSET('Hygiene Data'!$E$5,0,10*ROW('Hygiene Data'!E29))),'Data Summary'!DR35="Yes"),OFFSET('Hygiene Data'!$E$5,0,10*ROW('Hygiene Data'!E29)),NA())</f>
        <v>#N/A</v>
      </c>
      <c r="BD35" s="93" t="e">
        <f ca="true">+IF(AND(ISNUMBER(OFFSET('Hygiene Data'!$E$7,0,10*ROW('Hygiene Data'!E29))),'Data Summary'!DS35="Yes"),OFFSET('Hygiene Data'!$E$7,0,10*ROW('Hygiene Data'!E29)),NA())</f>
        <v>#N/A</v>
      </c>
      <c r="BE35" s="93" t="e">
        <f ca="true">+IF(AND(ISNUMBER(OFFSET('Hygiene Data'!$E$9,0,10*ROW('Hygiene Data'!E29))),'Data Summary'!DT35="Yes"),OFFSET('Hygiene Data'!$E$9,0,10*ROW('Hygiene Data'!E29)),NA())</f>
        <v>#N/A</v>
      </c>
      <c r="BF35" s="93" t="e">
        <f ca="true">+IF(AND(ISNUMBER(OFFSET('Hygiene Data'!$F$5,0,10*ROW('Hygiene Data'!F29))),'Data Summary'!DU35="Yes"),OFFSET('Hygiene Data'!$F$5,0,10*ROW('Hygiene Data'!F29)),NA())</f>
        <v>#N/A</v>
      </c>
      <c r="BG35" s="93" t="e">
        <f ca="true">+IF(AND(ISNUMBER(OFFSET('Hygiene Data'!$F$7,0,10*ROW('Hygiene Data'!F29))),'Data Summary'!DV35="Yes"),OFFSET('Hygiene Data'!$F$7,0,10*ROW('Hygiene Data'!F29)),NA())</f>
        <v>#N/A</v>
      </c>
      <c r="BH35" s="93" t="e">
        <f ca="true">+IF(AND(ISNUMBER(OFFSET('Hygiene Data'!$F$9,0,10*ROW('Hygiene Data'!F29))),'Data Summary'!DW35="Yes"),OFFSET('Hygiene Data'!$F$9,0,10*ROW('Hygiene Data'!F29)),NA())</f>
        <v>#N/A</v>
      </c>
      <c r="BI35" s="93" t="e">
        <f ca="true">+IF(AND(ISNUMBER(OFFSET('Hygiene Data'!$G$5,0,10*ROW('Hygiene Data'!G29))),'Data Summary'!DX35="Yes"),OFFSET('Hygiene Data'!$G$5,0,10*ROW('Hygiene Data'!G29)),NA())</f>
        <v>#N/A</v>
      </c>
      <c r="BJ35" s="93" t="e">
        <f ca="true">+IF(AND(ISNUMBER(OFFSET('Hygiene Data'!$G$7,0,10*ROW('Hygiene Data'!G29))),'Data Summary'!DY35="Yes"),OFFSET('Hygiene Data'!$G$7,0,10*ROW('Hygiene Data'!G29)),NA())</f>
        <v>#N/A</v>
      </c>
      <c r="BK35" s="93" t="e">
        <f ca="true">+IF(AND(ISNUMBER(OFFSET('Hygiene Data'!$G$9,0,10*ROW('Hygiene Data'!G29))),'Data Summary'!DZ35="Yes"),OFFSET('Hygiene Data'!$G$9,0,10*ROW('Hygiene Data'!G29)),NA())</f>
        <v>#N/A</v>
      </c>
      <c r="BL35" s="93" t="e">
        <f ca="true">+IF(AND(ISNUMBER(OFFSET('Hygiene Data'!$H$5,0,10*ROW('Hygiene Data'!H29))),'Data Summary'!EA35="Yes"),OFFSET('Hygiene Data'!$H$5,0,10*ROW('Hygiene Data'!H29)),NA())</f>
        <v>#N/A</v>
      </c>
      <c r="BM35" s="93" t="e">
        <f ca="true">+IF(AND(ISNUMBER(OFFSET('Hygiene Data'!$H$7,0,10*ROW('Hygiene Data'!H29))),'Data Summary'!EB35="Yes"),OFFSET('Hygiene Data'!$H$7,0,10*ROW('Hygiene Data'!H29)),NA())</f>
        <v>#N/A</v>
      </c>
      <c r="BN35" s="93" t="e">
        <f ca="true">+IF(AND(ISNUMBER(OFFSET('Hygiene Data'!$H$9,0,10*ROW('Hygiene Data'!H29))),'Data Summary'!EC35="Yes"),OFFSET('Hygiene Data'!$H$9,0,10*ROW('Hygiene Data'!H29)),NA())</f>
        <v>#N/A</v>
      </c>
      <c r="BO35" s="93" t="e">
        <f ca="true">+IF(AND(ISNUMBER(OFFSET('Hygiene Data'!$I$5,0,10*ROW('Hygiene Data'!I29))),'Data Summary'!ED35="Yes"),OFFSET('Hygiene Data'!$I$5,0,10*ROW('Hygiene Data'!I29)),NA())</f>
        <v>#N/A</v>
      </c>
      <c r="BP35" s="93" t="e">
        <f ca="true">+IF(AND(ISNUMBER(OFFSET('Hygiene Data'!$I$7,0,10*ROW('Hygiene Data'!I29))),'Data Summary'!EE35="Yes"),OFFSET('Hygiene Data'!$I$7,0,10*ROW('Hygiene Data'!I29)),NA())</f>
        <v>#N/A</v>
      </c>
      <c r="BQ35" s="93" t="e">
        <f ca="true">+IF(AND(ISNUMBER(OFFSET('Hygiene Data'!$I$9,0,10*ROW('Hygiene Data'!I29))),'Data Summary'!EF35="Yes"),OFFSET('Hygiene Data'!$I$9,0,10*ROW('Hygiene Data'!I29)),NA())</f>
        <v>#N/A</v>
      </c>
    </row>
    <row xmlns:x14ac="http://schemas.microsoft.com/office/spreadsheetml/2009/9/ac" r="36" x14ac:dyDescent="0.2">
      <c r="A36" s="328" t="e">
        <f ca="true">+RIGHT('Data Summary'!A36,LEN('Data Summary'!A36)-9)</f>
        <v>#VALUE!</v>
      </c>
      <c r="B36" s="35" t="str">
        <f ca="true">+IF(ISTEXT('Data Summary'!B36),'Data Summary'!B36,"")</f>
        <v/>
      </c>
      <c r="C36" s="327" t="e">
        <f ca="true">+VALUE('Data Summary'!C36)</f>
        <v>#VALUE!</v>
      </c>
      <c r="D36" s="91" t="e">
        <f ca="true">+IF(AND(ISNUMBER(OFFSET('Water Data'!$D$4,0,10*ROW('Water Data'!D30))),'Data Summary'!BS36="Yes"),100-OFFSET('Water Data'!$D$4,0,10*ROW('Water Data'!D30)),NA())</f>
        <v>#N/A</v>
      </c>
      <c r="E36" s="91" t="e">
        <f ca="true">+IF(AND(ISNUMBER(OFFSET('Water Data'!$D$6,0,10*ROW('Water Data'!D30))),'Data Summary'!BT36="Yes"),OFFSET('Water Data'!$D$6,0,10*ROW('Water Data'!D30)),NA())</f>
        <v>#N/A</v>
      </c>
      <c r="F36" s="91" t="e">
        <f ca="true">+IF(AND(ISNUMBER(OFFSET('Water Data'!$D$9,0,10*ROW('Water Data'!D30))),'Data Summary'!BU36="Yes"),OFFSET('Water Data'!$D$9,0,10*ROW('Water Data'!D30)),NA())</f>
        <v>#N/A</v>
      </c>
      <c r="G36" s="91" t="e">
        <f ca="true">+IF(AND(ISNUMBER(OFFSET('Water Data'!$E$4,0,10*ROW('Water Data'!E30))),'Data Summary'!BV36="Yes"),100-OFFSET('Water Data'!$E$4,0,10*ROW('Water Data'!E30)),NA())</f>
        <v>#N/A</v>
      </c>
      <c r="H36" s="91" t="e">
        <f ca="true">+IF(AND(ISNUMBER(OFFSET('Water Data'!$E$6,0,10*ROW('Water Data'!E30))),'Data Summary'!BW36="Yes"),OFFSET('Water Data'!$E$6,0,10*ROW('Water Data'!E30)),NA())</f>
        <v>#N/A</v>
      </c>
      <c r="I36" s="91" t="e">
        <f ca="true">+IF(AND(ISNUMBER(OFFSET('Water Data'!$E$9,0,10*ROW('Water Data'!E30))),'Data Summary'!BX36="Yes"),OFFSET('Water Data'!$E$9,0,10*ROW('Water Data'!E30)),NA())</f>
        <v>#N/A</v>
      </c>
      <c r="J36" s="91" t="e">
        <f ca="true">+IF(AND(ISNUMBER(OFFSET('Water Data'!$F$4,0,10*ROW('Water Data'!F30))),'Data Summary'!BY36="Yes"),100-OFFSET('Water Data'!$F$4,0,10*ROW('Water Data'!F30)),NA())</f>
        <v>#N/A</v>
      </c>
      <c r="K36" s="91" t="e">
        <f ca="true">+IF(AND(ISNUMBER(OFFSET('Water Data'!$F$6,0,10*ROW('Water Data'!F30))),'Data Summary'!BZ36="Yes"),OFFSET('Water Data'!$F$6,0,10*ROW('Water Data'!F30)),NA())</f>
        <v>#N/A</v>
      </c>
      <c r="L36" s="91" t="e">
        <f ca="true">+IF(AND(ISNUMBER(OFFSET('Water Data'!$F$9,0,10*ROW('Water Data'!F30))),'Data Summary'!CA36="Yes"),OFFSET('Water Data'!$F$9,0,10*ROW('Water Data'!F30)),NA())</f>
        <v>#N/A</v>
      </c>
      <c r="M36" s="91" t="e">
        <f ca="true">+IF(AND(ISNUMBER(OFFSET('Water Data'!$G$4,0,10*ROW('Water Data'!G30))),'Data Summary'!CB36="Yes"),100-OFFSET('Water Data'!$G$4,0,10*ROW('Water Data'!G30)),NA())</f>
        <v>#N/A</v>
      </c>
      <c r="N36" s="91" t="e">
        <f ca="true">+IF(AND(ISNUMBER(OFFSET('Water Data'!$G$6,0,10*ROW('Water Data'!G30))),'Data Summary'!CC36="Yes"),OFFSET('Water Data'!$G$6,0,10*ROW('Water Data'!G30)),NA())</f>
        <v>#N/A</v>
      </c>
      <c r="O36" s="91" t="e">
        <f ca="true">+IF(AND(ISNUMBER(OFFSET('Water Data'!$G$9,0,10*ROW('Water Data'!G30))),'Data Summary'!CD36="Yes"),OFFSET('Water Data'!$G$9,0,10*ROW('Water Data'!G30)),NA())</f>
        <v>#N/A</v>
      </c>
      <c r="P36" s="91" t="e">
        <f ca="true">+IF(AND(ISNUMBER(OFFSET('Water Data'!$H$4,0,10*ROW('Water Data'!H30))),'Data Summary'!CE36="Yes"),100-OFFSET('Water Data'!$H$4,0,10*ROW('Water Data'!H30)),NA())</f>
        <v>#N/A</v>
      </c>
      <c r="Q36" s="91" t="e">
        <f ca="true">+IF(AND(ISNUMBER(OFFSET('Water Data'!$H$6,0,10*ROW('Water Data'!H30))),'Data Summary'!CF36="Yes"),OFFSET('Water Data'!$H$6,0,10*ROW('Water Data'!H30)),NA())</f>
        <v>#N/A</v>
      </c>
      <c r="R36" s="91" t="e">
        <f ca="true">+IF(AND(ISNUMBER(OFFSET('Water Data'!$H$9,0,10*ROW('Water Data'!H30))),'Data Summary'!CG36="Yes"),OFFSET('Water Data'!$H$9,0,10*ROW('Water Data'!H30)),NA())</f>
        <v>#N/A</v>
      </c>
      <c r="S36" s="91" t="e">
        <f ca="true">+IF(AND(ISNUMBER(OFFSET('Water Data'!$I$4,0,10*ROW('Water Data'!I30))),'Data Summary'!CH36="Yes"),100-OFFSET('Water Data'!$I$4,0,10*ROW('Water Data'!I30)),NA())</f>
        <v>#N/A</v>
      </c>
      <c r="T36" s="91" t="e">
        <f ca="true">+IF(AND(ISNUMBER(OFFSET('Water Data'!$I$6,0,10*ROW('Water Data'!I30))),'Data Summary'!CI36="Yes"),OFFSET('Water Data'!$I$6,0,10*ROW('Water Data'!I30)),NA())</f>
        <v>#N/A</v>
      </c>
      <c r="U36" s="91" t="e">
        <f ca="true">+IF(AND(ISNUMBER(OFFSET('Water Data'!$I$9,0,10*ROW('Water Data'!I30))),'Data Summary'!CJ36="Yes"),OFFSET('Water Data'!$I$9,0,10*ROW('Water Data'!I30)),NA())</f>
        <v>#N/A</v>
      </c>
      <c r="V36" s="92" t="e">
        <f ca="true">+IF(AND(ISNUMBER(OFFSET('Sanitation Data'!$D$4,0,10*ROW('Sanitation Data'!D30))),'Data Summary'!CK36="Yes"),100-OFFSET('Sanitation Data'!$D$4,0,10*ROW('Sanitation Data'!D30)),NA())</f>
        <v>#N/A</v>
      </c>
      <c r="W36" s="92" t="e">
        <f ca="true">+IF(AND(ISNUMBER(OFFSET('Sanitation Data'!$D$6,0,10*ROW('Sanitation Data'!D30))),'Data Summary'!CL36="Yes"),OFFSET('Sanitation Data'!$D$6,0,10*ROW('Sanitation Data'!D30)),NA())</f>
        <v>#N/A</v>
      </c>
      <c r="X36" s="92" t="e">
        <f ca="true">+IF(AND(ISNUMBER(OFFSET('Sanitation Data'!$D$10,0,10*ROW('Sanitation Data'!D30))),'Data Summary'!CM36="Yes"),OFFSET('Sanitation Data'!$D$10,0,10*ROW('Sanitation Data'!D30)),NA())</f>
        <v>#N/A</v>
      </c>
      <c r="Y36" s="92" t="e">
        <f ca="true">+IF(AND(ISNUMBER(OFFSET('Sanitation Data'!$D$11,0,10*ROW('Sanitation Data'!D30))),'Data Summary'!CN36="Yes"),OFFSET('Sanitation Data'!$D$11,0,10*ROW('Sanitation Data'!D30)),NA())</f>
        <v>#N/A</v>
      </c>
      <c r="Z36" s="92" t="e">
        <f ca="true">+IF(AND(ISNUMBER(OFFSET('Sanitation Data'!$D$12,0,10*ROW('Sanitation Data'!D30))),'Data Summary'!CO36="Yes"),OFFSET('Sanitation Data'!$D$12,0,10*ROW('Sanitation Data'!D30)),NA())</f>
        <v>#N/A</v>
      </c>
      <c r="AA36" s="92" t="e">
        <f ca="true">+IF(AND(ISNUMBER(OFFSET('Sanitation Data'!$E$4,0,10*ROW('Sanitation Data'!E30))),'Data Summary'!CP36="Yes"),100-OFFSET('Sanitation Data'!$E$4,0,10*ROW('Sanitation Data'!E30)),NA())</f>
        <v>#N/A</v>
      </c>
      <c r="AB36" s="92" t="e">
        <f ca="true">+IF(AND(ISNUMBER(OFFSET('Sanitation Data'!$E$6,0,10*ROW('Sanitation Data'!E30))),'Data Summary'!CQ36="Yes"),OFFSET('Sanitation Data'!$E$6,0,10*ROW('Sanitation Data'!E30)),NA())</f>
        <v>#N/A</v>
      </c>
      <c r="AC36" s="92" t="e">
        <f ca="true">+IF(AND(ISNUMBER(OFFSET('Sanitation Data'!$E$10,0,10*ROW('Sanitation Data'!E30))),'Data Summary'!CR36="Yes"),OFFSET('Sanitation Data'!$E$10,0,10*ROW('Sanitation Data'!E30)),NA())</f>
        <v>#N/A</v>
      </c>
      <c r="AD36" s="92" t="e">
        <f ca="true">+IF(AND(ISNUMBER(OFFSET('Sanitation Data'!$E$11,0,10*ROW('Sanitation Data'!E30))),'Data Summary'!CS36="Yes"),OFFSET('Sanitation Data'!$E$11,0,10*ROW('Sanitation Data'!E30)),NA())</f>
        <v>#N/A</v>
      </c>
      <c r="AE36" s="92" t="e">
        <f ca="true">+IF(AND(ISNUMBER(OFFSET('Sanitation Data'!$E$12,0,10*ROW('Sanitation Data'!E30))),'Data Summary'!CT36="Yes"),OFFSET('Sanitation Data'!$E$12,0,10*ROW('Sanitation Data'!E30)),NA())</f>
        <v>#N/A</v>
      </c>
      <c r="AF36" s="92" t="e">
        <f ca="true">+IF(AND(ISNUMBER(OFFSET('Sanitation Data'!$F$4,0,10*ROW('Sanitation Data'!F30))),'Data Summary'!CU36="Yes"),100-OFFSET('Sanitation Data'!$F$4,0,10*ROW('Sanitation Data'!F30)),NA())</f>
        <v>#N/A</v>
      </c>
      <c r="AG36" s="92" t="e">
        <f ca="true">+IF(AND(ISNUMBER(OFFSET('Sanitation Data'!$F$6,0,10*ROW('Sanitation Data'!F30))),'Data Summary'!CV36="Yes"),OFFSET('Sanitation Data'!$F$6,0,10*ROW('Sanitation Data'!F30)),NA())</f>
        <v>#N/A</v>
      </c>
      <c r="AH36" s="92" t="e">
        <f ca="true">+IF(AND(ISNUMBER(OFFSET('Sanitation Data'!$F$10,0,10*ROW('Sanitation Data'!F30))),'Data Summary'!CW36="Yes"),OFFSET('Sanitation Data'!$F$10,0,10*ROW('Sanitation Data'!F30)),NA())</f>
        <v>#N/A</v>
      </c>
      <c r="AI36" s="92" t="e">
        <f ca="true">+IF(AND(ISNUMBER(OFFSET('Sanitation Data'!$F$11,0,10*ROW('Sanitation Data'!F30))),'Data Summary'!CX36="Yes"),OFFSET('Sanitation Data'!$F$11,0,10*ROW('Sanitation Data'!F30)),NA())</f>
        <v>#N/A</v>
      </c>
      <c r="AJ36" s="92" t="e">
        <f ca="true">+IF(AND(ISNUMBER(OFFSET('Sanitation Data'!$F$12,0,10*ROW('Sanitation Data'!F30))),'Data Summary'!CY36="Yes"),OFFSET('Sanitation Data'!$F$12,0,10*ROW('Sanitation Data'!F30)),NA())</f>
        <v>#N/A</v>
      </c>
      <c r="AK36" s="92" t="e">
        <f ca="true">+IF(AND(ISNUMBER(OFFSET('Sanitation Data'!$G$4,0,10*ROW('Sanitation Data'!G30))),'Data Summary'!CZ36="Yes"),100-OFFSET('Sanitation Data'!$G$4,0,10*ROW('Sanitation Data'!G30)),NA())</f>
        <v>#N/A</v>
      </c>
      <c r="AL36" s="92" t="e">
        <f ca="true">+IF(AND(ISNUMBER(OFFSET('Sanitation Data'!$G$6,0,10*ROW('Sanitation Data'!G30))),'Data Summary'!DA36="Yes"),OFFSET('Sanitation Data'!$G$6,0,10*ROW('Sanitation Data'!G30)),NA())</f>
        <v>#N/A</v>
      </c>
      <c r="AM36" s="92" t="e">
        <f ca="true">+IF(AND(ISNUMBER(OFFSET('Sanitation Data'!$G$10,0,10*ROW('Sanitation Data'!G30))),'Data Summary'!DB36="Yes"),OFFSET('Sanitation Data'!$G$10,0,10*ROW('Sanitation Data'!G30)),NA())</f>
        <v>#N/A</v>
      </c>
      <c r="AN36" s="92" t="e">
        <f ca="true">+IF(AND(ISNUMBER(OFFSET('Sanitation Data'!$G$11,0,10*ROW('Sanitation Data'!G30))),'Data Summary'!DC36="Yes"),OFFSET('Sanitation Data'!$G$11,0,10*ROW('Sanitation Data'!G30)),NA())</f>
        <v>#N/A</v>
      </c>
      <c r="AO36" s="92" t="e">
        <f ca="true">+IF(AND(ISNUMBER(OFFSET('Sanitation Data'!$G$12,0,10*ROW('Sanitation Data'!G30))),'Data Summary'!DD36="Yes"),OFFSET('Sanitation Data'!$G$12,0,10*ROW('Sanitation Data'!G30)),NA())</f>
        <v>#N/A</v>
      </c>
      <c r="AP36" s="92" t="e">
        <f ca="true">+IF(AND(ISNUMBER(OFFSET('Sanitation Data'!$H$4,0,10*ROW('Sanitation Data'!H30))),'Data Summary'!DE36="Yes"),100-OFFSET('Sanitation Data'!$H$4,0,10*ROW('Sanitation Data'!H30)),NA())</f>
        <v>#N/A</v>
      </c>
      <c r="AQ36" s="92" t="e">
        <f ca="true">+IF(AND(ISNUMBER(OFFSET('Sanitation Data'!$H$6,0,10*ROW('Sanitation Data'!H30))),'Data Summary'!DF36="Yes"),OFFSET('Sanitation Data'!$H$6,0,10*ROW('Sanitation Data'!H30)),NA())</f>
        <v>#N/A</v>
      </c>
      <c r="AR36" s="92" t="e">
        <f ca="true">+IF(AND(ISNUMBER(OFFSET('Sanitation Data'!$H$10,0,10*ROW('Sanitation Data'!H30))),'Data Summary'!DG36="Yes"),OFFSET('Sanitation Data'!$H$10,0,10*ROW('Sanitation Data'!H30)),NA())</f>
        <v>#N/A</v>
      </c>
      <c r="AS36" s="92" t="e">
        <f ca="true">+IF(AND(ISNUMBER(OFFSET('Sanitation Data'!$H$11,0,10*ROW('Sanitation Data'!H30))),'Data Summary'!DH36="Yes"),OFFSET('Sanitation Data'!$H$11,0,10*ROW('Sanitation Data'!H30)),NA())</f>
        <v>#N/A</v>
      </c>
      <c r="AT36" s="92" t="e">
        <f ca="true">+IF(AND(ISNUMBER(OFFSET('Sanitation Data'!$H$12,0,10*ROW('Sanitation Data'!H30))),'Data Summary'!DI36="Yes"),OFFSET('Sanitation Data'!$H$12,0,10*ROW('Sanitation Data'!H30)),NA())</f>
        <v>#N/A</v>
      </c>
      <c r="AU36" s="92" t="e">
        <f ca="true">+IF(AND(ISNUMBER(OFFSET('Sanitation Data'!$I$4,0,10*ROW('Sanitation Data'!I30))),'Data Summary'!DJ36="Yes"),100-OFFSET('Sanitation Data'!$I$4,0,10*ROW('Sanitation Data'!I30)),NA())</f>
        <v>#N/A</v>
      </c>
      <c r="AV36" s="92" t="e">
        <f ca="true">+IF(AND(ISNUMBER(OFFSET('Sanitation Data'!$I$6,0,10*ROW('Sanitation Data'!I30))),'Data Summary'!DK36="Yes"),OFFSET('Sanitation Data'!$I$6,0,10*ROW('Sanitation Data'!I30)),NA())</f>
        <v>#N/A</v>
      </c>
      <c r="AW36" s="92" t="e">
        <f ca="true">+IF(AND(ISNUMBER(OFFSET('Sanitation Data'!$I$10,0,10*ROW('Sanitation Data'!I30))),'Data Summary'!DL36="Yes"),OFFSET('Sanitation Data'!$I$10,0,10*ROW('Sanitation Data'!I30)),NA())</f>
        <v>#N/A</v>
      </c>
      <c r="AX36" s="92" t="e">
        <f ca="true">+IF(AND(ISNUMBER(OFFSET('Sanitation Data'!$I$11,0,10*ROW('Sanitation Data'!I30))),'Data Summary'!DM36="Yes"),OFFSET('Sanitation Data'!$I$11,0,10*ROW('Sanitation Data'!I30)),NA())</f>
        <v>#N/A</v>
      </c>
      <c r="AY36" s="92" t="e">
        <f ca="true">+IF(AND(ISNUMBER(OFFSET('Sanitation Data'!$I$12,0,10*ROW('Sanitation Data'!I30))),'Data Summary'!DN36="Yes"),OFFSET('Sanitation Data'!$I$12,0,10*ROW('Sanitation Data'!I30)),NA())</f>
        <v>#N/A</v>
      </c>
      <c r="AZ36" s="93" t="e">
        <f ca="true">+IF(AND(ISNUMBER(OFFSET('Hygiene Data'!$D$5,0,10*ROW('Hygiene Data'!D30))),'Data Summary'!DO36="Yes"),OFFSET('Hygiene Data'!$D$5,0,10*ROW('Hygiene Data'!D30)),NA())</f>
        <v>#N/A</v>
      </c>
      <c r="BA36" s="93" t="e">
        <f ca="true">+IF(AND(ISNUMBER(OFFSET('Hygiene Data'!$D$7,0,10*ROW('Hygiene Data'!D30))),'Data Summary'!DP36="Yes"),OFFSET('Hygiene Data'!$D$7,0,10*ROW('Hygiene Data'!D30)),NA())</f>
        <v>#N/A</v>
      </c>
      <c r="BB36" s="93" t="e">
        <f ca="true">+IF(AND(ISNUMBER(OFFSET('Hygiene Data'!$D$9,0,10*ROW('Hygiene Data'!D30))),'Data Summary'!DQ36="Yes"),OFFSET('Hygiene Data'!$D$9,0,10*ROW('Hygiene Data'!D30)),NA())</f>
        <v>#N/A</v>
      </c>
      <c r="BC36" s="93" t="e">
        <f ca="true">+IF(AND(ISNUMBER(OFFSET('Hygiene Data'!$E$5,0,10*ROW('Hygiene Data'!E30))),'Data Summary'!DR36="Yes"),OFFSET('Hygiene Data'!$E$5,0,10*ROW('Hygiene Data'!E30)),NA())</f>
        <v>#N/A</v>
      </c>
      <c r="BD36" s="93" t="e">
        <f ca="true">+IF(AND(ISNUMBER(OFFSET('Hygiene Data'!$E$7,0,10*ROW('Hygiene Data'!E30))),'Data Summary'!DS36="Yes"),OFFSET('Hygiene Data'!$E$7,0,10*ROW('Hygiene Data'!E30)),NA())</f>
        <v>#N/A</v>
      </c>
      <c r="BE36" s="93" t="e">
        <f ca="true">+IF(AND(ISNUMBER(OFFSET('Hygiene Data'!$E$9,0,10*ROW('Hygiene Data'!E30))),'Data Summary'!DT36="Yes"),OFFSET('Hygiene Data'!$E$9,0,10*ROW('Hygiene Data'!E30)),NA())</f>
        <v>#N/A</v>
      </c>
      <c r="BF36" s="93" t="e">
        <f ca="true">+IF(AND(ISNUMBER(OFFSET('Hygiene Data'!$F$5,0,10*ROW('Hygiene Data'!F30))),'Data Summary'!DU36="Yes"),OFFSET('Hygiene Data'!$F$5,0,10*ROW('Hygiene Data'!F30)),NA())</f>
        <v>#N/A</v>
      </c>
      <c r="BG36" s="93" t="e">
        <f ca="true">+IF(AND(ISNUMBER(OFFSET('Hygiene Data'!$F$7,0,10*ROW('Hygiene Data'!F30))),'Data Summary'!DV36="Yes"),OFFSET('Hygiene Data'!$F$7,0,10*ROW('Hygiene Data'!F30)),NA())</f>
        <v>#N/A</v>
      </c>
      <c r="BH36" s="93" t="e">
        <f ca="true">+IF(AND(ISNUMBER(OFFSET('Hygiene Data'!$F$9,0,10*ROW('Hygiene Data'!F30))),'Data Summary'!DW36="Yes"),OFFSET('Hygiene Data'!$F$9,0,10*ROW('Hygiene Data'!F30)),NA())</f>
        <v>#N/A</v>
      </c>
      <c r="BI36" s="93" t="e">
        <f ca="true">+IF(AND(ISNUMBER(OFFSET('Hygiene Data'!$G$5,0,10*ROW('Hygiene Data'!G30))),'Data Summary'!DX36="Yes"),OFFSET('Hygiene Data'!$G$5,0,10*ROW('Hygiene Data'!G30)),NA())</f>
        <v>#N/A</v>
      </c>
      <c r="BJ36" s="93" t="e">
        <f ca="true">+IF(AND(ISNUMBER(OFFSET('Hygiene Data'!$G$7,0,10*ROW('Hygiene Data'!G30))),'Data Summary'!DY36="Yes"),OFFSET('Hygiene Data'!$G$7,0,10*ROW('Hygiene Data'!G30)),NA())</f>
        <v>#N/A</v>
      </c>
      <c r="BK36" s="93" t="e">
        <f ca="true">+IF(AND(ISNUMBER(OFFSET('Hygiene Data'!$G$9,0,10*ROW('Hygiene Data'!G30))),'Data Summary'!DZ36="Yes"),OFFSET('Hygiene Data'!$G$9,0,10*ROW('Hygiene Data'!G30)),NA())</f>
        <v>#N/A</v>
      </c>
      <c r="BL36" s="93" t="e">
        <f ca="true">+IF(AND(ISNUMBER(OFFSET('Hygiene Data'!$H$5,0,10*ROW('Hygiene Data'!H30))),'Data Summary'!EA36="Yes"),OFFSET('Hygiene Data'!$H$5,0,10*ROW('Hygiene Data'!H30)),NA())</f>
        <v>#N/A</v>
      </c>
      <c r="BM36" s="93" t="e">
        <f ca="true">+IF(AND(ISNUMBER(OFFSET('Hygiene Data'!$H$7,0,10*ROW('Hygiene Data'!H30))),'Data Summary'!EB36="Yes"),OFFSET('Hygiene Data'!$H$7,0,10*ROW('Hygiene Data'!H30)),NA())</f>
        <v>#N/A</v>
      </c>
      <c r="BN36" s="93" t="e">
        <f ca="true">+IF(AND(ISNUMBER(OFFSET('Hygiene Data'!$H$9,0,10*ROW('Hygiene Data'!H30))),'Data Summary'!EC36="Yes"),OFFSET('Hygiene Data'!$H$9,0,10*ROW('Hygiene Data'!H30)),NA())</f>
        <v>#N/A</v>
      </c>
      <c r="BO36" s="93" t="e">
        <f ca="true">+IF(AND(ISNUMBER(OFFSET('Hygiene Data'!$I$5,0,10*ROW('Hygiene Data'!I30))),'Data Summary'!ED36="Yes"),OFFSET('Hygiene Data'!$I$5,0,10*ROW('Hygiene Data'!I30)),NA())</f>
        <v>#N/A</v>
      </c>
      <c r="BP36" s="93" t="e">
        <f ca="true">+IF(AND(ISNUMBER(OFFSET('Hygiene Data'!$I$7,0,10*ROW('Hygiene Data'!I30))),'Data Summary'!EE36="Yes"),OFFSET('Hygiene Data'!$I$7,0,10*ROW('Hygiene Data'!I30)),NA())</f>
        <v>#N/A</v>
      </c>
      <c r="BQ36" s="93" t="e">
        <f ca="true">+IF(AND(ISNUMBER(OFFSET('Hygiene Data'!$I$9,0,10*ROW('Hygiene Data'!I30))),'Data Summary'!EF36="Yes"),OFFSET('Hygiene Data'!$I$9,0,10*ROW('Hygiene Data'!I30)),NA())</f>
        <v>#N/A</v>
      </c>
    </row>
    <row xmlns:x14ac="http://schemas.microsoft.com/office/spreadsheetml/2009/9/ac" r="37" x14ac:dyDescent="0.2">
      <c r="A37" s="328" t="e">
        <f ca="true">+RIGHT('Data Summary'!A37,LEN('Data Summary'!A37)-9)</f>
        <v>#VALUE!</v>
      </c>
      <c r="B37" s="35" t="str">
        <f ca="true">+IF(ISTEXT('Data Summary'!B37),'Data Summary'!B37,"")</f>
        <v/>
      </c>
      <c r="C37" s="327" t="e">
        <f ca="true">+VALUE('Data Summary'!C37)</f>
        <v>#VALUE!</v>
      </c>
      <c r="D37" s="91" t="e">
        <f ca="true">+IF(AND(ISNUMBER(OFFSET('Water Data'!$D$4,0,10*ROW('Water Data'!D31))),'Data Summary'!BS37="Yes"),100-OFFSET('Water Data'!$D$4,0,10*ROW('Water Data'!D31)),NA())</f>
        <v>#N/A</v>
      </c>
      <c r="E37" s="91" t="e">
        <f ca="true">+IF(AND(ISNUMBER(OFFSET('Water Data'!$D$6,0,10*ROW('Water Data'!D31))),'Data Summary'!BT37="Yes"),OFFSET('Water Data'!$D$6,0,10*ROW('Water Data'!D31)),NA())</f>
        <v>#N/A</v>
      </c>
      <c r="F37" s="91" t="e">
        <f ca="true">+IF(AND(ISNUMBER(OFFSET('Water Data'!$D$9,0,10*ROW('Water Data'!D31))),'Data Summary'!BU37="Yes"),OFFSET('Water Data'!$D$9,0,10*ROW('Water Data'!D31)),NA())</f>
        <v>#N/A</v>
      </c>
      <c r="G37" s="91" t="e">
        <f ca="true">+IF(AND(ISNUMBER(OFFSET('Water Data'!$E$4,0,10*ROW('Water Data'!E31))),'Data Summary'!BV37="Yes"),100-OFFSET('Water Data'!$E$4,0,10*ROW('Water Data'!E31)),NA())</f>
        <v>#N/A</v>
      </c>
      <c r="H37" s="91" t="e">
        <f ca="true">+IF(AND(ISNUMBER(OFFSET('Water Data'!$E$6,0,10*ROW('Water Data'!E31))),'Data Summary'!BW37="Yes"),OFFSET('Water Data'!$E$6,0,10*ROW('Water Data'!E31)),NA())</f>
        <v>#N/A</v>
      </c>
      <c r="I37" s="91" t="e">
        <f ca="true">+IF(AND(ISNUMBER(OFFSET('Water Data'!$E$9,0,10*ROW('Water Data'!E31))),'Data Summary'!BX37="Yes"),OFFSET('Water Data'!$E$9,0,10*ROW('Water Data'!E31)),NA())</f>
        <v>#N/A</v>
      </c>
      <c r="J37" s="91" t="e">
        <f ca="true">+IF(AND(ISNUMBER(OFFSET('Water Data'!$F$4,0,10*ROW('Water Data'!F31))),'Data Summary'!BY37="Yes"),100-OFFSET('Water Data'!$F$4,0,10*ROW('Water Data'!F31)),NA())</f>
        <v>#N/A</v>
      </c>
      <c r="K37" s="91" t="e">
        <f ca="true">+IF(AND(ISNUMBER(OFFSET('Water Data'!$F$6,0,10*ROW('Water Data'!F31))),'Data Summary'!BZ37="Yes"),OFFSET('Water Data'!$F$6,0,10*ROW('Water Data'!F31)),NA())</f>
        <v>#N/A</v>
      </c>
      <c r="L37" s="91" t="e">
        <f ca="true">+IF(AND(ISNUMBER(OFFSET('Water Data'!$F$9,0,10*ROW('Water Data'!F31))),'Data Summary'!CA37="Yes"),OFFSET('Water Data'!$F$9,0,10*ROW('Water Data'!F31)),NA())</f>
        <v>#N/A</v>
      </c>
      <c r="M37" s="91" t="e">
        <f ca="true">+IF(AND(ISNUMBER(OFFSET('Water Data'!$G$4,0,10*ROW('Water Data'!G31))),'Data Summary'!CB37="Yes"),100-OFFSET('Water Data'!$G$4,0,10*ROW('Water Data'!G31)),NA())</f>
        <v>#N/A</v>
      </c>
      <c r="N37" s="91" t="e">
        <f ca="true">+IF(AND(ISNUMBER(OFFSET('Water Data'!$G$6,0,10*ROW('Water Data'!G31))),'Data Summary'!CC37="Yes"),OFFSET('Water Data'!$G$6,0,10*ROW('Water Data'!G31)),NA())</f>
        <v>#N/A</v>
      </c>
      <c r="O37" s="91" t="e">
        <f ca="true">+IF(AND(ISNUMBER(OFFSET('Water Data'!$G$9,0,10*ROW('Water Data'!G31))),'Data Summary'!CD37="Yes"),OFFSET('Water Data'!$G$9,0,10*ROW('Water Data'!G31)),NA())</f>
        <v>#N/A</v>
      </c>
      <c r="P37" s="91" t="e">
        <f ca="true">+IF(AND(ISNUMBER(OFFSET('Water Data'!$H$4,0,10*ROW('Water Data'!H31))),'Data Summary'!CE37="Yes"),100-OFFSET('Water Data'!$H$4,0,10*ROW('Water Data'!H31)),NA())</f>
        <v>#N/A</v>
      </c>
      <c r="Q37" s="91" t="e">
        <f ca="true">+IF(AND(ISNUMBER(OFFSET('Water Data'!$H$6,0,10*ROW('Water Data'!H31))),'Data Summary'!CF37="Yes"),OFFSET('Water Data'!$H$6,0,10*ROW('Water Data'!H31)),NA())</f>
        <v>#N/A</v>
      </c>
      <c r="R37" s="91" t="e">
        <f ca="true">+IF(AND(ISNUMBER(OFFSET('Water Data'!$H$9,0,10*ROW('Water Data'!H31))),'Data Summary'!CG37="Yes"),OFFSET('Water Data'!$H$9,0,10*ROW('Water Data'!H31)),NA())</f>
        <v>#N/A</v>
      </c>
      <c r="S37" s="91" t="e">
        <f ca="true">+IF(AND(ISNUMBER(OFFSET('Water Data'!$I$4,0,10*ROW('Water Data'!I31))),'Data Summary'!CH37="Yes"),100-OFFSET('Water Data'!$I$4,0,10*ROW('Water Data'!I31)),NA())</f>
        <v>#N/A</v>
      </c>
      <c r="T37" s="91" t="e">
        <f ca="true">+IF(AND(ISNUMBER(OFFSET('Water Data'!$I$6,0,10*ROW('Water Data'!I31))),'Data Summary'!CI37="Yes"),OFFSET('Water Data'!$I$6,0,10*ROW('Water Data'!I31)),NA())</f>
        <v>#N/A</v>
      </c>
      <c r="U37" s="91" t="e">
        <f ca="true">+IF(AND(ISNUMBER(OFFSET('Water Data'!$I$9,0,10*ROW('Water Data'!I31))),'Data Summary'!CJ37="Yes"),OFFSET('Water Data'!$I$9,0,10*ROW('Water Data'!I31)),NA())</f>
        <v>#N/A</v>
      </c>
      <c r="V37" s="92" t="e">
        <f ca="true">+IF(AND(ISNUMBER(OFFSET('Sanitation Data'!$D$4,0,10*ROW('Sanitation Data'!D31))),'Data Summary'!CK37="Yes"),100-OFFSET('Sanitation Data'!$D$4,0,10*ROW('Sanitation Data'!D31)),NA())</f>
        <v>#N/A</v>
      </c>
      <c r="W37" s="92" t="e">
        <f ca="true">+IF(AND(ISNUMBER(OFFSET('Sanitation Data'!$D$6,0,10*ROW('Sanitation Data'!D31))),'Data Summary'!CL37="Yes"),OFFSET('Sanitation Data'!$D$6,0,10*ROW('Sanitation Data'!D31)),NA())</f>
        <v>#N/A</v>
      </c>
      <c r="X37" s="92" t="e">
        <f ca="true">+IF(AND(ISNUMBER(OFFSET('Sanitation Data'!$D$10,0,10*ROW('Sanitation Data'!D31))),'Data Summary'!CM37="Yes"),OFFSET('Sanitation Data'!$D$10,0,10*ROW('Sanitation Data'!D31)),NA())</f>
        <v>#N/A</v>
      </c>
      <c r="Y37" s="92" t="e">
        <f ca="true">+IF(AND(ISNUMBER(OFFSET('Sanitation Data'!$D$11,0,10*ROW('Sanitation Data'!D31))),'Data Summary'!CN37="Yes"),OFFSET('Sanitation Data'!$D$11,0,10*ROW('Sanitation Data'!D31)),NA())</f>
        <v>#N/A</v>
      </c>
      <c r="Z37" s="92" t="e">
        <f ca="true">+IF(AND(ISNUMBER(OFFSET('Sanitation Data'!$D$12,0,10*ROW('Sanitation Data'!D31))),'Data Summary'!CO37="Yes"),OFFSET('Sanitation Data'!$D$12,0,10*ROW('Sanitation Data'!D31)),NA())</f>
        <v>#N/A</v>
      </c>
      <c r="AA37" s="92" t="e">
        <f ca="true">+IF(AND(ISNUMBER(OFFSET('Sanitation Data'!$E$4,0,10*ROW('Sanitation Data'!E31))),'Data Summary'!CP37="Yes"),100-OFFSET('Sanitation Data'!$E$4,0,10*ROW('Sanitation Data'!E31)),NA())</f>
        <v>#N/A</v>
      </c>
      <c r="AB37" s="92" t="e">
        <f ca="true">+IF(AND(ISNUMBER(OFFSET('Sanitation Data'!$E$6,0,10*ROW('Sanitation Data'!E31))),'Data Summary'!CQ37="Yes"),OFFSET('Sanitation Data'!$E$6,0,10*ROW('Sanitation Data'!E31)),NA())</f>
        <v>#N/A</v>
      </c>
      <c r="AC37" s="92" t="e">
        <f ca="true">+IF(AND(ISNUMBER(OFFSET('Sanitation Data'!$E$10,0,10*ROW('Sanitation Data'!E31))),'Data Summary'!CR37="Yes"),OFFSET('Sanitation Data'!$E$10,0,10*ROW('Sanitation Data'!E31)),NA())</f>
        <v>#N/A</v>
      </c>
      <c r="AD37" s="92" t="e">
        <f ca="true">+IF(AND(ISNUMBER(OFFSET('Sanitation Data'!$E$11,0,10*ROW('Sanitation Data'!E31))),'Data Summary'!CS37="Yes"),OFFSET('Sanitation Data'!$E$11,0,10*ROW('Sanitation Data'!E31)),NA())</f>
        <v>#N/A</v>
      </c>
      <c r="AE37" s="92" t="e">
        <f ca="true">+IF(AND(ISNUMBER(OFFSET('Sanitation Data'!$E$12,0,10*ROW('Sanitation Data'!E31))),'Data Summary'!CT37="Yes"),OFFSET('Sanitation Data'!$E$12,0,10*ROW('Sanitation Data'!E31)),NA())</f>
        <v>#N/A</v>
      </c>
      <c r="AF37" s="92" t="e">
        <f ca="true">+IF(AND(ISNUMBER(OFFSET('Sanitation Data'!$F$4,0,10*ROW('Sanitation Data'!F31))),'Data Summary'!CU37="Yes"),100-OFFSET('Sanitation Data'!$F$4,0,10*ROW('Sanitation Data'!F31)),NA())</f>
        <v>#N/A</v>
      </c>
      <c r="AG37" s="92" t="e">
        <f ca="true">+IF(AND(ISNUMBER(OFFSET('Sanitation Data'!$F$6,0,10*ROW('Sanitation Data'!F31))),'Data Summary'!CV37="Yes"),OFFSET('Sanitation Data'!$F$6,0,10*ROW('Sanitation Data'!F31)),NA())</f>
        <v>#N/A</v>
      </c>
      <c r="AH37" s="92" t="e">
        <f ca="true">+IF(AND(ISNUMBER(OFFSET('Sanitation Data'!$F$10,0,10*ROW('Sanitation Data'!F31))),'Data Summary'!CW37="Yes"),OFFSET('Sanitation Data'!$F$10,0,10*ROW('Sanitation Data'!F31)),NA())</f>
        <v>#N/A</v>
      </c>
      <c r="AI37" s="92" t="e">
        <f ca="true">+IF(AND(ISNUMBER(OFFSET('Sanitation Data'!$F$11,0,10*ROW('Sanitation Data'!F31))),'Data Summary'!CX37="Yes"),OFFSET('Sanitation Data'!$F$11,0,10*ROW('Sanitation Data'!F31)),NA())</f>
        <v>#N/A</v>
      </c>
      <c r="AJ37" s="92" t="e">
        <f ca="true">+IF(AND(ISNUMBER(OFFSET('Sanitation Data'!$F$12,0,10*ROW('Sanitation Data'!F31))),'Data Summary'!CY37="Yes"),OFFSET('Sanitation Data'!$F$12,0,10*ROW('Sanitation Data'!F31)),NA())</f>
        <v>#N/A</v>
      </c>
      <c r="AK37" s="92" t="e">
        <f ca="true">+IF(AND(ISNUMBER(OFFSET('Sanitation Data'!$G$4,0,10*ROW('Sanitation Data'!G31))),'Data Summary'!CZ37="Yes"),100-OFFSET('Sanitation Data'!$G$4,0,10*ROW('Sanitation Data'!G31)),NA())</f>
        <v>#N/A</v>
      </c>
      <c r="AL37" s="92" t="e">
        <f ca="true">+IF(AND(ISNUMBER(OFFSET('Sanitation Data'!$G$6,0,10*ROW('Sanitation Data'!G31))),'Data Summary'!DA37="Yes"),OFFSET('Sanitation Data'!$G$6,0,10*ROW('Sanitation Data'!G31)),NA())</f>
        <v>#N/A</v>
      </c>
      <c r="AM37" s="92" t="e">
        <f ca="true">+IF(AND(ISNUMBER(OFFSET('Sanitation Data'!$G$10,0,10*ROW('Sanitation Data'!G31))),'Data Summary'!DB37="Yes"),OFFSET('Sanitation Data'!$G$10,0,10*ROW('Sanitation Data'!G31)),NA())</f>
        <v>#N/A</v>
      </c>
      <c r="AN37" s="92" t="e">
        <f ca="true">+IF(AND(ISNUMBER(OFFSET('Sanitation Data'!$G$11,0,10*ROW('Sanitation Data'!G31))),'Data Summary'!DC37="Yes"),OFFSET('Sanitation Data'!$G$11,0,10*ROW('Sanitation Data'!G31)),NA())</f>
        <v>#N/A</v>
      </c>
      <c r="AO37" s="92" t="e">
        <f ca="true">+IF(AND(ISNUMBER(OFFSET('Sanitation Data'!$G$12,0,10*ROW('Sanitation Data'!G31))),'Data Summary'!DD37="Yes"),OFFSET('Sanitation Data'!$G$12,0,10*ROW('Sanitation Data'!G31)),NA())</f>
        <v>#N/A</v>
      </c>
      <c r="AP37" s="92" t="e">
        <f ca="true">+IF(AND(ISNUMBER(OFFSET('Sanitation Data'!$H$4,0,10*ROW('Sanitation Data'!H31))),'Data Summary'!DE37="Yes"),100-OFFSET('Sanitation Data'!$H$4,0,10*ROW('Sanitation Data'!H31)),NA())</f>
        <v>#N/A</v>
      </c>
      <c r="AQ37" s="92" t="e">
        <f ca="true">+IF(AND(ISNUMBER(OFFSET('Sanitation Data'!$H$6,0,10*ROW('Sanitation Data'!H31))),'Data Summary'!DF37="Yes"),OFFSET('Sanitation Data'!$H$6,0,10*ROW('Sanitation Data'!H31)),NA())</f>
        <v>#N/A</v>
      </c>
      <c r="AR37" s="92" t="e">
        <f ca="true">+IF(AND(ISNUMBER(OFFSET('Sanitation Data'!$H$10,0,10*ROW('Sanitation Data'!H31))),'Data Summary'!DG37="Yes"),OFFSET('Sanitation Data'!$H$10,0,10*ROW('Sanitation Data'!H31)),NA())</f>
        <v>#N/A</v>
      </c>
      <c r="AS37" s="92" t="e">
        <f ca="true">+IF(AND(ISNUMBER(OFFSET('Sanitation Data'!$H$11,0,10*ROW('Sanitation Data'!H31))),'Data Summary'!DH37="Yes"),OFFSET('Sanitation Data'!$H$11,0,10*ROW('Sanitation Data'!H31)),NA())</f>
        <v>#N/A</v>
      </c>
      <c r="AT37" s="92" t="e">
        <f ca="true">+IF(AND(ISNUMBER(OFFSET('Sanitation Data'!$H$12,0,10*ROW('Sanitation Data'!H31))),'Data Summary'!DI37="Yes"),OFFSET('Sanitation Data'!$H$12,0,10*ROW('Sanitation Data'!H31)),NA())</f>
        <v>#N/A</v>
      </c>
      <c r="AU37" s="92" t="e">
        <f ca="true">+IF(AND(ISNUMBER(OFFSET('Sanitation Data'!$I$4,0,10*ROW('Sanitation Data'!I31))),'Data Summary'!DJ37="Yes"),100-OFFSET('Sanitation Data'!$I$4,0,10*ROW('Sanitation Data'!I31)),NA())</f>
        <v>#N/A</v>
      </c>
      <c r="AV37" s="92" t="e">
        <f ca="true">+IF(AND(ISNUMBER(OFFSET('Sanitation Data'!$I$6,0,10*ROW('Sanitation Data'!I31))),'Data Summary'!DK37="Yes"),OFFSET('Sanitation Data'!$I$6,0,10*ROW('Sanitation Data'!I31)),NA())</f>
        <v>#N/A</v>
      </c>
      <c r="AW37" s="92" t="e">
        <f ca="true">+IF(AND(ISNUMBER(OFFSET('Sanitation Data'!$I$10,0,10*ROW('Sanitation Data'!I31))),'Data Summary'!DL37="Yes"),OFFSET('Sanitation Data'!$I$10,0,10*ROW('Sanitation Data'!I31)),NA())</f>
        <v>#N/A</v>
      </c>
      <c r="AX37" s="92" t="e">
        <f ca="true">+IF(AND(ISNUMBER(OFFSET('Sanitation Data'!$I$11,0,10*ROW('Sanitation Data'!I31))),'Data Summary'!DM37="Yes"),OFFSET('Sanitation Data'!$I$11,0,10*ROW('Sanitation Data'!I31)),NA())</f>
        <v>#N/A</v>
      </c>
      <c r="AY37" s="92" t="e">
        <f ca="true">+IF(AND(ISNUMBER(OFFSET('Sanitation Data'!$I$12,0,10*ROW('Sanitation Data'!I31))),'Data Summary'!DN37="Yes"),OFFSET('Sanitation Data'!$I$12,0,10*ROW('Sanitation Data'!I31)),NA())</f>
        <v>#N/A</v>
      </c>
      <c r="AZ37" s="93" t="e">
        <f ca="true">+IF(AND(ISNUMBER(OFFSET('Hygiene Data'!$D$5,0,10*ROW('Hygiene Data'!D31))),'Data Summary'!DO37="Yes"),OFFSET('Hygiene Data'!$D$5,0,10*ROW('Hygiene Data'!D31)),NA())</f>
        <v>#N/A</v>
      </c>
      <c r="BA37" s="93" t="e">
        <f ca="true">+IF(AND(ISNUMBER(OFFSET('Hygiene Data'!$D$7,0,10*ROW('Hygiene Data'!D31))),'Data Summary'!DP37="Yes"),OFFSET('Hygiene Data'!$D$7,0,10*ROW('Hygiene Data'!D31)),NA())</f>
        <v>#N/A</v>
      </c>
      <c r="BB37" s="93" t="e">
        <f ca="true">+IF(AND(ISNUMBER(OFFSET('Hygiene Data'!$D$9,0,10*ROW('Hygiene Data'!D31))),'Data Summary'!DQ37="Yes"),OFFSET('Hygiene Data'!$D$9,0,10*ROW('Hygiene Data'!D31)),NA())</f>
        <v>#N/A</v>
      </c>
      <c r="BC37" s="93" t="e">
        <f ca="true">+IF(AND(ISNUMBER(OFFSET('Hygiene Data'!$E$5,0,10*ROW('Hygiene Data'!E31))),'Data Summary'!DR37="Yes"),OFFSET('Hygiene Data'!$E$5,0,10*ROW('Hygiene Data'!E31)),NA())</f>
        <v>#N/A</v>
      </c>
      <c r="BD37" s="93" t="e">
        <f ca="true">+IF(AND(ISNUMBER(OFFSET('Hygiene Data'!$E$7,0,10*ROW('Hygiene Data'!E31))),'Data Summary'!DS37="Yes"),OFFSET('Hygiene Data'!$E$7,0,10*ROW('Hygiene Data'!E31)),NA())</f>
        <v>#N/A</v>
      </c>
      <c r="BE37" s="93" t="e">
        <f ca="true">+IF(AND(ISNUMBER(OFFSET('Hygiene Data'!$E$9,0,10*ROW('Hygiene Data'!E31))),'Data Summary'!DT37="Yes"),OFFSET('Hygiene Data'!$E$9,0,10*ROW('Hygiene Data'!E31)),NA())</f>
        <v>#N/A</v>
      </c>
      <c r="BF37" s="93" t="e">
        <f ca="true">+IF(AND(ISNUMBER(OFFSET('Hygiene Data'!$F$5,0,10*ROW('Hygiene Data'!F31))),'Data Summary'!DU37="Yes"),OFFSET('Hygiene Data'!$F$5,0,10*ROW('Hygiene Data'!F31)),NA())</f>
        <v>#N/A</v>
      </c>
      <c r="BG37" s="93" t="e">
        <f ca="true">+IF(AND(ISNUMBER(OFFSET('Hygiene Data'!$F$7,0,10*ROW('Hygiene Data'!F31))),'Data Summary'!DV37="Yes"),OFFSET('Hygiene Data'!$F$7,0,10*ROW('Hygiene Data'!F31)),NA())</f>
        <v>#N/A</v>
      </c>
      <c r="BH37" s="93" t="e">
        <f ca="true">+IF(AND(ISNUMBER(OFFSET('Hygiene Data'!$F$9,0,10*ROW('Hygiene Data'!F31))),'Data Summary'!DW37="Yes"),OFFSET('Hygiene Data'!$F$9,0,10*ROW('Hygiene Data'!F31)),NA())</f>
        <v>#N/A</v>
      </c>
      <c r="BI37" s="93" t="e">
        <f ca="true">+IF(AND(ISNUMBER(OFFSET('Hygiene Data'!$G$5,0,10*ROW('Hygiene Data'!G31))),'Data Summary'!DX37="Yes"),OFFSET('Hygiene Data'!$G$5,0,10*ROW('Hygiene Data'!G31)),NA())</f>
        <v>#N/A</v>
      </c>
      <c r="BJ37" s="93" t="e">
        <f ca="true">+IF(AND(ISNUMBER(OFFSET('Hygiene Data'!$G$7,0,10*ROW('Hygiene Data'!G31))),'Data Summary'!DY37="Yes"),OFFSET('Hygiene Data'!$G$7,0,10*ROW('Hygiene Data'!G31)),NA())</f>
        <v>#N/A</v>
      </c>
      <c r="BK37" s="93" t="e">
        <f ca="true">+IF(AND(ISNUMBER(OFFSET('Hygiene Data'!$G$9,0,10*ROW('Hygiene Data'!G31))),'Data Summary'!DZ37="Yes"),OFFSET('Hygiene Data'!$G$9,0,10*ROW('Hygiene Data'!G31)),NA())</f>
        <v>#N/A</v>
      </c>
      <c r="BL37" s="93" t="e">
        <f ca="true">+IF(AND(ISNUMBER(OFFSET('Hygiene Data'!$H$5,0,10*ROW('Hygiene Data'!H31))),'Data Summary'!EA37="Yes"),OFFSET('Hygiene Data'!$H$5,0,10*ROW('Hygiene Data'!H31)),NA())</f>
        <v>#N/A</v>
      </c>
      <c r="BM37" s="93" t="e">
        <f ca="true">+IF(AND(ISNUMBER(OFFSET('Hygiene Data'!$H$7,0,10*ROW('Hygiene Data'!H31))),'Data Summary'!EB37="Yes"),OFFSET('Hygiene Data'!$H$7,0,10*ROW('Hygiene Data'!H31)),NA())</f>
        <v>#N/A</v>
      </c>
      <c r="BN37" s="93" t="e">
        <f ca="true">+IF(AND(ISNUMBER(OFFSET('Hygiene Data'!$H$9,0,10*ROW('Hygiene Data'!H31))),'Data Summary'!EC37="Yes"),OFFSET('Hygiene Data'!$H$9,0,10*ROW('Hygiene Data'!H31)),NA())</f>
        <v>#N/A</v>
      </c>
      <c r="BO37" s="93" t="e">
        <f ca="true">+IF(AND(ISNUMBER(OFFSET('Hygiene Data'!$I$5,0,10*ROW('Hygiene Data'!I31))),'Data Summary'!ED37="Yes"),OFFSET('Hygiene Data'!$I$5,0,10*ROW('Hygiene Data'!I31)),NA())</f>
        <v>#N/A</v>
      </c>
      <c r="BP37" s="93" t="e">
        <f ca="true">+IF(AND(ISNUMBER(OFFSET('Hygiene Data'!$I$7,0,10*ROW('Hygiene Data'!I31))),'Data Summary'!EE37="Yes"),OFFSET('Hygiene Data'!$I$7,0,10*ROW('Hygiene Data'!I31)),NA())</f>
        <v>#N/A</v>
      </c>
      <c r="BQ37" s="93" t="e">
        <f ca="true">+IF(AND(ISNUMBER(OFFSET('Hygiene Data'!$I$9,0,10*ROW('Hygiene Data'!I31))),'Data Summary'!EF37="Yes"),OFFSET('Hygiene Data'!$I$9,0,10*ROW('Hygiene Data'!I31)),NA())</f>
        <v>#N/A</v>
      </c>
    </row>
    <row xmlns:x14ac="http://schemas.microsoft.com/office/spreadsheetml/2009/9/ac" r="38" x14ac:dyDescent="0.2">
      <c r="A38" s="328" t="e">
        <f ca="true">+RIGHT('Data Summary'!A38,LEN('Data Summary'!A38)-9)</f>
        <v>#VALUE!</v>
      </c>
      <c r="B38" s="35" t="str">
        <f ca="true">+IF(ISTEXT('Data Summary'!B38),'Data Summary'!B38,"")</f>
        <v/>
      </c>
      <c r="C38" s="327" t="e">
        <f ca="true">+VALUE('Data Summary'!C38)</f>
        <v>#VALUE!</v>
      </c>
      <c r="D38" s="91" t="e">
        <f ca="true">+IF(AND(ISNUMBER(OFFSET('Water Data'!$D$4,0,10*ROW('Water Data'!D32))),'Data Summary'!BS38="Yes"),100-OFFSET('Water Data'!$D$4,0,10*ROW('Water Data'!D32)),NA())</f>
        <v>#N/A</v>
      </c>
      <c r="E38" s="91" t="e">
        <f ca="true">+IF(AND(ISNUMBER(OFFSET('Water Data'!$D$6,0,10*ROW('Water Data'!D32))),'Data Summary'!BT38="Yes"),OFFSET('Water Data'!$D$6,0,10*ROW('Water Data'!D32)),NA())</f>
        <v>#N/A</v>
      </c>
      <c r="F38" s="91" t="e">
        <f ca="true">+IF(AND(ISNUMBER(OFFSET('Water Data'!$D$9,0,10*ROW('Water Data'!D32))),'Data Summary'!BU38="Yes"),OFFSET('Water Data'!$D$9,0,10*ROW('Water Data'!D32)),NA())</f>
        <v>#N/A</v>
      </c>
      <c r="G38" s="91" t="e">
        <f ca="true">+IF(AND(ISNUMBER(OFFSET('Water Data'!$E$4,0,10*ROW('Water Data'!E32))),'Data Summary'!BV38="Yes"),100-OFFSET('Water Data'!$E$4,0,10*ROW('Water Data'!E32)),NA())</f>
        <v>#N/A</v>
      </c>
      <c r="H38" s="91" t="e">
        <f ca="true">+IF(AND(ISNUMBER(OFFSET('Water Data'!$E$6,0,10*ROW('Water Data'!E32))),'Data Summary'!BW38="Yes"),OFFSET('Water Data'!$E$6,0,10*ROW('Water Data'!E32)),NA())</f>
        <v>#N/A</v>
      </c>
      <c r="I38" s="91" t="e">
        <f ca="true">+IF(AND(ISNUMBER(OFFSET('Water Data'!$E$9,0,10*ROW('Water Data'!E32))),'Data Summary'!BX38="Yes"),OFFSET('Water Data'!$E$9,0,10*ROW('Water Data'!E32)),NA())</f>
        <v>#N/A</v>
      </c>
      <c r="J38" s="91" t="e">
        <f ca="true">+IF(AND(ISNUMBER(OFFSET('Water Data'!$F$4,0,10*ROW('Water Data'!F32))),'Data Summary'!BY38="Yes"),100-OFFSET('Water Data'!$F$4,0,10*ROW('Water Data'!F32)),NA())</f>
        <v>#N/A</v>
      </c>
      <c r="K38" s="91" t="e">
        <f ca="true">+IF(AND(ISNUMBER(OFFSET('Water Data'!$F$6,0,10*ROW('Water Data'!F32))),'Data Summary'!BZ38="Yes"),OFFSET('Water Data'!$F$6,0,10*ROW('Water Data'!F32)),NA())</f>
        <v>#N/A</v>
      </c>
      <c r="L38" s="91" t="e">
        <f ca="true">+IF(AND(ISNUMBER(OFFSET('Water Data'!$F$9,0,10*ROW('Water Data'!F32))),'Data Summary'!CA38="Yes"),OFFSET('Water Data'!$F$9,0,10*ROW('Water Data'!F32)),NA())</f>
        <v>#N/A</v>
      </c>
      <c r="M38" s="91" t="e">
        <f ca="true">+IF(AND(ISNUMBER(OFFSET('Water Data'!$G$4,0,10*ROW('Water Data'!G32))),'Data Summary'!CB38="Yes"),100-OFFSET('Water Data'!$G$4,0,10*ROW('Water Data'!G32)),NA())</f>
        <v>#N/A</v>
      </c>
      <c r="N38" s="91" t="e">
        <f ca="true">+IF(AND(ISNUMBER(OFFSET('Water Data'!$G$6,0,10*ROW('Water Data'!G32))),'Data Summary'!CC38="Yes"),OFFSET('Water Data'!$G$6,0,10*ROW('Water Data'!G32)),NA())</f>
        <v>#N/A</v>
      </c>
      <c r="O38" s="91" t="e">
        <f ca="true">+IF(AND(ISNUMBER(OFFSET('Water Data'!$G$9,0,10*ROW('Water Data'!G32))),'Data Summary'!CD38="Yes"),OFFSET('Water Data'!$G$9,0,10*ROW('Water Data'!G32)),NA())</f>
        <v>#N/A</v>
      </c>
      <c r="P38" s="91" t="e">
        <f ca="true">+IF(AND(ISNUMBER(OFFSET('Water Data'!$H$4,0,10*ROW('Water Data'!H32))),'Data Summary'!CE38="Yes"),100-OFFSET('Water Data'!$H$4,0,10*ROW('Water Data'!H32)),NA())</f>
        <v>#N/A</v>
      </c>
      <c r="Q38" s="91" t="e">
        <f ca="true">+IF(AND(ISNUMBER(OFFSET('Water Data'!$H$6,0,10*ROW('Water Data'!H32))),'Data Summary'!CF38="Yes"),OFFSET('Water Data'!$H$6,0,10*ROW('Water Data'!H32)),NA())</f>
        <v>#N/A</v>
      </c>
      <c r="R38" s="91" t="e">
        <f ca="true">+IF(AND(ISNUMBER(OFFSET('Water Data'!$H$9,0,10*ROW('Water Data'!H32))),'Data Summary'!CG38="Yes"),OFFSET('Water Data'!$H$9,0,10*ROW('Water Data'!H32)),NA())</f>
        <v>#N/A</v>
      </c>
      <c r="S38" s="91" t="e">
        <f ca="true">+IF(AND(ISNUMBER(OFFSET('Water Data'!$I$4,0,10*ROW('Water Data'!I32))),'Data Summary'!CH38="Yes"),100-OFFSET('Water Data'!$I$4,0,10*ROW('Water Data'!I32)),NA())</f>
        <v>#N/A</v>
      </c>
      <c r="T38" s="91" t="e">
        <f ca="true">+IF(AND(ISNUMBER(OFFSET('Water Data'!$I$6,0,10*ROW('Water Data'!I32))),'Data Summary'!CI38="Yes"),OFFSET('Water Data'!$I$6,0,10*ROW('Water Data'!I32)),NA())</f>
        <v>#N/A</v>
      </c>
      <c r="U38" s="91" t="e">
        <f ca="true">+IF(AND(ISNUMBER(OFFSET('Water Data'!$I$9,0,10*ROW('Water Data'!I32))),'Data Summary'!CJ38="Yes"),OFFSET('Water Data'!$I$9,0,10*ROW('Water Data'!I32)),NA())</f>
        <v>#N/A</v>
      </c>
      <c r="V38" s="92" t="e">
        <f ca="true">+IF(AND(ISNUMBER(OFFSET('Sanitation Data'!$D$4,0,10*ROW('Sanitation Data'!D32))),'Data Summary'!CK38="Yes"),100-OFFSET('Sanitation Data'!$D$4,0,10*ROW('Sanitation Data'!D32)),NA())</f>
        <v>#N/A</v>
      </c>
      <c r="W38" s="92" t="e">
        <f ca="true">+IF(AND(ISNUMBER(OFFSET('Sanitation Data'!$D$6,0,10*ROW('Sanitation Data'!D32))),'Data Summary'!CL38="Yes"),OFFSET('Sanitation Data'!$D$6,0,10*ROW('Sanitation Data'!D32)),NA())</f>
        <v>#N/A</v>
      </c>
      <c r="X38" s="92" t="e">
        <f ca="true">+IF(AND(ISNUMBER(OFFSET('Sanitation Data'!$D$10,0,10*ROW('Sanitation Data'!D32))),'Data Summary'!CM38="Yes"),OFFSET('Sanitation Data'!$D$10,0,10*ROW('Sanitation Data'!D32)),NA())</f>
        <v>#N/A</v>
      </c>
      <c r="Y38" s="92" t="e">
        <f ca="true">+IF(AND(ISNUMBER(OFFSET('Sanitation Data'!$D$11,0,10*ROW('Sanitation Data'!D32))),'Data Summary'!CN38="Yes"),OFFSET('Sanitation Data'!$D$11,0,10*ROW('Sanitation Data'!D32)),NA())</f>
        <v>#N/A</v>
      </c>
      <c r="Z38" s="92" t="e">
        <f ca="true">+IF(AND(ISNUMBER(OFFSET('Sanitation Data'!$D$12,0,10*ROW('Sanitation Data'!D32))),'Data Summary'!CO38="Yes"),OFFSET('Sanitation Data'!$D$12,0,10*ROW('Sanitation Data'!D32)),NA())</f>
        <v>#N/A</v>
      </c>
      <c r="AA38" s="92" t="e">
        <f ca="true">+IF(AND(ISNUMBER(OFFSET('Sanitation Data'!$E$4,0,10*ROW('Sanitation Data'!E32))),'Data Summary'!CP38="Yes"),100-OFFSET('Sanitation Data'!$E$4,0,10*ROW('Sanitation Data'!E32)),NA())</f>
        <v>#N/A</v>
      </c>
      <c r="AB38" s="92" t="e">
        <f ca="true">+IF(AND(ISNUMBER(OFFSET('Sanitation Data'!$E$6,0,10*ROW('Sanitation Data'!E32))),'Data Summary'!CQ38="Yes"),OFFSET('Sanitation Data'!$E$6,0,10*ROW('Sanitation Data'!E32)),NA())</f>
        <v>#N/A</v>
      </c>
      <c r="AC38" s="92" t="e">
        <f ca="true">+IF(AND(ISNUMBER(OFFSET('Sanitation Data'!$E$10,0,10*ROW('Sanitation Data'!E32))),'Data Summary'!CR38="Yes"),OFFSET('Sanitation Data'!$E$10,0,10*ROW('Sanitation Data'!E32)),NA())</f>
        <v>#N/A</v>
      </c>
      <c r="AD38" s="92" t="e">
        <f ca="true">+IF(AND(ISNUMBER(OFFSET('Sanitation Data'!$E$11,0,10*ROW('Sanitation Data'!E32))),'Data Summary'!CS38="Yes"),OFFSET('Sanitation Data'!$E$11,0,10*ROW('Sanitation Data'!E32)),NA())</f>
        <v>#N/A</v>
      </c>
      <c r="AE38" s="92" t="e">
        <f ca="true">+IF(AND(ISNUMBER(OFFSET('Sanitation Data'!$E$12,0,10*ROW('Sanitation Data'!E32))),'Data Summary'!CT38="Yes"),OFFSET('Sanitation Data'!$E$12,0,10*ROW('Sanitation Data'!E32)),NA())</f>
        <v>#N/A</v>
      </c>
      <c r="AF38" s="92" t="e">
        <f ca="true">+IF(AND(ISNUMBER(OFFSET('Sanitation Data'!$F$4,0,10*ROW('Sanitation Data'!F32))),'Data Summary'!CU38="Yes"),100-OFFSET('Sanitation Data'!$F$4,0,10*ROW('Sanitation Data'!F32)),NA())</f>
        <v>#N/A</v>
      </c>
      <c r="AG38" s="92" t="e">
        <f ca="true">+IF(AND(ISNUMBER(OFFSET('Sanitation Data'!$F$6,0,10*ROW('Sanitation Data'!F32))),'Data Summary'!CV38="Yes"),OFFSET('Sanitation Data'!$F$6,0,10*ROW('Sanitation Data'!F32)),NA())</f>
        <v>#N/A</v>
      </c>
      <c r="AH38" s="92" t="e">
        <f ca="true">+IF(AND(ISNUMBER(OFFSET('Sanitation Data'!$F$10,0,10*ROW('Sanitation Data'!F32))),'Data Summary'!CW38="Yes"),OFFSET('Sanitation Data'!$F$10,0,10*ROW('Sanitation Data'!F32)),NA())</f>
        <v>#N/A</v>
      </c>
      <c r="AI38" s="92" t="e">
        <f ca="true">+IF(AND(ISNUMBER(OFFSET('Sanitation Data'!$F$11,0,10*ROW('Sanitation Data'!F32))),'Data Summary'!CX38="Yes"),OFFSET('Sanitation Data'!$F$11,0,10*ROW('Sanitation Data'!F32)),NA())</f>
        <v>#N/A</v>
      </c>
      <c r="AJ38" s="92" t="e">
        <f ca="true">+IF(AND(ISNUMBER(OFFSET('Sanitation Data'!$F$12,0,10*ROW('Sanitation Data'!F32))),'Data Summary'!CY38="Yes"),OFFSET('Sanitation Data'!$F$12,0,10*ROW('Sanitation Data'!F32)),NA())</f>
        <v>#N/A</v>
      </c>
      <c r="AK38" s="92" t="e">
        <f ca="true">+IF(AND(ISNUMBER(OFFSET('Sanitation Data'!$G$4,0,10*ROW('Sanitation Data'!G32))),'Data Summary'!CZ38="Yes"),100-OFFSET('Sanitation Data'!$G$4,0,10*ROW('Sanitation Data'!G32)),NA())</f>
        <v>#N/A</v>
      </c>
      <c r="AL38" s="92" t="e">
        <f ca="true">+IF(AND(ISNUMBER(OFFSET('Sanitation Data'!$G$6,0,10*ROW('Sanitation Data'!G32))),'Data Summary'!DA38="Yes"),OFFSET('Sanitation Data'!$G$6,0,10*ROW('Sanitation Data'!G32)),NA())</f>
        <v>#N/A</v>
      </c>
      <c r="AM38" s="92" t="e">
        <f ca="true">+IF(AND(ISNUMBER(OFFSET('Sanitation Data'!$G$10,0,10*ROW('Sanitation Data'!G32))),'Data Summary'!DB38="Yes"),OFFSET('Sanitation Data'!$G$10,0,10*ROW('Sanitation Data'!G32)),NA())</f>
        <v>#N/A</v>
      </c>
      <c r="AN38" s="92" t="e">
        <f ca="true">+IF(AND(ISNUMBER(OFFSET('Sanitation Data'!$G$11,0,10*ROW('Sanitation Data'!G32))),'Data Summary'!DC38="Yes"),OFFSET('Sanitation Data'!$G$11,0,10*ROW('Sanitation Data'!G32)),NA())</f>
        <v>#N/A</v>
      </c>
      <c r="AO38" s="92" t="e">
        <f ca="true">+IF(AND(ISNUMBER(OFFSET('Sanitation Data'!$G$12,0,10*ROW('Sanitation Data'!G32))),'Data Summary'!DD38="Yes"),OFFSET('Sanitation Data'!$G$12,0,10*ROW('Sanitation Data'!G32)),NA())</f>
        <v>#N/A</v>
      </c>
      <c r="AP38" s="92" t="e">
        <f ca="true">+IF(AND(ISNUMBER(OFFSET('Sanitation Data'!$H$4,0,10*ROW('Sanitation Data'!H32))),'Data Summary'!DE38="Yes"),100-OFFSET('Sanitation Data'!$H$4,0,10*ROW('Sanitation Data'!H32)),NA())</f>
        <v>#N/A</v>
      </c>
      <c r="AQ38" s="92" t="e">
        <f ca="true">+IF(AND(ISNUMBER(OFFSET('Sanitation Data'!$H$6,0,10*ROW('Sanitation Data'!H32))),'Data Summary'!DF38="Yes"),OFFSET('Sanitation Data'!$H$6,0,10*ROW('Sanitation Data'!H32)),NA())</f>
        <v>#N/A</v>
      </c>
      <c r="AR38" s="92" t="e">
        <f ca="true">+IF(AND(ISNUMBER(OFFSET('Sanitation Data'!$H$10,0,10*ROW('Sanitation Data'!H32))),'Data Summary'!DG38="Yes"),OFFSET('Sanitation Data'!$H$10,0,10*ROW('Sanitation Data'!H32)),NA())</f>
        <v>#N/A</v>
      </c>
      <c r="AS38" s="92" t="e">
        <f ca="true">+IF(AND(ISNUMBER(OFFSET('Sanitation Data'!$H$11,0,10*ROW('Sanitation Data'!H32))),'Data Summary'!DH38="Yes"),OFFSET('Sanitation Data'!$H$11,0,10*ROW('Sanitation Data'!H32)),NA())</f>
        <v>#N/A</v>
      </c>
      <c r="AT38" s="92" t="e">
        <f ca="true">+IF(AND(ISNUMBER(OFFSET('Sanitation Data'!$H$12,0,10*ROW('Sanitation Data'!H32))),'Data Summary'!DI38="Yes"),OFFSET('Sanitation Data'!$H$12,0,10*ROW('Sanitation Data'!H32)),NA())</f>
        <v>#N/A</v>
      </c>
      <c r="AU38" s="92" t="e">
        <f ca="true">+IF(AND(ISNUMBER(OFFSET('Sanitation Data'!$I$4,0,10*ROW('Sanitation Data'!I32))),'Data Summary'!DJ38="Yes"),100-OFFSET('Sanitation Data'!$I$4,0,10*ROW('Sanitation Data'!I32)),NA())</f>
        <v>#N/A</v>
      </c>
      <c r="AV38" s="92" t="e">
        <f ca="true">+IF(AND(ISNUMBER(OFFSET('Sanitation Data'!$I$6,0,10*ROW('Sanitation Data'!I32))),'Data Summary'!DK38="Yes"),OFFSET('Sanitation Data'!$I$6,0,10*ROW('Sanitation Data'!I32)),NA())</f>
        <v>#N/A</v>
      </c>
      <c r="AW38" s="92" t="e">
        <f ca="true">+IF(AND(ISNUMBER(OFFSET('Sanitation Data'!$I$10,0,10*ROW('Sanitation Data'!I32))),'Data Summary'!DL38="Yes"),OFFSET('Sanitation Data'!$I$10,0,10*ROW('Sanitation Data'!I32)),NA())</f>
        <v>#N/A</v>
      </c>
      <c r="AX38" s="92" t="e">
        <f ca="true">+IF(AND(ISNUMBER(OFFSET('Sanitation Data'!$I$11,0,10*ROW('Sanitation Data'!I32))),'Data Summary'!DM38="Yes"),OFFSET('Sanitation Data'!$I$11,0,10*ROW('Sanitation Data'!I32)),NA())</f>
        <v>#N/A</v>
      </c>
      <c r="AY38" s="92" t="e">
        <f ca="true">+IF(AND(ISNUMBER(OFFSET('Sanitation Data'!$I$12,0,10*ROW('Sanitation Data'!I32))),'Data Summary'!DN38="Yes"),OFFSET('Sanitation Data'!$I$12,0,10*ROW('Sanitation Data'!I32)),NA())</f>
        <v>#N/A</v>
      </c>
      <c r="AZ38" s="93" t="e">
        <f ca="true">+IF(AND(ISNUMBER(OFFSET('Hygiene Data'!$D$5,0,10*ROW('Hygiene Data'!D32))),'Data Summary'!DO38="Yes"),OFFSET('Hygiene Data'!$D$5,0,10*ROW('Hygiene Data'!D32)),NA())</f>
        <v>#N/A</v>
      </c>
      <c r="BA38" s="93" t="e">
        <f ca="true">+IF(AND(ISNUMBER(OFFSET('Hygiene Data'!$D$7,0,10*ROW('Hygiene Data'!D32))),'Data Summary'!DP38="Yes"),OFFSET('Hygiene Data'!$D$7,0,10*ROW('Hygiene Data'!D32)),NA())</f>
        <v>#N/A</v>
      </c>
      <c r="BB38" s="93" t="e">
        <f ca="true">+IF(AND(ISNUMBER(OFFSET('Hygiene Data'!$D$9,0,10*ROW('Hygiene Data'!D32))),'Data Summary'!DQ38="Yes"),OFFSET('Hygiene Data'!$D$9,0,10*ROW('Hygiene Data'!D32)),NA())</f>
        <v>#N/A</v>
      </c>
      <c r="BC38" s="93" t="e">
        <f ca="true">+IF(AND(ISNUMBER(OFFSET('Hygiene Data'!$E$5,0,10*ROW('Hygiene Data'!E32))),'Data Summary'!DR38="Yes"),OFFSET('Hygiene Data'!$E$5,0,10*ROW('Hygiene Data'!E32)),NA())</f>
        <v>#N/A</v>
      </c>
      <c r="BD38" s="93" t="e">
        <f ca="true">+IF(AND(ISNUMBER(OFFSET('Hygiene Data'!$E$7,0,10*ROW('Hygiene Data'!E32))),'Data Summary'!DS38="Yes"),OFFSET('Hygiene Data'!$E$7,0,10*ROW('Hygiene Data'!E32)),NA())</f>
        <v>#N/A</v>
      </c>
      <c r="BE38" s="93" t="e">
        <f ca="true">+IF(AND(ISNUMBER(OFFSET('Hygiene Data'!$E$9,0,10*ROW('Hygiene Data'!E32))),'Data Summary'!DT38="Yes"),OFFSET('Hygiene Data'!$E$9,0,10*ROW('Hygiene Data'!E32)),NA())</f>
        <v>#N/A</v>
      </c>
      <c r="BF38" s="93" t="e">
        <f ca="true">+IF(AND(ISNUMBER(OFFSET('Hygiene Data'!$F$5,0,10*ROW('Hygiene Data'!F32))),'Data Summary'!DU38="Yes"),OFFSET('Hygiene Data'!$F$5,0,10*ROW('Hygiene Data'!F32)),NA())</f>
        <v>#N/A</v>
      </c>
      <c r="BG38" s="93" t="e">
        <f ca="true">+IF(AND(ISNUMBER(OFFSET('Hygiene Data'!$F$7,0,10*ROW('Hygiene Data'!F32))),'Data Summary'!DV38="Yes"),OFFSET('Hygiene Data'!$F$7,0,10*ROW('Hygiene Data'!F32)),NA())</f>
        <v>#N/A</v>
      </c>
      <c r="BH38" s="93" t="e">
        <f ca="true">+IF(AND(ISNUMBER(OFFSET('Hygiene Data'!$F$9,0,10*ROW('Hygiene Data'!F32))),'Data Summary'!DW38="Yes"),OFFSET('Hygiene Data'!$F$9,0,10*ROW('Hygiene Data'!F32)),NA())</f>
        <v>#N/A</v>
      </c>
      <c r="BI38" s="93" t="e">
        <f ca="true">+IF(AND(ISNUMBER(OFFSET('Hygiene Data'!$G$5,0,10*ROW('Hygiene Data'!G32))),'Data Summary'!DX38="Yes"),OFFSET('Hygiene Data'!$G$5,0,10*ROW('Hygiene Data'!G32)),NA())</f>
        <v>#N/A</v>
      </c>
      <c r="BJ38" s="93" t="e">
        <f ca="true">+IF(AND(ISNUMBER(OFFSET('Hygiene Data'!$G$7,0,10*ROW('Hygiene Data'!G32))),'Data Summary'!DY38="Yes"),OFFSET('Hygiene Data'!$G$7,0,10*ROW('Hygiene Data'!G32)),NA())</f>
        <v>#N/A</v>
      </c>
      <c r="BK38" s="93" t="e">
        <f ca="true">+IF(AND(ISNUMBER(OFFSET('Hygiene Data'!$G$9,0,10*ROW('Hygiene Data'!G32))),'Data Summary'!DZ38="Yes"),OFFSET('Hygiene Data'!$G$9,0,10*ROW('Hygiene Data'!G32)),NA())</f>
        <v>#N/A</v>
      </c>
      <c r="BL38" s="93" t="e">
        <f ca="true">+IF(AND(ISNUMBER(OFFSET('Hygiene Data'!$H$5,0,10*ROW('Hygiene Data'!H32))),'Data Summary'!EA38="Yes"),OFFSET('Hygiene Data'!$H$5,0,10*ROW('Hygiene Data'!H32)),NA())</f>
        <v>#N/A</v>
      </c>
      <c r="BM38" s="93" t="e">
        <f ca="true">+IF(AND(ISNUMBER(OFFSET('Hygiene Data'!$H$7,0,10*ROW('Hygiene Data'!H32))),'Data Summary'!EB38="Yes"),OFFSET('Hygiene Data'!$H$7,0,10*ROW('Hygiene Data'!H32)),NA())</f>
        <v>#N/A</v>
      </c>
      <c r="BN38" s="93" t="e">
        <f ca="true">+IF(AND(ISNUMBER(OFFSET('Hygiene Data'!$H$9,0,10*ROW('Hygiene Data'!H32))),'Data Summary'!EC38="Yes"),OFFSET('Hygiene Data'!$H$9,0,10*ROW('Hygiene Data'!H32)),NA())</f>
        <v>#N/A</v>
      </c>
      <c r="BO38" s="93" t="e">
        <f ca="true">+IF(AND(ISNUMBER(OFFSET('Hygiene Data'!$I$5,0,10*ROW('Hygiene Data'!I32))),'Data Summary'!ED38="Yes"),OFFSET('Hygiene Data'!$I$5,0,10*ROW('Hygiene Data'!I32)),NA())</f>
        <v>#N/A</v>
      </c>
      <c r="BP38" s="93" t="e">
        <f ca="true">+IF(AND(ISNUMBER(OFFSET('Hygiene Data'!$I$7,0,10*ROW('Hygiene Data'!I32))),'Data Summary'!EE38="Yes"),OFFSET('Hygiene Data'!$I$7,0,10*ROW('Hygiene Data'!I32)),NA())</f>
        <v>#N/A</v>
      </c>
      <c r="BQ38" s="93" t="e">
        <f ca="true">+IF(AND(ISNUMBER(OFFSET('Hygiene Data'!$I$9,0,10*ROW('Hygiene Data'!I32))),'Data Summary'!EF38="Yes"),OFFSET('Hygiene Data'!$I$9,0,10*ROW('Hygiene Data'!I32)),NA())</f>
        <v>#N/A</v>
      </c>
    </row>
    <row xmlns:x14ac="http://schemas.microsoft.com/office/spreadsheetml/2009/9/ac" r="39" x14ac:dyDescent="0.2">
      <c r="A39" s="328" t="e">
        <f ca="true">+RIGHT('Data Summary'!A39,LEN('Data Summary'!A39)-9)</f>
        <v>#VALUE!</v>
      </c>
      <c r="B39" s="35" t="str">
        <f ca="true">+IF(ISTEXT('Data Summary'!B39),'Data Summary'!B39,"")</f>
        <v/>
      </c>
      <c r="C39" s="327" t="e">
        <f ca="true">+VALUE('Data Summary'!C39)</f>
        <v>#VALUE!</v>
      </c>
      <c r="D39" s="91" t="e">
        <f ca="true">+IF(AND(ISNUMBER(OFFSET('Water Data'!$D$4,0,10*ROW('Water Data'!D33))),'Data Summary'!BS39="Yes"),100-OFFSET('Water Data'!$D$4,0,10*ROW('Water Data'!D33)),NA())</f>
        <v>#N/A</v>
      </c>
      <c r="E39" s="91" t="e">
        <f ca="true">+IF(AND(ISNUMBER(OFFSET('Water Data'!$D$6,0,10*ROW('Water Data'!D33))),'Data Summary'!BT39="Yes"),OFFSET('Water Data'!$D$6,0,10*ROW('Water Data'!D33)),NA())</f>
        <v>#N/A</v>
      </c>
      <c r="F39" s="91" t="e">
        <f ca="true">+IF(AND(ISNUMBER(OFFSET('Water Data'!$D$9,0,10*ROW('Water Data'!D33))),'Data Summary'!BU39="Yes"),OFFSET('Water Data'!$D$9,0,10*ROW('Water Data'!D33)),NA())</f>
        <v>#N/A</v>
      </c>
      <c r="G39" s="91" t="e">
        <f ca="true">+IF(AND(ISNUMBER(OFFSET('Water Data'!$E$4,0,10*ROW('Water Data'!E33))),'Data Summary'!BV39="Yes"),100-OFFSET('Water Data'!$E$4,0,10*ROW('Water Data'!E33)),NA())</f>
        <v>#N/A</v>
      </c>
      <c r="H39" s="91" t="e">
        <f ca="true">+IF(AND(ISNUMBER(OFFSET('Water Data'!$E$6,0,10*ROW('Water Data'!E33))),'Data Summary'!BW39="Yes"),OFFSET('Water Data'!$E$6,0,10*ROW('Water Data'!E33)),NA())</f>
        <v>#N/A</v>
      </c>
      <c r="I39" s="91" t="e">
        <f ca="true">+IF(AND(ISNUMBER(OFFSET('Water Data'!$E$9,0,10*ROW('Water Data'!E33))),'Data Summary'!BX39="Yes"),OFFSET('Water Data'!$E$9,0,10*ROW('Water Data'!E33)),NA())</f>
        <v>#N/A</v>
      </c>
      <c r="J39" s="91" t="e">
        <f ca="true">+IF(AND(ISNUMBER(OFFSET('Water Data'!$F$4,0,10*ROW('Water Data'!F33))),'Data Summary'!BY39="Yes"),100-OFFSET('Water Data'!$F$4,0,10*ROW('Water Data'!F33)),NA())</f>
        <v>#N/A</v>
      </c>
      <c r="K39" s="91" t="e">
        <f ca="true">+IF(AND(ISNUMBER(OFFSET('Water Data'!$F$6,0,10*ROW('Water Data'!F33))),'Data Summary'!BZ39="Yes"),OFFSET('Water Data'!$F$6,0,10*ROW('Water Data'!F33)),NA())</f>
        <v>#N/A</v>
      </c>
      <c r="L39" s="91" t="e">
        <f ca="true">+IF(AND(ISNUMBER(OFFSET('Water Data'!$F$9,0,10*ROW('Water Data'!F33))),'Data Summary'!CA39="Yes"),OFFSET('Water Data'!$F$9,0,10*ROW('Water Data'!F33)),NA())</f>
        <v>#N/A</v>
      </c>
      <c r="M39" s="91" t="e">
        <f ca="true">+IF(AND(ISNUMBER(OFFSET('Water Data'!$G$4,0,10*ROW('Water Data'!G33))),'Data Summary'!CB39="Yes"),100-OFFSET('Water Data'!$G$4,0,10*ROW('Water Data'!G33)),NA())</f>
        <v>#N/A</v>
      </c>
      <c r="N39" s="91" t="e">
        <f ca="true">+IF(AND(ISNUMBER(OFFSET('Water Data'!$G$6,0,10*ROW('Water Data'!G33))),'Data Summary'!CC39="Yes"),OFFSET('Water Data'!$G$6,0,10*ROW('Water Data'!G33)),NA())</f>
        <v>#N/A</v>
      </c>
      <c r="O39" s="91" t="e">
        <f ca="true">+IF(AND(ISNUMBER(OFFSET('Water Data'!$G$9,0,10*ROW('Water Data'!G33))),'Data Summary'!CD39="Yes"),OFFSET('Water Data'!$G$9,0,10*ROW('Water Data'!G33)),NA())</f>
        <v>#N/A</v>
      </c>
      <c r="P39" s="91" t="e">
        <f ca="true">+IF(AND(ISNUMBER(OFFSET('Water Data'!$H$4,0,10*ROW('Water Data'!H33))),'Data Summary'!CE39="Yes"),100-OFFSET('Water Data'!$H$4,0,10*ROW('Water Data'!H33)),NA())</f>
        <v>#N/A</v>
      </c>
      <c r="Q39" s="91" t="e">
        <f ca="true">+IF(AND(ISNUMBER(OFFSET('Water Data'!$H$6,0,10*ROW('Water Data'!H33))),'Data Summary'!CF39="Yes"),OFFSET('Water Data'!$H$6,0,10*ROW('Water Data'!H33)),NA())</f>
        <v>#N/A</v>
      </c>
      <c r="R39" s="91" t="e">
        <f ca="true">+IF(AND(ISNUMBER(OFFSET('Water Data'!$H$9,0,10*ROW('Water Data'!H33))),'Data Summary'!CG39="Yes"),OFFSET('Water Data'!$H$9,0,10*ROW('Water Data'!H33)),NA())</f>
        <v>#N/A</v>
      </c>
      <c r="S39" s="91" t="e">
        <f ca="true">+IF(AND(ISNUMBER(OFFSET('Water Data'!$I$4,0,10*ROW('Water Data'!I33))),'Data Summary'!CH39="Yes"),100-OFFSET('Water Data'!$I$4,0,10*ROW('Water Data'!I33)),NA())</f>
        <v>#N/A</v>
      </c>
      <c r="T39" s="91" t="e">
        <f ca="true">+IF(AND(ISNUMBER(OFFSET('Water Data'!$I$6,0,10*ROW('Water Data'!I33))),'Data Summary'!CI39="Yes"),OFFSET('Water Data'!$I$6,0,10*ROW('Water Data'!I33)),NA())</f>
        <v>#N/A</v>
      </c>
      <c r="U39" s="91" t="e">
        <f ca="true">+IF(AND(ISNUMBER(OFFSET('Water Data'!$I$9,0,10*ROW('Water Data'!I33))),'Data Summary'!CJ39="Yes"),OFFSET('Water Data'!$I$9,0,10*ROW('Water Data'!I33)),NA())</f>
        <v>#N/A</v>
      </c>
      <c r="V39" s="92" t="e">
        <f ca="true">+IF(AND(ISNUMBER(OFFSET('Sanitation Data'!$D$4,0,10*ROW('Sanitation Data'!D33))),'Data Summary'!CK39="Yes"),100-OFFSET('Sanitation Data'!$D$4,0,10*ROW('Sanitation Data'!D33)),NA())</f>
        <v>#N/A</v>
      </c>
      <c r="W39" s="92" t="e">
        <f ca="true">+IF(AND(ISNUMBER(OFFSET('Sanitation Data'!$D$6,0,10*ROW('Sanitation Data'!D33))),'Data Summary'!CL39="Yes"),OFFSET('Sanitation Data'!$D$6,0,10*ROW('Sanitation Data'!D33)),NA())</f>
        <v>#N/A</v>
      </c>
      <c r="X39" s="92" t="e">
        <f ca="true">+IF(AND(ISNUMBER(OFFSET('Sanitation Data'!$D$10,0,10*ROW('Sanitation Data'!D33))),'Data Summary'!CM39="Yes"),OFFSET('Sanitation Data'!$D$10,0,10*ROW('Sanitation Data'!D33)),NA())</f>
        <v>#N/A</v>
      </c>
      <c r="Y39" s="92" t="e">
        <f ca="true">+IF(AND(ISNUMBER(OFFSET('Sanitation Data'!$D$11,0,10*ROW('Sanitation Data'!D33))),'Data Summary'!CN39="Yes"),OFFSET('Sanitation Data'!$D$11,0,10*ROW('Sanitation Data'!D33)),NA())</f>
        <v>#N/A</v>
      </c>
      <c r="Z39" s="92" t="e">
        <f ca="true">+IF(AND(ISNUMBER(OFFSET('Sanitation Data'!$D$12,0,10*ROW('Sanitation Data'!D33))),'Data Summary'!CO39="Yes"),OFFSET('Sanitation Data'!$D$12,0,10*ROW('Sanitation Data'!D33)),NA())</f>
        <v>#N/A</v>
      </c>
      <c r="AA39" s="92" t="e">
        <f ca="true">+IF(AND(ISNUMBER(OFFSET('Sanitation Data'!$E$4,0,10*ROW('Sanitation Data'!E33))),'Data Summary'!CP39="Yes"),100-OFFSET('Sanitation Data'!$E$4,0,10*ROW('Sanitation Data'!E33)),NA())</f>
        <v>#N/A</v>
      </c>
      <c r="AB39" s="92" t="e">
        <f ca="true">+IF(AND(ISNUMBER(OFFSET('Sanitation Data'!$E$6,0,10*ROW('Sanitation Data'!E33))),'Data Summary'!CQ39="Yes"),OFFSET('Sanitation Data'!$E$6,0,10*ROW('Sanitation Data'!E33)),NA())</f>
        <v>#N/A</v>
      </c>
      <c r="AC39" s="92" t="e">
        <f ca="true">+IF(AND(ISNUMBER(OFFSET('Sanitation Data'!$E$10,0,10*ROW('Sanitation Data'!E33))),'Data Summary'!CR39="Yes"),OFFSET('Sanitation Data'!$E$10,0,10*ROW('Sanitation Data'!E33)),NA())</f>
        <v>#N/A</v>
      </c>
      <c r="AD39" s="92" t="e">
        <f ca="true">+IF(AND(ISNUMBER(OFFSET('Sanitation Data'!$E$11,0,10*ROW('Sanitation Data'!E33))),'Data Summary'!CS39="Yes"),OFFSET('Sanitation Data'!$E$11,0,10*ROW('Sanitation Data'!E33)),NA())</f>
        <v>#N/A</v>
      </c>
      <c r="AE39" s="92" t="e">
        <f ca="true">+IF(AND(ISNUMBER(OFFSET('Sanitation Data'!$E$12,0,10*ROW('Sanitation Data'!E33))),'Data Summary'!CT39="Yes"),OFFSET('Sanitation Data'!$E$12,0,10*ROW('Sanitation Data'!E33)),NA())</f>
        <v>#N/A</v>
      </c>
      <c r="AF39" s="92" t="e">
        <f ca="true">+IF(AND(ISNUMBER(OFFSET('Sanitation Data'!$F$4,0,10*ROW('Sanitation Data'!F33))),'Data Summary'!CU39="Yes"),100-OFFSET('Sanitation Data'!$F$4,0,10*ROW('Sanitation Data'!F33)),NA())</f>
        <v>#N/A</v>
      </c>
      <c r="AG39" s="92" t="e">
        <f ca="true">+IF(AND(ISNUMBER(OFFSET('Sanitation Data'!$F$6,0,10*ROW('Sanitation Data'!F33))),'Data Summary'!CV39="Yes"),OFFSET('Sanitation Data'!$F$6,0,10*ROW('Sanitation Data'!F33)),NA())</f>
        <v>#N/A</v>
      </c>
      <c r="AH39" s="92" t="e">
        <f ca="true">+IF(AND(ISNUMBER(OFFSET('Sanitation Data'!$F$10,0,10*ROW('Sanitation Data'!F33))),'Data Summary'!CW39="Yes"),OFFSET('Sanitation Data'!$F$10,0,10*ROW('Sanitation Data'!F33)),NA())</f>
        <v>#N/A</v>
      </c>
      <c r="AI39" s="92" t="e">
        <f ca="true">+IF(AND(ISNUMBER(OFFSET('Sanitation Data'!$F$11,0,10*ROW('Sanitation Data'!F33))),'Data Summary'!CX39="Yes"),OFFSET('Sanitation Data'!$F$11,0,10*ROW('Sanitation Data'!F33)),NA())</f>
        <v>#N/A</v>
      </c>
      <c r="AJ39" s="92" t="e">
        <f ca="true">+IF(AND(ISNUMBER(OFFSET('Sanitation Data'!$F$12,0,10*ROW('Sanitation Data'!F33))),'Data Summary'!CY39="Yes"),OFFSET('Sanitation Data'!$F$12,0,10*ROW('Sanitation Data'!F33)),NA())</f>
        <v>#N/A</v>
      </c>
      <c r="AK39" s="92" t="e">
        <f ca="true">+IF(AND(ISNUMBER(OFFSET('Sanitation Data'!$G$4,0,10*ROW('Sanitation Data'!G33))),'Data Summary'!CZ39="Yes"),100-OFFSET('Sanitation Data'!$G$4,0,10*ROW('Sanitation Data'!G33)),NA())</f>
        <v>#N/A</v>
      </c>
      <c r="AL39" s="92" t="e">
        <f ca="true">+IF(AND(ISNUMBER(OFFSET('Sanitation Data'!$G$6,0,10*ROW('Sanitation Data'!G33))),'Data Summary'!DA39="Yes"),OFFSET('Sanitation Data'!$G$6,0,10*ROW('Sanitation Data'!G33)),NA())</f>
        <v>#N/A</v>
      </c>
      <c r="AM39" s="92" t="e">
        <f ca="true">+IF(AND(ISNUMBER(OFFSET('Sanitation Data'!$G$10,0,10*ROW('Sanitation Data'!G33))),'Data Summary'!DB39="Yes"),OFFSET('Sanitation Data'!$G$10,0,10*ROW('Sanitation Data'!G33)),NA())</f>
        <v>#N/A</v>
      </c>
      <c r="AN39" s="92" t="e">
        <f ca="true">+IF(AND(ISNUMBER(OFFSET('Sanitation Data'!$G$11,0,10*ROW('Sanitation Data'!G33))),'Data Summary'!DC39="Yes"),OFFSET('Sanitation Data'!$G$11,0,10*ROW('Sanitation Data'!G33)),NA())</f>
        <v>#N/A</v>
      </c>
      <c r="AO39" s="92" t="e">
        <f ca="true">+IF(AND(ISNUMBER(OFFSET('Sanitation Data'!$G$12,0,10*ROW('Sanitation Data'!G33))),'Data Summary'!DD39="Yes"),OFFSET('Sanitation Data'!$G$12,0,10*ROW('Sanitation Data'!G33)),NA())</f>
        <v>#N/A</v>
      </c>
      <c r="AP39" s="92" t="e">
        <f ca="true">+IF(AND(ISNUMBER(OFFSET('Sanitation Data'!$H$4,0,10*ROW('Sanitation Data'!H33))),'Data Summary'!DE39="Yes"),100-OFFSET('Sanitation Data'!$H$4,0,10*ROW('Sanitation Data'!H33)),NA())</f>
        <v>#N/A</v>
      </c>
      <c r="AQ39" s="92" t="e">
        <f ca="true">+IF(AND(ISNUMBER(OFFSET('Sanitation Data'!$H$6,0,10*ROW('Sanitation Data'!H33))),'Data Summary'!DF39="Yes"),OFFSET('Sanitation Data'!$H$6,0,10*ROW('Sanitation Data'!H33)),NA())</f>
        <v>#N/A</v>
      </c>
      <c r="AR39" s="92" t="e">
        <f ca="true">+IF(AND(ISNUMBER(OFFSET('Sanitation Data'!$H$10,0,10*ROW('Sanitation Data'!H33))),'Data Summary'!DG39="Yes"),OFFSET('Sanitation Data'!$H$10,0,10*ROW('Sanitation Data'!H33)),NA())</f>
        <v>#N/A</v>
      </c>
      <c r="AS39" s="92" t="e">
        <f ca="true">+IF(AND(ISNUMBER(OFFSET('Sanitation Data'!$H$11,0,10*ROW('Sanitation Data'!H33))),'Data Summary'!DH39="Yes"),OFFSET('Sanitation Data'!$H$11,0,10*ROW('Sanitation Data'!H33)),NA())</f>
        <v>#N/A</v>
      </c>
      <c r="AT39" s="92" t="e">
        <f ca="true">+IF(AND(ISNUMBER(OFFSET('Sanitation Data'!$H$12,0,10*ROW('Sanitation Data'!H33))),'Data Summary'!DI39="Yes"),OFFSET('Sanitation Data'!$H$12,0,10*ROW('Sanitation Data'!H33)),NA())</f>
        <v>#N/A</v>
      </c>
      <c r="AU39" s="92" t="e">
        <f ca="true">+IF(AND(ISNUMBER(OFFSET('Sanitation Data'!$I$4,0,10*ROW('Sanitation Data'!I33))),'Data Summary'!DJ39="Yes"),100-OFFSET('Sanitation Data'!$I$4,0,10*ROW('Sanitation Data'!I33)),NA())</f>
        <v>#N/A</v>
      </c>
      <c r="AV39" s="92" t="e">
        <f ca="true">+IF(AND(ISNUMBER(OFFSET('Sanitation Data'!$I$6,0,10*ROW('Sanitation Data'!I33))),'Data Summary'!DK39="Yes"),OFFSET('Sanitation Data'!$I$6,0,10*ROW('Sanitation Data'!I33)),NA())</f>
        <v>#N/A</v>
      </c>
      <c r="AW39" s="92" t="e">
        <f ca="true">+IF(AND(ISNUMBER(OFFSET('Sanitation Data'!$I$10,0,10*ROW('Sanitation Data'!I33))),'Data Summary'!DL39="Yes"),OFFSET('Sanitation Data'!$I$10,0,10*ROW('Sanitation Data'!I33)),NA())</f>
        <v>#N/A</v>
      </c>
      <c r="AX39" s="92" t="e">
        <f ca="true">+IF(AND(ISNUMBER(OFFSET('Sanitation Data'!$I$11,0,10*ROW('Sanitation Data'!I33))),'Data Summary'!DM39="Yes"),OFFSET('Sanitation Data'!$I$11,0,10*ROW('Sanitation Data'!I33)),NA())</f>
        <v>#N/A</v>
      </c>
      <c r="AY39" s="92" t="e">
        <f ca="true">+IF(AND(ISNUMBER(OFFSET('Sanitation Data'!$I$12,0,10*ROW('Sanitation Data'!I33))),'Data Summary'!DN39="Yes"),OFFSET('Sanitation Data'!$I$12,0,10*ROW('Sanitation Data'!I33)),NA())</f>
        <v>#N/A</v>
      </c>
      <c r="AZ39" s="93" t="e">
        <f ca="true">+IF(AND(ISNUMBER(OFFSET('Hygiene Data'!$D$5,0,10*ROW('Hygiene Data'!D33))),'Data Summary'!DO39="Yes"),OFFSET('Hygiene Data'!$D$5,0,10*ROW('Hygiene Data'!D33)),NA())</f>
        <v>#N/A</v>
      </c>
      <c r="BA39" s="93" t="e">
        <f ca="true">+IF(AND(ISNUMBER(OFFSET('Hygiene Data'!$D$7,0,10*ROW('Hygiene Data'!D33))),'Data Summary'!DP39="Yes"),OFFSET('Hygiene Data'!$D$7,0,10*ROW('Hygiene Data'!D33)),NA())</f>
        <v>#N/A</v>
      </c>
      <c r="BB39" s="93" t="e">
        <f ca="true">+IF(AND(ISNUMBER(OFFSET('Hygiene Data'!$D$9,0,10*ROW('Hygiene Data'!D33))),'Data Summary'!DQ39="Yes"),OFFSET('Hygiene Data'!$D$9,0,10*ROW('Hygiene Data'!D33)),NA())</f>
        <v>#N/A</v>
      </c>
      <c r="BC39" s="93" t="e">
        <f ca="true">+IF(AND(ISNUMBER(OFFSET('Hygiene Data'!$E$5,0,10*ROW('Hygiene Data'!E33))),'Data Summary'!DR39="Yes"),OFFSET('Hygiene Data'!$E$5,0,10*ROW('Hygiene Data'!E33)),NA())</f>
        <v>#N/A</v>
      </c>
      <c r="BD39" s="93" t="e">
        <f ca="true">+IF(AND(ISNUMBER(OFFSET('Hygiene Data'!$E$7,0,10*ROW('Hygiene Data'!E33))),'Data Summary'!DS39="Yes"),OFFSET('Hygiene Data'!$E$7,0,10*ROW('Hygiene Data'!E33)),NA())</f>
        <v>#N/A</v>
      </c>
      <c r="BE39" s="93" t="e">
        <f ca="true">+IF(AND(ISNUMBER(OFFSET('Hygiene Data'!$E$9,0,10*ROW('Hygiene Data'!E33))),'Data Summary'!DT39="Yes"),OFFSET('Hygiene Data'!$E$9,0,10*ROW('Hygiene Data'!E33)),NA())</f>
        <v>#N/A</v>
      </c>
      <c r="BF39" s="93" t="e">
        <f ca="true">+IF(AND(ISNUMBER(OFFSET('Hygiene Data'!$F$5,0,10*ROW('Hygiene Data'!F33))),'Data Summary'!DU39="Yes"),OFFSET('Hygiene Data'!$F$5,0,10*ROW('Hygiene Data'!F33)),NA())</f>
        <v>#N/A</v>
      </c>
      <c r="BG39" s="93" t="e">
        <f ca="true">+IF(AND(ISNUMBER(OFFSET('Hygiene Data'!$F$7,0,10*ROW('Hygiene Data'!F33))),'Data Summary'!DV39="Yes"),OFFSET('Hygiene Data'!$F$7,0,10*ROW('Hygiene Data'!F33)),NA())</f>
        <v>#N/A</v>
      </c>
      <c r="BH39" s="93" t="e">
        <f ca="true">+IF(AND(ISNUMBER(OFFSET('Hygiene Data'!$F$9,0,10*ROW('Hygiene Data'!F33))),'Data Summary'!DW39="Yes"),OFFSET('Hygiene Data'!$F$9,0,10*ROW('Hygiene Data'!F33)),NA())</f>
        <v>#N/A</v>
      </c>
      <c r="BI39" s="93" t="e">
        <f ca="true">+IF(AND(ISNUMBER(OFFSET('Hygiene Data'!$G$5,0,10*ROW('Hygiene Data'!G33))),'Data Summary'!DX39="Yes"),OFFSET('Hygiene Data'!$G$5,0,10*ROW('Hygiene Data'!G33)),NA())</f>
        <v>#N/A</v>
      </c>
      <c r="BJ39" s="93" t="e">
        <f ca="true">+IF(AND(ISNUMBER(OFFSET('Hygiene Data'!$G$7,0,10*ROW('Hygiene Data'!G33))),'Data Summary'!DY39="Yes"),OFFSET('Hygiene Data'!$G$7,0,10*ROW('Hygiene Data'!G33)),NA())</f>
        <v>#N/A</v>
      </c>
      <c r="BK39" s="93" t="e">
        <f ca="true">+IF(AND(ISNUMBER(OFFSET('Hygiene Data'!$G$9,0,10*ROW('Hygiene Data'!G33))),'Data Summary'!DZ39="Yes"),OFFSET('Hygiene Data'!$G$9,0,10*ROW('Hygiene Data'!G33)),NA())</f>
        <v>#N/A</v>
      </c>
      <c r="BL39" s="93" t="e">
        <f ca="true">+IF(AND(ISNUMBER(OFFSET('Hygiene Data'!$H$5,0,10*ROW('Hygiene Data'!H33))),'Data Summary'!EA39="Yes"),OFFSET('Hygiene Data'!$H$5,0,10*ROW('Hygiene Data'!H33)),NA())</f>
        <v>#N/A</v>
      </c>
      <c r="BM39" s="93" t="e">
        <f ca="true">+IF(AND(ISNUMBER(OFFSET('Hygiene Data'!$H$7,0,10*ROW('Hygiene Data'!H33))),'Data Summary'!EB39="Yes"),OFFSET('Hygiene Data'!$H$7,0,10*ROW('Hygiene Data'!H33)),NA())</f>
        <v>#N/A</v>
      </c>
      <c r="BN39" s="93" t="e">
        <f ca="true">+IF(AND(ISNUMBER(OFFSET('Hygiene Data'!$H$9,0,10*ROW('Hygiene Data'!H33))),'Data Summary'!EC39="Yes"),OFFSET('Hygiene Data'!$H$9,0,10*ROW('Hygiene Data'!H33)),NA())</f>
        <v>#N/A</v>
      </c>
      <c r="BO39" s="93" t="e">
        <f ca="true">+IF(AND(ISNUMBER(OFFSET('Hygiene Data'!$I$5,0,10*ROW('Hygiene Data'!I33))),'Data Summary'!ED39="Yes"),OFFSET('Hygiene Data'!$I$5,0,10*ROW('Hygiene Data'!I33)),NA())</f>
        <v>#N/A</v>
      </c>
      <c r="BP39" s="93" t="e">
        <f ca="true">+IF(AND(ISNUMBER(OFFSET('Hygiene Data'!$I$7,0,10*ROW('Hygiene Data'!I33))),'Data Summary'!EE39="Yes"),OFFSET('Hygiene Data'!$I$7,0,10*ROW('Hygiene Data'!I33)),NA())</f>
        <v>#N/A</v>
      </c>
      <c r="BQ39" s="93" t="e">
        <f ca="true">+IF(AND(ISNUMBER(OFFSET('Hygiene Data'!$I$9,0,10*ROW('Hygiene Data'!I33))),'Data Summary'!EF39="Yes"),OFFSET('Hygiene Data'!$I$9,0,10*ROW('Hygiene Data'!I33)),NA())</f>
        <v>#N/A</v>
      </c>
    </row>
    <row xmlns:x14ac="http://schemas.microsoft.com/office/spreadsheetml/2009/9/ac" r="40" x14ac:dyDescent="0.2">
      <c r="A40" s="328" t="e">
        <f ca="true">+RIGHT('Data Summary'!A40,LEN('Data Summary'!A40)-9)</f>
        <v>#VALUE!</v>
      </c>
      <c r="B40" s="35" t="str">
        <f ca="true">+IF(ISTEXT('Data Summary'!B40),'Data Summary'!B40,"")</f>
        <v/>
      </c>
      <c r="C40" s="327" t="e">
        <f ca="true">+VALUE('Data Summary'!C40)</f>
        <v>#VALUE!</v>
      </c>
      <c r="D40" s="91" t="e">
        <f ca="true">+IF(AND(ISNUMBER(OFFSET('Water Data'!$D$4,0,10*ROW('Water Data'!D34))),'Data Summary'!BS40="Yes"),100-OFFSET('Water Data'!$D$4,0,10*ROW('Water Data'!D34)),NA())</f>
        <v>#N/A</v>
      </c>
      <c r="E40" s="91" t="e">
        <f ca="true">+IF(AND(ISNUMBER(OFFSET('Water Data'!$D$6,0,10*ROW('Water Data'!D34))),'Data Summary'!BT40="Yes"),OFFSET('Water Data'!$D$6,0,10*ROW('Water Data'!D34)),NA())</f>
        <v>#N/A</v>
      </c>
      <c r="F40" s="91" t="e">
        <f ca="true">+IF(AND(ISNUMBER(OFFSET('Water Data'!$D$9,0,10*ROW('Water Data'!D34))),'Data Summary'!BU40="Yes"),OFFSET('Water Data'!$D$9,0,10*ROW('Water Data'!D34)),NA())</f>
        <v>#N/A</v>
      </c>
      <c r="G40" s="91" t="e">
        <f ca="true">+IF(AND(ISNUMBER(OFFSET('Water Data'!$E$4,0,10*ROW('Water Data'!E34))),'Data Summary'!BV40="Yes"),100-OFFSET('Water Data'!$E$4,0,10*ROW('Water Data'!E34)),NA())</f>
        <v>#N/A</v>
      </c>
      <c r="H40" s="91" t="e">
        <f ca="true">+IF(AND(ISNUMBER(OFFSET('Water Data'!$E$6,0,10*ROW('Water Data'!E34))),'Data Summary'!BW40="Yes"),OFFSET('Water Data'!$E$6,0,10*ROW('Water Data'!E34)),NA())</f>
        <v>#N/A</v>
      </c>
      <c r="I40" s="91" t="e">
        <f ca="true">+IF(AND(ISNUMBER(OFFSET('Water Data'!$E$9,0,10*ROW('Water Data'!E34))),'Data Summary'!BX40="Yes"),OFFSET('Water Data'!$E$9,0,10*ROW('Water Data'!E34)),NA())</f>
        <v>#N/A</v>
      </c>
      <c r="J40" s="91" t="e">
        <f ca="true">+IF(AND(ISNUMBER(OFFSET('Water Data'!$F$4,0,10*ROW('Water Data'!F34))),'Data Summary'!BY40="Yes"),100-OFFSET('Water Data'!$F$4,0,10*ROW('Water Data'!F34)),NA())</f>
        <v>#N/A</v>
      </c>
      <c r="K40" s="91" t="e">
        <f ca="true">+IF(AND(ISNUMBER(OFFSET('Water Data'!$F$6,0,10*ROW('Water Data'!F34))),'Data Summary'!BZ40="Yes"),OFFSET('Water Data'!$F$6,0,10*ROW('Water Data'!F34)),NA())</f>
        <v>#N/A</v>
      </c>
      <c r="L40" s="91" t="e">
        <f ca="true">+IF(AND(ISNUMBER(OFFSET('Water Data'!$F$9,0,10*ROW('Water Data'!F34))),'Data Summary'!CA40="Yes"),OFFSET('Water Data'!$F$9,0,10*ROW('Water Data'!F34)),NA())</f>
        <v>#N/A</v>
      </c>
      <c r="M40" s="91" t="e">
        <f ca="true">+IF(AND(ISNUMBER(OFFSET('Water Data'!$G$4,0,10*ROW('Water Data'!G34))),'Data Summary'!CB40="Yes"),100-OFFSET('Water Data'!$G$4,0,10*ROW('Water Data'!G34)),NA())</f>
        <v>#N/A</v>
      </c>
      <c r="N40" s="91" t="e">
        <f ca="true">+IF(AND(ISNUMBER(OFFSET('Water Data'!$G$6,0,10*ROW('Water Data'!G34))),'Data Summary'!CC40="Yes"),OFFSET('Water Data'!$G$6,0,10*ROW('Water Data'!G34)),NA())</f>
        <v>#N/A</v>
      </c>
      <c r="O40" s="91" t="e">
        <f ca="true">+IF(AND(ISNUMBER(OFFSET('Water Data'!$G$9,0,10*ROW('Water Data'!G34))),'Data Summary'!CD40="Yes"),OFFSET('Water Data'!$G$9,0,10*ROW('Water Data'!G34)),NA())</f>
        <v>#N/A</v>
      </c>
      <c r="P40" s="91" t="e">
        <f ca="true">+IF(AND(ISNUMBER(OFFSET('Water Data'!$H$4,0,10*ROW('Water Data'!H34))),'Data Summary'!CE40="Yes"),100-OFFSET('Water Data'!$H$4,0,10*ROW('Water Data'!H34)),NA())</f>
        <v>#N/A</v>
      </c>
      <c r="Q40" s="91" t="e">
        <f ca="true">+IF(AND(ISNUMBER(OFFSET('Water Data'!$H$6,0,10*ROW('Water Data'!H34))),'Data Summary'!CF40="Yes"),OFFSET('Water Data'!$H$6,0,10*ROW('Water Data'!H34)),NA())</f>
        <v>#N/A</v>
      </c>
      <c r="R40" s="91" t="e">
        <f ca="true">+IF(AND(ISNUMBER(OFFSET('Water Data'!$H$9,0,10*ROW('Water Data'!H34))),'Data Summary'!CG40="Yes"),OFFSET('Water Data'!$H$9,0,10*ROW('Water Data'!H34)),NA())</f>
        <v>#N/A</v>
      </c>
      <c r="S40" s="91" t="e">
        <f ca="true">+IF(AND(ISNUMBER(OFFSET('Water Data'!$I$4,0,10*ROW('Water Data'!I34))),'Data Summary'!CH40="Yes"),100-OFFSET('Water Data'!$I$4,0,10*ROW('Water Data'!I34)),NA())</f>
        <v>#N/A</v>
      </c>
      <c r="T40" s="91" t="e">
        <f ca="true">+IF(AND(ISNUMBER(OFFSET('Water Data'!$I$6,0,10*ROW('Water Data'!I34))),'Data Summary'!CI40="Yes"),OFFSET('Water Data'!$I$6,0,10*ROW('Water Data'!I34)),NA())</f>
        <v>#N/A</v>
      </c>
      <c r="U40" s="91" t="e">
        <f ca="true">+IF(AND(ISNUMBER(OFFSET('Water Data'!$I$9,0,10*ROW('Water Data'!I34))),'Data Summary'!CJ40="Yes"),OFFSET('Water Data'!$I$9,0,10*ROW('Water Data'!I34)),NA())</f>
        <v>#N/A</v>
      </c>
      <c r="V40" s="92" t="e">
        <f ca="true">+IF(AND(ISNUMBER(OFFSET('Sanitation Data'!$D$4,0,10*ROW('Sanitation Data'!D34))),'Data Summary'!CK40="Yes"),100-OFFSET('Sanitation Data'!$D$4,0,10*ROW('Sanitation Data'!D34)),NA())</f>
        <v>#N/A</v>
      </c>
      <c r="W40" s="92" t="e">
        <f ca="true">+IF(AND(ISNUMBER(OFFSET('Sanitation Data'!$D$6,0,10*ROW('Sanitation Data'!D34))),'Data Summary'!CL40="Yes"),OFFSET('Sanitation Data'!$D$6,0,10*ROW('Sanitation Data'!D34)),NA())</f>
        <v>#N/A</v>
      </c>
      <c r="X40" s="92" t="e">
        <f ca="true">+IF(AND(ISNUMBER(OFFSET('Sanitation Data'!$D$10,0,10*ROW('Sanitation Data'!D34))),'Data Summary'!CM40="Yes"),OFFSET('Sanitation Data'!$D$10,0,10*ROW('Sanitation Data'!D34)),NA())</f>
        <v>#N/A</v>
      </c>
      <c r="Y40" s="92" t="e">
        <f ca="true">+IF(AND(ISNUMBER(OFFSET('Sanitation Data'!$D$11,0,10*ROW('Sanitation Data'!D34))),'Data Summary'!CN40="Yes"),OFFSET('Sanitation Data'!$D$11,0,10*ROW('Sanitation Data'!D34)),NA())</f>
        <v>#N/A</v>
      </c>
      <c r="Z40" s="92" t="e">
        <f ca="true">+IF(AND(ISNUMBER(OFFSET('Sanitation Data'!$D$12,0,10*ROW('Sanitation Data'!D34))),'Data Summary'!CO40="Yes"),OFFSET('Sanitation Data'!$D$12,0,10*ROW('Sanitation Data'!D34)),NA())</f>
        <v>#N/A</v>
      </c>
      <c r="AA40" s="92" t="e">
        <f ca="true">+IF(AND(ISNUMBER(OFFSET('Sanitation Data'!$E$4,0,10*ROW('Sanitation Data'!E34))),'Data Summary'!CP40="Yes"),100-OFFSET('Sanitation Data'!$E$4,0,10*ROW('Sanitation Data'!E34)),NA())</f>
        <v>#N/A</v>
      </c>
      <c r="AB40" s="92" t="e">
        <f ca="true">+IF(AND(ISNUMBER(OFFSET('Sanitation Data'!$E$6,0,10*ROW('Sanitation Data'!E34))),'Data Summary'!CQ40="Yes"),OFFSET('Sanitation Data'!$E$6,0,10*ROW('Sanitation Data'!E34)),NA())</f>
        <v>#N/A</v>
      </c>
      <c r="AC40" s="92" t="e">
        <f ca="true">+IF(AND(ISNUMBER(OFFSET('Sanitation Data'!$E$10,0,10*ROW('Sanitation Data'!E34))),'Data Summary'!CR40="Yes"),OFFSET('Sanitation Data'!$E$10,0,10*ROW('Sanitation Data'!E34)),NA())</f>
        <v>#N/A</v>
      </c>
      <c r="AD40" s="92" t="e">
        <f ca="true">+IF(AND(ISNUMBER(OFFSET('Sanitation Data'!$E$11,0,10*ROW('Sanitation Data'!E34))),'Data Summary'!CS40="Yes"),OFFSET('Sanitation Data'!$E$11,0,10*ROW('Sanitation Data'!E34)),NA())</f>
        <v>#N/A</v>
      </c>
      <c r="AE40" s="92" t="e">
        <f ca="true">+IF(AND(ISNUMBER(OFFSET('Sanitation Data'!$E$12,0,10*ROW('Sanitation Data'!E34))),'Data Summary'!CT40="Yes"),OFFSET('Sanitation Data'!$E$12,0,10*ROW('Sanitation Data'!E34)),NA())</f>
        <v>#N/A</v>
      </c>
      <c r="AF40" s="92" t="e">
        <f ca="true">+IF(AND(ISNUMBER(OFFSET('Sanitation Data'!$F$4,0,10*ROW('Sanitation Data'!F34))),'Data Summary'!CU40="Yes"),100-OFFSET('Sanitation Data'!$F$4,0,10*ROW('Sanitation Data'!F34)),NA())</f>
        <v>#N/A</v>
      </c>
      <c r="AG40" s="92" t="e">
        <f ca="true">+IF(AND(ISNUMBER(OFFSET('Sanitation Data'!$F$6,0,10*ROW('Sanitation Data'!F34))),'Data Summary'!CV40="Yes"),OFFSET('Sanitation Data'!$F$6,0,10*ROW('Sanitation Data'!F34)),NA())</f>
        <v>#N/A</v>
      </c>
      <c r="AH40" s="92" t="e">
        <f ca="true">+IF(AND(ISNUMBER(OFFSET('Sanitation Data'!$F$10,0,10*ROW('Sanitation Data'!F34))),'Data Summary'!CW40="Yes"),OFFSET('Sanitation Data'!$F$10,0,10*ROW('Sanitation Data'!F34)),NA())</f>
        <v>#N/A</v>
      </c>
      <c r="AI40" s="92" t="e">
        <f ca="true">+IF(AND(ISNUMBER(OFFSET('Sanitation Data'!$F$11,0,10*ROW('Sanitation Data'!F34))),'Data Summary'!CX40="Yes"),OFFSET('Sanitation Data'!$F$11,0,10*ROW('Sanitation Data'!F34)),NA())</f>
        <v>#N/A</v>
      </c>
      <c r="AJ40" s="92" t="e">
        <f ca="true">+IF(AND(ISNUMBER(OFFSET('Sanitation Data'!$F$12,0,10*ROW('Sanitation Data'!F34))),'Data Summary'!CY40="Yes"),OFFSET('Sanitation Data'!$F$12,0,10*ROW('Sanitation Data'!F34)),NA())</f>
        <v>#N/A</v>
      </c>
      <c r="AK40" s="92" t="e">
        <f ca="true">+IF(AND(ISNUMBER(OFFSET('Sanitation Data'!$G$4,0,10*ROW('Sanitation Data'!G34))),'Data Summary'!CZ40="Yes"),100-OFFSET('Sanitation Data'!$G$4,0,10*ROW('Sanitation Data'!G34)),NA())</f>
        <v>#N/A</v>
      </c>
      <c r="AL40" s="92" t="e">
        <f ca="true">+IF(AND(ISNUMBER(OFFSET('Sanitation Data'!$G$6,0,10*ROW('Sanitation Data'!G34))),'Data Summary'!DA40="Yes"),OFFSET('Sanitation Data'!$G$6,0,10*ROW('Sanitation Data'!G34)),NA())</f>
        <v>#N/A</v>
      </c>
      <c r="AM40" s="92" t="e">
        <f ca="true">+IF(AND(ISNUMBER(OFFSET('Sanitation Data'!$G$10,0,10*ROW('Sanitation Data'!G34))),'Data Summary'!DB40="Yes"),OFFSET('Sanitation Data'!$G$10,0,10*ROW('Sanitation Data'!G34)),NA())</f>
        <v>#N/A</v>
      </c>
      <c r="AN40" s="92" t="e">
        <f ca="true">+IF(AND(ISNUMBER(OFFSET('Sanitation Data'!$G$11,0,10*ROW('Sanitation Data'!G34))),'Data Summary'!DC40="Yes"),OFFSET('Sanitation Data'!$G$11,0,10*ROW('Sanitation Data'!G34)),NA())</f>
        <v>#N/A</v>
      </c>
      <c r="AO40" s="92" t="e">
        <f ca="true">+IF(AND(ISNUMBER(OFFSET('Sanitation Data'!$G$12,0,10*ROW('Sanitation Data'!G34))),'Data Summary'!DD40="Yes"),OFFSET('Sanitation Data'!$G$12,0,10*ROW('Sanitation Data'!G34)),NA())</f>
        <v>#N/A</v>
      </c>
      <c r="AP40" s="92" t="e">
        <f ca="true">+IF(AND(ISNUMBER(OFFSET('Sanitation Data'!$H$4,0,10*ROW('Sanitation Data'!H34))),'Data Summary'!DE40="Yes"),100-OFFSET('Sanitation Data'!$H$4,0,10*ROW('Sanitation Data'!H34)),NA())</f>
        <v>#N/A</v>
      </c>
      <c r="AQ40" s="92" t="e">
        <f ca="true">+IF(AND(ISNUMBER(OFFSET('Sanitation Data'!$H$6,0,10*ROW('Sanitation Data'!H34))),'Data Summary'!DF40="Yes"),OFFSET('Sanitation Data'!$H$6,0,10*ROW('Sanitation Data'!H34)),NA())</f>
        <v>#N/A</v>
      </c>
      <c r="AR40" s="92" t="e">
        <f ca="true">+IF(AND(ISNUMBER(OFFSET('Sanitation Data'!$H$10,0,10*ROW('Sanitation Data'!H34))),'Data Summary'!DG40="Yes"),OFFSET('Sanitation Data'!$H$10,0,10*ROW('Sanitation Data'!H34)),NA())</f>
        <v>#N/A</v>
      </c>
      <c r="AS40" s="92" t="e">
        <f ca="true">+IF(AND(ISNUMBER(OFFSET('Sanitation Data'!$H$11,0,10*ROW('Sanitation Data'!H34))),'Data Summary'!DH40="Yes"),OFFSET('Sanitation Data'!$H$11,0,10*ROW('Sanitation Data'!H34)),NA())</f>
        <v>#N/A</v>
      </c>
      <c r="AT40" s="92" t="e">
        <f ca="true">+IF(AND(ISNUMBER(OFFSET('Sanitation Data'!$H$12,0,10*ROW('Sanitation Data'!H34))),'Data Summary'!DI40="Yes"),OFFSET('Sanitation Data'!$H$12,0,10*ROW('Sanitation Data'!H34)),NA())</f>
        <v>#N/A</v>
      </c>
      <c r="AU40" s="92" t="e">
        <f ca="true">+IF(AND(ISNUMBER(OFFSET('Sanitation Data'!$I$4,0,10*ROW('Sanitation Data'!I34))),'Data Summary'!DJ40="Yes"),100-OFFSET('Sanitation Data'!$I$4,0,10*ROW('Sanitation Data'!I34)),NA())</f>
        <v>#N/A</v>
      </c>
      <c r="AV40" s="92" t="e">
        <f ca="true">+IF(AND(ISNUMBER(OFFSET('Sanitation Data'!$I$6,0,10*ROW('Sanitation Data'!I34))),'Data Summary'!DK40="Yes"),OFFSET('Sanitation Data'!$I$6,0,10*ROW('Sanitation Data'!I34)),NA())</f>
        <v>#N/A</v>
      </c>
      <c r="AW40" s="92" t="e">
        <f ca="true">+IF(AND(ISNUMBER(OFFSET('Sanitation Data'!$I$10,0,10*ROW('Sanitation Data'!I34))),'Data Summary'!DL40="Yes"),OFFSET('Sanitation Data'!$I$10,0,10*ROW('Sanitation Data'!I34)),NA())</f>
        <v>#N/A</v>
      </c>
      <c r="AX40" s="92" t="e">
        <f ca="true">+IF(AND(ISNUMBER(OFFSET('Sanitation Data'!$I$11,0,10*ROW('Sanitation Data'!I34))),'Data Summary'!DM40="Yes"),OFFSET('Sanitation Data'!$I$11,0,10*ROW('Sanitation Data'!I34)),NA())</f>
        <v>#N/A</v>
      </c>
      <c r="AY40" s="92" t="e">
        <f ca="true">+IF(AND(ISNUMBER(OFFSET('Sanitation Data'!$I$12,0,10*ROW('Sanitation Data'!I34))),'Data Summary'!DN40="Yes"),OFFSET('Sanitation Data'!$I$12,0,10*ROW('Sanitation Data'!I34)),NA())</f>
        <v>#N/A</v>
      </c>
      <c r="AZ40" s="93" t="e">
        <f ca="true">+IF(AND(ISNUMBER(OFFSET('Hygiene Data'!$D$5,0,10*ROW('Hygiene Data'!D34))),'Data Summary'!DO40="Yes"),OFFSET('Hygiene Data'!$D$5,0,10*ROW('Hygiene Data'!D34)),NA())</f>
        <v>#N/A</v>
      </c>
      <c r="BA40" s="93" t="e">
        <f ca="true">+IF(AND(ISNUMBER(OFFSET('Hygiene Data'!$D$7,0,10*ROW('Hygiene Data'!D34))),'Data Summary'!DP40="Yes"),OFFSET('Hygiene Data'!$D$7,0,10*ROW('Hygiene Data'!D34)),NA())</f>
        <v>#N/A</v>
      </c>
      <c r="BB40" s="93" t="e">
        <f ca="true">+IF(AND(ISNUMBER(OFFSET('Hygiene Data'!$D$9,0,10*ROW('Hygiene Data'!D34))),'Data Summary'!DQ40="Yes"),OFFSET('Hygiene Data'!$D$9,0,10*ROW('Hygiene Data'!D34)),NA())</f>
        <v>#N/A</v>
      </c>
      <c r="BC40" s="93" t="e">
        <f ca="true">+IF(AND(ISNUMBER(OFFSET('Hygiene Data'!$E$5,0,10*ROW('Hygiene Data'!E34))),'Data Summary'!DR40="Yes"),OFFSET('Hygiene Data'!$E$5,0,10*ROW('Hygiene Data'!E34)),NA())</f>
        <v>#N/A</v>
      </c>
      <c r="BD40" s="93" t="e">
        <f ca="true">+IF(AND(ISNUMBER(OFFSET('Hygiene Data'!$E$7,0,10*ROW('Hygiene Data'!E34))),'Data Summary'!DS40="Yes"),OFFSET('Hygiene Data'!$E$7,0,10*ROW('Hygiene Data'!E34)),NA())</f>
        <v>#N/A</v>
      </c>
      <c r="BE40" s="93" t="e">
        <f ca="true">+IF(AND(ISNUMBER(OFFSET('Hygiene Data'!$E$9,0,10*ROW('Hygiene Data'!E34))),'Data Summary'!DT40="Yes"),OFFSET('Hygiene Data'!$E$9,0,10*ROW('Hygiene Data'!E34)),NA())</f>
        <v>#N/A</v>
      </c>
      <c r="BF40" s="93" t="e">
        <f ca="true">+IF(AND(ISNUMBER(OFFSET('Hygiene Data'!$F$5,0,10*ROW('Hygiene Data'!F34))),'Data Summary'!DU40="Yes"),OFFSET('Hygiene Data'!$F$5,0,10*ROW('Hygiene Data'!F34)),NA())</f>
        <v>#N/A</v>
      </c>
      <c r="BG40" s="93" t="e">
        <f ca="true">+IF(AND(ISNUMBER(OFFSET('Hygiene Data'!$F$7,0,10*ROW('Hygiene Data'!F34))),'Data Summary'!DV40="Yes"),OFFSET('Hygiene Data'!$F$7,0,10*ROW('Hygiene Data'!F34)),NA())</f>
        <v>#N/A</v>
      </c>
      <c r="BH40" s="93" t="e">
        <f ca="true">+IF(AND(ISNUMBER(OFFSET('Hygiene Data'!$F$9,0,10*ROW('Hygiene Data'!F34))),'Data Summary'!DW40="Yes"),OFFSET('Hygiene Data'!$F$9,0,10*ROW('Hygiene Data'!F34)),NA())</f>
        <v>#N/A</v>
      </c>
      <c r="BI40" s="93" t="e">
        <f ca="true">+IF(AND(ISNUMBER(OFFSET('Hygiene Data'!$G$5,0,10*ROW('Hygiene Data'!G34))),'Data Summary'!DX40="Yes"),OFFSET('Hygiene Data'!$G$5,0,10*ROW('Hygiene Data'!G34)),NA())</f>
        <v>#N/A</v>
      </c>
      <c r="BJ40" s="93" t="e">
        <f ca="true">+IF(AND(ISNUMBER(OFFSET('Hygiene Data'!$G$7,0,10*ROW('Hygiene Data'!G34))),'Data Summary'!DY40="Yes"),OFFSET('Hygiene Data'!$G$7,0,10*ROW('Hygiene Data'!G34)),NA())</f>
        <v>#N/A</v>
      </c>
      <c r="BK40" s="93" t="e">
        <f ca="true">+IF(AND(ISNUMBER(OFFSET('Hygiene Data'!$G$9,0,10*ROW('Hygiene Data'!G34))),'Data Summary'!DZ40="Yes"),OFFSET('Hygiene Data'!$G$9,0,10*ROW('Hygiene Data'!G34)),NA())</f>
        <v>#N/A</v>
      </c>
      <c r="BL40" s="93" t="e">
        <f ca="true">+IF(AND(ISNUMBER(OFFSET('Hygiene Data'!$H$5,0,10*ROW('Hygiene Data'!H34))),'Data Summary'!EA40="Yes"),OFFSET('Hygiene Data'!$H$5,0,10*ROW('Hygiene Data'!H34)),NA())</f>
        <v>#N/A</v>
      </c>
      <c r="BM40" s="93" t="e">
        <f ca="true">+IF(AND(ISNUMBER(OFFSET('Hygiene Data'!$H$7,0,10*ROW('Hygiene Data'!H34))),'Data Summary'!EB40="Yes"),OFFSET('Hygiene Data'!$H$7,0,10*ROW('Hygiene Data'!H34)),NA())</f>
        <v>#N/A</v>
      </c>
      <c r="BN40" s="93" t="e">
        <f ca="true">+IF(AND(ISNUMBER(OFFSET('Hygiene Data'!$H$9,0,10*ROW('Hygiene Data'!H34))),'Data Summary'!EC40="Yes"),OFFSET('Hygiene Data'!$H$9,0,10*ROW('Hygiene Data'!H34)),NA())</f>
        <v>#N/A</v>
      </c>
      <c r="BO40" s="93" t="e">
        <f ca="true">+IF(AND(ISNUMBER(OFFSET('Hygiene Data'!$I$5,0,10*ROW('Hygiene Data'!I34))),'Data Summary'!ED40="Yes"),OFFSET('Hygiene Data'!$I$5,0,10*ROW('Hygiene Data'!I34)),NA())</f>
        <v>#N/A</v>
      </c>
      <c r="BP40" s="93" t="e">
        <f ca="true">+IF(AND(ISNUMBER(OFFSET('Hygiene Data'!$I$7,0,10*ROW('Hygiene Data'!I34))),'Data Summary'!EE40="Yes"),OFFSET('Hygiene Data'!$I$7,0,10*ROW('Hygiene Data'!I34)),NA())</f>
        <v>#N/A</v>
      </c>
      <c r="BQ40" s="93" t="e">
        <f ca="true">+IF(AND(ISNUMBER(OFFSET('Hygiene Data'!$I$9,0,10*ROW('Hygiene Data'!I34))),'Data Summary'!EF40="Yes"),OFFSET('Hygiene Data'!$I$9,0,10*ROW('Hygiene Data'!I34)),NA())</f>
        <v>#N/A</v>
      </c>
    </row>
    <row xmlns:x14ac="http://schemas.microsoft.com/office/spreadsheetml/2009/9/ac" r="41" x14ac:dyDescent="0.2">
      <c r="A41" s="328" t="e">
        <f ca="true">+RIGHT('Data Summary'!A41,LEN('Data Summary'!A41)-9)</f>
        <v>#VALUE!</v>
      </c>
      <c r="B41" s="35" t="str">
        <f ca="true">+IF(ISTEXT('Data Summary'!B41),'Data Summary'!B41,"")</f>
        <v/>
      </c>
      <c r="C41" s="327" t="e">
        <f ca="true">+VALUE('Data Summary'!C41)</f>
        <v>#VALUE!</v>
      </c>
      <c r="D41" s="91" t="e">
        <f ca="true">+IF(AND(ISNUMBER(OFFSET('Water Data'!$D$4,0,10*ROW('Water Data'!D35))),'Data Summary'!BS41="Yes"),100-OFFSET('Water Data'!$D$4,0,10*ROW('Water Data'!D35)),NA())</f>
        <v>#N/A</v>
      </c>
      <c r="E41" s="91" t="e">
        <f ca="true">+IF(AND(ISNUMBER(OFFSET('Water Data'!$D$6,0,10*ROW('Water Data'!D35))),'Data Summary'!BT41="Yes"),OFFSET('Water Data'!$D$6,0,10*ROW('Water Data'!D35)),NA())</f>
        <v>#N/A</v>
      </c>
      <c r="F41" s="91" t="e">
        <f ca="true">+IF(AND(ISNUMBER(OFFSET('Water Data'!$D$9,0,10*ROW('Water Data'!D35))),'Data Summary'!BU41="Yes"),OFFSET('Water Data'!$D$9,0,10*ROW('Water Data'!D35)),NA())</f>
        <v>#N/A</v>
      </c>
      <c r="G41" s="91" t="e">
        <f ca="true">+IF(AND(ISNUMBER(OFFSET('Water Data'!$E$4,0,10*ROW('Water Data'!E35))),'Data Summary'!BV41="Yes"),100-OFFSET('Water Data'!$E$4,0,10*ROW('Water Data'!E35)),NA())</f>
        <v>#N/A</v>
      </c>
      <c r="H41" s="91" t="e">
        <f ca="true">+IF(AND(ISNUMBER(OFFSET('Water Data'!$E$6,0,10*ROW('Water Data'!E35))),'Data Summary'!BW41="Yes"),OFFSET('Water Data'!$E$6,0,10*ROW('Water Data'!E35)),NA())</f>
        <v>#N/A</v>
      </c>
      <c r="I41" s="91" t="e">
        <f ca="true">+IF(AND(ISNUMBER(OFFSET('Water Data'!$E$9,0,10*ROW('Water Data'!E35))),'Data Summary'!BX41="Yes"),OFFSET('Water Data'!$E$9,0,10*ROW('Water Data'!E35)),NA())</f>
        <v>#N/A</v>
      </c>
      <c r="J41" s="91" t="e">
        <f ca="true">+IF(AND(ISNUMBER(OFFSET('Water Data'!$F$4,0,10*ROW('Water Data'!F35))),'Data Summary'!BY41="Yes"),100-OFFSET('Water Data'!$F$4,0,10*ROW('Water Data'!F35)),NA())</f>
        <v>#N/A</v>
      </c>
      <c r="K41" s="91" t="e">
        <f ca="true">+IF(AND(ISNUMBER(OFFSET('Water Data'!$F$6,0,10*ROW('Water Data'!F35))),'Data Summary'!BZ41="Yes"),OFFSET('Water Data'!$F$6,0,10*ROW('Water Data'!F35)),NA())</f>
        <v>#N/A</v>
      </c>
      <c r="L41" s="91" t="e">
        <f ca="true">+IF(AND(ISNUMBER(OFFSET('Water Data'!$F$9,0,10*ROW('Water Data'!F35))),'Data Summary'!CA41="Yes"),OFFSET('Water Data'!$F$9,0,10*ROW('Water Data'!F35)),NA())</f>
        <v>#N/A</v>
      </c>
      <c r="M41" s="91" t="e">
        <f ca="true">+IF(AND(ISNUMBER(OFFSET('Water Data'!$G$4,0,10*ROW('Water Data'!G35))),'Data Summary'!CB41="Yes"),100-OFFSET('Water Data'!$G$4,0,10*ROW('Water Data'!G35)),NA())</f>
        <v>#N/A</v>
      </c>
      <c r="N41" s="91" t="e">
        <f ca="true">+IF(AND(ISNUMBER(OFFSET('Water Data'!$G$6,0,10*ROW('Water Data'!G35))),'Data Summary'!CC41="Yes"),OFFSET('Water Data'!$G$6,0,10*ROW('Water Data'!G35)),NA())</f>
        <v>#N/A</v>
      </c>
      <c r="O41" s="91" t="e">
        <f ca="true">+IF(AND(ISNUMBER(OFFSET('Water Data'!$G$9,0,10*ROW('Water Data'!G35))),'Data Summary'!CD41="Yes"),OFFSET('Water Data'!$G$9,0,10*ROW('Water Data'!G35)),NA())</f>
        <v>#N/A</v>
      </c>
      <c r="P41" s="91" t="e">
        <f ca="true">+IF(AND(ISNUMBER(OFFSET('Water Data'!$H$4,0,10*ROW('Water Data'!H35))),'Data Summary'!CE41="Yes"),100-OFFSET('Water Data'!$H$4,0,10*ROW('Water Data'!H35)),NA())</f>
        <v>#N/A</v>
      </c>
      <c r="Q41" s="91" t="e">
        <f ca="true">+IF(AND(ISNUMBER(OFFSET('Water Data'!$H$6,0,10*ROW('Water Data'!H35))),'Data Summary'!CF41="Yes"),OFFSET('Water Data'!$H$6,0,10*ROW('Water Data'!H35)),NA())</f>
        <v>#N/A</v>
      </c>
      <c r="R41" s="91" t="e">
        <f ca="true">+IF(AND(ISNUMBER(OFFSET('Water Data'!$H$9,0,10*ROW('Water Data'!H35))),'Data Summary'!CG41="Yes"),OFFSET('Water Data'!$H$9,0,10*ROW('Water Data'!H35)),NA())</f>
        <v>#N/A</v>
      </c>
      <c r="S41" s="91" t="e">
        <f ca="true">+IF(AND(ISNUMBER(OFFSET('Water Data'!$I$4,0,10*ROW('Water Data'!I35))),'Data Summary'!CH41="Yes"),100-OFFSET('Water Data'!$I$4,0,10*ROW('Water Data'!I35)),NA())</f>
        <v>#N/A</v>
      </c>
      <c r="T41" s="91" t="e">
        <f ca="true">+IF(AND(ISNUMBER(OFFSET('Water Data'!$I$6,0,10*ROW('Water Data'!I35))),'Data Summary'!CI41="Yes"),OFFSET('Water Data'!$I$6,0,10*ROW('Water Data'!I35)),NA())</f>
        <v>#N/A</v>
      </c>
      <c r="U41" s="91" t="e">
        <f ca="true">+IF(AND(ISNUMBER(OFFSET('Water Data'!$I$9,0,10*ROW('Water Data'!I35))),'Data Summary'!CJ41="Yes"),OFFSET('Water Data'!$I$9,0,10*ROW('Water Data'!I35)),NA())</f>
        <v>#N/A</v>
      </c>
      <c r="V41" s="92" t="e">
        <f ca="true">+IF(AND(ISNUMBER(OFFSET('Sanitation Data'!$D$4,0,10*ROW('Sanitation Data'!D35))),'Data Summary'!CK41="Yes"),100-OFFSET('Sanitation Data'!$D$4,0,10*ROW('Sanitation Data'!D35)),NA())</f>
        <v>#N/A</v>
      </c>
      <c r="W41" s="92" t="e">
        <f ca="true">+IF(AND(ISNUMBER(OFFSET('Sanitation Data'!$D$6,0,10*ROW('Sanitation Data'!D35))),'Data Summary'!CL41="Yes"),OFFSET('Sanitation Data'!$D$6,0,10*ROW('Sanitation Data'!D35)),NA())</f>
        <v>#N/A</v>
      </c>
      <c r="X41" s="92" t="e">
        <f ca="true">+IF(AND(ISNUMBER(OFFSET('Sanitation Data'!$D$10,0,10*ROW('Sanitation Data'!D35))),'Data Summary'!CM41="Yes"),OFFSET('Sanitation Data'!$D$10,0,10*ROW('Sanitation Data'!D35)),NA())</f>
        <v>#N/A</v>
      </c>
      <c r="Y41" s="92" t="e">
        <f ca="true">+IF(AND(ISNUMBER(OFFSET('Sanitation Data'!$D$11,0,10*ROW('Sanitation Data'!D35))),'Data Summary'!CN41="Yes"),OFFSET('Sanitation Data'!$D$11,0,10*ROW('Sanitation Data'!D35)),NA())</f>
        <v>#N/A</v>
      </c>
      <c r="Z41" s="92" t="e">
        <f ca="true">+IF(AND(ISNUMBER(OFFSET('Sanitation Data'!$D$12,0,10*ROW('Sanitation Data'!D35))),'Data Summary'!CO41="Yes"),OFFSET('Sanitation Data'!$D$12,0,10*ROW('Sanitation Data'!D35)),NA())</f>
        <v>#N/A</v>
      </c>
      <c r="AA41" s="92" t="e">
        <f ca="true">+IF(AND(ISNUMBER(OFFSET('Sanitation Data'!$E$4,0,10*ROW('Sanitation Data'!E35))),'Data Summary'!CP41="Yes"),100-OFFSET('Sanitation Data'!$E$4,0,10*ROW('Sanitation Data'!E35)),NA())</f>
        <v>#N/A</v>
      </c>
      <c r="AB41" s="92" t="e">
        <f ca="true">+IF(AND(ISNUMBER(OFFSET('Sanitation Data'!$E$6,0,10*ROW('Sanitation Data'!E35))),'Data Summary'!CQ41="Yes"),OFFSET('Sanitation Data'!$E$6,0,10*ROW('Sanitation Data'!E35)),NA())</f>
        <v>#N/A</v>
      </c>
      <c r="AC41" s="92" t="e">
        <f ca="true">+IF(AND(ISNUMBER(OFFSET('Sanitation Data'!$E$10,0,10*ROW('Sanitation Data'!E35))),'Data Summary'!CR41="Yes"),OFFSET('Sanitation Data'!$E$10,0,10*ROW('Sanitation Data'!E35)),NA())</f>
        <v>#N/A</v>
      </c>
      <c r="AD41" s="92" t="e">
        <f ca="true">+IF(AND(ISNUMBER(OFFSET('Sanitation Data'!$E$11,0,10*ROW('Sanitation Data'!E35))),'Data Summary'!CS41="Yes"),OFFSET('Sanitation Data'!$E$11,0,10*ROW('Sanitation Data'!E35)),NA())</f>
        <v>#N/A</v>
      </c>
      <c r="AE41" s="92" t="e">
        <f ca="true">+IF(AND(ISNUMBER(OFFSET('Sanitation Data'!$E$12,0,10*ROW('Sanitation Data'!E35))),'Data Summary'!CT41="Yes"),OFFSET('Sanitation Data'!$E$12,0,10*ROW('Sanitation Data'!E35)),NA())</f>
        <v>#N/A</v>
      </c>
      <c r="AF41" s="92" t="e">
        <f ca="true">+IF(AND(ISNUMBER(OFFSET('Sanitation Data'!$F$4,0,10*ROW('Sanitation Data'!F35))),'Data Summary'!CU41="Yes"),100-OFFSET('Sanitation Data'!$F$4,0,10*ROW('Sanitation Data'!F35)),NA())</f>
        <v>#N/A</v>
      </c>
      <c r="AG41" s="92" t="e">
        <f ca="true">+IF(AND(ISNUMBER(OFFSET('Sanitation Data'!$F$6,0,10*ROW('Sanitation Data'!F35))),'Data Summary'!CV41="Yes"),OFFSET('Sanitation Data'!$F$6,0,10*ROW('Sanitation Data'!F35)),NA())</f>
        <v>#N/A</v>
      </c>
      <c r="AH41" s="92" t="e">
        <f ca="true">+IF(AND(ISNUMBER(OFFSET('Sanitation Data'!$F$10,0,10*ROW('Sanitation Data'!F35))),'Data Summary'!CW41="Yes"),OFFSET('Sanitation Data'!$F$10,0,10*ROW('Sanitation Data'!F35)),NA())</f>
        <v>#N/A</v>
      </c>
      <c r="AI41" s="92" t="e">
        <f ca="true">+IF(AND(ISNUMBER(OFFSET('Sanitation Data'!$F$11,0,10*ROW('Sanitation Data'!F35))),'Data Summary'!CX41="Yes"),OFFSET('Sanitation Data'!$F$11,0,10*ROW('Sanitation Data'!F35)),NA())</f>
        <v>#N/A</v>
      </c>
      <c r="AJ41" s="92" t="e">
        <f ca="true">+IF(AND(ISNUMBER(OFFSET('Sanitation Data'!$F$12,0,10*ROW('Sanitation Data'!F35))),'Data Summary'!CY41="Yes"),OFFSET('Sanitation Data'!$F$12,0,10*ROW('Sanitation Data'!F35)),NA())</f>
        <v>#N/A</v>
      </c>
      <c r="AK41" s="92" t="e">
        <f ca="true">+IF(AND(ISNUMBER(OFFSET('Sanitation Data'!$G$4,0,10*ROW('Sanitation Data'!G35))),'Data Summary'!CZ41="Yes"),100-OFFSET('Sanitation Data'!$G$4,0,10*ROW('Sanitation Data'!G35)),NA())</f>
        <v>#N/A</v>
      </c>
      <c r="AL41" s="92" t="e">
        <f ca="true">+IF(AND(ISNUMBER(OFFSET('Sanitation Data'!$G$6,0,10*ROW('Sanitation Data'!G35))),'Data Summary'!DA41="Yes"),OFFSET('Sanitation Data'!$G$6,0,10*ROW('Sanitation Data'!G35)),NA())</f>
        <v>#N/A</v>
      </c>
      <c r="AM41" s="92" t="e">
        <f ca="true">+IF(AND(ISNUMBER(OFFSET('Sanitation Data'!$G$10,0,10*ROW('Sanitation Data'!G35))),'Data Summary'!DB41="Yes"),OFFSET('Sanitation Data'!$G$10,0,10*ROW('Sanitation Data'!G35)),NA())</f>
        <v>#N/A</v>
      </c>
      <c r="AN41" s="92" t="e">
        <f ca="true">+IF(AND(ISNUMBER(OFFSET('Sanitation Data'!$G$11,0,10*ROW('Sanitation Data'!G35))),'Data Summary'!DC41="Yes"),OFFSET('Sanitation Data'!$G$11,0,10*ROW('Sanitation Data'!G35)),NA())</f>
        <v>#N/A</v>
      </c>
      <c r="AO41" s="92" t="e">
        <f ca="true">+IF(AND(ISNUMBER(OFFSET('Sanitation Data'!$G$12,0,10*ROW('Sanitation Data'!G35))),'Data Summary'!DD41="Yes"),OFFSET('Sanitation Data'!$G$12,0,10*ROW('Sanitation Data'!G35)),NA())</f>
        <v>#N/A</v>
      </c>
      <c r="AP41" s="92" t="e">
        <f ca="true">+IF(AND(ISNUMBER(OFFSET('Sanitation Data'!$H$4,0,10*ROW('Sanitation Data'!H35))),'Data Summary'!DE41="Yes"),100-OFFSET('Sanitation Data'!$H$4,0,10*ROW('Sanitation Data'!H35)),NA())</f>
        <v>#N/A</v>
      </c>
      <c r="AQ41" s="92" t="e">
        <f ca="true">+IF(AND(ISNUMBER(OFFSET('Sanitation Data'!$H$6,0,10*ROW('Sanitation Data'!H35))),'Data Summary'!DF41="Yes"),OFFSET('Sanitation Data'!$H$6,0,10*ROW('Sanitation Data'!H35)),NA())</f>
        <v>#N/A</v>
      </c>
      <c r="AR41" s="92" t="e">
        <f ca="true">+IF(AND(ISNUMBER(OFFSET('Sanitation Data'!$H$10,0,10*ROW('Sanitation Data'!H35))),'Data Summary'!DG41="Yes"),OFFSET('Sanitation Data'!$H$10,0,10*ROW('Sanitation Data'!H35)),NA())</f>
        <v>#N/A</v>
      </c>
      <c r="AS41" s="92" t="e">
        <f ca="true">+IF(AND(ISNUMBER(OFFSET('Sanitation Data'!$H$11,0,10*ROW('Sanitation Data'!H35))),'Data Summary'!DH41="Yes"),OFFSET('Sanitation Data'!$H$11,0,10*ROW('Sanitation Data'!H35)),NA())</f>
        <v>#N/A</v>
      </c>
      <c r="AT41" s="92" t="e">
        <f ca="true">+IF(AND(ISNUMBER(OFFSET('Sanitation Data'!$H$12,0,10*ROW('Sanitation Data'!H35))),'Data Summary'!DI41="Yes"),OFFSET('Sanitation Data'!$H$12,0,10*ROW('Sanitation Data'!H35)),NA())</f>
        <v>#N/A</v>
      </c>
      <c r="AU41" s="92" t="e">
        <f ca="true">+IF(AND(ISNUMBER(OFFSET('Sanitation Data'!$I$4,0,10*ROW('Sanitation Data'!I35))),'Data Summary'!DJ41="Yes"),100-OFFSET('Sanitation Data'!$I$4,0,10*ROW('Sanitation Data'!I35)),NA())</f>
        <v>#N/A</v>
      </c>
      <c r="AV41" s="92" t="e">
        <f ca="true">+IF(AND(ISNUMBER(OFFSET('Sanitation Data'!$I$6,0,10*ROW('Sanitation Data'!I35))),'Data Summary'!DK41="Yes"),OFFSET('Sanitation Data'!$I$6,0,10*ROW('Sanitation Data'!I35)),NA())</f>
        <v>#N/A</v>
      </c>
      <c r="AW41" s="92" t="e">
        <f ca="true">+IF(AND(ISNUMBER(OFFSET('Sanitation Data'!$I$10,0,10*ROW('Sanitation Data'!I35))),'Data Summary'!DL41="Yes"),OFFSET('Sanitation Data'!$I$10,0,10*ROW('Sanitation Data'!I35)),NA())</f>
        <v>#N/A</v>
      </c>
      <c r="AX41" s="92" t="e">
        <f ca="true">+IF(AND(ISNUMBER(OFFSET('Sanitation Data'!$I$11,0,10*ROW('Sanitation Data'!I35))),'Data Summary'!DM41="Yes"),OFFSET('Sanitation Data'!$I$11,0,10*ROW('Sanitation Data'!I35)),NA())</f>
        <v>#N/A</v>
      </c>
      <c r="AY41" s="92" t="e">
        <f ca="true">+IF(AND(ISNUMBER(OFFSET('Sanitation Data'!$I$12,0,10*ROW('Sanitation Data'!I35))),'Data Summary'!DN41="Yes"),OFFSET('Sanitation Data'!$I$12,0,10*ROW('Sanitation Data'!I35)),NA())</f>
        <v>#N/A</v>
      </c>
      <c r="AZ41" s="93" t="e">
        <f ca="true">+IF(AND(ISNUMBER(OFFSET('Hygiene Data'!$D$5,0,10*ROW('Hygiene Data'!D35))),'Data Summary'!DO41="Yes"),OFFSET('Hygiene Data'!$D$5,0,10*ROW('Hygiene Data'!D35)),NA())</f>
        <v>#N/A</v>
      </c>
      <c r="BA41" s="93" t="e">
        <f ca="true">+IF(AND(ISNUMBER(OFFSET('Hygiene Data'!$D$7,0,10*ROW('Hygiene Data'!D35))),'Data Summary'!DP41="Yes"),OFFSET('Hygiene Data'!$D$7,0,10*ROW('Hygiene Data'!D35)),NA())</f>
        <v>#N/A</v>
      </c>
      <c r="BB41" s="93" t="e">
        <f ca="true">+IF(AND(ISNUMBER(OFFSET('Hygiene Data'!$D$9,0,10*ROW('Hygiene Data'!D35))),'Data Summary'!DQ41="Yes"),OFFSET('Hygiene Data'!$D$9,0,10*ROW('Hygiene Data'!D35)),NA())</f>
        <v>#N/A</v>
      </c>
      <c r="BC41" s="93" t="e">
        <f ca="true">+IF(AND(ISNUMBER(OFFSET('Hygiene Data'!$E$5,0,10*ROW('Hygiene Data'!E35))),'Data Summary'!DR41="Yes"),OFFSET('Hygiene Data'!$E$5,0,10*ROW('Hygiene Data'!E35)),NA())</f>
        <v>#N/A</v>
      </c>
      <c r="BD41" s="93" t="e">
        <f ca="true">+IF(AND(ISNUMBER(OFFSET('Hygiene Data'!$E$7,0,10*ROW('Hygiene Data'!E35))),'Data Summary'!DS41="Yes"),OFFSET('Hygiene Data'!$E$7,0,10*ROW('Hygiene Data'!E35)),NA())</f>
        <v>#N/A</v>
      </c>
      <c r="BE41" s="93" t="e">
        <f ca="true">+IF(AND(ISNUMBER(OFFSET('Hygiene Data'!$E$9,0,10*ROW('Hygiene Data'!E35))),'Data Summary'!DT41="Yes"),OFFSET('Hygiene Data'!$E$9,0,10*ROW('Hygiene Data'!E35)),NA())</f>
        <v>#N/A</v>
      </c>
      <c r="BF41" s="93" t="e">
        <f ca="true">+IF(AND(ISNUMBER(OFFSET('Hygiene Data'!$F$5,0,10*ROW('Hygiene Data'!F35))),'Data Summary'!DU41="Yes"),OFFSET('Hygiene Data'!$F$5,0,10*ROW('Hygiene Data'!F35)),NA())</f>
        <v>#N/A</v>
      </c>
      <c r="BG41" s="93" t="e">
        <f ca="true">+IF(AND(ISNUMBER(OFFSET('Hygiene Data'!$F$7,0,10*ROW('Hygiene Data'!F35))),'Data Summary'!DV41="Yes"),OFFSET('Hygiene Data'!$F$7,0,10*ROW('Hygiene Data'!F35)),NA())</f>
        <v>#N/A</v>
      </c>
      <c r="BH41" s="93" t="e">
        <f ca="true">+IF(AND(ISNUMBER(OFFSET('Hygiene Data'!$F$9,0,10*ROW('Hygiene Data'!F35))),'Data Summary'!DW41="Yes"),OFFSET('Hygiene Data'!$F$9,0,10*ROW('Hygiene Data'!F35)),NA())</f>
        <v>#N/A</v>
      </c>
      <c r="BI41" s="93" t="e">
        <f ca="true">+IF(AND(ISNUMBER(OFFSET('Hygiene Data'!$G$5,0,10*ROW('Hygiene Data'!G35))),'Data Summary'!DX41="Yes"),OFFSET('Hygiene Data'!$G$5,0,10*ROW('Hygiene Data'!G35)),NA())</f>
        <v>#N/A</v>
      </c>
      <c r="BJ41" s="93" t="e">
        <f ca="true">+IF(AND(ISNUMBER(OFFSET('Hygiene Data'!$G$7,0,10*ROW('Hygiene Data'!G35))),'Data Summary'!DY41="Yes"),OFFSET('Hygiene Data'!$G$7,0,10*ROW('Hygiene Data'!G35)),NA())</f>
        <v>#N/A</v>
      </c>
      <c r="BK41" s="93" t="e">
        <f ca="true">+IF(AND(ISNUMBER(OFFSET('Hygiene Data'!$G$9,0,10*ROW('Hygiene Data'!G35))),'Data Summary'!DZ41="Yes"),OFFSET('Hygiene Data'!$G$9,0,10*ROW('Hygiene Data'!G35)),NA())</f>
        <v>#N/A</v>
      </c>
      <c r="BL41" s="93" t="e">
        <f ca="true">+IF(AND(ISNUMBER(OFFSET('Hygiene Data'!$H$5,0,10*ROW('Hygiene Data'!H35))),'Data Summary'!EA41="Yes"),OFFSET('Hygiene Data'!$H$5,0,10*ROW('Hygiene Data'!H35)),NA())</f>
        <v>#N/A</v>
      </c>
      <c r="BM41" s="93" t="e">
        <f ca="true">+IF(AND(ISNUMBER(OFFSET('Hygiene Data'!$H$7,0,10*ROW('Hygiene Data'!H35))),'Data Summary'!EB41="Yes"),OFFSET('Hygiene Data'!$H$7,0,10*ROW('Hygiene Data'!H35)),NA())</f>
        <v>#N/A</v>
      </c>
      <c r="BN41" s="93" t="e">
        <f ca="true">+IF(AND(ISNUMBER(OFFSET('Hygiene Data'!$H$9,0,10*ROW('Hygiene Data'!H35))),'Data Summary'!EC41="Yes"),OFFSET('Hygiene Data'!$H$9,0,10*ROW('Hygiene Data'!H35)),NA())</f>
        <v>#N/A</v>
      </c>
      <c r="BO41" s="93" t="e">
        <f ca="true">+IF(AND(ISNUMBER(OFFSET('Hygiene Data'!$I$5,0,10*ROW('Hygiene Data'!I35))),'Data Summary'!ED41="Yes"),OFFSET('Hygiene Data'!$I$5,0,10*ROW('Hygiene Data'!I35)),NA())</f>
        <v>#N/A</v>
      </c>
      <c r="BP41" s="93" t="e">
        <f ca="true">+IF(AND(ISNUMBER(OFFSET('Hygiene Data'!$I$7,0,10*ROW('Hygiene Data'!I35))),'Data Summary'!EE41="Yes"),OFFSET('Hygiene Data'!$I$7,0,10*ROW('Hygiene Data'!I35)),NA())</f>
        <v>#N/A</v>
      </c>
      <c r="BQ41" s="93" t="e">
        <f ca="true">+IF(AND(ISNUMBER(OFFSET('Hygiene Data'!$I$9,0,10*ROW('Hygiene Data'!I35))),'Data Summary'!EF41="Yes"),OFFSET('Hygiene Data'!$I$9,0,10*ROW('Hygiene Data'!I35)),NA())</f>
        <v>#N/A</v>
      </c>
    </row>
    <row xmlns:x14ac="http://schemas.microsoft.com/office/spreadsheetml/2009/9/ac" r="42" x14ac:dyDescent="0.2">
      <c r="A42" s="328" t="e">
        <f ca="true">+RIGHT('Data Summary'!A42,LEN('Data Summary'!A42)-9)</f>
        <v>#VALUE!</v>
      </c>
      <c r="B42" s="35" t="str">
        <f ca="true">+IF(ISTEXT('Data Summary'!B42),'Data Summary'!B42,"")</f>
        <v/>
      </c>
      <c r="C42" s="327" t="e">
        <f ca="true">+VALUE('Data Summary'!C42)</f>
        <v>#VALUE!</v>
      </c>
      <c r="D42" s="91" t="e">
        <f ca="true">+IF(AND(ISNUMBER(OFFSET('Water Data'!$D$4,0,10*ROW('Water Data'!D36))),'Data Summary'!BS42="Yes"),100-OFFSET('Water Data'!$D$4,0,10*ROW('Water Data'!D36)),NA())</f>
        <v>#N/A</v>
      </c>
      <c r="E42" s="91" t="e">
        <f ca="true">+IF(AND(ISNUMBER(OFFSET('Water Data'!$D$6,0,10*ROW('Water Data'!D36))),'Data Summary'!BT42="Yes"),OFFSET('Water Data'!$D$6,0,10*ROW('Water Data'!D36)),NA())</f>
        <v>#N/A</v>
      </c>
      <c r="F42" s="91" t="e">
        <f ca="true">+IF(AND(ISNUMBER(OFFSET('Water Data'!$D$9,0,10*ROW('Water Data'!D36))),'Data Summary'!BU42="Yes"),OFFSET('Water Data'!$D$9,0,10*ROW('Water Data'!D36)),NA())</f>
        <v>#N/A</v>
      </c>
      <c r="G42" s="91" t="e">
        <f ca="true">+IF(AND(ISNUMBER(OFFSET('Water Data'!$E$4,0,10*ROW('Water Data'!E36))),'Data Summary'!BV42="Yes"),100-OFFSET('Water Data'!$E$4,0,10*ROW('Water Data'!E36)),NA())</f>
        <v>#N/A</v>
      </c>
      <c r="H42" s="91" t="e">
        <f ca="true">+IF(AND(ISNUMBER(OFFSET('Water Data'!$E$6,0,10*ROW('Water Data'!E36))),'Data Summary'!BW42="Yes"),OFFSET('Water Data'!$E$6,0,10*ROW('Water Data'!E36)),NA())</f>
        <v>#N/A</v>
      </c>
      <c r="I42" s="91" t="e">
        <f ca="true">+IF(AND(ISNUMBER(OFFSET('Water Data'!$E$9,0,10*ROW('Water Data'!E36))),'Data Summary'!BX42="Yes"),OFFSET('Water Data'!$E$9,0,10*ROW('Water Data'!E36)),NA())</f>
        <v>#N/A</v>
      </c>
      <c r="J42" s="91" t="e">
        <f ca="true">+IF(AND(ISNUMBER(OFFSET('Water Data'!$F$4,0,10*ROW('Water Data'!F36))),'Data Summary'!BY42="Yes"),100-OFFSET('Water Data'!$F$4,0,10*ROW('Water Data'!F36)),NA())</f>
        <v>#N/A</v>
      </c>
      <c r="K42" s="91" t="e">
        <f ca="true">+IF(AND(ISNUMBER(OFFSET('Water Data'!$F$6,0,10*ROW('Water Data'!F36))),'Data Summary'!BZ42="Yes"),OFFSET('Water Data'!$F$6,0,10*ROW('Water Data'!F36)),NA())</f>
        <v>#N/A</v>
      </c>
      <c r="L42" s="91" t="e">
        <f ca="true">+IF(AND(ISNUMBER(OFFSET('Water Data'!$F$9,0,10*ROW('Water Data'!F36))),'Data Summary'!CA42="Yes"),OFFSET('Water Data'!$F$9,0,10*ROW('Water Data'!F36)),NA())</f>
        <v>#N/A</v>
      </c>
      <c r="M42" s="91" t="e">
        <f ca="true">+IF(AND(ISNUMBER(OFFSET('Water Data'!$G$4,0,10*ROW('Water Data'!G36))),'Data Summary'!CB42="Yes"),100-OFFSET('Water Data'!$G$4,0,10*ROW('Water Data'!G36)),NA())</f>
        <v>#N/A</v>
      </c>
      <c r="N42" s="91" t="e">
        <f ca="true">+IF(AND(ISNUMBER(OFFSET('Water Data'!$G$6,0,10*ROW('Water Data'!G36))),'Data Summary'!CC42="Yes"),OFFSET('Water Data'!$G$6,0,10*ROW('Water Data'!G36)),NA())</f>
        <v>#N/A</v>
      </c>
      <c r="O42" s="91" t="e">
        <f ca="true">+IF(AND(ISNUMBER(OFFSET('Water Data'!$G$9,0,10*ROW('Water Data'!G36))),'Data Summary'!CD42="Yes"),OFFSET('Water Data'!$G$9,0,10*ROW('Water Data'!G36)),NA())</f>
        <v>#N/A</v>
      </c>
      <c r="P42" s="91" t="e">
        <f ca="true">+IF(AND(ISNUMBER(OFFSET('Water Data'!$H$4,0,10*ROW('Water Data'!H36))),'Data Summary'!CE42="Yes"),100-OFFSET('Water Data'!$H$4,0,10*ROW('Water Data'!H36)),NA())</f>
        <v>#N/A</v>
      </c>
      <c r="Q42" s="91" t="e">
        <f ca="true">+IF(AND(ISNUMBER(OFFSET('Water Data'!$H$6,0,10*ROW('Water Data'!H36))),'Data Summary'!CF42="Yes"),OFFSET('Water Data'!$H$6,0,10*ROW('Water Data'!H36)),NA())</f>
        <v>#N/A</v>
      </c>
      <c r="R42" s="91" t="e">
        <f ca="true">+IF(AND(ISNUMBER(OFFSET('Water Data'!$H$9,0,10*ROW('Water Data'!H36))),'Data Summary'!CG42="Yes"),OFFSET('Water Data'!$H$9,0,10*ROW('Water Data'!H36)),NA())</f>
        <v>#N/A</v>
      </c>
      <c r="S42" s="91" t="e">
        <f ca="true">+IF(AND(ISNUMBER(OFFSET('Water Data'!$I$4,0,10*ROW('Water Data'!I36))),'Data Summary'!CH42="Yes"),100-OFFSET('Water Data'!$I$4,0,10*ROW('Water Data'!I36)),NA())</f>
        <v>#N/A</v>
      </c>
      <c r="T42" s="91" t="e">
        <f ca="true">+IF(AND(ISNUMBER(OFFSET('Water Data'!$I$6,0,10*ROW('Water Data'!I36))),'Data Summary'!CI42="Yes"),OFFSET('Water Data'!$I$6,0,10*ROW('Water Data'!I36)),NA())</f>
        <v>#N/A</v>
      </c>
      <c r="U42" s="91" t="e">
        <f ca="true">+IF(AND(ISNUMBER(OFFSET('Water Data'!$I$9,0,10*ROW('Water Data'!I36))),'Data Summary'!CJ42="Yes"),OFFSET('Water Data'!$I$9,0,10*ROW('Water Data'!I36)),NA())</f>
        <v>#N/A</v>
      </c>
      <c r="V42" s="92" t="e">
        <f ca="true">+IF(AND(ISNUMBER(OFFSET('Sanitation Data'!$D$4,0,10*ROW('Sanitation Data'!D36))),'Data Summary'!CK42="Yes"),100-OFFSET('Sanitation Data'!$D$4,0,10*ROW('Sanitation Data'!D36)),NA())</f>
        <v>#N/A</v>
      </c>
      <c r="W42" s="92" t="e">
        <f ca="true">+IF(AND(ISNUMBER(OFFSET('Sanitation Data'!$D$6,0,10*ROW('Sanitation Data'!D36))),'Data Summary'!CL42="Yes"),OFFSET('Sanitation Data'!$D$6,0,10*ROW('Sanitation Data'!D36)),NA())</f>
        <v>#N/A</v>
      </c>
      <c r="X42" s="92" t="e">
        <f ca="true">+IF(AND(ISNUMBER(OFFSET('Sanitation Data'!$D$10,0,10*ROW('Sanitation Data'!D36))),'Data Summary'!CM42="Yes"),OFFSET('Sanitation Data'!$D$10,0,10*ROW('Sanitation Data'!D36)),NA())</f>
        <v>#N/A</v>
      </c>
      <c r="Y42" s="92" t="e">
        <f ca="true">+IF(AND(ISNUMBER(OFFSET('Sanitation Data'!$D$11,0,10*ROW('Sanitation Data'!D36))),'Data Summary'!CN42="Yes"),OFFSET('Sanitation Data'!$D$11,0,10*ROW('Sanitation Data'!D36)),NA())</f>
        <v>#N/A</v>
      </c>
      <c r="Z42" s="92" t="e">
        <f ca="true">+IF(AND(ISNUMBER(OFFSET('Sanitation Data'!$D$12,0,10*ROW('Sanitation Data'!D36))),'Data Summary'!CO42="Yes"),OFFSET('Sanitation Data'!$D$12,0,10*ROW('Sanitation Data'!D36)),NA())</f>
        <v>#N/A</v>
      </c>
      <c r="AA42" s="92" t="e">
        <f ca="true">+IF(AND(ISNUMBER(OFFSET('Sanitation Data'!$E$4,0,10*ROW('Sanitation Data'!E36))),'Data Summary'!CP42="Yes"),100-OFFSET('Sanitation Data'!$E$4,0,10*ROW('Sanitation Data'!E36)),NA())</f>
        <v>#N/A</v>
      </c>
      <c r="AB42" s="92" t="e">
        <f ca="true">+IF(AND(ISNUMBER(OFFSET('Sanitation Data'!$E$6,0,10*ROW('Sanitation Data'!E36))),'Data Summary'!CQ42="Yes"),OFFSET('Sanitation Data'!$E$6,0,10*ROW('Sanitation Data'!E36)),NA())</f>
        <v>#N/A</v>
      </c>
      <c r="AC42" s="92" t="e">
        <f ca="true">+IF(AND(ISNUMBER(OFFSET('Sanitation Data'!$E$10,0,10*ROW('Sanitation Data'!E36))),'Data Summary'!CR42="Yes"),OFFSET('Sanitation Data'!$E$10,0,10*ROW('Sanitation Data'!E36)),NA())</f>
        <v>#N/A</v>
      </c>
      <c r="AD42" s="92" t="e">
        <f ca="true">+IF(AND(ISNUMBER(OFFSET('Sanitation Data'!$E$11,0,10*ROW('Sanitation Data'!E36))),'Data Summary'!CS42="Yes"),OFFSET('Sanitation Data'!$E$11,0,10*ROW('Sanitation Data'!E36)),NA())</f>
        <v>#N/A</v>
      </c>
      <c r="AE42" s="92" t="e">
        <f ca="true">+IF(AND(ISNUMBER(OFFSET('Sanitation Data'!$E$12,0,10*ROW('Sanitation Data'!E36))),'Data Summary'!CT42="Yes"),OFFSET('Sanitation Data'!$E$12,0,10*ROW('Sanitation Data'!E36)),NA())</f>
        <v>#N/A</v>
      </c>
      <c r="AF42" s="92" t="e">
        <f ca="true">+IF(AND(ISNUMBER(OFFSET('Sanitation Data'!$F$4,0,10*ROW('Sanitation Data'!F36))),'Data Summary'!CU42="Yes"),100-OFFSET('Sanitation Data'!$F$4,0,10*ROW('Sanitation Data'!F36)),NA())</f>
        <v>#N/A</v>
      </c>
      <c r="AG42" s="92" t="e">
        <f ca="true">+IF(AND(ISNUMBER(OFFSET('Sanitation Data'!$F$6,0,10*ROW('Sanitation Data'!F36))),'Data Summary'!CV42="Yes"),OFFSET('Sanitation Data'!$F$6,0,10*ROW('Sanitation Data'!F36)),NA())</f>
        <v>#N/A</v>
      </c>
      <c r="AH42" s="92" t="e">
        <f ca="true">+IF(AND(ISNUMBER(OFFSET('Sanitation Data'!$F$10,0,10*ROW('Sanitation Data'!F36))),'Data Summary'!CW42="Yes"),OFFSET('Sanitation Data'!$F$10,0,10*ROW('Sanitation Data'!F36)),NA())</f>
        <v>#N/A</v>
      </c>
      <c r="AI42" s="92" t="e">
        <f ca="true">+IF(AND(ISNUMBER(OFFSET('Sanitation Data'!$F$11,0,10*ROW('Sanitation Data'!F36))),'Data Summary'!CX42="Yes"),OFFSET('Sanitation Data'!$F$11,0,10*ROW('Sanitation Data'!F36)),NA())</f>
        <v>#N/A</v>
      </c>
      <c r="AJ42" s="92" t="e">
        <f ca="true">+IF(AND(ISNUMBER(OFFSET('Sanitation Data'!$F$12,0,10*ROW('Sanitation Data'!F36))),'Data Summary'!CY42="Yes"),OFFSET('Sanitation Data'!$F$12,0,10*ROW('Sanitation Data'!F36)),NA())</f>
        <v>#N/A</v>
      </c>
      <c r="AK42" s="92" t="e">
        <f ca="true">+IF(AND(ISNUMBER(OFFSET('Sanitation Data'!$G$4,0,10*ROW('Sanitation Data'!G36))),'Data Summary'!CZ42="Yes"),100-OFFSET('Sanitation Data'!$G$4,0,10*ROW('Sanitation Data'!G36)),NA())</f>
        <v>#N/A</v>
      </c>
      <c r="AL42" s="92" t="e">
        <f ca="true">+IF(AND(ISNUMBER(OFFSET('Sanitation Data'!$G$6,0,10*ROW('Sanitation Data'!G36))),'Data Summary'!DA42="Yes"),OFFSET('Sanitation Data'!$G$6,0,10*ROW('Sanitation Data'!G36)),NA())</f>
        <v>#N/A</v>
      </c>
      <c r="AM42" s="92" t="e">
        <f ca="true">+IF(AND(ISNUMBER(OFFSET('Sanitation Data'!$G$10,0,10*ROW('Sanitation Data'!G36))),'Data Summary'!DB42="Yes"),OFFSET('Sanitation Data'!$G$10,0,10*ROW('Sanitation Data'!G36)),NA())</f>
        <v>#N/A</v>
      </c>
      <c r="AN42" s="92" t="e">
        <f ca="true">+IF(AND(ISNUMBER(OFFSET('Sanitation Data'!$G$11,0,10*ROW('Sanitation Data'!G36))),'Data Summary'!DC42="Yes"),OFFSET('Sanitation Data'!$G$11,0,10*ROW('Sanitation Data'!G36)),NA())</f>
        <v>#N/A</v>
      </c>
      <c r="AO42" s="92" t="e">
        <f ca="true">+IF(AND(ISNUMBER(OFFSET('Sanitation Data'!$G$12,0,10*ROW('Sanitation Data'!G36))),'Data Summary'!DD42="Yes"),OFFSET('Sanitation Data'!$G$12,0,10*ROW('Sanitation Data'!G36)),NA())</f>
        <v>#N/A</v>
      </c>
      <c r="AP42" s="92" t="e">
        <f ca="true">+IF(AND(ISNUMBER(OFFSET('Sanitation Data'!$H$4,0,10*ROW('Sanitation Data'!H36))),'Data Summary'!DE42="Yes"),100-OFFSET('Sanitation Data'!$H$4,0,10*ROW('Sanitation Data'!H36)),NA())</f>
        <v>#N/A</v>
      </c>
      <c r="AQ42" s="92" t="e">
        <f ca="true">+IF(AND(ISNUMBER(OFFSET('Sanitation Data'!$H$6,0,10*ROW('Sanitation Data'!H36))),'Data Summary'!DF42="Yes"),OFFSET('Sanitation Data'!$H$6,0,10*ROW('Sanitation Data'!H36)),NA())</f>
        <v>#N/A</v>
      </c>
      <c r="AR42" s="92" t="e">
        <f ca="true">+IF(AND(ISNUMBER(OFFSET('Sanitation Data'!$H$10,0,10*ROW('Sanitation Data'!H36))),'Data Summary'!DG42="Yes"),OFFSET('Sanitation Data'!$H$10,0,10*ROW('Sanitation Data'!H36)),NA())</f>
        <v>#N/A</v>
      </c>
      <c r="AS42" s="92" t="e">
        <f ca="true">+IF(AND(ISNUMBER(OFFSET('Sanitation Data'!$H$11,0,10*ROW('Sanitation Data'!H36))),'Data Summary'!DH42="Yes"),OFFSET('Sanitation Data'!$H$11,0,10*ROW('Sanitation Data'!H36)),NA())</f>
        <v>#N/A</v>
      </c>
      <c r="AT42" s="92" t="e">
        <f ca="true">+IF(AND(ISNUMBER(OFFSET('Sanitation Data'!$H$12,0,10*ROW('Sanitation Data'!H36))),'Data Summary'!DI42="Yes"),OFFSET('Sanitation Data'!$H$12,0,10*ROW('Sanitation Data'!H36)),NA())</f>
        <v>#N/A</v>
      </c>
      <c r="AU42" s="92" t="e">
        <f ca="true">+IF(AND(ISNUMBER(OFFSET('Sanitation Data'!$I$4,0,10*ROW('Sanitation Data'!I36))),'Data Summary'!DJ42="Yes"),100-OFFSET('Sanitation Data'!$I$4,0,10*ROW('Sanitation Data'!I36)),NA())</f>
        <v>#N/A</v>
      </c>
      <c r="AV42" s="92" t="e">
        <f ca="true">+IF(AND(ISNUMBER(OFFSET('Sanitation Data'!$I$6,0,10*ROW('Sanitation Data'!I36))),'Data Summary'!DK42="Yes"),OFFSET('Sanitation Data'!$I$6,0,10*ROW('Sanitation Data'!I36)),NA())</f>
        <v>#N/A</v>
      </c>
      <c r="AW42" s="92" t="e">
        <f ca="true">+IF(AND(ISNUMBER(OFFSET('Sanitation Data'!$I$10,0,10*ROW('Sanitation Data'!I36))),'Data Summary'!DL42="Yes"),OFFSET('Sanitation Data'!$I$10,0,10*ROW('Sanitation Data'!I36)),NA())</f>
        <v>#N/A</v>
      </c>
      <c r="AX42" s="92" t="e">
        <f ca="true">+IF(AND(ISNUMBER(OFFSET('Sanitation Data'!$I$11,0,10*ROW('Sanitation Data'!I36))),'Data Summary'!DM42="Yes"),OFFSET('Sanitation Data'!$I$11,0,10*ROW('Sanitation Data'!I36)),NA())</f>
        <v>#N/A</v>
      </c>
      <c r="AY42" s="92" t="e">
        <f ca="true">+IF(AND(ISNUMBER(OFFSET('Sanitation Data'!$I$12,0,10*ROW('Sanitation Data'!I36))),'Data Summary'!DN42="Yes"),OFFSET('Sanitation Data'!$I$12,0,10*ROW('Sanitation Data'!I36)),NA())</f>
        <v>#N/A</v>
      </c>
      <c r="AZ42" s="93" t="e">
        <f ca="true">+IF(AND(ISNUMBER(OFFSET('Hygiene Data'!$D$5,0,10*ROW('Hygiene Data'!D36))),'Data Summary'!DO42="Yes"),OFFSET('Hygiene Data'!$D$5,0,10*ROW('Hygiene Data'!D36)),NA())</f>
        <v>#N/A</v>
      </c>
      <c r="BA42" s="93" t="e">
        <f ca="true">+IF(AND(ISNUMBER(OFFSET('Hygiene Data'!$D$7,0,10*ROW('Hygiene Data'!D36))),'Data Summary'!DP42="Yes"),OFFSET('Hygiene Data'!$D$7,0,10*ROW('Hygiene Data'!D36)),NA())</f>
        <v>#N/A</v>
      </c>
      <c r="BB42" s="93" t="e">
        <f ca="true">+IF(AND(ISNUMBER(OFFSET('Hygiene Data'!$D$9,0,10*ROW('Hygiene Data'!D36))),'Data Summary'!DQ42="Yes"),OFFSET('Hygiene Data'!$D$9,0,10*ROW('Hygiene Data'!D36)),NA())</f>
        <v>#N/A</v>
      </c>
      <c r="BC42" s="93" t="e">
        <f ca="true">+IF(AND(ISNUMBER(OFFSET('Hygiene Data'!$E$5,0,10*ROW('Hygiene Data'!E36))),'Data Summary'!DR42="Yes"),OFFSET('Hygiene Data'!$E$5,0,10*ROW('Hygiene Data'!E36)),NA())</f>
        <v>#N/A</v>
      </c>
      <c r="BD42" s="93" t="e">
        <f ca="true">+IF(AND(ISNUMBER(OFFSET('Hygiene Data'!$E$7,0,10*ROW('Hygiene Data'!E36))),'Data Summary'!DS42="Yes"),OFFSET('Hygiene Data'!$E$7,0,10*ROW('Hygiene Data'!E36)),NA())</f>
        <v>#N/A</v>
      </c>
      <c r="BE42" s="93" t="e">
        <f ca="true">+IF(AND(ISNUMBER(OFFSET('Hygiene Data'!$E$9,0,10*ROW('Hygiene Data'!E36))),'Data Summary'!DT42="Yes"),OFFSET('Hygiene Data'!$E$9,0,10*ROW('Hygiene Data'!E36)),NA())</f>
        <v>#N/A</v>
      </c>
      <c r="BF42" s="93" t="e">
        <f ca="true">+IF(AND(ISNUMBER(OFFSET('Hygiene Data'!$F$5,0,10*ROW('Hygiene Data'!F36))),'Data Summary'!DU42="Yes"),OFFSET('Hygiene Data'!$F$5,0,10*ROW('Hygiene Data'!F36)),NA())</f>
        <v>#N/A</v>
      </c>
      <c r="BG42" s="93" t="e">
        <f ca="true">+IF(AND(ISNUMBER(OFFSET('Hygiene Data'!$F$7,0,10*ROW('Hygiene Data'!F36))),'Data Summary'!DV42="Yes"),OFFSET('Hygiene Data'!$F$7,0,10*ROW('Hygiene Data'!F36)),NA())</f>
        <v>#N/A</v>
      </c>
      <c r="BH42" s="93" t="e">
        <f ca="true">+IF(AND(ISNUMBER(OFFSET('Hygiene Data'!$F$9,0,10*ROW('Hygiene Data'!F36))),'Data Summary'!DW42="Yes"),OFFSET('Hygiene Data'!$F$9,0,10*ROW('Hygiene Data'!F36)),NA())</f>
        <v>#N/A</v>
      </c>
      <c r="BI42" s="93" t="e">
        <f ca="true">+IF(AND(ISNUMBER(OFFSET('Hygiene Data'!$G$5,0,10*ROW('Hygiene Data'!G36))),'Data Summary'!DX42="Yes"),OFFSET('Hygiene Data'!$G$5,0,10*ROW('Hygiene Data'!G36)),NA())</f>
        <v>#N/A</v>
      </c>
      <c r="BJ42" s="93" t="e">
        <f ca="true">+IF(AND(ISNUMBER(OFFSET('Hygiene Data'!$G$7,0,10*ROW('Hygiene Data'!G36))),'Data Summary'!DY42="Yes"),OFFSET('Hygiene Data'!$G$7,0,10*ROW('Hygiene Data'!G36)),NA())</f>
        <v>#N/A</v>
      </c>
      <c r="BK42" s="93" t="e">
        <f ca="true">+IF(AND(ISNUMBER(OFFSET('Hygiene Data'!$G$9,0,10*ROW('Hygiene Data'!G36))),'Data Summary'!DZ42="Yes"),OFFSET('Hygiene Data'!$G$9,0,10*ROW('Hygiene Data'!G36)),NA())</f>
        <v>#N/A</v>
      </c>
      <c r="BL42" s="93" t="e">
        <f ca="true">+IF(AND(ISNUMBER(OFFSET('Hygiene Data'!$H$5,0,10*ROW('Hygiene Data'!H36))),'Data Summary'!EA42="Yes"),OFFSET('Hygiene Data'!$H$5,0,10*ROW('Hygiene Data'!H36)),NA())</f>
        <v>#N/A</v>
      </c>
      <c r="BM42" s="93" t="e">
        <f ca="true">+IF(AND(ISNUMBER(OFFSET('Hygiene Data'!$H$7,0,10*ROW('Hygiene Data'!H36))),'Data Summary'!EB42="Yes"),OFFSET('Hygiene Data'!$H$7,0,10*ROW('Hygiene Data'!H36)),NA())</f>
        <v>#N/A</v>
      </c>
      <c r="BN42" s="93" t="e">
        <f ca="true">+IF(AND(ISNUMBER(OFFSET('Hygiene Data'!$H$9,0,10*ROW('Hygiene Data'!H36))),'Data Summary'!EC42="Yes"),OFFSET('Hygiene Data'!$H$9,0,10*ROW('Hygiene Data'!H36)),NA())</f>
        <v>#N/A</v>
      </c>
      <c r="BO42" s="93" t="e">
        <f ca="true">+IF(AND(ISNUMBER(OFFSET('Hygiene Data'!$I$5,0,10*ROW('Hygiene Data'!I36))),'Data Summary'!ED42="Yes"),OFFSET('Hygiene Data'!$I$5,0,10*ROW('Hygiene Data'!I36)),NA())</f>
        <v>#N/A</v>
      </c>
      <c r="BP42" s="93" t="e">
        <f ca="true">+IF(AND(ISNUMBER(OFFSET('Hygiene Data'!$I$7,0,10*ROW('Hygiene Data'!I36))),'Data Summary'!EE42="Yes"),OFFSET('Hygiene Data'!$I$7,0,10*ROW('Hygiene Data'!I36)),NA())</f>
        <v>#N/A</v>
      </c>
      <c r="BQ42" s="93" t="e">
        <f ca="true">+IF(AND(ISNUMBER(OFFSET('Hygiene Data'!$I$9,0,10*ROW('Hygiene Data'!I36))),'Data Summary'!EF42="Yes"),OFFSET('Hygiene Data'!$I$9,0,10*ROW('Hygiene Data'!I36)),NA())</f>
        <v>#N/A</v>
      </c>
    </row>
    <row xmlns:x14ac="http://schemas.microsoft.com/office/spreadsheetml/2009/9/ac" r="43" x14ac:dyDescent="0.2">
      <c r="A43" s="328" t="e">
        <f ca="true">+RIGHT('Data Summary'!A43,LEN('Data Summary'!A43)-9)</f>
        <v>#VALUE!</v>
      </c>
      <c r="B43" s="35" t="str">
        <f ca="true">+IF(ISTEXT('Data Summary'!B43),'Data Summary'!B43,"")</f>
        <v/>
      </c>
      <c r="C43" s="327" t="e">
        <f ca="true">+VALUE('Data Summary'!C43)</f>
        <v>#VALUE!</v>
      </c>
      <c r="D43" s="91" t="e">
        <f ca="true">+IF(AND(ISNUMBER(OFFSET('Water Data'!$D$4,0,10*ROW('Water Data'!D37))),'Data Summary'!BS43="Yes"),100-OFFSET('Water Data'!$D$4,0,10*ROW('Water Data'!D37)),NA())</f>
        <v>#N/A</v>
      </c>
      <c r="E43" s="91" t="e">
        <f ca="true">+IF(AND(ISNUMBER(OFFSET('Water Data'!$D$6,0,10*ROW('Water Data'!D37))),'Data Summary'!BT43="Yes"),OFFSET('Water Data'!$D$6,0,10*ROW('Water Data'!D37)),NA())</f>
        <v>#N/A</v>
      </c>
      <c r="F43" s="91" t="e">
        <f ca="true">+IF(AND(ISNUMBER(OFFSET('Water Data'!$D$9,0,10*ROW('Water Data'!D37))),'Data Summary'!BU43="Yes"),OFFSET('Water Data'!$D$9,0,10*ROW('Water Data'!D37)),NA())</f>
        <v>#N/A</v>
      </c>
      <c r="G43" s="91" t="e">
        <f ca="true">+IF(AND(ISNUMBER(OFFSET('Water Data'!$E$4,0,10*ROW('Water Data'!E37))),'Data Summary'!BV43="Yes"),100-OFFSET('Water Data'!$E$4,0,10*ROW('Water Data'!E37)),NA())</f>
        <v>#N/A</v>
      </c>
      <c r="H43" s="91" t="e">
        <f ca="true">+IF(AND(ISNUMBER(OFFSET('Water Data'!$E$6,0,10*ROW('Water Data'!E37))),'Data Summary'!BW43="Yes"),OFFSET('Water Data'!$E$6,0,10*ROW('Water Data'!E37)),NA())</f>
        <v>#N/A</v>
      </c>
      <c r="I43" s="91" t="e">
        <f ca="true">+IF(AND(ISNUMBER(OFFSET('Water Data'!$E$9,0,10*ROW('Water Data'!E37))),'Data Summary'!BX43="Yes"),OFFSET('Water Data'!$E$9,0,10*ROW('Water Data'!E37)),NA())</f>
        <v>#N/A</v>
      </c>
      <c r="J43" s="91" t="e">
        <f ca="true">+IF(AND(ISNUMBER(OFFSET('Water Data'!$F$4,0,10*ROW('Water Data'!F37))),'Data Summary'!BY43="Yes"),100-OFFSET('Water Data'!$F$4,0,10*ROW('Water Data'!F37)),NA())</f>
        <v>#N/A</v>
      </c>
      <c r="K43" s="91" t="e">
        <f ca="true">+IF(AND(ISNUMBER(OFFSET('Water Data'!$F$6,0,10*ROW('Water Data'!F37))),'Data Summary'!BZ43="Yes"),OFFSET('Water Data'!$F$6,0,10*ROW('Water Data'!F37)),NA())</f>
        <v>#N/A</v>
      </c>
      <c r="L43" s="91" t="e">
        <f ca="true">+IF(AND(ISNUMBER(OFFSET('Water Data'!$F$9,0,10*ROW('Water Data'!F37))),'Data Summary'!CA43="Yes"),OFFSET('Water Data'!$F$9,0,10*ROW('Water Data'!F37)),NA())</f>
        <v>#N/A</v>
      </c>
      <c r="M43" s="91" t="e">
        <f ca="true">+IF(AND(ISNUMBER(OFFSET('Water Data'!$G$4,0,10*ROW('Water Data'!G37))),'Data Summary'!CB43="Yes"),100-OFFSET('Water Data'!$G$4,0,10*ROW('Water Data'!G37)),NA())</f>
        <v>#N/A</v>
      </c>
      <c r="N43" s="91" t="e">
        <f ca="true">+IF(AND(ISNUMBER(OFFSET('Water Data'!$G$6,0,10*ROW('Water Data'!G37))),'Data Summary'!CC43="Yes"),OFFSET('Water Data'!$G$6,0,10*ROW('Water Data'!G37)),NA())</f>
        <v>#N/A</v>
      </c>
      <c r="O43" s="91" t="e">
        <f ca="true">+IF(AND(ISNUMBER(OFFSET('Water Data'!$G$9,0,10*ROW('Water Data'!G37))),'Data Summary'!CD43="Yes"),OFFSET('Water Data'!$G$9,0,10*ROW('Water Data'!G37)),NA())</f>
        <v>#N/A</v>
      </c>
      <c r="P43" s="91" t="e">
        <f ca="true">+IF(AND(ISNUMBER(OFFSET('Water Data'!$H$4,0,10*ROW('Water Data'!H37))),'Data Summary'!CE43="Yes"),100-OFFSET('Water Data'!$H$4,0,10*ROW('Water Data'!H37)),NA())</f>
        <v>#N/A</v>
      </c>
      <c r="Q43" s="91" t="e">
        <f ca="true">+IF(AND(ISNUMBER(OFFSET('Water Data'!$H$6,0,10*ROW('Water Data'!H37))),'Data Summary'!CF43="Yes"),OFFSET('Water Data'!$H$6,0,10*ROW('Water Data'!H37)),NA())</f>
        <v>#N/A</v>
      </c>
      <c r="R43" s="91" t="e">
        <f ca="true">+IF(AND(ISNUMBER(OFFSET('Water Data'!$H$9,0,10*ROW('Water Data'!H37))),'Data Summary'!CG43="Yes"),OFFSET('Water Data'!$H$9,0,10*ROW('Water Data'!H37)),NA())</f>
        <v>#N/A</v>
      </c>
      <c r="S43" s="91" t="e">
        <f ca="true">+IF(AND(ISNUMBER(OFFSET('Water Data'!$I$4,0,10*ROW('Water Data'!I37))),'Data Summary'!CH43="Yes"),100-OFFSET('Water Data'!$I$4,0,10*ROW('Water Data'!I37)),NA())</f>
        <v>#N/A</v>
      </c>
      <c r="T43" s="91" t="e">
        <f ca="true">+IF(AND(ISNUMBER(OFFSET('Water Data'!$I$6,0,10*ROW('Water Data'!I37))),'Data Summary'!CI43="Yes"),OFFSET('Water Data'!$I$6,0,10*ROW('Water Data'!I37)),NA())</f>
        <v>#N/A</v>
      </c>
      <c r="U43" s="91" t="e">
        <f ca="true">+IF(AND(ISNUMBER(OFFSET('Water Data'!$I$9,0,10*ROW('Water Data'!I37))),'Data Summary'!CJ43="Yes"),OFFSET('Water Data'!$I$9,0,10*ROW('Water Data'!I37)),NA())</f>
        <v>#N/A</v>
      </c>
      <c r="V43" s="92" t="e">
        <f ca="true">+IF(AND(ISNUMBER(OFFSET('Sanitation Data'!$D$4,0,10*ROW('Sanitation Data'!D37))),'Data Summary'!CK43="Yes"),100-OFFSET('Sanitation Data'!$D$4,0,10*ROW('Sanitation Data'!D37)),NA())</f>
        <v>#N/A</v>
      </c>
      <c r="W43" s="92" t="e">
        <f ca="true">+IF(AND(ISNUMBER(OFFSET('Sanitation Data'!$D$6,0,10*ROW('Sanitation Data'!D37))),'Data Summary'!CL43="Yes"),OFFSET('Sanitation Data'!$D$6,0,10*ROW('Sanitation Data'!D37)),NA())</f>
        <v>#N/A</v>
      </c>
      <c r="X43" s="92" t="e">
        <f ca="true">+IF(AND(ISNUMBER(OFFSET('Sanitation Data'!$D$10,0,10*ROW('Sanitation Data'!D37))),'Data Summary'!CM43="Yes"),OFFSET('Sanitation Data'!$D$10,0,10*ROW('Sanitation Data'!D37)),NA())</f>
        <v>#N/A</v>
      </c>
      <c r="Y43" s="92" t="e">
        <f ca="true">+IF(AND(ISNUMBER(OFFSET('Sanitation Data'!$D$11,0,10*ROW('Sanitation Data'!D37))),'Data Summary'!CN43="Yes"),OFFSET('Sanitation Data'!$D$11,0,10*ROW('Sanitation Data'!D37)),NA())</f>
        <v>#N/A</v>
      </c>
      <c r="Z43" s="92" t="e">
        <f ca="true">+IF(AND(ISNUMBER(OFFSET('Sanitation Data'!$D$12,0,10*ROW('Sanitation Data'!D37))),'Data Summary'!CO43="Yes"),OFFSET('Sanitation Data'!$D$12,0,10*ROW('Sanitation Data'!D37)),NA())</f>
        <v>#N/A</v>
      </c>
      <c r="AA43" s="92" t="e">
        <f ca="true">+IF(AND(ISNUMBER(OFFSET('Sanitation Data'!$E$4,0,10*ROW('Sanitation Data'!E37))),'Data Summary'!CP43="Yes"),100-OFFSET('Sanitation Data'!$E$4,0,10*ROW('Sanitation Data'!E37)),NA())</f>
        <v>#N/A</v>
      </c>
      <c r="AB43" s="92" t="e">
        <f ca="true">+IF(AND(ISNUMBER(OFFSET('Sanitation Data'!$E$6,0,10*ROW('Sanitation Data'!E37))),'Data Summary'!CQ43="Yes"),OFFSET('Sanitation Data'!$E$6,0,10*ROW('Sanitation Data'!E37)),NA())</f>
        <v>#N/A</v>
      </c>
      <c r="AC43" s="92" t="e">
        <f ca="true">+IF(AND(ISNUMBER(OFFSET('Sanitation Data'!$E$10,0,10*ROW('Sanitation Data'!E37))),'Data Summary'!CR43="Yes"),OFFSET('Sanitation Data'!$E$10,0,10*ROW('Sanitation Data'!E37)),NA())</f>
        <v>#N/A</v>
      </c>
      <c r="AD43" s="92" t="e">
        <f ca="true">+IF(AND(ISNUMBER(OFFSET('Sanitation Data'!$E$11,0,10*ROW('Sanitation Data'!E37))),'Data Summary'!CS43="Yes"),OFFSET('Sanitation Data'!$E$11,0,10*ROW('Sanitation Data'!E37)),NA())</f>
        <v>#N/A</v>
      </c>
      <c r="AE43" s="92" t="e">
        <f ca="true">+IF(AND(ISNUMBER(OFFSET('Sanitation Data'!$E$12,0,10*ROW('Sanitation Data'!E37))),'Data Summary'!CT43="Yes"),OFFSET('Sanitation Data'!$E$12,0,10*ROW('Sanitation Data'!E37)),NA())</f>
        <v>#N/A</v>
      </c>
      <c r="AF43" s="92" t="e">
        <f ca="true">+IF(AND(ISNUMBER(OFFSET('Sanitation Data'!$F$4,0,10*ROW('Sanitation Data'!F37))),'Data Summary'!CU43="Yes"),100-OFFSET('Sanitation Data'!$F$4,0,10*ROW('Sanitation Data'!F37)),NA())</f>
        <v>#N/A</v>
      </c>
      <c r="AG43" s="92" t="e">
        <f ca="true">+IF(AND(ISNUMBER(OFFSET('Sanitation Data'!$F$6,0,10*ROW('Sanitation Data'!F37))),'Data Summary'!CV43="Yes"),OFFSET('Sanitation Data'!$F$6,0,10*ROW('Sanitation Data'!F37)),NA())</f>
        <v>#N/A</v>
      </c>
      <c r="AH43" s="92" t="e">
        <f ca="true">+IF(AND(ISNUMBER(OFFSET('Sanitation Data'!$F$10,0,10*ROW('Sanitation Data'!F37))),'Data Summary'!CW43="Yes"),OFFSET('Sanitation Data'!$F$10,0,10*ROW('Sanitation Data'!F37)),NA())</f>
        <v>#N/A</v>
      </c>
      <c r="AI43" s="92" t="e">
        <f ca="true">+IF(AND(ISNUMBER(OFFSET('Sanitation Data'!$F$11,0,10*ROW('Sanitation Data'!F37))),'Data Summary'!CX43="Yes"),OFFSET('Sanitation Data'!$F$11,0,10*ROW('Sanitation Data'!F37)),NA())</f>
        <v>#N/A</v>
      </c>
      <c r="AJ43" s="92" t="e">
        <f ca="true">+IF(AND(ISNUMBER(OFFSET('Sanitation Data'!$F$12,0,10*ROW('Sanitation Data'!F37))),'Data Summary'!CY43="Yes"),OFFSET('Sanitation Data'!$F$12,0,10*ROW('Sanitation Data'!F37)),NA())</f>
        <v>#N/A</v>
      </c>
      <c r="AK43" s="92" t="e">
        <f ca="true">+IF(AND(ISNUMBER(OFFSET('Sanitation Data'!$G$4,0,10*ROW('Sanitation Data'!G37))),'Data Summary'!CZ43="Yes"),100-OFFSET('Sanitation Data'!$G$4,0,10*ROW('Sanitation Data'!G37)),NA())</f>
        <v>#N/A</v>
      </c>
      <c r="AL43" s="92" t="e">
        <f ca="true">+IF(AND(ISNUMBER(OFFSET('Sanitation Data'!$G$6,0,10*ROW('Sanitation Data'!G37))),'Data Summary'!DA43="Yes"),OFFSET('Sanitation Data'!$G$6,0,10*ROW('Sanitation Data'!G37)),NA())</f>
        <v>#N/A</v>
      </c>
      <c r="AM43" s="92" t="e">
        <f ca="true">+IF(AND(ISNUMBER(OFFSET('Sanitation Data'!$G$10,0,10*ROW('Sanitation Data'!G37))),'Data Summary'!DB43="Yes"),OFFSET('Sanitation Data'!$G$10,0,10*ROW('Sanitation Data'!G37)),NA())</f>
        <v>#N/A</v>
      </c>
      <c r="AN43" s="92" t="e">
        <f ca="true">+IF(AND(ISNUMBER(OFFSET('Sanitation Data'!$G$11,0,10*ROW('Sanitation Data'!G37))),'Data Summary'!DC43="Yes"),OFFSET('Sanitation Data'!$G$11,0,10*ROW('Sanitation Data'!G37)),NA())</f>
        <v>#N/A</v>
      </c>
      <c r="AO43" s="92" t="e">
        <f ca="true">+IF(AND(ISNUMBER(OFFSET('Sanitation Data'!$G$12,0,10*ROW('Sanitation Data'!G37))),'Data Summary'!DD43="Yes"),OFFSET('Sanitation Data'!$G$12,0,10*ROW('Sanitation Data'!G37)),NA())</f>
        <v>#N/A</v>
      </c>
      <c r="AP43" s="92" t="e">
        <f ca="true">+IF(AND(ISNUMBER(OFFSET('Sanitation Data'!$H$4,0,10*ROW('Sanitation Data'!H37))),'Data Summary'!DE43="Yes"),100-OFFSET('Sanitation Data'!$H$4,0,10*ROW('Sanitation Data'!H37)),NA())</f>
        <v>#N/A</v>
      </c>
      <c r="AQ43" s="92" t="e">
        <f ca="true">+IF(AND(ISNUMBER(OFFSET('Sanitation Data'!$H$6,0,10*ROW('Sanitation Data'!H37))),'Data Summary'!DF43="Yes"),OFFSET('Sanitation Data'!$H$6,0,10*ROW('Sanitation Data'!H37)),NA())</f>
        <v>#N/A</v>
      </c>
      <c r="AR43" s="92" t="e">
        <f ca="true">+IF(AND(ISNUMBER(OFFSET('Sanitation Data'!$H$10,0,10*ROW('Sanitation Data'!H37))),'Data Summary'!DG43="Yes"),OFFSET('Sanitation Data'!$H$10,0,10*ROW('Sanitation Data'!H37)),NA())</f>
        <v>#N/A</v>
      </c>
      <c r="AS43" s="92" t="e">
        <f ca="true">+IF(AND(ISNUMBER(OFFSET('Sanitation Data'!$H$11,0,10*ROW('Sanitation Data'!H37))),'Data Summary'!DH43="Yes"),OFFSET('Sanitation Data'!$H$11,0,10*ROW('Sanitation Data'!H37)),NA())</f>
        <v>#N/A</v>
      </c>
      <c r="AT43" s="92" t="e">
        <f ca="true">+IF(AND(ISNUMBER(OFFSET('Sanitation Data'!$H$12,0,10*ROW('Sanitation Data'!H37))),'Data Summary'!DI43="Yes"),OFFSET('Sanitation Data'!$H$12,0,10*ROW('Sanitation Data'!H37)),NA())</f>
        <v>#N/A</v>
      </c>
      <c r="AU43" s="92" t="e">
        <f ca="true">+IF(AND(ISNUMBER(OFFSET('Sanitation Data'!$I$4,0,10*ROW('Sanitation Data'!I37))),'Data Summary'!DJ43="Yes"),100-OFFSET('Sanitation Data'!$I$4,0,10*ROW('Sanitation Data'!I37)),NA())</f>
        <v>#N/A</v>
      </c>
      <c r="AV43" s="92" t="e">
        <f ca="true">+IF(AND(ISNUMBER(OFFSET('Sanitation Data'!$I$6,0,10*ROW('Sanitation Data'!I37))),'Data Summary'!DK43="Yes"),OFFSET('Sanitation Data'!$I$6,0,10*ROW('Sanitation Data'!I37)),NA())</f>
        <v>#N/A</v>
      </c>
      <c r="AW43" s="92" t="e">
        <f ca="true">+IF(AND(ISNUMBER(OFFSET('Sanitation Data'!$I$10,0,10*ROW('Sanitation Data'!I37))),'Data Summary'!DL43="Yes"),OFFSET('Sanitation Data'!$I$10,0,10*ROW('Sanitation Data'!I37)),NA())</f>
        <v>#N/A</v>
      </c>
      <c r="AX43" s="92" t="e">
        <f ca="true">+IF(AND(ISNUMBER(OFFSET('Sanitation Data'!$I$11,0,10*ROW('Sanitation Data'!I37))),'Data Summary'!DM43="Yes"),OFFSET('Sanitation Data'!$I$11,0,10*ROW('Sanitation Data'!I37)),NA())</f>
        <v>#N/A</v>
      </c>
      <c r="AY43" s="92" t="e">
        <f ca="true">+IF(AND(ISNUMBER(OFFSET('Sanitation Data'!$I$12,0,10*ROW('Sanitation Data'!I37))),'Data Summary'!DN43="Yes"),OFFSET('Sanitation Data'!$I$12,0,10*ROW('Sanitation Data'!I37)),NA())</f>
        <v>#N/A</v>
      </c>
      <c r="AZ43" s="93" t="e">
        <f ca="true">+IF(AND(ISNUMBER(OFFSET('Hygiene Data'!$D$5,0,10*ROW('Hygiene Data'!D37))),'Data Summary'!DO43="Yes"),OFFSET('Hygiene Data'!$D$5,0,10*ROW('Hygiene Data'!D37)),NA())</f>
        <v>#N/A</v>
      </c>
      <c r="BA43" s="93" t="e">
        <f ca="true">+IF(AND(ISNUMBER(OFFSET('Hygiene Data'!$D$7,0,10*ROW('Hygiene Data'!D37))),'Data Summary'!DP43="Yes"),OFFSET('Hygiene Data'!$D$7,0,10*ROW('Hygiene Data'!D37)),NA())</f>
        <v>#N/A</v>
      </c>
      <c r="BB43" s="93" t="e">
        <f ca="true">+IF(AND(ISNUMBER(OFFSET('Hygiene Data'!$D$9,0,10*ROW('Hygiene Data'!D37))),'Data Summary'!DQ43="Yes"),OFFSET('Hygiene Data'!$D$9,0,10*ROW('Hygiene Data'!D37)),NA())</f>
        <v>#N/A</v>
      </c>
      <c r="BC43" s="93" t="e">
        <f ca="true">+IF(AND(ISNUMBER(OFFSET('Hygiene Data'!$E$5,0,10*ROW('Hygiene Data'!E37))),'Data Summary'!DR43="Yes"),OFFSET('Hygiene Data'!$E$5,0,10*ROW('Hygiene Data'!E37)),NA())</f>
        <v>#N/A</v>
      </c>
      <c r="BD43" s="93" t="e">
        <f ca="true">+IF(AND(ISNUMBER(OFFSET('Hygiene Data'!$E$7,0,10*ROW('Hygiene Data'!E37))),'Data Summary'!DS43="Yes"),OFFSET('Hygiene Data'!$E$7,0,10*ROW('Hygiene Data'!E37)),NA())</f>
        <v>#N/A</v>
      </c>
      <c r="BE43" s="93" t="e">
        <f ca="true">+IF(AND(ISNUMBER(OFFSET('Hygiene Data'!$E$9,0,10*ROW('Hygiene Data'!E37))),'Data Summary'!DT43="Yes"),OFFSET('Hygiene Data'!$E$9,0,10*ROW('Hygiene Data'!E37)),NA())</f>
        <v>#N/A</v>
      </c>
      <c r="BF43" s="93" t="e">
        <f ca="true">+IF(AND(ISNUMBER(OFFSET('Hygiene Data'!$F$5,0,10*ROW('Hygiene Data'!F37))),'Data Summary'!DU43="Yes"),OFFSET('Hygiene Data'!$F$5,0,10*ROW('Hygiene Data'!F37)),NA())</f>
        <v>#N/A</v>
      </c>
      <c r="BG43" s="93" t="e">
        <f ca="true">+IF(AND(ISNUMBER(OFFSET('Hygiene Data'!$F$7,0,10*ROW('Hygiene Data'!F37))),'Data Summary'!DV43="Yes"),OFFSET('Hygiene Data'!$F$7,0,10*ROW('Hygiene Data'!F37)),NA())</f>
        <v>#N/A</v>
      </c>
      <c r="BH43" s="93" t="e">
        <f ca="true">+IF(AND(ISNUMBER(OFFSET('Hygiene Data'!$F$9,0,10*ROW('Hygiene Data'!F37))),'Data Summary'!DW43="Yes"),OFFSET('Hygiene Data'!$F$9,0,10*ROW('Hygiene Data'!F37)),NA())</f>
        <v>#N/A</v>
      </c>
      <c r="BI43" s="93" t="e">
        <f ca="true">+IF(AND(ISNUMBER(OFFSET('Hygiene Data'!$G$5,0,10*ROW('Hygiene Data'!G37))),'Data Summary'!DX43="Yes"),OFFSET('Hygiene Data'!$G$5,0,10*ROW('Hygiene Data'!G37)),NA())</f>
        <v>#N/A</v>
      </c>
      <c r="BJ43" s="93" t="e">
        <f ca="true">+IF(AND(ISNUMBER(OFFSET('Hygiene Data'!$G$7,0,10*ROW('Hygiene Data'!G37))),'Data Summary'!DY43="Yes"),OFFSET('Hygiene Data'!$G$7,0,10*ROW('Hygiene Data'!G37)),NA())</f>
        <v>#N/A</v>
      </c>
      <c r="BK43" s="93" t="e">
        <f ca="true">+IF(AND(ISNUMBER(OFFSET('Hygiene Data'!$G$9,0,10*ROW('Hygiene Data'!G37))),'Data Summary'!DZ43="Yes"),OFFSET('Hygiene Data'!$G$9,0,10*ROW('Hygiene Data'!G37)),NA())</f>
        <v>#N/A</v>
      </c>
      <c r="BL43" s="93" t="e">
        <f ca="true">+IF(AND(ISNUMBER(OFFSET('Hygiene Data'!$H$5,0,10*ROW('Hygiene Data'!H37))),'Data Summary'!EA43="Yes"),OFFSET('Hygiene Data'!$H$5,0,10*ROW('Hygiene Data'!H37)),NA())</f>
        <v>#N/A</v>
      </c>
      <c r="BM43" s="93" t="e">
        <f ca="true">+IF(AND(ISNUMBER(OFFSET('Hygiene Data'!$H$7,0,10*ROW('Hygiene Data'!H37))),'Data Summary'!EB43="Yes"),OFFSET('Hygiene Data'!$H$7,0,10*ROW('Hygiene Data'!H37)),NA())</f>
        <v>#N/A</v>
      </c>
      <c r="BN43" s="93" t="e">
        <f ca="true">+IF(AND(ISNUMBER(OFFSET('Hygiene Data'!$H$9,0,10*ROW('Hygiene Data'!H37))),'Data Summary'!EC43="Yes"),OFFSET('Hygiene Data'!$H$9,0,10*ROW('Hygiene Data'!H37)),NA())</f>
        <v>#N/A</v>
      </c>
      <c r="BO43" s="93" t="e">
        <f ca="true">+IF(AND(ISNUMBER(OFFSET('Hygiene Data'!$I$5,0,10*ROW('Hygiene Data'!I37))),'Data Summary'!ED43="Yes"),OFFSET('Hygiene Data'!$I$5,0,10*ROW('Hygiene Data'!I37)),NA())</f>
        <v>#N/A</v>
      </c>
      <c r="BP43" s="93" t="e">
        <f ca="true">+IF(AND(ISNUMBER(OFFSET('Hygiene Data'!$I$7,0,10*ROW('Hygiene Data'!I37))),'Data Summary'!EE43="Yes"),OFFSET('Hygiene Data'!$I$7,0,10*ROW('Hygiene Data'!I37)),NA())</f>
        <v>#N/A</v>
      </c>
      <c r="BQ43" s="93" t="e">
        <f ca="true">+IF(AND(ISNUMBER(OFFSET('Hygiene Data'!$I$9,0,10*ROW('Hygiene Data'!I37))),'Data Summary'!EF43="Yes"),OFFSET('Hygiene Data'!$I$9,0,10*ROW('Hygiene Data'!I37)),NA())</f>
        <v>#N/A</v>
      </c>
    </row>
    <row xmlns:x14ac="http://schemas.microsoft.com/office/spreadsheetml/2009/9/ac" r="44" x14ac:dyDescent="0.2">
      <c r="A44" s="328" t="e">
        <f ca="true">+RIGHT('Data Summary'!A44,LEN('Data Summary'!A44)-9)</f>
        <v>#VALUE!</v>
      </c>
      <c r="B44" s="35" t="str">
        <f ca="true">+IF(ISTEXT('Data Summary'!B44),'Data Summary'!B44,"")</f>
        <v/>
      </c>
      <c r="C44" s="327" t="e">
        <f ca="true">+VALUE('Data Summary'!C44)</f>
        <v>#VALUE!</v>
      </c>
      <c r="D44" s="91" t="e">
        <f ca="true">+IF(AND(ISNUMBER(OFFSET('Water Data'!$D$4,0,10*ROW('Water Data'!D38))),'Data Summary'!BS44="Yes"),100-OFFSET('Water Data'!$D$4,0,10*ROW('Water Data'!D38)),NA())</f>
        <v>#N/A</v>
      </c>
      <c r="E44" s="91" t="e">
        <f ca="true">+IF(AND(ISNUMBER(OFFSET('Water Data'!$D$6,0,10*ROW('Water Data'!D38))),'Data Summary'!BT44="Yes"),OFFSET('Water Data'!$D$6,0,10*ROW('Water Data'!D38)),NA())</f>
        <v>#N/A</v>
      </c>
      <c r="F44" s="91" t="e">
        <f ca="true">+IF(AND(ISNUMBER(OFFSET('Water Data'!$D$9,0,10*ROW('Water Data'!D38))),'Data Summary'!BU44="Yes"),OFFSET('Water Data'!$D$9,0,10*ROW('Water Data'!D38)),NA())</f>
        <v>#N/A</v>
      </c>
      <c r="G44" s="91" t="e">
        <f ca="true">+IF(AND(ISNUMBER(OFFSET('Water Data'!$E$4,0,10*ROW('Water Data'!E38))),'Data Summary'!BV44="Yes"),100-OFFSET('Water Data'!$E$4,0,10*ROW('Water Data'!E38)),NA())</f>
        <v>#N/A</v>
      </c>
      <c r="H44" s="91" t="e">
        <f ca="true">+IF(AND(ISNUMBER(OFFSET('Water Data'!$E$6,0,10*ROW('Water Data'!E38))),'Data Summary'!BW44="Yes"),OFFSET('Water Data'!$E$6,0,10*ROW('Water Data'!E38)),NA())</f>
        <v>#N/A</v>
      </c>
      <c r="I44" s="91" t="e">
        <f ca="true">+IF(AND(ISNUMBER(OFFSET('Water Data'!$E$9,0,10*ROW('Water Data'!E38))),'Data Summary'!BX44="Yes"),OFFSET('Water Data'!$E$9,0,10*ROW('Water Data'!E38)),NA())</f>
        <v>#N/A</v>
      </c>
      <c r="J44" s="91" t="e">
        <f ca="true">+IF(AND(ISNUMBER(OFFSET('Water Data'!$F$4,0,10*ROW('Water Data'!F38))),'Data Summary'!BY44="Yes"),100-OFFSET('Water Data'!$F$4,0,10*ROW('Water Data'!F38)),NA())</f>
        <v>#N/A</v>
      </c>
      <c r="K44" s="91" t="e">
        <f ca="true">+IF(AND(ISNUMBER(OFFSET('Water Data'!$F$6,0,10*ROW('Water Data'!F38))),'Data Summary'!BZ44="Yes"),OFFSET('Water Data'!$F$6,0,10*ROW('Water Data'!F38)),NA())</f>
        <v>#N/A</v>
      </c>
      <c r="L44" s="91" t="e">
        <f ca="true">+IF(AND(ISNUMBER(OFFSET('Water Data'!$F$9,0,10*ROW('Water Data'!F38))),'Data Summary'!CA44="Yes"),OFFSET('Water Data'!$F$9,0,10*ROW('Water Data'!F38)),NA())</f>
        <v>#N/A</v>
      </c>
      <c r="M44" s="91" t="e">
        <f ca="true">+IF(AND(ISNUMBER(OFFSET('Water Data'!$G$4,0,10*ROW('Water Data'!G38))),'Data Summary'!CB44="Yes"),100-OFFSET('Water Data'!$G$4,0,10*ROW('Water Data'!G38)),NA())</f>
        <v>#N/A</v>
      </c>
      <c r="N44" s="91" t="e">
        <f ca="true">+IF(AND(ISNUMBER(OFFSET('Water Data'!$G$6,0,10*ROW('Water Data'!G38))),'Data Summary'!CC44="Yes"),OFFSET('Water Data'!$G$6,0,10*ROW('Water Data'!G38)),NA())</f>
        <v>#N/A</v>
      </c>
      <c r="O44" s="91" t="e">
        <f ca="true">+IF(AND(ISNUMBER(OFFSET('Water Data'!$G$9,0,10*ROW('Water Data'!G38))),'Data Summary'!CD44="Yes"),OFFSET('Water Data'!$G$9,0,10*ROW('Water Data'!G38)),NA())</f>
        <v>#N/A</v>
      </c>
      <c r="P44" s="91" t="e">
        <f ca="true">+IF(AND(ISNUMBER(OFFSET('Water Data'!$H$4,0,10*ROW('Water Data'!H38))),'Data Summary'!CE44="Yes"),100-OFFSET('Water Data'!$H$4,0,10*ROW('Water Data'!H38)),NA())</f>
        <v>#N/A</v>
      </c>
      <c r="Q44" s="91" t="e">
        <f ca="true">+IF(AND(ISNUMBER(OFFSET('Water Data'!$H$6,0,10*ROW('Water Data'!H38))),'Data Summary'!CF44="Yes"),OFFSET('Water Data'!$H$6,0,10*ROW('Water Data'!H38)),NA())</f>
        <v>#N/A</v>
      </c>
      <c r="R44" s="91" t="e">
        <f ca="true">+IF(AND(ISNUMBER(OFFSET('Water Data'!$H$9,0,10*ROW('Water Data'!H38))),'Data Summary'!CG44="Yes"),OFFSET('Water Data'!$H$9,0,10*ROW('Water Data'!H38)),NA())</f>
        <v>#N/A</v>
      </c>
      <c r="S44" s="91" t="e">
        <f ca="true">+IF(AND(ISNUMBER(OFFSET('Water Data'!$I$4,0,10*ROW('Water Data'!I38))),'Data Summary'!CH44="Yes"),100-OFFSET('Water Data'!$I$4,0,10*ROW('Water Data'!I38)),NA())</f>
        <v>#N/A</v>
      </c>
      <c r="T44" s="91" t="e">
        <f ca="true">+IF(AND(ISNUMBER(OFFSET('Water Data'!$I$6,0,10*ROW('Water Data'!I38))),'Data Summary'!CI44="Yes"),OFFSET('Water Data'!$I$6,0,10*ROW('Water Data'!I38)),NA())</f>
        <v>#N/A</v>
      </c>
      <c r="U44" s="91" t="e">
        <f ca="true">+IF(AND(ISNUMBER(OFFSET('Water Data'!$I$9,0,10*ROW('Water Data'!I38))),'Data Summary'!CJ44="Yes"),OFFSET('Water Data'!$I$9,0,10*ROW('Water Data'!I38)),NA())</f>
        <v>#N/A</v>
      </c>
      <c r="V44" s="92" t="e">
        <f ca="true">+IF(AND(ISNUMBER(OFFSET('Sanitation Data'!$D$4,0,10*ROW('Sanitation Data'!D38))),'Data Summary'!CK44="Yes"),100-OFFSET('Sanitation Data'!$D$4,0,10*ROW('Sanitation Data'!D38)),NA())</f>
        <v>#N/A</v>
      </c>
      <c r="W44" s="92" t="e">
        <f ca="true">+IF(AND(ISNUMBER(OFFSET('Sanitation Data'!$D$6,0,10*ROW('Sanitation Data'!D38))),'Data Summary'!CL44="Yes"),OFFSET('Sanitation Data'!$D$6,0,10*ROW('Sanitation Data'!D38)),NA())</f>
        <v>#N/A</v>
      </c>
      <c r="X44" s="92" t="e">
        <f ca="true">+IF(AND(ISNUMBER(OFFSET('Sanitation Data'!$D$10,0,10*ROW('Sanitation Data'!D38))),'Data Summary'!CM44="Yes"),OFFSET('Sanitation Data'!$D$10,0,10*ROW('Sanitation Data'!D38)),NA())</f>
        <v>#N/A</v>
      </c>
      <c r="Y44" s="92" t="e">
        <f ca="true">+IF(AND(ISNUMBER(OFFSET('Sanitation Data'!$D$11,0,10*ROW('Sanitation Data'!D38))),'Data Summary'!CN44="Yes"),OFFSET('Sanitation Data'!$D$11,0,10*ROW('Sanitation Data'!D38)),NA())</f>
        <v>#N/A</v>
      </c>
      <c r="Z44" s="92" t="e">
        <f ca="true">+IF(AND(ISNUMBER(OFFSET('Sanitation Data'!$D$12,0,10*ROW('Sanitation Data'!D38))),'Data Summary'!CO44="Yes"),OFFSET('Sanitation Data'!$D$12,0,10*ROW('Sanitation Data'!D38)),NA())</f>
        <v>#N/A</v>
      </c>
      <c r="AA44" s="92" t="e">
        <f ca="true">+IF(AND(ISNUMBER(OFFSET('Sanitation Data'!$E$4,0,10*ROW('Sanitation Data'!E38))),'Data Summary'!CP44="Yes"),100-OFFSET('Sanitation Data'!$E$4,0,10*ROW('Sanitation Data'!E38)),NA())</f>
        <v>#N/A</v>
      </c>
      <c r="AB44" s="92" t="e">
        <f ca="true">+IF(AND(ISNUMBER(OFFSET('Sanitation Data'!$E$6,0,10*ROW('Sanitation Data'!E38))),'Data Summary'!CQ44="Yes"),OFFSET('Sanitation Data'!$E$6,0,10*ROW('Sanitation Data'!E38)),NA())</f>
        <v>#N/A</v>
      </c>
      <c r="AC44" s="92" t="e">
        <f ca="true">+IF(AND(ISNUMBER(OFFSET('Sanitation Data'!$E$10,0,10*ROW('Sanitation Data'!E38))),'Data Summary'!CR44="Yes"),OFFSET('Sanitation Data'!$E$10,0,10*ROW('Sanitation Data'!E38)),NA())</f>
        <v>#N/A</v>
      </c>
      <c r="AD44" s="92" t="e">
        <f ca="true">+IF(AND(ISNUMBER(OFFSET('Sanitation Data'!$E$11,0,10*ROW('Sanitation Data'!E38))),'Data Summary'!CS44="Yes"),OFFSET('Sanitation Data'!$E$11,0,10*ROW('Sanitation Data'!E38)),NA())</f>
        <v>#N/A</v>
      </c>
      <c r="AE44" s="92" t="e">
        <f ca="true">+IF(AND(ISNUMBER(OFFSET('Sanitation Data'!$E$12,0,10*ROW('Sanitation Data'!E38))),'Data Summary'!CT44="Yes"),OFFSET('Sanitation Data'!$E$12,0,10*ROW('Sanitation Data'!E38)),NA())</f>
        <v>#N/A</v>
      </c>
      <c r="AF44" s="92" t="e">
        <f ca="true">+IF(AND(ISNUMBER(OFFSET('Sanitation Data'!$F$4,0,10*ROW('Sanitation Data'!F38))),'Data Summary'!CU44="Yes"),100-OFFSET('Sanitation Data'!$F$4,0,10*ROW('Sanitation Data'!F38)),NA())</f>
        <v>#N/A</v>
      </c>
      <c r="AG44" s="92" t="e">
        <f ca="true">+IF(AND(ISNUMBER(OFFSET('Sanitation Data'!$F$6,0,10*ROW('Sanitation Data'!F38))),'Data Summary'!CV44="Yes"),OFFSET('Sanitation Data'!$F$6,0,10*ROW('Sanitation Data'!F38)),NA())</f>
        <v>#N/A</v>
      </c>
      <c r="AH44" s="92" t="e">
        <f ca="true">+IF(AND(ISNUMBER(OFFSET('Sanitation Data'!$F$10,0,10*ROW('Sanitation Data'!F38))),'Data Summary'!CW44="Yes"),OFFSET('Sanitation Data'!$F$10,0,10*ROW('Sanitation Data'!F38)),NA())</f>
        <v>#N/A</v>
      </c>
      <c r="AI44" s="92" t="e">
        <f ca="true">+IF(AND(ISNUMBER(OFFSET('Sanitation Data'!$F$11,0,10*ROW('Sanitation Data'!F38))),'Data Summary'!CX44="Yes"),OFFSET('Sanitation Data'!$F$11,0,10*ROW('Sanitation Data'!F38)),NA())</f>
        <v>#N/A</v>
      </c>
      <c r="AJ44" s="92" t="e">
        <f ca="true">+IF(AND(ISNUMBER(OFFSET('Sanitation Data'!$F$12,0,10*ROW('Sanitation Data'!F38))),'Data Summary'!CY44="Yes"),OFFSET('Sanitation Data'!$F$12,0,10*ROW('Sanitation Data'!F38)),NA())</f>
        <v>#N/A</v>
      </c>
      <c r="AK44" s="92" t="e">
        <f ca="true">+IF(AND(ISNUMBER(OFFSET('Sanitation Data'!$G$4,0,10*ROW('Sanitation Data'!G38))),'Data Summary'!CZ44="Yes"),100-OFFSET('Sanitation Data'!$G$4,0,10*ROW('Sanitation Data'!G38)),NA())</f>
        <v>#N/A</v>
      </c>
      <c r="AL44" s="92" t="e">
        <f ca="true">+IF(AND(ISNUMBER(OFFSET('Sanitation Data'!$G$6,0,10*ROW('Sanitation Data'!G38))),'Data Summary'!DA44="Yes"),OFFSET('Sanitation Data'!$G$6,0,10*ROW('Sanitation Data'!G38)),NA())</f>
        <v>#N/A</v>
      </c>
      <c r="AM44" s="92" t="e">
        <f ca="true">+IF(AND(ISNUMBER(OFFSET('Sanitation Data'!$G$10,0,10*ROW('Sanitation Data'!G38))),'Data Summary'!DB44="Yes"),OFFSET('Sanitation Data'!$G$10,0,10*ROW('Sanitation Data'!G38)),NA())</f>
        <v>#N/A</v>
      </c>
      <c r="AN44" s="92" t="e">
        <f ca="true">+IF(AND(ISNUMBER(OFFSET('Sanitation Data'!$G$11,0,10*ROW('Sanitation Data'!G38))),'Data Summary'!DC44="Yes"),OFFSET('Sanitation Data'!$G$11,0,10*ROW('Sanitation Data'!G38)),NA())</f>
        <v>#N/A</v>
      </c>
      <c r="AO44" s="92" t="e">
        <f ca="true">+IF(AND(ISNUMBER(OFFSET('Sanitation Data'!$G$12,0,10*ROW('Sanitation Data'!G38))),'Data Summary'!DD44="Yes"),OFFSET('Sanitation Data'!$G$12,0,10*ROW('Sanitation Data'!G38)),NA())</f>
        <v>#N/A</v>
      </c>
      <c r="AP44" s="92" t="e">
        <f ca="true">+IF(AND(ISNUMBER(OFFSET('Sanitation Data'!$H$4,0,10*ROW('Sanitation Data'!H38))),'Data Summary'!DE44="Yes"),100-OFFSET('Sanitation Data'!$H$4,0,10*ROW('Sanitation Data'!H38)),NA())</f>
        <v>#N/A</v>
      </c>
      <c r="AQ44" s="92" t="e">
        <f ca="true">+IF(AND(ISNUMBER(OFFSET('Sanitation Data'!$H$6,0,10*ROW('Sanitation Data'!H38))),'Data Summary'!DF44="Yes"),OFFSET('Sanitation Data'!$H$6,0,10*ROW('Sanitation Data'!H38)),NA())</f>
        <v>#N/A</v>
      </c>
      <c r="AR44" s="92" t="e">
        <f ca="true">+IF(AND(ISNUMBER(OFFSET('Sanitation Data'!$H$10,0,10*ROW('Sanitation Data'!H38))),'Data Summary'!DG44="Yes"),OFFSET('Sanitation Data'!$H$10,0,10*ROW('Sanitation Data'!H38)),NA())</f>
        <v>#N/A</v>
      </c>
      <c r="AS44" s="92" t="e">
        <f ca="true">+IF(AND(ISNUMBER(OFFSET('Sanitation Data'!$H$11,0,10*ROW('Sanitation Data'!H38))),'Data Summary'!DH44="Yes"),OFFSET('Sanitation Data'!$H$11,0,10*ROW('Sanitation Data'!H38)),NA())</f>
        <v>#N/A</v>
      </c>
      <c r="AT44" s="92" t="e">
        <f ca="true">+IF(AND(ISNUMBER(OFFSET('Sanitation Data'!$H$12,0,10*ROW('Sanitation Data'!H38))),'Data Summary'!DI44="Yes"),OFFSET('Sanitation Data'!$H$12,0,10*ROW('Sanitation Data'!H38)),NA())</f>
        <v>#N/A</v>
      </c>
      <c r="AU44" s="92" t="e">
        <f ca="true">+IF(AND(ISNUMBER(OFFSET('Sanitation Data'!$I$4,0,10*ROW('Sanitation Data'!I38))),'Data Summary'!DJ44="Yes"),100-OFFSET('Sanitation Data'!$I$4,0,10*ROW('Sanitation Data'!I38)),NA())</f>
        <v>#N/A</v>
      </c>
      <c r="AV44" s="92" t="e">
        <f ca="true">+IF(AND(ISNUMBER(OFFSET('Sanitation Data'!$I$6,0,10*ROW('Sanitation Data'!I38))),'Data Summary'!DK44="Yes"),OFFSET('Sanitation Data'!$I$6,0,10*ROW('Sanitation Data'!I38)),NA())</f>
        <v>#N/A</v>
      </c>
      <c r="AW44" s="92" t="e">
        <f ca="true">+IF(AND(ISNUMBER(OFFSET('Sanitation Data'!$I$10,0,10*ROW('Sanitation Data'!I38))),'Data Summary'!DL44="Yes"),OFFSET('Sanitation Data'!$I$10,0,10*ROW('Sanitation Data'!I38)),NA())</f>
        <v>#N/A</v>
      </c>
      <c r="AX44" s="92" t="e">
        <f ca="true">+IF(AND(ISNUMBER(OFFSET('Sanitation Data'!$I$11,0,10*ROW('Sanitation Data'!I38))),'Data Summary'!DM44="Yes"),OFFSET('Sanitation Data'!$I$11,0,10*ROW('Sanitation Data'!I38)),NA())</f>
        <v>#N/A</v>
      </c>
      <c r="AY44" s="92" t="e">
        <f ca="true">+IF(AND(ISNUMBER(OFFSET('Sanitation Data'!$I$12,0,10*ROW('Sanitation Data'!I38))),'Data Summary'!DN44="Yes"),OFFSET('Sanitation Data'!$I$12,0,10*ROW('Sanitation Data'!I38)),NA())</f>
        <v>#N/A</v>
      </c>
      <c r="AZ44" s="93" t="e">
        <f ca="true">+IF(AND(ISNUMBER(OFFSET('Hygiene Data'!$D$5,0,10*ROW('Hygiene Data'!D38))),'Data Summary'!DO44="Yes"),OFFSET('Hygiene Data'!$D$5,0,10*ROW('Hygiene Data'!D38)),NA())</f>
        <v>#N/A</v>
      </c>
      <c r="BA44" s="93" t="e">
        <f ca="true">+IF(AND(ISNUMBER(OFFSET('Hygiene Data'!$D$7,0,10*ROW('Hygiene Data'!D38))),'Data Summary'!DP44="Yes"),OFFSET('Hygiene Data'!$D$7,0,10*ROW('Hygiene Data'!D38)),NA())</f>
        <v>#N/A</v>
      </c>
      <c r="BB44" s="93" t="e">
        <f ca="true">+IF(AND(ISNUMBER(OFFSET('Hygiene Data'!$D$9,0,10*ROW('Hygiene Data'!D38))),'Data Summary'!DQ44="Yes"),OFFSET('Hygiene Data'!$D$9,0,10*ROW('Hygiene Data'!D38)),NA())</f>
        <v>#N/A</v>
      </c>
      <c r="BC44" s="93" t="e">
        <f ca="true">+IF(AND(ISNUMBER(OFFSET('Hygiene Data'!$E$5,0,10*ROW('Hygiene Data'!E38))),'Data Summary'!DR44="Yes"),OFFSET('Hygiene Data'!$E$5,0,10*ROW('Hygiene Data'!E38)),NA())</f>
        <v>#N/A</v>
      </c>
      <c r="BD44" s="93" t="e">
        <f ca="true">+IF(AND(ISNUMBER(OFFSET('Hygiene Data'!$E$7,0,10*ROW('Hygiene Data'!E38))),'Data Summary'!DS44="Yes"),OFFSET('Hygiene Data'!$E$7,0,10*ROW('Hygiene Data'!E38)),NA())</f>
        <v>#N/A</v>
      </c>
      <c r="BE44" s="93" t="e">
        <f ca="true">+IF(AND(ISNUMBER(OFFSET('Hygiene Data'!$E$9,0,10*ROW('Hygiene Data'!E38))),'Data Summary'!DT44="Yes"),OFFSET('Hygiene Data'!$E$9,0,10*ROW('Hygiene Data'!E38)),NA())</f>
        <v>#N/A</v>
      </c>
      <c r="BF44" s="93" t="e">
        <f ca="true">+IF(AND(ISNUMBER(OFFSET('Hygiene Data'!$F$5,0,10*ROW('Hygiene Data'!F38))),'Data Summary'!DU44="Yes"),OFFSET('Hygiene Data'!$F$5,0,10*ROW('Hygiene Data'!F38)),NA())</f>
        <v>#N/A</v>
      </c>
      <c r="BG44" s="93" t="e">
        <f ca="true">+IF(AND(ISNUMBER(OFFSET('Hygiene Data'!$F$7,0,10*ROW('Hygiene Data'!F38))),'Data Summary'!DV44="Yes"),OFFSET('Hygiene Data'!$F$7,0,10*ROW('Hygiene Data'!F38)),NA())</f>
        <v>#N/A</v>
      </c>
      <c r="BH44" s="93" t="e">
        <f ca="true">+IF(AND(ISNUMBER(OFFSET('Hygiene Data'!$F$9,0,10*ROW('Hygiene Data'!F38))),'Data Summary'!DW44="Yes"),OFFSET('Hygiene Data'!$F$9,0,10*ROW('Hygiene Data'!F38)),NA())</f>
        <v>#N/A</v>
      </c>
      <c r="BI44" s="93" t="e">
        <f ca="true">+IF(AND(ISNUMBER(OFFSET('Hygiene Data'!$G$5,0,10*ROW('Hygiene Data'!G38))),'Data Summary'!DX44="Yes"),OFFSET('Hygiene Data'!$G$5,0,10*ROW('Hygiene Data'!G38)),NA())</f>
        <v>#N/A</v>
      </c>
      <c r="BJ44" s="93" t="e">
        <f ca="true">+IF(AND(ISNUMBER(OFFSET('Hygiene Data'!$G$7,0,10*ROW('Hygiene Data'!G38))),'Data Summary'!DY44="Yes"),OFFSET('Hygiene Data'!$G$7,0,10*ROW('Hygiene Data'!G38)),NA())</f>
        <v>#N/A</v>
      </c>
      <c r="BK44" s="93" t="e">
        <f ca="true">+IF(AND(ISNUMBER(OFFSET('Hygiene Data'!$G$9,0,10*ROW('Hygiene Data'!G38))),'Data Summary'!DZ44="Yes"),OFFSET('Hygiene Data'!$G$9,0,10*ROW('Hygiene Data'!G38)),NA())</f>
        <v>#N/A</v>
      </c>
      <c r="BL44" s="93" t="e">
        <f ca="true">+IF(AND(ISNUMBER(OFFSET('Hygiene Data'!$H$5,0,10*ROW('Hygiene Data'!H38))),'Data Summary'!EA44="Yes"),OFFSET('Hygiene Data'!$H$5,0,10*ROW('Hygiene Data'!H38)),NA())</f>
        <v>#N/A</v>
      </c>
      <c r="BM44" s="93" t="e">
        <f ca="true">+IF(AND(ISNUMBER(OFFSET('Hygiene Data'!$H$7,0,10*ROW('Hygiene Data'!H38))),'Data Summary'!EB44="Yes"),OFFSET('Hygiene Data'!$H$7,0,10*ROW('Hygiene Data'!H38)),NA())</f>
        <v>#N/A</v>
      </c>
      <c r="BN44" s="93" t="e">
        <f ca="true">+IF(AND(ISNUMBER(OFFSET('Hygiene Data'!$H$9,0,10*ROW('Hygiene Data'!H38))),'Data Summary'!EC44="Yes"),OFFSET('Hygiene Data'!$H$9,0,10*ROW('Hygiene Data'!H38)),NA())</f>
        <v>#N/A</v>
      </c>
      <c r="BO44" s="93" t="e">
        <f ca="true">+IF(AND(ISNUMBER(OFFSET('Hygiene Data'!$I$5,0,10*ROW('Hygiene Data'!I38))),'Data Summary'!ED44="Yes"),OFFSET('Hygiene Data'!$I$5,0,10*ROW('Hygiene Data'!I38)),NA())</f>
        <v>#N/A</v>
      </c>
      <c r="BP44" s="93" t="e">
        <f ca="true">+IF(AND(ISNUMBER(OFFSET('Hygiene Data'!$I$7,0,10*ROW('Hygiene Data'!I38))),'Data Summary'!EE44="Yes"),OFFSET('Hygiene Data'!$I$7,0,10*ROW('Hygiene Data'!I38)),NA())</f>
        <v>#N/A</v>
      </c>
      <c r="BQ44" s="93" t="e">
        <f ca="true">+IF(AND(ISNUMBER(OFFSET('Hygiene Data'!$I$9,0,10*ROW('Hygiene Data'!I38))),'Data Summary'!EF44="Yes"),OFFSET('Hygiene Data'!$I$9,0,10*ROW('Hygiene Data'!I38)),NA())</f>
        <v>#N/A</v>
      </c>
    </row>
    <row xmlns:x14ac="http://schemas.microsoft.com/office/spreadsheetml/2009/9/ac" r="45" x14ac:dyDescent="0.2">
      <c r="A45" s="328" t="e">
        <f ca="true">+RIGHT('Data Summary'!A45,LEN('Data Summary'!A45)-9)</f>
        <v>#VALUE!</v>
      </c>
      <c r="B45" s="35" t="str">
        <f ca="true">+IF(ISTEXT('Data Summary'!B45),'Data Summary'!B45,"")</f>
        <v/>
      </c>
      <c r="C45" s="327" t="e">
        <f ca="true">+VALUE('Data Summary'!C45)</f>
        <v>#VALUE!</v>
      </c>
      <c r="D45" s="91" t="e">
        <f ca="true">+IF(AND(ISNUMBER(OFFSET('Water Data'!$D$4,0,10*ROW('Water Data'!D39))),'Data Summary'!BS45="Yes"),100-OFFSET('Water Data'!$D$4,0,10*ROW('Water Data'!D39)),NA())</f>
        <v>#N/A</v>
      </c>
      <c r="E45" s="91" t="e">
        <f ca="true">+IF(AND(ISNUMBER(OFFSET('Water Data'!$D$6,0,10*ROW('Water Data'!D39))),'Data Summary'!BT45="Yes"),OFFSET('Water Data'!$D$6,0,10*ROW('Water Data'!D39)),NA())</f>
        <v>#N/A</v>
      </c>
      <c r="F45" s="91" t="e">
        <f ca="true">+IF(AND(ISNUMBER(OFFSET('Water Data'!$D$9,0,10*ROW('Water Data'!D39))),'Data Summary'!BU45="Yes"),OFFSET('Water Data'!$D$9,0,10*ROW('Water Data'!D39)),NA())</f>
        <v>#N/A</v>
      </c>
      <c r="G45" s="91" t="e">
        <f ca="true">+IF(AND(ISNUMBER(OFFSET('Water Data'!$E$4,0,10*ROW('Water Data'!E39))),'Data Summary'!BV45="Yes"),100-OFFSET('Water Data'!$E$4,0,10*ROW('Water Data'!E39)),NA())</f>
        <v>#N/A</v>
      </c>
      <c r="H45" s="91" t="e">
        <f ca="true">+IF(AND(ISNUMBER(OFFSET('Water Data'!$E$6,0,10*ROW('Water Data'!E39))),'Data Summary'!BW45="Yes"),OFFSET('Water Data'!$E$6,0,10*ROW('Water Data'!E39)),NA())</f>
        <v>#N/A</v>
      </c>
      <c r="I45" s="91" t="e">
        <f ca="true">+IF(AND(ISNUMBER(OFFSET('Water Data'!$E$9,0,10*ROW('Water Data'!E39))),'Data Summary'!BX45="Yes"),OFFSET('Water Data'!$E$9,0,10*ROW('Water Data'!E39)),NA())</f>
        <v>#N/A</v>
      </c>
      <c r="J45" s="91" t="e">
        <f ca="true">+IF(AND(ISNUMBER(OFFSET('Water Data'!$F$4,0,10*ROW('Water Data'!F39))),'Data Summary'!BY45="Yes"),100-OFFSET('Water Data'!$F$4,0,10*ROW('Water Data'!F39)),NA())</f>
        <v>#N/A</v>
      </c>
      <c r="K45" s="91" t="e">
        <f ca="true">+IF(AND(ISNUMBER(OFFSET('Water Data'!$F$6,0,10*ROW('Water Data'!F39))),'Data Summary'!BZ45="Yes"),OFFSET('Water Data'!$F$6,0,10*ROW('Water Data'!F39)),NA())</f>
        <v>#N/A</v>
      </c>
      <c r="L45" s="91" t="e">
        <f ca="true">+IF(AND(ISNUMBER(OFFSET('Water Data'!$F$9,0,10*ROW('Water Data'!F39))),'Data Summary'!CA45="Yes"),OFFSET('Water Data'!$F$9,0,10*ROW('Water Data'!F39)),NA())</f>
        <v>#N/A</v>
      </c>
      <c r="M45" s="91" t="e">
        <f ca="true">+IF(AND(ISNUMBER(OFFSET('Water Data'!$G$4,0,10*ROW('Water Data'!G39))),'Data Summary'!CB45="Yes"),100-OFFSET('Water Data'!$G$4,0,10*ROW('Water Data'!G39)),NA())</f>
        <v>#N/A</v>
      </c>
      <c r="N45" s="91" t="e">
        <f ca="true">+IF(AND(ISNUMBER(OFFSET('Water Data'!$G$6,0,10*ROW('Water Data'!G39))),'Data Summary'!CC45="Yes"),OFFSET('Water Data'!$G$6,0,10*ROW('Water Data'!G39)),NA())</f>
        <v>#N/A</v>
      </c>
      <c r="O45" s="91" t="e">
        <f ca="true">+IF(AND(ISNUMBER(OFFSET('Water Data'!$G$9,0,10*ROW('Water Data'!G39))),'Data Summary'!CD45="Yes"),OFFSET('Water Data'!$G$9,0,10*ROW('Water Data'!G39)),NA())</f>
        <v>#N/A</v>
      </c>
      <c r="P45" s="91" t="e">
        <f ca="true">+IF(AND(ISNUMBER(OFFSET('Water Data'!$H$4,0,10*ROW('Water Data'!H39))),'Data Summary'!CE45="Yes"),100-OFFSET('Water Data'!$H$4,0,10*ROW('Water Data'!H39)),NA())</f>
        <v>#N/A</v>
      </c>
      <c r="Q45" s="91" t="e">
        <f ca="true">+IF(AND(ISNUMBER(OFFSET('Water Data'!$H$6,0,10*ROW('Water Data'!H39))),'Data Summary'!CF45="Yes"),OFFSET('Water Data'!$H$6,0,10*ROW('Water Data'!H39)),NA())</f>
        <v>#N/A</v>
      </c>
      <c r="R45" s="91" t="e">
        <f ca="true">+IF(AND(ISNUMBER(OFFSET('Water Data'!$H$9,0,10*ROW('Water Data'!H39))),'Data Summary'!CG45="Yes"),OFFSET('Water Data'!$H$9,0,10*ROW('Water Data'!H39)),NA())</f>
        <v>#N/A</v>
      </c>
      <c r="S45" s="91" t="e">
        <f ca="true">+IF(AND(ISNUMBER(OFFSET('Water Data'!$I$4,0,10*ROW('Water Data'!I39))),'Data Summary'!CH45="Yes"),100-OFFSET('Water Data'!$I$4,0,10*ROW('Water Data'!I39)),NA())</f>
        <v>#N/A</v>
      </c>
      <c r="T45" s="91" t="e">
        <f ca="true">+IF(AND(ISNUMBER(OFFSET('Water Data'!$I$6,0,10*ROW('Water Data'!I39))),'Data Summary'!CI45="Yes"),OFFSET('Water Data'!$I$6,0,10*ROW('Water Data'!I39)),NA())</f>
        <v>#N/A</v>
      </c>
      <c r="U45" s="91" t="e">
        <f ca="true">+IF(AND(ISNUMBER(OFFSET('Water Data'!$I$9,0,10*ROW('Water Data'!I39))),'Data Summary'!CJ45="Yes"),OFFSET('Water Data'!$I$9,0,10*ROW('Water Data'!I39)),NA())</f>
        <v>#N/A</v>
      </c>
      <c r="V45" s="92" t="e">
        <f ca="true">+IF(AND(ISNUMBER(OFFSET('Sanitation Data'!$D$4,0,10*ROW('Sanitation Data'!D39))),'Data Summary'!CK45="Yes"),100-OFFSET('Sanitation Data'!$D$4,0,10*ROW('Sanitation Data'!D39)),NA())</f>
        <v>#N/A</v>
      </c>
      <c r="W45" s="92" t="e">
        <f ca="true">+IF(AND(ISNUMBER(OFFSET('Sanitation Data'!$D$6,0,10*ROW('Sanitation Data'!D39))),'Data Summary'!CL45="Yes"),OFFSET('Sanitation Data'!$D$6,0,10*ROW('Sanitation Data'!D39)),NA())</f>
        <v>#N/A</v>
      </c>
      <c r="X45" s="92" t="e">
        <f ca="true">+IF(AND(ISNUMBER(OFFSET('Sanitation Data'!$D$10,0,10*ROW('Sanitation Data'!D39))),'Data Summary'!CM45="Yes"),OFFSET('Sanitation Data'!$D$10,0,10*ROW('Sanitation Data'!D39)),NA())</f>
        <v>#N/A</v>
      </c>
      <c r="Y45" s="92" t="e">
        <f ca="true">+IF(AND(ISNUMBER(OFFSET('Sanitation Data'!$D$11,0,10*ROW('Sanitation Data'!D39))),'Data Summary'!CN45="Yes"),OFFSET('Sanitation Data'!$D$11,0,10*ROW('Sanitation Data'!D39)),NA())</f>
        <v>#N/A</v>
      </c>
      <c r="Z45" s="92" t="e">
        <f ca="true">+IF(AND(ISNUMBER(OFFSET('Sanitation Data'!$D$12,0,10*ROW('Sanitation Data'!D39))),'Data Summary'!CO45="Yes"),OFFSET('Sanitation Data'!$D$12,0,10*ROW('Sanitation Data'!D39)),NA())</f>
        <v>#N/A</v>
      </c>
      <c r="AA45" s="92" t="e">
        <f ca="true">+IF(AND(ISNUMBER(OFFSET('Sanitation Data'!$E$4,0,10*ROW('Sanitation Data'!E39))),'Data Summary'!CP45="Yes"),100-OFFSET('Sanitation Data'!$E$4,0,10*ROW('Sanitation Data'!E39)),NA())</f>
        <v>#N/A</v>
      </c>
      <c r="AB45" s="92" t="e">
        <f ca="true">+IF(AND(ISNUMBER(OFFSET('Sanitation Data'!$E$6,0,10*ROW('Sanitation Data'!E39))),'Data Summary'!CQ45="Yes"),OFFSET('Sanitation Data'!$E$6,0,10*ROW('Sanitation Data'!E39)),NA())</f>
        <v>#N/A</v>
      </c>
      <c r="AC45" s="92" t="e">
        <f ca="true">+IF(AND(ISNUMBER(OFFSET('Sanitation Data'!$E$10,0,10*ROW('Sanitation Data'!E39))),'Data Summary'!CR45="Yes"),OFFSET('Sanitation Data'!$E$10,0,10*ROW('Sanitation Data'!E39)),NA())</f>
        <v>#N/A</v>
      </c>
      <c r="AD45" s="92" t="e">
        <f ca="true">+IF(AND(ISNUMBER(OFFSET('Sanitation Data'!$E$11,0,10*ROW('Sanitation Data'!E39))),'Data Summary'!CS45="Yes"),OFFSET('Sanitation Data'!$E$11,0,10*ROW('Sanitation Data'!E39)),NA())</f>
        <v>#N/A</v>
      </c>
      <c r="AE45" s="92" t="e">
        <f ca="true">+IF(AND(ISNUMBER(OFFSET('Sanitation Data'!$E$12,0,10*ROW('Sanitation Data'!E39))),'Data Summary'!CT45="Yes"),OFFSET('Sanitation Data'!$E$12,0,10*ROW('Sanitation Data'!E39)),NA())</f>
        <v>#N/A</v>
      </c>
      <c r="AF45" s="92" t="e">
        <f ca="true">+IF(AND(ISNUMBER(OFFSET('Sanitation Data'!$F$4,0,10*ROW('Sanitation Data'!F39))),'Data Summary'!CU45="Yes"),100-OFFSET('Sanitation Data'!$F$4,0,10*ROW('Sanitation Data'!F39)),NA())</f>
        <v>#N/A</v>
      </c>
      <c r="AG45" s="92" t="e">
        <f ca="true">+IF(AND(ISNUMBER(OFFSET('Sanitation Data'!$F$6,0,10*ROW('Sanitation Data'!F39))),'Data Summary'!CV45="Yes"),OFFSET('Sanitation Data'!$F$6,0,10*ROW('Sanitation Data'!F39)),NA())</f>
        <v>#N/A</v>
      </c>
      <c r="AH45" s="92" t="e">
        <f ca="true">+IF(AND(ISNUMBER(OFFSET('Sanitation Data'!$F$10,0,10*ROW('Sanitation Data'!F39))),'Data Summary'!CW45="Yes"),OFFSET('Sanitation Data'!$F$10,0,10*ROW('Sanitation Data'!F39)),NA())</f>
        <v>#N/A</v>
      </c>
      <c r="AI45" s="92" t="e">
        <f ca="true">+IF(AND(ISNUMBER(OFFSET('Sanitation Data'!$F$11,0,10*ROW('Sanitation Data'!F39))),'Data Summary'!CX45="Yes"),OFFSET('Sanitation Data'!$F$11,0,10*ROW('Sanitation Data'!F39)),NA())</f>
        <v>#N/A</v>
      </c>
      <c r="AJ45" s="92" t="e">
        <f ca="true">+IF(AND(ISNUMBER(OFFSET('Sanitation Data'!$F$12,0,10*ROW('Sanitation Data'!F39))),'Data Summary'!CY45="Yes"),OFFSET('Sanitation Data'!$F$12,0,10*ROW('Sanitation Data'!F39)),NA())</f>
        <v>#N/A</v>
      </c>
      <c r="AK45" s="92" t="e">
        <f ca="true">+IF(AND(ISNUMBER(OFFSET('Sanitation Data'!$G$4,0,10*ROW('Sanitation Data'!G39))),'Data Summary'!CZ45="Yes"),100-OFFSET('Sanitation Data'!$G$4,0,10*ROW('Sanitation Data'!G39)),NA())</f>
        <v>#N/A</v>
      </c>
      <c r="AL45" s="92" t="e">
        <f ca="true">+IF(AND(ISNUMBER(OFFSET('Sanitation Data'!$G$6,0,10*ROW('Sanitation Data'!G39))),'Data Summary'!DA45="Yes"),OFFSET('Sanitation Data'!$G$6,0,10*ROW('Sanitation Data'!G39)),NA())</f>
        <v>#N/A</v>
      </c>
      <c r="AM45" s="92" t="e">
        <f ca="true">+IF(AND(ISNUMBER(OFFSET('Sanitation Data'!$G$10,0,10*ROW('Sanitation Data'!G39))),'Data Summary'!DB45="Yes"),OFFSET('Sanitation Data'!$G$10,0,10*ROW('Sanitation Data'!G39)),NA())</f>
        <v>#N/A</v>
      </c>
      <c r="AN45" s="92" t="e">
        <f ca="true">+IF(AND(ISNUMBER(OFFSET('Sanitation Data'!$G$11,0,10*ROW('Sanitation Data'!G39))),'Data Summary'!DC45="Yes"),OFFSET('Sanitation Data'!$G$11,0,10*ROW('Sanitation Data'!G39)),NA())</f>
        <v>#N/A</v>
      </c>
      <c r="AO45" s="92" t="e">
        <f ca="true">+IF(AND(ISNUMBER(OFFSET('Sanitation Data'!$G$12,0,10*ROW('Sanitation Data'!G39))),'Data Summary'!DD45="Yes"),OFFSET('Sanitation Data'!$G$12,0,10*ROW('Sanitation Data'!G39)),NA())</f>
        <v>#N/A</v>
      </c>
      <c r="AP45" s="92" t="e">
        <f ca="true">+IF(AND(ISNUMBER(OFFSET('Sanitation Data'!$H$4,0,10*ROW('Sanitation Data'!H39))),'Data Summary'!DE45="Yes"),100-OFFSET('Sanitation Data'!$H$4,0,10*ROW('Sanitation Data'!H39)),NA())</f>
        <v>#N/A</v>
      </c>
      <c r="AQ45" s="92" t="e">
        <f ca="true">+IF(AND(ISNUMBER(OFFSET('Sanitation Data'!$H$6,0,10*ROW('Sanitation Data'!H39))),'Data Summary'!DF45="Yes"),OFFSET('Sanitation Data'!$H$6,0,10*ROW('Sanitation Data'!H39)),NA())</f>
        <v>#N/A</v>
      </c>
      <c r="AR45" s="92" t="e">
        <f ca="true">+IF(AND(ISNUMBER(OFFSET('Sanitation Data'!$H$10,0,10*ROW('Sanitation Data'!H39))),'Data Summary'!DG45="Yes"),OFFSET('Sanitation Data'!$H$10,0,10*ROW('Sanitation Data'!H39)),NA())</f>
        <v>#N/A</v>
      </c>
      <c r="AS45" s="92" t="e">
        <f ca="true">+IF(AND(ISNUMBER(OFFSET('Sanitation Data'!$H$11,0,10*ROW('Sanitation Data'!H39))),'Data Summary'!DH45="Yes"),OFFSET('Sanitation Data'!$H$11,0,10*ROW('Sanitation Data'!H39)),NA())</f>
        <v>#N/A</v>
      </c>
      <c r="AT45" s="92" t="e">
        <f ca="true">+IF(AND(ISNUMBER(OFFSET('Sanitation Data'!$H$12,0,10*ROW('Sanitation Data'!H39))),'Data Summary'!DI45="Yes"),OFFSET('Sanitation Data'!$H$12,0,10*ROW('Sanitation Data'!H39)),NA())</f>
        <v>#N/A</v>
      </c>
      <c r="AU45" s="92" t="e">
        <f ca="true">+IF(AND(ISNUMBER(OFFSET('Sanitation Data'!$I$4,0,10*ROW('Sanitation Data'!I39))),'Data Summary'!DJ45="Yes"),100-OFFSET('Sanitation Data'!$I$4,0,10*ROW('Sanitation Data'!I39)),NA())</f>
        <v>#N/A</v>
      </c>
      <c r="AV45" s="92" t="e">
        <f ca="true">+IF(AND(ISNUMBER(OFFSET('Sanitation Data'!$I$6,0,10*ROW('Sanitation Data'!I39))),'Data Summary'!DK45="Yes"),OFFSET('Sanitation Data'!$I$6,0,10*ROW('Sanitation Data'!I39)),NA())</f>
        <v>#N/A</v>
      </c>
      <c r="AW45" s="92" t="e">
        <f ca="true">+IF(AND(ISNUMBER(OFFSET('Sanitation Data'!$I$10,0,10*ROW('Sanitation Data'!I39))),'Data Summary'!DL45="Yes"),OFFSET('Sanitation Data'!$I$10,0,10*ROW('Sanitation Data'!I39)),NA())</f>
        <v>#N/A</v>
      </c>
      <c r="AX45" s="92" t="e">
        <f ca="true">+IF(AND(ISNUMBER(OFFSET('Sanitation Data'!$I$11,0,10*ROW('Sanitation Data'!I39))),'Data Summary'!DM45="Yes"),OFFSET('Sanitation Data'!$I$11,0,10*ROW('Sanitation Data'!I39)),NA())</f>
        <v>#N/A</v>
      </c>
      <c r="AY45" s="92" t="e">
        <f ca="true">+IF(AND(ISNUMBER(OFFSET('Sanitation Data'!$I$12,0,10*ROW('Sanitation Data'!I39))),'Data Summary'!DN45="Yes"),OFFSET('Sanitation Data'!$I$12,0,10*ROW('Sanitation Data'!I39)),NA())</f>
        <v>#N/A</v>
      </c>
      <c r="AZ45" s="93" t="e">
        <f ca="true">+IF(AND(ISNUMBER(OFFSET('Hygiene Data'!$D$5,0,10*ROW('Hygiene Data'!D39))),'Data Summary'!DO45="Yes"),OFFSET('Hygiene Data'!$D$5,0,10*ROW('Hygiene Data'!D39)),NA())</f>
        <v>#N/A</v>
      </c>
      <c r="BA45" s="93" t="e">
        <f ca="true">+IF(AND(ISNUMBER(OFFSET('Hygiene Data'!$D$7,0,10*ROW('Hygiene Data'!D39))),'Data Summary'!DP45="Yes"),OFFSET('Hygiene Data'!$D$7,0,10*ROW('Hygiene Data'!D39)),NA())</f>
        <v>#N/A</v>
      </c>
      <c r="BB45" s="93" t="e">
        <f ca="true">+IF(AND(ISNUMBER(OFFSET('Hygiene Data'!$D$9,0,10*ROW('Hygiene Data'!D39))),'Data Summary'!DQ45="Yes"),OFFSET('Hygiene Data'!$D$9,0,10*ROW('Hygiene Data'!D39)),NA())</f>
        <v>#N/A</v>
      </c>
      <c r="BC45" s="93" t="e">
        <f ca="true">+IF(AND(ISNUMBER(OFFSET('Hygiene Data'!$E$5,0,10*ROW('Hygiene Data'!E39))),'Data Summary'!DR45="Yes"),OFFSET('Hygiene Data'!$E$5,0,10*ROW('Hygiene Data'!E39)),NA())</f>
        <v>#N/A</v>
      </c>
      <c r="BD45" s="93" t="e">
        <f ca="true">+IF(AND(ISNUMBER(OFFSET('Hygiene Data'!$E$7,0,10*ROW('Hygiene Data'!E39))),'Data Summary'!DS45="Yes"),OFFSET('Hygiene Data'!$E$7,0,10*ROW('Hygiene Data'!E39)),NA())</f>
        <v>#N/A</v>
      </c>
      <c r="BE45" s="93" t="e">
        <f ca="true">+IF(AND(ISNUMBER(OFFSET('Hygiene Data'!$E$9,0,10*ROW('Hygiene Data'!E39))),'Data Summary'!DT45="Yes"),OFFSET('Hygiene Data'!$E$9,0,10*ROW('Hygiene Data'!E39)),NA())</f>
        <v>#N/A</v>
      </c>
      <c r="BF45" s="93" t="e">
        <f ca="true">+IF(AND(ISNUMBER(OFFSET('Hygiene Data'!$F$5,0,10*ROW('Hygiene Data'!F39))),'Data Summary'!DU45="Yes"),OFFSET('Hygiene Data'!$F$5,0,10*ROW('Hygiene Data'!F39)),NA())</f>
        <v>#N/A</v>
      </c>
      <c r="BG45" s="93" t="e">
        <f ca="true">+IF(AND(ISNUMBER(OFFSET('Hygiene Data'!$F$7,0,10*ROW('Hygiene Data'!F39))),'Data Summary'!DV45="Yes"),OFFSET('Hygiene Data'!$F$7,0,10*ROW('Hygiene Data'!F39)),NA())</f>
        <v>#N/A</v>
      </c>
      <c r="BH45" s="93" t="e">
        <f ca="true">+IF(AND(ISNUMBER(OFFSET('Hygiene Data'!$F$9,0,10*ROW('Hygiene Data'!F39))),'Data Summary'!DW45="Yes"),OFFSET('Hygiene Data'!$F$9,0,10*ROW('Hygiene Data'!F39)),NA())</f>
        <v>#N/A</v>
      </c>
      <c r="BI45" s="93" t="e">
        <f ca="true">+IF(AND(ISNUMBER(OFFSET('Hygiene Data'!$G$5,0,10*ROW('Hygiene Data'!G39))),'Data Summary'!DX45="Yes"),OFFSET('Hygiene Data'!$G$5,0,10*ROW('Hygiene Data'!G39)),NA())</f>
        <v>#N/A</v>
      </c>
      <c r="BJ45" s="93" t="e">
        <f ca="true">+IF(AND(ISNUMBER(OFFSET('Hygiene Data'!$G$7,0,10*ROW('Hygiene Data'!G39))),'Data Summary'!DY45="Yes"),OFFSET('Hygiene Data'!$G$7,0,10*ROW('Hygiene Data'!G39)),NA())</f>
        <v>#N/A</v>
      </c>
      <c r="BK45" s="93" t="e">
        <f ca="true">+IF(AND(ISNUMBER(OFFSET('Hygiene Data'!$G$9,0,10*ROW('Hygiene Data'!G39))),'Data Summary'!DZ45="Yes"),OFFSET('Hygiene Data'!$G$9,0,10*ROW('Hygiene Data'!G39)),NA())</f>
        <v>#N/A</v>
      </c>
      <c r="BL45" s="93" t="e">
        <f ca="true">+IF(AND(ISNUMBER(OFFSET('Hygiene Data'!$H$5,0,10*ROW('Hygiene Data'!H39))),'Data Summary'!EA45="Yes"),OFFSET('Hygiene Data'!$H$5,0,10*ROW('Hygiene Data'!H39)),NA())</f>
        <v>#N/A</v>
      </c>
      <c r="BM45" s="93" t="e">
        <f ca="true">+IF(AND(ISNUMBER(OFFSET('Hygiene Data'!$H$7,0,10*ROW('Hygiene Data'!H39))),'Data Summary'!EB45="Yes"),OFFSET('Hygiene Data'!$H$7,0,10*ROW('Hygiene Data'!H39)),NA())</f>
        <v>#N/A</v>
      </c>
      <c r="BN45" s="93" t="e">
        <f ca="true">+IF(AND(ISNUMBER(OFFSET('Hygiene Data'!$H$9,0,10*ROW('Hygiene Data'!H39))),'Data Summary'!EC45="Yes"),OFFSET('Hygiene Data'!$H$9,0,10*ROW('Hygiene Data'!H39)),NA())</f>
        <v>#N/A</v>
      </c>
      <c r="BO45" s="93" t="e">
        <f ca="true">+IF(AND(ISNUMBER(OFFSET('Hygiene Data'!$I$5,0,10*ROW('Hygiene Data'!I39))),'Data Summary'!ED45="Yes"),OFFSET('Hygiene Data'!$I$5,0,10*ROW('Hygiene Data'!I39)),NA())</f>
        <v>#N/A</v>
      </c>
      <c r="BP45" s="93" t="e">
        <f ca="true">+IF(AND(ISNUMBER(OFFSET('Hygiene Data'!$I$7,0,10*ROW('Hygiene Data'!I39))),'Data Summary'!EE45="Yes"),OFFSET('Hygiene Data'!$I$7,0,10*ROW('Hygiene Data'!I39)),NA())</f>
        <v>#N/A</v>
      </c>
      <c r="BQ45" s="93" t="e">
        <f ca="true">+IF(AND(ISNUMBER(OFFSET('Hygiene Data'!$I$9,0,10*ROW('Hygiene Data'!I39))),'Data Summary'!EF45="Yes"),OFFSET('Hygiene Data'!$I$9,0,10*ROW('Hygiene Data'!I39)),NA())</f>
        <v>#N/A</v>
      </c>
    </row>
    <row xmlns:x14ac="http://schemas.microsoft.com/office/spreadsheetml/2009/9/ac" r="46" x14ac:dyDescent="0.2">
      <c r="A46" s="328" t="e">
        <f ca="true">+RIGHT('Data Summary'!A46,LEN('Data Summary'!A46)-9)</f>
        <v>#VALUE!</v>
      </c>
      <c r="B46" s="35" t="str">
        <f ca="true">+IF(ISTEXT('Data Summary'!B46),'Data Summary'!B46,"")</f>
        <v/>
      </c>
      <c r="C46" s="327" t="e">
        <f ca="true">+VALUE('Data Summary'!C46)</f>
        <v>#VALUE!</v>
      </c>
      <c r="D46" s="91" t="e">
        <f ca="true">+IF(AND(ISNUMBER(OFFSET('Water Data'!$D$4,0,10*ROW('Water Data'!D40))),'Data Summary'!BS46="Yes"),100-OFFSET('Water Data'!$D$4,0,10*ROW('Water Data'!D40)),NA())</f>
        <v>#N/A</v>
      </c>
      <c r="E46" s="91" t="e">
        <f ca="true">+IF(AND(ISNUMBER(OFFSET('Water Data'!$D$6,0,10*ROW('Water Data'!D40))),'Data Summary'!BT46="Yes"),OFFSET('Water Data'!$D$6,0,10*ROW('Water Data'!D40)),NA())</f>
        <v>#N/A</v>
      </c>
      <c r="F46" s="91" t="e">
        <f ca="true">+IF(AND(ISNUMBER(OFFSET('Water Data'!$D$9,0,10*ROW('Water Data'!D40))),'Data Summary'!BU46="Yes"),OFFSET('Water Data'!$D$9,0,10*ROW('Water Data'!D40)),NA())</f>
        <v>#N/A</v>
      </c>
      <c r="G46" s="91" t="e">
        <f ca="true">+IF(AND(ISNUMBER(OFFSET('Water Data'!$E$4,0,10*ROW('Water Data'!E40))),'Data Summary'!BV46="Yes"),100-OFFSET('Water Data'!$E$4,0,10*ROW('Water Data'!E40)),NA())</f>
        <v>#N/A</v>
      </c>
      <c r="H46" s="91" t="e">
        <f ca="true">+IF(AND(ISNUMBER(OFFSET('Water Data'!$E$6,0,10*ROW('Water Data'!E40))),'Data Summary'!BW46="Yes"),OFFSET('Water Data'!$E$6,0,10*ROW('Water Data'!E40)),NA())</f>
        <v>#N/A</v>
      </c>
      <c r="I46" s="91" t="e">
        <f ca="true">+IF(AND(ISNUMBER(OFFSET('Water Data'!$E$9,0,10*ROW('Water Data'!E40))),'Data Summary'!BX46="Yes"),OFFSET('Water Data'!$E$9,0,10*ROW('Water Data'!E40)),NA())</f>
        <v>#N/A</v>
      </c>
      <c r="J46" s="91" t="e">
        <f ca="true">+IF(AND(ISNUMBER(OFFSET('Water Data'!$F$4,0,10*ROW('Water Data'!F40))),'Data Summary'!BY46="Yes"),100-OFFSET('Water Data'!$F$4,0,10*ROW('Water Data'!F40)),NA())</f>
        <v>#N/A</v>
      </c>
      <c r="K46" s="91" t="e">
        <f ca="true">+IF(AND(ISNUMBER(OFFSET('Water Data'!$F$6,0,10*ROW('Water Data'!F40))),'Data Summary'!BZ46="Yes"),OFFSET('Water Data'!$F$6,0,10*ROW('Water Data'!F40)),NA())</f>
        <v>#N/A</v>
      </c>
      <c r="L46" s="91" t="e">
        <f ca="true">+IF(AND(ISNUMBER(OFFSET('Water Data'!$F$9,0,10*ROW('Water Data'!F40))),'Data Summary'!CA46="Yes"),OFFSET('Water Data'!$F$9,0,10*ROW('Water Data'!F40)),NA())</f>
        <v>#N/A</v>
      </c>
      <c r="M46" s="91" t="e">
        <f ca="true">+IF(AND(ISNUMBER(OFFSET('Water Data'!$G$4,0,10*ROW('Water Data'!G40))),'Data Summary'!CB46="Yes"),100-OFFSET('Water Data'!$G$4,0,10*ROW('Water Data'!G40)),NA())</f>
        <v>#N/A</v>
      </c>
      <c r="N46" s="91" t="e">
        <f ca="true">+IF(AND(ISNUMBER(OFFSET('Water Data'!$G$6,0,10*ROW('Water Data'!G40))),'Data Summary'!CC46="Yes"),OFFSET('Water Data'!$G$6,0,10*ROW('Water Data'!G40)),NA())</f>
        <v>#N/A</v>
      </c>
      <c r="O46" s="91" t="e">
        <f ca="true">+IF(AND(ISNUMBER(OFFSET('Water Data'!$G$9,0,10*ROW('Water Data'!G40))),'Data Summary'!CD46="Yes"),OFFSET('Water Data'!$G$9,0,10*ROW('Water Data'!G40)),NA())</f>
        <v>#N/A</v>
      </c>
      <c r="P46" s="91" t="e">
        <f ca="true">+IF(AND(ISNUMBER(OFFSET('Water Data'!$H$4,0,10*ROW('Water Data'!H40))),'Data Summary'!CE46="Yes"),100-OFFSET('Water Data'!$H$4,0,10*ROW('Water Data'!H40)),NA())</f>
        <v>#N/A</v>
      </c>
      <c r="Q46" s="91" t="e">
        <f ca="true">+IF(AND(ISNUMBER(OFFSET('Water Data'!$H$6,0,10*ROW('Water Data'!H40))),'Data Summary'!CF46="Yes"),OFFSET('Water Data'!$H$6,0,10*ROW('Water Data'!H40)),NA())</f>
        <v>#N/A</v>
      </c>
      <c r="R46" s="91" t="e">
        <f ca="true">+IF(AND(ISNUMBER(OFFSET('Water Data'!$H$9,0,10*ROW('Water Data'!H40))),'Data Summary'!CG46="Yes"),OFFSET('Water Data'!$H$9,0,10*ROW('Water Data'!H40)),NA())</f>
        <v>#N/A</v>
      </c>
      <c r="S46" s="91" t="e">
        <f ca="true">+IF(AND(ISNUMBER(OFFSET('Water Data'!$I$4,0,10*ROW('Water Data'!I40))),'Data Summary'!CH46="Yes"),100-OFFSET('Water Data'!$I$4,0,10*ROW('Water Data'!I40)),NA())</f>
        <v>#N/A</v>
      </c>
      <c r="T46" s="91" t="e">
        <f ca="true">+IF(AND(ISNUMBER(OFFSET('Water Data'!$I$6,0,10*ROW('Water Data'!I40))),'Data Summary'!CI46="Yes"),OFFSET('Water Data'!$I$6,0,10*ROW('Water Data'!I40)),NA())</f>
        <v>#N/A</v>
      </c>
      <c r="U46" s="91" t="e">
        <f ca="true">+IF(AND(ISNUMBER(OFFSET('Water Data'!$I$9,0,10*ROW('Water Data'!I40))),'Data Summary'!CJ46="Yes"),OFFSET('Water Data'!$I$9,0,10*ROW('Water Data'!I40)),NA())</f>
        <v>#N/A</v>
      </c>
      <c r="V46" s="92" t="e">
        <f ca="true">+IF(AND(ISNUMBER(OFFSET('Sanitation Data'!$D$4,0,10*ROW('Sanitation Data'!D40))),'Data Summary'!CK46="Yes"),100-OFFSET('Sanitation Data'!$D$4,0,10*ROW('Sanitation Data'!D40)),NA())</f>
        <v>#N/A</v>
      </c>
      <c r="W46" s="92" t="e">
        <f ca="true">+IF(AND(ISNUMBER(OFFSET('Sanitation Data'!$D$6,0,10*ROW('Sanitation Data'!D40))),'Data Summary'!CL46="Yes"),OFFSET('Sanitation Data'!$D$6,0,10*ROW('Sanitation Data'!D40)),NA())</f>
        <v>#N/A</v>
      </c>
      <c r="X46" s="92" t="e">
        <f ca="true">+IF(AND(ISNUMBER(OFFSET('Sanitation Data'!$D$10,0,10*ROW('Sanitation Data'!D40))),'Data Summary'!CM46="Yes"),OFFSET('Sanitation Data'!$D$10,0,10*ROW('Sanitation Data'!D40)),NA())</f>
        <v>#N/A</v>
      </c>
      <c r="Y46" s="92" t="e">
        <f ca="true">+IF(AND(ISNUMBER(OFFSET('Sanitation Data'!$D$11,0,10*ROW('Sanitation Data'!D40))),'Data Summary'!CN46="Yes"),OFFSET('Sanitation Data'!$D$11,0,10*ROW('Sanitation Data'!D40)),NA())</f>
        <v>#N/A</v>
      </c>
      <c r="Z46" s="92" t="e">
        <f ca="true">+IF(AND(ISNUMBER(OFFSET('Sanitation Data'!$D$12,0,10*ROW('Sanitation Data'!D40))),'Data Summary'!CO46="Yes"),OFFSET('Sanitation Data'!$D$12,0,10*ROW('Sanitation Data'!D40)),NA())</f>
        <v>#N/A</v>
      </c>
      <c r="AA46" s="92" t="e">
        <f ca="true">+IF(AND(ISNUMBER(OFFSET('Sanitation Data'!$E$4,0,10*ROW('Sanitation Data'!E40))),'Data Summary'!CP46="Yes"),100-OFFSET('Sanitation Data'!$E$4,0,10*ROW('Sanitation Data'!E40)),NA())</f>
        <v>#N/A</v>
      </c>
      <c r="AB46" s="92" t="e">
        <f ca="true">+IF(AND(ISNUMBER(OFFSET('Sanitation Data'!$E$6,0,10*ROW('Sanitation Data'!E40))),'Data Summary'!CQ46="Yes"),OFFSET('Sanitation Data'!$E$6,0,10*ROW('Sanitation Data'!E40)),NA())</f>
        <v>#N/A</v>
      </c>
      <c r="AC46" s="92" t="e">
        <f ca="true">+IF(AND(ISNUMBER(OFFSET('Sanitation Data'!$E$10,0,10*ROW('Sanitation Data'!E40))),'Data Summary'!CR46="Yes"),OFFSET('Sanitation Data'!$E$10,0,10*ROW('Sanitation Data'!E40)),NA())</f>
        <v>#N/A</v>
      </c>
      <c r="AD46" s="92" t="e">
        <f ca="true">+IF(AND(ISNUMBER(OFFSET('Sanitation Data'!$E$11,0,10*ROW('Sanitation Data'!E40))),'Data Summary'!CS46="Yes"),OFFSET('Sanitation Data'!$E$11,0,10*ROW('Sanitation Data'!E40)),NA())</f>
        <v>#N/A</v>
      </c>
      <c r="AE46" s="92" t="e">
        <f ca="true">+IF(AND(ISNUMBER(OFFSET('Sanitation Data'!$E$12,0,10*ROW('Sanitation Data'!E40))),'Data Summary'!CT46="Yes"),OFFSET('Sanitation Data'!$E$12,0,10*ROW('Sanitation Data'!E40)),NA())</f>
        <v>#N/A</v>
      </c>
      <c r="AF46" s="92" t="e">
        <f ca="true">+IF(AND(ISNUMBER(OFFSET('Sanitation Data'!$F$4,0,10*ROW('Sanitation Data'!F40))),'Data Summary'!CU46="Yes"),100-OFFSET('Sanitation Data'!$F$4,0,10*ROW('Sanitation Data'!F40)),NA())</f>
        <v>#N/A</v>
      </c>
      <c r="AG46" s="92" t="e">
        <f ca="true">+IF(AND(ISNUMBER(OFFSET('Sanitation Data'!$F$6,0,10*ROW('Sanitation Data'!F40))),'Data Summary'!CV46="Yes"),OFFSET('Sanitation Data'!$F$6,0,10*ROW('Sanitation Data'!F40)),NA())</f>
        <v>#N/A</v>
      </c>
      <c r="AH46" s="92" t="e">
        <f ca="true">+IF(AND(ISNUMBER(OFFSET('Sanitation Data'!$F$10,0,10*ROW('Sanitation Data'!F40))),'Data Summary'!CW46="Yes"),OFFSET('Sanitation Data'!$F$10,0,10*ROW('Sanitation Data'!F40)),NA())</f>
        <v>#N/A</v>
      </c>
      <c r="AI46" s="92" t="e">
        <f ca="true">+IF(AND(ISNUMBER(OFFSET('Sanitation Data'!$F$11,0,10*ROW('Sanitation Data'!F40))),'Data Summary'!CX46="Yes"),OFFSET('Sanitation Data'!$F$11,0,10*ROW('Sanitation Data'!F40)),NA())</f>
        <v>#N/A</v>
      </c>
      <c r="AJ46" s="92" t="e">
        <f ca="true">+IF(AND(ISNUMBER(OFFSET('Sanitation Data'!$F$12,0,10*ROW('Sanitation Data'!F40))),'Data Summary'!CY46="Yes"),OFFSET('Sanitation Data'!$F$12,0,10*ROW('Sanitation Data'!F40)),NA())</f>
        <v>#N/A</v>
      </c>
      <c r="AK46" s="92" t="e">
        <f ca="true">+IF(AND(ISNUMBER(OFFSET('Sanitation Data'!$G$4,0,10*ROW('Sanitation Data'!G40))),'Data Summary'!CZ46="Yes"),100-OFFSET('Sanitation Data'!$G$4,0,10*ROW('Sanitation Data'!G40)),NA())</f>
        <v>#N/A</v>
      </c>
      <c r="AL46" s="92" t="e">
        <f ca="true">+IF(AND(ISNUMBER(OFFSET('Sanitation Data'!$G$6,0,10*ROW('Sanitation Data'!G40))),'Data Summary'!DA46="Yes"),OFFSET('Sanitation Data'!$G$6,0,10*ROW('Sanitation Data'!G40)),NA())</f>
        <v>#N/A</v>
      </c>
      <c r="AM46" s="92" t="e">
        <f ca="true">+IF(AND(ISNUMBER(OFFSET('Sanitation Data'!$G$10,0,10*ROW('Sanitation Data'!G40))),'Data Summary'!DB46="Yes"),OFFSET('Sanitation Data'!$G$10,0,10*ROW('Sanitation Data'!G40)),NA())</f>
        <v>#N/A</v>
      </c>
      <c r="AN46" s="92" t="e">
        <f ca="true">+IF(AND(ISNUMBER(OFFSET('Sanitation Data'!$G$11,0,10*ROW('Sanitation Data'!G40))),'Data Summary'!DC46="Yes"),OFFSET('Sanitation Data'!$G$11,0,10*ROW('Sanitation Data'!G40)),NA())</f>
        <v>#N/A</v>
      </c>
      <c r="AO46" s="92" t="e">
        <f ca="true">+IF(AND(ISNUMBER(OFFSET('Sanitation Data'!$G$12,0,10*ROW('Sanitation Data'!G40))),'Data Summary'!DD46="Yes"),OFFSET('Sanitation Data'!$G$12,0,10*ROW('Sanitation Data'!G40)),NA())</f>
        <v>#N/A</v>
      </c>
      <c r="AP46" s="92" t="e">
        <f ca="true">+IF(AND(ISNUMBER(OFFSET('Sanitation Data'!$H$4,0,10*ROW('Sanitation Data'!H40))),'Data Summary'!DE46="Yes"),100-OFFSET('Sanitation Data'!$H$4,0,10*ROW('Sanitation Data'!H40)),NA())</f>
        <v>#N/A</v>
      </c>
      <c r="AQ46" s="92" t="e">
        <f ca="true">+IF(AND(ISNUMBER(OFFSET('Sanitation Data'!$H$6,0,10*ROW('Sanitation Data'!H40))),'Data Summary'!DF46="Yes"),OFFSET('Sanitation Data'!$H$6,0,10*ROW('Sanitation Data'!H40)),NA())</f>
        <v>#N/A</v>
      </c>
      <c r="AR46" s="92" t="e">
        <f ca="true">+IF(AND(ISNUMBER(OFFSET('Sanitation Data'!$H$10,0,10*ROW('Sanitation Data'!H40))),'Data Summary'!DG46="Yes"),OFFSET('Sanitation Data'!$H$10,0,10*ROW('Sanitation Data'!H40)),NA())</f>
        <v>#N/A</v>
      </c>
      <c r="AS46" s="92" t="e">
        <f ca="true">+IF(AND(ISNUMBER(OFFSET('Sanitation Data'!$H$11,0,10*ROW('Sanitation Data'!H40))),'Data Summary'!DH46="Yes"),OFFSET('Sanitation Data'!$H$11,0,10*ROW('Sanitation Data'!H40)),NA())</f>
        <v>#N/A</v>
      </c>
      <c r="AT46" s="92" t="e">
        <f ca="true">+IF(AND(ISNUMBER(OFFSET('Sanitation Data'!$H$12,0,10*ROW('Sanitation Data'!H40))),'Data Summary'!DI46="Yes"),OFFSET('Sanitation Data'!$H$12,0,10*ROW('Sanitation Data'!H40)),NA())</f>
        <v>#N/A</v>
      </c>
      <c r="AU46" s="92" t="e">
        <f ca="true">+IF(AND(ISNUMBER(OFFSET('Sanitation Data'!$I$4,0,10*ROW('Sanitation Data'!I40))),'Data Summary'!DJ46="Yes"),100-OFFSET('Sanitation Data'!$I$4,0,10*ROW('Sanitation Data'!I40)),NA())</f>
        <v>#N/A</v>
      </c>
      <c r="AV46" s="92" t="e">
        <f ca="true">+IF(AND(ISNUMBER(OFFSET('Sanitation Data'!$I$6,0,10*ROW('Sanitation Data'!I40))),'Data Summary'!DK46="Yes"),OFFSET('Sanitation Data'!$I$6,0,10*ROW('Sanitation Data'!I40)),NA())</f>
        <v>#N/A</v>
      </c>
      <c r="AW46" s="92" t="e">
        <f ca="true">+IF(AND(ISNUMBER(OFFSET('Sanitation Data'!$I$10,0,10*ROW('Sanitation Data'!I40))),'Data Summary'!DL46="Yes"),OFFSET('Sanitation Data'!$I$10,0,10*ROW('Sanitation Data'!I40)),NA())</f>
        <v>#N/A</v>
      </c>
      <c r="AX46" s="92" t="e">
        <f ca="true">+IF(AND(ISNUMBER(OFFSET('Sanitation Data'!$I$11,0,10*ROW('Sanitation Data'!I40))),'Data Summary'!DM46="Yes"),OFFSET('Sanitation Data'!$I$11,0,10*ROW('Sanitation Data'!I40)),NA())</f>
        <v>#N/A</v>
      </c>
      <c r="AY46" s="92" t="e">
        <f ca="true">+IF(AND(ISNUMBER(OFFSET('Sanitation Data'!$I$12,0,10*ROW('Sanitation Data'!I40))),'Data Summary'!DN46="Yes"),OFFSET('Sanitation Data'!$I$12,0,10*ROW('Sanitation Data'!I40)),NA())</f>
        <v>#N/A</v>
      </c>
      <c r="AZ46" s="93" t="e">
        <f ca="true">+IF(AND(ISNUMBER(OFFSET('Hygiene Data'!$D$5,0,10*ROW('Hygiene Data'!D40))),'Data Summary'!DO46="Yes"),OFFSET('Hygiene Data'!$D$5,0,10*ROW('Hygiene Data'!D40)),NA())</f>
        <v>#N/A</v>
      </c>
      <c r="BA46" s="93" t="e">
        <f ca="true">+IF(AND(ISNUMBER(OFFSET('Hygiene Data'!$D$7,0,10*ROW('Hygiene Data'!D40))),'Data Summary'!DP46="Yes"),OFFSET('Hygiene Data'!$D$7,0,10*ROW('Hygiene Data'!D40)),NA())</f>
        <v>#N/A</v>
      </c>
      <c r="BB46" s="93" t="e">
        <f ca="true">+IF(AND(ISNUMBER(OFFSET('Hygiene Data'!$D$9,0,10*ROW('Hygiene Data'!D40))),'Data Summary'!DQ46="Yes"),OFFSET('Hygiene Data'!$D$9,0,10*ROW('Hygiene Data'!D40)),NA())</f>
        <v>#N/A</v>
      </c>
      <c r="BC46" s="93" t="e">
        <f ca="true">+IF(AND(ISNUMBER(OFFSET('Hygiene Data'!$E$5,0,10*ROW('Hygiene Data'!E40))),'Data Summary'!DR46="Yes"),OFFSET('Hygiene Data'!$E$5,0,10*ROW('Hygiene Data'!E40)),NA())</f>
        <v>#N/A</v>
      </c>
      <c r="BD46" s="93" t="e">
        <f ca="true">+IF(AND(ISNUMBER(OFFSET('Hygiene Data'!$E$7,0,10*ROW('Hygiene Data'!E40))),'Data Summary'!DS46="Yes"),OFFSET('Hygiene Data'!$E$7,0,10*ROW('Hygiene Data'!E40)),NA())</f>
        <v>#N/A</v>
      </c>
      <c r="BE46" s="93" t="e">
        <f ca="true">+IF(AND(ISNUMBER(OFFSET('Hygiene Data'!$E$9,0,10*ROW('Hygiene Data'!E40))),'Data Summary'!DT46="Yes"),OFFSET('Hygiene Data'!$E$9,0,10*ROW('Hygiene Data'!E40)),NA())</f>
        <v>#N/A</v>
      </c>
      <c r="BF46" s="93" t="e">
        <f ca="true">+IF(AND(ISNUMBER(OFFSET('Hygiene Data'!$F$5,0,10*ROW('Hygiene Data'!F40))),'Data Summary'!DU46="Yes"),OFFSET('Hygiene Data'!$F$5,0,10*ROW('Hygiene Data'!F40)),NA())</f>
        <v>#N/A</v>
      </c>
      <c r="BG46" s="93" t="e">
        <f ca="true">+IF(AND(ISNUMBER(OFFSET('Hygiene Data'!$F$7,0,10*ROW('Hygiene Data'!F40))),'Data Summary'!DV46="Yes"),OFFSET('Hygiene Data'!$F$7,0,10*ROW('Hygiene Data'!F40)),NA())</f>
        <v>#N/A</v>
      </c>
      <c r="BH46" s="93" t="e">
        <f ca="true">+IF(AND(ISNUMBER(OFFSET('Hygiene Data'!$F$9,0,10*ROW('Hygiene Data'!F40))),'Data Summary'!DW46="Yes"),OFFSET('Hygiene Data'!$F$9,0,10*ROW('Hygiene Data'!F40)),NA())</f>
        <v>#N/A</v>
      </c>
      <c r="BI46" s="93" t="e">
        <f ca="true">+IF(AND(ISNUMBER(OFFSET('Hygiene Data'!$G$5,0,10*ROW('Hygiene Data'!G40))),'Data Summary'!DX46="Yes"),OFFSET('Hygiene Data'!$G$5,0,10*ROW('Hygiene Data'!G40)),NA())</f>
        <v>#N/A</v>
      </c>
      <c r="BJ46" s="93" t="e">
        <f ca="true">+IF(AND(ISNUMBER(OFFSET('Hygiene Data'!$G$7,0,10*ROW('Hygiene Data'!G40))),'Data Summary'!DY46="Yes"),OFFSET('Hygiene Data'!$G$7,0,10*ROW('Hygiene Data'!G40)),NA())</f>
        <v>#N/A</v>
      </c>
      <c r="BK46" s="93" t="e">
        <f ca="true">+IF(AND(ISNUMBER(OFFSET('Hygiene Data'!$G$9,0,10*ROW('Hygiene Data'!G40))),'Data Summary'!DZ46="Yes"),OFFSET('Hygiene Data'!$G$9,0,10*ROW('Hygiene Data'!G40)),NA())</f>
        <v>#N/A</v>
      </c>
      <c r="BL46" s="93" t="e">
        <f ca="true">+IF(AND(ISNUMBER(OFFSET('Hygiene Data'!$H$5,0,10*ROW('Hygiene Data'!H40))),'Data Summary'!EA46="Yes"),OFFSET('Hygiene Data'!$H$5,0,10*ROW('Hygiene Data'!H40)),NA())</f>
        <v>#N/A</v>
      </c>
      <c r="BM46" s="93" t="e">
        <f ca="true">+IF(AND(ISNUMBER(OFFSET('Hygiene Data'!$H$7,0,10*ROW('Hygiene Data'!H40))),'Data Summary'!EB46="Yes"),OFFSET('Hygiene Data'!$H$7,0,10*ROW('Hygiene Data'!H40)),NA())</f>
        <v>#N/A</v>
      </c>
      <c r="BN46" s="93" t="e">
        <f ca="true">+IF(AND(ISNUMBER(OFFSET('Hygiene Data'!$H$9,0,10*ROW('Hygiene Data'!H40))),'Data Summary'!EC46="Yes"),OFFSET('Hygiene Data'!$H$9,0,10*ROW('Hygiene Data'!H40)),NA())</f>
        <v>#N/A</v>
      </c>
      <c r="BO46" s="93" t="e">
        <f ca="true">+IF(AND(ISNUMBER(OFFSET('Hygiene Data'!$I$5,0,10*ROW('Hygiene Data'!I40))),'Data Summary'!ED46="Yes"),OFFSET('Hygiene Data'!$I$5,0,10*ROW('Hygiene Data'!I40)),NA())</f>
        <v>#N/A</v>
      </c>
      <c r="BP46" s="93" t="e">
        <f ca="true">+IF(AND(ISNUMBER(OFFSET('Hygiene Data'!$I$7,0,10*ROW('Hygiene Data'!I40))),'Data Summary'!EE46="Yes"),OFFSET('Hygiene Data'!$I$7,0,10*ROW('Hygiene Data'!I40)),NA())</f>
        <v>#N/A</v>
      </c>
      <c r="BQ46" s="93" t="e">
        <f ca="true">+IF(AND(ISNUMBER(OFFSET('Hygiene Data'!$I$9,0,10*ROW('Hygiene Data'!I40))),'Data Summary'!EF46="Yes"),OFFSET('Hygiene Data'!$I$9,0,10*ROW('Hygiene Data'!I40)),NA())</f>
        <v>#N/A</v>
      </c>
    </row>
    <row xmlns:x14ac="http://schemas.microsoft.com/office/spreadsheetml/2009/9/ac" r="47" x14ac:dyDescent="0.2">
      <c r="A47" s="328" t="e">
        <f ca="true">+RIGHT('Data Summary'!A47,LEN('Data Summary'!A47)-9)</f>
        <v>#VALUE!</v>
      </c>
      <c r="B47" s="35" t="str">
        <f ca="true">+IF(ISTEXT('Data Summary'!B47),'Data Summary'!B47,"")</f>
        <v/>
      </c>
      <c r="C47" s="327" t="e">
        <f ca="true">+VALUE('Data Summary'!C47)</f>
        <v>#VALUE!</v>
      </c>
      <c r="D47" s="91" t="e">
        <f ca="true">+IF(AND(ISNUMBER(OFFSET('Water Data'!$D$4,0,10*ROW('Water Data'!D41))),'Data Summary'!BS47="Yes"),100-OFFSET('Water Data'!$D$4,0,10*ROW('Water Data'!D41)),NA())</f>
        <v>#N/A</v>
      </c>
      <c r="E47" s="91" t="e">
        <f ca="true">+IF(AND(ISNUMBER(OFFSET('Water Data'!$D$6,0,10*ROW('Water Data'!D41))),'Data Summary'!BT47="Yes"),OFFSET('Water Data'!$D$6,0,10*ROW('Water Data'!D41)),NA())</f>
        <v>#N/A</v>
      </c>
      <c r="F47" s="91" t="e">
        <f ca="true">+IF(AND(ISNUMBER(OFFSET('Water Data'!$D$9,0,10*ROW('Water Data'!D41))),'Data Summary'!BU47="Yes"),OFFSET('Water Data'!$D$9,0,10*ROW('Water Data'!D41)),NA())</f>
        <v>#N/A</v>
      </c>
      <c r="G47" s="91" t="e">
        <f ca="true">+IF(AND(ISNUMBER(OFFSET('Water Data'!$E$4,0,10*ROW('Water Data'!E41))),'Data Summary'!BV47="Yes"),100-OFFSET('Water Data'!$E$4,0,10*ROW('Water Data'!E41)),NA())</f>
        <v>#N/A</v>
      </c>
      <c r="H47" s="91" t="e">
        <f ca="true">+IF(AND(ISNUMBER(OFFSET('Water Data'!$E$6,0,10*ROW('Water Data'!E41))),'Data Summary'!BW47="Yes"),OFFSET('Water Data'!$E$6,0,10*ROW('Water Data'!E41)),NA())</f>
        <v>#N/A</v>
      </c>
      <c r="I47" s="91" t="e">
        <f ca="true">+IF(AND(ISNUMBER(OFFSET('Water Data'!$E$9,0,10*ROW('Water Data'!E41))),'Data Summary'!BX47="Yes"),OFFSET('Water Data'!$E$9,0,10*ROW('Water Data'!E41)),NA())</f>
        <v>#N/A</v>
      </c>
      <c r="J47" s="91" t="e">
        <f ca="true">+IF(AND(ISNUMBER(OFFSET('Water Data'!$F$4,0,10*ROW('Water Data'!F41))),'Data Summary'!BY47="Yes"),100-OFFSET('Water Data'!$F$4,0,10*ROW('Water Data'!F41)),NA())</f>
        <v>#N/A</v>
      </c>
      <c r="K47" s="91" t="e">
        <f ca="true">+IF(AND(ISNUMBER(OFFSET('Water Data'!$F$6,0,10*ROW('Water Data'!F41))),'Data Summary'!BZ47="Yes"),OFFSET('Water Data'!$F$6,0,10*ROW('Water Data'!F41)),NA())</f>
        <v>#N/A</v>
      </c>
      <c r="L47" s="91" t="e">
        <f ca="true">+IF(AND(ISNUMBER(OFFSET('Water Data'!$F$9,0,10*ROW('Water Data'!F41))),'Data Summary'!CA47="Yes"),OFFSET('Water Data'!$F$9,0,10*ROW('Water Data'!F41)),NA())</f>
        <v>#N/A</v>
      </c>
      <c r="M47" s="91" t="e">
        <f ca="true">+IF(AND(ISNUMBER(OFFSET('Water Data'!$G$4,0,10*ROW('Water Data'!G41))),'Data Summary'!CB47="Yes"),100-OFFSET('Water Data'!$G$4,0,10*ROW('Water Data'!G41)),NA())</f>
        <v>#N/A</v>
      </c>
      <c r="N47" s="91" t="e">
        <f ca="true">+IF(AND(ISNUMBER(OFFSET('Water Data'!$G$6,0,10*ROW('Water Data'!G41))),'Data Summary'!CC47="Yes"),OFFSET('Water Data'!$G$6,0,10*ROW('Water Data'!G41)),NA())</f>
        <v>#N/A</v>
      </c>
      <c r="O47" s="91" t="e">
        <f ca="true">+IF(AND(ISNUMBER(OFFSET('Water Data'!$G$9,0,10*ROW('Water Data'!G41))),'Data Summary'!CD47="Yes"),OFFSET('Water Data'!$G$9,0,10*ROW('Water Data'!G41)),NA())</f>
        <v>#N/A</v>
      </c>
      <c r="P47" s="91" t="e">
        <f ca="true">+IF(AND(ISNUMBER(OFFSET('Water Data'!$H$4,0,10*ROW('Water Data'!H41))),'Data Summary'!CE47="Yes"),100-OFFSET('Water Data'!$H$4,0,10*ROW('Water Data'!H41)),NA())</f>
        <v>#N/A</v>
      </c>
      <c r="Q47" s="91" t="e">
        <f ca="true">+IF(AND(ISNUMBER(OFFSET('Water Data'!$H$6,0,10*ROW('Water Data'!H41))),'Data Summary'!CF47="Yes"),OFFSET('Water Data'!$H$6,0,10*ROW('Water Data'!H41)),NA())</f>
        <v>#N/A</v>
      </c>
      <c r="R47" s="91" t="e">
        <f ca="true">+IF(AND(ISNUMBER(OFFSET('Water Data'!$H$9,0,10*ROW('Water Data'!H41))),'Data Summary'!CG47="Yes"),OFFSET('Water Data'!$H$9,0,10*ROW('Water Data'!H41)),NA())</f>
        <v>#N/A</v>
      </c>
      <c r="S47" s="91" t="e">
        <f ca="true">+IF(AND(ISNUMBER(OFFSET('Water Data'!$I$4,0,10*ROW('Water Data'!I41))),'Data Summary'!CH47="Yes"),100-OFFSET('Water Data'!$I$4,0,10*ROW('Water Data'!I41)),NA())</f>
        <v>#N/A</v>
      </c>
      <c r="T47" s="91" t="e">
        <f ca="true">+IF(AND(ISNUMBER(OFFSET('Water Data'!$I$6,0,10*ROW('Water Data'!I41))),'Data Summary'!CI47="Yes"),OFFSET('Water Data'!$I$6,0,10*ROW('Water Data'!I41)),NA())</f>
        <v>#N/A</v>
      </c>
      <c r="U47" s="91" t="e">
        <f ca="true">+IF(AND(ISNUMBER(OFFSET('Water Data'!$I$9,0,10*ROW('Water Data'!I41))),'Data Summary'!CJ47="Yes"),OFFSET('Water Data'!$I$9,0,10*ROW('Water Data'!I41)),NA())</f>
        <v>#N/A</v>
      </c>
      <c r="V47" s="92" t="e">
        <f ca="true">+IF(AND(ISNUMBER(OFFSET('Sanitation Data'!$D$4,0,10*ROW('Sanitation Data'!D41))),'Data Summary'!CK47="Yes"),100-OFFSET('Sanitation Data'!$D$4,0,10*ROW('Sanitation Data'!D41)),NA())</f>
        <v>#N/A</v>
      </c>
      <c r="W47" s="92" t="e">
        <f ca="true">+IF(AND(ISNUMBER(OFFSET('Sanitation Data'!$D$6,0,10*ROW('Sanitation Data'!D41))),'Data Summary'!CL47="Yes"),OFFSET('Sanitation Data'!$D$6,0,10*ROW('Sanitation Data'!D41)),NA())</f>
        <v>#N/A</v>
      </c>
      <c r="X47" s="92" t="e">
        <f ca="true">+IF(AND(ISNUMBER(OFFSET('Sanitation Data'!$D$10,0,10*ROW('Sanitation Data'!D41))),'Data Summary'!CM47="Yes"),OFFSET('Sanitation Data'!$D$10,0,10*ROW('Sanitation Data'!D41)),NA())</f>
        <v>#N/A</v>
      </c>
      <c r="Y47" s="92" t="e">
        <f ca="true">+IF(AND(ISNUMBER(OFFSET('Sanitation Data'!$D$11,0,10*ROW('Sanitation Data'!D41))),'Data Summary'!CN47="Yes"),OFFSET('Sanitation Data'!$D$11,0,10*ROW('Sanitation Data'!D41)),NA())</f>
        <v>#N/A</v>
      </c>
      <c r="Z47" s="92" t="e">
        <f ca="true">+IF(AND(ISNUMBER(OFFSET('Sanitation Data'!$D$12,0,10*ROW('Sanitation Data'!D41))),'Data Summary'!CO47="Yes"),OFFSET('Sanitation Data'!$D$12,0,10*ROW('Sanitation Data'!D41)),NA())</f>
        <v>#N/A</v>
      </c>
      <c r="AA47" s="92" t="e">
        <f ca="true">+IF(AND(ISNUMBER(OFFSET('Sanitation Data'!$E$4,0,10*ROW('Sanitation Data'!E41))),'Data Summary'!CP47="Yes"),100-OFFSET('Sanitation Data'!$E$4,0,10*ROW('Sanitation Data'!E41)),NA())</f>
        <v>#N/A</v>
      </c>
      <c r="AB47" s="92" t="e">
        <f ca="true">+IF(AND(ISNUMBER(OFFSET('Sanitation Data'!$E$6,0,10*ROW('Sanitation Data'!E41))),'Data Summary'!CQ47="Yes"),OFFSET('Sanitation Data'!$E$6,0,10*ROW('Sanitation Data'!E41)),NA())</f>
        <v>#N/A</v>
      </c>
      <c r="AC47" s="92" t="e">
        <f ca="true">+IF(AND(ISNUMBER(OFFSET('Sanitation Data'!$E$10,0,10*ROW('Sanitation Data'!E41))),'Data Summary'!CR47="Yes"),OFFSET('Sanitation Data'!$E$10,0,10*ROW('Sanitation Data'!E41)),NA())</f>
        <v>#N/A</v>
      </c>
      <c r="AD47" s="92" t="e">
        <f ca="true">+IF(AND(ISNUMBER(OFFSET('Sanitation Data'!$E$11,0,10*ROW('Sanitation Data'!E41))),'Data Summary'!CS47="Yes"),OFFSET('Sanitation Data'!$E$11,0,10*ROW('Sanitation Data'!E41)),NA())</f>
        <v>#N/A</v>
      </c>
      <c r="AE47" s="92" t="e">
        <f ca="true">+IF(AND(ISNUMBER(OFFSET('Sanitation Data'!$E$12,0,10*ROW('Sanitation Data'!E41))),'Data Summary'!CT47="Yes"),OFFSET('Sanitation Data'!$E$12,0,10*ROW('Sanitation Data'!E41)),NA())</f>
        <v>#N/A</v>
      </c>
      <c r="AF47" s="92" t="e">
        <f ca="true">+IF(AND(ISNUMBER(OFFSET('Sanitation Data'!$F$4,0,10*ROW('Sanitation Data'!F41))),'Data Summary'!CU47="Yes"),100-OFFSET('Sanitation Data'!$F$4,0,10*ROW('Sanitation Data'!F41)),NA())</f>
        <v>#N/A</v>
      </c>
      <c r="AG47" s="92" t="e">
        <f ca="true">+IF(AND(ISNUMBER(OFFSET('Sanitation Data'!$F$6,0,10*ROW('Sanitation Data'!F41))),'Data Summary'!CV47="Yes"),OFFSET('Sanitation Data'!$F$6,0,10*ROW('Sanitation Data'!F41)),NA())</f>
        <v>#N/A</v>
      </c>
      <c r="AH47" s="92" t="e">
        <f ca="true">+IF(AND(ISNUMBER(OFFSET('Sanitation Data'!$F$10,0,10*ROW('Sanitation Data'!F41))),'Data Summary'!CW47="Yes"),OFFSET('Sanitation Data'!$F$10,0,10*ROW('Sanitation Data'!F41)),NA())</f>
        <v>#N/A</v>
      </c>
      <c r="AI47" s="92" t="e">
        <f ca="true">+IF(AND(ISNUMBER(OFFSET('Sanitation Data'!$F$11,0,10*ROW('Sanitation Data'!F41))),'Data Summary'!CX47="Yes"),OFFSET('Sanitation Data'!$F$11,0,10*ROW('Sanitation Data'!F41)),NA())</f>
        <v>#N/A</v>
      </c>
      <c r="AJ47" s="92" t="e">
        <f ca="true">+IF(AND(ISNUMBER(OFFSET('Sanitation Data'!$F$12,0,10*ROW('Sanitation Data'!F41))),'Data Summary'!CY47="Yes"),OFFSET('Sanitation Data'!$F$12,0,10*ROW('Sanitation Data'!F41)),NA())</f>
        <v>#N/A</v>
      </c>
      <c r="AK47" s="92" t="e">
        <f ca="true">+IF(AND(ISNUMBER(OFFSET('Sanitation Data'!$G$4,0,10*ROW('Sanitation Data'!G41))),'Data Summary'!CZ47="Yes"),100-OFFSET('Sanitation Data'!$G$4,0,10*ROW('Sanitation Data'!G41)),NA())</f>
        <v>#N/A</v>
      </c>
      <c r="AL47" s="92" t="e">
        <f ca="true">+IF(AND(ISNUMBER(OFFSET('Sanitation Data'!$G$6,0,10*ROW('Sanitation Data'!G41))),'Data Summary'!DA47="Yes"),OFFSET('Sanitation Data'!$G$6,0,10*ROW('Sanitation Data'!G41)),NA())</f>
        <v>#N/A</v>
      </c>
      <c r="AM47" s="92" t="e">
        <f ca="true">+IF(AND(ISNUMBER(OFFSET('Sanitation Data'!$G$10,0,10*ROW('Sanitation Data'!G41))),'Data Summary'!DB47="Yes"),OFFSET('Sanitation Data'!$G$10,0,10*ROW('Sanitation Data'!G41)),NA())</f>
        <v>#N/A</v>
      </c>
      <c r="AN47" s="92" t="e">
        <f ca="true">+IF(AND(ISNUMBER(OFFSET('Sanitation Data'!$G$11,0,10*ROW('Sanitation Data'!G41))),'Data Summary'!DC47="Yes"),OFFSET('Sanitation Data'!$G$11,0,10*ROW('Sanitation Data'!G41)),NA())</f>
        <v>#N/A</v>
      </c>
      <c r="AO47" s="92" t="e">
        <f ca="true">+IF(AND(ISNUMBER(OFFSET('Sanitation Data'!$G$12,0,10*ROW('Sanitation Data'!G41))),'Data Summary'!DD47="Yes"),OFFSET('Sanitation Data'!$G$12,0,10*ROW('Sanitation Data'!G41)),NA())</f>
        <v>#N/A</v>
      </c>
      <c r="AP47" s="92" t="e">
        <f ca="true">+IF(AND(ISNUMBER(OFFSET('Sanitation Data'!$H$4,0,10*ROW('Sanitation Data'!H41))),'Data Summary'!DE47="Yes"),100-OFFSET('Sanitation Data'!$H$4,0,10*ROW('Sanitation Data'!H41)),NA())</f>
        <v>#N/A</v>
      </c>
      <c r="AQ47" s="92" t="e">
        <f ca="true">+IF(AND(ISNUMBER(OFFSET('Sanitation Data'!$H$6,0,10*ROW('Sanitation Data'!H41))),'Data Summary'!DF47="Yes"),OFFSET('Sanitation Data'!$H$6,0,10*ROW('Sanitation Data'!H41)),NA())</f>
        <v>#N/A</v>
      </c>
      <c r="AR47" s="92" t="e">
        <f ca="true">+IF(AND(ISNUMBER(OFFSET('Sanitation Data'!$H$10,0,10*ROW('Sanitation Data'!H41))),'Data Summary'!DG47="Yes"),OFFSET('Sanitation Data'!$H$10,0,10*ROW('Sanitation Data'!H41)),NA())</f>
        <v>#N/A</v>
      </c>
      <c r="AS47" s="92" t="e">
        <f ca="true">+IF(AND(ISNUMBER(OFFSET('Sanitation Data'!$H$11,0,10*ROW('Sanitation Data'!H41))),'Data Summary'!DH47="Yes"),OFFSET('Sanitation Data'!$H$11,0,10*ROW('Sanitation Data'!H41)),NA())</f>
        <v>#N/A</v>
      </c>
      <c r="AT47" s="92" t="e">
        <f ca="true">+IF(AND(ISNUMBER(OFFSET('Sanitation Data'!$H$12,0,10*ROW('Sanitation Data'!H41))),'Data Summary'!DI47="Yes"),OFFSET('Sanitation Data'!$H$12,0,10*ROW('Sanitation Data'!H41)),NA())</f>
        <v>#N/A</v>
      </c>
      <c r="AU47" s="92" t="e">
        <f ca="true">+IF(AND(ISNUMBER(OFFSET('Sanitation Data'!$I$4,0,10*ROW('Sanitation Data'!I41))),'Data Summary'!DJ47="Yes"),100-OFFSET('Sanitation Data'!$I$4,0,10*ROW('Sanitation Data'!I41)),NA())</f>
        <v>#N/A</v>
      </c>
      <c r="AV47" s="92" t="e">
        <f ca="true">+IF(AND(ISNUMBER(OFFSET('Sanitation Data'!$I$6,0,10*ROW('Sanitation Data'!I41))),'Data Summary'!DK47="Yes"),OFFSET('Sanitation Data'!$I$6,0,10*ROW('Sanitation Data'!I41)),NA())</f>
        <v>#N/A</v>
      </c>
      <c r="AW47" s="92" t="e">
        <f ca="true">+IF(AND(ISNUMBER(OFFSET('Sanitation Data'!$I$10,0,10*ROW('Sanitation Data'!I41))),'Data Summary'!DL47="Yes"),OFFSET('Sanitation Data'!$I$10,0,10*ROW('Sanitation Data'!I41)),NA())</f>
        <v>#N/A</v>
      </c>
      <c r="AX47" s="92" t="e">
        <f ca="true">+IF(AND(ISNUMBER(OFFSET('Sanitation Data'!$I$11,0,10*ROW('Sanitation Data'!I41))),'Data Summary'!DM47="Yes"),OFFSET('Sanitation Data'!$I$11,0,10*ROW('Sanitation Data'!I41)),NA())</f>
        <v>#N/A</v>
      </c>
      <c r="AY47" s="92" t="e">
        <f ca="true">+IF(AND(ISNUMBER(OFFSET('Sanitation Data'!$I$12,0,10*ROW('Sanitation Data'!I41))),'Data Summary'!DN47="Yes"),OFFSET('Sanitation Data'!$I$12,0,10*ROW('Sanitation Data'!I41)),NA())</f>
        <v>#N/A</v>
      </c>
      <c r="AZ47" s="93" t="e">
        <f ca="true">+IF(AND(ISNUMBER(OFFSET('Hygiene Data'!$D$5,0,10*ROW('Hygiene Data'!D41))),'Data Summary'!DO47="Yes"),OFFSET('Hygiene Data'!$D$5,0,10*ROW('Hygiene Data'!D41)),NA())</f>
        <v>#N/A</v>
      </c>
      <c r="BA47" s="93" t="e">
        <f ca="true">+IF(AND(ISNUMBER(OFFSET('Hygiene Data'!$D$7,0,10*ROW('Hygiene Data'!D41))),'Data Summary'!DP47="Yes"),OFFSET('Hygiene Data'!$D$7,0,10*ROW('Hygiene Data'!D41)),NA())</f>
        <v>#N/A</v>
      </c>
      <c r="BB47" s="93" t="e">
        <f ca="true">+IF(AND(ISNUMBER(OFFSET('Hygiene Data'!$D$9,0,10*ROW('Hygiene Data'!D41))),'Data Summary'!DQ47="Yes"),OFFSET('Hygiene Data'!$D$9,0,10*ROW('Hygiene Data'!D41)),NA())</f>
        <v>#N/A</v>
      </c>
      <c r="BC47" s="93" t="e">
        <f ca="true">+IF(AND(ISNUMBER(OFFSET('Hygiene Data'!$E$5,0,10*ROW('Hygiene Data'!E41))),'Data Summary'!DR47="Yes"),OFFSET('Hygiene Data'!$E$5,0,10*ROW('Hygiene Data'!E41)),NA())</f>
        <v>#N/A</v>
      </c>
      <c r="BD47" s="93" t="e">
        <f ca="true">+IF(AND(ISNUMBER(OFFSET('Hygiene Data'!$E$7,0,10*ROW('Hygiene Data'!E41))),'Data Summary'!DS47="Yes"),OFFSET('Hygiene Data'!$E$7,0,10*ROW('Hygiene Data'!E41)),NA())</f>
        <v>#N/A</v>
      </c>
      <c r="BE47" s="93" t="e">
        <f ca="true">+IF(AND(ISNUMBER(OFFSET('Hygiene Data'!$E$9,0,10*ROW('Hygiene Data'!E41))),'Data Summary'!DT47="Yes"),OFFSET('Hygiene Data'!$E$9,0,10*ROW('Hygiene Data'!E41)),NA())</f>
        <v>#N/A</v>
      </c>
      <c r="BF47" s="93" t="e">
        <f ca="true">+IF(AND(ISNUMBER(OFFSET('Hygiene Data'!$F$5,0,10*ROW('Hygiene Data'!F41))),'Data Summary'!DU47="Yes"),OFFSET('Hygiene Data'!$F$5,0,10*ROW('Hygiene Data'!F41)),NA())</f>
        <v>#N/A</v>
      </c>
      <c r="BG47" s="93" t="e">
        <f ca="true">+IF(AND(ISNUMBER(OFFSET('Hygiene Data'!$F$7,0,10*ROW('Hygiene Data'!F41))),'Data Summary'!DV47="Yes"),OFFSET('Hygiene Data'!$F$7,0,10*ROW('Hygiene Data'!F41)),NA())</f>
        <v>#N/A</v>
      </c>
      <c r="BH47" s="93" t="e">
        <f ca="true">+IF(AND(ISNUMBER(OFFSET('Hygiene Data'!$F$9,0,10*ROW('Hygiene Data'!F41))),'Data Summary'!DW47="Yes"),OFFSET('Hygiene Data'!$F$9,0,10*ROW('Hygiene Data'!F41)),NA())</f>
        <v>#N/A</v>
      </c>
      <c r="BI47" s="93" t="e">
        <f ca="true">+IF(AND(ISNUMBER(OFFSET('Hygiene Data'!$G$5,0,10*ROW('Hygiene Data'!G41))),'Data Summary'!DX47="Yes"),OFFSET('Hygiene Data'!$G$5,0,10*ROW('Hygiene Data'!G41)),NA())</f>
        <v>#N/A</v>
      </c>
      <c r="BJ47" s="93" t="e">
        <f ca="true">+IF(AND(ISNUMBER(OFFSET('Hygiene Data'!$G$7,0,10*ROW('Hygiene Data'!G41))),'Data Summary'!DY47="Yes"),OFFSET('Hygiene Data'!$G$7,0,10*ROW('Hygiene Data'!G41)),NA())</f>
        <v>#N/A</v>
      </c>
      <c r="BK47" s="93" t="e">
        <f ca="true">+IF(AND(ISNUMBER(OFFSET('Hygiene Data'!$G$9,0,10*ROW('Hygiene Data'!G41))),'Data Summary'!DZ47="Yes"),OFFSET('Hygiene Data'!$G$9,0,10*ROW('Hygiene Data'!G41)),NA())</f>
        <v>#N/A</v>
      </c>
      <c r="BL47" s="93" t="e">
        <f ca="true">+IF(AND(ISNUMBER(OFFSET('Hygiene Data'!$H$5,0,10*ROW('Hygiene Data'!H41))),'Data Summary'!EA47="Yes"),OFFSET('Hygiene Data'!$H$5,0,10*ROW('Hygiene Data'!H41)),NA())</f>
        <v>#N/A</v>
      </c>
      <c r="BM47" s="93" t="e">
        <f ca="true">+IF(AND(ISNUMBER(OFFSET('Hygiene Data'!$H$7,0,10*ROW('Hygiene Data'!H41))),'Data Summary'!EB47="Yes"),OFFSET('Hygiene Data'!$H$7,0,10*ROW('Hygiene Data'!H41)),NA())</f>
        <v>#N/A</v>
      </c>
      <c r="BN47" s="93" t="e">
        <f ca="true">+IF(AND(ISNUMBER(OFFSET('Hygiene Data'!$H$9,0,10*ROW('Hygiene Data'!H41))),'Data Summary'!EC47="Yes"),OFFSET('Hygiene Data'!$H$9,0,10*ROW('Hygiene Data'!H41)),NA())</f>
        <v>#N/A</v>
      </c>
      <c r="BO47" s="93" t="e">
        <f ca="true">+IF(AND(ISNUMBER(OFFSET('Hygiene Data'!$I$5,0,10*ROW('Hygiene Data'!I41))),'Data Summary'!ED47="Yes"),OFFSET('Hygiene Data'!$I$5,0,10*ROW('Hygiene Data'!I41)),NA())</f>
        <v>#N/A</v>
      </c>
      <c r="BP47" s="93" t="e">
        <f ca="true">+IF(AND(ISNUMBER(OFFSET('Hygiene Data'!$I$7,0,10*ROW('Hygiene Data'!I41))),'Data Summary'!EE47="Yes"),OFFSET('Hygiene Data'!$I$7,0,10*ROW('Hygiene Data'!I41)),NA())</f>
        <v>#N/A</v>
      </c>
      <c r="BQ47" s="93" t="e">
        <f ca="true">+IF(AND(ISNUMBER(OFFSET('Hygiene Data'!$I$9,0,10*ROW('Hygiene Data'!I41))),'Data Summary'!EF47="Yes"),OFFSET('Hygiene Data'!$I$9,0,10*ROW('Hygiene Data'!I41)),NA())</f>
        <v>#N/A</v>
      </c>
    </row>
    <row xmlns:x14ac="http://schemas.microsoft.com/office/spreadsheetml/2009/9/ac" r="48" x14ac:dyDescent="0.2">
      <c r="A48" s="328" t="e">
        <f ca="true">+RIGHT('Data Summary'!A48,LEN('Data Summary'!A48)-9)</f>
        <v>#VALUE!</v>
      </c>
      <c r="B48" s="35" t="str">
        <f ca="true">+IF(ISTEXT('Data Summary'!B48),'Data Summary'!B48,"")</f>
        <v/>
      </c>
      <c r="C48" s="327" t="e">
        <f ca="true">+VALUE('Data Summary'!C48)</f>
        <v>#VALUE!</v>
      </c>
      <c r="D48" s="91" t="e">
        <f ca="true">+IF(AND(ISNUMBER(OFFSET('Water Data'!$D$4,0,10*ROW('Water Data'!D42))),'Data Summary'!BS48="Yes"),100-OFFSET('Water Data'!$D$4,0,10*ROW('Water Data'!D42)),NA())</f>
        <v>#N/A</v>
      </c>
      <c r="E48" s="91" t="e">
        <f ca="true">+IF(AND(ISNUMBER(OFFSET('Water Data'!$D$6,0,10*ROW('Water Data'!D42))),'Data Summary'!BT48="Yes"),OFFSET('Water Data'!$D$6,0,10*ROW('Water Data'!D42)),NA())</f>
        <v>#N/A</v>
      </c>
      <c r="F48" s="91" t="e">
        <f ca="true">+IF(AND(ISNUMBER(OFFSET('Water Data'!$D$9,0,10*ROW('Water Data'!D42))),'Data Summary'!BU48="Yes"),OFFSET('Water Data'!$D$9,0,10*ROW('Water Data'!D42)),NA())</f>
        <v>#N/A</v>
      </c>
      <c r="G48" s="91" t="e">
        <f ca="true">+IF(AND(ISNUMBER(OFFSET('Water Data'!$E$4,0,10*ROW('Water Data'!E42))),'Data Summary'!BV48="Yes"),100-OFFSET('Water Data'!$E$4,0,10*ROW('Water Data'!E42)),NA())</f>
        <v>#N/A</v>
      </c>
      <c r="H48" s="91" t="e">
        <f ca="true">+IF(AND(ISNUMBER(OFFSET('Water Data'!$E$6,0,10*ROW('Water Data'!E42))),'Data Summary'!BW48="Yes"),OFFSET('Water Data'!$E$6,0,10*ROW('Water Data'!E42)),NA())</f>
        <v>#N/A</v>
      </c>
      <c r="I48" s="91" t="e">
        <f ca="true">+IF(AND(ISNUMBER(OFFSET('Water Data'!$E$9,0,10*ROW('Water Data'!E42))),'Data Summary'!BX48="Yes"),OFFSET('Water Data'!$E$9,0,10*ROW('Water Data'!E42)),NA())</f>
        <v>#N/A</v>
      </c>
      <c r="J48" s="91" t="e">
        <f ca="true">+IF(AND(ISNUMBER(OFFSET('Water Data'!$F$4,0,10*ROW('Water Data'!F42))),'Data Summary'!BY48="Yes"),100-OFFSET('Water Data'!$F$4,0,10*ROW('Water Data'!F42)),NA())</f>
        <v>#N/A</v>
      </c>
      <c r="K48" s="91" t="e">
        <f ca="true">+IF(AND(ISNUMBER(OFFSET('Water Data'!$F$6,0,10*ROW('Water Data'!F42))),'Data Summary'!BZ48="Yes"),OFFSET('Water Data'!$F$6,0,10*ROW('Water Data'!F42)),NA())</f>
        <v>#N/A</v>
      </c>
      <c r="L48" s="91" t="e">
        <f ca="true">+IF(AND(ISNUMBER(OFFSET('Water Data'!$F$9,0,10*ROW('Water Data'!F42))),'Data Summary'!CA48="Yes"),OFFSET('Water Data'!$F$9,0,10*ROW('Water Data'!F42)),NA())</f>
        <v>#N/A</v>
      </c>
      <c r="M48" s="91" t="e">
        <f ca="true">+IF(AND(ISNUMBER(OFFSET('Water Data'!$G$4,0,10*ROW('Water Data'!G42))),'Data Summary'!CB48="Yes"),100-OFFSET('Water Data'!$G$4,0,10*ROW('Water Data'!G42)),NA())</f>
        <v>#N/A</v>
      </c>
      <c r="N48" s="91" t="e">
        <f ca="true">+IF(AND(ISNUMBER(OFFSET('Water Data'!$G$6,0,10*ROW('Water Data'!G42))),'Data Summary'!CC48="Yes"),OFFSET('Water Data'!$G$6,0,10*ROW('Water Data'!G42)),NA())</f>
        <v>#N/A</v>
      </c>
      <c r="O48" s="91" t="e">
        <f ca="true">+IF(AND(ISNUMBER(OFFSET('Water Data'!$G$9,0,10*ROW('Water Data'!G42))),'Data Summary'!CD48="Yes"),OFFSET('Water Data'!$G$9,0,10*ROW('Water Data'!G42)),NA())</f>
        <v>#N/A</v>
      </c>
      <c r="P48" s="91" t="e">
        <f ca="true">+IF(AND(ISNUMBER(OFFSET('Water Data'!$H$4,0,10*ROW('Water Data'!H42))),'Data Summary'!CE48="Yes"),100-OFFSET('Water Data'!$H$4,0,10*ROW('Water Data'!H42)),NA())</f>
        <v>#N/A</v>
      </c>
      <c r="Q48" s="91" t="e">
        <f ca="true">+IF(AND(ISNUMBER(OFFSET('Water Data'!$H$6,0,10*ROW('Water Data'!H42))),'Data Summary'!CF48="Yes"),OFFSET('Water Data'!$H$6,0,10*ROW('Water Data'!H42)),NA())</f>
        <v>#N/A</v>
      </c>
      <c r="R48" s="91" t="e">
        <f ca="true">+IF(AND(ISNUMBER(OFFSET('Water Data'!$H$9,0,10*ROW('Water Data'!H42))),'Data Summary'!CG48="Yes"),OFFSET('Water Data'!$H$9,0,10*ROW('Water Data'!H42)),NA())</f>
        <v>#N/A</v>
      </c>
      <c r="S48" s="91" t="e">
        <f ca="true">+IF(AND(ISNUMBER(OFFSET('Water Data'!$I$4,0,10*ROW('Water Data'!I42))),'Data Summary'!CH48="Yes"),100-OFFSET('Water Data'!$I$4,0,10*ROW('Water Data'!I42)),NA())</f>
        <v>#N/A</v>
      </c>
      <c r="T48" s="91" t="e">
        <f ca="true">+IF(AND(ISNUMBER(OFFSET('Water Data'!$I$6,0,10*ROW('Water Data'!I42))),'Data Summary'!CI48="Yes"),OFFSET('Water Data'!$I$6,0,10*ROW('Water Data'!I42)),NA())</f>
        <v>#N/A</v>
      </c>
      <c r="U48" s="91" t="e">
        <f ca="true">+IF(AND(ISNUMBER(OFFSET('Water Data'!$I$9,0,10*ROW('Water Data'!I42))),'Data Summary'!CJ48="Yes"),OFFSET('Water Data'!$I$9,0,10*ROW('Water Data'!I42)),NA())</f>
        <v>#N/A</v>
      </c>
      <c r="V48" s="92" t="e">
        <f ca="true">+IF(AND(ISNUMBER(OFFSET('Sanitation Data'!$D$4,0,10*ROW('Sanitation Data'!D42))),'Data Summary'!CK48="Yes"),100-OFFSET('Sanitation Data'!$D$4,0,10*ROW('Sanitation Data'!D42)),NA())</f>
        <v>#N/A</v>
      </c>
      <c r="W48" s="92" t="e">
        <f ca="true">+IF(AND(ISNUMBER(OFFSET('Sanitation Data'!$D$6,0,10*ROW('Sanitation Data'!D42))),'Data Summary'!CL48="Yes"),OFFSET('Sanitation Data'!$D$6,0,10*ROW('Sanitation Data'!D42)),NA())</f>
        <v>#N/A</v>
      </c>
      <c r="X48" s="92" t="e">
        <f ca="true">+IF(AND(ISNUMBER(OFFSET('Sanitation Data'!$D$10,0,10*ROW('Sanitation Data'!D42))),'Data Summary'!CM48="Yes"),OFFSET('Sanitation Data'!$D$10,0,10*ROW('Sanitation Data'!D42)),NA())</f>
        <v>#N/A</v>
      </c>
      <c r="Y48" s="92" t="e">
        <f ca="true">+IF(AND(ISNUMBER(OFFSET('Sanitation Data'!$D$11,0,10*ROW('Sanitation Data'!D42))),'Data Summary'!CN48="Yes"),OFFSET('Sanitation Data'!$D$11,0,10*ROW('Sanitation Data'!D42)),NA())</f>
        <v>#N/A</v>
      </c>
      <c r="Z48" s="92" t="e">
        <f ca="true">+IF(AND(ISNUMBER(OFFSET('Sanitation Data'!$D$12,0,10*ROW('Sanitation Data'!D42))),'Data Summary'!CO48="Yes"),OFFSET('Sanitation Data'!$D$12,0,10*ROW('Sanitation Data'!D42)),NA())</f>
        <v>#N/A</v>
      </c>
      <c r="AA48" s="92" t="e">
        <f ca="true">+IF(AND(ISNUMBER(OFFSET('Sanitation Data'!$E$4,0,10*ROW('Sanitation Data'!E42))),'Data Summary'!CP48="Yes"),100-OFFSET('Sanitation Data'!$E$4,0,10*ROW('Sanitation Data'!E42)),NA())</f>
        <v>#N/A</v>
      </c>
      <c r="AB48" s="92" t="e">
        <f ca="true">+IF(AND(ISNUMBER(OFFSET('Sanitation Data'!$E$6,0,10*ROW('Sanitation Data'!E42))),'Data Summary'!CQ48="Yes"),OFFSET('Sanitation Data'!$E$6,0,10*ROW('Sanitation Data'!E42)),NA())</f>
        <v>#N/A</v>
      </c>
      <c r="AC48" s="92" t="e">
        <f ca="true">+IF(AND(ISNUMBER(OFFSET('Sanitation Data'!$E$10,0,10*ROW('Sanitation Data'!E42))),'Data Summary'!CR48="Yes"),OFFSET('Sanitation Data'!$E$10,0,10*ROW('Sanitation Data'!E42)),NA())</f>
        <v>#N/A</v>
      </c>
      <c r="AD48" s="92" t="e">
        <f ca="true">+IF(AND(ISNUMBER(OFFSET('Sanitation Data'!$E$11,0,10*ROW('Sanitation Data'!E42))),'Data Summary'!CS48="Yes"),OFFSET('Sanitation Data'!$E$11,0,10*ROW('Sanitation Data'!E42)),NA())</f>
        <v>#N/A</v>
      </c>
      <c r="AE48" s="92" t="e">
        <f ca="true">+IF(AND(ISNUMBER(OFFSET('Sanitation Data'!$E$12,0,10*ROW('Sanitation Data'!E42))),'Data Summary'!CT48="Yes"),OFFSET('Sanitation Data'!$E$12,0,10*ROW('Sanitation Data'!E42)),NA())</f>
        <v>#N/A</v>
      </c>
      <c r="AF48" s="92" t="e">
        <f ca="true">+IF(AND(ISNUMBER(OFFSET('Sanitation Data'!$F$4,0,10*ROW('Sanitation Data'!F42))),'Data Summary'!CU48="Yes"),100-OFFSET('Sanitation Data'!$F$4,0,10*ROW('Sanitation Data'!F42)),NA())</f>
        <v>#N/A</v>
      </c>
      <c r="AG48" s="92" t="e">
        <f ca="true">+IF(AND(ISNUMBER(OFFSET('Sanitation Data'!$F$6,0,10*ROW('Sanitation Data'!F42))),'Data Summary'!CV48="Yes"),OFFSET('Sanitation Data'!$F$6,0,10*ROW('Sanitation Data'!F42)),NA())</f>
        <v>#N/A</v>
      </c>
      <c r="AH48" s="92" t="e">
        <f ca="true">+IF(AND(ISNUMBER(OFFSET('Sanitation Data'!$F$10,0,10*ROW('Sanitation Data'!F42))),'Data Summary'!CW48="Yes"),OFFSET('Sanitation Data'!$F$10,0,10*ROW('Sanitation Data'!F42)),NA())</f>
        <v>#N/A</v>
      </c>
      <c r="AI48" s="92" t="e">
        <f ca="true">+IF(AND(ISNUMBER(OFFSET('Sanitation Data'!$F$11,0,10*ROW('Sanitation Data'!F42))),'Data Summary'!CX48="Yes"),OFFSET('Sanitation Data'!$F$11,0,10*ROW('Sanitation Data'!F42)),NA())</f>
        <v>#N/A</v>
      </c>
      <c r="AJ48" s="92" t="e">
        <f ca="true">+IF(AND(ISNUMBER(OFFSET('Sanitation Data'!$F$12,0,10*ROW('Sanitation Data'!F42))),'Data Summary'!CY48="Yes"),OFFSET('Sanitation Data'!$F$12,0,10*ROW('Sanitation Data'!F42)),NA())</f>
        <v>#N/A</v>
      </c>
      <c r="AK48" s="92" t="e">
        <f ca="true">+IF(AND(ISNUMBER(OFFSET('Sanitation Data'!$G$4,0,10*ROW('Sanitation Data'!G42))),'Data Summary'!CZ48="Yes"),100-OFFSET('Sanitation Data'!$G$4,0,10*ROW('Sanitation Data'!G42)),NA())</f>
        <v>#N/A</v>
      </c>
      <c r="AL48" s="92" t="e">
        <f ca="true">+IF(AND(ISNUMBER(OFFSET('Sanitation Data'!$G$6,0,10*ROW('Sanitation Data'!G42))),'Data Summary'!DA48="Yes"),OFFSET('Sanitation Data'!$G$6,0,10*ROW('Sanitation Data'!G42)),NA())</f>
        <v>#N/A</v>
      </c>
      <c r="AM48" s="92" t="e">
        <f ca="true">+IF(AND(ISNUMBER(OFFSET('Sanitation Data'!$G$10,0,10*ROW('Sanitation Data'!G42))),'Data Summary'!DB48="Yes"),OFFSET('Sanitation Data'!$G$10,0,10*ROW('Sanitation Data'!G42)),NA())</f>
        <v>#N/A</v>
      </c>
      <c r="AN48" s="92" t="e">
        <f ca="true">+IF(AND(ISNUMBER(OFFSET('Sanitation Data'!$G$11,0,10*ROW('Sanitation Data'!G42))),'Data Summary'!DC48="Yes"),OFFSET('Sanitation Data'!$G$11,0,10*ROW('Sanitation Data'!G42)),NA())</f>
        <v>#N/A</v>
      </c>
      <c r="AO48" s="92" t="e">
        <f ca="true">+IF(AND(ISNUMBER(OFFSET('Sanitation Data'!$G$12,0,10*ROW('Sanitation Data'!G42))),'Data Summary'!DD48="Yes"),OFFSET('Sanitation Data'!$G$12,0,10*ROW('Sanitation Data'!G42)),NA())</f>
        <v>#N/A</v>
      </c>
      <c r="AP48" s="92" t="e">
        <f ca="true">+IF(AND(ISNUMBER(OFFSET('Sanitation Data'!$H$4,0,10*ROW('Sanitation Data'!H42))),'Data Summary'!DE48="Yes"),100-OFFSET('Sanitation Data'!$H$4,0,10*ROW('Sanitation Data'!H42)),NA())</f>
        <v>#N/A</v>
      </c>
      <c r="AQ48" s="92" t="e">
        <f ca="true">+IF(AND(ISNUMBER(OFFSET('Sanitation Data'!$H$6,0,10*ROW('Sanitation Data'!H42))),'Data Summary'!DF48="Yes"),OFFSET('Sanitation Data'!$H$6,0,10*ROW('Sanitation Data'!H42)),NA())</f>
        <v>#N/A</v>
      </c>
      <c r="AR48" s="92" t="e">
        <f ca="true">+IF(AND(ISNUMBER(OFFSET('Sanitation Data'!$H$10,0,10*ROW('Sanitation Data'!H42))),'Data Summary'!DG48="Yes"),OFFSET('Sanitation Data'!$H$10,0,10*ROW('Sanitation Data'!H42)),NA())</f>
        <v>#N/A</v>
      </c>
      <c r="AS48" s="92" t="e">
        <f ca="true">+IF(AND(ISNUMBER(OFFSET('Sanitation Data'!$H$11,0,10*ROW('Sanitation Data'!H42))),'Data Summary'!DH48="Yes"),OFFSET('Sanitation Data'!$H$11,0,10*ROW('Sanitation Data'!H42)),NA())</f>
        <v>#N/A</v>
      </c>
      <c r="AT48" s="92" t="e">
        <f ca="true">+IF(AND(ISNUMBER(OFFSET('Sanitation Data'!$H$12,0,10*ROW('Sanitation Data'!H42))),'Data Summary'!DI48="Yes"),OFFSET('Sanitation Data'!$H$12,0,10*ROW('Sanitation Data'!H42)),NA())</f>
        <v>#N/A</v>
      </c>
      <c r="AU48" s="92" t="e">
        <f ca="true">+IF(AND(ISNUMBER(OFFSET('Sanitation Data'!$I$4,0,10*ROW('Sanitation Data'!I42))),'Data Summary'!DJ48="Yes"),100-OFFSET('Sanitation Data'!$I$4,0,10*ROW('Sanitation Data'!I42)),NA())</f>
        <v>#N/A</v>
      </c>
      <c r="AV48" s="92" t="e">
        <f ca="true">+IF(AND(ISNUMBER(OFFSET('Sanitation Data'!$I$6,0,10*ROW('Sanitation Data'!I42))),'Data Summary'!DK48="Yes"),OFFSET('Sanitation Data'!$I$6,0,10*ROW('Sanitation Data'!I42)),NA())</f>
        <v>#N/A</v>
      </c>
      <c r="AW48" s="92" t="e">
        <f ca="true">+IF(AND(ISNUMBER(OFFSET('Sanitation Data'!$I$10,0,10*ROW('Sanitation Data'!I42))),'Data Summary'!DL48="Yes"),OFFSET('Sanitation Data'!$I$10,0,10*ROW('Sanitation Data'!I42)),NA())</f>
        <v>#N/A</v>
      </c>
      <c r="AX48" s="92" t="e">
        <f ca="true">+IF(AND(ISNUMBER(OFFSET('Sanitation Data'!$I$11,0,10*ROW('Sanitation Data'!I42))),'Data Summary'!DM48="Yes"),OFFSET('Sanitation Data'!$I$11,0,10*ROW('Sanitation Data'!I42)),NA())</f>
        <v>#N/A</v>
      </c>
      <c r="AY48" s="92" t="e">
        <f ca="true">+IF(AND(ISNUMBER(OFFSET('Sanitation Data'!$I$12,0,10*ROW('Sanitation Data'!I42))),'Data Summary'!DN48="Yes"),OFFSET('Sanitation Data'!$I$12,0,10*ROW('Sanitation Data'!I42)),NA())</f>
        <v>#N/A</v>
      </c>
      <c r="AZ48" s="93" t="e">
        <f ca="true">+IF(AND(ISNUMBER(OFFSET('Hygiene Data'!$D$5,0,10*ROW('Hygiene Data'!D42))),'Data Summary'!DO48="Yes"),OFFSET('Hygiene Data'!$D$5,0,10*ROW('Hygiene Data'!D42)),NA())</f>
        <v>#N/A</v>
      </c>
      <c r="BA48" s="93" t="e">
        <f ca="true">+IF(AND(ISNUMBER(OFFSET('Hygiene Data'!$D$7,0,10*ROW('Hygiene Data'!D42))),'Data Summary'!DP48="Yes"),OFFSET('Hygiene Data'!$D$7,0,10*ROW('Hygiene Data'!D42)),NA())</f>
        <v>#N/A</v>
      </c>
      <c r="BB48" s="93" t="e">
        <f ca="true">+IF(AND(ISNUMBER(OFFSET('Hygiene Data'!$D$9,0,10*ROW('Hygiene Data'!D42))),'Data Summary'!DQ48="Yes"),OFFSET('Hygiene Data'!$D$9,0,10*ROW('Hygiene Data'!D42)),NA())</f>
        <v>#N/A</v>
      </c>
      <c r="BC48" s="93" t="e">
        <f ca="true">+IF(AND(ISNUMBER(OFFSET('Hygiene Data'!$E$5,0,10*ROW('Hygiene Data'!E42))),'Data Summary'!DR48="Yes"),OFFSET('Hygiene Data'!$E$5,0,10*ROW('Hygiene Data'!E42)),NA())</f>
        <v>#N/A</v>
      </c>
      <c r="BD48" s="93" t="e">
        <f ca="true">+IF(AND(ISNUMBER(OFFSET('Hygiene Data'!$E$7,0,10*ROW('Hygiene Data'!E42))),'Data Summary'!DS48="Yes"),OFFSET('Hygiene Data'!$E$7,0,10*ROW('Hygiene Data'!E42)),NA())</f>
        <v>#N/A</v>
      </c>
      <c r="BE48" s="93" t="e">
        <f ca="true">+IF(AND(ISNUMBER(OFFSET('Hygiene Data'!$E$9,0,10*ROW('Hygiene Data'!E42))),'Data Summary'!DT48="Yes"),OFFSET('Hygiene Data'!$E$9,0,10*ROW('Hygiene Data'!E42)),NA())</f>
        <v>#N/A</v>
      </c>
      <c r="BF48" s="93" t="e">
        <f ca="true">+IF(AND(ISNUMBER(OFFSET('Hygiene Data'!$F$5,0,10*ROW('Hygiene Data'!F42))),'Data Summary'!DU48="Yes"),OFFSET('Hygiene Data'!$F$5,0,10*ROW('Hygiene Data'!F42)),NA())</f>
        <v>#N/A</v>
      </c>
      <c r="BG48" s="93" t="e">
        <f ca="true">+IF(AND(ISNUMBER(OFFSET('Hygiene Data'!$F$7,0,10*ROW('Hygiene Data'!F42))),'Data Summary'!DV48="Yes"),OFFSET('Hygiene Data'!$F$7,0,10*ROW('Hygiene Data'!F42)),NA())</f>
        <v>#N/A</v>
      </c>
      <c r="BH48" s="93" t="e">
        <f ca="true">+IF(AND(ISNUMBER(OFFSET('Hygiene Data'!$F$9,0,10*ROW('Hygiene Data'!F42))),'Data Summary'!DW48="Yes"),OFFSET('Hygiene Data'!$F$9,0,10*ROW('Hygiene Data'!F42)),NA())</f>
        <v>#N/A</v>
      </c>
      <c r="BI48" s="93" t="e">
        <f ca="true">+IF(AND(ISNUMBER(OFFSET('Hygiene Data'!$G$5,0,10*ROW('Hygiene Data'!G42))),'Data Summary'!DX48="Yes"),OFFSET('Hygiene Data'!$G$5,0,10*ROW('Hygiene Data'!G42)),NA())</f>
        <v>#N/A</v>
      </c>
      <c r="BJ48" s="93" t="e">
        <f ca="true">+IF(AND(ISNUMBER(OFFSET('Hygiene Data'!$G$7,0,10*ROW('Hygiene Data'!G42))),'Data Summary'!DY48="Yes"),OFFSET('Hygiene Data'!$G$7,0,10*ROW('Hygiene Data'!G42)),NA())</f>
        <v>#N/A</v>
      </c>
      <c r="BK48" s="93" t="e">
        <f ca="true">+IF(AND(ISNUMBER(OFFSET('Hygiene Data'!$G$9,0,10*ROW('Hygiene Data'!G42))),'Data Summary'!DZ48="Yes"),OFFSET('Hygiene Data'!$G$9,0,10*ROW('Hygiene Data'!G42)),NA())</f>
        <v>#N/A</v>
      </c>
      <c r="BL48" s="93" t="e">
        <f ca="true">+IF(AND(ISNUMBER(OFFSET('Hygiene Data'!$H$5,0,10*ROW('Hygiene Data'!H42))),'Data Summary'!EA48="Yes"),OFFSET('Hygiene Data'!$H$5,0,10*ROW('Hygiene Data'!H42)),NA())</f>
        <v>#N/A</v>
      </c>
      <c r="BM48" s="93" t="e">
        <f ca="true">+IF(AND(ISNUMBER(OFFSET('Hygiene Data'!$H$7,0,10*ROW('Hygiene Data'!H42))),'Data Summary'!EB48="Yes"),OFFSET('Hygiene Data'!$H$7,0,10*ROW('Hygiene Data'!H42)),NA())</f>
        <v>#N/A</v>
      </c>
      <c r="BN48" s="93" t="e">
        <f ca="true">+IF(AND(ISNUMBER(OFFSET('Hygiene Data'!$H$9,0,10*ROW('Hygiene Data'!H42))),'Data Summary'!EC48="Yes"),OFFSET('Hygiene Data'!$H$9,0,10*ROW('Hygiene Data'!H42)),NA())</f>
        <v>#N/A</v>
      </c>
      <c r="BO48" s="93" t="e">
        <f ca="true">+IF(AND(ISNUMBER(OFFSET('Hygiene Data'!$I$5,0,10*ROW('Hygiene Data'!I42))),'Data Summary'!ED48="Yes"),OFFSET('Hygiene Data'!$I$5,0,10*ROW('Hygiene Data'!I42)),NA())</f>
        <v>#N/A</v>
      </c>
      <c r="BP48" s="93" t="e">
        <f ca="true">+IF(AND(ISNUMBER(OFFSET('Hygiene Data'!$I$7,0,10*ROW('Hygiene Data'!I42))),'Data Summary'!EE48="Yes"),OFFSET('Hygiene Data'!$I$7,0,10*ROW('Hygiene Data'!I42)),NA())</f>
        <v>#N/A</v>
      </c>
      <c r="BQ48" s="93" t="e">
        <f ca="true">+IF(AND(ISNUMBER(OFFSET('Hygiene Data'!$I$9,0,10*ROW('Hygiene Data'!I42))),'Data Summary'!EF48="Yes"),OFFSET('Hygiene Data'!$I$9,0,10*ROW('Hygiene Data'!I42)),NA())</f>
        <v>#N/A</v>
      </c>
    </row>
    <row xmlns:x14ac="http://schemas.microsoft.com/office/spreadsheetml/2009/9/ac" r="49" x14ac:dyDescent="0.2">
      <c r="A49" s="328" t="e">
        <f ca="true">+RIGHT('Data Summary'!A49,LEN('Data Summary'!A49)-9)</f>
        <v>#VALUE!</v>
      </c>
      <c r="B49" s="35" t="str">
        <f ca="true">+IF(ISTEXT('Data Summary'!B49),'Data Summary'!B49,"")</f>
        <v/>
      </c>
      <c r="C49" s="327" t="e">
        <f ca="true">+VALUE('Data Summary'!C49)</f>
        <v>#VALUE!</v>
      </c>
      <c r="D49" s="91" t="e">
        <f ca="true">+IF(AND(ISNUMBER(OFFSET('Water Data'!$D$4,0,10*ROW('Water Data'!D43))),'Data Summary'!BS49="Yes"),100-OFFSET('Water Data'!$D$4,0,10*ROW('Water Data'!D43)),NA())</f>
        <v>#N/A</v>
      </c>
      <c r="E49" s="91" t="e">
        <f ca="true">+IF(AND(ISNUMBER(OFFSET('Water Data'!$D$6,0,10*ROW('Water Data'!D43))),'Data Summary'!BT49="Yes"),OFFSET('Water Data'!$D$6,0,10*ROW('Water Data'!D43)),NA())</f>
        <v>#N/A</v>
      </c>
      <c r="F49" s="91" t="e">
        <f ca="true">+IF(AND(ISNUMBER(OFFSET('Water Data'!$D$9,0,10*ROW('Water Data'!D43))),'Data Summary'!BU49="Yes"),OFFSET('Water Data'!$D$9,0,10*ROW('Water Data'!D43)),NA())</f>
        <v>#N/A</v>
      </c>
      <c r="G49" s="91" t="e">
        <f ca="true">+IF(AND(ISNUMBER(OFFSET('Water Data'!$E$4,0,10*ROW('Water Data'!E43))),'Data Summary'!BV49="Yes"),100-OFFSET('Water Data'!$E$4,0,10*ROW('Water Data'!E43)),NA())</f>
        <v>#N/A</v>
      </c>
      <c r="H49" s="91" t="e">
        <f ca="true">+IF(AND(ISNUMBER(OFFSET('Water Data'!$E$6,0,10*ROW('Water Data'!E43))),'Data Summary'!BW49="Yes"),OFFSET('Water Data'!$E$6,0,10*ROW('Water Data'!E43)),NA())</f>
        <v>#N/A</v>
      </c>
      <c r="I49" s="91" t="e">
        <f ca="true">+IF(AND(ISNUMBER(OFFSET('Water Data'!$E$9,0,10*ROW('Water Data'!E43))),'Data Summary'!BX49="Yes"),OFFSET('Water Data'!$E$9,0,10*ROW('Water Data'!E43)),NA())</f>
        <v>#N/A</v>
      </c>
      <c r="J49" s="91" t="e">
        <f ca="true">+IF(AND(ISNUMBER(OFFSET('Water Data'!$F$4,0,10*ROW('Water Data'!F43))),'Data Summary'!BY49="Yes"),100-OFFSET('Water Data'!$F$4,0,10*ROW('Water Data'!F43)),NA())</f>
        <v>#N/A</v>
      </c>
      <c r="K49" s="91" t="e">
        <f ca="true">+IF(AND(ISNUMBER(OFFSET('Water Data'!$F$6,0,10*ROW('Water Data'!F43))),'Data Summary'!BZ49="Yes"),OFFSET('Water Data'!$F$6,0,10*ROW('Water Data'!F43)),NA())</f>
        <v>#N/A</v>
      </c>
      <c r="L49" s="91" t="e">
        <f ca="true">+IF(AND(ISNUMBER(OFFSET('Water Data'!$F$9,0,10*ROW('Water Data'!F43))),'Data Summary'!CA49="Yes"),OFFSET('Water Data'!$F$9,0,10*ROW('Water Data'!F43)),NA())</f>
        <v>#N/A</v>
      </c>
      <c r="M49" s="91" t="e">
        <f ca="true">+IF(AND(ISNUMBER(OFFSET('Water Data'!$G$4,0,10*ROW('Water Data'!G43))),'Data Summary'!CB49="Yes"),100-OFFSET('Water Data'!$G$4,0,10*ROW('Water Data'!G43)),NA())</f>
        <v>#N/A</v>
      </c>
      <c r="N49" s="91" t="e">
        <f ca="true">+IF(AND(ISNUMBER(OFFSET('Water Data'!$G$6,0,10*ROW('Water Data'!G43))),'Data Summary'!CC49="Yes"),OFFSET('Water Data'!$G$6,0,10*ROW('Water Data'!G43)),NA())</f>
        <v>#N/A</v>
      </c>
      <c r="O49" s="91" t="e">
        <f ca="true">+IF(AND(ISNUMBER(OFFSET('Water Data'!$G$9,0,10*ROW('Water Data'!G43))),'Data Summary'!CD49="Yes"),OFFSET('Water Data'!$G$9,0,10*ROW('Water Data'!G43)),NA())</f>
        <v>#N/A</v>
      </c>
      <c r="P49" s="91" t="e">
        <f ca="true">+IF(AND(ISNUMBER(OFFSET('Water Data'!$H$4,0,10*ROW('Water Data'!H43))),'Data Summary'!CE49="Yes"),100-OFFSET('Water Data'!$H$4,0,10*ROW('Water Data'!H43)),NA())</f>
        <v>#N/A</v>
      </c>
      <c r="Q49" s="91" t="e">
        <f ca="true">+IF(AND(ISNUMBER(OFFSET('Water Data'!$H$6,0,10*ROW('Water Data'!H43))),'Data Summary'!CF49="Yes"),OFFSET('Water Data'!$H$6,0,10*ROW('Water Data'!H43)),NA())</f>
        <v>#N/A</v>
      </c>
      <c r="R49" s="91" t="e">
        <f ca="true">+IF(AND(ISNUMBER(OFFSET('Water Data'!$H$9,0,10*ROW('Water Data'!H43))),'Data Summary'!CG49="Yes"),OFFSET('Water Data'!$H$9,0,10*ROW('Water Data'!H43)),NA())</f>
        <v>#N/A</v>
      </c>
      <c r="S49" s="91" t="e">
        <f ca="true">+IF(AND(ISNUMBER(OFFSET('Water Data'!$I$4,0,10*ROW('Water Data'!I43))),'Data Summary'!CH49="Yes"),100-OFFSET('Water Data'!$I$4,0,10*ROW('Water Data'!I43)),NA())</f>
        <v>#N/A</v>
      </c>
      <c r="T49" s="91" t="e">
        <f ca="true">+IF(AND(ISNUMBER(OFFSET('Water Data'!$I$6,0,10*ROW('Water Data'!I43))),'Data Summary'!CI49="Yes"),OFFSET('Water Data'!$I$6,0,10*ROW('Water Data'!I43)),NA())</f>
        <v>#N/A</v>
      </c>
      <c r="U49" s="91" t="e">
        <f ca="true">+IF(AND(ISNUMBER(OFFSET('Water Data'!$I$9,0,10*ROW('Water Data'!I43))),'Data Summary'!CJ49="Yes"),OFFSET('Water Data'!$I$9,0,10*ROW('Water Data'!I43)),NA())</f>
        <v>#N/A</v>
      </c>
      <c r="V49" s="92" t="e">
        <f ca="true">+IF(AND(ISNUMBER(OFFSET('Sanitation Data'!$D$4,0,10*ROW('Sanitation Data'!D43))),'Data Summary'!CK49="Yes"),100-OFFSET('Sanitation Data'!$D$4,0,10*ROW('Sanitation Data'!D43)),NA())</f>
        <v>#N/A</v>
      </c>
      <c r="W49" s="92" t="e">
        <f ca="true">+IF(AND(ISNUMBER(OFFSET('Sanitation Data'!$D$6,0,10*ROW('Sanitation Data'!D43))),'Data Summary'!CL49="Yes"),OFFSET('Sanitation Data'!$D$6,0,10*ROW('Sanitation Data'!D43)),NA())</f>
        <v>#N/A</v>
      </c>
      <c r="X49" s="92" t="e">
        <f ca="true">+IF(AND(ISNUMBER(OFFSET('Sanitation Data'!$D$10,0,10*ROW('Sanitation Data'!D43))),'Data Summary'!CM49="Yes"),OFFSET('Sanitation Data'!$D$10,0,10*ROW('Sanitation Data'!D43)),NA())</f>
        <v>#N/A</v>
      </c>
      <c r="Y49" s="92" t="e">
        <f ca="true">+IF(AND(ISNUMBER(OFFSET('Sanitation Data'!$D$11,0,10*ROW('Sanitation Data'!D43))),'Data Summary'!CN49="Yes"),OFFSET('Sanitation Data'!$D$11,0,10*ROW('Sanitation Data'!D43)),NA())</f>
        <v>#N/A</v>
      </c>
      <c r="Z49" s="92" t="e">
        <f ca="true">+IF(AND(ISNUMBER(OFFSET('Sanitation Data'!$D$12,0,10*ROW('Sanitation Data'!D43))),'Data Summary'!CO49="Yes"),OFFSET('Sanitation Data'!$D$12,0,10*ROW('Sanitation Data'!D43)),NA())</f>
        <v>#N/A</v>
      </c>
      <c r="AA49" s="92" t="e">
        <f ca="true">+IF(AND(ISNUMBER(OFFSET('Sanitation Data'!$E$4,0,10*ROW('Sanitation Data'!E43))),'Data Summary'!CP49="Yes"),100-OFFSET('Sanitation Data'!$E$4,0,10*ROW('Sanitation Data'!E43)),NA())</f>
        <v>#N/A</v>
      </c>
      <c r="AB49" s="92" t="e">
        <f ca="true">+IF(AND(ISNUMBER(OFFSET('Sanitation Data'!$E$6,0,10*ROW('Sanitation Data'!E43))),'Data Summary'!CQ49="Yes"),OFFSET('Sanitation Data'!$E$6,0,10*ROW('Sanitation Data'!E43)),NA())</f>
        <v>#N/A</v>
      </c>
      <c r="AC49" s="92" t="e">
        <f ca="true">+IF(AND(ISNUMBER(OFFSET('Sanitation Data'!$E$10,0,10*ROW('Sanitation Data'!E43))),'Data Summary'!CR49="Yes"),OFFSET('Sanitation Data'!$E$10,0,10*ROW('Sanitation Data'!E43)),NA())</f>
        <v>#N/A</v>
      </c>
      <c r="AD49" s="92" t="e">
        <f ca="true">+IF(AND(ISNUMBER(OFFSET('Sanitation Data'!$E$11,0,10*ROW('Sanitation Data'!E43))),'Data Summary'!CS49="Yes"),OFFSET('Sanitation Data'!$E$11,0,10*ROW('Sanitation Data'!E43)),NA())</f>
        <v>#N/A</v>
      </c>
      <c r="AE49" s="92" t="e">
        <f ca="true">+IF(AND(ISNUMBER(OFFSET('Sanitation Data'!$E$12,0,10*ROW('Sanitation Data'!E43))),'Data Summary'!CT49="Yes"),OFFSET('Sanitation Data'!$E$12,0,10*ROW('Sanitation Data'!E43)),NA())</f>
        <v>#N/A</v>
      </c>
      <c r="AF49" s="92" t="e">
        <f ca="true">+IF(AND(ISNUMBER(OFFSET('Sanitation Data'!$F$4,0,10*ROW('Sanitation Data'!F43))),'Data Summary'!CU49="Yes"),100-OFFSET('Sanitation Data'!$F$4,0,10*ROW('Sanitation Data'!F43)),NA())</f>
        <v>#N/A</v>
      </c>
      <c r="AG49" s="92" t="e">
        <f ca="true">+IF(AND(ISNUMBER(OFFSET('Sanitation Data'!$F$6,0,10*ROW('Sanitation Data'!F43))),'Data Summary'!CV49="Yes"),OFFSET('Sanitation Data'!$F$6,0,10*ROW('Sanitation Data'!F43)),NA())</f>
        <v>#N/A</v>
      </c>
      <c r="AH49" s="92" t="e">
        <f ca="true">+IF(AND(ISNUMBER(OFFSET('Sanitation Data'!$F$10,0,10*ROW('Sanitation Data'!F43))),'Data Summary'!CW49="Yes"),OFFSET('Sanitation Data'!$F$10,0,10*ROW('Sanitation Data'!F43)),NA())</f>
        <v>#N/A</v>
      </c>
      <c r="AI49" s="92" t="e">
        <f ca="true">+IF(AND(ISNUMBER(OFFSET('Sanitation Data'!$F$11,0,10*ROW('Sanitation Data'!F43))),'Data Summary'!CX49="Yes"),OFFSET('Sanitation Data'!$F$11,0,10*ROW('Sanitation Data'!F43)),NA())</f>
        <v>#N/A</v>
      </c>
      <c r="AJ49" s="92" t="e">
        <f ca="true">+IF(AND(ISNUMBER(OFFSET('Sanitation Data'!$F$12,0,10*ROW('Sanitation Data'!F43))),'Data Summary'!CY49="Yes"),OFFSET('Sanitation Data'!$F$12,0,10*ROW('Sanitation Data'!F43)),NA())</f>
        <v>#N/A</v>
      </c>
      <c r="AK49" s="92" t="e">
        <f ca="true">+IF(AND(ISNUMBER(OFFSET('Sanitation Data'!$G$4,0,10*ROW('Sanitation Data'!G43))),'Data Summary'!CZ49="Yes"),100-OFFSET('Sanitation Data'!$G$4,0,10*ROW('Sanitation Data'!G43)),NA())</f>
        <v>#N/A</v>
      </c>
      <c r="AL49" s="92" t="e">
        <f ca="true">+IF(AND(ISNUMBER(OFFSET('Sanitation Data'!$G$6,0,10*ROW('Sanitation Data'!G43))),'Data Summary'!DA49="Yes"),OFFSET('Sanitation Data'!$G$6,0,10*ROW('Sanitation Data'!G43)),NA())</f>
        <v>#N/A</v>
      </c>
      <c r="AM49" s="92" t="e">
        <f ca="true">+IF(AND(ISNUMBER(OFFSET('Sanitation Data'!$G$10,0,10*ROW('Sanitation Data'!G43))),'Data Summary'!DB49="Yes"),OFFSET('Sanitation Data'!$G$10,0,10*ROW('Sanitation Data'!G43)),NA())</f>
        <v>#N/A</v>
      </c>
      <c r="AN49" s="92" t="e">
        <f ca="true">+IF(AND(ISNUMBER(OFFSET('Sanitation Data'!$G$11,0,10*ROW('Sanitation Data'!G43))),'Data Summary'!DC49="Yes"),OFFSET('Sanitation Data'!$G$11,0,10*ROW('Sanitation Data'!G43)),NA())</f>
        <v>#N/A</v>
      </c>
      <c r="AO49" s="92" t="e">
        <f ca="true">+IF(AND(ISNUMBER(OFFSET('Sanitation Data'!$G$12,0,10*ROW('Sanitation Data'!G43))),'Data Summary'!DD49="Yes"),OFFSET('Sanitation Data'!$G$12,0,10*ROW('Sanitation Data'!G43)),NA())</f>
        <v>#N/A</v>
      </c>
      <c r="AP49" s="92" t="e">
        <f ca="true">+IF(AND(ISNUMBER(OFFSET('Sanitation Data'!$H$4,0,10*ROW('Sanitation Data'!H43))),'Data Summary'!DE49="Yes"),100-OFFSET('Sanitation Data'!$H$4,0,10*ROW('Sanitation Data'!H43)),NA())</f>
        <v>#N/A</v>
      </c>
      <c r="AQ49" s="92" t="e">
        <f ca="true">+IF(AND(ISNUMBER(OFFSET('Sanitation Data'!$H$6,0,10*ROW('Sanitation Data'!H43))),'Data Summary'!DF49="Yes"),OFFSET('Sanitation Data'!$H$6,0,10*ROW('Sanitation Data'!H43)),NA())</f>
        <v>#N/A</v>
      </c>
      <c r="AR49" s="92" t="e">
        <f ca="true">+IF(AND(ISNUMBER(OFFSET('Sanitation Data'!$H$10,0,10*ROW('Sanitation Data'!H43))),'Data Summary'!DG49="Yes"),OFFSET('Sanitation Data'!$H$10,0,10*ROW('Sanitation Data'!H43)),NA())</f>
        <v>#N/A</v>
      </c>
      <c r="AS49" s="92" t="e">
        <f ca="true">+IF(AND(ISNUMBER(OFFSET('Sanitation Data'!$H$11,0,10*ROW('Sanitation Data'!H43))),'Data Summary'!DH49="Yes"),OFFSET('Sanitation Data'!$H$11,0,10*ROW('Sanitation Data'!H43)),NA())</f>
        <v>#N/A</v>
      </c>
      <c r="AT49" s="92" t="e">
        <f ca="true">+IF(AND(ISNUMBER(OFFSET('Sanitation Data'!$H$12,0,10*ROW('Sanitation Data'!H43))),'Data Summary'!DI49="Yes"),OFFSET('Sanitation Data'!$H$12,0,10*ROW('Sanitation Data'!H43)),NA())</f>
        <v>#N/A</v>
      </c>
      <c r="AU49" s="92" t="e">
        <f ca="true">+IF(AND(ISNUMBER(OFFSET('Sanitation Data'!$I$4,0,10*ROW('Sanitation Data'!I43))),'Data Summary'!DJ49="Yes"),100-OFFSET('Sanitation Data'!$I$4,0,10*ROW('Sanitation Data'!I43)),NA())</f>
        <v>#N/A</v>
      </c>
      <c r="AV49" s="92" t="e">
        <f ca="true">+IF(AND(ISNUMBER(OFFSET('Sanitation Data'!$I$6,0,10*ROW('Sanitation Data'!I43))),'Data Summary'!DK49="Yes"),OFFSET('Sanitation Data'!$I$6,0,10*ROW('Sanitation Data'!I43)),NA())</f>
        <v>#N/A</v>
      </c>
      <c r="AW49" s="92" t="e">
        <f ca="true">+IF(AND(ISNUMBER(OFFSET('Sanitation Data'!$I$10,0,10*ROW('Sanitation Data'!I43))),'Data Summary'!DL49="Yes"),OFFSET('Sanitation Data'!$I$10,0,10*ROW('Sanitation Data'!I43)),NA())</f>
        <v>#N/A</v>
      </c>
      <c r="AX49" s="92" t="e">
        <f ca="true">+IF(AND(ISNUMBER(OFFSET('Sanitation Data'!$I$11,0,10*ROW('Sanitation Data'!I43))),'Data Summary'!DM49="Yes"),OFFSET('Sanitation Data'!$I$11,0,10*ROW('Sanitation Data'!I43)),NA())</f>
        <v>#N/A</v>
      </c>
      <c r="AY49" s="92" t="e">
        <f ca="true">+IF(AND(ISNUMBER(OFFSET('Sanitation Data'!$I$12,0,10*ROW('Sanitation Data'!I43))),'Data Summary'!DN49="Yes"),OFFSET('Sanitation Data'!$I$12,0,10*ROW('Sanitation Data'!I43)),NA())</f>
        <v>#N/A</v>
      </c>
      <c r="AZ49" s="93" t="e">
        <f ca="true">+IF(AND(ISNUMBER(OFFSET('Hygiene Data'!$D$5,0,10*ROW('Hygiene Data'!D43))),'Data Summary'!DO49="Yes"),OFFSET('Hygiene Data'!$D$5,0,10*ROW('Hygiene Data'!D43)),NA())</f>
        <v>#N/A</v>
      </c>
      <c r="BA49" s="93" t="e">
        <f ca="true">+IF(AND(ISNUMBER(OFFSET('Hygiene Data'!$D$7,0,10*ROW('Hygiene Data'!D43))),'Data Summary'!DP49="Yes"),OFFSET('Hygiene Data'!$D$7,0,10*ROW('Hygiene Data'!D43)),NA())</f>
        <v>#N/A</v>
      </c>
      <c r="BB49" s="93" t="e">
        <f ca="true">+IF(AND(ISNUMBER(OFFSET('Hygiene Data'!$D$9,0,10*ROW('Hygiene Data'!D43))),'Data Summary'!DQ49="Yes"),OFFSET('Hygiene Data'!$D$9,0,10*ROW('Hygiene Data'!D43)),NA())</f>
        <v>#N/A</v>
      </c>
      <c r="BC49" s="93" t="e">
        <f ca="true">+IF(AND(ISNUMBER(OFFSET('Hygiene Data'!$E$5,0,10*ROW('Hygiene Data'!E43))),'Data Summary'!DR49="Yes"),OFFSET('Hygiene Data'!$E$5,0,10*ROW('Hygiene Data'!E43)),NA())</f>
        <v>#N/A</v>
      </c>
      <c r="BD49" s="93" t="e">
        <f ca="true">+IF(AND(ISNUMBER(OFFSET('Hygiene Data'!$E$7,0,10*ROW('Hygiene Data'!E43))),'Data Summary'!DS49="Yes"),OFFSET('Hygiene Data'!$E$7,0,10*ROW('Hygiene Data'!E43)),NA())</f>
        <v>#N/A</v>
      </c>
      <c r="BE49" s="93" t="e">
        <f ca="true">+IF(AND(ISNUMBER(OFFSET('Hygiene Data'!$E$9,0,10*ROW('Hygiene Data'!E43))),'Data Summary'!DT49="Yes"),OFFSET('Hygiene Data'!$E$9,0,10*ROW('Hygiene Data'!E43)),NA())</f>
        <v>#N/A</v>
      </c>
      <c r="BF49" s="93" t="e">
        <f ca="true">+IF(AND(ISNUMBER(OFFSET('Hygiene Data'!$F$5,0,10*ROW('Hygiene Data'!F43))),'Data Summary'!DU49="Yes"),OFFSET('Hygiene Data'!$F$5,0,10*ROW('Hygiene Data'!F43)),NA())</f>
        <v>#N/A</v>
      </c>
      <c r="BG49" s="93" t="e">
        <f ca="true">+IF(AND(ISNUMBER(OFFSET('Hygiene Data'!$F$7,0,10*ROW('Hygiene Data'!F43))),'Data Summary'!DV49="Yes"),OFFSET('Hygiene Data'!$F$7,0,10*ROW('Hygiene Data'!F43)),NA())</f>
        <v>#N/A</v>
      </c>
      <c r="BH49" s="93" t="e">
        <f ca="true">+IF(AND(ISNUMBER(OFFSET('Hygiene Data'!$F$9,0,10*ROW('Hygiene Data'!F43))),'Data Summary'!DW49="Yes"),OFFSET('Hygiene Data'!$F$9,0,10*ROW('Hygiene Data'!F43)),NA())</f>
        <v>#N/A</v>
      </c>
      <c r="BI49" s="93" t="e">
        <f ca="true">+IF(AND(ISNUMBER(OFFSET('Hygiene Data'!$G$5,0,10*ROW('Hygiene Data'!G43))),'Data Summary'!DX49="Yes"),OFFSET('Hygiene Data'!$G$5,0,10*ROW('Hygiene Data'!G43)),NA())</f>
        <v>#N/A</v>
      </c>
      <c r="BJ49" s="93" t="e">
        <f ca="true">+IF(AND(ISNUMBER(OFFSET('Hygiene Data'!$G$7,0,10*ROW('Hygiene Data'!G43))),'Data Summary'!DY49="Yes"),OFFSET('Hygiene Data'!$G$7,0,10*ROW('Hygiene Data'!G43)),NA())</f>
        <v>#N/A</v>
      </c>
      <c r="BK49" s="93" t="e">
        <f ca="true">+IF(AND(ISNUMBER(OFFSET('Hygiene Data'!$G$9,0,10*ROW('Hygiene Data'!G43))),'Data Summary'!DZ49="Yes"),OFFSET('Hygiene Data'!$G$9,0,10*ROW('Hygiene Data'!G43)),NA())</f>
        <v>#N/A</v>
      </c>
      <c r="BL49" s="93" t="e">
        <f ca="true">+IF(AND(ISNUMBER(OFFSET('Hygiene Data'!$H$5,0,10*ROW('Hygiene Data'!H43))),'Data Summary'!EA49="Yes"),OFFSET('Hygiene Data'!$H$5,0,10*ROW('Hygiene Data'!H43)),NA())</f>
        <v>#N/A</v>
      </c>
      <c r="BM49" s="93" t="e">
        <f ca="true">+IF(AND(ISNUMBER(OFFSET('Hygiene Data'!$H$7,0,10*ROW('Hygiene Data'!H43))),'Data Summary'!EB49="Yes"),OFFSET('Hygiene Data'!$H$7,0,10*ROW('Hygiene Data'!H43)),NA())</f>
        <v>#N/A</v>
      </c>
      <c r="BN49" s="93" t="e">
        <f ca="true">+IF(AND(ISNUMBER(OFFSET('Hygiene Data'!$H$9,0,10*ROW('Hygiene Data'!H43))),'Data Summary'!EC49="Yes"),OFFSET('Hygiene Data'!$H$9,0,10*ROW('Hygiene Data'!H43)),NA())</f>
        <v>#N/A</v>
      </c>
      <c r="BO49" s="93" t="e">
        <f ca="true">+IF(AND(ISNUMBER(OFFSET('Hygiene Data'!$I$5,0,10*ROW('Hygiene Data'!I43))),'Data Summary'!ED49="Yes"),OFFSET('Hygiene Data'!$I$5,0,10*ROW('Hygiene Data'!I43)),NA())</f>
        <v>#N/A</v>
      </c>
      <c r="BP49" s="93" t="e">
        <f ca="true">+IF(AND(ISNUMBER(OFFSET('Hygiene Data'!$I$7,0,10*ROW('Hygiene Data'!I43))),'Data Summary'!EE49="Yes"),OFFSET('Hygiene Data'!$I$7,0,10*ROW('Hygiene Data'!I43)),NA())</f>
        <v>#N/A</v>
      </c>
      <c r="BQ49" s="93" t="e">
        <f ca="true">+IF(AND(ISNUMBER(OFFSET('Hygiene Data'!$I$9,0,10*ROW('Hygiene Data'!I43))),'Data Summary'!EF49="Yes"),OFFSET('Hygiene Data'!$I$9,0,10*ROW('Hygiene Data'!I43)),NA())</f>
        <v>#N/A</v>
      </c>
    </row>
    <row xmlns:x14ac="http://schemas.microsoft.com/office/spreadsheetml/2009/9/ac" r="50" x14ac:dyDescent="0.2">
      <c r="A50" s="328" t="e">
        <f ca="true">+RIGHT('Data Summary'!A50,LEN('Data Summary'!A50)-9)</f>
        <v>#VALUE!</v>
      </c>
      <c r="B50" s="35" t="str">
        <f ca="true">+IF(ISTEXT('Data Summary'!B50),'Data Summary'!B50,"")</f>
        <v/>
      </c>
      <c r="C50" s="327" t="e">
        <f ca="true">+VALUE('Data Summary'!C50)</f>
        <v>#VALUE!</v>
      </c>
      <c r="D50" s="91" t="e">
        <f ca="true">+IF(AND(ISNUMBER(OFFSET('Water Data'!$D$4,0,10*ROW('Water Data'!D44))),'Data Summary'!BS50="Yes"),100-OFFSET('Water Data'!$D$4,0,10*ROW('Water Data'!D44)),NA())</f>
        <v>#N/A</v>
      </c>
      <c r="E50" s="91" t="e">
        <f ca="true">+IF(AND(ISNUMBER(OFFSET('Water Data'!$D$6,0,10*ROW('Water Data'!D44))),'Data Summary'!BT50="Yes"),OFFSET('Water Data'!$D$6,0,10*ROW('Water Data'!D44)),NA())</f>
        <v>#N/A</v>
      </c>
      <c r="F50" s="91" t="e">
        <f ca="true">+IF(AND(ISNUMBER(OFFSET('Water Data'!$D$9,0,10*ROW('Water Data'!D44))),'Data Summary'!BU50="Yes"),OFFSET('Water Data'!$D$9,0,10*ROW('Water Data'!D44)),NA())</f>
        <v>#N/A</v>
      </c>
      <c r="G50" s="91" t="e">
        <f ca="true">+IF(AND(ISNUMBER(OFFSET('Water Data'!$E$4,0,10*ROW('Water Data'!E44))),'Data Summary'!BV50="Yes"),100-OFFSET('Water Data'!$E$4,0,10*ROW('Water Data'!E44)),NA())</f>
        <v>#N/A</v>
      </c>
      <c r="H50" s="91" t="e">
        <f ca="true">+IF(AND(ISNUMBER(OFFSET('Water Data'!$E$6,0,10*ROW('Water Data'!E44))),'Data Summary'!BW50="Yes"),OFFSET('Water Data'!$E$6,0,10*ROW('Water Data'!E44)),NA())</f>
        <v>#N/A</v>
      </c>
      <c r="I50" s="91" t="e">
        <f ca="true">+IF(AND(ISNUMBER(OFFSET('Water Data'!$E$9,0,10*ROW('Water Data'!E44))),'Data Summary'!BX50="Yes"),OFFSET('Water Data'!$E$9,0,10*ROW('Water Data'!E44)),NA())</f>
        <v>#N/A</v>
      </c>
      <c r="J50" s="91" t="e">
        <f ca="true">+IF(AND(ISNUMBER(OFFSET('Water Data'!$F$4,0,10*ROW('Water Data'!F44))),'Data Summary'!BY50="Yes"),100-OFFSET('Water Data'!$F$4,0,10*ROW('Water Data'!F44)),NA())</f>
        <v>#N/A</v>
      </c>
      <c r="K50" s="91" t="e">
        <f ca="true">+IF(AND(ISNUMBER(OFFSET('Water Data'!$F$6,0,10*ROW('Water Data'!F44))),'Data Summary'!BZ50="Yes"),OFFSET('Water Data'!$F$6,0,10*ROW('Water Data'!F44)),NA())</f>
        <v>#N/A</v>
      </c>
      <c r="L50" s="91" t="e">
        <f ca="true">+IF(AND(ISNUMBER(OFFSET('Water Data'!$F$9,0,10*ROW('Water Data'!F44))),'Data Summary'!CA50="Yes"),OFFSET('Water Data'!$F$9,0,10*ROW('Water Data'!F44)),NA())</f>
        <v>#N/A</v>
      </c>
      <c r="M50" s="91" t="e">
        <f ca="true">+IF(AND(ISNUMBER(OFFSET('Water Data'!$G$4,0,10*ROW('Water Data'!G44))),'Data Summary'!CB50="Yes"),100-OFFSET('Water Data'!$G$4,0,10*ROW('Water Data'!G44)),NA())</f>
        <v>#N/A</v>
      </c>
      <c r="N50" s="91" t="e">
        <f ca="true">+IF(AND(ISNUMBER(OFFSET('Water Data'!$G$6,0,10*ROW('Water Data'!G44))),'Data Summary'!CC50="Yes"),OFFSET('Water Data'!$G$6,0,10*ROW('Water Data'!G44)),NA())</f>
        <v>#N/A</v>
      </c>
      <c r="O50" s="91" t="e">
        <f ca="true">+IF(AND(ISNUMBER(OFFSET('Water Data'!$G$9,0,10*ROW('Water Data'!G44))),'Data Summary'!CD50="Yes"),OFFSET('Water Data'!$G$9,0,10*ROW('Water Data'!G44)),NA())</f>
        <v>#N/A</v>
      </c>
      <c r="P50" s="91" t="e">
        <f ca="true">+IF(AND(ISNUMBER(OFFSET('Water Data'!$H$4,0,10*ROW('Water Data'!H44))),'Data Summary'!CE50="Yes"),100-OFFSET('Water Data'!$H$4,0,10*ROW('Water Data'!H44)),NA())</f>
        <v>#N/A</v>
      </c>
      <c r="Q50" s="91" t="e">
        <f ca="true">+IF(AND(ISNUMBER(OFFSET('Water Data'!$H$6,0,10*ROW('Water Data'!H44))),'Data Summary'!CF50="Yes"),OFFSET('Water Data'!$H$6,0,10*ROW('Water Data'!H44)),NA())</f>
        <v>#N/A</v>
      </c>
      <c r="R50" s="91" t="e">
        <f ca="true">+IF(AND(ISNUMBER(OFFSET('Water Data'!$H$9,0,10*ROW('Water Data'!H44))),'Data Summary'!CG50="Yes"),OFFSET('Water Data'!$H$9,0,10*ROW('Water Data'!H44)),NA())</f>
        <v>#N/A</v>
      </c>
      <c r="S50" s="91" t="e">
        <f ca="true">+IF(AND(ISNUMBER(OFFSET('Water Data'!$I$4,0,10*ROW('Water Data'!I44))),'Data Summary'!CH50="Yes"),100-OFFSET('Water Data'!$I$4,0,10*ROW('Water Data'!I44)),NA())</f>
        <v>#N/A</v>
      </c>
      <c r="T50" s="91" t="e">
        <f ca="true">+IF(AND(ISNUMBER(OFFSET('Water Data'!$I$6,0,10*ROW('Water Data'!I44))),'Data Summary'!CI50="Yes"),OFFSET('Water Data'!$I$6,0,10*ROW('Water Data'!I44)),NA())</f>
        <v>#N/A</v>
      </c>
      <c r="U50" s="91" t="e">
        <f ca="true">+IF(AND(ISNUMBER(OFFSET('Water Data'!$I$9,0,10*ROW('Water Data'!I44))),'Data Summary'!CJ50="Yes"),OFFSET('Water Data'!$I$9,0,10*ROW('Water Data'!I44)),NA())</f>
        <v>#N/A</v>
      </c>
      <c r="V50" s="92" t="e">
        <f ca="true">+IF(AND(ISNUMBER(OFFSET('Sanitation Data'!$D$4,0,10*ROW('Sanitation Data'!D44))),'Data Summary'!CK50="Yes"),100-OFFSET('Sanitation Data'!$D$4,0,10*ROW('Sanitation Data'!D44)),NA())</f>
        <v>#N/A</v>
      </c>
      <c r="W50" s="92" t="e">
        <f ca="true">+IF(AND(ISNUMBER(OFFSET('Sanitation Data'!$D$6,0,10*ROW('Sanitation Data'!D44))),'Data Summary'!CL50="Yes"),OFFSET('Sanitation Data'!$D$6,0,10*ROW('Sanitation Data'!D44)),NA())</f>
        <v>#N/A</v>
      </c>
      <c r="X50" s="92" t="e">
        <f ca="true">+IF(AND(ISNUMBER(OFFSET('Sanitation Data'!$D$10,0,10*ROW('Sanitation Data'!D44))),'Data Summary'!CM50="Yes"),OFFSET('Sanitation Data'!$D$10,0,10*ROW('Sanitation Data'!D44)),NA())</f>
        <v>#N/A</v>
      </c>
      <c r="Y50" s="92" t="e">
        <f ca="true">+IF(AND(ISNUMBER(OFFSET('Sanitation Data'!$D$11,0,10*ROW('Sanitation Data'!D44))),'Data Summary'!CN50="Yes"),OFFSET('Sanitation Data'!$D$11,0,10*ROW('Sanitation Data'!D44)),NA())</f>
        <v>#N/A</v>
      </c>
      <c r="Z50" s="92" t="e">
        <f ca="true">+IF(AND(ISNUMBER(OFFSET('Sanitation Data'!$D$12,0,10*ROW('Sanitation Data'!D44))),'Data Summary'!CO50="Yes"),OFFSET('Sanitation Data'!$D$12,0,10*ROW('Sanitation Data'!D44)),NA())</f>
        <v>#N/A</v>
      </c>
      <c r="AA50" s="92" t="e">
        <f ca="true">+IF(AND(ISNUMBER(OFFSET('Sanitation Data'!$E$4,0,10*ROW('Sanitation Data'!E44))),'Data Summary'!CP50="Yes"),100-OFFSET('Sanitation Data'!$E$4,0,10*ROW('Sanitation Data'!E44)),NA())</f>
        <v>#N/A</v>
      </c>
      <c r="AB50" s="92" t="e">
        <f ca="true">+IF(AND(ISNUMBER(OFFSET('Sanitation Data'!$E$6,0,10*ROW('Sanitation Data'!E44))),'Data Summary'!CQ50="Yes"),OFFSET('Sanitation Data'!$E$6,0,10*ROW('Sanitation Data'!E44)),NA())</f>
        <v>#N/A</v>
      </c>
      <c r="AC50" s="92" t="e">
        <f ca="true">+IF(AND(ISNUMBER(OFFSET('Sanitation Data'!$E$10,0,10*ROW('Sanitation Data'!E44))),'Data Summary'!CR50="Yes"),OFFSET('Sanitation Data'!$E$10,0,10*ROW('Sanitation Data'!E44)),NA())</f>
        <v>#N/A</v>
      </c>
      <c r="AD50" s="92" t="e">
        <f ca="true">+IF(AND(ISNUMBER(OFFSET('Sanitation Data'!$E$11,0,10*ROW('Sanitation Data'!E44))),'Data Summary'!CS50="Yes"),OFFSET('Sanitation Data'!$E$11,0,10*ROW('Sanitation Data'!E44)),NA())</f>
        <v>#N/A</v>
      </c>
      <c r="AE50" s="92" t="e">
        <f ca="true">+IF(AND(ISNUMBER(OFFSET('Sanitation Data'!$E$12,0,10*ROW('Sanitation Data'!E44))),'Data Summary'!CT50="Yes"),OFFSET('Sanitation Data'!$E$12,0,10*ROW('Sanitation Data'!E44)),NA())</f>
        <v>#N/A</v>
      </c>
      <c r="AF50" s="92" t="e">
        <f ca="true">+IF(AND(ISNUMBER(OFFSET('Sanitation Data'!$F$4,0,10*ROW('Sanitation Data'!F44))),'Data Summary'!CU50="Yes"),100-OFFSET('Sanitation Data'!$F$4,0,10*ROW('Sanitation Data'!F44)),NA())</f>
        <v>#N/A</v>
      </c>
      <c r="AG50" s="92" t="e">
        <f ca="true">+IF(AND(ISNUMBER(OFFSET('Sanitation Data'!$F$6,0,10*ROW('Sanitation Data'!F44))),'Data Summary'!CV50="Yes"),OFFSET('Sanitation Data'!$F$6,0,10*ROW('Sanitation Data'!F44)),NA())</f>
        <v>#N/A</v>
      </c>
      <c r="AH50" s="92" t="e">
        <f ca="true">+IF(AND(ISNUMBER(OFFSET('Sanitation Data'!$F$10,0,10*ROW('Sanitation Data'!F44))),'Data Summary'!CW50="Yes"),OFFSET('Sanitation Data'!$F$10,0,10*ROW('Sanitation Data'!F44)),NA())</f>
        <v>#N/A</v>
      </c>
      <c r="AI50" s="92" t="e">
        <f ca="true">+IF(AND(ISNUMBER(OFFSET('Sanitation Data'!$F$11,0,10*ROW('Sanitation Data'!F44))),'Data Summary'!CX50="Yes"),OFFSET('Sanitation Data'!$F$11,0,10*ROW('Sanitation Data'!F44)),NA())</f>
        <v>#N/A</v>
      </c>
      <c r="AJ50" s="92" t="e">
        <f ca="true">+IF(AND(ISNUMBER(OFFSET('Sanitation Data'!$F$12,0,10*ROW('Sanitation Data'!F44))),'Data Summary'!CY50="Yes"),OFFSET('Sanitation Data'!$F$12,0,10*ROW('Sanitation Data'!F44)),NA())</f>
        <v>#N/A</v>
      </c>
      <c r="AK50" s="92" t="e">
        <f ca="true">+IF(AND(ISNUMBER(OFFSET('Sanitation Data'!$G$4,0,10*ROW('Sanitation Data'!G44))),'Data Summary'!CZ50="Yes"),100-OFFSET('Sanitation Data'!$G$4,0,10*ROW('Sanitation Data'!G44)),NA())</f>
        <v>#N/A</v>
      </c>
      <c r="AL50" s="92" t="e">
        <f ca="true">+IF(AND(ISNUMBER(OFFSET('Sanitation Data'!$G$6,0,10*ROW('Sanitation Data'!G44))),'Data Summary'!DA50="Yes"),OFFSET('Sanitation Data'!$G$6,0,10*ROW('Sanitation Data'!G44)),NA())</f>
        <v>#N/A</v>
      </c>
      <c r="AM50" s="92" t="e">
        <f ca="true">+IF(AND(ISNUMBER(OFFSET('Sanitation Data'!$G$10,0,10*ROW('Sanitation Data'!G44))),'Data Summary'!DB50="Yes"),OFFSET('Sanitation Data'!$G$10,0,10*ROW('Sanitation Data'!G44)),NA())</f>
        <v>#N/A</v>
      </c>
      <c r="AN50" s="92" t="e">
        <f ca="true">+IF(AND(ISNUMBER(OFFSET('Sanitation Data'!$G$11,0,10*ROW('Sanitation Data'!G44))),'Data Summary'!DC50="Yes"),OFFSET('Sanitation Data'!$G$11,0,10*ROW('Sanitation Data'!G44)),NA())</f>
        <v>#N/A</v>
      </c>
      <c r="AO50" s="92" t="e">
        <f ca="true">+IF(AND(ISNUMBER(OFFSET('Sanitation Data'!$G$12,0,10*ROW('Sanitation Data'!G44))),'Data Summary'!DD50="Yes"),OFFSET('Sanitation Data'!$G$12,0,10*ROW('Sanitation Data'!G44)),NA())</f>
        <v>#N/A</v>
      </c>
      <c r="AP50" s="92" t="e">
        <f ca="true">+IF(AND(ISNUMBER(OFFSET('Sanitation Data'!$H$4,0,10*ROW('Sanitation Data'!H44))),'Data Summary'!DE50="Yes"),100-OFFSET('Sanitation Data'!$H$4,0,10*ROW('Sanitation Data'!H44)),NA())</f>
        <v>#N/A</v>
      </c>
      <c r="AQ50" s="92" t="e">
        <f ca="true">+IF(AND(ISNUMBER(OFFSET('Sanitation Data'!$H$6,0,10*ROW('Sanitation Data'!H44))),'Data Summary'!DF50="Yes"),OFFSET('Sanitation Data'!$H$6,0,10*ROW('Sanitation Data'!H44)),NA())</f>
        <v>#N/A</v>
      </c>
      <c r="AR50" s="92" t="e">
        <f ca="true">+IF(AND(ISNUMBER(OFFSET('Sanitation Data'!$H$10,0,10*ROW('Sanitation Data'!H44))),'Data Summary'!DG50="Yes"),OFFSET('Sanitation Data'!$H$10,0,10*ROW('Sanitation Data'!H44)),NA())</f>
        <v>#N/A</v>
      </c>
      <c r="AS50" s="92" t="e">
        <f ca="true">+IF(AND(ISNUMBER(OFFSET('Sanitation Data'!$H$11,0,10*ROW('Sanitation Data'!H44))),'Data Summary'!DH50="Yes"),OFFSET('Sanitation Data'!$H$11,0,10*ROW('Sanitation Data'!H44)),NA())</f>
        <v>#N/A</v>
      </c>
      <c r="AT50" s="92" t="e">
        <f ca="true">+IF(AND(ISNUMBER(OFFSET('Sanitation Data'!$H$12,0,10*ROW('Sanitation Data'!H44))),'Data Summary'!DI50="Yes"),OFFSET('Sanitation Data'!$H$12,0,10*ROW('Sanitation Data'!H44)),NA())</f>
        <v>#N/A</v>
      </c>
      <c r="AU50" s="92" t="e">
        <f ca="true">+IF(AND(ISNUMBER(OFFSET('Sanitation Data'!$I$4,0,10*ROW('Sanitation Data'!I44))),'Data Summary'!DJ50="Yes"),100-OFFSET('Sanitation Data'!$I$4,0,10*ROW('Sanitation Data'!I44)),NA())</f>
        <v>#N/A</v>
      </c>
      <c r="AV50" s="92" t="e">
        <f ca="true">+IF(AND(ISNUMBER(OFFSET('Sanitation Data'!$I$6,0,10*ROW('Sanitation Data'!I44))),'Data Summary'!DK50="Yes"),OFFSET('Sanitation Data'!$I$6,0,10*ROW('Sanitation Data'!I44)),NA())</f>
        <v>#N/A</v>
      </c>
      <c r="AW50" s="92" t="e">
        <f ca="true">+IF(AND(ISNUMBER(OFFSET('Sanitation Data'!$I$10,0,10*ROW('Sanitation Data'!I44))),'Data Summary'!DL50="Yes"),OFFSET('Sanitation Data'!$I$10,0,10*ROW('Sanitation Data'!I44)),NA())</f>
        <v>#N/A</v>
      </c>
      <c r="AX50" s="92" t="e">
        <f ca="true">+IF(AND(ISNUMBER(OFFSET('Sanitation Data'!$I$11,0,10*ROW('Sanitation Data'!I44))),'Data Summary'!DM50="Yes"),OFFSET('Sanitation Data'!$I$11,0,10*ROW('Sanitation Data'!I44)),NA())</f>
        <v>#N/A</v>
      </c>
      <c r="AY50" s="92" t="e">
        <f ca="true">+IF(AND(ISNUMBER(OFFSET('Sanitation Data'!$I$12,0,10*ROW('Sanitation Data'!I44))),'Data Summary'!DN50="Yes"),OFFSET('Sanitation Data'!$I$12,0,10*ROW('Sanitation Data'!I44)),NA())</f>
        <v>#N/A</v>
      </c>
      <c r="AZ50" s="93" t="e">
        <f ca="true">+IF(AND(ISNUMBER(OFFSET('Hygiene Data'!$D$5,0,10*ROW('Hygiene Data'!D44))),'Data Summary'!DO50="Yes"),OFFSET('Hygiene Data'!$D$5,0,10*ROW('Hygiene Data'!D44)),NA())</f>
        <v>#N/A</v>
      </c>
      <c r="BA50" s="93" t="e">
        <f ca="true">+IF(AND(ISNUMBER(OFFSET('Hygiene Data'!$D$7,0,10*ROW('Hygiene Data'!D44))),'Data Summary'!DP50="Yes"),OFFSET('Hygiene Data'!$D$7,0,10*ROW('Hygiene Data'!D44)),NA())</f>
        <v>#N/A</v>
      </c>
      <c r="BB50" s="93" t="e">
        <f ca="true">+IF(AND(ISNUMBER(OFFSET('Hygiene Data'!$D$9,0,10*ROW('Hygiene Data'!D44))),'Data Summary'!DQ50="Yes"),OFFSET('Hygiene Data'!$D$9,0,10*ROW('Hygiene Data'!D44)),NA())</f>
        <v>#N/A</v>
      </c>
      <c r="BC50" s="93" t="e">
        <f ca="true">+IF(AND(ISNUMBER(OFFSET('Hygiene Data'!$E$5,0,10*ROW('Hygiene Data'!E44))),'Data Summary'!DR50="Yes"),OFFSET('Hygiene Data'!$E$5,0,10*ROW('Hygiene Data'!E44)),NA())</f>
        <v>#N/A</v>
      </c>
      <c r="BD50" s="93" t="e">
        <f ca="true">+IF(AND(ISNUMBER(OFFSET('Hygiene Data'!$E$7,0,10*ROW('Hygiene Data'!E44))),'Data Summary'!DS50="Yes"),OFFSET('Hygiene Data'!$E$7,0,10*ROW('Hygiene Data'!E44)),NA())</f>
        <v>#N/A</v>
      </c>
      <c r="BE50" s="93" t="e">
        <f ca="true">+IF(AND(ISNUMBER(OFFSET('Hygiene Data'!$E$9,0,10*ROW('Hygiene Data'!E44))),'Data Summary'!DT50="Yes"),OFFSET('Hygiene Data'!$E$9,0,10*ROW('Hygiene Data'!E44)),NA())</f>
        <v>#N/A</v>
      </c>
      <c r="BF50" s="93" t="e">
        <f ca="true">+IF(AND(ISNUMBER(OFFSET('Hygiene Data'!$F$5,0,10*ROW('Hygiene Data'!F44))),'Data Summary'!DU50="Yes"),OFFSET('Hygiene Data'!$F$5,0,10*ROW('Hygiene Data'!F44)),NA())</f>
        <v>#N/A</v>
      </c>
      <c r="BG50" s="93" t="e">
        <f ca="true">+IF(AND(ISNUMBER(OFFSET('Hygiene Data'!$F$7,0,10*ROW('Hygiene Data'!F44))),'Data Summary'!DV50="Yes"),OFFSET('Hygiene Data'!$F$7,0,10*ROW('Hygiene Data'!F44)),NA())</f>
        <v>#N/A</v>
      </c>
      <c r="BH50" s="93" t="e">
        <f ca="true">+IF(AND(ISNUMBER(OFFSET('Hygiene Data'!$F$9,0,10*ROW('Hygiene Data'!F44))),'Data Summary'!DW50="Yes"),OFFSET('Hygiene Data'!$F$9,0,10*ROW('Hygiene Data'!F44)),NA())</f>
        <v>#N/A</v>
      </c>
      <c r="BI50" s="93" t="e">
        <f ca="true">+IF(AND(ISNUMBER(OFFSET('Hygiene Data'!$G$5,0,10*ROW('Hygiene Data'!G44))),'Data Summary'!DX50="Yes"),OFFSET('Hygiene Data'!$G$5,0,10*ROW('Hygiene Data'!G44)),NA())</f>
        <v>#N/A</v>
      </c>
      <c r="BJ50" s="93" t="e">
        <f ca="true">+IF(AND(ISNUMBER(OFFSET('Hygiene Data'!$G$7,0,10*ROW('Hygiene Data'!G44))),'Data Summary'!DY50="Yes"),OFFSET('Hygiene Data'!$G$7,0,10*ROW('Hygiene Data'!G44)),NA())</f>
        <v>#N/A</v>
      </c>
      <c r="BK50" s="93" t="e">
        <f ca="true">+IF(AND(ISNUMBER(OFFSET('Hygiene Data'!$G$9,0,10*ROW('Hygiene Data'!G44))),'Data Summary'!DZ50="Yes"),OFFSET('Hygiene Data'!$G$9,0,10*ROW('Hygiene Data'!G44)),NA())</f>
        <v>#N/A</v>
      </c>
      <c r="BL50" s="93" t="e">
        <f ca="true">+IF(AND(ISNUMBER(OFFSET('Hygiene Data'!$H$5,0,10*ROW('Hygiene Data'!H44))),'Data Summary'!EA50="Yes"),OFFSET('Hygiene Data'!$H$5,0,10*ROW('Hygiene Data'!H44)),NA())</f>
        <v>#N/A</v>
      </c>
      <c r="BM50" s="93" t="e">
        <f ca="true">+IF(AND(ISNUMBER(OFFSET('Hygiene Data'!$H$7,0,10*ROW('Hygiene Data'!H44))),'Data Summary'!EB50="Yes"),OFFSET('Hygiene Data'!$H$7,0,10*ROW('Hygiene Data'!H44)),NA())</f>
        <v>#N/A</v>
      </c>
      <c r="BN50" s="93" t="e">
        <f ca="true">+IF(AND(ISNUMBER(OFFSET('Hygiene Data'!$H$9,0,10*ROW('Hygiene Data'!H44))),'Data Summary'!EC50="Yes"),OFFSET('Hygiene Data'!$H$9,0,10*ROW('Hygiene Data'!H44)),NA())</f>
        <v>#N/A</v>
      </c>
      <c r="BO50" s="93" t="e">
        <f ca="true">+IF(AND(ISNUMBER(OFFSET('Hygiene Data'!$I$5,0,10*ROW('Hygiene Data'!I44))),'Data Summary'!ED50="Yes"),OFFSET('Hygiene Data'!$I$5,0,10*ROW('Hygiene Data'!I44)),NA())</f>
        <v>#N/A</v>
      </c>
      <c r="BP50" s="93" t="e">
        <f ca="true">+IF(AND(ISNUMBER(OFFSET('Hygiene Data'!$I$7,0,10*ROW('Hygiene Data'!I44))),'Data Summary'!EE50="Yes"),OFFSET('Hygiene Data'!$I$7,0,10*ROW('Hygiene Data'!I44)),NA())</f>
        <v>#N/A</v>
      </c>
      <c r="BQ50" s="93" t="e">
        <f ca="true">+IF(AND(ISNUMBER(OFFSET('Hygiene Data'!$I$9,0,10*ROW('Hygiene Data'!I44))),'Data Summary'!EF50="Yes"),OFFSET('Hygiene Data'!$I$9,0,10*ROW('Hygiene Data'!I44)),NA())</f>
        <v>#N/A</v>
      </c>
    </row>
    <row xmlns:x14ac="http://schemas.microsoft.com/office/spreadsheetml/2009/9/ac" r="51" x14ac:dyDescent="0.2">
      <c r="A51" s="328" t="e">
        <f ca="true">+RIGHT('Data Summary'!A51,LEN('Data Summary'!A51)-9)</f>
        <v>#VALUE!</v>
      </c>
      <c r="B51" s="35" t="str">
        <f ca="true">+IF(ISTEXT('Data Summary'!B51),'Data Summary'!B51,"")</f>
        <v/>
      </c>
      <c r="C51" s="327" t="e">
        <f ca="true">+VALUE('Data Summary'!C51)</f>
        <v>#VALUE!</v>
      </c>
      <c r="D51" s="91" t="e">
        <f ca="true">+IF(AND(ISNUMBER(OFFSET('Water Data'!$D$4,0,10*ROW('Water Data'!D45))),'Data Summary'!BS51="Yes"),100-OFFSET('Water Data'!$D$4,0,10*ROW('Water Data'!D45)),NA())</f>
        <v>#N/A</v>
      </c>
      <c r="E51" s="91" t="e">
        <f ca="true">+IF(AND(ISNUMBER(OFFSET('Water Data'!$D$6,0,10*ROW('Water Data'!D45))),'Data Summary'!BT51="Yes"),OFFSET('Water Data'!$D$6,0,10*ROW('Water Data'!D45)),NA())</f>
        <v>#N/A</v>
      </c>
      <c r="F51" s="91" t="e">
        <f ca="true">+IF(AND(ISNUMBER(OFFSET('Water Data'!$D$9,0,10*ROW('Water Data'!D45))),'Data Summary'!BU51="Yes"),OFFSET('Water Data'!$D$9,0,10*ROW('Water Data'!D45)),NA())</f>
        <v>#N/A</v>
      </c>
      <c r="G51" s="91" t="e">
        <f ca="true">+IF(AND(ISNUMBER(OFFSET('Water Data'!$E$4,0,10*ROW('Water Data'!E45))),'Data Summary'!BV51="Yes"),100-OFFSET('Water Data'!$E$4,0,10*ROW('Water Data'!E45)),NA())</f>
        <v>#N/A</v>
      </c>
      <c r="H51" s="91" t="e">
        <f ca="true">+IF(AND(ISNUMBER(OFFSET('Water Data'!$E$6,0,10*ROW('Water Data'!E45))),'Data Summary'!BW51="Yes"),OFFSET('Water Data'!$E$6,0,10*ROW('Water Data'!E45)),NA())</f>
        <v>#N/A</v>
      </c>
      <c r="I51" s="91" t="e">
        <f ca="true">+IF(AND(ISNUMBER(OFFSET('Water Data'!$E$9,0,10*ROW('Water Data'!E45))),'Data Summary'!BX51="Yes"),OFFSET('Water Data'!$E$9,0,10*ROW('Water Data'!E45)),NA())</f>
        <v>#N/A</v>
      </c>
      <c r="J51" s="91" t="e">
        <f ca="true">+IF(AND(ISNUMBER(OFFSET('Water Data'!$F$4,0,10*ROW('Water Data'!F45))),'Data Summary'!BY51="Yes"),100-OFFSET('Water Data'!$F$4,0,10*ROW('Water Data'!F45)),NA())</f>
        <v>#N/A</v>
      </c>
      <c r="K51" s="91" t="e">
        <f ca="true">+IF(AND(ISNUMBER(OFFSET('Water Data'!$F$6,0,10*ROW('Water Data'!F45))),'Data Summary'!BZ51="Yes"),OFFSET('Water Data'!$F$6,0,10*ROW('Water Data'!F45)),NA())</f>
        <v>#N/A</v>
      </c>
      <c r="L51" s="91" t="e">
        <f ca="true">+IF(AND(ISNUMBER(OFFSET('Water Data'!$F$9,0,10*ROW('Water Data'!F45))),'Data Summary'!CA51="Yes"),OFFSET('Water Data'!$F$9,0,10*ROW('Water Data'!F45)),NA())</f>
        <v>#N/A</v>
      </c>
      <c r="M51" s="91" t="e">
        <f ca="true">+IF(AND(ISNUMBER(OFFSET('Water Data'!$G$4,0,10*ROW('Water Data'!G45))),'Data Summary'!CB51="Yes"),100-OFFSET('Water Data'!$G$4,0,10*ROW('Water Data'!G45)),NA())</f>
        <v>#N/A</v>
      </c>
      <c r="N51" s="91" t="e">
        <f ca="true">+IF(AND(ISNUMBER(OFFSET('Water Data'!$G$6,0,10*ROW('Water Data'!G45))),'Data Summary'!CC51="Yes"),OFFSET('Water Data'!$G$6,0,10*ROW('Water Data'!G45)),NA())</f>
        <v>#N/A</v>
      </c>
      <c r="O51" s="91" t="e">
        <f ca="true">+IF(AND(ISNUMBER(OFFSET('Water Data'!$G$9,0,10*ROW('Water Data'!G45))),'Data Summary'!CD51="Yes"),OFFSET('Water Data'!$G$9,0,10*ROW('Water Data'!G45)),NA())</f>
        <v>#N/A</v>
      </c>
      <c r="P51" s="91" t="e">
        <f ca="true">+IF(AND(ISNUMBER(OFFSET('Water Data'!$H$4,0,10*ROW('Water Data'!H45))),'Data Summary'!CE51="Yes"),100-OFFSET('Water Data'!$H$4,0,10*ROW('Water Data'!H45)),NA())</f>
        <v>#N/A</v>
      </c>
      <c r="Q51" s="91" t="e">
        <f ca="true">+IF(AND(ISNUMBER(OFFSET('Water Data'!$H$6,0,10*ROW('Water Data'!H45))),'Data Summary'!CF51="Yes"),OFFSET('Water Data'!$H$6,0,10*ROW('Water Data'!H45)),NA())</f>
        <v>#N/A</v>
      </c>
      <c r="R51" s="91" t="e">
        <f ca="true">+IF(AND(ISNUMBER(OFFSET('Water Data'!$H$9,0,10*ROW('Water Data'!H45))),'Data Summary'!CG51="Yes"),OFFSET('Water Data'!$H$9,0,10*ROW('Water Data'!H45)),NA())</f>
        <v>#N/A</v>
      </c>
      <c r="S51" s="91" t="e">
        <f ca="true">+IF(AND(ISNUMBER(OFFSET('Water Data'!$I$4,0,10*ROW('Water Data'!I45))),'Data Summary'!CH51="Yes"),100-OFFSET('Water Data'!$I$4,0,10*ROW('Water Data'!I45)),NA())</f>
        <v>#N/A</v>
      </c>
      <c r="T51" s="91" t="e">
        <f ca="true">+IF(AND(ISNUMBER(OFFSET('Water Data'!$I$6,0,10*ROW('Water Data'!I45))),'Data Summary'!CI51="Yes"),OFFSET('Water Data'!$I$6,0,10*ROW('Water Data'!I45)),NA())</f>
        <v>#N/A</v>
      </c>
      <c r="U51" s="91" t="e">
        <f ca="true">+IF(AND(ISNUMBER(OFFSET('Water Data'!$I$9,0,10*ROW('Water Data'!I45))),'Data Summary'!CJ51="Yes"),OFFSET('Water Data'!$I$9,0,10*ROW('Water Data'!I45)),NA())</f>
        <v>#N/A</v>
      </c>
      <c r="V51" s="92" t="e">
        <f ca="true">+IF(AND(ISNUMBER(OFFSET('Sanitation Data'!$D$4,0,10*ROW('Sanitation Data'!D45))),'Data Summary'!CK51="Yes"),100-OFFSET('Sanitation Data'!$D$4,0,10*ROW('Sanitation Data'!D45)),NA())</f>
        <v>#N/A</v>
      </c>
      <c r="W51" s="92" t="e">
        <f ca="true">+IF(AND(ISNUMBER(OFFSET('Sanitation Data'!$D$6,0,10*ROW('Sanitation Data'!D45))),'Data Summary'!CL51="Yes"),OFFSET('Sanitation Data'!$D$6,0,10*ROW('Sanitation Data'!D45)),NA())</f>
        <v>#N/A</v>
      </c>
      <c r="X51" s="92" t="e">
        <f ca="true">+IF(AND(ISNUMBER(OFFSET('Sanitation Data'!$D$10,0,10*ROW('Sanitation Data'!D45))),'Data Summary'!CM51="Yes"),OFFSET('Sanitation Data'!$D$10,0,10*ROW('Sanitation Data'!D45)),NA())</f>
        <v>#N/A</v>
      </c>
      <c r="Y51" s="92" t="e">
        <f ca="true">+IF(AND(ISNUMBER(OFFSET('Sanitation Data'!$D$11,0,10*ROW('Sanitation Data'!D45))),'Data Summary'!CN51="Yes"),OFFSET('Sanitation Data'!$D$11,0,10*ROW('Sanitation Data'!D45)),NA())</f>
        <v>#N/A</v>
      </c>
      <c r="Z51" s="92" t="e">
        <f ca="true">+IF(AND(ISNUMBER(OFFSET('Sanitation Data'!$D$12,0,10*ROW('Sanitation Data'!D45))),'Data Summary'!CO51="Yes"),OFFSET('Sanitation Data'!$D$12,0,10*ROW('Sanitation Data'!D45)),NA())</f>
        <v>#N/A</v>
      </c>
      <c r="AA51" s="92" t="e">
        <f ca="true">+IF(AND(ISNUMBER(OFFSET('Sanitation Data'!$E$4,0,10*ROW('Sanitation Data'!E45))),'Data Summary'!CP51="Yes"),100-OFFSET('Sanitation Data'!$E$4,0,10*ROW('Sanitation Data'!E45)),NA())</f>
        <v>#N/A</v>
      </c>
      <c r="AB51" s="92" t="e">
        <f ca="true">+IF(AND(ISNUMBER(OFFSET('Sanitation Data'!$E$6,0,10*ROW('Sanitation Data'!E45))),'Data Summary'!CQ51="Yes"),OFFSET('Sanitation Data'!$E$6,0,10*ROW('Sanitation Data'!E45)),NA())</f>
        <v>#N/A</v>
      </c>
      <c r="AC51" s="92" t="e">
        <f ca="true">+IF(AND(ISNUMBER(OFFSET('Sanitation Data'!$E$10,0,10*ROW('Sanitation Data'!E45))),'Data Summary'!CR51="Yes"),OFFSET('Sanitation Data'!$E$10,0,10*ROW('Sanitation Data'!E45)),NA())</f>
        <v>#N/A</v>
      </c>
      <c r="AD51" s="92" t="e">
        <f ca="true">+IF(AND(ISNUMBER(OFFSET('Sanitation Data'!$E$11,0,10*ROW('Sanitation Data'!E45))),'Data Summary'!CS51="Yes"),OFFSET('Sanitation Data'!$E$11,0,10*ROW('Sanitation Data'!E45)),NA())</f>
        <v>#N/A</v>
      </c>
      <c r="AE51" s="92" t="e">
        <f ca="true">+IF(AND(ISNUMBER(OFFSET('Sanitation Data'!$E$12,0,10*ROW('Sanitation Data'!E45))),'Data Summary'!CT51="Yes"),OFFSET('Sanitation Data'!$E$12,0,10*ROW('Sanitation Data'!E45)),NA())</f>
        <v>#N/A</v>
      </c>
      <c r="AF51" s="92" t="e">
        <f ca="true">+IF(AND(ISNUMBER(OFFSET('Sanitation Data'!$F$4,0,10*ROW('Sanitation Data'!F45))),'Data Summary'!CU51="Yes"),100-OFFSET('Sanitation Data'!$F$4,0,10*ROW('Sanitation Data'!F45)),NA())</f>
        <v>#N/A</v>
      </c>
      <c r="AG51" s="92" t="e">
        <f ca="true">+IF(AND(ISNUMBER(OFFSET('Sanitation Data'!$F$6,0,10*ROW('Sanitation Data'!F45))),'Data Summary'!CV51="Yes"),OFFSET('Sanitation Data'!$F$6,0,10*ROW('Sanitation Data'!F45)),NA())</f>
        <v>#N/A</v>
      </c>
      <c r="AH51" s="92" t="e">
        <f ca="true">+IF(AND(ISNUMBER(OFFSET('Sanitation Data'!$F$10,0,10*ROW('Sanitation Data'!F45))),'Data Summary'!CW51="Yes"),OFFSET('Sanitation Data'!$F$10,0,10*ROW('Sanitation Data'!F45)),NA())</f>
        <v>#N/A</v>
      </c>
      <c r="AI51" s="92" t="e">
        <f ca="true">+IF(AND(ISNUMBER(OFFSET('Sanitation Data'!$F$11,0,10*ROW('Sanitation Data'!F45))),'Data Summary'!CX51="Yes"),OFFSET('Sanitation Data'!$F$11,0,10*ROW('Sanitation Data'!F45)),NA())</f>
        <v>#N/A</v>
      </c>
      <c r="AJ51" s="92" t="e">
        <f ca="true">+IF(AND(ISNUMBER(OFFSET('Sanitation Data'!$F$12,0,10*ROW('Sanitation Data'!F45))),'Data Summary'!CY51="Yes"),OFFSET('Sanitation Data'!$F$12,0,10*ROW('Sanitation Data'!F45)),NA())</f>
        <v>#N/A</v>
      </c>
      <c r="AK51" s="92" t="e">
        <f ca="true">+IF(AND(ISNUMBER(OFFSET('Sanitation Data'!$G$4,0,10*ROW('Sanitation Data'!G45))),'Data Summary'!CZ51="Yes"),100-OFFSET('Sanitation Data'!$G$4,0,10*ROW('Sanitation Data'!G45)),NA())</f>
        <v>#N/A</v>
      </c>
      <c r="AL51" s="92" t="e">
        <f ca="true">+IF(AND(ISNUMBER(OFFSET('Sanitation Data'!$G$6,0,10*ROW('Sanitation Data'!G45))),'Data Summary'!DA51="Yes"),OFFSET('Sanitation Data'!$G$6,0,10*ROW('Sanitation Data'!G45)),NA())</f>
        <v>#N/A</v>
      </c>
      <c r="AM51" s="92" t="e">
        <f ca="true">+IF(AND(ISNUMBER(OFFSET('Sanitation Data'!$G$10,0,10*ROW('Sanitation Data'!G45))),'Data Summary'!DB51="Yes"),OFFSET('Sanitation Data'!$G$10,0,10*ROW('Sanitation Data'!G45)),NA())</f>
        <v>#N/A</v>
      </c>
      <c r="AN51" s="92" t="e">
        <f ca="true">+IF(AND(ISNUMBER(OFFSET('Sanitation Data'!$G$11,0,10*ROW('Sanitation Data'!G45))),'Data Summary'!DC51="Yes"),OFFSET('Sanitation Data'!$G$11,0,10*ROW('Sanitation Data'!G45)),NA())</f>
        <v>#N/A</v>
      </c>
      <c r="AO51" s="92" t="e">
        <f ca="true">+IF(AND(ISNUMBER(OFFSET('Sanitation Data'!$G$12,0,10*ROW('Sanitation Data'!G45))),'Data Summary'!DD51="Yes"),OFFSET('Sanitation Data'!$G$12,0,10*ROW('Sanitation Data'!G45)),NA())</f>
        <v>#N/A</v>
      </c>
      <c r="AP51" s="92" t="e">
        <f ca="true">+IF(AND(ISNUMBER(OFFSET('Sanitation Data'!$H$4,0,10*ROW('Sanitation Data'!H45))),'Data Summary'!DE51="Yes"),100-OFFSET('Sanitation Data'!$H$4,0,10*ROW('Sanitation Data'!H45)),NA())</f>
        <v>#N/A</v>
      </c>
      <c r="AQ51" s="92" t="e">
        <f ca="true">+IF(AND(ISNUMBER(OFFSET('Sanitation Data'!$H$6,0,10*ROW('Sanitation Data'!H45))),'Data Summary'!DF51="Yes"),OFFSET('Sanitation Data'!$H$6,0,10*ROW('Sanitation Data'!H45)),NA())</f>
        <v>#N/A</v>
      </c>
      <c r="AR51" s="92" t="e">
        <f ca="true">+IF(AND(ISNUMBER(OFFSET('Sanitation Data'!$H$10,0,10*ROW('Sanitation Data'!H45))),'Data Summary'!DG51="Yes"),OFFSET('Sanitation Data'!$H$10,0,10*ROW('Sanitation Data'!H45)),NA())</f>
        <v>#N/A</v>
      </c>
      <c r="AS51" s="92" t="e">
        <f ca="true">+IF(AND(ISNUMBER(OFFSET('Sanitation Data'!$H$11,0,10*ROW('Sanitation Data'!H45))),'Data Summary'!DH51="Yes"),OFFSET('Sanitation Data'!$H$11,0,10*ROW('Sanitation Data'!H45)),NA())</f>
        <v>#N/A</v>
      </c>
      <c r="AT51" s="92" t="e">
        <f ca="true">+IF(AND(ISNUMBER(OFFSET('Sanitation Data'!$H$12,0,10*ROW('Sanitation Data'!H45))),'Data Summary'!DI51="Yes"),OFFSET('Sanitation Data'!$H$12,0,10*ROW('Sanitation Data'!H45)),NA())</f>
        <v>#N/A</v>
      </c>
      <c r="AU51" s="92" t="e">
        <f ca="true">+IF(AND(ISNUMBER(OFFSET('Sanitation Data'!$I$4,0,10*ROW('Sanitation Data'!I45))),'Data Summary'!DJ51="Yes"),100-OFFSET('Sanitation Data'!$I$4,0,10*ROW('Sanitation Data'!I45)),NA())</f>
        <v>#N/A</v>
      </c>
      <c r="AV51" s="92" t="e">
        <f ca="true">+IF(AND(ISNUMBER(OFFSET('Sanitation Data'!$I$6,0,10*ROW('Sanitation Data'!I45))),'Data Summary'!DK51="Yes"),OFFSET('Sanitation Data'!$I$6,0,10*ROW('Sanitation Data'!I45)),NA())</f>
        <v>#N/A</v>
      </c>
      <c r="AW51" s="92" t="e">
        <f ca="true">+IF(AND(ISNUMBER(OFFSET('Sanitation Data'!$I$10,0,10*ROW('Sanitation Data'!I45))),'Data Summary'!DL51="Yes"),OFFSET('Sanitation Data'!$I$10,0,10*ROW('Sanitation Data'!I45)),NA())</f>
        <v>#N/A</v>
      </c>
      <c r="AX51" s="92" t="e">
        <f ca="true">+IF(AND(ISNUMBER(OFFSET('Sanitation Data'!$I$11,0,10*ROW('Sanitation Data'!I45))),'Data Summary'!DM51="Yes"),OFFSET('Sanitation Data'!$I$11,0,10*ROW('Sanitation Data'!I45)),NA())</f>
        <v>#N/A</v>
      </c>
      <c r="AY51" s="92" t="e">
        <f ca="true">+IF(AND(ISNUMBER(OFFSET('Sanitation Data'!$I$12,0,10*ROW('Sanitation Data'!I45))),'Data Summary'!DN51="Yes"),OFFSET('Sanitation Data'!$I$12,0,10*ROW('Sanitation Data'!I45)),NA())</f>
        <v>#N/A</v>
      </c>
      <c r="AZ51" s="93" t="e">
        <f ca="true">+IF(AND(ISNUMBER(OFFSET('Hygiene Data'!$D$5,0,10*ROW('Hygiene Data'!D45))),'Data Summary'!DO51="Yes"),OFFSET('Hygiene Data'!$D$5,0,10*ROW('Hygiene Data'!D45)),NA())</f>
        <v>#N/A</v>
      </c>
      <c r="BA51" s="93" t="e">
        <f ca="true">+IF(AND(ISNUMBER(OFFSET('Hygiene Data'!$D$7,0,10*ROW('Hygiene Data'!D45))),'Data Summary'!DP51="Yes"),OFFSET('Hygiene Data'!$D$7,0,10*ROW('Hygiene Data'!D45)),NA())</f>
        <v>#N/A</v>
      </c>
      <c r="BB51" s="93" t="e">
        <f ca="true">+IF(AND(ISNUMBER(OFFSET('Hygiene Data'!$D$9,0,10*ROW('Hygiene Data'!D45))),'Data Summary'!DQ51="Yes"),OFFSET('Hygiene Data'!$D$9,0,10*ROW('Hygiene Data'!D45)),NA())</f>
        <v>#N/A</v>
      </c>
      <c r="BC51" s="93" t="e">
        <f ca="true">+IF(AND(ISNUMBER(OFFSET('Hygiene Data'!$E$5,0,10*ROW('Hygiene Data'!E45))),'Data Summary'!DR51="Yes"),OFFSET('Hygiene Data'!$E$5,0,10*ROW('Hygiene Data'!E45)),NA())</f>
        <v>#N/A</v>
      </c>
      <c r="BD51" s="93" t="e">
        <f ca="true">+IF(AND(ISNUMBER(OFFSET('Hygiene Data'!$E$7,0,10*ROW('Hygiene Data'!E45))),'Data Summary'!DS51="Yes"),OFFSET('Hygiene Data'!$E$7,0,10*ROW('Hygiene Data'!E45)),NA())</f>
        <v>#N/A</v>
      </c>
      <c r="BE51" s="93" t="e">
        <f ca="true">+IF(AND(ISNUMBER(OFFSET('Hygiene Data'!$E$9,0,10*ROW('Hygiene Data'!E45))),'Data Summary'!DT51="Yes"),OFFSET('Hygiene Data'!$E$9,0,10*ROW('Hygiene Data'!E45)),NA())</f>
        <v>#N/A</v>
      </c>
      <c r="BF51" s="93" t="e">
        <f ca="true">+IF(AND(ISNUMBER(OFFSET('Hygiene Data'!$F$5,0,10*ROW('Hygiene Data'!F45))),'Data Summary'!DU51="Yes"),OFFSET('Hygiene Data'!$F$5,0,10*ROW('Hygiene Data'!F45)),NA())</f>
        <v>#N/A</v>
      </c>
      <c r="BG51" s="93" t="e">
        <f ca="true">+IF(AND(ISNUMBER(OFFSET('Hygiene Data'!$F$7,0,10*ROW('Hygiene Data'!F45))),'Data Summary'!DV51="Yes"),OFFSET('Hygiene Data'!$F$7,0,10*ROW('Hygiene Data'!F45)),NA())</f>
        <v>#N/A</v>
      </c>
      <c r="BH51" s="93" t="e">
        <f ca="true">+IF(AND(ISNUMBER(OFFSET('Hygiene Data'!$F$9,0,10*ROW('Hygiene Data'!F45))),'Data Summary'!DW51="Yes"),OFFSET('Hygiene Data'!$F$9,0,10*ROW('Hygiene Data'!F45)),NA())</f>
        <v>#N/A</v>
      </c>
      <c r="BI51" s="93" t="e">
        <f ca="true">+IF(AND(ISNUMBER(OFFSET('Hygiene Data'!$G$5,0,10*ROW('Hygiene Data'!G45))),'Data Summary'!DX51="Yes"),OFFSET('Hygiene Data'!$G$5,0,10*ROW('Hygiene Data'!G45)),NA())</f>
        <v>#N/A</v>
      </c>
      <c r="BJ51" s="93" t="e">
        <f ca="true">+IF(AND(ISNUMBER(OFFSET('Hygiene Data'!$G$7,0,10*ROW('Hygiene Data'!G45))),'Data Summary'!DY51="Yes"),OFFSET('Hygiene Data'!$G$7,0,10*ROW('Hygiene Data'!G45)),NA())</f>
        <v>#N/A</v>
      </c>
      <c r="BK51" s="93" t="e">
        <f ca="true">+IF(AND(ISNUMBER(OFFSET('Hygiene Data'!$G$9,0,10*ROW('Hygiene Data'!G45))),'Data Summary'!DZ51="Yes"),OFFSET('Hygiene Data'!$G$9,0,10*ROW('Hygiene Data'!G45)),NA())</f>
        <v>#N/A</v>
      </c>
      <c r="BL51" s="93" t="e">
        <f ca="true">+IF(AND(ISNUMBER(OFFSET('Hygiene Data'!$H$5,0,10*ROW('Hygiene Data'!H45))),'Data Summary'!EA51="Yes"),OFFSET('Hygiene Data'!$H$5,0,10*ROW('Hygiene Data'!H45)),NA())</f>
        <v>#N/A</v>
      </c>
      <c r="BM51" s="93" t="e">
        <f ca="true">+IF(AND(ISNUMBER(OFFSET('Hygiene Data'!$H$7,0,10*ROW('Hygiene Data'!H45))),'Data Summary'!EB51="Yes"),OFFSET('Hygiene Data'!$H$7,0,10*ROW('Hygiene Data'!H45)),NA())</f>
        <v>#N/A</v>
      </c>
      <c r="BN51" s="93" t="e">
        <f ca="true">+IF(AND(ISNUMBER(OFFSET('Hygiene Data'!$H$9,0,10*ROW('Hygiene Data'!H45))),'Data Summary'!EC51="Yes"),OFFSET('Hygiene Data'!$H$9,0,10*ROW('Hygiene Data'!H45)),NA())</f>
        <v>#N/A</v>
      </c>
      <c r="BO51" s="93" t="e">
        <f ca="true">+IF(AND(ISNUMBER(OFFSET('Hygiene Data'!$I$5,0,10*ROW('Hygiene Data'!I45))),'Data Summary'!ED51="Yes"),OFFSET('Hygiene Data'!$I$5,0,10*ROW('Hygiene Data'!I45)),NA())</f>
        <v>#N/A</v>
      </c>
      <c r="BP51" s="93" t="e">
        <f ca="true">+IF(AND(ISNUMBER(OFFSET('Hygiene Data'!$I$7,0,10*ROW('Hygiene Data'!I45))),'Data Summary'!EE51="Yes"),OFFSET('Hygiene Data'!$I$7,0,10*ROW('Hygiene Data'!I45)),NA())</f>
        <v>#N/A</v>
      </c>
      <c r="BQ51" s="93" t="e">
        <f ca="true">+IF(AND(ISNUMBER(OFFSET('Hygiene Data'!$I$9,0,10*ROW('Hygiene Data'!I45))),'Data Summary'!EF51="Yes"),OFFSET('Hygiene Data'!$I$9,0,10*ROW('Hygiene Data'!I45)),NA())</f>
        <v>#N/A</v>
      </c>
    </row>
    <row xmlns:x14ac="http://schemas.microsoft.com/office/spreadsheetml/2009/9/ac" r="52" x14ac:dyDescent="0.2">
      <c r="A52" s="328" t="e">
        <f ca="true">+RIGHT('Data Summary'!A52,LEN('Data Summary'!A52)-9)</f>
        <v>#VALUE!</v>
      </c>
      <c r="B52" s="35" t="str">
        <f ca="true">+IF(ISTEXT('Data Summary'!B52),'Data Summary'!B52,"")</f>
        <v/>
      </c>
      <c r="C52" s="327" t="e">
        <f ca="true">+VALUE('Data Summary'!C52)</f>
        <v>#VALUE!</v>
      </c>
      <c r="D52" s="91" t="e">
        <f ca="true">+IF(AND(ISNUMBER(OFFSET('Water Data'!$D$4,0,10*ROW('Water Data'!D46))),'Data Summary'!BS52="Yes"),100-OFFSET('Water Data'!$D$4,0,10*ROW('Water Data'!D46)),NA())</f>
        <v>#N/A</v>
      </c>
      <c r="E52" s="91" t="e">
        <f ca="true">+IF(AND(ISNUMBER(OFFSET('Water Data'!$D$6,0,10*ROW('Water Data'!D46))),'Data Summary'!BT52="Yes"),OFFSET('Water Data'!$D$6,0,10*ROW('Water Data'!D46)),NA())</f>
        <v>#N/A</v>
      </c>
      <c r="F52" s="91" t="e">
        <f ca="true">+IF(AND(ISNUMBER(OFFSET('Water Data'!$D$9,0,10*ROW('Water Data'!D46))),'Data Summary'!BU52="Yes"),OFFSET('Water Data'!$D$9,0,10*ROW('Water Data'!D46)),NA())</f>
        <v>#N/A</v>
      </c>
      <c r="G52" s="91" t="e">
        <f ca="true">+IF(AND(ISNUMBER(OFFSET('Water Data'!$E$4,0,10*ROW('Water Data'!E46))),'Data Summary'!BV52="Yes"),100-OFFSET('Water Data'!$E$4,0,10*ROW('Water Data'!E46)),NA())</f>
        <v>#N/A</v>
      </c>
      <c r="H52" s="91" t="e">
        <f ca="true">+IF(AND(ISNUMBER(OFFSET('Water Data'!$E$6,0,10*ROW('Water Data'!E46))),'Data Summary'!BW52="Yes"),OFFSET('Water Data'!$E$6,0,10*ROW('Water Data'!E46)),NA())</f>
        <v>#N/A</v>
      </c>
      <c r="I52" s="91" t="e">
        <f ca="true">+IF(AND(ISNUMBER(OFFSET('Water Data'!$E$9,0,10*ROW('Water Data'!E46))),'Data Summary'!BX52="Yes"),OFFSET('Water Data'!$E$9,0,10*ROW('Water Data'!E46)),NA())</f>
        <v>#N/A</v>
      </c>
      <c r="J52" s="91" t="e">
        <f ca="true">+IF(AND(ISNUMBER(OFFSET('Water Data'!$F$4,0,10*ROW('Water Data'!F46))),'Data Summary'!BY52="Yes"),100-OFFSET('Water Data'!$F$4,0,10*ROW('Water Data'!F46)),NA())</f>
        <v>#N/A</v>
      </c>
      <c r="K52" s="91" t="e">
        <f ca="true">+IF(AND(ISNUMBER(OFFSET('Water Data'!$F$6,0,10*ROW('Water Data'!F46))),'Data Summary'!BZ52="Yes"),OFFSET('Water Data'!$F$6,0,10*ROW('Water Data'!F46)),NA())</f>
        <v>#N/A</v>
      </c>
      <c r="L52" s="91" t="e">
        <f ca="true">+IF(AND(ISNUMBER(OFFSET('Water Data'!$F$9,0,10*ROW('Water Data'!F46))),'Data Summary'!CA52="Yes"),OFFSET('Water Data'!$F$9,0,10*ROW('Water Data'!F46)),NA())</f>
        <v>#N/A</v>
      </c>
      <c r="M52" s="91" t="e">
        <f ca="true">+IF(AND(ISNUMBER(OFFSET('Water Data'!$G$4,0,10*ROW('Water Data'!G46))),'Data Summary'!CB52="Yes"),100-OFFSET('Water Data'!$G$4,0,10*ROW('Water Data'!G46)),NA())</f>
        <v>#N/A</v>
      </c>
      <c r="N52" s="91" t="e">
        <f ca="true">+IF(AND(ISNUMBER(OFFSET('Water Data'!$G$6,0,10*ROW('Water Data'!G46))),'Data Summary'!CC52="Yes"),OFFSET('Water Data'!$G$6,0,10*ROW('Water Data'!G46)),NA())</f>
        <v>#N/A</v>
      </c>
      <c r="O52" s="91" t="e">
        <f ca="true">+IF(AND(ISNUMBER(OFFSET('Water Data'!$G$9,0,10*ROW('Water Data'!G46))),'Data Summary'!CD52="Yes"),OFFSET('Water Data'!$G$9,0,10*ROW('Water Data'!G46)),NA())</f>
        <v>#N/A</v>
      </c>
      <c r="P52" s="91" t="e">
        <f ca="true">+IF(AND(ISNUMBER(OFFSET('Water Data'!$H$4,0,10*ROW('Water Data'!H46))),'Data Summary'!CE52="Yes"),100-OFFSET('Water Data'!$H$4,0,10*ROW('Water Data'!H46)),NA())</f>
        <v>#N/A</v>
      </c>
      <c r="Q52" s="91" t="e">
        <f ca="true">+IF(AND(ISNUMBER(OFFSET('Water Data'!$H$6,0,10*ROW('Water Data'!H46))),'Data Summary'!CF52="Yes"),OFFSET('Water Data'!$H$6,0,10*ROW('Water Data'!H46)),NA())</f>
        <v>#N/A</v>
      </c>
      <c r="R52" s="91" t="e">
        <f ca="true">+IF(AND(ISNUMBER(OFFSET('Water Data'!$H$9,0,10*ROW('Water Data'!H46))),'Data Summary'!CG52="Yes"),OFFSET('Water Data'!$H$9,0,10*ROW('Water Data'!H46)),NA())</f>
        <v>#N/A</v>
      </c>
      <c r="S52" s="91" t="e">
        <f ca="true">+IF(AND(ISNUMBER(OFFSET('Water Data'!$I$4,0,10*ROW('Water Data'!I46))),'Data Summary'!CH52="Yes"),100-OFFSET('Water Data'!$I$4,0,10*ROW('Water Data'!I46)),NA())</f>
        <v>#N/A</v>
      </c>
      <c r="T52" s="91" t="e">
        <f ca="true">+IF(AND(ISNUMBER(OFFSET('Water Data'!$I$6,0,10*ROW('Water Data'!I46))),'Data Summary'!CI52="Yes"),OFFSET('Water Data'!$I$6,0,10*ROW('Water Data'!I46)),NA())</f>
        <v>#N/A</v>
      </c>
      <c r="U52" s="91" t="e">
        <f ca="true">+IF(AND(ISNUMBER(OFFSET('Water Data'!$I$9,0,10*ROW('Water Data'!I46))),'Data Summary'!CJ52="Yes"),OFFSET('Water Data'!$I$9,0,10*ROW('Water Data'!I46)),NA())</f>
        <v>#N/A</v>
      </c>
      <c r="V52" s="92" t="e">
        <f ca="true">+IF(AND(ISNUMBER(OFFSET('Sanitation Data'!$D$4,0,10*ROW('Sanitation Data'!D46))),'Data Summary'!CK52="Yes"),100-OFFSET('Sanitation Data'!$D$4,0,10*ROW('Sanitation Data'!D46)),NA())</f>
        <v>#N/A</v>
      </c>
      <c r="W52" s="92" t="e">
        <f ca="true">+IF(AND(ISNUMBER(OFFSET('Sanitation Data'!$D$6,0,10*ROW('Sanitation Data'!D46))),'Data Summary'!CL52="Yes"),OFFSET('Sanitation Data'!$D$6,0,10*ROW('Sanitation Data'!D46)),NA())</f>
        <v>#N/A</v>
      </c>
      <c r="X52" s="92" t="e">
        <f ca="true">+IF(AND(ISNUMBER(OFFSET('Sanitation Data'!$D$10,0,10*ROW('Sanitation Data'!D46))),'Data Summary'!CM52="Yes"),OFFSET('Sanitation Data'!$D$10,0,10*ROW('Sanitation Data'!D46)),NA())</f>
        <v>#N/A</v>
      </c>
      <c r="Y52" s="92" t="e">
        <f ca="true">+IF(AND(ISNUMBER(OFFSET('Sanitation Data'!$D$11,0,10*ROW('Sanitation Data'!D46))),'Data Summary'!CN52="Yes"),OFFSET('Sanitation Data'!$D$11,0,10*ROW('Sanitation Data'!D46)),NA())</f>
        <v>#N/A</v>
      </c>
      <c r="Z52" s="92" t="e">
        <f ca="true">+IF(AND(ISNUMBER(OFFSET('Sanitation Data'!$D$12,0,10*ROW('Sanitation Data'!D46))),'Data Summary'!CO52="Yes"),OFFSET('Sanitation Data'!$D$12,0,10*ROW('Sanitation Data'!D46)),NA())</f>
        <v>#N/A</v>
      </c>
      <c r="AA52" s="92" t="e">
        <f ca="true">+IF(AND(ISNUMBER(OFFSET('Sanitation Data'!$E$4,0,10*ROW('Sanitation Data'!E46))),'Data Summary'!CP52="Yes"),100-OFFSET('Sanitation Data'!$E$4,0,10*ROW('Sanitation Data'!E46)),NA())</f>
        <v>#N/A</v>
      </c>
      <c r="AB52" s="92" t="e">
        <f ca="true">+IF(AND(ISNUMBER(OFFSET('Sanitation Data'!$E$6,0,10*ROW('Sanitation Data'!E46))),'Data Summary'!CQ52="Yes"),OFFSET('Sanitation Data'!$E$6,0,10*ROW('Sanitation Data'!E46)),NA())</f>
        <v>#N/A</v>
      </c>
      <c r="AC52" s="92" t="e">
        <f ca="true">+IF(AND(ISNUMBER(OFFSET('Sanitation Data'!$E$10,0,10*ROW('Sanitation Data'!E46))),'Data Summary'!CR52="Yes"),OFFSET('Sanitation Data'!$E$10,0,10*ROW('Sanitation Data'!E46)),NA())</f>
        <v>#N/A</v>
      </c>
      <c r="AD52" s="92" t="e">
        <f ca="true">+IF(AND(ISNUMBER(OFFSET('Sanitation Data'!$E$11,0,10*ROW('Sanitation Data'!E46))),'Data Summary'!CS52="Yes"),OFFSET('Sanitation Data'!$E$11,0,10*ROW('Sanitation Data'!E46)),NA())</f>
        <v>#N/A</v>
      </c>
      <c r="AE52" s="92" t="e">
        <f ca="true">+IF(AND(ISNUMBER(OFFSET('Sanitation Data'!$E$12,0,10*ROW('Sanitation Data'!E46))),'Data Summary'!CT52="Yes"),OFFSET('Sanitation Data'!$E$12,0,10*ROW('Sanitation Data'!E46)),NA())</f>
        <v>#N/A</v>
      </c>
      <c r="AF52" s="92" t="e">
        <f ca="true">+IF(AND(ISNUMBER(OFFSET('Sanitation Data'!$F$4,0,10*ROW('Sanitation Data'!F46))),'Data Summary'!CU52="Yes"),100-OFFSET('Sanitation Data'!$F$4,0,10*ROW('Sanitation Data'!F46)),NA())</f>
        <v>#N/A</v>
      </c>
      <c r="AG52" s="92" t="e">
        <f ca="true">+IF(AND(ISNUMBER(OFFSET('Sanitation Data'!$F$6,0,10*ROW('Sanitation Data'!F46))),'Data Summary'!CV52="Yes"),OFFSET('Sanitation Data'!$F$6,0,10*ROW('Sanitation Data'!F46)),NA())</f>
        <v>#N/A</v>
      </c>
      <c r="AH52" s="92" t="e">
        <f ca="true">+IF(AND(ISNUMBER(OFFSET('Sanitation Data'!$F$10,0,10*ROW('Sanitation Data'!F46))),'Data Summary'!CW52="Yes"),OFFSET('Sanitation Data'!$F$10,0,10*ROW('Sanitation Data'!F46)),NA())</f>
        <v>#N/A</v>
      </c>
      <c r="AI52" s="92" t="e">
        <f ca="true">+IF(AND(ISNUMBER(OFFSET('Sanitation Data'!$F$11,0,10*ROW('Sanitation Data'!F46))),'Data Summary'!CX52="Yes"),OFFSET('Sanitation Data'!$F$11,0,10*ROW('Sanitation Data'!F46)),NA())</f>
        <v>#N/A</v>
      </c>
      <c r="AJ52" s="92" t="e">
        <f ca="true">+IF(AND(ISNUMBER(OFFSET('Sanitation Data'!$F$12,0,10*ROW('Sanitation Data'!F46))),'Data Summary'!CY52="Yes"),OFFSET('Sanitation Data'!$F$12,0,10*ROW('Sanitation Data'!F46)),NA())</f>
        <v>#N/A</v>
      </c>
      <c r="AK52" s="92" t="e">
        <f ca="true">+IF(AND(ISNUMBER(OFFSET('Sanitation Data'!$G$4,0,10*ROW('Sanitation Data'!G46))),'Data Summary'!CZ52="Yes"),100-OFFSET('Sanitation Data'!$G$4,0,10*ROW('Sanitation Data'!G46)),NA())</f>
        <v>#N/A</v>
      </c>
      <c r="AL52" s="92" t="e">
        <f ca="true">+IF(AND(ISNUMBER(OFFSET('Sanitation Data'!$G$6,0,10*ROW('Sanitation Data'!G46))),'Data Summary'!DA52="Yes"),OFFSET('Sanitation Data'!$G$6,0,10*ROW('Sanitation Data'!G46)),NA())</f>
        <v>#N/A</v>
      </c>
      <c r="AM52" s="92" t="e">
        <f ca="true">+IF(AND(ISNUMBER(OFFSET('Sanitation Data'!$G$10,0,10*ROW('Sanitation Data'!G46))),'Data Summary'!DB52="Yes"),OFFSET('Sanitation Data'!$G$10,0,10*ROW('Sanitation Data'!G46)),NA())</f>
        <v>#N/A</v>
      </c>
      <c r="AN52" s="92" t="e">
        <f ca="true">+IF(AND(ISNUMBER(OFFSET('Sanitation Data'!$G$11,0,10*ROW('Sanitation Data'!G46))),'Data Summary'!DC52="Yes"),OFFSET('Sanitation Data'!$G$11,0,10*ROW('Sanitation Data'!G46)),NA())</f>
        <v>#N/A</v>
      </c>
      <c r="AO52" s="92" t="e">
        <f ca="true">+IF(AND(ISNUMBER(OFFSET('Sanitation Data'!$G$12,0,10*ROW('Sanitation Data'!G46))),'Data Summary'!DD52="Yes"),OFFSET('Sanitation Data'!$G$12,0,10*ROW('Sanitation Data'!G46)),NA())</f>
        <v>#N/A</v>
      </c>
      <c r="AP52" s="92" t="e">
        <f ca="true">+IF(AND(ISNUMBER(OFFSET('Sanitation Data'!$H$4,0,10*ROW('Sanitation Data'!H46))),'Data Summary'!DE52="Yes"),100-OFFSET('Sanitation Data'!$H$4,0,10*ROW('Sanitation Data'!H46)),NA())</f>
        <v>#N/A</v>
      </c>
      <c r="AQ52" s="92" t="e">
        <f ca="true">+IF(AND(ISNUMBER(OFFSET('Sanitation Data'!$H$6,0,10*ROW('Sanitation Data'!H46))),'Data Summary'!DF52="Yes"),OFFSET('Sanitation Data'!$H$6,0,10*ROW('Sanitation Data'!H46)),NA())</f>
        <v>#N/A</v>
      </c>
      <c r="AR52" s="92" t="e">
        <f ca="true">+IF(AND(ISNUMBER(OFFSET('Sanitation Data'!$H$10,0,10*ROW('Sanitation Data'!H46))),'Data Summary'!DG52="Yes"),OFFSET('Sanitation Data'!$H$10,0,10*ROW('Sanitation Data'!H46)),NA())</f>
        <v>#N/A</v>
      </c>
      <c r="AS52" s="92" t="e">
        <f ca="true">+IF(AND(ISNUMBER(OFFSET('Sanitation Data'!$H$11,0,10*ROW('Sanitation Data'!H46))),'Data Summary'!DH52="Yes"),OFFSET('Sanitation Data'!$H$11,0,10*ROW('Sanitation Data'!H46)),NA())</f>
        <v>#N/A</v>
      </c>
      <c r="AT52" s="92" t="e">
        <f ca="true">+IF(AND(ISNUMBER(OFFSET('Sanitation Data'!$H$12,0,10*ROW('Sanitation Data'!H46))),'Data Summary'!DI52="Yes"),OFFSET('Sanitation Data'!$H$12,0,10*ROW('Sanitation Data'!H46)),NA())</f>
        <v>#N/A</v>
      </c>
      <c r="AU52" s="92" t="e">
        <f ca="true">+IF(AND(ISNUMBER(OFFSET('Sanitation Data'!$I$4,0,10*ROW('Sanitation Data'!I46))),'Data Summary'!DJ52="Yes"),100-OFFSET('Sanitation Data'!$I$4,0,10*ROW('Sanitation Data'!I46)),NA())</f>
        <v>#N/A</v>
      </c>
      <c r="AV52" s="92" t="e">
        <f ca="true">+IF(AND(ISNUMBER(OFFSET('Sanitation Data'!$I$6,0,10*ROW('Sanitation Data'!I46))),'Data Summary'!DK52="Yes"),OFFSET('Sanitation Data'!$I$6,0,10*ROW('Sanitation Data'!I46)),NA())</f>
        <v>#N/A</v>
      </c>
      <c r="AW52" s="92" t="e">
        <f ca="true">+IF(AND(ISNUMBER(OFFSET('Sanitation Data'!$I$10,0,10*ROW('Sanitation Data'!I46))),'Data Summary'!DL52="Yes"),OFFSET('Sanitation Data'!$I$10,0,10*ROW('Sanitation Data'!I46)),NA())</f>
        <v>#N/A</v>
      </c>
      <c r="AX52" s="92" t="e">
        <f ca="true">+IF(AND(ISNUMBER(OFFSET('Sanitation Data'!$I$11,0,10*ROW('Sanitation Data'!I46))),'Data Summary'!DM52="Yes"),OFFSET('Sanitation Data'!$I$11,0,10*ROW('Sanitation Data'!I46)),NA())</f>
        <v>#N/A</v>
      </c>
      <c r="AY52" s="92" t="e">
        <f ca="true">+IF(AND(ISNUMBER(OFFSET('Sanitation Data'!$I$12,0,10*ROW('Sanitation Data'!I46))),'Data Summary'!DN52="Yes"),OFFSET('Sanitation Data'!$I$12,0,10*ROW('Sanitation Data'!I46)),NA())</f>
        <v>#N/A</v>
      </c>
      <c r="AZ52" s="93" t="e">
        <f ca="true">+IF(AND(ISNUMBER(OFFSET('Hygiene Data'!$D$5,0,10*ROW('Hygiene Data'!D46))),'Data Summary'!DO52="Yes"),OFFSET('Hygiene Data'!$D$5,0,10*ROW('Hygiene Data'!D46)),NA())</f>
        <v>#N/A</v>
      </c>
      <c r="BA52" s="93" t="e">
        <f ca="true">+IF(AND(ISNUMBER(OFFSET('Hygiene Data'!$D$7,0,10*ROW('Hygiene Data'!D46))),'Data Summary'!DP52="Yes"),OFFSET('Hygiene Data'!$D$7,0,10*ROW('Hygiene Data'!D46)),NA())</f>
        <v>#N/A</v>
      </c>
      <c r="BB52" s="93" t="e">
        <f ca="true">+IF(AND(ISNUMBER(OFFSET('Hygiene Data'!$D$9,0,10*ROW('Hygiene Data'!D46))),'Data Summary'!DQ52="Yes"),OFFSET('Hygiene Data'!$D$9,0,10*ROW('Hygiene Data'!D46)),NA())</f>
        <v>#N/A</v>
      </c>
      <c r="BC52" s="93" t="e">
        <f ca="true">+IF(AND(ISNUMBER(OFFSET('Hygiene Data'!$E$5,0,10*ROW('Hygiene Data'!E46))),'Data Summary'!DR52="Yes"),OFFSET('Hygiene Data'!$E$5,0,10*ROW('Hygiene Data'!E46)),NA())</f>
        <v>#N/A</v>
      </c>
      <c r="BD52" s="93" t="e">
        <f ca="true">+IF(AND(ISNUMBER(OFFSET('Hygiene Data'!$E$7,0,10*ROW('Hygiene Data'!E46))),'Data Summary'!DS52="Yes"),OFFSET('Hygiene Data'!$E$7,0,10*ROW('Hygiene Data'!E46)),NA())</f>
        <v>#N/A</v>
      </c>
      <c r="BE52" s="93" t="e">
        <f ca="true">+IF(AND(ISNUMBER(OFFSET('Hygiene Data'!$E$9,0,10*ROW('Hygiene Data'!E46))),'Data Summary'!DT52="Yes"),OFFSET('Hygiene Data'!$E$9,0,10*ROW('Hygiene Data'!E46)),NA())</f>
        <v>#N/A</v>
      </c>
      <c r="BF52" s="93" t="e">
        <f ca="true">+IF(AND(ISNUMBER(OFFSET('Hygiene Data'!$F$5,0,10*ROW('Hygiene Data'!F46))),'Data Summary'!DU52="Yes"),OFFSET('Hygiene Data'!$F$5,0,10*ROW('Hygiene Data'!F46)),NA())</f>
        <v>#N/A</v>
      </c>
      <c r="BG52" s="93" t="e">
        <f ca="true">+IF(AND(ISNUMBER(OFFSET('Hygiene Data'!$F$7,0,10*ROW('Hygiene Data'!F46))),'Data Summary'!DV52="Yes"),OFFSET('Hygiene Data'!$F$7,0,10*ROW('Hygiene Data'!F46)),NA())</f>
        <v>#N/A</v>
      </c>
      <c r="BH52" s="93" t="e">
        <f ca="true">+IF(AND(ISNUMBER(OFFSET('Hygiene Data'!$F$9,0,10*ROW('Hygiene Data'!F46))),'Data Summary'!DW52="Yes"),OFFSET('Hygiene Data'!$F$9,0,10*ROW('Hygiene Data'!F46)),NA())</f>
        <v>#N/A</v>
      </c>
      <c r="BI52" s="93" t="e">
        <f ca="true">+IF(AND(ISNUMBER(OFFSET('Hygiene Data'!$G$5,0,10*ROW('Hygiene Data'!G46))),'Data Summary'!DX52="Yes"),OFFSET('Hygiene Data'!$G$5,0,10*ROW('Hygiene Data'!G46)),NA())</f>
        <v>#N/A</v>
      </c>
      <c r="BJ52" s="93" t="e">
        <f ca="true">+IF(AND(ISNUMBER(OFFSET('Hygiene Data'!$G$7,0,10*ROW('Hygiene Data'!G46))),'Data Summary'!DY52="Yes"),OFFSET('Hygiene Data'!$G$7,0,10*ROW('Hygiene Data'!G46)),NA())</f>
        <v>#N/A</v>
      </c>
      <c r="BK52" s="93" t="e">
        <f ca="true">+IF(AND(ISNUMBER(OFFSET('Hygiene Data'!$G$9,0,10*ROW('Hygiene Data'!G46))),'Data Summary'!DZ52="Yes"),OFFSET('Hygiene Data'!$G$9,0,10*ROW('Hygiene Data'!G46)),NA())</f>
        <v>#N/A</v>
      </c>
      <c r="BL52" s="93" t="e">
        <f ca="true">+IF(AND(ISNUMBER(OFFSET('Hygiene Data'!$H$5,0,10*ROW('Hygiene Data'!H46))),'Data Summary'!EA52="Yes"),OFFSET('Hygiene Data'!$H$5,0,10*ROW('Hygiene Data'!H46)),NA())</f>
        <v>#N/A</v>
      </c>
      <c r="BM52" s="93" t="e">
        <f ca="true">+IF(AND(ISNUMBER(OFFSET('Hygiene Data'!$H$7,0,10*ROW('Hygiene Data'!H46))),'Data Summary'!EB52="Yes"),OFFSET('Hygiene Data'!$H$7,0,10*ROW('Hygiene Data'!H46)),NA())</f>
        <v>#N/A</v>
      </c>
      <c r="BN52" s="93" t="e">
        <f ca="true">+IF(AND(ISNUMBER(OFFSET('Hygiene Data'!$H$9,0,10*ROW('Hygiene Data'!H46))),'Data Summary'!EC52="Yes"),OFFSET('Hygiene Data'!$H$9,0,10*ROW('Hygiene Data'!H46)),NA())</f>
        <v>#N/A</v>
      </c>
      <c r="BO52" s="93" t="e">
        <f ca="true">+IF(AND(ISNUMBER(OFFSET('Hygiene Data'!$I$5,0,10*ROW('Hygiene Data'!I46))),'Data Summary'!ED52="Yes"),OFFSET('Hygiene Data'!$I$5,0,10*ROW('Hygiene Data'!I46)),NA())</f>
        <v>#N/A</v>
      </c>
      <c r="BP52" s="93" t="e">
        <f ca="true">+IF(AND(ISNUMBER(OFFSET('Hygiene Data'!$I$7,0,10*ROW('Hygiene Data'!I46))),'Data Summary'!EE52="Yes"),OFFSET('Hygiene Data'!$I$7,0,10*ROW('Hygiene Data'!I46)),NA())</f>
        <v>#N/A</v>
      </c>
      <c r="BQ52" s="93" t="e">
        <f ca="true">+IF(AND(ISNUMBER(OFFSET('Hygiene Data'!$I$9,0,10*ROW('Hygiene Data'!I46))),'Data Summary'!EF52="Yes"),OFFSET('Hygiene Data'!$I$9,0,10*ROW('Hygiene Data'!I46)),NA())</f>
        <v>#N/A</v>
      </c>
    </row>
    <row xmlns:x14ac="http://schemas.microsoft.com/office/spreadsheetml/2009/9/ac" r="53" x14ac:dyDescent="0.2">
      <c r="A53" s="328" t="e">
        <f ca="true">+RIGHT('Data Summary'!A53,LEN('Data Summary'!A53)-9)</f>
        <v>#VALUE!</v>
      </c>
      <c r="B53" s="35" t="str">
        <f ca="true">+IF(ISTEXT('Data Summary'!B53),'Data Summary'!B53,"")</f>
        <v/>
      </c>
      <c r="C53" s="327" t="e">
        <f ca="true">+VALUE('Data Summary'!C53)</f>
        <v>#VALUE!</v>
      </c>
      <c r="D53" s="91" t="e">
        <f ca="true">+IF(AND(ISNUMBER(OFFSET('Water Data'!$D$4,0,10*ROW('Water Data'!D47))),'Data Summary'!BS53="Yes"),100-OFFSET('Water Data'!$D$4,0,10*ROW('Water Data'!D47)),NA())</f>
        <v>#N/A</v>
      </c>
      <c r="E53" s="91" t="e">
        <f ca="true">+IF(AND(ISNUMBER(OFFSET('Water Data'!$D$6,0,10*ROW('Water Data'!D47))),'Data Summary'!BT53="Yes"),OFFSET('Water Data'!$D$6,0,10*ROW('Water Data'!D47)),NA())</f>
        <v>#N/A</v>
      </c>
      <c r="F53" s="91" t="e">
        <f ca="true">+IF(AND(ISNUMBER(OFFSET('Water Data'!$D$9,0,10*ROW('Water Data'!D47))),'Data Summary'!BU53="Yes"),OFFSET('Water Data'!$D$9,0,10*ROW('Water Data'!D47)),NA())</f>
        <v>#N/A</v>
      </c>
      <c r="G53" s="91" t="e">
        <f ca="true">+IF(AND(ISNUMBER(OFFSET('Water Data'!$E$4,0,10*ROW('Water Data'!E47))),'Data Summary'!BV53="Yes"),100-OFFSET('Water Data'!$E$4,0,10*ROW('Water Data'!E47)),NA())</f>
        <v>#N/A</v>
      </c>
      <c r="H53" s="91" t="e">
        <f ca="true">+IF(AND(ISNUMBER(OFFSET('Water Data'!$E$6,0,10*ROW('Water Data'!E47))),'Data Summary'!BW53="Yes"),OFFSET('Water Data'!$E$6,0,10*ROW('Water Data'!E47)),NA())</f>
        <v>#N/A</v>
      </c>
      <c r="I53" s="91" t="e">
        <f ca="true">+IF(AND(ISNUMBER(OFFSET('Water Data'!$E$9,0,10*ROW('Water Data'!E47))),'Data Summary'!BX53="Yes"),OFFSET('Water Data'!$E$9,0,10*ROW('Water Data'!E47)),NA())</f>
        <v>#N/A</v>
      </c>
      <c r="J53" s="91" t="e">
        <f ca="true">+IF(AND(ISNUMBER(OFFSET('Water Data'!$F$4,0,10*ROW('Water Data'!F47))),'Data Summary'!BY53="Yes"),100-OFFSET('Water Data'!$F$4,0,10*ROW('Water Data'!F47)),NA())</f>
        <v>#N/A</v>
      </c>
      <c r="K53" s="91" t="e">
        <f ca="true">+IF(AND(ISNUMBER(OFFSET('Water Data'!$F$6,0,10*ROW('Water Data'!F47))),'Data Summary'!BZ53="Yes"),OFFSET('Water Data'!$F$6,0,10*ROW('Water Data'!F47)),NA())</f>
        <v>#N/A</v>
      </c>
      <c r="L53" s="91" t="e">
        <f ca="true">+IF(AND(ISNUMBER(OFFSET('Water Data'!$F$9,0,10*ROW('Water Data'!F47))),'Data Summary'!CA53="Yes"),OFFSET('Water Data'!$F$9,0,10*ROW('Water Data'!F47)),NA())</f>
        <v>#N/A</v>
      </c>
      <c r="M53" s="91" t="e">
        <f ca="true">+IF(AND(ISNUMBER(OFFSET('Water Data'!$G$4,0,10*ROW('Water Data'!G47))),'Data Summary'!CB53="Yes"),100-OFFSET('Water Data'!$G$4,0,10*ROW('Water Data'!G47)),NA())</f>
        <v>#N/A</v>
      </c>
      <c r="N53" s="91" t="e">
        <f ca="true">+IF(AND(ISNUMBER(OFFSET('Water Data'!$G$6,0,10*ROW('Water Data'!G47))),'Data Summary'!CC53="Yes"),OFFSET('Water Data'!$G$6,0,10*ROW('Water Data'!G47)),NA())</f>
        <v>#N/A</v>
      </c>
      <c r="O53" s="91" t="e">
        <f ca="true">+IF(AND(ISNUMBER(OFFSET('Water Data'!$G$9,0,10*ROW('Water Data'!G47))),'Data Summary'!CD53="Yes"),OFFSET('Water Data'!$G$9,0,10*ROW('Water Data'!G47)),NA())</f>
        <v>#N/A</v>
      </c>
      <c r="P53" s="91" t="e">
        <f ca="true">+IF(AND(ISNUMBER(OFFSET('Water Data'!$H$4,0,10*ROW('Water Data'!H47))),'Data Summary'!CE53="Yes"),100-OFFSET('Water Data'!$H$4,0,10*ROW('Water Data'!H47)),NA())</f>
        <v>#N/A</v>
      </c>
      <c r="Q53" s="91" t="e">
        <f ca="true">+IF(AND(ISNUMBER(OFFSET('Water Data'!$H$6,0,10*ROW('Water Data'!H47))),'Data Summary'!CF53="Yes"),OFFSET('Water Data'!$H$6,0,10*ROW('Water Data'!H47)),NA())</f>
        <v>#N/A</v>
      </c>
      <c r="R53" s="91" t="e">
        <f ca="true">+IF(AND(ISNUMBER(OFFSET('Water Data'!$H$9,0,10*ROW('Water Data'!H47))),'Data Summary'!CG53="Yes"),OFFSET('Water Data'!$H$9,0,10*ROW('Water Data'!H47)),NA())</f>
        <v>#N/A</v>
      </c>
      <c r="S53" s="91" t="e">
        <f ca="true">+IF(AND(ISNUMBER(OFFSET('Water Data'!$I$4,0,10*ROW('Water Data'!I47))),'Data Summary'!CH53="Yes"),100-OFFSET('Water Data'!$I$4,0,10*ROW('Water Data'!I47)),NA())</f>
        <v>#N/A</v>
      </c>
      <c r="T53" s="91" t="e">
        <f ca="true">+IF(AND(ISNUMBER(OFFSET('Water Data'!$I$6,0,10*ROW('Water Data'!I47))),'Data Summary'!CI53="Yes"),OFFSET('Water Data'!$I$6,0,10*ROW('Water Data'!I47)),NA())</f>
        <v>#N/A</v>
      </c>
      <c r="U53" s="91" t="e">
        <f ca="true">+IF(AND(ISNUMBER(OFFSET('Water Data'!$I$9,0,10*ROW('Water Data'!I47))),'Data Summary'!CJ53="Yes"),OFFSET('Water Data'!$I$9,0,10*ROW('Water Data'!I47)),NA())</f>
        <v>#N/A</v>
      </c>
      <c r="V53" s="92" t="e">
        <f ca="true">+IF(AND(ISNUMBER(OFFSET('Sanitation Data'!$D$4,0,10*ROW('Sanitation Data'!D47))),'Data Summary'!CK53="Yes"),100-OFFSET('Sanitation Data'!$D$4,0,10*ROW('Sanitation Data'!D47)),NA())</f>
        <v>#N/A</v>
      </c>
      <c r="W53" s="92" t="e">
        <f ca="true">+IF(AND(ISNUMBER(OFFSET('Sanitation Data'!$D$6,0,10*ROW('Sanitation Data'!D47))),'Data Summary'!CL53="Yes"),OFFSET('Sanitation Data'!$D$6,0,10*ROW('Sanitation Data'!D47)),NA())</f>
        <v>#N/A</v>
      </c>
      <c r="X53" s="92" t="e">
        <f ca="true">+IF(AND(ISNUMBER(OFFSET('Sanitation Data'!$D$10,0,10*ROW('Sanitation Data'!D47))),'Data Summary'!CM53="Yes"),OFFSET('Sanitation Data'!$D$10,0,10*ROW('Sanitation Data'!D47)),NA())</f>
        <v>#N/A</v>
      </c>
      <c r="Y53" s="92" t="e">
        <f ca="true">+IF(AND(ISNUMBER(OFFSET('Sanitation Data'!$D$11,0,10*ROW('Sanitation Data'!D47))),'Data Summary'!CN53="Yes"),OFFSET('Sanitation Data'!$D$11,0,10*ROW('Sanitation Data'!D47)),NA())</f>
        <v>#N/A</v>
      </c>
      <c r="Z53" s="92" t="e">
        <f ca="true">+IF(AND(ISNUMBER(OFFSET('Sanitation Data'!$D$12,0,10*ROW('Sanitation Data'!D47))),'Data Summary'!CO53="Yes"),OFFSET('Sanitation Data'!$D$12,0,10*ROW('Sanitation Data'!D47)),NA())</f>
        <v>#N/A</v>
      </c>
      <c r="AA53" s="92" t="e">
        <f ca="true">+IF(AND(ISNUMBER(OFFSET('Sanitation Data'!$E$4,0,10*ROW('Sanitation Data'!E47))),'Data Summary'!CP53="Yes"),100-OFFSET('Sanitation Data'!$E$4,0,10*ROW('Sanitation Data'!E47)),NA())</f>
        <v>#N/A</v>
      </c>
      <c r="AB53" s="92" t="e">
        <f ca="true">+IF(AND(ISNUMBER(OFFSET('Sanitation Data'!$E$6,0,10*ROW('Sanitation Data'!E47))),'Data Summary'!CQ53="Yes"),OFFSET('Sanitation Data'!$E$6,0,10*ROW('Sanitation Data'!E47)),NA())</f>
        <v>#N/A</v>
      </c>
      <c r="AC53" s="92" t="e">
        <f ca="true">+IF(AND(ISNUMBER(OFFSET('Sanitation Data'!$E$10,0,10*ROW('Sanitation Data'!E47))),'Data Summary'!CR53="Yes"),OFFSET('Sanitation Data'!$E$10,0,10*ROW('Sanitation Data'!E47)),NA())</f>
        <v>#N/A</v>
      </c>
      <c r="AD53" s="92" t="e">
        <f ca="true">+IF(AND(ISNUMBER(OFFSET('Sanitation Data'!$E$11,0,10*ROW('Sanitation Data'!E47))),'Data Summary'!CS53="Yes"),OFFSET('Sanitation Data'!$E$11,0,10*ROW('Sanitation Data'!E47)),NA())</f>
        <v>#N/A</v>
      </c>
      <c r="AE53" s="92" t="e">
        <f ca="true">+IF(AND(ISNUMBER(OFFSET('Sanitation Data'!$E$12,0,10*ROW('Sanitation Data'!E47))),'Data Summary'!CT53="Yes"),OFFSET('Sanitation Data'!$E$12,0,10*ROW('Sanitation Data'!E47)),NA())</f>
        <v>#N/A</v>
      </c>
      <c r="AF53" s="92" t="e">
        <f ca="true">+IF(AND(ISNUMBER(OFFSET('Sanitation Data'!$F$4,0,10*ROW('Sanitation Data'!F47))),'Data Summary'!CU53="Yes"),100-OFFSET('Sanitation Data'!$F$4,0,10*ROW('Sanitation Data'!F47)),NA())</f>
        <v>#N/A</v>
      </c>
      <c r="AG53" s="92" t="e">
        <f ca="true">+IF(AND(ISNUMBER(OFFSET('Sanitation Data'!$F$6,0,10*ROW('Sanitation Data'!F47))),'Data Summary'!CV53="Yes"),OFFSET('Sanitation Data'!$F$6,0,10*ROW('Sanitation Data'!F47)),NA())</f>
        <v>#N/A</v>
      </c>
      <c r="AH53" s="92" t="e">
        <f ca="true">+IF(AND(ISNUMBER(OFFSET('Sanitation Data'!$F$10,0,10*ROW('Sanitation Data'!F47))),'Data Summary'!CW53="Yes"),OFFSET('Sanitation Data'!$F$10,0,10*ROW('Sanitation Data'!F47)),NA())</f>
        <v>#N/A</v>
      </c>
      <c r="AI53" s="92" t="e">
        <f ca="true">+IF(AND(ISNUMBER(OFFSET('Sanitation Data'!$F$11,0,10*ROW('Sanitation Data'!F47))),'Data Summary'!CX53="Yes"),OFFSET('Sanitation Data'!$F$11,0,10*ROW('Sanitation Data'!F47)),NA())</f>
        <v>#N/A</v>
      </c>
      <c r="AJ53" s="92" t="e">
        <f ca="true">+IF(AND(ISNUMBER(OFFSET('Sanitation Data'!$F$12,0,10*ROW('Sanitation Data'!F47))),'Data Summary'!CY53="Yes"),OFFSET('Sanitation Data'!$F$12,0,10*ROW('Sanitation Data'!F47)),NA())</f>
        <v>#N/A</v>
      </c>
      <c r="AK53" s="92" t="e">
        <f ca="true">+IF(AND(ISNUMBER(OFFSET('Sanitation Data'!$G$4,0,10*ROW('Sanitation Data'!G47))),'Data Summary'!CZ53="Yes"),100-OFFSET('Sanitation Data'!$G$4,0,10*ROW('Sanitation Data'!G47)),NA())</f>
        <v>#N/A</v>
      </c>
      <c r="AL53" s="92" t="e">
        <f ca="true">+IF(AND(ISNUMBER(OFFSET('Sanitation Data'!$G$6,0,10*ROW('Sanitation Data'!G47))),'Data Summary'!DA53="Yes"),OFFSET('Sanitation Data'!$G$6,0,10*ROW('Sanitation Data'!G47)),NA())</f>
        <v>#N/A</v>
      </c>
      <c r="AM53" s="92" t="e">
        <f ca="true">+IF(AND(ISNUMBER(OFFSET('Sanitation Data'!$G$10,0,10*ROW('Sanitation Data'!G47))),'Data Summary'!DB53="Yes"),OFFSET('Sanitation Data'!$G$10,0,10*ROW('Sanitation Data'!G47)),NA())</f>
        <v>#N/A</v>
      </c>
      <c r="AN53" s="92" t="e">
        <f ca="true">+IF(AND(ISNUMBER(OFFSET('Sanitation Data'!$G$11,0,10*ROW('Sanitation Data'!G47))),'Data Summary'!DC53="Yes"),OFFSET('Sanitation Data'!$G$11,0,10*ROW('Sanitation Data'!G47)),NA())</f>
        <v>#N/A</v>
      </c>
      <c r="AO53" s="92" t="e">
        <f ca="true">+IF(AND(ISNUMBER(OFFSET('Sanitation Data'!$G$12,0,10*ROW('Sanitation Data'!G47))),'Data Summary'!DD53="Yes"),OFFSET('Sanitation Data'!$G$12,0,10*ROW('Sanitation Data'!G47)),NA())</f>
        <v>#N/A</v>
      </c>
      <c r="AP53" s="92" t="e">
        <f ca="true">+IF(AND(ISNUMBER(OFFSET('Sanitation Data'!$H$4,0,10*ROW('Sanitation Data'!H47))),'Data Summary'!DE53="Yes"),100-OFFSET('Sanitation Data'!$H$4,0,10*ROW('Sanitation Data'!H47)),NA())</f>
        <v>#N/A</v>
      </c>
      <c r="AQ53" s="92" t="e">
        <f ca="true">+IF(AND(ISNUMBER(OFFSET('Sanitation Data'!$H$6,0,10*ROW('Sanitation Data'!H47))),'Data Summary'!DF53="Yes"),OFFSET('Sanitation Data'!$H$6,0,10*ROW('Sanitation Data'!H47)),NA())</f>
        <v>#N/A</v>
      </c>
      <c r="AR53" s="92" t="e">
        <f ca="true">+IF(AND(ISNUMBER(OFFSET('Sanitation Data'!$H$10,0,10*ROW('Sanitation Data'!H47))),'Data Summary'!DG53="Yes"),OFFSET('Sanitation Data'!$H$10,0,10*ROW('Sanitation Data'!H47)),NA())</f>
        <v>#N/A</v>
      </c>
      <c r="AS53" s="92" t="e">
        <f ca="true">+IF(AND(ISNUMBER(OFFSET('Sanitation Data'!$H$11,0,10*ROW('Sanitation Data'!H47))),'Data Summary'!DH53="Yes"),OFFSET('Sanitation Data'!$H$11,0,10*ROW('Sanitation Data'!H47)),NA())</f>
        <v>#N/A</v>
      </c>
      <c r="AT53" s="92" t="e">
        <f ca="true">+IF(AND(ISNUMBER(OFFSET('Sanitation Data'!$H$12,0,10*ROW('Sanitation Data'!H47))),'Data Summary'!DI53="Yes"),OFFSET('Sanitation Data'!$H$12,0,10*ROW('Sanitation Data'!H47)),NA())</f>
        <v>#N/A</v>
      </c>
      <c r="AU53" s="92" t="e">
        <f ca="true">+IF(AND(ISNUMBER(OFFSET('Sanitation Data'!$I$4,0,10*ROW('Sanitation Data'!I47))),'Data Summary'!DJ53="Yes"),100-OFFSET('Sanitation Data'!$I$4,0,10*ROW('Sanitation Data'!I47)),NA())</f>
        <v>#N/A</v>
      </c>
      <c r="AV53" s="92" t="e">
        <f ca="true">+IF(AND(ISNUMBER(OFFSET('Sanitation Data'!$I$6,0,10*ROW('Sanitation Data'!I47))),'Data Summary'!DK53="Yes"),OFFSET('Sanitation Data'!$I$6,0,10*ROW('Sanitation Data'!I47)),NA())</f>
        <v>#N/A</v>
      </c>
      <c r="AW53" s="92" t="e">
        <f ca="true">+IF(AND(ISNUMBER(OFFSET('Sanitation Data'!$I$10,0,10*ROW('Sanitation Data'!I47))),'Data Summary'!DL53="Yes"),OFFSET('Sanitation Data'!$I$10,0,10*ROW('Sanitation Data'!I47)),NA())</f>
        <v>#N/A</v>
      </c>
      <c r="AX53" s="92" t="e">
        <f ca="true">+IF(AND(ISNUMBER(OFFSET('Sanitation Data'!$I$11,0,10*ROW('Sanitation Data'!I47))),'Data Summary'!DM53="Yes"),OFFSET('Sanitation Data'!$I$11,0,10*ROW('Sanitation Data'!I47)),NA())</f>
        <v>#N/A</v>
      </c>
      <c r="AY53" s="92" t="e">
        <f ca="true">+IF(AND(ISNUMBER(OFFSET('Sanitation Data'!$I$12,0,10*ROW('Sanitation Data'!I47))),'Data Summary'!DN53="Yes"),OFFSET('Sanitation Data'!$I$12,0,10*ROW('Sanitation Data'!I47)),NA())</f>
        <v>#N/A</v>
      </c>
      <c r="AZ53" s="93" t="e">
        <f ca="true">+IF(AND(ISNUMBER(OFFSET('Hygiene Data'!$D$5,0,10*ROW('Hygiene Data'!D47))),'Data Summary'!DO53="Yes"),OFFSET('Hygiene Data'!$D$5,0,10*ROW('Hygiene Data'!D47)),NA())</f>
        <v>#N/A</v>
      </c>
      <c r="BA53" s="93" t="e">
        <f ca="true">+IF(AND(ISNUMBER(OFFSET('Hygiene Data'!$D$7,0,10*ROW('Hygiene Data'!D47))),'Data Summary'!DP53="Yes"),OFFSET('Hygiene Data'!$D$7,0,10*ROW('Hygiene Data'!D47)),NA())</f>
        <v>#N/A</v>
      </c>
      <c r="BB53" s="93" t="e">
        <f ca="true">+IF(AND(ISNUMBER(OFFSET('Hygiene Data'!$D$9,0,10*ROW('Hygiene Data'!D47))),'Data Summary'!DQ53="Yes"),OFFSET('Hygiene Data'!$D$9,0,10*ROW('Hygiene Data'!D47)),NA())</f>
        <v>#N/A</v>
      </c>
      <c r="BC53" s="93" t="e">
        <f ca="true">+IF(AND(ISNUMBER(OFFSET('Hygiene Data'!$E$5,0,10*ROW('Hygiene Data'!E47))),'Data Summary'!DR53="Yes"),OFFSET('Hygiene Data'!$E$5,0,10*ROW('Hygiene Data'!E47)),NA())</f>
        <v>#N/A</v>
      </c>
      <c r="BD53" s="93" t="e">
        <f ca="true">+IF(AND(ISNUMBER(OFFSET('Hygiene Data'!$E$7,0,10*ROW('Hygiene Data'!E47))),'Data Summary'!DS53="Yes"),OFFSET('Hygiene Data'!$E$7,0,10*ROW('Hygiene Data'!E47)),NA())</f>
        <v>#N/A</v>
      </c>
      <c r="BE53" s="93" t="e">
        <f ca="true">+IF(AND(ISNUMBER(OFFSET('Hygiene Data'!$E$9,0,10*ROW('Hygiene Data'!E47))),'Data Summary'!DT53="Yes"),OFFSET('Hygiene Data'!$E$9,0,10*ROW('Hygiene Data'!E47)),NA())</f>
        <v>#N/A</v>
      </c>
      <c r="BF53" s="93" t="e">
        <f ca="true">+IF(AND(ISNUMBER(OFFSET('Hygiene Data'!$F$5,0,10*ROW('Hygiene Data'!F47))),'Data Summary'!DU53="Yes"),OFFSET('Hygiene Data'!$F$5,0,10*ROW('Hygiene Data'!F47)),NA())</f>
        <v>#N/A</v>
      </c>
      <c r="BG53" s="93" t="e">
        <f ca="true">+IF(AND(ISNUMBER(OFFSET('Hygiene Data'!$F$7,0,10*ROW('Hygiene Data'!F47))),'Data Summary'!DV53="Yes"),OFFSET('Hygiene Data'!$F$7,0,10*ROW('Hygiene Data'!F47)),NA())</f>
        <v>#N/A</v>
      </c>
      <c r="BH53" s="93" t="e">
        <f ca="true">+IF(AND(ISNUMBER(OFFSET('Hygiene Data'!$F$9,0,10*ROW('Hygiene Data'!F47))),'Data Summary'!DW53="Yes"),OFFSET('Hygiene Data'!$F$9,0,10*ROW('Hygiene Data'!F47)),NA())</f>
        <v>#N/A</v>
      </c>
      <c r="BI53" s="93" t="e">
        <f ca="true">+IF(AND(ISNUMBER(OFFSET('Hygiene Data'!$G$5,0,10*ROW('Hygiene Data'!G47))),'Data Summary'!DX53="Yes"),OFFSET('Hygiene Data'!$G$5,0,10*ROW('Hygiene Data'!G47)),NA())</f>
        <v>#N/A</v>
      </c>
      <c r="BJ53" s="93" t="e">
        <f ca="true">+IF(AND(ISNUMBER(OFFSET('Hygiene Data'!$G$7,0,10*ROW('Hygiene Data'!G47))),'Data Summary'!DY53="Yes"),OFFSET('Hygiene Data'!$G$7,0,10*ROW('Hygiene Data'!G47)),NA())</f>
        <v>#N/A</v>
      </c>
      <c r="BK53" s="93" t="e">
        <f ca="true">+IF(AND(ISNUMBER(OFFSET('Hygiene Data'!$G$9,0,10*ROW('Hygiene Data'!G47))),'Data Summary'!DZ53="Yes"),OFFSET('Hygiene Data'!$G$9,0,10*ROW('Hygiene Data'!G47)),NA())</f>
        <v>#N/A</v>
      </c>
      <c r="BL53" s="93" t="e">
        <f ca="true">+IF(AND(ISNUMBER(OFFSET('Hygiene Data'!$H$5,0,10*ROW('Hygiene Data'!H47))),'Data Summary'!EA53="Yes"),OFFSET('Hygiene Data'!$H$5,0,10*ROW('Hygiene Data'!H47)),NA())</f>
        <v>#N/A</v>
      </c>
      <c r="BM53" s="93" t="e">
        <f ca="true">+IF(AND(ISNUMBER(OFFSET('Hygiene Data'!$H$7,0,10*ROW('Hygiene Data'!H47))),'Data Summary'!EB53="Yes"),OFFSET('Hygiene Data'!$H$7,0,10*ROW('Hygiene Data'!H47)),NA())</f>
        <v>#N/A</v>
      </c>
      <c r="BN53" s="93" t="e">
        <f ca="true">+IF(AND(ISNUMBER(OFFSET('Hygiene Data'!$H$9,0,10*ROW('Hygiene Data'!H47))),'Data Summary'!EC53="Yes"),OFFSET('Hygiene Data'!$H$9,0,10*ROW('Hygiene Data'!H47)),NA())</f>
        <v>#N/A</v>
      </c>
      <c r="BO53" s="93" t="e">
        <f ca="true">+IF(AND(ISNUMBER(OFFSET('Hygiene Data'!$I$5,0,10*ROW('Hygiene Data'!I47))),'Data Summary'!ED53="Yes"),OFFSET('Hygiene Data'!$I$5,0,10*ROW('Hygiene Data'!I47)),NA())</f>
        <v>#N/A</v>
      </c>
      <c r="BP53" s="93" t="e">
        <f ca="true">+IF(AND(ISNUMBER(OFFSET('Hygiene Data'!$I$7,0,10*ROW('Hygiene Data'!I47))),'Data Summary'!EE53="Yes"),OFFSET('Hygiene Data'!$I$7,0,10*ROW('Hygiene Data'!I47)),NA())</f>
        <v>#N/A</v>
      </c>
      <c r="BQ53" s="93" t="e">
        <f ca="true">+IF(AND(ISNUMBER(OFFSET('Hygiene Data'!$I$9,0,10*ROW('Hygiene Data'!I47))),'Data Summary'!EF53="Yes"),OFFSET('Hygiene Data'!$I$9,0,10*ROW('Hygiene Data'!I47)),NA())</f>
        <v>#N/A</v>
      </c>
    </row>
    <row xmlns:x14ac="http://schemas.microsoft.com/office/spreadsheetml/2009/9/ac" r="54" x14ac:dyDescent="0.2">
      <c r="A54" s="328" t="e">
        <f ca="true">+RIGHT('Data Summary'!A54,LEN('Data Summary'!A54)-9)</f>
        <v>#VALUE!</v>
      </c>
      <c r="B54" s="35" t="str">
        <f ca="true">+IF(ISTEXT('Data Summary'!B54),'Data Summary'!B54,"")</f>
        <v/>
      </c>
      <c r="C54" s="327" t="e">
        <f ca="true">+VALUE('Data Summary'!C54)</f>
        <v>#VALUE!</v>
      </c>
      <c r="D54" s="91" t="e">
        <f ca="true">+IF(AND(ISNUMBER(OFFSET('Water Data'!$D$4,0,10*ROW('Water Data'!D48))),'Data Summary'!BS54="Yes"),100-OFFSET('Water Data'!$D$4,0,10*ROW('Water Data'!D48)),NA())</f>
        <v>#N/A</v>
      </c>
      <c r="E54" s="91" t="e">
        <f ca="true">+IF(AND(ISNUMBER(OFFSET('Water Data'!$D$6,0,10*ROW('Water Data'!D48))),'Data Summary'!BT54="Yes"),OFFSET('Water Data'!$D$6,0,10*ROW('Water Data'!D48)),NA())</f>
        <v>#N/A</v>
      </c>
      <c r="F54" s="91" t="e">
        <f ca="true">+IF(AND(ISNUMBER(OFFSET('Water Data'!$D$9,0,10*ROW('Water Data'!D48))),'Data Summary'!BU54="Yes"),OFFSET('Water Data'!$D$9,0,10*ROW('Water Data'!D48)),NA())</f>
        <v>#N/A</v>
      </c>
      <c r="G54" s="91" t="e">
        <f ca="true">+IF(AND(ISNUMBER(OFFSET('Water Data'!$E$4,0,10*ROW('Water Data'!E48))),'Data Summary'!BV54="Yes"),100-OFFSET('Water Data'!$E$4,0,10*ROW('Water Data'!E48)),NA())</f>
        <v>#N/A</v>
      </c>
      <c r="H54" s="91" t="e">
        <f ca="true">+IF(AND(ISNUMBER(OFFSET('Water Data'!$E$6,0,10*ROW('Water Data'!E48))),'Data Summary'!BW54="Yes"),OFFSET('Water Data'!$E$6,0,10*ROW('Water Data'!E48)),NA())</f>
        <v>#N/A</v>
      </c>
      <c r="I54" s="91" t="e">
        <f ca="true">+IF(AND(ISNUMBER(OFFSET('Water Data'!$E$9,0,10*ROW('Water Data'!E48))),'Data Summary'!BX54="Yes"),OFFSET('Water Data'!$E$9,0,10*ROW('Water Data'!E48)),NA())</f>
        <v>#N/A</v>
      </c>
      <c r="J54" s="91" t="e">
        <f ca="true">+IF(AND(ISNUMBER(OFFSET('Water Data'!$F$4,0,10*ROW('Water Data'!F48))),'Data Summary'!BY54="Yes"),100-OFFSET('Water Data'!$F$4,0,10*ROW('Water Data'!F48)),NA())</f>
        <v>#N/A</v>
      </c>
      <c r="K54" s="91" t="e">
        <f ca="true">+IF(AND(ISNUMBER(OFFSET('Water Data'!$F$6,0,10*ROW('Water Data'!F48))),'Data Summary'!BZ54="Yes"),OFFSET('Water Data'!$F$6,0,10*ROW('Water Data'!F48)),NA())</f>
        <v>#N/A</v>
      </c>
      <c r="L54" s="91" t="e">
        <f ca="true">+IF(AND(ISNUMBER(OFFSET('Water Data'!$F$9,0,10*ROW('Water Data'!F48))),'Data Summary'!CA54="Yes"),OFFSET('Water Data'!$F$9,0,10*ROW('Water Data'!F48)),NA())</f>
        <v>#N/A</v>
      </c>
      <c r="M54" s="91" t="e">
        <f ca="true">+IF(AND(ISNUMBER(OFFSET('Water Data'!$G$4,0,10*ROW('Water Data'!G48))),'Data Summary'!CB54="Yes"),100-OFFSET('Water Data'!$G$4,0,10*ROW('Water Data'!G48)),NA())</f>
        <v>#N/A</v>
      </c>
      <c r="N54" s="91" t="e">
        <f ca="true">+IF(AND(ISNUMBER(OFFSET('Water Data'!$G$6,0,10*ROW('Water Data'!G48))),'Data Summary'!CC54="Yes"),OFFSET('Water Data'!$G$6,0,10*ROW('Water Data'!G48)),NA())</f>
        <v>#N/A</v>
      </c>
      <c r="O54" s="91" t="e">
        <f ca="true">+IF(AND(ISNUMBER(OFFSET('Water Data'!$G$9,0,10*ROW('Water Data'!G48))),'Data Summary'!CD54="Yes"),OFFSET('Water Data'!$G$9,0,10*ROW('Water Data'!G48)),NA())</f>
        <v>#N/A</v>
      </c>
      <c r="P54" s="91" t="e">
        <f ca="true">+IF(AND(ISNUMBER(OFFSET('Water Data'!$H$4,0,10*ROW('Water Data'!H48))),'Data Summary'!CE54="Yes"),100-OFFSET('Water Data'!$H$4,0,10*ROW('Water Data'!H48)),NA())</f>
        <v>#N/A</v>
      </c>
      <c r="Q54" s="91" t="e">
        <f ca="true">+IF(AND(ISNUMBER(OFFSET('Water Data'!$H$6,0,10*ROW('Water Data'!H48))),'Data Summary'!CF54="Yes"),OFFSET('Water Data'!$H$6,0,10*ROW('Water Data'!H48)),NA())</f>
        <v>#N/A</v>
      </c>
      <c r="R54" s="91" t="e">
        <f ca="true">+IF(AND(ISNUMBER(OFFSET('Water Data'!$H$9,0,10*ROW('Water Data'!H48))),'Data Summary'!CG54="Yes"),OFFSET('Water Data'!$H$9,0,10*ROW('Water Data'!H48)),NA())</f>
        <v>#N/A</v>
      </c>
      <c r="S54" s="91" t="e">
        <f ca="true">+IF(AND(ISNUMBER(OFFSET('Water Data'!$I$4,0,10*ROW('Water Data'!I48))),'Data Summary'!CH54="Yes"),100-OFFSET('Water Data'!$I$4,0,10*ROW('Water Data'!I48)),NA())</f>
        <v>#N/A</v>
      </c>
      <c r="T54" s="91" t="e">
        <f ca="true">+IF(AND(ISNUMBER(OFFSET('Water Data'!$I$6,0,10*ROW('Water Data'!I48))),'Data Summary'!CI54="Yes"),OFFSET('Water Data'!$I$6,0,10*ROW('Water Data'!I48)),NA())</f>
        <v>#N/A</v>
      </c>
      <c r="U54" s="91" t="e">
        <f ca="true">+IF(AND(ISNUMBER(OFFSET('Water Data'!$I$9,0,10*ROW('Water Data'!I48))),'Data Summary'!CJ54="Yes"),OFFSET('Water Data'!$I$9,0,10*ROW('Water Data'!I48)),NA())</f>
        <v>#N/A</v>
      </c>
      <c r="V54" s="92" t="e">
        <f ca="true">+IF(AND(ISNUMBER(OFFSET('Sanitation Data'!$D$4,0,10*ROW('Sanitation Data'!D48))),'Data Summary'!CK54="Yes"),100-OFFSET('Sanitation Data'!$D$4,0,10*ROW('Sanitation Data'!D48)),NA())</f>
        <v>#N/A</v>
      </c>
      <c r="W54" s="92" t="e">
        <f ca="true">+IF(AND(ISNUMBER(OFFSET('Sanitation Data'!$D$6,0,10*ROW('Sanitation Data'!D48))),'Data Summary'!CL54="Yes"),OFFSET('Sanitation Data'!$D$6,0,10*ROW('Sanitation Data'!D48)),NA())</f>
        <v>#N/A</v>
      </c>
      <c r="X54" s="92" t="e">
        <f ca="true">+IF(AND(ISNUMBER(OFFSET('Sanitation Data'!$D$10,0,10*ROW('Sanitation Data'!D48))),'Data Summary'!CM54="Yes"),OFFSET('Sanitation Data'!$D$10,0,10*ROW('Sanitation Data'!D48)),NA())</f>
        <v>#N/A</v>
      </c>
      <c r="Y54" s="92" t="e">
        <f ca="true">+IF(AND(ISNUMBER(OFFSET('Sanitation Data'!$D$11,0,10*ROW('Sanitation Data'!D48))),'Data Summary'!CN54="Yes"),OFFSET('Sanitation Data'!$D$11,0,10*ROW('Sanitation Data'!D48)),NA())</f>
        <v>#N/A</v>
      </c>
      <c r="Z54" s="92" t="e">
        <f ca="true">+IF(AND(ISNUMBER(OFFSET('Sanitation Data'!$D$12,0,10*ROW('Sanitation Data'!D48))),'Data Summary'!CO54="Yes"),OFFSET('Sanitation Data'!$D$12,0,10*ROW('Sanitation Data'!D48)),NA())</f>
        <v>#N/A</v>
      </c>
      <c r="AA54" s="92" t="e">
        <f ca="true">+IF(AND(ISNUMBER(OFFSET('Sanitation Data'!$E$4,0,10*ROW('Sanitation Data'!E48))),'Data Summary'!CP54="Yes"),100-OFFSET('Sanitation Data'!$E$4,0,10*ROW('Sanitation Data'!E48)),NA())</f>
        <v>#N/A</v>
      </c>
      <c r="AB54" s="92" t="e">
        <f ca="true">+IF(AND(ISNUMBER(OFFSET('Sanitation Data'!$E$6,0,10*ROW('Sanitation Data'!E48))),'Data Summary'!CQ54="Yes"),OFFSET('Sanitation Data'!$E$6,0,10*ROW('Sanitation Data'!E48)),NA())</f>
        <v>#N/A</v>
      </c>
      <c r="AC54" s="92" t="e">
        <f ca="true">+IF(AND(ISNUMBER(OFFSET('Sanitation Data'!$E$10,0,10*ROW('Sanitation Data'!E48))),'Data Summary'!CR54="Yes"),OFFSET('Sanitation Data'!$E$10,0,10*ROW('Sanitation Data'!E48)),NA())</f>
        <v>#N/A</v>
      </c>
      <c r="AD54" s="92" t="e">
        <f ca="true">+IF(AND(ISNUMBER(OFFSET('Sanitation Data'!$E$11,0,10*ROW('Sanitation Data'!E48))),'Data Summary'!CS54="Yes"),OFFSET('Sanitation Data'!$E$11,0,10*ROW('Sanitation Data'!E48)),NA())</f>
        <v>#N/A</v>
      </c>
      <c r="AE54" s="92" t="e">
        <f ca="true">+IF(AND(ISNUMBER(OFFSET('Sanitation Data'!$E$12,0,10*ROW('Sanitation Data'!E48))),'Data Summary'!CT54="Yes"),OFFSET('Sanitation Data'!$E$12,0,10*ROW('Sanitation Data'!E48)),NA())</f>
        <v>#N/A</v>
      </c>
      <c r="AF54" s="92" t="e">
        <f ca="true">+IF(AND(ISNUMBER(OFFSET('Sanitation Data'!$F$4,0,10*ROW('Sanitation Data'!F48))),'Data Summary'!CU54="Yes"),100-OFFSET('Sanitation Data'!$F$4,0,10*ROW('Sanitation Data'!F48)),NA())</f>
        <v>#N/A</v>
      </c>
      <c r="AG54" s="92" t="e">
        <f ca="true">+IF(AND(ISNUMBER(OFFSET('Sanitation Data'!$F$6,0,10*ROW('Sanitation Data'!F48))),'Data Summary'!CV54="Yes"),OFFSET('Sanitation Data'!$F$6,0,10*ROW('Sanitation Data'!F48)),NA())</f>
        <v>#N/A</v>
      </c>
      <c r="AH54" s="92" t="e">
        <f ca="true">+IF(AND(ISNUMBER(OFFSET('Sanitation Data'!$F$10,0,10*ROW('Sanitation Data'!F48))),'Data Summary'!CW54="Yes"),OFFSET('Sanitation Data'!$F$10,0,10*ROW('Sanitation Data'!F48)),NA())</f>
        <v>#N/A</v>
      </c>
      <c r="AI54" s="92" t="e">
        <f ca="true">+IF(AND(ISNUMBER(OFFSET('Sanitation Data'!$F$11,0,10*ROW('Sanitation Data'!F48))),'Data Summary'!CX54="Yes"),OFFSET('Sanitation Data'!$F$11,0,10*ROW('Sanitation Data'!F48)),NA())</f>
        <v>#N/A</v>
      </c>
      <c r="AJ54" s="92" t="e">
        <f ca="true">+IF(AND(ISNUMBER(OFFSET('Sanitation Data'!$F$12,0,10*ROW('Sanitation Data'!F48))),'Data Summary'!CY54="Yes"),OFFSET('Sanitation Data'!$F$12,0,10*ROW('Sanitation Data'!F48)),NA())</f>
        <v>#N/A</v>
      </c>
      <c r="AK54" s="92" t="e">
        <f ca="true">+IF(AND(ISNUMBER(OFFSET('Sanitation Data'!$G$4,0,10*ROW('Sanitation Data'!G48))),'Data Summary'!CZ54="Yes"),100-OFFSET('Sanitation Data'!$G$4,0,10*ROW('Sanitation Data'!G48)),NA())</f>
        <v>#N/A</v>
      </c>
      <c r="AL54" s="92" t="e">
        <f ca="true">+IF(AND(ISNUMBER(OFFSET('Sanitation Data'!$G$6,0,10*ROW('Sanitation Data'!G48))),'Data Summary'!DA54="Yes"),OFFSET('Sanitation Data'!$G$6,0,10*ROW('Sanitation Data'!G48)),NA())</f>
        <v>#N/A</v>
      </c>
      <c r="AM54" s="92" t="e">
        <f ca="true">+IF(AND(ISNUMBER(OFFSET('Sanitation Data'!$G$10,0,10*ROW('Sanitation Data'!G48))),'Data Summary'!DB54="Yes"),OFFSET('Sanitation Data'!$G$10,0,10*ROW('Sanitation Data'!G48)),NA())</f>
        <v>#N/A</v>
      </c>
      <c r="AN54" s="92" t="e">
        <f ca="true">+IF(AND(ISNUMBER(OFFSET('Sanitation Data'!$G$11,0,10*ROW('Sanitation Data'!G48))),'Data Summary'!DC54="Yes"),OFFSET('Sanitation Data'!$G$11,0,10*ROW('Sanitation Data'!G48)),NA())</f>
        <v>#N/A</v>
      </c>
      <c r="AO54" s="92" t="e">
        <f ca="true">+IF(AND(ISNUMBER(OFFSET('Sanitation Data'!$G$12,0,10*ROW('Sanitation Data'!G48))),'Data Summary'!DD54="Yes"),OFFSET('Sanitation Data'!$G$12,0,10*ROW('Sanitation Data'!G48)),NA())</f>
        <v>#N/A</v>
      </c>
      <c r="AP54" s="92" t="e">
        <f ca="true">+IF(AND(ISNUMBER(OFFSET('Sanitation Data'!$H$4,0,10*ROW('Sanitation Data'!H48))),'Data Summary'!DE54="Yes"),100-OFFSET('Sanitation Data'!$H$4,0,10*ROW('Sanitation Data'!H48)),NA())</f>
        <v>#N/A</v>
      </c>
      <c r="AQ54" s="92" t="e">
        <f ca="true">+IF(AND(ISNUMBER(OFFSET('Sanitation Data'!$H$6,0,10*ROW('Sanitation Data'!H48))),'Data Summary'!DF54="Yes"),OFFSET('Sanitation Data'!$H$6,0,10*ROW('Sanitation Data'!H48)),NA())</f>
        <v>#N/A</v>
      </c>
      <c r="AR54" s="92" t="e">
        <f ca="true">+IF(AND(ISNUMBER(OFFSET('Sanitation Data'!$H$10,0,10*ROW('Sanitation Data'!H48))),'Data Summary'!DG54="Yes"),OFFSET('Sanitation Data'!$H$10,0,10*ROW('Sanitation Data'!H48)),NA())</f>
        <v>#N/A</v>
      </c>
      <c r="AS54" s="92" t="e">
        <f ca="true">+IF(AND(ISNUMBER(OFFSET('Sanitation Data'!$H$11,0,10*ROW('Sanitation Data'!H48))),'Data Summary'!DH54="Yes"),OFFSET('Sanitation Data'!$H$11,0,10*ROW('Sanitation Data'!H48)),NA())</f>
        <v>#N/A</v>
      </c>
      <c r="AT54" s="92" t="e">
        <f ca="true">+IF(AND(ISNUMBER(OFFSET('Sanitation Data'!$H$12,0,10*ROW('Sanitation Data'!H48))),'Data Summary'!DI54="Yes"),OFFSET('Sanitation Data'!$H$12,0,10*ROW('Sanitation Data'!H48)),NA())</f>
        <v>#N/A</v>
      </c>
      <c r="AU54" s="92" t="e">
        <f ca="true">+IF(AND(ISNUMBER(OFFSET('Sanitation Data'!$I$4,0,10*ROW('Sanitation Data'!I48))),'Data Summary'!DJ54="Yes"),100-OFFSET('Sanitation Data'!$I$4,0,10*ROW('Sanitation Data'!I48)),NA())</f>
        <v>#N/A</v>
      </c>
      <c r="AV54" s="92" t="e">
        <f ca="true">+IF(AND(ISNUMBER(OFFSET('Sanitation Data'!$I$6,0,10*ROW('Sanitation Data'!I48))),'Data Summary'!DK54="Yes"),OFFSET('Sanitation Data'!$I$6,0,10*ROW('Sanitation Data'!I48)),NA())</f>
        <v>#N/A</v>
      </c>
      <c r="AW54" s="92" t="e">
        <f ca="true">+IF(AND(ISNUMBER(OFFSET('Sanitation Data'!$I$10,0,10*ROW('Sanitation Data'!I48))),'Data Summary'!DL54="Yes"),OFFSET('Sanitation Data'!$I$10,0,10*ROW('Sanitation Data'!I48)),NA())</f>
        <v>#N/A</v>
      </c>
      <c r="AX54" s="92" t="e">
        <f ca="true">+IF(AND(ISNUMBER(OFFSET('Sanitation Data'!$I$11,0,10*ROW('Sanitation Data'!I48))),'Data Summary'!DM54="Yes"),OFFSET('Sanitation Data'!$I$11,0,10*ROW('Sanitation Data'!I48)),NA())</f>
        <v>#N/A</v>
      </c>
      <c r="AY54" s="92" t="e">
        <f ca="true">+IF(AND(ISNUMBER(OFFSET('Sanitation Data'!$I$12,0,10*ROW('Sanitation Data'!I48))),'Data Summary'!DN54="Yes"),OFFSET('Sanitation Data'!$I$12,0,10*ROW('Sanitation Data'!I48)),NA())</f>
        <v>#N/A</v>
      </c>
      <c r="AZ54" s="93" t="e">
        <f ca="true">+IF(AND(ISNUMBER(OFFSET('Hygiene Data'!$D$5,0,10*ROW('Hygiene Data'!D48))),'Data Summary'!DO54="Yes"),OFFSET('Hygiene Data'!$D$5,0,10*ROW('Hygiene Data'!D48)),NA())</f>
        <v>#N/A</v>
      </c>
      <c r="BA54" s="93" t="e">
        <f ca="true">+IF(AND(ISNUMBER(OFFSET('Hygiene Data'!$D$7,0,10*ROW('Hygiene Data'!D48))),'Data Summary'!DP54="Yes"),OFFSET('Hygiene Data'!$D$7,0,10*ROW('Hygiene Data'!D48)),NA())</f>
        <v>#N/A</v>
      </c>
      <c r="BB54" s="93" t="e">
        <f ca="true">+IF(AND(ISNUMBER(OFFSET('Hygiene Data'!$D$9,0,10*ROW('Hygiene Data'!D48))),'Data Summary'!DQ54="Yes"),OFFSET('Hygiene Data'!$D$9,0,10*ROW('Hygiene Data'!D48)),NA())</f>
        <v>#N/A</v>
      </c>
      <c r="BC54" s="93" t="e">
        <f ca="true">+IF(AND(ISNUMBER(OFFSET('Hygiene Data'!$E$5,0,10*ROW('Hygiene Data'!E48))),'Data Summary'!DR54="Yes"),OFFSET('Hygiene Data'!$E$5,0,10*ROW('Hygiene Data'!E48)),NA())</f>
        <v>#N/A</v>
      </c>
      <c r="BD54" s="93" t="e">
        <f ca="true">+IF(AND(ISNUMBER(OFFSET('Hygiene Data'!$E$7,0,10*ROW('Hygiene Data'!E48))),'Data Summary'!DS54="Yes"),OFFSET('Hygiene Data'!$E$7,0,10*ROW('Hygiene Data'!E48)),NA())</f>
        <v>#N/A</v>
      </c>
      <c r="BE54" s="93" t="e">
        <f ca="true">+IF(AND(ISNUMBER(OFFSET('Hygiene Data'!$E$9,0,10*ROW('Hygiene Data'!E48))),'Data Summary'!DT54="Yes"),OFFSET('Hygiene Data'!$E$9,0,10*ROW('Hygiene Data'!E48)),NA())</f>
        <v>#N/A</v>
      </c>
      <c r="BF54" s="93" t="e">
        <f ca="true">+IF(AND(ISNUMBER(OFFSET('Hygiene Data'!$F$5,0,10*ROW('Hygiene Data'!F48))),'Data Summary'!DU54="Yes"),OFFSET('Hygiene Data'!$F$5,0,10*ROW('Hygiene Data'!F48)),NA())</f>
        <v>#N/A</v>
      </c>
      <c r="BG54" s="93" t="e">
        <f ca="true">+IF(AND(ISNUMBER(OFFSET('Hygiene Data'!$F$7,0,10*ROW('Hygiene Data'!F48))),'Data Summary'!DV54="Yes"),OFFSET('Hygiene Data'!$F$7,0,10*ROW('Hygiene Data'!F48)),NA())</f>
        <v>#N/A</v>
      </c>
      <c r="BH54" s="93" t="e">
        <f ca="true">+IF(AND(ISNUMBER(OFFSET('Hygiene Data'!$F$9,0,10*ROW('Hygiene Data'!F48))),'Data Summary'!DW54="Yes"),OFFSET('Hygiene Data'!$F$9,0,10*ROW('Hygiene Data'!F48)),NA())</f>
        <v>#N/A</v>
      </c>
      <c r="BI54" s="93" t="e">
        <f ca="true">+IF(AND(ISNUMBER(OFFSET('Hygiene Data'!$G$5,0,10*ROW('Hygiene Data'!G48))),'Data Summary'!DX54="Yes"),OFFSET('Hygiene Data'!$G$5,0,10*ROW('Hygiene Data'!G48)),NA())</f>
        <v>#N/A</v>
      </c>
      <c r="BJ54" s="93" t="e">
        <f ca="true">+IF(AND(ISNUMBER(OFFSET('Hygiene Data'!$G$7,0,10*ROW('Hygiene Data'!G48))),'Data Summary'!DY54="Yes"),OFFSET('Hygiene Data'!$G$7,0,10*ROW('Hygiene Data'!G48)),NA())</f>
        <v>#N/A</v>
      </c>
      <c r="BK54" s="93" t="e">
        <f ca="true">+IF(AND(ISNUMBER(OFFSET('Hygiene Data'!$G$9,0,10*ROW('Hygiene Data'!G48))),'Data Summary'!DZ54="Yes"),OFFSET('Hygiene Data'!$G$9,0,10*ROW('Hygiene Data'!G48)),NA())</f>
        <v>#N/A</v>
      </c>
      <c r="BL54" s="93" t="e">
        <f ca="true">+IF(AND(ISNUMBER(OFFSET('Hygiene Data'!$H$5,0,10*ROW('Hygiene Data'!H48))),'Data Summary'!EA54="Yes"),OFFSET('Hygiene Data'!$H$5,0,10*ROW('Hygiene Data'!H48)),NA())</f>
        <v>#N/A</v>
      </c>
      <c r="BM54" s="93" t="e">
        <f ca="true">+IF(AND(ISNUMBER(OFFSET('Hygiene Data'!$H$7,0,10*ROW('Hygiene Data'!H48))),'Data Summary'!EB54="Yes"),OFFSET('Hygiene Data'!$H$7,0,10*ROW('Hygiene Data'!H48)),NA())</f>
        <v>#N/A</v>
      </c>
      <c r="BN54" s="93" t="e">
        <f ca="true">+IF(AND(ISNUMBER(OFFSET('Hygiene Data'!$H$9,0,10*ROW('Hygiene Data'!H48))),'Data Summary'!EC54="Yes"),OFFSET('Hygiene Data'!$H$9,0,10*ROW('Hygiene Data'!H48)),NA())</f>
        <v>#N/A</v>
      </c>
      <c r="BO54" s="93" t="e">
        <f ca="true">+IF(AND(ISNUMBER(OFFSET('Hygiene Data'!$I$5,0,10*ROW('Hygiene Data'!I48))),'Data Summary'!ED54="Yes"),OFFSET('Hygiene Data'!$I$5,0,10*ROW('Hygiene Data'!I48)),NA())</f>
        <v>#N/A</v>
      </c>
      <c r="BP54" s="93" t="e">
        <f ca="true">+IF(AND(ISNUMBER(OFFSET('Hygiene Data'!$I$7,0,10*ROW('Hygiene Data'!I48))),'Data Summary'!EE54="Yes"),OFFSET('Hygiene Data'!$I$7,0,10*ROW('Hygiene Data'!I48)),NA())</f>
        <v>#N/A</v>
      </c>
      <c r="BQ54" s="93" t="e">
        <f ca="true">+IF(AND(ISNUMBER(OFFSET('Hygiene Data'!$I$9,0,10*ROW('Hygiene Data'!I48))),'Data Summary'!EF54="Yes"),OFFSET('Hygiene Data'!$I$9,0,10*ROW('Hygiene Data'!I48)),NA())</f>
        <v>#N/A</v>
      </c>
    </row>
    <row xmlns:x14ac="http://schemas.microsoft.com/office/spreadsheetml/2009/9/ac" r="55" x14ac:dyDescent="0.2">
      <c r="A55" s="328" t="e">
        <f ca="true">+RIGHT('Data Summary'!A55,LEN('Data Summary'!A55)-9)</f>
        <v>#VALUE!</v>
      </c>
      <c r="B55" s="35" t="str">
        <f ca="true">+IF(ISTEXT('Data Summary'!B55),'Data Summary'!B55,"")</f>
        <v/>
      </c>
      <c r="C55" s="327" t="e">
        <f ca="true">+VALUE('Data Summary'!C55)</f>
        <v>#VALUE!</v>
      </c>
      <c r="D55" s="91" t="e">
        <f ca="true">+IF(AND(ISNUMBER(OFFSET('Water Data'!$D$4,0,10*ROW('Water Data'!D49))),'Data Summary'!BS55="Yes"),100-OFFSET('Water Data'!$D$4,0,10*ROW('Water Data'!D49)),NA())</f>
        <v>#N/A</v>
      </c>
      <c r="E55" s="91" t="e">
        <f ca="true">+IF(AND(ISNUMBER(OFFSET('Water Data'!$D$6,0,10*ROW('Water Data'!D49))),'Data Summary'!BT55="Yes"),OFFSET('Water Data'!$D$6,0,10*ROW('Water Data'!D49)),NA())</f>
        <v>#N/A</v>
      </c>
      <c r="F55" s="91" t="e">
        <f ca="true">+IF(AND(ISNUMBER(OFFSET('Water Data'!$D$9,0,10*ROW('Water Data'!D49))),'Data Summary'!BU55="Yes"),OFFSET('Water Data'!$D$9,0,10*ROW('Water Data'!D49)),NA())</f>
        <v>#N/A</v>
      </c>
      <c r="G55" s="91" t="e">
        <f ca="true">+IF(AND(ISNUMBER(OFFSET('Water Data'!$E$4,0,10*ROW('Water Data'!E49))),'Data Summary'!BV55="Yes"),100-OFFSET('Water Data'!$E$4,0,10*ROW('Water Data'!E49)),NA())</f>
        <v>#N/A</v>
      </c>
      <c r="H55" s="91" t="e">
        <f ca="true">+IF(AND(ISNUMBER(OFFSET('Water Data'!$E$6,0,10*ROW('Water Data'!E49))),'Data Summary'!BW55="Yes"),OFFSET('Water Data'!$E$6,0,10*ROW('Water Data'!E49)),NA())</f>
        <v>#N/A</v>
      </c>
      <c r="I55" s="91" t="e">
        <f ca="true">+IF(AND(ISNUMBER(OFFSET('Water Data'!$E$9,0,10*ROW('Water Data'!E49))),'Data Summary'!BX55="Yes"),OFFSET('Water Data'!$E$9,0,10*ROW('Water Data'!E49)),NA())</f>
        <v>#N/A</v>
      </c>
      <c r="J55" s="91" t="e">
        <f ca="true">+IF(AND(ISNUMBER(OFFSET('Water Data'!$F$4,0,10*ROW('Water Data'!F49))),'Data Summary'!BY55="Yes"),100-OFFSET('Water Data'!$F$4,0,10*ROW('Water Data'!F49)),NA())</f>
        <v>#N/A</v>
      </c>
      <c r="K55" s="91" t="e">
        <f ca="true">+IF(AND(ISNUMBER(OFFSET('Water Data'!$F$6,0,10*ROW('Water Data'!F49))),'Data Summary'!BZ55="Yes"),OFFSET('Water Data'!$F$6,0,10*ROW('Water Data'!F49)),NA())</f>
        <v>#N/A</v>
      </c>
      <c r="L55" s="91" t="e">
        <f ca="true">+IF(AND(ISNUMBER(OFFSET('Water Data'!$F$9,0,10*ROW('Water Data'!F49))),'Data Summary'!CA55="Yes"),OFFSET('Water Data'!$F$9,0,10*ROW('Water Data'!F49)),NA())</f>
        <v>#N/A</v>
      </c>
      <c r="M55" s="91" t="e">
        <f ca="true">+IF(AND(ISNUMBER(OFFSET('Water Data'!$G$4,0,10*ROW('Water Data'!G49))),'Data Summary'!CB55="Yes"),100-OFFSET('Water Data'!$G$4,0,10*ROW('Water Data'!G49)),NA())</f>
        <v>#N/A</v>
      </c>
      <c r="N55" s="91" t="e">
        <f ca="true">+IF(AND(ISNUMBER(OFFSET('Water Data'!$G$6,0,10*ROW('Water Data'!G49))),'Data Summary'!CC55="Yes"),OFFSET('Water Data'!$G$6,0,10*ROW('Water Data'!G49)),NA())</f>
        <v>#N/A</v>
      </c>
      <c r="O55" s="91" t="e">
        <f ca="true">+IF(AND(ISNUMBER(OFFSET('Water Data'!$G$9,0,10*ROW('Water Data'!G49))),'Data Summary'!CD55="Yes"),OFFSET('Water Data'!$G$9,0,10*ROW('Water Data'!G49)),NA())</f>
        <v>#N/A</v>
      </c>
      <c r="P55" s="91" t="e">
        <f ca="true">+IF(AND(ISNUMBER(OFFSET('Water Data'!$H$4,0,10*ROW('Water Data'!H49))),'Data Summary'!CE55="Yes"),100-OFFSET('Water Data'!$H$4,0,10*ROW('Water Data'!H49)),NA())</f>
        <v>#N/A</v>
      </c>
      <c r="Q55" s="91" t="e">
        <f ca="true">+IF(AND(ISNUMBER(OFFSET('Water Data'!$H$6,0,10*ROW('Water Data'!H49))),'Data Summary'!CF55="Yes"),OFFSET('Water Data'!$H$6,0,10*ROW('Water Data'!H49)),NA())</f>
        <v>#N/A</v>
      </c>
      <c r="R55" s="91" t="e">
        <f ca="true">+IF(AND(ISNUMBER(OFFSET('Water Data'!$H$9,0,10*ROW('Water Data'!H49))),'Data Summary'!CG55="Yes"),OFFSET('Water Data'!$H$9,0,10*ROW('Water Data'!H49)),NA())</f>
        <v>#N/A</v>
      </c>
      <c r="S55" s="91" t="e">
        <f ca="true">+IF(AND(ISNUMBER(OFFSET('Water Data'!$I$4,0,10*ROW('Water Data'!I49))),'Data Summary'!CH55="Yes"),100-OFFSET('Water Data'!$I$4,0,10*ROW('Water Data'!I49)),NA())</f>
        <v>#N/A</v>
      </c>
      <c r="T55" s="91" t="e">
        <f ca="true">+IF(AND(ISNUMBER(OFFSET('Water Data'!$I$6,0,10*ROW('Water Data'!I49))),'Data Summary'!CI55="Yes"),OFFSET('Water Data'!$I$6,0,10*ROW('Water Data'!I49)),NA())</f>
        <v>#N/A</v>
      </c>
      <c r="U55" s="91" t="e">
        <f ca="true">+IF(AND(ISNUMBER(OFFSET('Water Data'!$I$9,0,10*ROW('Water Data'!I49))),'Data Summary'!CJ55="Yes"),OFFSET('Water Data'!$I$9,0,10*ROW('Water Data'!I49)),NA())</f>
        <v>#N/A</v>
      </c>
      <c r="V55" s="92" t="e">
        <f ca="true">+IF(AND(ISNUMBER(OFFSET('Sanitation Data'!$D$4,0,10*ROW('Sanitation Data'!D49))),'Data Summary'!CK55="Yes"),100-OFFSET('Sanitation Data'!$D$4,0,10*ROW('Sanitation Data'!D49)),NA())</f>
        <v>#N/A</v>
      </c>
      <c r="W55" s="92" t="e">
        <f ca="true">+IF(AND(ISNUMBER(OFFSET('Sanitation Data'!$D$6,0,10*ROW('Sanitation Data'!D49))),'Data Summary'!CL55="Yes"),OFFSET('Sanitation Data'!$D$6,0,10*ROW('Sanitation Data'!D49)),NA())</f>
        <v>#N/A</v>
      </c>
      <c r="X55" s="92" t="e">
        <f ca="true">+IF(AND(ISNUMBER(OFFSET('Sanitation Data'!$D$10,0,10*ROW('Sanitation Data'!D49))),'Data Summary'!CM55="Yes"),OFFSET('Sanitation Data'!$D$10,0,10*ROW('Sanitation Data'!D49)),NA())</f>
        <v>#N/A</v>
      </c>
      <c r="Y55" s="92" t="e">
        <f ca="true">+IF(AND(ISNUMBER(OFFSET('Sanitation Data'!$D$11,0,10*ROW('Sanitation Data'!D49))),'Data Summary'!CN55="Yes"),OFFSET('Sanitation Data'!$D$11,0,10*ROW('Sanitation Data'!D49)),NA())</f>
        <v>#N/A</v>
      </c>
      <c r="Z55" s="92" t="e">
        <f ca="true">+IF(AND(ISNUMBER(OFFSET('Sanitation Data'!$D$12,0,10*ROW('Sanitation Data'!D49))),'Data Summary'!CO55="Yes"),OFFSET('Sanitation Data'!$D$12,0,10*ROW('Sanitation Data'!D49)),NA())</f>
        <v>#N/A</v>
      </c>
      <c r="AA55" s="92" t="e">
        <f ca="true">+IF(AND(ISNUMBER(OFFSET('Sanitation Data'!$E$4,0,10*ROW('Sanitation Data'!E49))),'Data Summary'!CP55="Yes"),100-OFFSET('Sanitation Data'!$E$4,0,10*ROW('Sanitation Data'!E49)),NA())</f>
        <v>#N/A</v>
      </c>
      <c r="AB55" s="92" t="e">
        <f ca="true">+IF(AND(ISNUMBER(OFFSET('Sanitation Data'!$E$6,0,10*ROW('Sanitation Data'!E49))),'Data Summary'!CQ55="Yes"),OFFSET('Sanitation Data'!$E$6,0,10*ROW('Sanitation Data'!E49)),NA())</f>
        <v>#N/A</v>
      </c>
      <c r="AC55" s="92" t="e">
        <f ca="true">+IF(AND(ISNUMBER(OFFSET('Sanitation Data'!$E$10,0,10*ROW('Sanitation Data'!E49))),'Data Summary'!CR55="Yes"),OFFSET('Sanitation Data'!$E$10,0,10*ROW('Sanitation Data'!E49)),NA())</f>
        <v>#N/A</v>
      </c>
      <c r="AD55" s="92" t="e">
        <f ca="true">+IF(AND(ISNUMBER(OFFSET('Sanitation Data'!$E$11,0,10*ROW('Sanitation Data'!E49))),'Data Summary'!CS55="Yes"),OFFSET('Sanitation Data'!$E$11,0,10*ROW('Sanitation Data'!E49)),NA())</f>
        <v>#N/A</v>
      </c>
      <c r="AE55" s="92" t="e">
        <f ca="true">+IF(AND(ISNUMBER(OFFSET('Sanitation Data'!$E$12,0,10*ROW('Sanitation Data'!E49))),'Data Summary'!CT55="Yes"),OFFSET('Sanitation Data'!$E$12,0,10*ROW('Sanitation Data'!E49)),NA())</f>
        <v>#N/A</v>
      </c>
      <c r="AF55" s="92" t="e">
        <f ca="true">+IF(AND(ISNUMBER(OFFSET('Sanitation Data'!$F$4,0,10*ROW('Sanitation Data'!F49))),'Data Summary'!CU55="Yes"),100-OFFSET('Sanitation Data'!$F$4,0,10*ROW('Sanitation Data'!F49)),NA())</f>
        <v>#N/A</v>
      </c>
      <c r="AG55" s="92" t="e">
        <f ca="true">+IF(AND(ISNUMBER(OFFSET('Sanitation Data'!$F$6,0,10*ROW('Sanitation Data'!F49))),'Data Summary'!CV55="Yes"),OFFSET('Sanitation Data'!$F$6,0,10*ROW('Sanitation Data'!F49)),NA())</f>
        <v>#N/A</v>
      </c>
      <c r="AH55" s="92" t="e">
        <f ca="true">+IF(AND(ISNUMBER(OFFSET('Sanitation Data'!$F$10,0,10*ROW('Sanitation Data'!F49))),'Data Summary'!CW55="Yes"),OFFSET('Sanitation Data'!$F$10,0,10*ROW('Sanitation Data'!F49)),NA())</f>
        <v>#N/A</v>
      </c>
      <c r="AI55" s="92" t="e">
        <f ca="true">+IF(AND(ISNUMBER(OFFSET('Sanitation Data'!$F$11,0,10*ROW('Sanitation Data'!F49))),'Data Summary'!CX55="Yes"),OFFSET('Sanitation Data'!$F$11,0,10*ROW('Sanitation Data'!F49)),NA())</f>
        <v>#N/A</v>
      </c>
      <c r="AJ55" s="92" t="e">
        <f ca="true">+IF(AND(ISNUMBER(OFFSET('Sanitation Data'!$F$12,0,10*ROW('Sanitation Data'!F49))),'Data Summary'!CY55="Yes"),OFFSET('Sanitation Data'!$F$12,0,10*ROW('Sanitation Data'!F49)),NA())</f>
        <v>#N/A</v>
      </c>
      <c r="AK55" s="92" t="e">
        <f ca="true">+IF(AND(ISNUMBER(OFFSET('Sanitation Data'!$G$4,0,10*ROW('Sanitation Data'!G49))),'Data Summary'!CZ55="Yes"),100-OFFSET('Sanitation Data'!$G$4,0,10*ROW('Sanitation Data'!G49)),NA())</f>
        <v>#N/A</v>
      </c>
      <c r="AL55" s="92" t="e">
        <f ca="true">+IF(AND(ISNUMBER(OFFSET('Sanitation Data'!$G$6,0,10*ROW('Sanitation Data'!G49))),'Data Summary'!DA55="Yes"),OFFSET('Sanitation Data'!$G$6,0,10*ROW('Sanitation Data'!G49)),NA())</f>
        <v>#N/A</v>
      </c>
      <c r="AM55" s="92" t="e">
        <f ca="true">+IF(AND(ISNUMBER(OFFSET('Sanitation Data'!$G$10,0,10*ROW('Sanitation Data'!G49))),'Data Summary'!DB55="Yes"),OFFSET('Sanitation Data'!$G$10,0,10*ROW('Sanitation Data'!G49)),NA())</f>
        <v>#N/A</v>
      </c>
      <c r="AN55" s="92" t="e">
        <f ca="true">+IF(AND(ISNUMBER(OFFSET('Sanitation Data'!$G$11,0,10*ROW('Sanitation Data'!G49))),'Data Summary'!DC55="Yes"),OFFSET('Sanitation Data'!$G$11,0,10*ROW('Sanitation Data'!G49)),NA())</f>
        <v>#N/A</v>
      </c>
      <c r="AO55" s="92" t="e">
        <f ca="true">+IF(AND(ISNUMBER(OFFSET('Sanitation Data'!$G$12,0,10*ROW('Sanitation Data'!G49))),'Data Summary'!DD55="Yes"),OFFSET('Sanitation Data'!$G$12,0,10*ROW('Sanitation Data'!G49)),NA())</f>
        <v>#N/A</v>
      </c>
      <c r="AP55" s="92" t="e">
        <f ca="true">+IF(AND(ISNUMBER(OFFSET('Sanitation Data'!$H$4,0,10*ROW('Sanitation Data'!H49))),'Data Summary'!DE55="Yes"),100-OFFSET('Sanitation Data'!$H$4,0,10*ROW('Sanitation Data'!H49)),NA())</f>
        <v>#N/A</v>
      </c>
      <c r="AQ55" s="92" t="e">
        <f ca="true">+IF(AND(ISNUMBER(OFFSET('Sanitation Data'!$H$6,0,10*ROW('Sanitation Data'!H49))),'Data Summary'!DF55="Yes"),OFFSET('Sanitation Data'!$H$6,0,10*ROW('Sanitation Data'!H49)),NA())</f>
        <v>#N/A</v>
      </c>
      <c r="AR55" s="92" t="e">
        <f ca="true">+IF(AND(ISNUMBER(OFFSET('Sanitation Data'!$H$10,0,10*ROW('Sanitation Data'!H49))),'Data Summary'!DG55="Yes"),OFFSET('Sanitation Data'!$H$10,0,10*ROW('Sanitation Data'!H49)),NA())</f>
        <v>#N/A</v>
      </c>
      <c r="AS55" s="92" t="e">
        <f ca="true">+IF(AND(ISNUMBER(OFFSET('Sanitation Data'!$H$11,0,10*ROW('Sanitation Data'!H49))),'Data Summary'!DH55="Yes"),OFFSET('Sanitation Data'!$H$11,0,10*ROW('Sanitation Data'!H49)),NA())</f>
        <v>#N/A</v>
      </c>
      <c r="AT55" s="92" t="e">
        <f ca="true">+IF(AND(ISNUMBER(OFFSET('Sanitation Data'!$H$12,0,10*ROW('Sanitation Data'!H49))),'Data Summary'!DI55="Yes"),OFFSET('Sanitation Data'!$H$12,0,10*ROW('Sanitation Data'!H49)),NA())</f>
        <v>#N/A</v>
      </c>
      <c r="AU55" s="92" t="e">
        <f ca="true">+IF(AND(ISNUMBER(OFFSET('Sanitation Data'!$I$4,0,10*ROW('Sanitation Data'!I49))),'Data Summary'!DJ55="Yes"),100-OFFSET('Sanitation Data'!$I$4,0,10*ROW('Sanitation Data'!I49)),NA())</f>
        <v>#N/A</v>
      </c>
      <c r="AV55" s="92" t="e">
        <f ca="true">+IF(AND(ISNUMBER(OFFSET('Sanitation Data'!$I$6,0,10*ROW('Sanitation Data'!I49))),'Data Summary'!DK55="Yes"),OFFSET('Sanitation Data'!$I$6,0,10*ROW('Sanitation Data'!I49)),NA())</f>
        <v>#N/A</v>
      </c>
      <c r="AW55" s="92" t="e">
        <f ca="true">+IF(AND(ISNUMBER(OFFSET('Sanitation Data'!$I$10,0,10*ROW('Sanitation Data'!I49))),'Data Summary'!DL55="Yes"),OFFSET('Sanitation Data'!$I$10,0,10*ROW('Sanitation Data'!I49)),NA())</f>
        <v>#N/A</v>
      </c>
      <c r="AX55" s="92" t="e">
        <f ca="true">+IF(AND(ISNUMBER(OFFSET('Sanitation Data'!$I$11,0,10*ROW('Sanitation Data'!I49))),'Data Summary'!DM55="Yes"),OFFSET('Sanitation Data'!$I$11,0,10*ROW('Sanitation Data'!I49)),NA())</f>
        <v>#N/A</v>
      </c>
      <c r="AY55" s="92" t="e">
        <f ca="true">+IF(AND(ISNUMBER(OFFSET('Sanitation Data'!$I$12,0,10*ROW('Sanitation Data'!I49))),'Data Summary'!DN55="Yes"),OFFSET('Sanitation Data'!$I$12,0,10*ROW('Sanitation Data'!I49)),NA())</f>
        <v>#N/A</v>
      </c>
      <c r="AZ55" s="93" t="e">
        <f ca="true">+IF(AND(ISNUMBER(OFFSET('Hygiene Data'!$D$5,0,10*ROW('Hygiene Data'!D49))),'Data Summary'!DO55="Yes"),OFFSET('Hygiene Data'!$D$5,0,10*ROW('Hygiene Data'!D49)),NA())</f>
        <v>#N/A</v>
      </c>
      <c r="BA55" s="93" t="e">
        <f ca="true">+IF(AND(ISNUMBER(OFFSET('Hygiene Data'!$D$7,0,10*ROW('Hygiene Data'!D49))),'Data Summary'!DP55="Yes"),OFFSET('Hygiene Data'!$D$7,0,10*ROW('Hygiene Data'!D49)),NA())</f>
        <v>#N/A</v>
      </c>
      <c r="BB55" s="93" t="e">
        <f ca="true">+IF(AND(ISNUMBER(OFFSET('Hygiene Data'!$D$9,0,10*ROW('Hygiene Data'!D49))),'Data Summary'!DQ55="Yes"),OFFSET('Hygiene Data'!$D$9,0,10*ROW('Hygiene Data'!D49)),NA())</f>
        <v>#N/A</v>
      </c>
      <c r="BC55" s="93" t="e">
        <f ca="true">+IF(AND(ISNUMBER(OFFSET('Hygiene Data'!$E$5,0,10*ROW('Hygiene Data'!E49))),'Data Summary'!DR55="Yes"),OFFSET('Hygiene Data'!$E$5,0,10*ROW('Hygiene Data'!E49)),NA())</f>
        <v>#N/A</v>
      </c>
      <c r="BD55" s="93" t="e">
        <f ca="true">+IF(AND(ISNUMBER(OFFSET('Hygiene Data'!$E$7,0,10*ROW('Hygiene Data'!E49))),'Data Summary'!DS55="Yes"),OFFSET('Hygiene Data'!$E$7,0,10*ROW('Hygiene Data'!E49)),NA())</f>
        <v>#N/A</v>
      </c>
      <c r="BE55" s="93" t="e">
        <f ca="true">+IF(AND(ISNUMBER(OFFSET('Hygiene Data'!$E$9,0,10*ROW('Hygiene Data'!E49))),'Data Summary'!DT55="Yes"),OFFSET('Hygiene Data'!$E$9,0,10*ROW('Hygiene Data'!E49)),NA())</f>
        <v>#N/A</v>
      </c>
      <c r="BF55" s="93" t="e">
        <f ca="true">+IF(AND(ISNUMBER(OFFSET('Hygiene Data'!$F$5,0,10*ROW('Hygiene Data'!F49))),'Data Summary'!DU55="Yes"),OFFSET('Hygiene Data'!$F$5,0,10*ROW('Hygiene Data'!F49)),NA())</f>
        <v>#N/A</v>
      </c>
      <c r="BG55" s="93" t="e">
        <f ca="true">+IF(AND(ISNUMBER(OFFSET('Hygiene Data'!$F$7,0,10*ROW('Hygiene Data'!F49))),'Data Summary'!DV55="Yes"),OFFSET('Hygiene Data'!$F$7,0,10*ROW('Hygiene Data'!F49)),NA())</f>
        <v>#N/A</v>
      </c>
      <c r="BH55" s="93" t="e">
        <f ca="true">+IF(AND(ISNUMBER(OFFSET('Hygiene Data'!$F$9,0,10*ROW('Hygiene Data'!F49))),'Data Summary'!DW55="Yes"),OFFSET('Hygiene Data'!$F$9,0,10*ROW('Hygiene Data'!F49)),NA())</f>
        <v>#N/A</v>
      </c>
      <c r="BI55" s="93" t="e">
        <f ca="true">+IF(AND(ISNUMBER(OFFSET('Hygiene Data'!$G$5,0,10*ROW('Hygiene Data'!G49))),'Data Summary'!DX55="Yes"),OFFSET('Hygiene Data'!$G$5,0,10*ROW('Hygiene Data'!G49)),NA())</f>
        <v>#N/A</v>
      </c>
      <c r="BJ55" s="93" t="e">
        <f ca="true">+IF(AND(ISNUMBER(OFFSET('Hygiene Data'!$G$7,0,10*ROW('Hygiene Data'!G49))),'Data Summary'!DY55="Yes"),OFFSET('Hygiene Data'!$G$7,0,10*ROW('Hygiene Data'!G49)),NA())</f>
        <v>#N/A</v>
      </c>
      <c r="BK55" s="93" t="e">
        <f ca="true">+IF(AND(ISNUMBER(OFFSET('Hygiene Data'!$G$9,0,10*ROW('Hygiene Data'!G49))),'Data Summary'!DZ55="Yes"),OFFSET('Hygiene Data'!$G$9,0,10*ROW('Hygiene Data'!G49)),NA())</f>
        <v>#N/A</v>
      </c>
      <c r="BL55" s="93" t="e">
        <f ca="true">+IF(AND(ISNUMBER(OFFSET('Hygiene Data'!$H$5,0,10*ROW('Hygiene Data'!H49))),'Data Summary'!EA55="Yes"),OFFSET('Hygiene Data'!$H$5,0,10*ROW('Hygiene Data'!H49)),NA())</f>
        <v>#N/A</v>
      </c>
      <c r="BM55" s="93" t="e">
        <f ca="true">+IF(AND(ISNUMBER(OFFSET('Hygiene Data'!$H$7,0,10*ROW('Hygiene Data'!H49))),'Data Summary'!EB55="Yes"),OFFSET('Hygiene Data'!$H$7,0,10*ROW('Hygiene Data'!H49)),NA())</f>
        <v>#N/A</v>
      </c>
      <c r="BN55" s="93" t="e">
        <f ca="true">+IF(AND(ISNUMBER(OFFSET('Hygiene Data'!$H$9,0,10*ROW('Hygiene Data'!H49))),'Data Summary'!EC55="Yes"),OFFSET('Hygiene Data'!$H$9,0,10*ROW('Hygiene Data'!H49)),NA())</f>
        <v>#N/A</v>
      </c>
      <c r="BO55" s="93" t="e">
        <f ca="true">+IF(AND(ISNUMBER(OFFSET('Hygiene Data'!$I$5,0,10*ROW('Hygiene Data'!I49))),'Data Summary'!ED55="Yes"),OFFSET('Hygiene Data'!$I$5,0,10*ROW('Hygiene Data'!I49)),NA())</f>
        <v>#N/A</v>
      </c>
      <c r="BP55" s="93" t="e">
        <f ca="true">+IF(AND(ISNUMBER(OFFSET('Hygiene Data'!$I$7,0,10*ROW('Hygiene Data'!I49))),'Data Summary'!EE55="Yes"),OFFSET('Hygiene Data'!$I$7,0,10*ROW('Hygiene Data'!I49)),NA())</f>
        <v>#N/A</v>
      </c>
      <c r="BQ55" s="93" t="e">
        <f ca="true">+IF(AND(ISNUMBER(OFFSET('Hygiene Data'!$I$9,0,10*ROW('Hygiene Data'!I49))),'Data Summary'!EF55="Yes"),OFFSET('Hygiene Data'!$I$9,0,10*ROW('Hygiene Data'!I49)),NA())</f>
        <v>#N/A</v>
      </c>
    </row>
    <row xmlns:x14ac="http://schemas.microsoft.com/office/spreadsheetml/2009/9/ac" r="56" x14ac:dyDescent="0.2">
      <c r="A56" s="328" t="e">
        <f ca="true">+RIGHT('Data Summary'!A56,LEN('Data Summary'!A56)-9)</f>
        <v>#VALUE!</v>
      </c>
      <c r="B56" s="35" t="str">
        <f ca="true">+IF(ISTEXT('Data Summary'!B56),'Data Summary'!B56,"")</f>
        <v/>
      </c>
      <c r="C56" s="327" t="e">
        <f ca="true">+VALUE('Data Summary'!C56)</f>
        <v>#VALUE!</v>
      </c>
      <c r="D56" s="91" t="e">
        <f ca="true">+IF(AND(ISNUMBER(OFFSET('Water Data'!$D$4,0,10*ROW('Water Data'!D50))),'Data Summary'!BS56="Yes"),100-OFFSET('Water Data'!$D$4,0,10*ROW('Water Data'!D50)),NA())</f>
        <v>#N/A</v>
      </c>
      <c r="E56" s="91" t="e">
        <f ca="true">+IF(AND(ISNUMBER(OFFSET('Water Data'!$D$6,0,10*ROW('Water Data'!D50))),'Data Summary'!BT56="Yes"),OFFSET('Water Data'!$D$6,0,10*ROW('Water Data'!D50)),NA())</f>
        <v>#N/A</v>
      </c>
      <c r="F56" s="91" t="e">
        <f ca="true">+IF(AND(ISNUMBER(OFFSET('Water Data'!$D$9,0,10*ROW('Water Data'!D50))),'Data Summary'!BU56="Yes"),OFFSET('Water Data'!$D$9,0,10*ROW('Water Data'!D50)),NA())</f>
        <v>#N/A</v>
      </c>
      <c r="G56" s="91" t="e">
        <f ca="true">+IF(AND(ISNUMBER(OFFSET('Water Data'!$E$4,0,10*ROW('Water Data'!E50))),'Data Summary'!BV56="Yes"),100-OFFSET('Water Data'!$E$4,0,10*ROW('Water Data'!E50)),NA())</f>
        <v>#N/A</v>
      </c>
      <c r="H56" s="91" t="e">
        <f ca="true">+IF(AND(ISNUMBER(OFFSET('Water Data'!$E$6,0,10*ROW('Water Data'!E50))),'Data Summary'!BW56="Yes"),OFFSET('Water Data'!$E$6,0,10*ROW('Water Data'!E50)),NA())</f>
        <v>#N/A</v>
      </c>
      <c r="I56" s="91" t="e">
        <f ca="true">+IF(AND(ISNUMBER(OFFSET('Water Data'!$E$9,0,10*ROW('Water Data'!E50))),'Data Summary'!BX56="Yes"),OFFSET('Water Data'!$E$9,0,10*ROW('Water Data'!E50)),NA())</f>
        <v>#N/A</v>
      </c>
      <c r="J56" s="91" t="e">
        <f ca="true">+IF(AND(ISNUMBER(OFFSET('Water Data'!$F$4,0,10*ROW('Water Data'!F50))),'Data Summary'!BY56="Yes"),100-OFFSET('Water Data'!$F$4,0,10*ROW('Water Data'!F50)),NA())</f>
        <v>#N/A</v>
      </c>
      <c r="K56" s="91" t="e">
        <f ca="true">+IF(AND(ISNUMBER(OFFSET('Water Data'!$F$6,0,10*ROW('Water Data'!F50))),'Data Summary'!BZ56="Yes"),OFFSET('Water Data'!$F$6,0,10*ROW('Water Data'!F50)),NA())</f>
        <v>#N/A</v>
      </c>
      <c r="L56" s="91" t="e">
        <f ca="true">+IF(AND(ISNUMBER(OFFSET('Water Data'!$F$9,0,10*ROW('Water Data'!F50))),'Data Summary'!CA56="Yes"),OFFSET('Water Data'!$F$9,0,10*ROW('Water Data'!F50)),NA())</f>
        <v>#N/A</v>
      </c>
      <c r="M56" s="91" t="e">
        <f ca="true">+IF(AND(ISNUMBER(OFFSET('Water Data'!$G$4,0,10*ROW('Water Data'!G50))),'Data Summary'!CB56="Yes"),100-OFFSET('Water Data'!$G$4,0,10*ROW('Water Data'!G50)),NA())</f>
        <v>#N/A</v>
      </c>
      <c r="N56" s="91" t="e">
        <f ca="true">+IF(AND(ISNUMBER(OFFSET('Water Data'!$G$6,0,10*ROW('Water Data'!G50))),'Data Summary'!CC56="Yes"),OFFSET('Water Data'!$G$6,0,10*ROW('Water Data'!G50)),NA())</f>
        <v>#N/A</v>
      </c>
      <c r="O56" s="91" t="e">
        <f ca="true">+IF(AND(ISNUMBER(OFFSET('Water Data'!$G$9,0,10*ROW('Water Data'!G50))),'Data Summary'!CD56="Yes"),OFFSET('Water Data'!$G$9,0,10*ROW('Water Data'!G50)),NA())</f>
        <v>#N/A</v>
      </c>
      <c r="P56" s="91" t="e">
        <f ca="true">+IF(AND(ISNUMBER(OFFSET('Water Data'!$H$4,0,10*ROW('Water Data'!H50))),'Data Summary'!CE56="Yes"),100-OFFSET('Water Data'!$H$4,0,10*ROW('Water Data'!H50)),NA())</f>
        <v>#N/A</v>
      </c>
      <c r="Q56" s="91" t="e">
        <f ca="true">+IF(AND(ISNUMBER(OFFSET('Water Data'!$H$6,0,10*ROW('Water Data'!H50))),'Data Summary'!CF56="Yes"),OFFSET('Water Data'!$H$6,0,10*ROW('Water Data'!H50)),NA())</f>
        <v>#N/A</v>
      </c>
      <c r="R56" s="91" t="e">
        <f ca="true">+IF(AND(ISNUMBER(OFFSET('Water Data'!$H$9,0,10*ROW('Water Data'!H50))),'Data Summary'!CG56="Yes"),OFFSET('Water Data'!$H$9,0,10*ROW('Water Data'!H50)),NA())</f>
        <v>#N/A</v>
      </c>
      <c r="S56" s="91" t="e">
        <f ca="true">+IF(AND(ISNUMBER(OFFSET('Water Data'!$I$4,0,10*ROW('Water Data'!I50))),'Data Summary'!CH56="Yes"),100-OFFSET('Water Data'!$I$4,0,10*ROW('Water Data'!I50)),NA())</f>
        <v>#N/A</v>
      </c>
      <c r="T56" s="91" t="e">
        <f ca="true">+IF(AND(ISNUMBER(OFFSET('Water Data'!$I$6,0,10*ROW('Water Data'!I50))),'Data Summary'!CI56="Yes"),OFFSET('Water Data'!$I$6,0,10*ROW('Water Data'!I50)),NA())</f>
        <v>#N/A</v>
      </c>
      <c r="U56" s="91" t="e">
        <f ca="true">+IF(AND(ISNUMBER(OFFSET('Water Data'!$I$9,0,10*ROW('Water Data'!I50))),'Data Summary'!CJ56="Yes"),OFFSET('Water Data'!$I$9,0,10*ROW('Water Data'!I50)),NA())</f>
        <v>#N/A</v>
      </c>
      <c r="V56" s="92" t="e">
        <f ca="true">+IF(AND(ISNUMBER(OFFSET('Sanitation Data'!$D$4,0,10*ROW('Sanitation Data'!D50))),'Data Summary'!CK56="Yes"),100-OFFSET('Sanitation Data'!$D$4,0,10*ROW('Sanitation Data'!D50)),NA())</f>
        <v>#N/A</v>
      </c>
      <c r="W56" s="92" t="e">
        <f ca="true">+IF(AND(ISNUMBER(OFFSET('Sanitation Data'!$D$6,0,10*ROW('Sanitation Data'!D50))),'Data Summary'!CL56="Yes"),OFFSET('Sanitation Data'!$D$6,0,10*ROW('Sanitation Data'!D50)),NA())</f>
        <v>#N/A</v>
      </c>
      <c r="X56" s="92" t="e">
        <f ca="true">+IF(AND(ISNUMBER(OFFSET('Sanitation Data'!$D$10,0,10*ROW('Sanitation Data'!D50))),'Data Summary'!CM56="Yes"),OFFSET('Sanitation Data'!$D$10,0,10*ROW('Sanitation Data'!D50)),NA())</f>
        <v>#N/A</v>
      </c>
      <c r="Y56" s="92" t="e">
        <f ca="true">+IF(AND(ISNUMBER(OFFSET('Sanitation Data'!$D$11,0,10*ROW('Sanitation Data'!D50))),'Data Summary'!CN56="Yes"),OFFSET('Sanitation Data'!$D$11,0,10*ROW('Sanitation Data'!D50)),NA())</f>
        <v>#N/A</v>
      </c>
      <c r="Z56" s="92" t="e">
        <f ca="true">+IF(AND(ISNUMBER(OFFSET('Sanitation Data'!$D$12,0,10*ROW('Sanitation Data'!D50))),'Data Summary'!CO56="Yes"),OFFSET('Sanitation Data'!$D$12,0,10*ROW('Sanitation Data'!D50)),NA())</f>
        <v>#N/A</v>
      </c>
      <c r="AA56" s="92" t="e">
        <f ca="true">+IF(AND(ISNUMBER(OFFSET('Sanitation Data'!$E$4,0,10*ROW('Sanitation Data'!E50))),'Data Summary'!CP56="Yes"),100-OFFSET('Sanitation Data'!$E$4,0,10*ROW('Sanitation Data'!E50)),NA())</f>
        <v>#N/A</v>
      </c>
      <c r="AB56" s="92" t="e">
        <f ca="true">+IF(AND(ISNUMBER(OFFSET('Sanitation Data'!$E$6,0,10*ROW('Sanitation Data'!E50))),'Data Summary'!CQ56="Yes"),OFFSET('Sanitation Data'!$E$6,0,10*ROW('Sanitation Data'!E50)),NA())</f>
        <v>#N/A</v>
      </c>
      <c r="AC56" s="92" t="e">
        <f ca="true">+IF(AND(ISNUMBER(OFFSET('Sanitation Data'!$E$10,0,10*ROW('Sanitation Data'!E50))),'Data Summary'!CR56="Yes"),OFFSET('Sanitation Data'!$E$10,0,10*ROW('Sanitation Data'!E50)),NA())</f>
        <v>#N/A</v>
      </c>
      <c r="AD56" s="92" t="e">
        <f ca="true">+IF(AND(ISNUMBER(OFFSET('Sanitation Data'!$E$11,0,10*ROW('Sanitation Data'!E50))),'Data Summary'!CS56="Yes"),OFFSET('Sanitation Data'!$E$11,0,10*ROW('Sanitation Data'!E50)),NA())</f>
        <v>#N/A</v>
      </c>
      <c r="AE56" s="92" t="e">
        <f ca="true">+IF(AND(ISNUMBER(OFFSET('Sanitation Data'!$E$12,0,10*ROW('Sanitation Data'!E50))),'Data Summary'!CT56="Yes"),OFFSET('Sanitation Data'!$E$12,0,10*ROW('Sanitation Data'!E50)),NA())</f>
        <v>#N/A</v>
      </c>
      <c r="AF56" s="92" t="e">
        <f ca="true">+IF(AND(ISNUMBER(OFFSET('Sanitation Data'!$F$4,0,10*ROW('Sanitation Data'!F50))),'Data Summary'!CU56="Yes"),100-OFFSET('Sanitation Data'!$F$4,0,10*ROW('Sanitation Data'!F50)),NA())</f>
        <v>#N/A</v>
      </c>
      <c r="AG56" s="92" t="e">
        <f ca="true">+IF(AND(ISNUMBER(OFFSET('Sanitation Data'!$F$6,0,10*ROW('Sanitation Data'!F50))),'Data Summary'!CV56="Yes"),OFFSET('Sanitation Data'!$F$6,0,10*ROW('Sanitation Data'!F50)),NA())</f>
        <v>#N/A</v>
      </c>
      <c r="AH56" s="92" t="e">
        <f ca="true">+IF(AND(ISNUMBER(OFFSET('Sanitation Data'!$F$10,0,10*ROW('Sanitation Data'!F50))),'Data Summary'!CW56="Yes"),OFFSET('Sanitation Data'!$F$10,0,10*ROW('Sanitation Data'!F50)),NA())</f>
        <v>#N/A</v>
      </c>
      <c r="AI56" s="92" t="e">
        <f ca="true">+IF(AND(ISNUMBER(OFFSET('Sanitation Data'!$F$11,0,10*ROW('Sanitation Data'!F50))),'Data Summary'!CX56="Yes"),OFFSET('Sanitation Data'!$F$11,0,10*ROW('Sanitation Data'!F50)),NA())</f>
        <v>#N/A</v>
      </c>
      <c r="AJ56" s="92" t="e">
        <f ca="true">+IF(AND(ISNUMBER(OFFSET('Sanitation Data'!$F$12,0,10*ROW('Sanitation Data'!F50))),'Data Summary'!CY56="Yes"),OFFSET('Sanitation Data'!$F$12,0,10*ROW('Sanitation Data'!F50)),NA())</f>
        <v>#N/A</v>
      </c>
      <c r="AK56" s="92" t="e">
        <f ca="true">+IF(AND(ISNUMBER(OFFSET('Sanitation Data'!$G$4,0,10*ROW('Sanitation Data'!G50))),'Data Summary'!CZ56="Yes"),100-OFFSET('Sanitation Data'!$G$4,0,10*ROW('Sanitation Data'!G50)),NA())</f>
        <v>#N/A</v>
      </c>
      <c r="AL56" s="92" t="e">
        <f ca="true">+IF(AND(ISNUMBER(OFFSET('Sanitation Data'!$G$6,0,10*ROW('Sanitation Data'!G50))),'Data Summary'!DA56="Yes"),OFFSET('Sanitation Data'!$G$6,0,10*ROW('Sanitation Data'!G50)),NA())</f>
        <v>#N/A</v>
      </c>
      <c r="AM56" s="92" t="e">
        <f ca="true">+IF(AND(ISNUMBER(OFFSET('Sanitation Data'!$G$10,0,10*ROW('Sanitation Data'!G50))),'Data Summary'!DB56="Yes"),OFFSET('Sanitation Data'!$G$10,0,10*ROW('Sanitation Data'!G50)),NA())</f>
        <v>#N/A</v>
      </c>
      <c r="AN56" s="92" t="e">
        <f ca="true">+IF(AND(ISNUMBER(OFFSET('Sanitation Data'!$G$11,0,10*ROW('Sanitation Data'!G50))),'Data Summary'!DC56="Yes"),OFFSET('Sanitation Data'!$G$11,0,10*ROW('Sanitation Data'!G50)),NA())</f>
        <v>#N/A</v>
      </c>
      <c r="AO56" s="92" t="e">
        <f ca="true">+IF(AND(ISNUMBER(OFFSET('Sanitation Data'!$G$12,0,10*ROW('Sanitation Data'!G50))),'Data Summary'!DD56="Yes"),OFFSET('Sanitation Data'!$G$12,0,10*ROW('Sanitation Data'!G50)),NA())</f>
        <v>#N/A</v>
      </c>
      <c r="AP56" s="92" t="e">
        <f ca="true">+IF(AND(ISNUMBER(OFFSET('Sanitation Data'!$H$4,0,10*ROW('Sanitation Data'!H50))),'Data Summary'!DE56="Yes"),100-OFFSET('Sanitation Data'!$H$4,0,10*ROW('Sanitation Data'!H50)),NA())</f>
        <v>#N/A</v>
      </c>
      <c r="AQ56" s="92" t="e">
        <f ca="true">+IF(AND(ISNUMBER(OFFSET('Sanitation Data'!$H$6,0,10*ROW('Sanitation Data'!H50))),'Data Summary'!DF56="Yes"),OFFSET('Sanitation Data'!$H$6,0,10*ROW('Sanitation Data'!H50)),NA())</f>
        <v>#N/A</v>
      </c>
      <c r="AR56" s="92" t="e">
        <f ca="true">+IF(AND(ISNUMBER(OFFSET('Sanitation Data'!$H$10,0,10*ROW('Sanitation Data'!H50))),'Data Summary'!DG56="Yes"),OFFSET('Sanitation Data'!$H$10,0,10*ROW('Sanitation Data'!H50)),NA())</f>
        <v>#N/A</v>
      </c>
      <c r="AS56" s="92" t="e">
        <f ca="true">+IF(AND(ISNUMBER(OFFSET('Sanitation Data'!$H$11,0,10*ROW('Sanitation Data'!H50))),'Data Summary'!DH56="Yes"),OFFSET('Sanitation Data'!$H$11,0,10*ROW('Sanitation Data'!H50)),NA())</f>
        <v>#N/A</v>
      </c>
      <c r="AT56" s="92" t="e">
        <f ca="true">+IF(AND(ISNUMBER(OFFSET('Sanitation Data'!$H$12,0,10*ROW('Sanitation Data'!H50))),'Data Summary'!DI56="Yes"),OFFSET('Sanitation Data'!$H$12,0,10*ROW('Sanitation Data'!H50)),NA())</f>
        <v>#N/A</v>
      </c>
      <c r="AU56" s="92" t="e">
        <f ca="true">+IF(AND(ISNUMBER(OFFSET('Sanitation Data'!$I$4,0,10*ROW('Sanitation Data'!I50))),'Data Summary'!DJ56="Yes"),100-OFFSET('Sanitation Data'!$I$4,0,10*ROW('Sanitation Data'!I50)),NA())</f>
        <v>#N/A</v>
      </c>
      <c r="AV56" s="92" t="e">
        <f ca="true">+IF(AND(ISNUMBER(OFFSET('Sanitation Data'!$I$6,0,10*ROW('Sanitation Data'!I50))),'Data Summary'!DK56="Yes"),OFFSET('Sanitation Data'!$I$6,0,10*ROW('Sanitation Data'!I50)),NA())</f>
        <v>#N/A</v>
      </c>
      <c r="AW56" s="92" t="e">
        <f ca="true">+IF(AND(ISNUMBER(OFFSET('Sanitation Data'!$I$10,0,10*ROW('Sanitation Data'!I50))),'Data Summary'!DL56="Yes"),OFFSET('Sanitation Data'!$I$10,0,10*ROW('Sanitation Data'!I50)),NA())</f>
        <v>#N/A</v>
      </c>
      <c r="AX56" s="92" t="e">
        <f ca="true">+IF(AND(ISNUMBER(OFFSET('Sanitation Data'!$I$11,0,10*ROW('Sanitation Data'!I50))),'Data Summary'!DM56="Yes"),OFFSET('Sanitation Data'!$I$11,0,10*ROW('Sanitation Data'!I50)),NA())</f>
        <v>#N/A</v>
      </c>
      <c r="AY56" s="92" t="e">
        <f ca="true">+IF(AND(ISNUMBER(OFFSET('Sanitation Data'!$I$12,0,10*ROW('Sanitation Data'!I50))),'Data Summary'!DN56="Yes"),OFFSET('Sanitation Data'!$I$12,0,10*ROW('Sanitation Data'!I50)),NA())</f>
        <v>#N/A</v>
      </c>
      <c r="AZ56" s="93" t="e">
        <f ca="true">+IF(AND(ISNUMBER(OFFSET('Hygiene Data'!$D$5,0,10*ROW('Hygiene Data'!D50))),'Data Summary'!DO56="Yes"),OFFSET('Hygiene Data'!$D$5,0,10*ROW('Hygiene Data'!D50)),NA())</f>
        <v>#N/A</v>
      </c>
      <c r="BA56" s="93" t="e">
        <f ca="true">+IF(AND(ISNUMBER(OFFSET('Hygiene Data'!$D$7,0,10*ROW('Hygiene Data'!D50))),'Data Summary'!DP56="Yes"),OFFSET('Hygiene Data'!$D$7,0,10*ROW('Hygiene Data'!D50)),NA())</f>
        <v>#N/A</v>
      </c>
      <c r="BB56" s="93" t="e">
        <f ca="true">+IF(AND(ISNUMBER(OFFSET('Hygiene Data'!$D$9,0,10*ROW('Hygiene Data'!D50))),'Data Summary'!DQ56="Yes"),OFFSET('Hygiene Data'!$D$9,0,10*ROW('Hygiene Data'!D50)),NA())</f>
        <v>#N/A</v>
      </c>
      <c r="BC56" s="93" t="e">
        <f ca="true">+IF(AND(ISNUMBER(OFFSET('Hygiene Data'!$E$5,0,10*ROW('Hygiene Data'!E50))),'Data Summary'!DR56="Yes"),OFFSET('Hygiene Data'!$E$5,0,10*ROW('Hygiene Data'!E50)),NA())</f>
        <v>#N/A</v>
      </c>
      <c r="BD56" s="93" t="e">
        <f ca="true">+IF(AND(ISNUMBER(OFFSET('Hygiene Data'!$E$7,0,10*ROW('Hygiene Data'!E50))),'Data Summary'!DS56="Yes"),OFFSET('Hygiene Data'!$E$7,0,10*ROW('Hygiene Data'!E50)),NA())</f>
        <v>#N/A</v>
      </c>
      <c r="BE56" s="93" t="e">
        <f ca="true">+IF(AND(ISNUMBER(OFFSET('Hygiene Data'!$E$9,0,10*ROW('Hygiene Data'!E50))),'Data Summary'!DT56="Yes"),OFFSET('Hygiene Data'!$E$9,0,10*ROW('Hygiene Data'!E50)),NA())</f>
        <v>#N/A</v>
      </c>
      <c r="BF56" s="93" t="e">
        <f ca="true">+IF(AND(ISNUMBER(OFFSET('Hygiene Data'!$F$5,0,10*ROW('Hygiene Data'!F50))),'Data Summary'!DU56="Yes"),OFFSET('Hygiene Data'!$F$5,0,10*ROW('Hygiene Data'!F50)),NA())</f>
        <v>#N/A</v>
      </c>
      <c r="BG56" s="93" t="e">
        <f ca="true">+IF(AND(ISNUMBER(OFFSET('Hygiene Data'!$F$7,0,10*ROW('Hygiene Data'!F50))),'Data Summary'!DV56="Yes"),OFFSET('Hygiene Data'!$F$7,0,10*ROW('Hygiene Data'!F50)),NA())</f>
        <v>#N/A</v>
      </c>
      <c r="BH56" s="93" t="e">
        <f ca="true">+IF(AND(ISNUMBER(OFFSET('Hygiene Data'!$F$9,0,10*ROW('Hygiene Data'!F50))),'Data Summary'!DW56="Yes"),OFFSET('Hygiene Data'!$F$9,0,10*ROW('Hygiene Data'!F50)),NA())</f>
        <v>#N/A</v>
      </c>
      <c r="BI56" s="93" t="e">
        <f ca="true">+IF(AND(ISNUMBER(OFFSET('Hygiene Data'!$G$5,0,10*ROW('Hygiene Data'!G50))),'Data Summary'!DX56="Yes"),OFFSET('Hygiene Data'!$G$5,0,10*ROW('Hygiene Data'!G50)),NA())</f>
        <v>#N/A</v>
      </c>
      <c r="BJ56" s="93" t="e">
        <f ca="true">+IF(AND(ISNUMBER(OFFSET('Hygiene Data'!$G$7,0,10*ROW('Hygiene Data'!G50))),'Data Summary'!DY56="Yes"),OFFSET('Hygiene Data'!$G$7,0,10*ROW('Hygiene Data'!G50)),NA())</f>
        <v>#N/A</v>
      </c>
      <c r="BK56" s="93" t="e">
        <f ca="true">+IF(AND(ISNUMBER(OFFSET('Hygiene Data'!$G$9,0,10*ROW('Hygiene Data'!G50))),'Data Summary'!DZ56="Yes"),OFFSET('Hygiene Data'!$G$9,0,10*ROW('Hygiene Data'!G50)),NA())</f>
        <v>#N/A</v>
      </c>
      <c r="BL56" s="93" t="e">
        <f ca="true">+IF(AND(ISNUMBER(OFFSET('Hygiene Data'!$H$5,0,10*ROW('Hygiene Data'!H50))),'Data Summary'!EA56="Yes"),OFFSET('Hygiene Data'!$H$5,0,10*ROW('Hygiene Data'!H50)),NA())</f>
        <v>#N/A</v>
      </c>
      <c r="BM56" s="93" t="e">
        <f ca="true">+IF(AND(ISNUMBER(OFFSET('Hygiene Data'!$H$7,0,10*ROW('Hygiene Data'!H50))),'Data Summary'!EB56="Yes"),OFFSET('Hygiene Data'!$H$7,0,10*ROW('Hygiene Data'!H50)),NA())</f>
        <v>#N/A</v>
      </c>
      <c r="BN56" s="93" t="e">
        <f ca="true">+IF(AND(ISNUMBER(OFFSET('Hygiene Data'!$H$9,0,10*ROW('Hygiene Data'!H50))),'Data Summary'!EC56="Yes"),OFFSET('Hygiene Data'!$H$9,0,10*ROW('Hygiene Data'!H50)),NA())</f>
        <v>#N/A</v>
      </c>
      <c r="BO56" s="93" t="e">
        <f ca="true">+IF(AND(ISNUMBER(OFFSET('Hygiene Data'!$I$5,0,10*ROW('Hygiene Data'!I50))),'Data Summary'!ED56="Yes"),OFFSET('Hygiene Data'!$I$5,0,10*ROW('Hygiene Data'!I50)),NA())</f>
        <v>#N/A</v>
      </c>
      <c r="BP56" s="93" t="e">
        <f ca="true">+IF(AND(ISNUMBER(OFFSET('Hygiene Data'!$I$7,0,10*ROW('Hygiene Data'!I50))),'Data Summary'!EE56="Yes"),OFFSET('Hygiene Data'!$I$7,0,10*ROW('Hygiene Data'!I50)),NA())</f>
        <v>#N/A</v>
      </c>
      <c r="BQ56" s="93" t="e">
        <f ca="true">+IF(AND(ISNUMBER(OFFSET('Hygiene Data'!$I$9,0,10*ROW('Hygiene Data'!I50))),'Data Summary'!EF56="Yes"),OFFSET('Hygiene Data'!$I$9,0,10*ROW('Hygiene Data'!I50)),NA())</f>
        <v>#N/A</v>
      </c>
    </row>
    <row xmlns:x14ac="http://schemas.microsoft.com/office/spreadsheetml/2009/9/ac" r="57" x14ac:dyDescent="0.2">
      <c r="A57" s="328" t="e">
        <f ca="true">+RIGHT('Data Summary'!A57,LEN('Data Summary'!A57)-9)</f>
        <v>#VALUE!</v>
      </c>
      <c r="B57" s="35" t="str">
        <f ca="true">+IF(ISTEXT('Data Summary'!B57),'Data Summary'!B57,"")</f>
        <v/>
      </c>
      <c r="C57" s="327" t="e">
        <f ca="true">+VALUE('Data Summary'!C57)</f>
        <v>#VALUE!</v>
      </c>
      <c r="D57" s="91" t="e">
        <f ca="true">+IF(AND(ISNUMBER(OFFSET('Water Data'!$D$4,0,10*ROW('Water Data'!D51))),'Data Summary'!BS57="Yes"),100-OFFSET('Water Data'!$D$4,0,10*ROW('Water Data'!D51)),NA())</f>
        <v>#N/A</v>
      </c>
      <c r="E57" s="91" t="e">
        <f ca="true">+IF(AND(ISNUMBER(OFFSET('Water Data'!$D$6,0,10*ROW('Water Data'!D51))),'Data Summary'!BT57="Yes"),OFFSET('Water Data'!$D$6,0,10*ROW('Water Data'!D51)),NA())</f>
        <v>#N/A</v>
      </c>
      <c r="F57" s="91" t="e">
        <f ca="true">+IF(AND(ISNUMBER(OFFSET('Water Data'!$D$9,0,10*ROW('Water Data'!D51))),'Data Summary'!BU57="Yes"),OFFSET('Water Data'!$D$9,0,10*ROW('Water Data'!D51)),NA())</f>
        <v>#N/A</v>
      </c>
      <c r="G57" s="91" t="e">
        <f ca="true">+IF(AND(ISNUMBER(OFFSET('Water Data'!$E$4,0,10*ROW('Water Data'!E51))),'Data Summary'!BV57="Yes"),100-OFFSET('Water Data'!$E$4,0,10*ROW('Water Data'!E51)),NA())</f>
        <v>#N/A</v>
      </c>
      <c r="H57" s="91" t="e">
        <f ca="true">+IF(AND(ISNUMBER(OFFSET('Water Data'!$E$6,0,10*ROW('Water Data'!E51))),'Data Summary'!BW57="Yes"),OFFSET('Water Data'!$E$6,0,10*ROW('Water Data'!E51)),NA())</f>
        <v>#N/A</v>
      </c>
      <c r="I57" s="91" t="e">
        <f ca="true">+IF(AND(ISNUMBER(OFFSET('Water Data'!$E$9,0,10*ROW('Water Data'!E51))),'Data Summary'!BX57="Yes"),OFFSET('Water Data'!$E$9,0,10*ROW('Water Data'!E51)),NA())</f>
        <v>#N/A</v>
      </c>
      <c r="J57" s="91" t="e">
        <f ca="true">+IF(AND(ISNUMBER(OFFSET('Water Data'!$F$4,0,10*ROW('Water Data'!F51))),'Data Summary'!BY57="Yes"),100-OFFSET('Water Data'!$F$4,0,10*ROW('Water Data'!F51)),NA())</f>
        <v>#N/A</v>
      </c>
      <c r="K57" s="91" t="e">
        <f ca="true">+IF(AND(ISNUMBER(OFFSET('Water Data'!$F$6,0,10*ROW('Water Data'!F51))),'Data Summary'!BZ57="Yes"),OFFSET('Water Data'!$F$6,0,10*ROW('Water Data'!F51)),NA())</f>
        <v>#N/A</v>
      </c>
      <c r="L57" s="91" t="e">
        <f ca="true">+IF(AND(ISNUMBER(OFFSET('Water Data'!$F$9,0,10*ROW('Water Data'!F51))),'Data Summary'!CA57="Yes"),OFFSET('Water Data'!$F$9,0,10*ROW('Water Data'!F51)),NA())</f>
        <v>#N/A</v>
      </c>
      <c r="M57" s="91" t="e">
        <f ca="true">+IF(AND(ISNUMBER(OFFSET('Water Data'!$G$4,0,10*ROW('Water Data'!G51))),'Data Summary'!CB57="Yes"),100-OFFSET('Water Data'!$G$4,0,10*ROW('Water Data'!G51)),NA())</f>
        <v>#N/A</v>
      </c>
      <c r="N57" s="91" t="e">
        <f ca="true">+IF(AND(ISNUMBER(OFFSET('Water Data'!$G$6,0,10*ROW('Water Data'!G51))),'Data Summary'!CC57="Yes"),OFFSET('Water Data'!$G$6,0,10*ROW('Water Data'!G51)),NA())</f>
        <v>#N/A</v>
      </c>
      <c r="O57" s="91" t="e">
        <f ca="true">+IF(AND(ISNUMBER(OFFSET('Water Data'!$G$9,0,10*ROW('Water Data'!G51))),'Data Summary'!CD57="Yes"),OFFSET('Water Data'!$G$9,0,10*ROW('Water Data'!G51)),NA())</f>
        <v>#N/A</v>
      </c>
      <c r="P57" s="91" t="e">
        <f ca="true">+IF(AND(ISNUMBER(OFFSET('Water Data'!$H$4,0,10*ROW('Water Data'!H51))),'Data Summary'!CE57="Yes"),100-OFFSET('Water Data'!$H$4,0,10*ROW('Water Data'!H51)),NA())</f>
        <v>#N/A</v>
      </c>
      <c r="Q57" s="91" t="e">
        <f ca="true">+IF(AND(ISNUMBER(OFFSET('Water Data'!$H$6,0,10*ROW('Water Data'!H51))),'Data Summary'!CF57="Yes"),OFFSET('Water Data'!$H$6,0,10*ROW('Water Data'!H51)),NA())</f>
        <v>#N/A</v>
      </c>
      <c r="R57" s="91" t="e">
        <f ca="true">+IF(AND(ISNUMBER(OFFSET('Water Data'!$H$9,0,10*ROW('Water Data'!H51))),'Data Summary'!CG57="Yes"),OFFSET('Water Data'!$H$9,0,10*ROW('Water Data'!H51)),NA())</f>
        <v>#N/A</v>
      </c>
      <c r="S57" s="91" t="e">
        <f ca="true">+IF(AND(ISNUMBER(OFFSET('Water Data'!$I$4,0,10*ROW('Water Data'!I51))),'Data Summary'!CH57="Yes"),100-OFFSET('Water Data'!$I$4,0,10*ROW('Water Data'!I51)),NA())</f>
        <v>#N/A</v>
      </c>
      <c r="T57" s="91" t="e">
        <f ca="true">+IF(AND(ISNUMBER(OFFSET('Water Data'!$I$6,0,10*ROW('Water Data'!I51))),'Data Summary'!CI57="Yes"),OFFSET('Water Data'!$I$6,0,10*ROW('Water Data'!I51)),NA())</f>
        <v>#N/A</v>
      </c>
      <c r="U57" s="91" t="e">
        <f ca="true">+IF(AND(ISNUMBER(OFFSET('Water Data'!$I$9,0,10*ROW('Water Data'!I51))),'Data Summary'!CJ57="Yes"),OFFSET('Water Data'!$I$9,0,10*ROW('Water Data'!I51)),NA())</f>
        <v>#N/A</v>
      </c>
      <c r="V57" s="92" t="e">
        <f ca="true">+IF(AND(ISNUMBER(OFFSET('Sanitation Data'!$D$4,0,10*ROW('Sanitation Data'!D51))),'Data Summary'!CK57="Yes"),100-OFFSET('Sanitation Data'!$D$4,0,10*ROW('Sanitation Data'!D51)),NA())</f>
        <v>#N/A</v>
      </c>
      <c r="W57" s="92" t="e">
        <f ca="true">+IF(AND(ISNUMBER(OFFSET('Sanitation Data'!$D$6,0,10*ROW('Sanitation Data'!D51))),'Data Summary'!CL57="Yes"),OFFSET('Sanitation Data'!$D$6,0,10*ROW('Sanitation Data'!D51)),NA())</f>
        <v>#N/A</v>
      </c>
      <c r="X57" s="92" t="e">
        <f ca="true">+IF(AND(ISNUMBER(OFFSET('Sanitation Data'!$D$10,0,10*ROW('Sanitation Data'!D51))),'Data Summary'!CM57="Yes"),OFFSET('Sanitation Data'!$D$10,0,10*ROW('Sanitation Data'!D51)),NA())</f>
        <v>#N/A</v>
      </c>
      <c r="Y57" s="92" t="e">
        <f ca="true">+IF(AND(ISNUMBER(OFFSET('Sanitation Data'!$D$11,0,10*ROW('Sanitation Data'!D51))),'Data Summary'!CN57="Yes"),OFFSET('Sanitation Data'!$D$11,0,10*ROW('Sanitation Data'!D51)),NA())</f>
        <v>#N/A</v>
      </c>
      <c r="Z57" s="92" t="e">
        <f ca="true">+IF(AND(ISNUMBER(OFFSET('Sanitation Data'!$D$12,0,10*ROW('Sanitation Data'!D51))),'Data Summary'!CO57="Yes"),OFFSET('Sanitation Data'!$D$12,0,10*ROW('Sanitation Data'!D51)),NA())</f>
        <v>#N/A</v>
      </c>
      <c r="AA57" s="92" t="e">
        <f ca="true">+IF(AND(ISNUMBER(OFFSET('Sanitation Data'!$E$4,0,10*ROW('Sanitation Data'!E51))),'Data Summary'!CP57="Yes"),100-OFFSET('Sanitation Data'!$E$4,0,10*ROW('Sanitation Data'!E51)),NA())</f>
        <v>#N/A</v>
      </c>
      <c r="AB57" s="92" t="e">
        <f ca="true">+IF(AND(ISNUMBER(OFFSET('Sanitation Data'!$E$6,0,10*ROW('Sanitation Data'!E51))),'Data Summary'!CQ57="Yes"),OFFSET('Sanitation Data'!$E$6,0,10*ROW('Sanitation Data'!E51)),NA())</f>
        <v>#N/A</v>
      </c>
      <c r="AC57" s="92" t="e">
        <f ca="true">+IF(AND(ISNUMBER(OFFSET('Sanitation Data'!$E$10,0,10*ROW('Sanitation Data'!E51))),'Data Summary'!CR57="Yes"),OFFSET('Sanitation Data'!$E$10,0,10*ROW('Sanitation Data'!E51)),NA())</f>
        <v>#N/A</v>
      </c>
      <c r="AD57" s="92" t="e">
        <f ca="true">+IF(AND(ISNUMBER(OFFSET('Sanitation Data'!$E$11,0,10*ROW('Sanitation Data'!E51))),'Data Summary'!CS57="Yes"),OFFSET('Sanitation Data'!$E$11,0,10*ROW('Sanitation Data'!E51)),NA())</f>
        <v>#N/A</v>
      </c>
      <c r="AE57" s="92" t="e">
        <f ca="true">+IF(AND(ISNUMBER(OFFSET('Sanitation Data'!$E$12,0,10*ROW('Sanitation Data'!E51))),'Data Summary'!CT57="Yes"),OFFSET('Sanitation Data'!$E$12,0,10*ROW('Sanitation Data'!E51)),NA())</f>
        <v>#N/A</v>
      </c>
      <c r="AF57" s="92" t="e">
        <f ca="true">+IF(AND(ISNUMBER(OFFSET('Sanitation Data'!$F$4,0,10*ROW('Sanitation Data'!F51))),'Data Summary'!CU57="Yes"),100-OFFSET('Sanitation Data'!$F$4,0,10*ROW('Sanitation Data'!F51)),NA())</f>
        <v>#N/A</v>
      </c>
      <c r="AG57" s="92" t="e">
        <f ca="true">+IF(AND(ISNUMBER(OFFSET('Sanitation Data'!$F$6,0,10*ROW('Sanitation Data'!F51))),'Data Summary'!CV57="Yes"),OFFSET('Sanitation Data'!$F$6,0,10*ROW('Sanitation Data'!F51)),NA())</f>
        <v>#N/A</v>
      </c>
      <c r="AH57" s="92" t="e">
        <f ca="true">+IF(AND(ISNUMBER(OFFSET('Sanitation Data'!$F$10,0,10*ROW('Sanitation Data'!F51))),'Data Summary'!CW57="Yes"),OFFSET('Sanitation Data'!$F$10,0,10*ROW('Sanitation Data'!F51)),NA())</f>
        <v>#N/A</v>
      </c>
      <c r="AI57" s="92" t="e">
        <f ca="true">+IF(AND(ISNUMBER(OFFSET('Sanitation Data'!$F$11,0,10*ROW('Sanitation Data'!F51))),'Data Summary'!CX57="Yes"),OFFSET('Sanitation Data'!$F$11,0,10*ROW('Sanitation Data'!F51)),NA())</f>
        <v>#N/A</v>
      </c>
      <c r="AJ57" s="92" t="e">
        <f ca="true">+IF(AND(ISNUMBER(OFFSET('Sanitation Data'!$F$12,0,10*ROW('Sanitation Data'!F51))),'Data Summary'!CY57="Yes"),OFFSET('Sanitation Data'!$F$12,0,10*ROW('Sanitation Data'!F51)),NA())</f>
        <v>#N/A</v>
      </c>
      <c r="AK57" s="92" t="e">
        <f ca="true">+IF(AND(ISNUMBER(OFFSET('Sanitation Data'!$G$4,0,10*ROW('Sanitation Data'!G51))),'Data Summary'!CZ57="Yes"),100-OFFSET('Sanitation Data'!$G$4,0,10*ROW('Sanitation Data'!G51)),NA())</f>
        <v>#N/A</v>
      </c>
      <c r="AL57" s="92" t="e">
        <f ca="true">+IF(AND(ISNUMBER(OFFSET('Sanitation Data'!$G$6,0,10*ROW('Sanitation Data'!G51))),'Data Summary'!DA57="Yes"),OFFSET('Sanitation Data'!$G$6,0,10*ROW('Sanitation Data'!G51)),NA())</f>
        <v>#N/A</v>
      </c>
      <c r="AM57" s="92" t="e">
        <f ca="true">+IF(AND(ISNUMBER(OFFSET('Sanitation Data'!$G$10,0,10*ROW('Sanitation Data'!G51))),'Data Summary'!DB57="Yes"),OFFSET('Sanitation Data'!$G$10,0,10*ROW('Sanitation Data'!G51)),NA())</f>
        <v>#N/A</v>
      </c>
      <c r="AN57" s="92" t="e">
        <f ca="true">+IF(AND(ISNUMBER(OFFSET('Sanitation Data'!$G$11,0,10*ROW('Sanitation Data'!G51))),'Data Summary'!DC57="Yes"),OFFSET('Sanitation Data'!$G$11,0,10*ROW('Sanitation Data'!G51)),NA())</f>
        <v>#N/A</v>
      </c>
      <c r="AO57" s="92" t="e">
        <f ca="true">+IF(AND(ISNUMBER(OFFSET('Sanitation Data'!$G$12,0,10*ROW('Sanitation Data'!G51))),'Data Summary'!DD57="Yes"),OFFSET('Sanitation Data'!$G$12,0,10*ROW('Sanitation Data'!G51)),NA())</f>
        <v>#N/A</v>
      </c>
      <c r="AP57" s="92" t="e">
        <f ca="true">+IF(AND(ISNUMBER(OFFSET('Sanitation Data'!$H$4,0,10*ROW('Sanitation Data'!H51))),'Data Summary'!DE57="Yes"),100-OFFSET('Sanitation Data'!$H$4,0,10*ROW('Sanitation Data'!H51)),NA())</f>
        <v>#N/A</v>
      </c>
      <c r="AQ57" s="92" t="e">
        <f ca="true">+IF(AND(ISNUMBER(OFFSET('Sanitation Data'!$H$6,0,10*ROW('Sanitation Data'!H51))),'Data Summary'!DF57="Yes"),OFFSET('Sanitation Data'!$H$6,0,10*ROW('Sanitation Data'!H51)),NA())</f>
        <v>#N/A</v>
      </c>
      <c r="AR57" s="92" t="e">
        <f ca="true">+IF(AND(ISNUMBER(OFFSET('Sanitation Data'!$H$10,0,10*ROW('Sanitation Data'!H51))),'Data Summary'!DG57="Yes"),OFFSET('Sanitation Data'!$H$10,0,10*ROW('Sanitation Data'!H51)),NA())</f>
        <v>#N/A</v>
      </c>
      <c r="AS57" s="92" t="e">
        <f ca="true">+IF(AND(ISNUMBER(OFFSET('Sanitation Data'!$H$11,0,10*ROW('Sanitation Data'!H51))),'Data Summary'!DH57="Yes"),OFFSET('Sanitation Data'!$H$11,0,10*ROW('Sanitation Data'!H51)),NA())</f>
        <v>#N/A</v>
      </c>
      <c r="AT57" s="92" t="e">
        <f ca="true">+IF(AND(ISNUMBER(OFFSET('Sanitation Data'!$H$12,0,10*ROW('Sanitation Data'!H51))),'Data Summary'!DI57="Yes"),OFFSET('Sanitation Data'!$H$12,0,10*ROW('Sanitation Data'!H51)),NA())</f>
        <v>#N/A</v>
      </c>
      <c r="AU57" s="92" t="e">
        <f ca="true">+IF(AND(ISNUMBER(OFFSET('Sanitation Data'!$I$4,0,10*ROW('Sanitation Data'!I51))),'Data Summary'!DJ57="Yes"),100-OFFSET('Sanitation Data'!$I$4,0,10*ROW('Sanitation Data'!I51)),NA())</f>
        <v>#N/A</v>
      </c>
      <c r="AV57" s="92" t="e">
        <f ca="true">+IF(AND(ISNUMBER(OFFSET('Sanitation Data'!$I$6,0,10*ROW('Sanitation Data'!I51))),'Data Summary'!DK57="Yes"),OFFSET('Sanitation Data'!$I$6,0,10*ROW('Sanitation Data'!I51)),NA())</f>
        <v>#N/A</v>
      </c>
      <c r="AW57" s="92" t="e">
        <f ca="true">+IF(AND(ISNUMBER(OFFSET('Sanitation Data'!$I$10,0,10*ROW('Sanitation Data'!I51))),'Data Summary'!DL57="Yes"),OFFSET('Sanitation Data'!$I$10,0,10*ROW('Sanitation Data'!I51)),NA())</f>
        <v>#N/A</v>
      </c>
      <c r="AX57" s="92" t="e">
        <f ca="true">+IF(AND(ISNUMBER(OFFSET('Sanitation Data'!$I$11,0,10*ROW('Sanitation Data'!I51))),'Data Summary'!DM57="Yes"),OFFSET('Sanitation Data'!$I$11,0,10*ROW('Sanitation Data'!I51)),NA())</f>
        <v>#N/A</v>
      </c>
      <c r="AY57" s="92" t="e">
        <f ca="true">+IF(AND(ISNUMBER(OFFSET('Sanitation Data'!$I$12,0,10*ROW('Sanitation Data'!I51))),'Data Summary'!DN57="Yes"),OFFSET('Sanitation Data'!$I$12,0,10*ROW('Sanitation Data'!I51)),NA())</f>
        <v>#N/A</v>
      </c>
      <c r="AZ57" s="93" t="e">
        <f ca="true">+IF(AND(ISNUMBER(OFFSET('Hygiene Data'!$D$5,0,10*ROW('Hygiene Data'!D51))),'Data Summary'!DO57="Yes"),OFFSET('Hygiene Data'!$D$5,0,10*ROW('Hygiene Data'!D51)),NA())</f>
        <v>#N/A</v>
      </c>
      <c r="BA57" s="93" t="e">
        <f ca="true">+IF(AND(ISNUMBER(OFFSET('Hygiene Data'!$D$7,0,10*ROW('Hygiene Data'!D51))),'Data Summary'!DP57="Yes"),OFFSET('Hygiene Data'!$D$7,0,10*ROW('Hygiene Data'!D51)),NA())</f>
        <v>#N/A</v>
      </c>
      <c r="BB57" s="93" t="e">
        <f ca="true">+IF(AND(ISNUMBER(OFFSET('Hygiene Data'!$D$9,0,10*ROW('Hygiene Data'!D51))),'Data Summary'!DQ57="Yes"),OFFSET('Hygiene Data'!$D$9,0,10*ROW('Hygiene Data'!D51)),NA())</f>
        <v>#N/A</v>
      </c>
      <c r="BC57" s="93" t="e">
        <f ca="true">+IF(AND(ISNUMBER(OFFSET('Hygiene Data'!$E$5,0,10*ROW('Hygiene Data'!E51))),'Data Summary'!DR57="Yes"),OFFSET('Hygiene Data'!$E$5,0,10*ROW('Hygiene Data'!E51)),NA())</f>
        <v>#N/A</v>
      </c>
      <c r="BD57" s="93" t="e">
        <f ca="true">+IF(AND(ISNUMBER(OFFSET('Hygiene Data'!$E$7,0,10*ROW('Hygiene Data'!E51))),'Data Summary'!DS57="Yes"),OFFSET('Hygiene Data'!$E$7,0,10*ROW('Hygiene Data'!E51)),NA())</f>
        <v>#N/A</v>
      </c>
      <c r="BE57" s="93" t="e">
        <f ca="true">+IF(AND(ISNUMBER(OFFSET('Hygiene Data'!$E$9,0,10*ROW('Hygiene Data'!E51))),'Data Summary'!DT57="Yes"),OFFSET('Hygiene Data'!$E$9,0,10*ROW('Hygiene Data'!E51)),NA())</f>
        <v>#N/A</v>
      </c>
      <c r="BF57" s="93" t="e">
        <f ca="true">+IF(AND(ISNUMBER(OFFSET('Hygiene Data'!$F$5,0,10*ROW('Hygiene Data'!F51))),'Data Summary'!DU57="Yes"),OFFSET('Hygiene Data'!$F$5,0,10*ROW('Hygiene Data'!F51)),NA())</f>
        <v>#N/A</v>
      </c>
      <c r="BG57" s="93" t="e">
        <f ca="true">+IF(AND(ISNUMBER(OFFSET('Hygiene Data'!$F$7,0,10*ROW('Hygiene Data'!F51))),'Data Summary'!DV57="Yes"),OFFSET('Hygiene Data'!$F$7,0,10*ROW('Hygiene Data'!F51)),NA())</f>
        <v>#N/A</v>
      </c>
      <c r="BH57" s="93" t="e">
        <f ca="true">+IF(AND(ISNUMBER(OFFSET('Hygiene Data'!$F$9,0,10*ROW('Hygiene Data'!F51))),'Data Summary'!DW57="Yes"),OFFSET('Hygiene Data'!$F$9,0,10*ROW('Hygiene Data'!F51)),NA())</f>
        <v>#N/A</v>
      </c>
      <c r="BI57" s="93" t="e">
        <f ca="true">+IF(AND(ISNUMBER(OFFSET('Hygiene Data'!$G$5,0,10*ROW('Hygiene Data'!G51))),'Data Summary'!DX57="Yes"),OFFSET('Hygiene Data'!$G$5,0,10*ROW('Hygiene Data'!G51)),NA())</f>
        <v>#N/A</v>
      </c>
      <c r="BJ57" s="93" t="e">
        <f ca="true">+IF(AND(ISNUMBER(OFFSET('Hygiene Data'!$G$7,0,10*ROW('Hygiene Data'!G51))),'Data Summary'!DY57="Yes"),OFFSET('Hygiene Data'!$G$7,0,10*ROW('Hygiene Data'!G51)),NA())</f>
        <v>#N/A</v>
      </c>
      <c r="BK57" s="93" t="e">
        <f ca="true">+IF(AND(ISNUMBER(OFFSET('Hygiene Data'!$G$9,0,10*ROW('Hygiene Data'!G51))),'Data Summary'!DZ57="Yes"),OFFSET('Hygiene Data'!$G$9,0,10*ROW('Hygiene Data'!G51)),NA())</f>
        <v>#N/A</v>
      </c>
      <c r="BL57" s="93" t="e">
        <f ca="true">+IF(AND(ISNUMBER(OFFSET('Hygiene Data'!$H$5,0,10*ROW('Hygiene Data'!H51))),'Data Summary'!EA57="Yes"),OFFSET('Hygiene Data'!$H$5,0,10*ROW('Hygiene Data'!H51)),NA())</f>
        <v>#N/A</v>
      </c>
      <c r="BM57" s="93" t="e">
        <f ca="true">+IF(AND(ISNUMBER(OFFSET('Hygiene Data'!$H$7,0,10*ROW('Hygiene Data'!H51))),'Data Summary'!EB57="Yes"),OFFSET('Hygiene Data'!$H$7,0,10*ROW('Hygiene Data'!H51)),NA())</f>
        <v>#N/A</v>
      </c>
      <c r="BN57" s="93" t="e">
        <f ca="true">+IF(AND(ISNUMBER(OFFSET('Hygiene Data'!$H$9,0,10*ROW('Hygiene Data'!H51))),'Data Summary'!EC57="Yes"),OFFSET('Hygiene Data'!$H$9,0,10*ROW('Hygiene Data'!H51)),NA())</f>
        <v>#N/A</v>
      </c>
      <c r="BO57" s="93" t="e">
        <f ca="true">+IF(AND(ISNUMBER(OFFSET('Hygiene Data'!$I$5,0,10*ROW('Hygiene Data'!I51))),'Data Summary'!ED57="Yes"),OFFSET('Hygiene Data'!$I$5,0,10*ROW('Hygiene Data'!I51)),NA())</f>
        <v>#N/A</v>
      </c>
      <c r="BP57" s="93" t="e">
        <f ca="true">+IF(AND(ISNUMBER(OFFSET('Hygiene Data'!$I$7,0,10*ROW('Hygiene Data'!I51))),'Data Summary'!EE57="Yes"),OFFSET('Hygiene Data'!$I$7,0,10*ROW('Hygiene Data'!I51)),NA())</f>
        <v>#N/A</v>
      </c>
      <c r="BQ57" s="93" t="e">
        <f ca="true">+IF(AND(ISNUMBER(OFFSET('Hygiene Data'!$I$9,0,10*ROW('Hygiene Data'!I51))),'Data Summary'!EF57="Yes"),OFFSET('Hygiene Data'!$I$9,0,10*ROW('Hygiene Data'!I51)),NA())</f>
        <v>#N/A</v>
      </c>
    </row>
    <row xmlns:x14ac="http://schemas.microsoft.com/office/spreadsheetml/2009/9/ac" r="58" x14ac:dyDescent="0.2">
      <c r="A58" s="328" t="e">
        <f ca="true">+RIGHT('Data Summary'!A58,LEN('Data Summary'!A58)-9)</f>
        <v>#VALUE!</v>
      </c>
      <c r="B58" s="35" t="str">
        <f ca="true">+IF(ISTEXT('Data Summary'!B58),'Data Summary'!B58,"")</f>
        <v/>
      </c>
      <c r="C58" s="327" t="e">
        <f ca="true">+VALUE('Data Summary'!C58)</f>
        <v>#VALUE!</v>
      </c>
      <c r="D58" s="91" t="e">
        <f ca="true">+IF(AND(ISNUMBER(OFFSET('Water Data'!$D$4,0,10*ROW('Water Data'!D52))),'Data Summary'!BS58="Yes"),100-OFFSET('Water Data'!$D$4,0,10*ROW('Water Data'!D52)),NA())</f>
        <v>#N/A</v>
      </c>
      <c r="E58" s="91" t="e">
        <f ca="true">+IF(AND(ISNUMBER(OFFSET('Water Data'!$D$6,0,10*ROW('Water Data'!D52))),'Data Summary'!BT58="Yes"),OFFSET('Water Data'!$D$6,0,10*ROW('Water Data'!D52)),NA())</f>
        <v>#N/A</v>
      </c>
      <c r="F58" s="91" t="e">
        <f ca="true">+IF(AND(ISNUMBER(OFFSET('Water Data'!$D$9,0,10*ROW('Water Data'!D52))),'Data Summary'!BU58="Yes"),OFFSET('Water Data'!$D$9,0,10*ROW('Water Data'!D52)),NA())</f>
        <v>#N/A</v>
      </c>
      <c r="G58" s="91" t="e">
        <f ca="true">+IF(AND(ISNUMBER(OFFSET('Water Data'!$E$4,0,10*ROW('Water Data'!E52))),'Data Summary'!BV58="Yes"),100-OFFSET('Water Data'!$E$4,0,10*ROW('Water Data'!E52)),NA())</f>
        <v>#N/A</v>
      </c>
      <c r="H58" s="91" t="e">
        <f ca="true">+IF(AND(ISNUMBER(OFFSET('Water Data'!$E$6,0,10*ROW('Water Data'!E52))),'Data Summary'!BW58="Yes"),OFFSET('Water Data'!$E$6,0,10*ROW('Water Data'!E52)),NA())</f>
        <v>#N/A</v>
      </c>
      <c r="I58" s="91" t="e">
        <f ca="true">+IF(AND(ISNUMBER(OFFSET('Water Data'!$E$9,0,10*ROW('Water Data'!E52))),'Data Summary'!BX58="Yes"),OFFSET('Water Data'!$E$9,0,10*ROW('Water Data'!E52)),NA())</f>
        <v>#N/A</v>
      </c>
      <c r="J58" s="91" t="e">
        <f ca="true">+IF(AND(ISNUMBER(OFFSET('Water Data'!$F$4,0,10*ROW('Water Data'!F52))),'Data Summary'!BY58="Yes"),100-OFFSET('Water Data'!$F$4,0,10*ROW('Water Data'!F52)),NA())</f>
        <v>#N/A</v>
      </c>
      <c r="K58" s="91" t="e">
        <f ca="true">+IF(AND(ISNUMBER(OFFSET('Water Data'!$F$6,0,10*ROW('Water Data'!F52))),'Data Summary'!BZ58="Yes"),OFFSET('Water Data'!$F$6,0,10*ROW('Water Data'!F52)),NA())</f>
        <v>#N/A</v>
      </c>
      <c r="L58" s="91" t="e">
        <f ca="true">+IF(AND(ISNUMBER(OFFSET('Water Data'!$F$9,0,10*ROW('Water Data'!F52))),'Data Summary'!CA58="Yes"),OFFSET('Water Data'!$F$9,0,10*ROW('Water Data'!F52)),NA())</f>
        <v>#N/A</v>
      </c>
      <c r="M58" s="91" t="e">
        <f ca="true">+IF(AND(ISNUMBER(OFFSET('Water Data'!$G$4,0,10*ROW('Water Data'!G52))),'Data Summary'!CB58="Yes"),100-OFFSET('Water Data'!$G$4,0,10*ROW('Water Data'!G52)),NA())</f>
        <v>#N/A</v>
      </c>
      <c r="N58" s="91" t="e">
        <f ca="true">+IF(AND(ISNUMBER(OFFSET('Water Data'!$G$6,0,10*ROW('Water Data'!G52))),'Data Summary'!CC58="Yes"),OFFSET('Water Data'!$G$6,0,10*ROW('Water Data'!G52)),NA())</f>
        <v>#N/A</v>
      </c>
      <c r="O58" s="91" t="e">
        <f ca="true">+IF(AND(ISNUMBER(OFFSET('Water Data'!$G$9,0,10*ROW('Water Data'!G52))),'Data Summary'!CD58="Yes"),OFFSET('Water Data'!$G$9,0,10*ROW('Water Data'!G52)),NA())</f>
        <v>#N/A</v>
      </c>
      <c r="P58" s="91" t="e">
        <f ca="true">+IF(AND(ISNUMBER(OFFSET('Water Data'!$H$4,0,10*ROW('Water Data'!H52))),'Data Summary'!CE58="Yes"),100-OFFSET('Water Data'!$H$4,0,10*ROW('Water Data'!H52)),NA())</f>
        <v>#N/A</v>
      </c>
      <c r="Q58" s="91" t="e">
        <f ca="true">+IF(AND(ISNUMBER(OFFSET('Water Data'!$H$6,0,10*ROW('Water Data'!H52))),'Data Summary'!CF58="Yes"),OFFSET('Water Data'!$H$6,0,10*ROW('Water Data'!H52)),NA())</f>
        <v>#N/A</v>
      </c>
      <c r="R58" s="91" t="e">
        <f ca="true">+IF(AND(ISNUMBER(OFFSET('Water Data'!$H$9,0,10*ROW('Water Data'!H52))),'Data Summary'!CG58="Yes"),OFFSET('Water Data'!$H$9,0,10*ROW('Water Data'!H52)),NA())</f>
        <v>#N/A</v>
      </c>
      <c r="S58" s="91" t="e">
        <f ca="true">+IF(AND(ISNUMBER(OFFSET('Water Data'!$I$4,0,10*ROW('Water Data'!I52))),'Data Summary'!CH58="Yes"),100-OFFSET('Water Data'!$I$4,0,10*ROW('Water Data'!I52)),NA())</f>
        <v>#N/A</v>
      </c>
      <c r="T58" s="91" t="e">
        <f ca="true">+IF(AND(ISNUMBER(OFFSET('Water Data'!$I$6,0,10*ROW('Water Data'!I52))),'Data Summary'!CI58="Yes"),OFFSET('Water Data'!$I$6,0,10*ROW('Water Data'!I52)),NA())</f>
        <v>#N/A</v>
      </c>
      <c r="U58" s="91" t="e">
        <f ca="true">+IF(AND(ISNUMBER(OFFSET('Water Data'!$I$9,0,10*ROW('Water Data'!I52))),'Data Summary'!CJ58="Yes"),OFFSET('Water Data'!$I$9,0,10*ROW('Water Data'!I52)),NA())</f>
        <v>#N/A</v>
      </c>
      <c r="V58" s="92" t="e">
        <f ca="true">+IF(AND(ISNUMBER(OFFSET('Sanitation Data'!$D$4,0,10*ROW('Sanitation Data'!D52))),'Data Summary'!CK58="Yes"),100-OFFSET('Sanitation Data'!$D$4,0,10*ROW('Sanitation Data'!D52)),NA())</f>
        <v>#N/A</v>
      </c>
      <c r="W58" s="92" t="e">
        <f ca="true">+IF(AND(ISNUMBER(OFFSET('Sanitation Data'!$D$6,0,10*ROW('Sanitation Data'!D52))),'Data Summary'!CL58="Yes"),OFFSET('Sanitation Data'!$D$6,0,10*ROW('Sanitation Data'!D52)),NA())</f>
        <v>#N/A</v>
      </c>
      <c r="X58" s="92" t="e">
        <f ca="true">+IF(AND(ISNUMBER(OFFSET('Sanitation Data'!$D$10,0,10*ROW('Sanitation Data'!D52))),'Data Summary'!CM58="Yes"),OFFSET('Sanitation Data'!$D$10,0,10*ROW('Sanitation Data'!D52)),NA())</f>
        <v>#N/A</v>
      </c>
      <c r="Y58" s="92" t="e">
        <f ca="true">+IF(AND(ISNUMBER(OFFSET('Sanitation Data'!$D$11,0,10*ROW('Sanitation Data'!D52))),'Data Summary'!CN58="Yes"),OFFSET('Sanitation Data'!$D$11,0,10*ROW('Sanitation Data'!D52)),NA())</f>
        <v>#N/A</v>
      </c>
      <c r="Z58" s="92" t="e">
        <f ca="true">+IF(AND(ISNUMBER(OFFSET('Sanitation Data'!$D$12,0,10*ROW('Sanitation Data'!D52))),'Data Summary'!CO58="Yes"),OFFSET('Sanitation Data'!$D$12,0,10*ROW('Sanitation Data'!D52)),NA())</f>
        <v>#N/A</v>
      </c>
      <c r="AA58" s="92" t="e">
        <f ca="true">+IF(AND(ISNUMBER(OFFSET('Sanitation Data'!$E$4,0,10*ROW('Sanitation Data'!E52))),'Data Summary'!CP58="Yes"),100-OFFSET('Sanitation Data'!$E$4,0,10*ROW('Sanitation Data'!E52)),NA())</f>
        <v>#N/A</v>
      </c>
      <c r="AB58" s="92" t="e">
        <f ca="true">+IF(AND(ISNUMBER(OFFSET('Sanitation Data'!$E$6,0,10*ROW('Sanitation Data'!E52))),'Data Summary'!CQ58="Yes"),OFFSET('Sanitation Data'!$E$6,0,10*ROW('Sanitation Data'!E52)),NA())</f>
        <v>#N/A</v>
      </c>
      <c r="AC58" s="92" t="e">
        <f ca="true">+IF(AND(ISNUMBER(OFFSET('Sanitation Data'!$E$10,0,10*ROW('Sanitation Data'!E52))),'Data Summary'!CR58="Yes"),OFFSET('Sanitation Data'!$E$10,0,10*ROW('Sanitation Data'!E52)),NA())</f>
        <v>#N/A</v>
      </c>
      <c r="AD58" s="92" t="e">
        <f ca="true">+IF(AND(ISNUMBER(OFFSET('Sanitation Data'!$E$11,0,10*ROW('Sanitation Data'!E52))),'Data Summary'!CS58="Yes"),OFFSET('Sanitation Data'!$E$11,0,10*ROW('Sanitation Data'!E52)),NA())</f>
        <v>#N/A</v>
      </c>
      <c r="AE58" s="92" t="e">
        <f ca="true">+IF(AND(ISNUMBER(OFFSET('Sanitation Data'!$E$12,0,10*ROW('Sanitation Data'!E52))),'Data Summary'!CT58="Yes"),OFFSET('Sanitation Data'!$E$12,0,10*ROW('Sanitation Data'!E52)),NA())</f>
        <v>#N/A</v>
      </c>
      <c r="AF58" s="92" t="e">
        <f ca="true">+IF(AND(ISNUMBER(OFFSET('Sanitation Data'!$F$4,0,10*ROW('Sanitation Data'!F52))),'Data Summary'!CU58="Yes"),100-OFFSET('Sanitation Data'!$F$4,0,10*ROW('Sanitation Data'!F52)),NA())</f>
        <v>#N/A</v>
      </c>
      <c r="AG58" s="92" t="e">
        <f ca="true">+IF(AND(ISNUMBER(OFFSET('Sanitation Data'!$F$6,0,10*ROW('Sanitation Data'!F52))),'Data Summary'!CV58="Yes"),OFFSET('Sanitation Data'!$F$6,0,10*ROW('Sanitation Data'!F52)),NA())</f>
        <v>#N/A</v>
      </c>
      <c r="AH58" s="92" t="e">
        <f ca="true">+IF(AND(ISNUMBER(OFFSET('Sanitation Data'!$F$10,0,10*ROW('Sanitation Data'!F52))),'Data Summary'!CW58="Yes"),OFFSET('Sanitation Data'!$F$10,0,10*ROW('Sanitation Data'!F52)),NA())</f>
        <v>#N/A</v>
      </c>
      <c r="AI58" s="92" t="e">
        <f ca="true">+IF(AND(ISNUMBER(OFFSET('Sanitation Data'!$F$11,0,10*ROW('Sanitation Data'!F52))),'Data Summary'!CX58="Yes"),OFFSET('Sanitation Data'!$F$11,0,10*ROW('Sanitation Data'!F52)),NA())</f>
        <v>#N/A</v>
      </c>
      <c r="AJ58" s="92" t="e">
        <f ca="true">+IF(AND(ISNUMBER(OFFSET('Sanitation Data'!$F$12,0,10*ROW('Sanitation Data'!F52))),'Data Summary'!CY58="Yes"),OFFSET('Sanitation Data'!$F$12,0,10*ROW('Sanitation Data'!F52)),NA())</f>
        <v>#N/A</v>
      </c>
      <c r="AK58" s="92" t="e">
        <f ca="true">+IF(AND(ISNUMBER(OFFSET('Sanitation Data'!$G$4,0,10*ROW('Sanitation Data'!G52))),'Data Summary'!CZ58="Yes"),100-OFFSET('Sanitation Data'!$G$4,0,10*ROW('Sanitation Data'!G52)),NA())</f>
        <v>#N/A</v>
      </c>
      <c r="AL58" s="92" t="e">
        <f ca="true">+IF(AND(ISNUMBER(OFFSET('Sanitation Data'!$G$6,0,10*ROW('Sanitation Data'!G52))),'Data Summary'!DA58="Yes"),OFFSET('Sanitation Data'!$G$6,0,10*ROW('Sanitation Data'!G52)),NA())</f>
        <v>#N/A</v>
      </c>
      <c r="AM58" s="92" t="e">
        <f ca="true">+IF(AND(ISNUMBER(OFFSET('Sanitation Data'!$G$10,0,10*ROW('Sanitation Data'!G52))),'Data Summary'!DB58="Yes"),OFFSET('Sanitation Data'!$G$10,0,10*ROW('Sanitation Data'!G52)),NA())</f>
        <v>#N/A</v>
      </c>
      <c r="AN58" s="92" t="e">
        <f ca="true">+IF(AND(ISNUMBER(OFFSET('Sanitation Data'!$G$11,0,10*ROW('Sanitation Data'!G52))),'Data Summary'!DC58="Yes"),OFFSET('Sanitation Data'!$G$11,0,10*ROW('Sanitation Data'!G52)),NA())</f>
        <v>#N/A</v>
      </c>
      <c r="AO58" s="92" t="e">
        <f ca="true">+IF(AND(ISNUMBER(OFFSET('Sanitation Data'!$G$12,0,10*ROW('Sanitation Data'!G52))),'Data Summary'!DD58="Yes"),OFFSET('Sanitation Data'!$G$12,0,10*ROW('Sanitation Data'!G52)),NA())</f>
        <v>#N/A</v>
      </c>
      <c r="AP58" s="92" t="e">
        <f ca="true">+IF(AND(ISNUMBER(OFFSET('Sanitation Data'!$H$4,0,10*ROW('Sanitation Data'!H52))),'Data Summary'!DE58="Yes"),100-OFFSET('Sanitation Data'!$H$4,0,10*ROW('Sanitation Data'!H52)),NA())</f>
        <v>#N/A</v>
      </c>
      <c r="AQ58" s="92" t="e">
        <f ca="true">+IF(AND(ISNUMBER(OFFSET('Sanitation Data'!$H$6,0,10*ROW('Sanitation Data'!H52))),'Data Summary'!DF58="Yes"),OFFSET('Sanitation Data'!$H$6,0,10*ROW('Sanitation Data'!H52)),NA())</f>
        <v>#N/A</v>
      </c>
      <c r="AR58" s="92" t="e">
        <f ca="true">+IF(AND(ISNUMBER(OFFSET('Sanitation Data'!$H$10,0,10*ROW('Sanitation Data'!H52))),'Data Summary'!DG58="Yes"),OFFSET('Sanitation Data'!$H$10,0,10*ROW('Sanitation Data'!H52)),NA())</f>
        <v>#N/A</v>
      </c>
      <c r="AS58" s="92" t="e">
        <f ca="true">+IF(AND(ISNUMBER(OFFSET('Sanitation Data'!$H$11,0,10*ROW('Sanitation Data'!H52))),'Data Summary'!DH58="Yes"),OFFSET('Sanitation Data'!$H$11,0,10*ROW('Sanitation Data'!H52)),NA())</f>
        <v>#N/A</v>
      </c>
      <c r="AT58" s="92" t="e">
        <f ca="true">+IF(AND(ISNUMBER(OFFSET('Sanitation Data'!$H$12,0,10*ROW('Sanitation Data'!H52))),'Data Summary'!DI58="Yes"),OFFSET('Sanitation Data'!$H$12,0,10*ROW('Sanitation Data'!H52)),NA())</f>
        <v>#N/A</v>
      </c>
      <c r="AU58" s="92" t="e">
        <f ca="true">+IF(AND(ISNUMBER(OFFSET('Sanitation Data'!$I$4,0,10*ROW('Sanitation Data'!I52))),'Data Summary'!DJ58="Yes"),100-OFFSET('Sanitation Data'!$I$4,0,10*ROW('Sanitation Data'!I52)),NA())</f>
        <v>#N/A</v>
      </c>
      <c r="AV58" s="92" t="e">
        <f ca="true">+IF(AND(ISNUMBER(OFFSET('Sanitation Data'!$I$6,0,10*ROW('Sanitation Data'!I52))),'Data Summary'!DK58="Yes"),OFFSET('Sanitation Data'!$I$6,0,10*ROW('Sanitation Data'!I52)),NA())</f>
        <v>#N/A</v>
      </c>
      <c r="AW58" s="92" t="e">
        <f ca="true">+IF(AND(ISNUMBER(OFFSET('Sanitation Data'!$I$10,0,10*ROW('Sanitation Data'!I52))),'Data Summary'!DL58="Yes"),OFFSET('Sanitation Data'!$I$10,0,10*ROW('Sanitation Data'!I52)),NA())</f>
        <v>#N/A</v>
      </c>
      <c r="AX58" s="92" t="e">
        <f ca="true">+IF(AND(ISNUMBER(OFFSET('Sanitation Data'!$I$11,0,10*ROW('Sanitation Data'!I52))),'Data Summary'!DM58="Yes"),OFFSET('Sanitation Data'!$I$11,0,10*ROW('Sanitation Data'!I52)),NA())</f>
        <v>#N/A</v>
      </c>
      <c r="AY58" s="92" t="e">
        <f ca="true">+IF(AND(ISNUMBER(OFFSET('Sanitation Data'!$I$12,0,10*ROW('Sanitation Data'!I52))),'Data Summary'!DN58="Yes"),OFFSET('Sanitation Data'!$I$12,0,10*ROW('Sanitation Data'!I52)),NA())</f>
        <v>#N/A</v>
      </c>
      <c r="AZ58" s="93" t="e">
        <f ca="true">+IF(AND(ISNUMBER(OFFSET('Hygiene Data'!$D$5,0,10*ROW('Hygiene Data'!D52))),'Data Summary'!DO58="Yes"),OFFSET('Hygiene Data'!$D$5,0,10*ROW('Hygiene Data'!D52)),NA())</f>
        <v>#N/A</v>
      </c>
      <c r="BA58" s="93" t="e">
        <f ca="true">+IF(AND(ISNUMBER(OFFSET('Hygiene Data'!$D$7,0,10*ROW('Hygiene Data'!D52))),'Data Summary'!DP58="Yes"),OFFSET('Hygiene Data'!$D$7,0,10*ROW('Hygiene Data'!D52)),NA())</f>
        <v>#N/A</v>
      </c>
      <c r="BB58" s="93" t="e">
        <f ca="true">+IF(AND(ISNUMBER(OFFSET('Hygiene Data'!$D$9,0,10*ROW('Hygiene Data'!D52))),'Data Summary'!DQ58="Yes"),OFFSET('Hygiene Data'!$D$9,0,10*ROW('Hygiene Data'!D52)),NA())</f>
        <v>#N/A</v>
      </c>
      <c r="BC58" s="93" t="e">
        <f ca="true">+IF(AND(ISNUMBER(OFFSET('Hygiene Data'!$E$5,0,10*ROW('Hygiene Data'!E52))),'Data Summary'!DR58="Yes"),OFFSET('Hygiene Data'!$E$5,0,10*ROW('Hygiene Data'!E52)),NA())</f>
        <v>#N/A</v>
      </c>
      <c r="BD58" s="93" t="e">
        <f ca="true">+IF(AND(ISNUMBER(OFFSET('Hygiene Data'!$E$7,0,10*ROW('Hygiene Data'!E52))),'Data Summary'!DS58="Yes"),OFFSET('Hygiene Data'!$E$7,0,10*ROW('Hygiene Data'!E52)),NA())</f>
        <v>#N/A</v>
      </c>
      <c r="BE58" s="93" t="e">
        <f ca="true">+IF(AND(ISNUMBER(OFFSET('Hygiene Data'!$E$9,0,10*ROW('Hygiene Data'!E52))),'Data Summary'!DT58="Yes"),OFFSET('Hygiene Data'!$E$9,0,10*ROW('Hygiene Data'!E52)),NA())</f>
        <v>#N/A</v>
      </c>
      <c r="BF58" s="93" t="e">
        <f ca="true">+IF(AND(ISNUMBER(OFFSET('Hygiene Data'!$F$5,0,10*ROW('Hygiene Data'!F52))),'Data Summary'!DU58="Yes"),OFFSET('Hygiene Data'!$F$5,0,10*ROW('Hygiene Data'!F52)),NA())</f>
        <v>#N/A</v>
      </c>
      <c r="BG58" s="93" t="e">
        <f ca="true">+IF(AND(ISNUMBER(OFFSET('Hygiene Data'!$F$7,0,10*ROW('Hygiene Data'!F52))),'Data Summary'!DV58="Yes"),OFFSET('Hygiene Data'!$F$7,0,10*ROW('Hygiene Data'!F52)),NA())</f>
        <v>#N/A</v>
      </c>
      <c r="BH58" s="93" t="e">
        <f ca="true">+IF(AND(ISNUMBER(OFFSET('Hygiene Data'!$F$9,0,10*ROW('Hygiene Data'!F52))),'Data Summary'!DW58="Yes"),OFFSET('Hygiene Data'!$F$9,0,10*ROW('Hygiene Data'!F52)),NA())</f>
        <v>#N/A</v>
      </c>
      <c r="BI58" s="93" t="e">
        <f ca="true">+IF(AND(ISNUMBER(OFFSET('Hygiene Data'!$G$5,0,10*ROW('Hygiene Data'!G52))),'Data Summary'!DX58="Yes"),OFFSET('Hygiene Data'!$G$5,0,10*ROW('Hygiene Data'!G52)),NA())</f>
        <v>#N/A</v>
      </c>
      <c r="BJ58" s="93" t="e">
        <f ca="true">+IF(AND(ISNUMBER(OFFSET('Hygiene Data'!$G$7,0,10*ROW('Hygiene Data'!G52))),'Data Summary'!DY58="Yes"),OFFSET('Hygiene Data'!$G$7,0,10*ROW('Hygiene Data'!G52)),NA())</f>
        <v>#N/A</v>
      </c>
      <c r="BK58" s="93" t="e">
        <f ca="true">+IF(AND(ISNUMBER(OFFSET('Hygiene Data'!$G$9,0,10*ROW('Hygiene Data'!G52))),'Data Summary'!DZ58="Yes"),OFFSET('Hygiene Data'!$G$9,0,10*ROW('Hygiene Data'!G52)),NA())</f>
        <v>#N/A</v>
      </c>
      <c r="BL58" s="93" t="e">
        <f ca="true">+IF(AND(ISNUMBER(OFFSET('Hygiene Data'!$H$5,0,10*ROW('Hygiene Data'!H52))),'Data Summary'!EA58="Yes"),OFFSET('Hygiene Data'!$H$5,0,10*ROW('Hygiene Data'!H52)),NA())</f>
        <v>#N/A</v>
      </c>
      <c r="BM58" s="93" t="e">
        <f ca="true">+IF(AND(ISNUMBER(OFFSET('Hygiene Data'!$H$7,0,10*ROW('Hygiene Data'!H52))),'Data Summary'!EB58="Yes"),OFFSET('Hygiene Data'!$H$7,0,10*ROW('Hygiene Data'!H52)),NA())</f>
        <v>#N/A</v>
      </c>
      <c r="BN58" s="93" t="e">
        <f ca="true">+IF(AND(ISNUMBER(OFFSET('Hygiene Data'!$H$9,0,10*ROW('Hygiene Data'!H52))),'Data Summary'!EC58="Yes"),OFFSET('Hygiene Data'!$H$9,0,10*ROW('Hygiene Data'!H52)),NA())</f>
        <v>#N/A</v>
      </c>
      <c r="BO58" s="93" t="e">
        <f ca="true">+IF(AND(ISNUMBER(OFFSET('Hygiene Data'!$I$5,0,10*ROW('Hygiene Data'!I52))),'Data Summary'!ED58="Yes"),OFFSET('Hygiene Data'!$I$5,0,10*ROW('Hygiene Data'!I52)),NA())</f>
        <v>#N/A</v>
      </c>
      <c r="BP58" s="93" t="e">
        <f ca="true">+IF(AND(ISNUMBER(OFFSET('Hygiene Data'!$I$7,0,10*ROW('Hygiene Data'!I52))),'Data Summary'!EE58="Yes"),OFFSET('Hygiene Data'!$I$7,0,10*ROW('Hygiene Data'!I52)),NA())</f>
        <v>#N/A</v>
      </c>
      <c r="BQ58" s="93" t="e">
        <f ca="true">+IF(AND(ISNUMBER(OFFSET('Hygiene Data'!$I$9,0,10*ROW('Hygiene Data'!I52))),'Data Summary'!EF58="Yes"),OFFSET('Hygiene Data'!$I$9,0,10*ROW('Hygiene Data'!I52)),NA())</f>
        <v>#N/A</v>
      </c>
    </row>
    <row xmlns:x14ac="http://schemas.microsoft.com/office/spreadsheetml/2009/9/ac" r="59" x14ac:dyDescent="0.2">
      <c r="A59" s="328" t="e">
        <f ca="true">+RIGHT('Data Summary'!A59,LEN('Data Summary'!A59)-9)</f>
        <v>#VALUE!</v>
      </c>
      <c r="B59" s="35" t="str">
        <f ca="true">+IF(ISTEXT('Data Summary'!B59),'Data Summary'!B59,"")</f>
        <v/>
      </c>
      <c r="C59" s="327" t="e">
        <f ca="true">+VALUE('Data Summary'!C59)</f>
        <v>#VALUE!</v>
      </c>
      <c r="D59" s="91" t="e">
        <f ca="true">+IF(AND(ISNUMBER(OFFSET('Water Data'!$D$4,0,10*ROW('Water Data'!D53))),'Data Summary'!BS59="Yes"),100-OFFSET('Water Data'!$D$4,0,10*ROW('Water Data'!D53)),NA())</f>
        <v>#N/A</v>
      </c>
      <c r="E59" s="91" t="e">
        <f ca="true">+IF(AND(ISNUMBER(OFFSET('Water Data'!$D$6,0,10*ROW('Water Data'!D53))),'Data Summary'!BT59="Yes"),OFFSET('Water Data'!$D$6,0,10*ROW('Water Data'!D53)),NA())</f>
        <v>#N/A</v>
      </c>
      <c r="F59" s="91" t="e">
        <f ca="true">+IF(AND(ISNUMBER(OFFSET('Water Data'!$D$9,0,10*ROW('Water Data'!D53))),'Data Summary'!BU59="Yes"),OFFSET('Water Data'!$D$9,0,10*ROW('Water Data'!D53)),NA())</f>
        <v>#N/A</v>
      </c>
      <c r="G59" s="91" t="e">
        <f ca="true">+IF(AND(ISNUMBER(OFFSET('Water Data'!$E$4,0,10*ROW('Water Data'!E53))),'Data Summary'!BV59="Yes"),100-OFFSET('Water Data'!$E$4,0,10*ROW('Water Data'!E53)),NA())</f>
        <v>#N/A</v>
      </c>
      <c r="H59" s="91" t="e">
        <f ca="true">+IF(AND(ISNUMBER(OFFSET('Water Data'!$E$6,0,10*ROW('Water Data'!E53))),'Data Summary'!BW59="Yes"),OFFSET('Water Data'!$E$6,0,10*ROW('Water Data'!E53)),NA())</f>
        <v>#N/A</v>
      </c>
      <c r="I59" s="91" t="e">
        <f ca="true">+IF(AND(ISNUMBER(OFFSET('Water Data'!$E$9,0,10*ROW('Water Data'!E53))),'Data Summary'!BX59="Yes"),OFFSET('Water Data'!$E$9,0,10*ROW('Water Data'!E53)),NA())</f>
        <v>#N/A</v>
      </c>
      <c r="J59" s="91" t="e">
        <f ca="true">+IF(AND(ISNUMBER(OFFSET('Water Data'!$F$4,0,10*ROW('Water Data'!F53))),'Data Summary'!BY59="Yes"),100-OFFSET('Water Data'!$F$4,0,10*ROW('Water Data'!F53)),NA())</f>
        <v>#N/A</v>
      </c>
      <c r="K59" s="91" t="e">
        <f ca="true">+IF(AND(ISNUMBER(OFFSET('Water Data'!$F$6,0,10*ROW('Water Data'!F53))),'Data Summary'!BZ59="Yes"),OFFSET('Water Data'!$F$6,0,10*ROW('Water Data'!F53)),NA())</f>
        <v>#N/A</v>
      </c>
      <c r="L59" s="91" t="e">
        <f ca="true">+IF(AND(ISNUMBER(OFFSET('Water Data'!$F$9,0,10*ROW('Water Data'!F53))),'Data Summary'!CA59="Yes"),OFFSET('Water Data'!$F$9,0,10*ROW('Water Data'!F53)),NA())</f>
        <v>#N/A</v>
      </c>
      <c r="M59" s="91" t="e">
        <f ca="true">+IF(AND(ISNUMBER(OFFSET('Water Data'!$G$4,0,10*ROW('Water Data'!G53))),'Data Summary'!CB59="Yes"),100-OFFSET('Water Data'!$G$4,0,10*ROW('Water Data'!G53)),NA())</f>
        <v>#N/A</v>
      </c>
      <c r="N59" s="91" t="e">
        <f ca="true">+IF(AND(ISNUMBER(OFFSET('Water Data'!$G$6,0,10*ROW('Water Data'!G53))),'Data Summary'!CC59="Yes"),OFFSET('Water Data'!$G$6,0,10*ROW('Water Data'!G53)),NA())</f>
        <v>#N/A</v>
      </c>
      <c r="O59" s="91" t="e">
        <f ca="true">+IF(AND(ISNUMBER(OFFSET('Water Data'!$G$9,0,10*ROW('Water Data'!G53))),'Data Summary'!CD59="Yes"),OFFSET('Water Data'!$G$9,0,10*ROW('Water Data'!G53)),NA())</f>
        <v>#N/A</v>
      </c>
      <c r="P59" s="91" t="e">
        <f ca="true">+IF(AND(ISNUMBER(OFFSET('Water Data'!$H$4,0,10*ROW('Water Data'!H53))),'Data Summary'!CE59="Yes"),100-OFFSET('Water Data'!$H$4,0,10*ROW('Water Data'!H53)),NA())</f>
        <v>#N/A</v>
      </c>
      <c r="Q59" s="91" t="e">
        <f ca="true">+IF(AND(ISNUMBER(OFFSET('Water Data'!$H$6,0,10*ROW('Water Data'!H53))),'Data Summary'!CF59="Yes"),OFFSET('Water Data'!$H$6,0,10*ROW('Water Data'!H53)),NA())</f>
        <v>#N/A</v>
      </c>
      <c r="R59" s="91" t="e">
        <f ca="true">+IF(AND(ISNUMBER(OFFSET('Water Data'!$H$9,0,10*ROW('Water Data'!H53))),'Data Summary'!CG59="Yes"),OFFSET('Water Data'!$H$9,0,10*ROW('Water Data'!H53)),NA())</f>
        <v>#N/A</v>
      </c>
      <c r="S59" s="91" t="e">
        <f ca="true">+IF(AND(ISNUMBER(OFFSET('Water Data'!$I$4,0,10*ROW('Water Data'!I53))),'Data Summary'!CH59="Yes"),100-OFFSET('Water Data'!$I$4,0,10*ROW('Water Data'!I53)),NA())</f>
        <v>#N/A</v>
      </c>
      <c r="T59" s="91" t="e">
        <f ca="true">+IF(AND(ISNUMBER(OFFSET('Water Data'!$I$6,0,10*ROW('Water Data'!I53))),'Data Summary'!CI59="Yes"),OFFSET('Water Data'!$I$6,0,10*ROW('Water Data'!I53)),NA())</f>
        <v>#N/A</v>
      </c>
      <c r="U59" s="91" t="e">
        <f ca="true">+IF(AND(ISNUMBER(OFFSET('Water Data'!$I$9,0,10*ROW('Water Data'!I53))),'Data Summary'!CJ59="Yes"),OFFSET('Water Data'!$I$9,0,10*ROW('Water Data'!I53)),NA())</f>
        <v>#N/A</v>
      </c>
      <c r="V59" s="92" t="e">
        <f ca="true">+IF(AND(ISNUMBER(OFFSET('Sanitation Data'!$D$4,0,10*ROW('Sanitation Data'!D53))),'Data Summary'!CK59="Yes"),100-OFFSET('Sanitation Data'!$D$4,0,10*ROW('Sanitation Data'!D53)),NA())</f>
        <v>#N/A</v>
      </c>
      <c r="W59" s="92" t="e">
        <f ca="true">+IF(AND(ISNUMBER(OFFSET('Sanitation Data'!$D$6,0,10*ROW('Sanitation Data'!D53))),'Data Summary'!CL59="Yes"),OFFSET('Sanitation Data'!$D$6,0,10*ROW('Sanitation Data'!D53)),NA())</f>
        <v>#N/A</v>
      </c>
      <c r="X59" s="92" t="e">
        <f ca="true">+IF(AND(ISNUMBER(OFFSET('Sanitation Data'!$D$10,0,10*ROW('Sanitation Data'!D53))),'Data Summary'!CM59="Yes"),OFFSET('Sanitation Data'!$D$10,0,10*ROW('Sanitation Data'!D53)),NA())</f>
        <v>#N/A</v>
      </c>
      <c r="Y59" s="92" t="e">
        <f ca="true">+IF(AND(ISNUMBER(OFFSET('Sanitation Data'!$D$11,0,10*ROW('Sanitation Data'!D53))),'Data Summary'!CN59="Yes"),OFFSET('Sanitation Data'!$D$11,0,10*ROW('Sanitation Data'!D53)),NA())</f>
        <v>#N/A</v>
      </c>
      <c r="Z59" s="92" t="e">
        <f ca="true">+IF(AND(ISNUMBER(OFFSET('Sanitation Data'!$D$12,0,10*ROW('Sanitation Data'!D53))),'Data Summary'!CO59="Yes"),OFFSET('Sanitation Data'!$D$12,0,10*ROW('Sanitation Data'!D53)),NA())</f>
        <v>#N/A</v>
      </c>
      <c r="AA59" s="92" t="e">
        <f ca="true">+IF(AND(ISNUMBER(OFFSET('Sanitation Data'!$E$4,0,10*ROW('Sanitation Data'!E53))),'Data Summary'!CP59="Yes"),100-OFFSET('Sanitation Data'!$E$4,0,10*ROW('Sanitation Data'!E53)),NA())</f>
        <v>#N/A</v>
      </c>
      <c r="AB59" s="92" t="e">
        <f ca="true">+IF(AND(ISNUMBER(OFFSET('Sanitation Data'!$E$6,0,10*ROW('Sanitation Data'!E53))),'Data Summary'!CQ59="Yes"),OFFSET('Sanitation Data'!$E$6,0,10*ROW('Sanitation Data'!E53)),NA())</f>
        <v>#N/A</v>
      </c>
      <c r="AC59" s="92" t="e">
        <f ca="true">+IF(AND(ISNUMBER(OFFSET('Sanitation Data'!$E$10,0,10*ROW('Sanitation Data'!E53))),'Data Summary'!CR59="Yes"),OFFSET('Sanitation Data'!$E$10,0,10*ROW('Sanitation Data'!E53)),NA())</f>
        <v>#N/A</v>
      </c>
      <c r="AD59" s="92" t="e">
        <f ca="true">+IF(AND(ISNUMBER(OFFSET('Sanitation Data'!$E$11,0,10*ROW('Sanitation Data'!E53))),'Data Summary'!CS59="Yes"),OFFSET('Sanitation Data'!$E$11,0,10*ROW('Sanitation Data'!E53)),NA())</f>
        <v>#N/A</v>
      </c>
      <c r="AE59" s="92" t="e">
        <f ca="true">+IF(AND(ISNUMBER(OFFSET('Sanitation Data'!$E$12,0,10*ROW('Sanitation Data'!E53))),'Data Summary'!CT59="Yes"),OFFSET('Sanitation Data'!$E$12,0,10*ROW('Sanitation Data'!E53)),NA())</f>
        <v>#N/A</v>
      </c>
      <c r="AF59" s="92" t="e">
        <f ca="true">+IF(AND(ISNUMBER(OFFSET('Sanitation Data'!$F$4,0,10*ROW('Sanitation Data'!F53))),'Data Summary'!CU59="Yes"),100-OFFSET('Sanitation Data'!$F$4,0,10*ROW('Sanitation Data'!F53)),NA())</f>
        <v>#N/A</v>
      </c>
      <c r="AG59" s="92" t="e">
        <f ca="true">+IF(AND(ISNUMBER(OFFSET('Sanitation Data'!$F$6,0,10*ROW('Sanitation Data'!F53))),'Data Summary'!CV59="Yes"),OFFSET('Sanitation Data'!$F$6,0,10*ROW('Sanitation Data'!F53)),NA())</f>
        <v>#N/A</v>
      </c>
      <c r="AH59" s="92" t="e">
        <f ca="true">+IF(AND(ISNUMBER(OFFSET('Sanitation Data'!$F$10,0,10*ROW('Sanitation Data'!F53))),'Data Summary'!CW59="Yes"),OFFSET('Sanitation Data'!$F$10,0,10*ROW('Sanitation Data'!F53)),NA())</f>
        <v>#N/A</v>
      </c>
      <c r="AI59" s="92" t="e">
        <f ca="true">+IF(AND(ISNUMBER(OFFSET('Sanitation Data'!$F$11,0,10*ROW('Sanitation Data'!F53))),'Data Summary'!CX59="Yes"),OFFSET('Sanitation Data'!$F$11,0,10*ROW('Sanitation Data'!F53)),NA())</f>
        <v>#N/A</v>
      </c>
      <c r="AJ59" s="92" t="e">
        <f ca="true">+IF(AND(ISNUMBER(OFFSET('Sanitation Data'!$F$12,0,10*ROW('Sanitation Data'!F53))),'Data Summary'!CY59="Yes"),OFFSET('Sanitation Data'!$F$12,0,10*ROW('Sanitation Data'!F53)),NA())</f>
        <v>#N/A</v>
      </c>
      <c r="AK59" s="92" t="e">
        <f ca="true">+IF(AND(ISNUMBER(OFFSET('Sanitation Data'!$G$4,0,10*ROW('Sanitation Data'!G53))),'Data Summary'!CZ59="Yes"),100-OFFSET('Sanitation Data'!$G$4,0,10*ROW('Sanitation Data'!G53)),NA())</f>
        <v>#N/A</v>
      </c>
      <c r="AL59" s="92" t="e">
        <f ca="true">+IF(AND(ISNUMBER(OFFSET('Sanitation Data'!$G$6,0,10*ROW('Sanitation Data'!G53))),'Data Summary'!DA59="Yes"),OFFSET('Sanitation Data'!$G$6,0,10*ROW('Sanitation Data'!G53)),NA())</f>
        <v>#N/A</v>
      </c>
      <c r="AM59" s="92" t="e">
        <f ca="true">+IF(AND(ISNUMBER(OFFSET('Sanitation Data'!$G$10,0,10*ROW('Sanitation Data'!G53))),'Data Summary'!DB59="Yes"),OFFSET('Sanitation Data'!$G$10,0,10*ROW('Sanitation Data'!G53)),NA())</f>
        <v>#N/A</v>
      </c>
      <c r="AN59" s="92" t="e">
        <f ca="true">+IF(AND(ISNUMBER(OFFSET('Sanitation Data'!$G$11,0,10*ROW('Sanitation Data'!G53))),'Data Summary'!DC59="Yes"),OFFSET('Sanitation Data'!$G$11,0,10*ROW('Sanitation Data'!G53)),NA())</f>
        <v>#N/A</v>
      </c>
      <c r="AO59" s="92" t="e">
        <f ca="true">+IF(AND(ISNUMBER(OFFSET('Sanitation Data'!$G$12,0,10*ROW('Sanitation Data'!G53))),'Data Summary'!DD59="Yes"),OFFSET('Sanitation Data'!$G$12,0,10*ROW('Sanitation Data'!G53)),NA())</f>
        <v>#N/A</v>
      </c>
      <c r="AP59" s="92" t="e">
        <f ca="true">+IF(AND(ISNUMBER(OFFSET('Sanitation Data'!$H$4,0,10*ROW('Sanitation Data'!H53))),'Data Summary'!DE59="Yes"),100-OFFSET('Sanitation Data'!$H$4,0,10*ROW('Sanitation Data'!H53)),NA())</f>
        <v>#N/A</v>
      </c>
      <c r="AQ59" s="92" t="e">
        <f ca="true">+IF(AND(ISNUMBER(OFFSET('Sanitation Data'!$H$6,0,10*ROW('Sanitation Data'!H53))),'Data Summary'!DF59="Yes"),OFFSET('Sanitation Data'!$H$6,0,10*ROW('Sanitation Data'!H53)),NA())</f>
        <v>#N/A</v>
      </c>
      <c r="AR59" s="92" t="e">
        <f ca="true">+IF(AND(ISNUMBER(OFFSET('Sanitation Data'!$H$10,0,10*ROW('Sanitation Data'!H53))),'Data Summary'!DG59="Yes"),OFFSET('Sanitation Data'!$H$10,0,10*ROW('Sanitation Data'!H53)),NA())</f>
        <v>#N/A</v>
      </c>
      <c r="AS59" s="92" t="e">
        <f ca="true">+IF(AND(ISNUMBER(OFFSET('Sanitation Data'!$H$11,0,10*ROW('Sanitation Data'!H53))),'Data Summary'!DH59="Yes"),OFFSET('Sanitation Data'!$H$11,0,10*ROW('Sanitation Data'!H53)),NA())</f>
        <v>#N/A</v>
      </c>
      <c r="AT59" s="92" t="e">
        <f ca="true">+IF(AND(ISNUMBER(OFFSET('Sanitation Data'!$H$12,0,10*ROW('Sanitation Data'!H53))),'Data Summary'!DI59="Yes"),OFFSET('Sanitation Data'!$H$12,0,10*ROW('Sanitation Data'!H53)),NA())</f>
        <v>#N/A</v>
      </c>
      <c r="AU59" s="92" t="e">
        <f ca="true">+IF(AND(ISNUMBER(OFFSET('Sanitation Data'!$I$4,0,10*ROW('Sanitation Data'!I53))),'Data Summary'!DJ59="Yes"),100-OFFSET('Sanitation Data'!$I$4,0,10*ROW('Sanitation Data'!I53)),NA())</f>
        <v>#N/A</v>
      </c>
      <c r="AV59" s="92" t="e">
        <f ca="true">+IF(AND(ISNUMBER(OFFSET('Sanitation Data'!$I$6,0,10*ROW('Sanitation Data'!I53))),'Data Summary'!DK59="Yes"),OFFSET('Sanitation Data'!$I$6,0,10*ROW('Sanitation Data'!I53)),NA())</f>
        <v>#N/A</v>
      </c>
      <c r="AW59" s="92" t="e">
        <f ca="true">+IF(AND(ISNUMBER(OFFSET('Sanitation Data'!$I$10,0,10*ROW('Sanitation Data'!I53))),'Data Summary'!DL59="Yes"),OFFSET('Sanitation Data'!$I$10,0,10*ROW('Sanitation Data'!I53)),NA())</f>
        <v>#N/A</v>
      </c>
      <c r="AX59" s="92" t="e">
        <f ca="true">+IF(AND(ISNUMBER(OFFSET('Sanitation Data'!$I$11,0,10*ROW('Sanitation Data'!I53))),'Data Summary'!DM59="Yes"),OFFSET('Sanitation Data'!$I$11,0,10*ROW('Sanitation Data'!I53)),NA())</f>
        <v>#N/A</v>
      </c>
      <c r="AY59" s="92" t="e">
        <f ca="true">+IF(AND(ISNUMBER(OFFSET('Sanitation Data'!$I$12,0,10*ROW('Sanitation Data'!I53))),'Data Summary'!DN59="Yes"),OFFSET('Sanitation Data'!$I$12,0,10*ROW('Sanitation Data'!I53)),NA())</f>
        <v>#N/A</v>
      </c>
      <c r="AZ59" s="93" t="e">
        <f ca="true">+IF(AND(ISNUMBER(OFFSET('Hygiene Data'!$D$5,0,10*ROW('Hygiene Data'!D53))),'Data Summary'!DO59="Yes"),OFFSET('Hygiene Data'!$D$5,0,10*ROW('Hygiene Data'!D53)),NA())</f>
        <v>#N/A</v>
      </c>
      <c r="BA59" s="93" t="e">
        <f ca="true">+IF(AND(ISNUMBER(OFFSET('Hygiene Data'!$D$7,0,10*ROW('Hygiene Data'!D53))),'Data Summary'!DP59="Yes"),OFFSET('Hygiene Data'!$D$7,0,10*ROW('Hygiene Data'!D53)),NA())</f>
        <v>#N/A</v>
      </c>
      <c r="BB59" s="93" t="e">
        <f ca="true">+IF(AND(ISNUMBER(OFFSET('Hygiene Data'!$D$9,0,10*ROW('Hygiene Data'!D53))),'Data Summary'!DQ59="Yes"),OFFSET('Hygiene Data'!$D$9,0,10*ROW('Hygiene Data'!D53)),NA())</f>
        <v>#N/A</v>
      </c>
      <c r="BC59" s="93" t="e">
        <f ca="true">+IF(AND(ISNUMBER(OFFSET('Hygiene Data'!$E$5,0,10*ROW('Hygiene Data'!E53))),'Data Summary'!DR59="Yes"),OFFSET('Hygiene Data'!$E$5,0,10*ROW('Hygiene Data'!E53)),NA())</f>
        <v>#N/A</v>
      </c>
      <c r="BD59" s="93" t="e">
        <f ca="true">+IF(AND(ISNUMBER(OFFSET('Hygiene Data'!$E$7,0,10*ROW('Hygiene Data'!E53))),'Data Summary'!DS59="Yes"),OFFSET('Hygiene Data'!$E$7,0,10*ROW('Hygiene Data'!E53)),NA())</f>
        <v>#N/A</v>
      </c>
      <c r="BE59" s="93" t="e">
        <f ca="true">+IF(AND(ISNUMBER(OFFSET('Hygiene Data'!$E$9,0,10*ROW('Hygiene Data'!E53))),'Data Summary'!DT59="Yes"),OFFSET('Hygiene Data'!$E$9,0,10*ROW('Hygiene Data'!E53)),NA())</f>
        <v>#N/A</v>
      </c>
      <c r="BF59" s="93" t="e">
        <f ca="true">+IF(AND(ISNUMBER(OFFSET('Hygiene Data'!$F$5,0,10*ROW('Hygiene Data'!F53))),'Data Summary'!DU59="Yes"),OFFSET('Hygiene Data'!$F$5,0,10*ROW('Hygiene Data'!F53)),NA())</f>
        <v>#N/A</v>
      </c>
      <c r="BG59" s="93" t="e">
        <f ca="true">+IF(AND(ISNUMBER(OFFSET('Hygiene Data'!$F$7,0,10*ROW('Hygiene Data'!F53))),'Data Summary'!DV59="Yes"),OFFSET('Hygiene Data'!$F$7,0,10*ROW('Hygiene Data'!F53)),NA())</f>
        <v>#N/A</v>
      </c>
      <c r="BH59" s="93" t="e">
        <f ca="true">+IF(AND(ISNUMBER(OFFSET('Hygiene Data'!$F$9,0,10*ROW('Hygiene Data'!F53))),'Data Summary'!DW59="Yes"),OFFSET('Hygiene Data'!$F$9,0,10*ROW('Hygiene Data'!F53)),NA())</f>
        <v>#N/A</v>
      </c>
      <c r="BI59" s="93" t="e">
        <f ca="true">+IF(AND(ISNUMBER(OFFSET('Hygiene Data'!$G$5,0,10*ROW('Hygiene Data'!G53))),'Data Summary'!DX59="Yes"),OFFSET('Hygiene Data'!$G$5,0,10*ROW('Hygiene Data'!G53)),NA())</f>
        <v>#N/A</v>
      </c>
      <c r="BJ59" s="93" t="e">
        <f ca="true">+IF(AND(ISNUMBER(OFFSET('Hygiene Data'!$G$7,0,10*ROW('Hygiene Data'!G53))),'Data Summary'!DY59="Yes"),OFFSET('Hygiene Data'!$G$7,0,10*ROW('Hygiene Data'!G53)),NA())</f>
        <v>#N/A</v>
      </c>
      <c r="BK59" s="93" t="e">
        <f ca="true">+IF(AND(ISNUMBER(OFFSET('Hygiene Data'!$G$9,0,10*ROW('Hygiene Data'!G53))),'Data Summary'!DZ59="Yes"),OFFSET('Hygiene Data'!$G$9,0,10*ROW('Hygiene Data'!G53)),NA())</f>
        <v>#N/A</v>
      </c>
      <c r="BL59" s="93" t="e">
        <f ca="true">+IF(AND(ISNUMBER(OFFSET('Hygiene Data'!$H$5,0,10*ROW('Hygiene Data'!H53))),'Data Summary'!EA59="Yes"),OFFSET('Hygiene Data'!$H$5,0,10*ROW('Hygiene Data'!H53)),NA())</f>
        <v>#N/A</v>
      </c>
      <c r="BM59" s="93" t="e">
        <f ca="true">+IF(AND(ISNUMBER(OFFSET('Hygiene Data'!$H$7,0,10*ROW('Hygiene Data'!H53))),'Data Summary'!EB59="Yes"),OFFSET('Hygiene Data'!$H$7,0,10*ROW('Hygiene Data'!H53)),NA())</f>
        <v>#N/A</v>
      </c>
      <c r="BN59" s="93" t="e">
        <f ca="true">+IF(AND(ISNUMBER(OFFSET('Hygiene Data'!$H$9,0,10*ROW('Hygiene Data'!H53))),'Data Summary'!EC59="Yes"),OFFSET('Hygiene Data'!$H$9,0,10*ROW('Hygiene Data'!H53)),NA())</f>
        <v>#N/A</v>
      </c>
      <c r="BO59" s="93" t="e">
        <f ca="true">+IF(AND(ISNUMBER(OFFSET('Hygiene Data'!$I$5,0,10*ROW('Hygiene Data'!I53))),'Data Summary'!ED59="Yes"),OFFSET('Hygiene Data'!$I$5,0,10*ROW('Hygiene Data'!I53)),NA())</f>
        <v>#N/A</v>
      </c>
      <c r="BP59" s="93" t="e">
        <f ca="true">+IF(AND(ISNUMBER(OFFSET('Hygiene Data'!$I$7,0,10*ROW('Hygiene Data'!I53))),'Data Summary'!EE59="Yes"),OFFSET('Hygiene Data'!$I$7,0,10*ROW('Hygiene Data'!I53)),NA())</f>
        <v>#N/A</v>
      </c>
      <c r="BQ59" s="93" t="e">
        <f ca="true">+IF(AND(ISNUMBER(OFFSET('Hygiene Data'!$I$9,0,10*ROW('Hygiene Data'!I53))),'Data Summary'!EF59="Yes"),OFFSET('Hygiene Data'!$I$9,0,10*ROW('Hygiene Data'!I53)),NA())</f>
        <v>#N/A</v>
      </c>
    </row>
    <row xmlns:x14ac="http://schemas.microsoft.com/office/spreadsheetml/2009/9/ac" r="60" x14ac:dyDescent="0.2">
      <c r="A60" s="328" t="e">
        <f ca="true">+RIGHT('Data Summary'!A60,LEN('Data Summary'!A60)-9)</f>
        <v>#VALUE!</v>
      </c>
      <c r="B60" s="35" t="str">
        <f ca="true">+IF(ISTEXT('Data Summary'!B60),'Data Summary'!B60,"")</f>
        <v/>
      </c>
      <c r="C60" s="327" t="e">
        <f ca="true">+VALUE('Data Summary'!C60)</f>
        <v>#VALUE!</v>
      </c>
      <c r="D60" s="91" t="e">
        <f ca="true">+IF(AND(ISNUMBER(OFFSET('Water Data'!$D$4,0,10*ROW('Water Data'!D54))),'Data Summary'!BS60="Yes"),100-OFFSET('Water Data'!$D$4,0,10*ROW('Water Data'!D54)),NA())</f>
        <v>#N/A</v>
      </c>
      <c r="E60" s="91" t="e">
        <f ca="true">+IF(AND(ISNUMBER(OFFSET('Water Data'!$D$6,0,10*ROW('Water Data'!D54))),'Data Summary'!BT60="Yes"),OFFSET('Water Data'!$D$6,0,10*ROW('Water Data'!D54)),NA())</f>
        <v>#N/A</v>
      </c>
      <c r="F60" s="91" t="e">
        <f ca="true">+IF(AND(ISNUMBER(OFFSET('Water Data'!$D$9,0,10*ROW('Water Data'!D54))),'Data Summary'!BU60="Yes"),OFFSET('Water Data'!$D$9,0,10*ROW('Water Data'!D54)),NA())</f>
        <v>#N/A</v>
      </c>
      <c r="G60" s="91" t="e">
        <f ca="true">+IF(AND(ISNUMBER(OFFSET('Water Data'!$E$4,0,10*ROW('Water Data'!E54))),'Data Summary'!BV60="Yes"),100-OFFSET('Water Data'!$E$4,0,10*ROW('Water Data'!E54)),NA())</f>
        <v>#N/A</v>
      </c>
      <c r="H60" s="91" t="e">
        <f ca="true">+IF(AND(ISNUMBER(OFFSET('Water Data'!$E$6,0,10*ROW('Water Data'!E54))),'Data Summary'!BW60="Yes"),OFFSET('Water Data'!$E$6,0,10*ROW('Water Data'!E54)),NA())</f>
        <v>#N/A</v>
      </c>
      <c r="I60" s="91" t="e">
        <f ca="true">+IF(AND(ISNUMBER(OFFSET('Water Data'!$E$9,0,10*ROW('Water Data'!E54))),'Data Summary'!BX60="Yes"),OFFSET('Water Data'!$E$9,0,10*ROW('Water Data'!E54)),NA())</f>
        <v>#N/A</v>
      </c>
      <c r="J60" s="91" t="e">
        <f ca="true">+IF(AND(ISNUMBER(OFFSET('Water Data'!$F$4,0,10*ROW('Water Data'!F54))),'Data Summary'!BY60="Yes"),100-OFFSET('Water Data'!$F$4,0,10*ROW('Water Data'!F54)),NA())</f>
        <v>#N/A</v>
      </c>
      <c r="K60" s="91" t="e">
        <f ca="true">+IF(AND(ISNUMBER(OFFSET('Water Data'!$F$6,0,10*ROW('Water Data'!F54))),'Data Summary'!BZ60="Yes"),OFFSET('Water Data'!$F$6,0,10*ROW('Water Data'!F54)),NA())</f>
        <v>#N/A</v>
      </c>
      <c r="L60" s="91" t="e">
        <f ca="true">+IF(AND(ISNUMBER(OFFSET('Water Data'!$F$9,0,10*ROW('Water Data'!F54))),'Data Summary'!CA60="Yes"),OFFSET('Water Data'!$F$9,0,10*ROW('Water Data'!F54)),NA())</f>
        <v>#N/A</v>
      </c>
      <c r="M60" s="91" t="e">
        <f ca="true">+IF(AND(ISNUMBER(OFFSET('Water Data'!$G$4,0,10*ROW('Water Data'!G54))),'Data Summary'!CB60="Yes"),100-OFFSET('Water Data'!$G$4,0,10*ROW('Water Data'!G54)),NA())</f>
        <v>#N/A</v>
      </c>
      <c r="N60" s="91" t="e">
        <f ca="true">+IF(AND(ISNUMBER(OFFSET('Water Data'!$G$6,0,10*ROW('Water Data'!G54))),'Data Summary'!CC60="Yes"),OFFSET('Water Data'!$G$6,0,10*ROW('Water Data'!G54)),NA())</f>
        <v>#N/A</v>
      </c>
      <c r="O60" s="91" t="e">
        <f ca="true">+IF(AND(ISNUMBER(OFFSET('Water Data'!$G$9,0,10*ROW('Water Data'!G54))),'Data Summary'!CD60="Yes"),OFFSET('Water Data'!$G$9,0,10*ROW('Water Data'!G54)),NA())</f>
        <v>#N/A</v>
      </c>
      <c r="P60" s="91" t="e">
        <f ca="true">+IF(AND(ISNUMBER(OFFSET('Water Data'!$H$4,0,10*ROW('Water Data'!H54))),'Data Summary'!CE60="Yes"),100-OFFSET('Water Data'!$H$4,0,10*ROW('Water Data'!H54)),NA())</f>
        <v>#N/A</v>
      </c>
      <c r="Q60" s="91" t="e">
        <f ca="true">+IF(AND(ISNUMBER(OFFSET('Water Data'!$H$6,0,10*ROW('Water Data'!H54))),'Data Summary'!CF60="Yes"),OFFSET('Water Data'!$H$6,0,10*ROW('Water Data'!H54)),NA())</f>
        <v>#N/A</v>
      </c>
      <c r="R60" s="91" t="e">
        <f ca="true">+IF(AND(ISNUMBER(OFFSET('Water Data'!$H$9,0,10*ROW('Water Data'!H54))),'Data Summary'!CG60="Yes"),OFFSET('Water Data'!$H$9,0,10*ROW('Water Data'!H54)),NA())</f>
        <v>#N/A</v>
      </c>
      <c r="S60" s="91" t="e">
        <f ca="true">+IF(AND(ISNUMBER(OFFSET('Water Data'!$I$4,0,10*ROW('Water Data'!I54))),'Data Summary'!CH60="Yes"),100-OFFSET('Water Data'!$I$4,0,10*ROW('Water Data'!I54)),NA())</f>
        <v>#N/A</v>
      </c>
      <c r="T60" s="91" t="e">
        <f ca="true">+IF(AND(ISNUMBER(OFFSET('Water Data'!$I$6,0,10*ROW('Water Data'!I54))),'Data Summary'!CI60="Yes"),OFFSET('Water Data'!$I$6,0,10*ROW('Water Data'!I54)),NA())</f>
        <v>#N/A</v>
      </c>
      <c r="U60" s="91" t="e">
        <f ca="true">+IF(AND(ISNUMBER(OFFSET('Water Data'!$I$9,0,10*ROW('Water Data'!I54))),'Data Summary'!CJ60="Yes"),OFFSET('Water Data'!$I$9,0,10*ROW('Water Data'!I54)),NA())</f>
        <v>#N/A</v>
      </c>
      <c r="V60" s="92" t="e">
        <f ca="true">+IF(AND(ISNUMBER(OFFSET('Sanitation Data'!$D$4,0,10*ROW('Sanitation Data'!D54))),'Data Summary'!CK60="Yes"),100-OFFSET('Sanitation Data'!$D$4,0,10*ROW('Sanitation Data'!D54)),NA())</f>
        <v>#N/A</v>
      </c>
      <c r="W60" s="92" t="e">
        <f ca="true">+IF(AND(ISNUMBER(OFFSET('Sanitation Data'!$D$6,0,10*ROW('Sanitation Data'!D54))),'Data Summary'!CL60="Yes"),OFFSET('Sanitation Data'!$D$6,0,10*ROW('Sanitation Data'!D54)),NA())</f>
        <v>#N/A</v>
      </c>
      <c r="X60" s="92" t="e">
        <f ca="true">+IF(AND(ISNUMBER(OFFSET('Sanitation Data'!$D$10,0,10*ROW('Sanitation Data'!D54))),'Data Summary'!CM60="Yes"),OFFSET('Sanitation Data'!$D$10,0,10*ROW('Sanitation Data'!D54)),NA())</f>
        <v>#N/A</v>
      </c>
      <c r="Y60" s="92" t="e">
        <f ca="true">+IF(AND(ISNUMBER(OFFSET('Sanitation Data'!$D$11,0,10*ROW('Sanitation Data'!D54))),'Data Summary'!CN60="Yes"),OFFSET('Sanitation Data'!$D$11,0,10*ROW('Sanitation Data'!D54)),NA())</f>
        <v>#N/A</v>
      </c>
      <c r="Z60" s="92" t="e">
        <f ca="true">+IF(AND(ISNUMBER(OFFSET('Sanitation Data'!$D$12,0,10*ROW('Sanitation Data'!D54))),'Data Summary'!CO60="Yes"),OFFSET('Sanitation Data'!$D$12,0,10*ROW('Sanitation Data'!D54)),NA())</f>
        <v>#N/A</v>
      </c>
      <c r="AA60" s="92" t="e">
        <f ca="true">+IF(AND(ISNUMBER(OFFSET('Sanitation Data'!$E$4,0,10*ROW('Sanitation Data'!E54))),'Data Summary'!CP60="Yes"),100-OFFSET('Sanitation Data'!$E$4,0,10*ROW('Sanitation Data'!E54)),NA())</f>
        <v>#N/A</v>
      </c>
      <c r="AB60" s="92" t="e">
        <f ca="true">+IF(AND(ISNUMBER(OFFSET('Sanitation Data'!$E$6,0,10*ROW('Sanitation Data'!E54))),'Data Summary'!CQ60="Yes"),OFFSET('Sanitation Data'!$E$6,0,10*ROW('Sanitation Data'!E54)),NA())</f>
        <v>#N/A</v>
      </c>
      <c r="AC60" s="92" t="e">
        <f ca="true">+IF(AND(ISNUMBER(OFFSET('Sanitation Data'!$E$10,0,10*ROW('Sanitation Data'!E54))),'Data Summary'!CR60="Yes"),OFFSET('Sanitation Data'!$E$10,0,10*ROW('Sanitation Data'!E54)),NA())</f>
        <v>#N/A</v>
      </c>
      <c r="AD60" s="92" t="e">
        <f ca="true">+IF(AND(ISNUMBER(OFFSET('Sanitation Data'!$E$11,0,10*ROW('Sanitation Data'!E54))),'Data Summary'!CS60="Yes"),OFFSET('Sanitation Data'!$E$11,0,10*ROW('Sanitation Data'!E54)),NA())</f>
        <v>#N/A</v>
      </c>
      <c r="AE60" s="92" t="e">
        <f ca="true">+IF(AND(ISNUMBER(OFFSET('Sanitation Data'!$E$12,0,10*ROW('Sanitation Data'!E54))),'Data Summary'!CT60="Yes"),OFFSET('Sanitation Data'!$E$12,0,10*ROW('Sanitation Data'!E54)),NA())</f>
        <v>#N/A</v>
      </c>
      <c r="AF60" s="92" t="e">
        <f ca="true">+IF(AND(ISNUMBER(OFFSET('Sanitation Data'!$F$4,0,10*ROW('Sanitation Data'!F54))),'Data Summary'!CU60="Yes"),100-OFFSET('Sanitation Data'!$F$4,0,10*ROW('Sanitation Data'!F54)),NA())</f>
        <v>#N/A</v>
      </c>
      <c r="AG60" s="92" t="e">
        <f ca="true">+IF(AND(ISNUMBER(OFFSET('Sanitation Data'!$F$6,0,10*ROW('Sanitation Data'!F54))),'Data Summary'!CV60="Yes"),OFFSET('Sanitation Data'!$F$6,0,10*ROW('Sanitation Data'!F54)),NA())</f>
        <v>#N/A</v>
      </c>
      <c r="AH60" s="92" t="e">
        <f ca="true">+IF(AND(ISNUMBER(OFFSET('Sanitation Data'!$F$10,0,10*ROW('Sanitation Data'!F54))),'Data Summary'!CW60="Yes"),OFFSET('Sanitation Data'!$F$10,0,10*ROW('Sanitation Data'!F54)),NA())</f>
        <v>#N/A</v>
      </c>
      <c r="AI60" s="92" t="e">
        <f ca="true">+IF(AND(ISNUMBER(OFFSET('Sanitation Data'!$F$11,0,10*ROW('Sanitation Data'!F54))),'Data Summary'!CX60="Yes"),OFFSET('Sanitation Data'!$F$11,0,10*ROW('Sanitation Data'!F54)),NA())</f>
        <v>#N/A</v>
      </c>
      <c r="AJ60" s="92" t="e">
        <f ca="true">+IF(AND(ISNUMBER(OFFSET('Sanitation Data'!$F$12,0,10*ROW('Sanitation Data'!F54))),'Data Summary'!CY60="Yes"),OFFSET('Sanitation Data'!$F$12,0,10*ROW('Sanitation Data'!F54)),NA())</f>
        <v>#N/A</v>
      </c>
      <c r="AK60" s="92" t="e">
        <f ca="true">+IF(AND(ISNUMBER(OFFSET('Sanitation Data'!$G$4,0,10*ROW('Sanitation Data'!G54))),'Data Summary'!CZ60="Yes"),100-OFFSET('Sanitation Data'!$G$4,0,10*ROW('Sanitation Data'!G54)),NA())</f>
        <v>#N/A</v>
      </c>
      <c r="AL60" s="92" t="e">
        <f ca="true">+IF(AND(ISNUMBER(OFFSET('Sanitation Data'!$G$6,0,10*ROW('Sanitation Data'!G54))),'Data Summary'!DA60="Yes"),OFFSET('Sanitation Data'!$G$6,0,10*ROW('Sanitation Data'!G54)),NA())</f>
        <v>#N/A</v>
      </c>
      <c r="AM60" s="92" t="e">
        <f ca="true">+IF(AND(ISNUMBER(OFFSET('Sanitation Data'!$G$10,0,10*ROW('Sanitation Data'!G54))),'Data Summary'!DB60="Yes"),OFFSET('Sanitation Data'!$G$10,0,10*ROW('Sanitation Data'!G54)),NA())</f>
        <v>#N/A</v>
      </c>
      <c r="AN60" s="92" t="e">
        <f ca="true">+IF(AND(ISNUMBER(OFFSET('Sanitation Data'!$G$11,0,10*ROW('Sanitation Data'!G54))),'Data Summary'!DC60="Yes"),OFFSET('Sanitation Data'!$G$11,0,10*ROW('Sanitation Data'!G54)),NA())</f>
        <v>#N/A</v>
      </c>
      <c r="AO60" s="92" t="e">
        <f ca="true">+IF(AND(ISNUMBER(OFFSET('Sanitation Data'!$G$12,0,10*ROW('Sanitation Data'!G54))),'Data Summary'!DD60="Yes"),OFFSET('Sanitation Data'!$G$12,0,10*ROW('Sanitation Data'!G54)),NA())</f>
        <v>#N/A</v>
      </c>
      <c r="AP60" s="92" t="e">
        <f ca="true">+IF(AND(ISNUMBER(OFFSET('Sanitation Data'!$H$4,0,10*ROW('Sanitation Data'!H54))),'Data Summary'!DE60="Yes"),100-OFFSET('Sanitation Data'!$H$4,0,10*ROW('Sanitation Data'!H54)),NA())</f>
        <v>#N/A</v>
      </c>
      <c r="AQ60" s="92" t="e">
        <f ca="true">+IF(AND(ISNUMBER(OFFSET('Sanitation Data'!$H$6,0,10*ROW('Sanitation Data'!H54))),'Data Summary'!DF60="Yes"),OFFSET('Sanitation Data'!$H$6,0,10*ROW('Sanitation Data'!H54)),NA())</f>
        <v>#N/A</v>
      </c>
      <c r="AR60" s="92" t="e">
        <f ca="true">+IF(AND(ISNUMBER(OFFSET('Sanitation Data'!$H$10,0,10*ROW('Sanitation Data'!H54))),'Data Summary'!DG60="Yes"),OFFSET('Sanitation Data'!$H$10,0,10*ROW('Sanitation Data'!H54)),NA())</f>
        <v>#N/A</v>
      </c>
      <c r="AS60" s="92" t="e">
        <f ca="true">+IF(AND(ISNUMBER(OFFSET('Sanitation Data'!$H$11,0,10*ROW('Sanitation Data'!H54))),'Data Summary'!DH60="Yes"),OFFSET('Sanitation Data'!$H$11,0,10*ROW('Sanitation Data'!H54)),NA())</f>
        <v>#N/A</v>
      </c>
      <c r="AT60" s="92" t="e">
        <f ca="true">+IF(AND(ISNUMBER(OFFSET('Sanitation Data'!$H$12,0,10*ROW('Sanitation Data'!H54))),'Data Summary'!DI60="Yes"),OFFSET('Sanitation Data'!$H$12,0,10*ROW('Sanitation Data'!H54)),NA())</f>
        <v>#N/A</v>
      </c>
      <c r="AU60" s="92" t="e">
        <f ca="true">+IF(AND(ISNUMBER(OFFSET('Sanitation Data'!$I$4,0,10*ROW('Sanitation Data'!I54))),'Data Summary'!DJ60="Yes"),100-OFFSET('Sanitation Data'!$I$4,0,10*ROW('Sanitation Data'!I54)),NA())</f>
        <v>#N/A</v>
      </c>
      <c r="AV60" s="92" t="e">
        <f ca="true">+IF(AND(ISNUMBER(OFFSET('Sanitation Data'!$I$6,0,10*ROW('Sanitation Data'!I54))),'Data Summary'!DK60="Yes"),OFFSET('Sanitation Data'!$I$6,0,10*ROW('Sanitation Data'!I54)),NA())</f>
        <v>#N/A</v>
      </c>
      <c r="AW60" s="92" t="e">
        <f ca="true">+IF(AND(ISNUMBER(OFFSET('Sanitation Data'!$I$10,0,10*ROW('Sanitation Data'!I54))),'Data Summary'!DL60="Yes"),OFFSET('Sanitation Data'!$I$10,0,10*ROW('Sanitation Data'!I54)),NA())</f>
        <v>#N/A</v>
      </c>
      <c r="AX60" s="92" t="e">
        <f ca="true">+IF(AND(ISNUMBER(OFFSET('Sanitation Data'!$I$11,0,10*ROW('Sanitation Data'!I54))),'Data Summary'!DM60="Yes"),OFFSET('Sanitation Data'!$I$11,0,10*ROW('Sanitation Data'!I54)),NA())</f>
        <v>#N/A</v>
      </c>
      <c r="AY60" s="92" t="e">
        <f ca="true">+IF(AND(ISNUMBER(OFFSET('Sanitation Data'!$I$12,0,10*ROW('Sanitation Data'!I54))),'Data Summary'!DN60="Yes"),OFFSET('Sanitation Data'!$I$12,0,10*ROW('Sanitation Data'!I54)),NA())</f>
        <v>#N/A</v>
      </c>
      <c r="AZ60" s="93" t="e">
        <f ca="true">+IF(AND(ISNUMBER(OFFSET('Hygiene Data'!$D$5,0,10*ROW('Hygiene Data'!D54))),'Data Summary'!DO60="Yes"),OFFSET('Hygiene Data'!$D$5,0,10*ROW('Hygiene Data'!D54)),NA())</f>
        <v>#N/A</v>
      </c>
      <c r="BA60" s="93" t="e">
        <f ca="true">+IF(AND(ISNUMBER(OFFSET('Hygiene Data'!$D$7,0,10*ROW('Hygiene Data'!D54))),'Data Summary'!DP60="Yes"),OFFSET('Hygiene Data'!$D$7,0,10*ROW('Hygiene Data'!D54)),NA())</f>
        <v>#N/A</v>
      </c>
      <c r="BB60" s="93" t="e">
        <f ca="true">+IF(AND(ISNUMBER(OFFSET('Hygiene Data'!$D$9,0,10*ROW('Hygiene Data'!D54))),'Data Summary'!DQ60="Yes"),OFFSET('Hygiene Data'!$D$9,0,10*ROW('Hygiene Data'!D54)),NA())</f>
        <v>#N/A</v>
      </c>
      <c r="BC60" s="93" t="e">
        <f ca="true">+IF(AND(ISNUMBER(OFFSET('Hygiene Data'!$E$5,0,10*ROW('Hygiene Data'!E54))),'Data Summary'!DR60="Yes"),OFFSET('Hygiene Data'!$E$5,0,10*ROW('Hygiene Data'!E54)),NA())</f>
        <v>#N/A</v>
      </c>
      <c r="BD60" s="93" t="e">
        <f ca="true">+IF(AND(ISNUMBER(OFFSET('Hygiene Data'!$E$7,0,10*ROW('Hygiene Data'!E54))),'Data Summary'!DS60="Yes"),OFFSET('Hygiene Data'!$E$7,0,10*ROW('Hygiene Data'!E54)),NA())</f>
        <v>#N/A</v>
      </c>
      <c r="BE60" s="93" t="e">
        <f ca="true">+IF(AND(ISNUMBER(OFFSET('Hygiene Data'!$E$9,0,10*ROW('Hygiene Data'!E54))),'Data Summary'!DT60="Yes"),OFFSET('Hygiene Data'!$E$9,0,10*ROW('Hygiene Data'!E54)),NA())</f>
        <v>#N/A</v>
      </c>
      <c r="BF60" s="93" t="e">
        <f ca="true">+IF(AND(ISNUMBER(OFFSET('Hygiene Data'!$F$5,0,10*ROW('Hygiene Data'!F54))),'Data Summary'!DU60="Yes"),OFFSET('Hygiene Data'!$F$5,0,10*ROW('Hygiene Data'!F54)),NA())</f>
        <v>#N/A</v>
      </c>
      <c r="BG60" s="93" t="e">
        <f ca="true">+IF(AND(ISNUMBER(OFFSET('Hygiene Data'!$F$7,0,10*ROW('Hygiene Data'!F54))),'Data Summary'!DV60="Yes"),OFFSET('Hygiene Data'!$F$7,0,10*ROW('Hygiene Data'!F54)),NA())</f>
        <v>#N/A</v>
      </c>
      <c r="BH60" s="93" t="e">
        <f ca="true">+IF(AND(ISNUMBER(OFFSET('Hygiene Data'!$F$9,0,10*ROW('Hygiene Data'!F54))),'Data Summary'!DW60="Yes"),OFFSET('Hygiene Data'!$F$9,0,10*ROW('Hygiene Data'!F54)),NA())</f>
        <v>#N/A</v>
      </c>
      <c r="BI60" s="93" t="e">
        <f ca="true">+IF(AND(ISNUMBER(OFFSET('Hygiene Data'!$G$5,0,10*ROW('Hygiene Data'!G54))),'Data Summary'!DX60="Yes"),OFFSET('Hygiene Data'!$G$5,0,10*ROW('Hygiene Data'!G54)),NA())</f>
        <v>#N/A</v>
      </c>
      <c r="BJ60" s="93" t="e">
        <f ca="true">+IF(AND(ISNUMBER(OFFSET('Hygiene Data'!$G$7,0,10*ROW('Hygiene Data'!G54))),'Data Summary'!DY60="Yes"),OFFSET('Hygiene Data'!$G$7,0,10*ROW('Hygiene Data'!G54)),NA())</f>
        <v>#N/A</v>
      </c>
      <c r="BK60" s="93" t="e">
        <f ca="true">+IF(AND(ISNUMBER(OFFSET('Hygiene Data'!$G$9,0,10*ROW('Hygiene Data'!G54))),'Data Summary'!DZ60="Yes"),OFFSET('Hygiene Data'!$G$9,0,10*ROW('Hygiene Data'!G54)),NA())</f>
        <v>#N/A</v>
      </c>
      <c r="BL60" s="93" t="e">
        <f ca="true">+IF(AND(ISNUMBER(OFFSET('Hygiene Data'!$H$5,0,10*ROW('Hygiene Data'!H54))),'Data Summary'!EA60="Yes"),OFFSET('Hygiene Data'!$H$5,0,10*ROW('Hygiene Data'!H54)),NA())</f>
        <v>#N/A</v>
      </c>
      <c r="BM60" s="93" t="e">
        <f ca="true">+IF(AND(ISNUMBER(OFFSET('Hygiene Data'!$H$7,0,10*ROW('Hygiene Data'!H54))),'Data Summary'!EB60="Yes"),OFFSET('Hygiene Data'!$H$7,0,10*ROW('Hygiene Data'!H54)),NA())</f>
        <v>#N/A</v>
      </c>
      <c r="BN60" s="93" t="e">
        <f ca="true">+IF(AND(ISNUMBER(OFFSET('Hygiene Data'!$H$9,0,10*ROW('Hygiene Data'!H54))),'Data Summary'!EC60="Yes"),OFFSET('Hygiene Data'!$H$9,0,10*ROW('Hygiene Data'!H54)),NA())</f>
        <v>#N/A</v>
      </c>
      <c r="BO60" s="93" t="e">
        <f ca="true">+IF(AND(ISNUMBER(OFFSET('Hygiene Data'!$I$5,0,10*ROW('Hygiene Data'!I54))),'Data Summary'!ED60="Yes"),OFFSET('Hygiene Data'!$I$5,0,10*ROW('Hygiene Data'!I54)),NA())</f>
        <v>#N/A</v>
      </c>
      <c r="BP60" s="93" t="e">
        <f ca="true">+IF(AND(ISNUMBER(OFFSET('Hygiene Data'!$I$7,0,10*ROW('Hygiene Data'!I54))),'Data Summary'!EE60="Yes"),OFFSET('Hygiene Data'!$I$7,0,10*ROW('Hygiene Data'!I54)),NA())</f>
        <v>#N/A</v>
      </c>
      <c r="BQ60" s="93" t="e">
        <f ca="true">+IF(AND(ISNUMBER(OFFSET('Hygiene Data'!$I$9,0,10*ROW('Hygiene Data'!I54))),'Data Summary'!EF60="Yes"),OFFSET('Hygiene Data'!$I$9,0,10*ROW('Hygiene Data'!I54)),NA())</f>
        <v>#N/A</v>
      </c>
    </row>
    <row xmlns:x14ac="http://schemas.microsoft.com/office/spreadsheetml/2009/9/ac" r="61" x14ac:dyDescent="0.2">
      <c r="A61" s="328" t="e">
        <f ca="true">+RIGHT('Data Summary'!A61,LEN('Data Summary'!A61)-9)</f>
        <v>#VALUE!</v>
      </c>
      <c r="B61" s="35" t="str">
        <f ca="true">+IF(ISTEXT('Data Summary'!B61),'Data Summary'!B61,"")</f>
        <v/>
      </c>
      <c r="C61" s="327" t="e">
        <f ca="true">+VALUE('Data Summary'!C61)</f>
        <v>#VALUE!</v>
      </c>
      <c r="D61" s="91" t="e">
        <f ca="true">+IF(AND(ISNUMBER(OFFSET('Water Data'!$D$4,0,10*ROW('Water Data'!D55))),'Data Summary'!BS61="Yes"),100-OFFSET('Water Data'!$D$4,0,10*ROW('Water Data'!D55)),NA())</f>
        <v>#N/A</v>
      </c>
      <c r="E61" s="91" t="e">
        <f ca="true">+IF(AND(ISNUMBER(OFFSET('Water Data'!$D$6,0,10*ROW('Water Data'!D55))),'Data Summary'!BT61="Yes"),OFFSET('Water Data'!$D$6,0,10*ROW('Water Data'!D55)),NA())</f>
        <v>#N/A</v>
      </c>
      <c r="F61" s="91" t="e">
        <f ca="true">+IF(AND(ISNUMBER(OFFSET('Water Data'!$D$9,0,10*ROW('Water Data'!D55))),'Data Summary'!BU61="Yes"),OFFSET('Water Data'!$D$9,0,10*ROW('Water Data'!D55)),NA())</f>
        <v>#N/A</v>
      </c>
      <c r="G61" s="91" t="e">
        <f ca="true">+IF(AND(ISNUMBER(OFFSET('Water Data'!$E$4,0,10*ROW('Water Data'!E55))),'Data Summary'!BV61="Yes"),100-OFFSET('Water Data'!$E$4,0,10*ROW('Water Data'!E55)),NA())</f>
        <v>#N/A</v>
      </c>
      <c r="H61" s="91" t="e">
        <f ca="true">+IF(AND(ISNUMBER(OFFSET('Water Data'!$E$6,0,10*ROW('Water Data'!E55))),'Data Summary'!BW61="Yes"),OFFSET('Water Data'!$E$6,0,10*ROW('Water Data'!E55)),NA())</f>
        <v>#N/A</v>
      </c>
      <c r="I61" s="91" t="e">
        <f ca="true">+IF(AND(ISNUMBER(OFFSET('Water Data'!$E$9,0,10*ROW('Water Data'!E55))),'Data Summary'!BX61="Yes"),OFFSET('Water Data'!$E$9,0,10*ROW('Water Data'!E55)),NA())</f>
        <v>#N/A</v>
      </c>
      <c r="J61" s="91" t="e">
        <f ca="true">+IF(AND(ISNUMBER(OFFSET('Water Data'!$F$4,0,10*ROW('Water Data'!F55))),'Data Summary'!BY61="Yes"),100-OFFSET('Water Data'!$F$4,0,10*ROW('Water Data'!F55)),NA())</f>
        <v>#N/A</v>
      </c>
      <c r="K61" s="91" t="e">
        <f ca="true">+IF(AND(ISNUMBER(OFFSET('Water Data'!$F$6,0,10*ROW('Water Data'!F55))),'Data Summary'!BZ61="Yes"),OFFSET('Water Data'!$F$6,0,10*ROW('Water Data'!F55)),NA())</f>
        <v>#N/A</v>
      </c>
      <c r="L61" s="91" t="e">
        <f ca="true">+IF(AND(ISNUMBER(OFFSET('Water Data'!$F$9,0,10*ROW('Water Data'!F55))),'Data Summary'!CA61="Yes"),OFFSET('Water Data'!$F$9,0,10*ROW('Water Data'!F55)),NA())</f>
        <v>#N/A</v>
      </c>
      <c r="M61" s="91" t="e">
        <f ca="true">+IF(AND(ISNUMBER(OFFSET('Water Data'!$G$4,0,10*ROW('Water Data'!G55))),'Data Summary'!CB61="Yes"),100-OFFSET('Water Data'!$G$4,0,10*ROW('Water Data'!G55)),NA())</f>
        <v>#N/A</v>
      </c>
      <c r="N61" s="91" t="e">
        <f ca="true">+IF(AND(ISNUMBER(OFFSET('Water Data'!$G$6,0,10*ROW('Water Data'!G55))),'Data Summary'!CC61="Yes"),OFFSET('Water Data'!$G$6,0,10*ROW('Water Data'!G55)),NA())</f>
        <v>#N/A</v>
      </c>
      <c r="O61" s="91" t="e">
        <f ca="true">+IF(AND(ISNUMBER(OFFSET('Water Data'!$G$9,0,10*ROW('Water Data'!G55))),'Data Summary'!CD61="Yes"),OFFSET('Water Data'!$G$9,0,10*ROW('Water Data'!G55)),NA())</f>
        <v>#N/A</v>
      </c>
      <c r="P61" s="91" t="e">
        <f ca="true">+IF(AND(ISNUMBER(OFFSET('Water Data'!$H$4,0,10*ROW('Water Data'!H55))),'Data Summary'!CE61="Yes"),100-OFFSET('Water Data'!$H$4,0,10*ROW('Water Data'!H55)),NA())</f>
        <v>#N/A</v>
      </c>
      <c r="Q61" s="91" t="e">
        <f ca="true">+IF(AND(ISNUMBER(OFFSET('Water Data'!$H$6,0,10*ROW('Water Data'!H55))),'Data Summary'!CF61="Yes"),OFFSET('Water Data'!$H$6,0,10*ROW('Water Data'!H55)),NA())</f>
        <v>#N/A</v>
      </c>
      <c r="R61" s="91" t="e">
        <f ca="true">+IF(AND(ISNUMBER(OFFSET('Water Data'!$H$9,0,10*ROW('Water Data'!H55))),'Data Summary'!CG61="Yes"),OFFSET('Water Data'!$H$9,0,10*ROW('Water Data'!H55)),NA())</f>
        <v>#N/A</v>
      </c>
      <c r="S61" s="91" t="e">
        <f ca="true">+IF(AND(ISNUMBER(OFFSET('Water Data'!$I$4,0,10*ROW('Water Data'!I55))),'Data Summary'!CH61="Yes"),100-OFFSET('Water Data'!$I$4,0,10*ROW('Water Data'!I55)),NA())</f>
        <v>#N/A</v>
      </c>
      <c r="T61" s="91" t="e">
        <f ca="true">+IF(AND(ISNUMBER(OFFSET('Water Data'!$I$6,0,10*ROW('Water Data'!I55))),'Data Summary'!CI61="Yes"),OFFSET('Water Data'!$I$6,0,10*ROW('Water Data'!I55)),NA())</f>
        <v>#N/A</v>
      </c>
      <c r="U61" s="91" t="e">
        <f ca="true">+IF(AND(ISNUMBER(OFFSET('Water Data'!$I$9,0,10*ROW('Water Data'!I55))),'Data Summary'!CJ61="Yes"),OFFSET('Water Data'!$I$9,0,10*ROW('Water Data'!I55)),NA())</f>
        <v>#N/A</v>
      </c>
      <c r="V61" s="92" t="e">
        <f ca="true">+IF(AND(ISNUMBER(OFFSET('Sanitation Data'!$D$4,0,10*ROW('Sanitation Data'!D55))),'Data Summary'!CK61="Yes"),100-OFFSET('Sanitation Data'!$D$4,0,10*ROW('Sanitation Data'!D55)),NA())</f>
        <v>#N/A</v>
      </c>
      <c r="W61" s="92" t="e">
        <f ca="true">+IF(AND(ISNUMBER(OFFSET('Sanitation Data'!$D$6,0,10*ROW('Sanitation Data'!D55))),'Data Summary'!CL61="Yes"),OFFSET('Sanitation Data'!$D$6,0,10*ROW('Sanitation Data'!D55)),NA())</f>
        <v>#N/A</v>
      </c>
      <c r="X61" s="92" t="e">
        <f ca="true">+IF(AND(ISNUMBER(OFFSET('Sanitation Data'!$D$10,0,10*ROW('Sanitation Data'!D55))),'Data Summary'!CM61="Yes"),OFFSET('Sanitation Data'!$D$10,0,10*ROW('Sanitation Data'!D55)),NA())</f>
        <v>#N/A</v>
      </c>
      <c r="Y61" s="92" t="e">
        <f ca="true">+IF(AND(ISNUMBER(OFFSET('Sanitation Data'!$D$11,0,10*ROW('Sanitation Data'!D55))),'Data Summary'!CN61="Yes"),OFFSET('Sanitation Data'!$D$11,0,10*ROW('Sanitation Data'!D55)),NA())</f>
        <v>#N/A</v>
      </c>
      <c r="Z61" s="92" t="e">
        <f ca="true">+IF(AND(ISNUMBER(OFFSET('Sanitation Data'!$D$12,0,10*ROW('Sanitation Data'!D55))),'Data Summary'!CO61="Yes"),OFFSET('Sanitation Data'!$D$12,0,10*ROW('Sanitation Data'!D55)),NA())</f>
        <v>#N/A</v>
      </c>
      <c r="AA61" s="92" t="e">
        <f ca="true">+IF(AND(ISNUMBER(OFFSET('Sanitation Data'!$E$4,0,10*ROW('Sanitation Data'!E55))),'Data Summary'!CP61="Yes"),100-OFFSET('Sanitation Data'!$E$4,0,10*ROW('Sanitation Data'!E55)),NA())</f>
        <v>#N/A</v>
      </c>
      <c r="AB61" s="92" t="e">
        <f ca="true">+IF(AND(ISNUMBER(OFFSET('Sanitation Data'!$E$6,0,10*ROW('Sanitation Data'!E55))),'Data Summary'!CQ61="Yes"),OFFSET('Sanitation Data'!$E$6,0,10*ROW('Sanitation Data'!E55)),NA())</f>
        <v>#N/A</v>
      </c>
      <c r="AC61" s="92" t="e">
        <f ca="true">+IF(AND(ISNUMBER(OFFSET('Sanitation Data'!$E$10,0,10*ROW('Sanitation Data'!E55))),'Data Summary'!CR61="Yes"),OFFSET('Sanitation Data'!$E$10,0,10*ROW('Sanitation Data'!E55)),NA())</f>
        <v>#N/A</v>
      </c>
      <c r="AD61" s="92" t="e">
        <f ca="true">+IF(AND(ISNUMBER(OFFSET('Sanitation Data'!$E$11,0,10*ROW('Sanitation Data'!E55))),'Data Summary'!CS61="Yes"),OFFSET('Sanitation Data'!$E$11,0,10*ROW('Sanitation Data'!E55)),NA())</f>
        <v>#N/A</v>
      </c>
      <c r="AE61" s="92" t="e">
        <f ca="true">+IF(AND(ISNUMBER(OFFSET('Sanitation Data'!$E$12,0,10*ROW('Sanitation Data'!E55))),'Data Summary'!CT61="Yes"),OFFSET('Sanitation Data'!$E$12,0,10*ROW('Sanitation Data'!E55)),NA())</f>
        <v>#N/A</v>
      </c>
      <c r="AF61" s="92" t="e">
        <f ca="true">+IF(AND(ISNUMBER(OFFSET('Sanitation Data'!$F$4,0,10*ROW('Sanitation Data'!F55))),'Data Summary'!CU61="Yes"),100-OFFSET('Sanitation Data'!$F$4,0,10*ROW('Sanitation Data'!F55)),NA())</f>
        <v>#N/A</v>
      </c>
      <c r="AG61" s="92" t="e">
        <f ca="true">+IF(AND(ISNUMBER(OFFSET('Sanitation Data'!$F$6,0,10*ROW('Sanitation Data'!F55))),'Data Summary'!CV61="Yes"),OFFSET('Sanitation Data'!$F$6,0,10*ROW('Sanitation Data'!F55)),NA())</f>
        <v>#N/A</v>
      </c>
      <c r="AH61" s="92" t="e">
        <f ca="true">+IF(AND(ISNUMBER(OFFSET('Sanitation Data'!$F$10,0,10*ROW('Sanitation Data'!F55))),'Data Summary'!CW61="Yes"),OFFSET('Sanitation Data'!$F$10,0,10*ROW('Sanitation Data'!F55)),NA())</f>
        <v>#N/A</v>
      </c>
      <c r="AI61" s="92" t="e">
        <f ca="true">+IF(AND(ISNUMBER(OFFSET('Sanitation Data'!$F$11,0,10*ROW('Sanitation Data'!F55))),'Data Summary'!CX61="Yes"),OFFSET('Sanitation Data'!$F$11,0,10*ROW('Sanitation Data'!F55)),NA())</f>
        <v>#N/A</v>
      </c>
      <c r="AJ61" s="92" t="e">
        <f ca="true">+IF(AND(ISNUMBER(OFFSET('Sanitation Data'!$F$12,0,10*ROW('Sanitation Data'!F55))),'Data Summary'!CY61="Yes"),OFFSET('Sanitation Data'!$F$12,0,10*ROW('Sanitation Data'!F55)),NA())</f>
        <v>#N/A</v>
      </c>
      <c r="AK61" s="92" t="e">
        <f ca="true">+IF(AND(ISNUMBER(OFFSET('Sanitation Data'!$G$4,0,10*ROW('Sanitation Data'!G55))),'Data Summary'!CZ61="Yes"),100-OFFSET('Sanitation Data'!$G$4,0,10*ROW('Sanitation Data'!G55)),NA())</f>
        <v>#N/A</v>
      </c>
      <c r="AL61" s="92" t="e">
        <f ca="true">+IF(AND(ISNUMBER(OFFSET('Sanitation Data'!$G$6,0,10*ROW('Sanitation Data'!G55))),'Data Summary'!DA61="Yes"),OFFSET('Sanitation Data'!$G$6,0,10*ROW('Sanitation Data'!G55)),NA())</f>
        <v>#N/A</v>
      </c>
      <c r="AM61" s="92" t="e">
        <f ca="true">+IF(AND(ISNUMBER(OFFSET('Sanitation Data'!$G$10,0,10*ROW('Sanitation Data'!G55))),'Data Summary'!DB61="Yes"),OFFSET('Sanitation Data'!$G$10,0,10*ROW('Sanitation Data'!G55)),NA())</f>
        <v>#N/A</v>
      </c>
      <c r="AN61" s="92" t="e">
        <f ca="true">+IF(AND(ISNUMBER(OFFSET('Sanitation Data'!$G$11,0,10*ROW('Sanitation Data'!G55))),'Data Summary'!DC61="Yes"),OFFSET('Sanitation Data'!$G$11,0,10*ROW('Sanitation Data'!G55)),NA())</f>
        <v>#N/A</v>
      </c>
      <c r="AO61" s="92" t="e">
        <f ca="true">+IF(AND(ISNUMBER(OFFSET('Sanitation Data'!$G$12,0,10*ROW('Sanitation Data'!G55))),'Data Summary'!DD61="Yes"),OFFSET('Sanitation Data'!$G$12,0,10*ROW('Sanitation Data'!G55)),NA())</f>
        <v>#N/A</v>
      </c>
      <c r="AP61" s="92" t="e">
        <f ca="true">+IF(AND(ISNUMBER(OFFSET('Sanitation Data'!$H$4,0,10*ROW('Sanitation Data'!H55))),'Data Summary'!DE61="Yes"),100-OFFSET('Sanitation Data'!$H$4,0,10*ROW('Sanitation Data'!H55)),NA())</f>
        <v>#N/A</v>
      </c>
      <c r="AQ61" s="92" t="e">
        <f ca="true">+IF(AND(ISNUMBER(OFFSET('Sanitation Data'!$H$6,0,10*ROW('Sanitation Data'!H55))),'Data Summary'!DF61="Yes"),OFFSET('Sanitation Data'!$H$6,0,10*ROW('Sanitation Data'!H55)),NA())</f>
        <v>#N/A</v>
      </c>
      <c r="AR61" s="92" t="e">
        <f ca="true">+IF(AND(ISNUMBER(OFFSET('Sanitation Data'!$H$10,0,10*ROW('Sanitation Data'!H55))),'Data Summary'!DG61="Yes"),OFFSET('Sanitation Data'!$H$10,0,10*ROW('Sanitation Data'!H55)),NA())</f>
        <v>#N/A</v>
      </c>
      <c r="AS61" s="92" t="e">
        <f ca="true">+IF(AND(ISNUMBER(OFFSET('Sanitation Data'!$H$11,0,10*ROW('Sanitation Data'!H55))),'Data Summary'!DH61="Yes"),OFFSET('Sanitation Data'!$H$11,0,10*ROW('Sanitation Data'!H55)),NA())</f>
        <v>#N/A</v>
      </c>
      <c r="AT61" s="92" t="e">
        <f ca="true">+IF(AND(ISNUMBER(OFFSET('Sanitation Data'!$H$12,0,10*ROW('Sanitation Data'!H55))),'Data Summary'!DI61="Yes"),OFFSET('Sanitation Data'!$H$12,0,10*ROW('Sanitation Data'!H55)),NA())</f>
        <v>#N/A</v>
      </c>
      <c r="AU61" s="92" t="e">
        <f ca="true">+IF(AND(ISNUMBER(OFFSET('Sanitation Data'!$I$4,0,10*ROW('Sanitation Data'!I55))),'Data Summary'!DJ61="Yes"),100-OFFSET('Sanitation Data'!$I$4,0,10*ROW('Sanitation Data'!I55)),NA())</f>
        <v>#N/A</v>
      </c>
      <c r="AV61" s="92" t="e">
        <f ca="true">+IF(AND(ISNUMBER(OFFSET('Sanitation Data'!$I$6,0,10*ROW('Sanitation Data'!I55))),'Data Summary'!DK61="Yes"),OFFSET('Sanitation Data'!$I$6,0,10*ROW('Sanitation Data'!I55)),NA())</f>
        <v>#N/A</v>
      </c>
      <c r="AW61" s="92" t="e">
        <f ca="true">+IF(AND(ISNUMBER(OFFSET('Sanitation Data'!$I$10,0,10*ROW('Sanitation Data'!I55))),'Data Summary'!DL61="Yes"),OFFSET('Sanitation Data'!$I$10,0,10*ROW('Sanitation Data'!I55)),NA())</f>
        <v>#N/A</v>
      </c>
      <c r="AX61" s="92" t="e">
        <f ca="true">+IF(AND(ISNUMBER(OFFSET('Sanitation Data'!$I$11,0,10*ROW('Sanitation Data'!I55))),'Data Summary'!DM61="Yes"),OFFSET('Sanitation Data'!$I$11,0,10*ROW('Sanitation Data'!I55)),NA())</f>
        <v>#N/A</v>
      </c>
      <c r="AY61" s="92" t="e">
        <f ca="true">+IF(AND(ISNUMBER(OFFSET('Sanitation Data'!$I$12,0,10*ROW('Sanitation Data'!I55))),'Data Summary'!DN61="Yes"),OFFSET('Sanitation Data'!$I$12,0,10*ROW('Sanitation Data'!I55)),NA())</f>
        <v>#N/A</v>
      </c>
      <c r="AZ61" s="93" t="e">
        <f ca="true">+IF(AND(ISNUMBER(OFFSET('Hygiene Data'!$D$5,0,10*ROW('Hygiene Data'!D55))),'Data Summary'!DO61="Yes"),OFFSET('Hygiene Data'!$D$5,0,10*ROW('Hygiene Data'!D55)),NA())</f>
        <v>#N/A</v>
      </c>
      <c r="BA61" s="93" t="e">
        <f ca="true">+IF(AND(ISNUMBER(OFFSET('Hygiene Data'!$D$7,0,10*ROW('Hygiene Data'!D55))),'Data Summary'!DP61="Yes"),OFFSET('Hygiene Data'!$D$7,0,10*ROW('Hygiene Data'!D55)),NA())</f>
        <v>#N/A</v>
      </c>
      <c r="BB61" s="93" t="e">
        <f ca="true">+IF(AND(ISNUMBER(OFFSET('Hygiene Data'!$D$9,0,10*ROW('Hygiene Data'!D55))),'Data Summary'!DQ61="Yes"),OFFSET('Hygiene Data'!$D$9,0,10*ROW('Hygiene Data'!D55)),NA())</f>
        <v>#N/A</v>
      </c>
      <c r="BC61" s="93" t="e">
        <f ca="true">+IF(AND(ISNUMBER(OFFSET('Hygiene Data'!$E$5,0,10*ROW('Hygiene Data'!E55))),'Data Summary'!DR61="Yes"),OFFSET('Hygiene Data'!$E$5,0,10*ROW('Hygiene Data'!E55)),NA())</f>
        <v>#N/A</v>
      </c>
      <c r="BD61" s="93" t="e">
        <f ca="true">+IF(AND(ISNUMBER(OFFSET('Hygiene Data'!$E$7,0,10*ROW('Hygiene Data'!E55))),'Data Summary'!DS61="Yes"),OFFSET('Hygiene Data'!$E$7,0,10*ROW('Hygiene Data'!E55)),NA())</f>
        <v>#N/A</v>
      </c>
      <c r="BE61" s="93" t="e">
        <f ca="true">+IF(AND(ISNUMBER(OFFSET('Hygiene Data'!$E$9,0,10*ROW('Hygiene Data'!E55))),'Data Summary'!DT61="Yes"),OFFSET('Hygiene Data'!$E$9,0,10*ROW('Hygiene Data'!E55)),NA())</f>
        <v>#N/A</v>
      </c>
      <c r="BF61" s="93" t="e">
        <f ca="true">+IF(AND(ISNUMBER(OFFSET('Hygiene Data'!$F$5,0,10*ROW('Hygiene Data'!F55))),'Data Summary'!DU61="Yes"),OFFSET('Hygiene Data'!$F$5,0,10*ROW('Hygiene Data'!F55)),NA())</f>
        <v>#N/A</v>
      </c>
      <c r="BG61" s="93" t="e">
        <f ca="true">+IF(AND(ISNUMBER(OFFSET('Hygiene Data'!$F$7,0,10*ROW('Hygiene Data'!F55))),'Data Summary'!DV61="Yes"),OFFSET('Hygiene Data'!$F$7,0,10*ROW('Hygiene Data'!F55)),NA())</f>
        <v>#N/A</v>
      </c>
      <c r="BH61" s="93" t="e">
        <f ca="true">+IF(AND(ISNUMBER(OFFSET('Hygiene Data'!$F$9,0,10*ROW('Hygiene Data'!F55))),'Data Summary'!DW61="Yes"),OFFSET('Hygiene Data'!$F$9,0,10*ROW('Hygiene Data'!F55)),NA())</f>
        <v>#N/A</v>
      </c>
      <c r="BI61" s="93" t="e">
        <f ca="true">+IF(AND(ISNUMBER(OFFSET('Hygiene Data'!$G$5,0,10*ROW('Hygiene Data'!G55))),'Data Summary'!DX61="Yes"),OFFSET('Hygiene Data'!$G$5,0,10*ROW('Hygiene Data'!G55)),NA())</f>
        <v>#N/A</v>
      </c>
      <c r="BJ61" s="93" t="e">
        <f ca="true">+IF(AND(ISNUMBER(OFFSET('Hygiene Data'!$G$7,0,10*ROW('Hygiene Data'!G55))),'Data Summary'!DY61="Yes"),OFFSET('Hygiene Data'!$G$7,0,10*ROW('Hygiene Data'!G55)),NA())</f>
        <v>#N/A</v>
      </c>
      <c r="BK61" s="93" t="e">
        <f ca="true">+IF(AND(ISNUMBER(OFFSET('Hygiene Data'!$G$9,0,10*ROW('Hygiene Data'!G55))),'Data Summary'!DZ61="Yes"),OFFSET('Hygiene Data'!$G$9,0,10*ROW('Hygiene Data'!G55)),NA())</f>
        <v>#N/A</v>
      </c>
      <c r="BL61" s="93" t="e">
        <f ca="true">+IF(AND(ISNUMBER(OFFSET('Hygiene Data'!$H$5,0,10*ROW('Hygiene Data'!H55))),'Data Summary'!EA61="Yes"),OFFSET('Hygiene Data'!$H$5,0,10*ROW('Hygiene Data'!H55)),NA())</f>
        <v>#N/A</v>
      </c>
      <c r="BM61" s="93" t="e">
        <f ca="true">+IF(AND(ISNUMBER(OFFSET('Hygiene Data'!$H$7,0,10*ROW('Hygiene Data'!H55))),'Data Summary'!EB61="Yes"),OFFSET('Hygiene Data'!$H$7,0,10*ROW('Hygiene Data'!H55)),NA())</f>
        <v>#N/A</v>
      </c>
      <c r="BN61" s="93" t="e">
        <f ca="true">+IF(AND(ISNUMBER(OFFSET('Hygiene Data'!$H$9,0,10*ROW('Hygiene Data'!H55))),'Data Summary'!EC61="Yes"),OFFSET('Hygiene Data'!$H$9,0,10*ROW('Hygiene Data'!H55)),NA())</f>
        <v>#N/A</v>
      </c>
      <c r="BO61" s="93" t="e">
        <f ca="true">+IF(AND(ISNUMBER(OFFSET('Hygiene Data'!$I$5,0,10*ROW('Hygiene Data'!I55))),'Data Summary'!ED61="Yes"),OFFSET('Hygiene Data'!$I$5,0,10*ROW('Hygiene Data'!I55)),NA())</f>
        <v>#N/A</v>
      </c>
      <c r="BP61" s="93" t="e">
        <f ca="true">+IF(AND(ISNUMBER(OFFSET('Hygiene Data'!$I$7,0,10*ROW('Hygiene Data'!I55))),'Data Summary'!EE61="Yes"),OFFSET('Hygiene Data'!$I$7,0,10*ROW('Hygiene Data'!I55)),NA())</f>
        <v>#N/A</v>
      </c>
      <c r="BQ61" s="93" t="e">
        <f ca="true">+IF(AND(ISNUMBER(OFFSET('Hygiene Data'!$I$9,0,10*ROW('Hygiene Data'!I55))),'Data Summary'!EF61="Yes"),OFFSET('Hygiene Data'!$I$9,0,10*ROW('Hygiene Data'!I55)),NA())</f>
        <v>#N/A</v>
      </c>
    </row>
    <row xmlns:x14ac="http://schemas.microsoft.com/office/spreadsheetml/2009/9/ac" r="62" x14ac:dyDescent="0.2">
      <c r="A62" s="328" t="e">
        <f ca="true">+RIGHT('Data Summary'!A62,LEN('Data Summary'!A62)-9)</f>
        <v>#VALUE!</v>
      </c>
      <c r="B62" s="35" t="str">
        <f ca="true">+IF(ISTEXT('Data Summary'!B62),'Data Summary'!B62,"")</f>
        <v/>
      </c>
      <c r="C62" s="327" t="e">
        <f ca="true">+VALUE('Data Summary'!C62)</f>
        <v>#VALUE!</v>
      </c>
      <c r="D62" s="91" t="e">
        <f ca="true">+IF(AND(ISNUMBER(OFFSET('Water Data'!$D$4,0,10*ROW('Water Data'!D56))),'Data Summary'!BS62="Yes"),100-OFFSET('Water Data'!$D$4,0,10*ROW('Water Data'!D56)),NA())</f>
        <v>#N/A</v>
      </c>
      <c r="E62" s="91" t="e">
        <f ca="true">+IF(AND(ISNUMBER(OFFSET('Water Data'!$D$6,0,10*ROW('Water Data'!D56))),'Data Summary'!BT62="Yes"),OFFSET('Water Data'!$D$6,0,10*ROW('Water Data'!D56)),NA())</f>
        <v>#N/A</v>
      </c>
      <c r="F62" s="91" t="e">
        <f ca="true">+IF(AND(ISNUMBER(OFFSET('Water Data'!$D$9,0,10*ROW('Water Data'!D56))),'Data Summary'!BU62="Yes"),OFFSET('Water Data'!$D$9,0,10*ROW('Water Data'!D56)),NA())</f>
        <v>#N/A</v>
      </c>
      <c r="G62" s="91" t="e">
        <f ca="true">+IF(AND(ISNUMBER(OFFSET('Water Data'!$E$4,0,10*ROW('Water Data'!E56))),'Data Summary'!BV62="Yes"),100-OFFSET('Water Data'!$E$4,0,10*ROW('Water Data'!E56)),NA())</f>
        <v>#N/A</v>
      </c>
      <c r="H62" s="91" t="e">
        <f ca="true">+IF(AND(ISNUMBER(OFFSET('Water Data'!$E$6,0,10*ROW('Water Data'!E56))),'Data Summary'!BW62="Yes"),OFFSET('Water Data'!$E$6,0,10*ROW('Water Data'!E56)),NA())</f>
        <v>#N/A</v>
      </c>
      <c r="I62" s="91" t="e">
        <f ca="true">+IF(AND(ISNUMBER(OFFSET('Water Data'!$E$9,0,10*ROW('Water Data'!E56))),'Data Summary'!BX62="Yes"),OFFSET('Water Data'!$E$9,0,10*ROW('Water Data'!E56)),NA())</f>
        <v>#N/A</v>
      </c>
      <c r="J62" s="91" t="e">
        <f ca="true">+IF(AND(ISNUMBER(OFFSET('Water Data'!$F$4,0,10*ROW('Water Data'!F56))),'Data Summary'!BY62="Yes"),100-OFFSET('Water Data'!$F$4,0,10*ROW('Water Data'!F56)),NA())</f>
        <v>#N/A</v>
      </c>
      <c r="K62" s="91" t="e">
        <f ca="true">+IF(AND(ISNUMBER(OFFSET('Water Data'!$F$6,0,10*ROW('Water Data'!F56))),'Data Summary'!BZ62="Yes"),OFFSET('Water Data'!$F$6,0,10*ROW('Water Data'!F56)),NA())</f>
        <v>#N/A</v>
      </c>
      <c r="L62" s="91" t="e">
        <f ca="true">+IF(AND(ISNUMBER(OFFSET('Water Data'!$F$9,0,10*ROW('Water Data'!F56))),'Data Summary'!CA62="Yes"),OFFSET('Water Data'!$F$9,0,10*ROW('Water Data'!F56)),NA())</f>
        <v>#N/A</v>
      </c>
      <c r="M62" s="91" t="e">
        <f ca="true">+IF(AND(ISNUMBER(OFFSET('Water Data'!$G$4,0,10*ROW('Water Data'!G56))),'Data Summary'!CB62="Yes"),100-OFFSET('Water Data'!$G$4,0,10*ROW('Water Data'!G56)),NA())</f>
        <v>#N/A</v>
      </c>
      <c r="N62" s="91" t="e">
        <f ca="true">+IF(AND(ISNUMBER(OFFSET('Water Data'!$G$6,0,10*ROW('Water Data'!G56))),'Data Summary'!CC62="Yes"),OFFSET('Water Data'!$G$6,0,10*ROW('Water Data'!G56)),NA())</f>
        <v>#N/A</v>
      </c>
      <c r="O62" s="91" t="e">
        <f ca="true">+IF(AND(ISNUMBER(OFFSET('Water Data'!$G$9,0,10*ROW('Water Data'!G56))),'Data Summary'!CD62="Yes"),OFFSET('Water Data'!$G$9,0,10*ROW('Water Data'!G56)),NA())</f>
        <v>#N/A</v>
      </c>
      <c r="P62" s="91" t="e">
        <f ca="true">+IF(AND(ISNUMBER(OFFSET('Water Data'!$H$4,0,10*ROW('Water Data'!H56))),'Data Summary'!CE62="Yes"),100-OFFSET('Water Data'!$H$4,0,10*ROW('Water Data'!H56)),NA())</f>
        <v>#N/A</v>
      </c>
      <c r="Q62" s="91" t="e">
        <f ca="true">+IF(AND(ISNUMBER(OFFSET('Water Data'!$H$6,0,10*ROW('Water Data'!H56))),'Data Summary'!CF62="Yes"),OFFSET('Water Data'!$H$6,0,10*ROW('Water Data'!H56)),NA())</f>
        <v>#N/A</v>
      </c>
      <c r="R62" s="91" t="e">
        <f ca="true">+IF(AND(ISNUMBER(OFFSET('Water Data'!$H$9,0,10*ROW('Water Data'!H56))),'Data Summary'!CG62="Yes"),OFFSET('Water Data'!$H$9,0,10*ROW('Water Data'!H56)),NA())</f>
        <v>#N/A</v>
      </c>
      <c r="S62" s="91" t="e">
        <f ca="true">+IF(AND(ISNUMBER(OFFSET('Water Data'!$I$4,0,10*ROW('Water Data'!I56))),'Data Summary'!CH62="Yes"),100-OFFSET('Water Data'!$I$4,0,10*ROW('Water Data'!I56)),NA())</f>
        <v>#N/A</v>
      </c>
      <c r="T62" s="91" t="e">
        <f ca="true">+IF(AND(ISNUMBER(OFFSET('Water Data'!$I$6,0,10*ROW('Water Data'!I56))),'Data Summary'!CI62="Yes"),OFFSET('Water Data'!$I$6,0,10*ROW('Water Data'!I56)),NA())</f>
        <v>#N/A</v>
      </c>
      <c r="U62" s="91" t="e">
        <f ca="true">+IF(AND(ISNUMBER(OFFSET('Water Data'!$I$9,0,10*ROW('Water Data'!I56))),'Data Summary'!CJ62="Yes"),OFFSET('Water Data'!$I$9,0,10*ROW('Water Data'!I56)),NA())</f>
        <v>#N/A</v>
      </c>
      <c r="V62" s="92" t="e">
        <f ca="true">+IF(AND(ISNUMBER(OFFSET('Sanitation Data'!$D$4,0,10*ROW('Sanitation Data'!D56))),'Data Summary'!CK62="Yes"),100-OFFSET('Sanitation Data'!$D$4,0,10*ROW('Sanitation Data'!D56)),NA())</f>
        <v>#N/A</v>
      </c>
      <c r="W62" s="92" t="e">
        <f ca="true">+IF(AND(ISNUMBER(OFFSET('Sanitation Data'!$D$6,0,10*ROW('Sanitation Data'!D56))),'Data Summary'!CL62="Yes"),OFFSET('Sanitation Data'!$D$6,0,10*ROW('Sanitation Data'!D56)),NA())</f>
        <v>#N/A</v>
      </c>
      <c r="X62" s="92" t="e">
        <f ca="true">+IF(AND(ISNUMBER(OFFSET('Sanitation Data'!$D$10,0,10*ROW('Sanitation Data'!D56))),'Data Summary'!CM62="Yes"),OFFSET('Sanitation Data'!$D$10,0,10*ROW('Sanitation Data'!D56)),NA())</f>
        <v>#N/A</v>
      </c>
      <c r="Y62" s="92" t="e">
        <f ca="true">+IF(AND(ISNUMBER(OFFSET('Sanitation Data'!$D$11,0,10*ROW('Sanitation Data'!D56))),'Data Summary'!CN62="Yes"),OFFSET('Sanitation Data'!$D$11,0,10*ROW('Sanitation Data'!D56)),NA())</f>
        <v>#N/A</v>
      </c>
      <c r="Z62" s="92" t="e">
        <f ca="true">+IF(AND(ISNUMBER(OFFSET('Sanitation Data'!$D$12,0,10*ROW('Sanitation Data'!D56))),'Data Summary'!CO62="Yes"),OFFSET('Sanitation Data'!$D$12,0,10*ROW('Sanitation Data'!D56)),NA())</f>
        <v>#N/A</v>
      </c>
      <c r="AA62" s="92" t="e">
        <f ca="true">+IF(AND(ISNUMBER(OFFSET('Sanitation Data'!$E$4,0,10*ROW('Sanitation Data'!E56))),'Data Summary'!CP62="Yes"),100-OFFSET('Sanitation Data'!$E$4,0,10*ROW('Sanitation Data'!E56)),NA())</f>
        <v>#N/A</v>
      </c>
      <c r="AB62" s="92" t="e">
        <f ca="true">+IF(AND(ISNUMBER(OFFSET('Sanitation Data'!$E$6,0,10*ROW('Sanitation Data'!E56))),'Data Summary'!CQ62="Yes"),OFFSET('Sanitation Data'!$E$6,0,10*ROW('Sanitation Data'!E56)),NA())</f>
        <v>#N/A</v>
      </c>
      <c r="AC62" s="92" t="e">
        <f ca="true">+IF(AND(ISNUMBER(OFFSET('Sanitation Data'!$E$10,0,10*ROW('Sanitation Data'!E56))),'Data Summary'!CR62="Yes"),OFFSET('Sanitation Data'!$E$10,0,10*ROW('Sanitation Data'!E56)),NA())</f>
        <v>#N/A</v>
      </c>
      <c r="AD62" s="92" t="e">
        <f ca="true">+IF(AND(ISNUMBER(OFFSET('Sanitation Data'!$E$11,0,10*ROW('Sanitation Data'!E56))),'Data Summary'!CS62="Yes"),OFFSET('Sanitation Data'!$E$11,0,10*ROW('Sanitation Data'!E56)),NA())</f>
        <v>#N/A</v>
      </c>
      <c r="AE62" s="92" t="e">
        <f ca="true">+IF(AND(ISNUMBER(OFFSET('Sanitation Data'!$E$12,0,10*ROW('Sanitation Data'!E56))),'Data Summary'!CT62="Yes"),OFFSET('Sanitation Data'!$E$12,0,10*ROW('Sanitation Data'!E56)),NA())</f>
        <v>#N/A</v>
      </c>
      <c r="AF62" s="92" t="e">
        <f ca="true">+IF(AND(ISNUMBER(OFFSET('Sanitation Data'!$F$4,0,10*ROW('Sanitation Data'!F56))),'Data Summary'!CU62="Yes"),100-OFFSET('Sanitation Data'!$F$4,0,10*ROW('Sanitation Data'!F56)),NA())</f>
        <v>#N/A</v>
      </c>
      <c r="AG62" s="92" t="e">
        <f ca="true">+IF(AND(ISNUMBER(OFFSET('Sanitation Data'!$F$6,0,10*ROW('Sanitation Data'!F56))),'Data Summary'!CV62="Yes"),OFFSET('Sanitation Data'!$F$6,0,10*ROW('Sanitation Data'!F56)),NA())</f>
        <v>#N/A</v>
      </c>
      <c r="AH62" s="92" t="e">
        <f ca="true">+IF(AND(ISNUMBER(OFFSET('Sanitation Data'!$F$10,0,10*ROW('Sanitation Data'!F56))),'Data Summary'!CW62="Yes"),OFFSET('Sanitation Data'!$F$10,0,10*ROW('Sanitation Data'!F56)),NA())</f>
        <v>#N/A</v>
      </c>
      <c r="AI62" s="92" t="e">
        <f ca="true">+IF(AND(ISNUMBER(OFFSET('Sanitation Data'!$F$11,0,10*ROW('Sanitation Data'!F56))),'Data Summary'!CX62="Yes"),OFFSET('Sanitation Data'!$F$11,0,10*ROW('Sanitation Data'!F56)),NA())</f>
        <v>#N/A</v>
      </c>
      <c r="AJ62" s="92" t="e">
        <f ca="true">+IF(AND(ISNUMBER(OFFSET('Sanitation Data'!$F$12,0,10*ROW('Sanitation Data'!F56))),'Data Summary'!CY62="Yes"),OFFSET('Sanitation Data'!$F$12,0,10*ROW('Sanitation Data'!F56)),NA())</f>
        <v>#N/A</v>
      </c>
      <c r="AK62" s="92" t="e">
        <f ca="true">+IF(AND(ISNUMBER(OFFSET('Sanitation Data'!$G$4,0,10*ROW('Sanitation Data'!G56))),'Data Summary'!CZ62="Yes"),100-OFFSET('Sanitation Data'!$G$4,0,10*ROW('Sanitation Data'!G56)),NA())</f>
        <v>#N/A</v>
      </c>
      <c r="AL62" s="92" t="e">
        <f ca="true">+IF(AND(ISNUMBER(OFFSET('Sanitation Data'!$G$6,0,10*ROW('Sanitation Data'!G56))),'Data Summary'!DA62="Yes"),OFFSET('Sanitation Data'!$G$6,0,10*ROW('Sanitation Data'!G56)),NA())</f>
        <v>#N/A</v>
      </c>
      <c r="AM62" s="92" t="e">
        <f ca="true">+IF(AND(ISNUMBER(OFFSET('Sanitation Data'!$G$10,0,10*ROW('Sanitation Data'!G56))),'Data Summary'!DB62="Yes"),OFFSET('Sanitation Data'!$G$10,0,10*ROW('Sanitation Data'!G56)),NA())</f>
        <v>#N/A</v>
      </c>
      <c r="AN62" s="92" t="e">
        <f ca="true">+IF(AND(ISNUMBER(OFFSET('Sanitation Data'!$G$11,0,10*ROW('Sanitation Data'!G56))),'Data Summary'!DC62="Yes"),OFFSET('Sanitation Data'!$G$11,0,10*ROW('Sanitation Data'!G56)),NA())</f>
        <v>#N/A</v>
      </c>
      <c r="AO62" s="92" t="e">
        <f ca="true">+IF(AND(ISNUMBER(OFFSET('Sanitation Data'!$G$12,0,10*ROW('Sanitation Data'!G56))),'Data Summary'!DD62="Yes"),OFFSET('Sanitation Data'!$G$12,0,10*ROW('Sanitation Data'!G56)),NA())</f>
        <v>#N/A</v>
      </c>
      <c r="AP62" s="92" t="e">
        <f ca="true">+IF(AND(ISNUMBER(OFFSET('Sanitation Data'!$H$4,0,10*ROW('Sanitation Data'!H56))),'Data Summary'!DE62="Yes"),100-OFFSET('Sanitation Data'!$H$4,0,10*ROW('Sanitation Data'!H56)),NA())</f>
        <v>#N/A</v>
      </c>
      <c r="AQ62" s="92" t="e">
        <f ca="true">+IF(AND(ISNUMBER(OFFSET('Sanitation Data'!$H$6,0,10*ROW('Sanitation Data'!H56))),'Data Summary'!DF62="Yes"),OFFSET('Sanitation Data'!$H$6,0,10*ROW('Sanitation Data'!H56)),NA())</f>
        <v>#N/A</v>
      </c>
      <c r="AR62" s="92" t="e">
        <f ca="true">+IF(AND(ISNUMBER(OFFSET('Sanitation Data'!$H$10,0,10*ROW('Sanitation Data'!H56))),'Data Summary'!DG62="Yes"),OFFSET('Sanitation Data'!$H$10,0,10*ROW('Sanitation Data'!H56)),NA())</f>
        <v>#N/A</v>
      </c>
      <c r="AS62" s="92" t="e">
        <f ca="true">+IF(AND(ISNUMBER(OFFSET('Sanitation Data'!$H$11,0,10*ROW('Sanitation Data'!H56))),'Data Summary'!DH62="Yes"),OFFSET('Sanitation Data'!$H$11,0,10*ROW('Sanitation Data'!H56)),NA())</f>
        <v>#N/A</v>
      </c>
      <c r="AT62" s="92" t="e">
        <f ca="true">+IF(AND(ISNUMBER(OFFSET('Sanitation Data'!$H$12,0,10*ROW('Sanitation Data'!H56))),'Data Summary'!DI62="Yes"),OFFSET('Sanitation Data'!$H$12,0,10*ROW('Sanitation Data'!H56)),NA())</f>
        <v>#N/A</v>
      </c>
      <c r="AU62" s="92" t="e">
        <f ca="true">+IF(AND(ISNUMBER(OFFSET('Sanitation Data'!$I$4,0,10*ROW('Sanitation Data'!I56))),'Data Summary'!DJ62="Yes"),100-OFFSET('Sanitation Data'!$I$4,0,10*ROW('Sanitation Data'!I56)),NA())</f>
        <v>#N/A</v>
      </c>
      <c r="AV62" s="92" t="e">
        <f ca="true">+IF(AND(ISNUMBER(OFFSET('Sanitation Data'!$I$6,0,10*ROW('Sanitation Data'!I56))),'Data Summary'!DK62="Yes"),OFFSET('Sanitation Data'!$I$6,0,10*ROW('Sanitation Data'!I56)),NA())</f>
        <v>#N/A</v>
      </c>
      <c r="AW62" s="92" t="e">
        <f ca="true">+IF(AND(ISNUMBER(OFFSET('Sanitation Data'!$I$10,0,10*ROW('Sanitation Data'!I56))),'Data Summary'!DL62="Yes"),OFFSET('Sanitation Data'!$I$10,0,10*ROW('Sanitation Data'!I56)),NA())</f>
        <v>#N/A</v>
      </c>
      <c r="AX62" s="92" t="e">
        <f ca="true">+IF(AND(ISNUMBER(OFFSET('Sanitation Data'!$I$11,0,10*ROW('Sanitation Data'!I56))),'Data Summary'!DM62="Yes"),OFFSET('Sanitation Data'!$I$11,0,10*ROW('Sanitation Data'!I56)),NA())</f>
        <v>#N/A</v>
      </c>
      <c r="AY62" s="92" t="e">
        <f ca="true">+IF(AND(ISNUMBER(OFFSET('Sanitation Data'!$I$12,0,10*ROW('Sanitation Data'!I56))),'Data Summary'!DN62="Yes"),OFFSET('Sanitation Data'!$I$12,0,10*ROW('Sanitation Data'!I56)),NA())</f>
        <v>#N/A</v>
      </c>
      <c r="AZ62" s="93" t="e">
        <f ca="true">+IF(AND(ISNUMBER(OFFSET('Hygiene Data'!$D$5,0,10*ROW('Hygiene Data'!D56))),'Data Summary'!DO62="Yes"),OFFSET('Hygiene Data'!$D$5,0,10*ROW('Hygiene Data'!D56)),NA())</f>
        <v>#N/A</v>
      </c>
      <c r="BA62" s="93" t="e">
        <f ca="true">+IF(AND(ISNUMBER(OFFSET('Hygiene Data'!$D$7,0,10*ROW('Hygiene Data'!D56))),'Data Summary'!DP62="Yes"),OFFSET('Hygiene Data'!$D$7,0,10*ROW('Hygiene Data'!D56)),NA())</f>
        <v>#N/A</v>
      </c>
      <c r="BB62" s="93" t="e">
        <f ca="true">+IF(AND(ISNUMBER(OFFSET('Hygiene Data'!$D$9,0,10*ROW('Hygiene Data'!D56))),'Data Summary'!DQ62="Yes"),OFFSET('Hygiene Data'!$D$9,0,10*ROW('Hygiene Data'!D56)),NA())</f>
        <v>#N/A</v>
      </c>
      <c r="BC62" s="93" t="e">
        <f ca="true">+IF(AND(ISNUMBER(OFFSET('Hygiene Data'!$E$5,0,10*ROW('Hygiene Data'!E56))),'Data Summary'!DR62="Yes"),OFFSET('Hygiene Data'!$E$5,0,10*ROW('Hygiene Data'!E56)),NA())</f>
        <v>#N/A</v>
      </c>
      <c r="BD62" s="93" t="e">
        <f ca="true">+IF(AND(ISNUMBER(OFFSET('Hygiene Data'!$E$7,0,10*ROW('Hygiene Data'!E56))),'Data Summary'!DS62="Yes"),OFFSET('Hygiene Data'!$E$7,0,10*ROW('Hygiene Data'!E56)),NA())</f>
        <v>#N/A</v>
      </c>
      <c r="BE62" s="93" t="e">
        <f ca="true">+IF(AND(ISNUMBER(OFFSET('Hygiene Data'!$E$9,0,10*ROW('Hygiene Data'!E56))),'Data Summary'!DT62="Yes"),OFFSET('Hygiene Data'!$E$9,0,10*ROW('Hygiene Data'!E56)),NA())</f>
        <v>#N/A</v>
      </c>
      <c r="BF62" s="93" t="e">
        <f ca="true">+IF(AND(ISNUMBER(OFFSET('Hygiene Data'!$F$5,0,10*ROW('Hygiene Data'!F56))),'Data Summary'!DU62="Yes"),OFFSET('Hygiene Data'!$F$5,0,10*ROW('Hygiene Data'!F56)),NA())</f>
        <v>#N/A</v>
      </c>
      <c r="BG62" s="93" t="e">
        <f ca="true">+IF(AND(ISNUMBER(OFFSET('Hygiene Data'!$F$7,0,10*ROW('Hygiene Data'!F56))),'Data Summary'!DV62="Yes"),OFFSET('Hygiene Data'!$F$7,0,10*ROW('Hygiene Data'!F56)),NA())</f>
        <v>#N/A</v>
      </c>
      <c r="BH62" s="93" t="e">
        <f ca="true">+IF(AND(ISNUMBER(OFFSET('Hygiene Data'!$F$9,0,10*ROW('Hygiene Data'!F56))),'Data Summary'!DW62="Yes"),OFFSET('Hygiene Data'!$F$9,0,10*ROW('Hygiene Data'!F56)),NA())</f>
        <v>#N/A</v>
      </c>
      <c r="BI62" s="93" t="e">
        <f ca="true">+IF(AND(ISNUMBER(OFFSET('Hygiene Data'!$G$5,0,10*ROW('Hygiene Data'!G56))),'Data Summary'!DX62="Yes"),OFFSET('Hygiene Data'!$G$5,0,10*ROW('Hygiene Data'!G56)),NA())</f>
        <v>#N/A</v>
      </c>
      <c r="BJ62" s="93" t="e">
        <f ca="true">+IF(AND(ISNUMBER(OFFSET('Hygiene Data'!$G$7,0,10*ROW('Hygiene Data'!G56))),'Data Summary'!DY62="Yes"),OFFSET('Hygiene Data'!$G$7,0,10*ROW('Hygiene Data'!G56)),NA())</f>
        <v>#N/A</v>
      </c>
      <c r="BK62" s="93" t="e">
        <f ca="true">+IF(AND(ISNUMBER(OFFSET('Hygiene Data'!$G$9,0,10*ROW('Hygiene Data'!G56))),'Data Summary'!DZ62="Yes"),OFFSET('Hygiene Data'!$G$9,0,10*ROW('Hygiene Data'!G56)),NA())</f>
        <v>#N/A</v>
      </c>
      <c r="BL62" s="93" t="e">
        <f ca="true">+IF(AND(ISNUMBER(OFFSET('Hygiene Data'!$H$5,0,10*ROW('Hygiene Data'!H56))),'Data Summary'!EA62="Yes"),OFFSET('Hygiene Data'!$H$5,0,10*ROW('Hygiene Data'!H56)),NA())</f>
        <v>#N/A</v>
      </c>
      <c r="BM62" s="93" t="e">
        <f ca="true">+IF(AND(ISNUMBER(OFFSET('Hygiene Data'!$H$7,0,10*ROW('Hygiene Data'!H56))),'Data Summary'!EB62="Yes"),OFFSET('Hygiene Data'!$H$7,0,10*ROW('Hygiene Data'!H56)),NA())</f>
        <v>#N/A</v>
      </c>
      <c r="BN62" s="93" t="e">
        <f ca="true">+IF(AND(ISNUMBER(OFFSET('Hygiene Data'!$H$9,0,10*ROW('Hygiene Data'!H56))),'Data Summary'!EC62="Yes"),OFFSET('Hygiene Data'!$H$9,0,10*ROW('Hygiene Data'!H56)),NA())</f>
        <v>#N/A</v>
      </c>
      <c r="BO62" s="93" t="e">
        <f ca="true">+IF(AND(ISNUMBER(OFFSET('Hygiene Data'!$I$5,0,10*ROW('Hygiene Data'!I56))),'Data Summary'!ED62="Yes"),OFFSET('Hygiene Data'!$I$5,0,10*ROW('Hygiene Data'!I56)),NA())</f>
        <v>#N/A</v>
      </c>
      <c r="BP62" s="93" t="e">
        <f ca="true">+IF(AND(ISNUMBER(OFFSET('Hygiene Data'!$I$7,0,10*ROW('Hygiene Data'!I56))),'Data Summary'!EE62="Yes"),OFFSET('Hygiene Data'!$I$7,0,10*ROW('Hygiene Data'!I56)),NA())</f>
        <v>#N/A</v>
      </c>
      <c r="BQ62" s="93" t="e">
        <f ca="true">+IF(AND(ISNUMBER(OFFSET('Hygiene Data'!$I$9,0,10*ROW('Hygiene Data'!I56))),'Data Summary'!EF62="Yes"),OFFSET('Hygiene Data'!$I$9,0,10*ROW('Hygiene Data'!I56)),NA())</f>
        <v>#N/A</v>
      </c>
    </row>
    <row xmlns:x14ac="http://schemas.microsoft.com/office/spreadsheetml/2009/9/ac" r="63" x14ac:dyDescent="0.2">
      <c r="A63" s="328" t="e">
        <f ca="true">+RIGHT('Data Summary'!A63,LEN('Data Summary'!A63)-9)</f>
        <v>#VALUE!</v>
      </c>
      <c r="B63" s="35" t="str">
        <f ca="true">+IF(ISTEXT('Data Summary'!B63),'Data Summary'!B63,"")</f>
        <v/>
      </c>
      <c r="C63" s="327" t="e">
        <f ca="true">+VALUE('Data Summary'!C63)</f>
        <v>#VALUE!</v>
      </c>
      <c r="D63" s="91" t="e">
        <f ca="true">+IF(AND(ISNUMBER(OFFSET('Water Data'!$D$4,0,10*ROW('Water Data'!D57))),'Data Summary'!BS63="Yes"),100-OFFSET('Water Data'!$D$4,0,10*ROW('Water Data'!D57)),NA())</f>
        <v>#N/A</v>
      </c>
      <c r="E63" s="91" t="e">
        <f ca="true">+IF(AND(ISNUMBER(OFFSET('Water Data'!$D$6,0,10*ROW('Water Data'!D57))),'Data Summary'!BT63="Yes"),OFFSET('Water Data'!$D$6,0,10*ROW('Water Data'!D57)),NA())</f>
        <v>#N/A</v>
      </c>
      <c r="F63" s="91" t="e">
        <f ca="true">+IF(AND(ISNUMBER(OFFSET('Water Data'!$D$9,0,10*ROW('Water Data'!D57))),'Data Summary'!BU63="Yes"),OFFSET('Water Data'!$D$9,0,10*ROW('Water Data'!D57)),NA())</f>
        <v>#N/A</v>
      </c>
      <c r="G63" s="91" t="e">
        <f ca="true">+IF(AND(ISNUMBER(OFFSET('Water Data'!$E$4,0,10*ROW('Water Data'!E57))),'Data Summary'!BV63="Yes"),100-OFFSET('Water Data'!$E$4,0,10*ROW('Water Data'!E57)),NA())</f>
        <v>#N/A</v>
      </c>
      <c r="H63" s="91" t="e">
        <f ca="true">+IF(AND(ISNUMBER(OFFSET('Water Data'!$E$6,0,10*ROW('Water Data'!E57))),'Data Summary'!BW63="Yes"),OFFSET('Water Data'!$E$6,0,10*ROW('Water Data'!E57)),NA())</f>
        <v>#N/A</v>
      </c>
      <c r="I63" s="91" t="e">
        <f ca="true">+IF(AND(ISNUMBER(OFFSET('Water Data'!$E$9,0,10*ROW('Water Data'!E57))),'Data Summary'!BX63="Yes"),OFFSET('Water Data'!$E$9,0,10*ROW('Water Data'!E57)),NA())</f>
        <v>#N/A</v>
      </c>
      <c r="J63" s="91" t="e">
        <f ca="true">+IF(AND(ISNUMBER(OFFSET('Water Data'!$F$4,0,10*ROW('Water Data'!F57))),'Data Summary'!BY63="Yes"),100-OFFSET('Water Data'!$F$4,0,10*ROW('Water Data'!F57)),NA())</f>
        <v>#N/A</v>
      </c>
      <c r="K63" s="91" t="e">
        <f ca="true">+IF(AND(ISNUMBER(OFFSET('Water Data'!$F$6,0,10*ROW('Water Data'!F57))),'Data Summary'!BZ63="Yes"),OFFSET('Water Data'!$F$6,0,10*ROW('Water Data'!F57)),NA())</f>
        <v>#N/A</v>
      </c>
      <c r="L63" s="91" t="e">
        <f ca="true">+IF(AND(ISNUMBER(OFFSET('Water Data'!$F$9,0,10*ROW('Water Data'!F57))),'Data Summary'!CA63="Yes"),OFFSET('Water Data'!$F$9,0,10*ROW('Water Data'!F57)),NA())</f>
        <v>#N/A</v>
      </c>
      <c r="M63" s="91" t="e">
        <f ca="true">+IF(AND(ISNUMBER(OFFSET('Water Data'!$G$4,0,10*ROW('Water Data'!G57))),'Data Summary'!CB63="Yes"),100-OFFSET('Water Data'!$G$4,0,10*ROW('Water Data'!G57)),NA())</f>
        <v>#N/A</v>
      </c>
      <c r="N63" s="91" t="e">
        <f ca="true">+IF(AND(ISNUMBER(OFFSET('Water Data'!$G$6,0,10*ROW('Water Data'!G57))),'Data Summary'!CC63="Yes"),OFFSET('Water Data'!$G$6,0,10*ROW('Water Data'!G57)),NA())</f>
        <v>#N/A</v>
      </c>
      <c r="O63" s="91" t="e">
        <f ca="true">+IF(AND(ISNUMBER(OFFSET('Water Data'!$G$9,0,10*ROW('Water Data'!G57))),'Data Summary'!CD63="Yes"),OFFSET('Water Data'!$G$9,0,10*ROW('Water Data'!G57)),NA())</f>
        <v>#N/A</v>
      </c>
      <c r="P63" s="91" t="e">
        <f ca="true">+IF(AND(ISNUMBER(OFFSET('Water Data'!$H$4,0,10*ROW('Water Data'!H57))),'Data Summary'!CE63="Yes"),100-OFFSET('Water Data'!$H$4,0,10*ROW('Water Data'!H57)),NA())</f>
        <v>#N/A</v>
      </c>
      <c r="Q63" s="91" t="e">
        <f ca="true">+IF(AND(ISNUMBER(OFFSET('Water Data'!$H$6,0,10*ROW('Water Data'!H57))),'Data Summary'!CF63="Yes"),OFFSET('Water Data'!$H$6,0,10*ROW('Water Data'!H57)),NA())</f>
        <v>#N/A</v>
      </c>
      <c r="R63" s="91" t="e">
        <f ca="true">+IF(AND(ISNUMBER(OFFSET('Water Data'!$H$9,0,10*ROW('Water Data'!H57))),'Data Summary'!CG63="Yes"),OFFSET('Water Data'!$H$9,0,10*ROW('Water Data'!H57)),NA())</f>
        <v>#N/A</v>
      </c>
      <c r="S63" s="91" t="e">
        <f ca="true">+IF(AND(ISNUMBER(OFFSET('Water Data'!$I$4,0,10*ROW('Water Data'!I57))),'Data Summary'!CH63="Yes"),100-OFFSET('Water Data'!$I$4,0,10*ROW('Water Data'!I57)),NA())</f>
        <v>#N/A</v>
      </c>
      <c r="T63" s="91" t="e">
        <f ca="true">+IF(AND(ISNUMBER(OFFSET('Water Data'!$I$6,0,10*ROW('Water Data'!I57))),'Data Summary'!CI63="Yes"),OFFSET('Water Data'!$I$6,0,10*ROW('Water Data'!I57)),NA())</f>
        <v>#N/A</v>
      </c>
      <c r="U63" s="91" t="e">
        <f ca="true">+IF(AND(ISNUMBER(OFFSET('Water Data'!$I$9,0,10*ROW('Water Data'!I57))),'Data Summary'!CJ63="Yes"),OFFSET('Water Data'!$I$9,0,10*ROW('Water Data'!I57)),NA())</f>
        <v>#N/A</v>
      </c>
      <c r="V63" s="92" t="e">
        <f ca="true">+IF(AND(ISNUMBER(OFFSET('Sanitation Data'!$D$4,0,10*ROW('Sanitation Data'!D57))),'Data Summary'!CK63="Yes"),100-OFFSET('Sanitation Data'!$D$4,0,10*ROW('Sanitation Data'!D57)),NA())</f>
        <v>#N/A</v>
      </c>
      <c r="W63" s="92" t="e">
        <f ca="true">+IF(AND(ISNUMBER(OFFSET('Sanitation Data'!$D$6,0,10*ROW('Sanitation Data'!D57))),'Data Summary'!CL63="Yes"),OFFSET('Sanitation Data'!$D$6,0,10*ROW('Sanitation Data'!D57)),NA())</f>
        <v>#N/A</v>
      </c>
      <c r="X63" s="92" t="e">
        <f ca="true">+IF(AND(ISNUMBER(OFFSET('Sanitation Data'!$D$10,0,10*ROW('Sanitation Data'!D57))),'Data Summary'!CM63="Yes"),OFFSET('Sanitation Data'!$D$10,0,10*ROW('Sanitation Data'!D57)),NA())</f>
        <v>#N/A</v>
      </c>
      <c r="Y63" s="92" t="e">
        <f ca="true">+IF(AND(ISNUMBER(OFFSET('Sanitation Data'!$D$11,0,10*ROW('Sanitation Data'!D57))),'Data Summary'!CN63="Yes"),OFFSET('Sanitation Data'!$D$11,0,10*ROW('Sanitation Data'!D57)),NA())</f>
        <v>#N/A</v>
      </c>
      <c r="Z63" s="92" t="e">
        <f ca="true">+IF(AND(ISNUMBER(OFFSET('Sanitation Data'!$D$12,0,10*ROW('Sanitation Data'!D57))),'Data Summary'!CO63="Yes"),OFFSET('Sanitation Data'!$D$12,0,10*ROW('Sanitation Data'!D57)),NA())</f>
        <v>#N/A</v>
      </c>
      <c r="AA63" s="92" t="e">
        <f ca="true">+IF(AND(ISNUMBER(OFFSET('Sanitation Data'!$E$4,0,10*ROW('Sanitation Data'!E57))),'Data Summary'!CP63="Yes"),100-OFFSET('Sanitation Data'!$E$4,0,10*ROW('Sanitation Data'!E57)),NA())</f>
        <v>#N/A</v>
      </c>
      <c r="AB63" s="92" t="e">
        <f ca="true">+IF(AND(ISNUMBER(OFFSET('Sanitation Data'!$E$6,0,10*ROW('Sanitation Data'!E57))),'Data Summary'!CQ63="Yes"),OFFSET('Sanitation Data'!$E$6,0,10*ROW('Sanitation Data'!E57)),NA())</f>
        <v>#N/A</v>
      </c>
      <c r="AC63" s="92" t="e">
        <f ca="true">+IF(AND(ISNUMBER(OFFSET('Sanitation Data'!$E$10,0,10*ROW('Sanitation Data'!E57))),'Data Summary'!CR63="Yes"),OFFSET('Sanitation Data'!$E$10,0,10*ROW('Sanitation Data'!E57)),NA())</f>
        <v>#N/A</v>
      </c>
      <c r="AD63" s="92" t="e">
        <f ca="true">+IF(AND(ISNUMBER(OFFSET('Sanitation Data'!$E$11,0,10*ROW('Sanitation Data'!E57))),'Data Summary'!CS63="Yes"),OFFSET('Sanitation Data'!$E$11,0,10*ROW('Sanitation Data'!E57)),NA())</f>
        <v>#N/A</v>
      </c>
      <c r="AE63" s="92" t="e">
        <f ca="true">+IF(AND(ISNUMBER(OFFSET('Sanitation Data'!$E$12,0,10*ROW('Sanitation Data'!E57))),'Data Summary'!CT63="Yes"),OFFSET('Sanitation Data'!$E$12,0,10*ROW('Sanitation Data'!E57)),NA())</f>
        <v>#N/A</v>
      </c>
      <c r="AF63" s="92" t="e">
        <f ca="true">+IF(AND(ISNUMBER(OFFSET('Sanitation Data'!$F$4,0,10*ROW('Sanitation Data'!F57))),'Data Summary'!CU63="Yes"),100-OFFSET('Sanitation Data'!$F$4,0,10*ROW('Sanitation Data'!F57)),NA())</f>
        <v>#N/A</v>
      </c>
      <c r="AG63" s="92" t="e">
        <f ca="true">+IF(AND(ISNUMBER(OFFSET('Sanitation Data'!$F$6,0,10*ROW('Sanitation Data'!F57))),'Data Summary'!CV63="Yes"),OFFSET('Sanitation Data'!$F$6,0,10*ROW('Sanitation Data'!F57)),NA())</f>
        <v>#N/A</v>
      </c>
      <c r="AH63" s="92" t="e">
        <f ca="true">+IF(AND(ISNUMBER(OFFSET('Sanitation Data'!$F$10,0,10*ROW('Sanitation Data'!F57))),'Data Summary'!CW63="Yes"),OFFSET('Sanitation Data'!$F$10,0,10*ROW('Sanitation Data'!F57)),NA())</f>
        <v>#N/A</v>
      </c>
      <c r="AI63" s="92" t="e">
        <f ca="true">+IF(AND(ISNUMBER(OFFSET('Sanitation Data'!$F$11,0,10*ROW('Sanitation Data'!F57))),'Data Summary'!CX63="Yes"),OFFSET('Sanitation Data'!$F$11,0,10*ROW('Sanitation Data'!F57)),NA())</f>
        <v>#N/A</v>
      </c>
      <c r="AJ63" s="92" t="e">
        <f ca="true">+IF(AND(ISNUMBER(OFFSET('Sanitation Data'!$F$12,0,10*ROW('Sanitation Data'!F57))),'Data Summary'!CY63="Yes"),OFFSET('Sanitation Data'!$F$12,0,10*ROW('Sanitation Data'!F57)),NA())</f>
        <v>#N/A</v>
      </c>
      <c r="AK63" s="92" t="e">
        <f ca="true">+IF(AND(ISNUMBER(OFFSET('Sanitation Data'!$G$4,0,10*ROW('Sanitation Data'!G57))),'Data Summary'!CZ63="Yes"),100-OFFSET('Sanitation Data'!$G$4,0,10*ROW('Sanitation Data'!G57)),NA())</f>
        <v>#N/A</v>
      </c>
      <c r="AL63" s="92" t="e">
        <f ca="true">+IF(AND(ISNUMBER(OFFSET('Sanitation Data'!$G$6,0,10*ROW('Sanitation Data'!G57))),'Data Summary'!DA63="Yes"),OFFSET('Sanitation Data'!$G$6,0,10*ROW('Sanitation Data'!G57)),NA())</f>
        <v>#N/A</v>
      </c>
      <c r="AM63" s="92" t="e">
        <f ca="true">+IF(AND(ISNUMBER(OFFSET('Sanitation Data'!$G$10,0,10*ROW('Sanitation Data'!G57))),'Data Summary'!DB63="Yes"),OFFSET('Sanitation Data'!$G$10,0,10*ROW('Sanitation Data'!G57)),NA())</f>
        <v>#N/A</v>
      </c>
      <c r="AN63" s="92" t="e">
        <f ca="true">+IF(AND(ISNUMBER(OFFSET('Sanitation Data'!$G$11,0,10*ROW('Sanitation Data'!G57))),'Data Summary'!DC63="Yes"),OFFSET('Sanitation Data'!$G$11,0,10*ROW('Sanitation Data'!G57)),NA())</f>
        <v>#N/A</v>
      </c>
      <c r="AO63" s="92" t="e">
        <f ca="true">+IF(AND(ISNUMBER(OFFSET('Sanitation Data'!$G$12,0,10*ROW('Sanitation Data'!G57))),'Data Summary'!DD63="Yes"),OFFSET('Sanitation Data'!$G$12,0,10*ROW('Sanitation Data'!G57)),NA())</f>
        <v>#N/A</v>
      </c>
      <c r="AP63" s="92" t="e">
        <f ca="true">+IF(AND(ISNUMBER(OFFSET('Sanitation Data'!$H$4,0,10*ROW('Sanitation Data'!H57))),'Data Summary'!DE63="Yes"),100-OFFSET('Sanitation Data'!$H$4,0,10*ROW('Sanitation Data'!H57)),NA())</f>
        <v>#N/A</v>
      </c>
      <c r="AQ63" s="92" t="e">
        <f ca="true">+IF(AND(ISNUMBER(OFFSET('Sanitation Data'!$H$6,0,10*ROW('Sanitation Data'!H57))),'Data Summary'!DF63="Yes"),OFFSET('Sanitation Data'!$H$6,0,10*ROW('Sanitation Data'!H57)),NA())</f>
        <v>#N/A</v>
      </c>
      <c r="AR63" s="92" t="e">
        <f ca="true">+IF(AND(ISNUMBER(OFFSET('Sanitation Data'!$H$10,0,10*ROW('Sanitation Data'!H57))),'Data Summary'!DG63="Yes"),OFFSET('Sanitation Data'!$H$10,0,10*ROW('Sanitation Data'!H57)),NA())</f>
        <v>#N/A</v>
      </c>
      <c r="AS63" s="92" t="e">
        <f ca="true">+IF(AND(ISNUMBER(OFFSET('Sanitation Data'!$H$11,0,10*ROW('Sanitation Data'!H57))),'Data Summary'!DH63="Yes"),OFFSET('Sanitation Data'!$H$11,0,10*ROW('Sanitation Data'!H57)),NA())</f>
        <v>#N/A</v>
      </c>
      <c r="AT63" s="92" t="e">
        <f ca="true">+IF(AND(ISNUMBER(OFFSET('Sanitation Data'!$H$12,0,10*ROW('Sanitation Data'!H57))),'Data Summary'!DI63="Yes"),OFFSET('Sanitation Data'!$H$12,0,10*ROW('Sanitation Data'!H57)),NA())</f>
        <v>#N/A</v>
      </c>
      <c r="AU63" s="92" t="e">
        <f ca="true">+IF(AND(ISNUMBER(OFFSET('Sanitation Data'!$I$4,0,10*ROW('Sanitation Data'!I57))),'Data Summary'!DJ63="Yes"),100-OFFSET('Sanitation Data'!$I$4,0,10*ROW('Sanitation Data'!I57)),NA())</f>
        <v>#N/A</v>
      </c>
      <c r="AV63" s="92" t="e">
        <f ca="true">+IF(AND(ISNUMBER(OFFSET('Sanitation Data'!$I$6,0,10*ROW('Sanitation Data'!I57))),'Data Summary'!DK63="Yes"),OFFSET('Sanitation Data'!$I$6,0,10*ROW('Sanitation Data'!I57)),NA())</f>
        <v>#N/A</v>
      </c>
      <c r="AW63" s="92" t="e">
        <f ca="true">+IF(AND(ISNUMBER(OFFSET('Sanitation Data'!$I$10,0,10*ROW('Sanitation Data'!I57))),'Data Summary'!DL63="Yes"),OFFSET('Sanitation Data'!$I$10,0,10*ROW('Sanitation Data'!I57)),NA())</f>
        <v>#N/A</v>
      </c>
      <c r="AX63" s="92" t="e">
        <f ca="true">+IF(AND(ISNUMBER(OFFSET('Sanitation Data'!$I$11,0,10*ROW('Sanitation Data'!I57))),'Data Summary'!DM63="Yes"),OFFSET('Sanitation Data'!$I$11,0,10*ROW('Sanitation Data'!I57)),NA())</f>
        <v>#N/A</v>
      </c>
      <c r="AY63" s="92" t="e">
        <f ca="true">+IF(AND(ISNUMBER(OFFSET('Sanitation Data'!$I$12,0,10*ROW('Sanitation Data'!I57))),'Data Summary'!DN63="Yes"),OFFSET('Sanitation Data'!$I$12,0,10*ROW('Sanitation Data'!I57)),NA())</f>
        <v>#N/A</v>
      </c>
      <c r="AZ63" s="93" t="e">
        <f ca="true">+IF(AND(ISNUMBER(OFFSET('Hygiene Data'!$D$5,0,10*ROW('Hygiene Data'!D57))),'Data Summary'!DO63="Yes"),OFFSET('Hygiene Data'!$D$5,0,10*ROW('Hygiene Data'!D57)),NA())</f>
        <v>#N/A</v>
      </c>
      <c r="BA63" s="93" t="e">
        <f ca="true">+IF(AND(ISNUMBER(OFFSET('Hygiene Data'!$D$7,0,10*ROW('Hygiene Data'!D57))),'Data Summary'!DP63="Yes"),OFFSET('Hygiene Data'!$D$7,0,10*ROW('Hygiene Data'!D57)),NA())</f>
        <v>#N/A</v>
      </c>
      <c r="BB63" s="93" t="e">
        <f ca="true">+IF(AND(ISNUMBER(OFFSET('Hygiene Data'!$D$9,0,10*ROW('Hygiene Data'!D57))),'Data Summary'!DQ63="Yes"),OFFSET('Hygiene Data'!$D$9,0,10*ROW('Hygiene Data'!D57)),NA())</f>
        <v>#N/A</v>
      </c>
      <c r="BC63" s="93" t="e">
        <f ca="true">+IF(AND(ISNUMBER(OFFSET('Hygiene Data'!$E$5,0,10*ROW('Hygiene Data'!E57))),'Data Summary'!DR63="Yes"),OFFSET('Hygiene Data'!$E$5,0,10*ROW('Hygiene Data'!E57)),NA())</f>
        <v>#N/A</v>
      </c>
      <c r="BD63" s="93" t="e">
        <f ca="true">+IF(AND(ISNUMBER(OFFSET('Hygiene Data'!$E$7,0,10*ROW('Hygiene Data'!E57))),'Data Summary'!DS63="Yes"),OFFSET('Hygiene Data'!$E$7,0,10*ROW('Hygiene Data'!E57)),NA())</f>
        <v>#N/A</v>
      </c>
      <c r="BE63" s="93" t="e">
        <f ca="true">+IF(AND(ISNUMBER(OFFSET('Hygiene Data'!$E$9,0,10*ROW('Hygiene Data'!E57))),'Data Summary'!DT63="Yes"),OFFSET('Hygiene Data'!$E$9,0,10*ROW('Hygiene Data'!E57)),NA())</f>
        <v>#N/A</v>
      </c>
      <c r="BF63" s="93" t="e">
        <f ca="true">+IF(AND(ISNUMBER(OFFSET('Hygiene Data'!$F$5,0,10*ROW('Hygiene Data'!F57))),'Data Summary'!DU63="Yes"),OFFSET('Hygiene Data'!$F$5,0,10*ROW('Hygiene Data'!F57)),NA())</f>
        <v>#N/A</v>
      </c>
      <c r="BG63" s="93" t="e">
        <f ca="true">+IF(AND(ISNUMBER(OFFSET('Hygiene Data'!$F$7,0,10*ROW('Hygiene Data'!F57))),'Data Summary'!DV63="Yes"),OFFSET('Hygiene Data'!$F$7,0,10*ROW('Hygiene Data'!F57)),NA())</f>
        <v>#N/A</v>
      </c>
      <c r="BH63" s="93" t="e">
        <f ca="true">+IF(AND(ISNUMBER(OFFSET('Hygiene Data'!$F$9,0,10*ROW('Hygiene Data'!F57))),'Data Summary'!DW63="Yes"),OFFSET('Hygiene Data'!$F$9,0,10*ROW('Hygiene Data'!F57)),NA())</f>
        <v>#N/A</v>
      </c>
      <c r="BI63" s="93" t="e">
        <f ca="true">+IF(AND(ISNUMBER(OFFSET('Hygiene Data'!$G$5,0,10*ROW('Hygiene Data'!G57))),'Data Summary'!DX63="Yes"),OFFSET('Hygiene Data'!$G$5,0,10*ROW('Hygiene Data'!G57)),NA())</f>
        <v>#N/A</v>
      </c>
      <c r="BJ63" s="93" t="e">
        <f ca="true">+IF(AND(ISNUMBER(OFFSET('Hygiene Data'!$G$7,0,10*ROW('Hygiene Data'!G57))),'Data Summary'!DY63="Yes"),OFFSET('Hygiene Data'!$G$7,0,10*ROW('Hygiene Data'!G57)),NA())</f>
        <v>#N/A</v>
      </c>
      <c r="BK63" s="93" t="e">
        <f ca="true">+IF(AND(ISNUMBER(OFFSET('Hygiene Data'!$G$9,0,10*ROW('Hygiene Data'!G57))),'Data Summary'!DZ63="Yes"),OFFSET('Hygiene Data'!$G$9,0,10*ROW('Hygiene Data'!G57)),NA())</f>
        <v>#N/A</v>
      </c>
      <c r="BL63" s="93" t="e">
        <f ca="true">+IF(AND(ISNUMBER(OFFSET('Hygiene Data'!$H$5,0,10*ROW('Hygiene Data'!H57))),'Data Summary'!EA63="Yes"),OFFSET('Hygiene Data'!$H$5,0,10*ROW('Hygiene Data'!H57)),NA())</f>
        <v>#N/A</v>
      </c>
      <c r="BM63" s="93" t="e">
        <f ca="true">+IF(AND(ISNUMBER(OFFSET('Hygiene Data'!$H$7,0,10*ROW('Hygiene Data'!H57))),'Data Summary'!EB63="Yes"),OFFSET('Hygiene Data'!$H$7,0,10*ROW('Hygiene Data'!H57)),NA())</f>
        <v>#N/A</v>
      </c>
      <c r="BN63" s="93" t="e">
        <f ca="true">+IF(AND(ISNUMBER(OFFSET('Hygiene Data'!$H$9,0,10*ROW('Hygiene Data'!H57))),'Data Summary'!EC63="Yes"),OFFSET('Hygiene Data'!$H$9,0,10*ROW('Hygiene Data'!H57)),NA())</f>
        <v>#N/A</v>
      </c>
      <c r="BO63" s="93" t="e">
        <f ca="true">+IF(AND(ISNUMBER(OFFSET('Hygiene Data'!$I$5,0,10*ROW('Hygiene Data'!I57))),'Data Summary'!ED63="Yes"),OFFSET('Hygiene Data'!$I$5,0,10*ROW('Hygiene Data'!I57)),NA())</f>
        <v>#N/A</v>
      </c>
      <c r="BP63" s="93" t="e">
        <f ca="true">+IF(AND(ISNUMBER(OFFSET('Hygiene Data'!$I$7,0,10*ROW('Hygiene Data'!I57))),'Data Summary'!EE63="Yes"),OFFSET('Hygiene Data'!$I$7,0,10*ROW('Hygiene Data'!I57)),NA())</f>
        <v>#N/A</v>
      </c>
      <c r="BQ63" s="93" t="e">
        <f ca="true">+IF(AND(ISNUMBER(OFFSET('Hygiene Data'!$I$9,0,10*ROW('Hygiene Data'!I57))),'Data Summary'!EF63="Yes"),OFFSET('Hygiene Data'!$I$9,0,10*ROW('Hygiene Data'!I57)),NA())</f>
        <v>#N/A</v>
      </c>
    </row>
    <row xmlns:x14ac="http://schemas.microsoft.com/office/spreadsheetml/2009/9/ac" r="64" x14ac:dyDescent="0.2">
      <c r="A64" s="328" t="e">
        <f ca="true">+RIGHT('Data Summary'!A64,LEN('Data Summary'!A64)-9)</f>
        <v>#VALUE!</v>
      </c>
      <c r="B64" s="35" t="str">
        <f ca="true">+IF(ISTEXT('Data Summary'!B64),'Data Summary'!B64,"")</f>
        <v/>
      </c>
      <c r="C64" s="327" t="e">
        <f ca="true">+VALUE('Data Summary'!C64)</f>
        <v>#VALUE!</v>
      </c>
      <c r="D64" s="91" t="e">
        <f ca="true">+IF(AND(ISNUMBER(OFFSET('Water Data'!$D$4,0,10*ROW('Water Data'!D58))),'Data Summary'!BS64="Yes"),100-OFFSET('Water Data'!$D$4,0,10*ROW('Water Data'!D58)),NA())</f>
        <v>#N/A</v>
      </c>
      <c r="E64" s="91" t="e">
        <f ca="true">+IF(AND(ISNUMBER(OFFSET('Water Data'!$D$6,0,10*ROW('Water Data'!D58))),'Data Summary'!BT64="Yes"),OFFSET('Water Data'!$D$6,0,10*ROW('Water Data'!D58)),NA())</f>
        <v>#N/A</v>
      </c>
      <c r="F64" s="91" t="e">
        <f ca="true">+IF(AND(ISNUMBER(OFFSET('Water Data'!$D$9,0,10*ROW('Water Data'!D58))),'Data Summary'!BU64="Yes"),OFFSET('Water Data'!$D$9,0,10*ROW('Water Data'!D58)),NA())</f>
        <v>#N/A</v>
      </c>
      <c r="G64" s="91" t="e">
        <f ca="true">+IF(AND(ISNUMBER(OFFSET('Water Data'!$E$4,0,10*ROW('Water Data'!E58))),'Data Summary'!BV64="Yes"),100-OFFSET('Water Data'!$E$4,0,10*ROW('Water Data'!E58)),NA())</f>
        <v>#N/A</v>
      </c>
      <c r="H64" s="91" t="e">
        <f ca="true">+IF(AND(ISNUMBER(OFFSET('Water Data'!$E$6,0,10*ROW('Water Data'!E58))),'Data Summary'!BW64="Yes"),OFFSET('Water Data'!$E$6,0,10*ROW('Water Data'!E58)),NA())</f>
        <v>#N/A</v>
      </c>
      <c r="I64" s="91" t="e">
        <f ca="true">+IF(AND(ISNUMBER(OFFSET('Water Data'!$E$9,0,10*ROW('Water Data'!E58))),'Data Summary'!BX64="Yes"),OFFSET('Water Data'!$E$9,0,10*ROW('Water Data'!E58)),NA())</f>
        <v>#N/A</v>
      </c>
      <c r="J64" s="91" t="e">
        <f ca="true">+IF(AND(ISNUMBER(OFFSET('Water Data'!$F$4,0,10*ROW('Water Data'!F58))),'Data Summary'!BY64="Yes"),100-OFFSET('Water Data'!$F$4,0,10*ROW('Water Data'!F58)),NA())</f>
        <v>#N/A</v>
      </c>
      <c r="K64" s="91" t="e">
        <f ca="true">+IF(AND(ISNUMBER(OFFSET('Water Data'!$F$6,0,10*ROW('Water Data'!F58))),'Data Summary'!BZ64="Yes"),OFFSET('Water Data'!$F$6,0,10*ROW('Water Data'!F58)),NA())</f>
        <v>#N/A</v>
      </c>
      <c r="L64" s="91" t="e">
        <f ca="true">+IF(AND(ISNUMBER(OFFSET('Water Data'!$F$9,0,10*ROW('Water Data'!F58))),'Data Summary'!CA64="Yes"),OFFSET('Water Data'!$F$9,0,10*ROW('Water Data'!F58)),NA())</f>
        <v>#N/A</v>
      </c>
      <c r="M64" s="91" t="e">
        <f ca="true">+IF(AND(ISNUMBER(OFFSET('Water Data'!$G$4,0,10*ROW('Water Data'!G58))),'Data Summary'!CB64="Yes"),100-OFFSET('Water Data'!$G$4,0,10*ROW('Water Data'!G58)),NA())</f>
        <v>#N/A</v>
      </c>
      <c r="N64" s="91" t="e">
        <f ca="true">+IF(AND(ISNUMBER(OFFSET('Water Data'!$G$6,0,10*ROW('Water Data'!G58))),'Data Summary'!CC64="Yes"),OFFSET('Water Data'!$G$6,0,10*ROW('Water Data'!G58)),NA())</f>
        <v>#N/A</v>
      </c>
      <c r="O64" s="91" t="e">
        <f ca="true">+IF(AND(ISNUMBER(OFFSET('Water Data'!$G$9,0,10*ROW('Water Data'!G58))),'Data Summary'!CD64="Yes"),OFFSET('Water Data'!$G$9,0,10*ROW('Water Data'!G58)),NA())</f>
        <v>#N/A</v>
      </c>
      <c r="P64" s="91" t="e">
        <f ca="true">+IF(AND(ISNUMBER(OFFSET('Water Data'!$H$4,0,10*ROW('Water Data'!H58))),'Data Summary'!CE64="Yes"),100-OFFSET('Water Data'!$H$4,0,10*ROW('Water Data'!H58)),NA())</f>
        <v>#N/A</v>
      </c>
      <c r="Q64" s="91" t="e">
        <f ca="true">+IF(AND(ISNUMBER(OFFSET('Water Data'!$H$6,0,10*ROW('Water Data'!H58))),'Data Summary'!CF64="Yes"),OFFSET('Water Data'!$H$6,0,10*ROW('Water Data'!H58)),NA())</f>
        <v>#N/A</v>
      </c>
      <c r="R64" s="91" t="e">
        <f ca="true">+IF(AND(ISNUMBER(OFFSET('Water Data'!$H$9,0,10*ROW('Water Data'!H58))),'Data Summary'!CG64="Yes"),OFFSET('Water Data'!$H$9,0,10*ROW('Water Data'!H58)),NA())</f>
        <v>#N/A</v>
      </c>
      <c r="S64" s="91" t="e">
        <f ca="true">+IF(AND(ISNUMBER(OFFSET('Water Data'!$I$4,0,10*ROW('Water Data'!I58))),'Data Summary'!CH64="Yes"),100-OFFSET('Water Data'!$I$4,0,10*ROW('Water Data'!I58)),NA())</f>
        <v>#N/A</v>
      </c>
      <c r="T64" s="91" t="e">
        <f ca="true">+IF(AND(ISNUMBER(OFFSET('Water Data'!$I$6,0,10*ROW('Water Data'!I58))),'Data Summary'!CI64="Yes"),OFFSET('Water Data'!$I$6,0,10*ROW('Water Data'!I58)),NA())</f>
        <v>#N/A</v>
      </c>
      <c r="U64" s="91" t="e">
        <f ca="true">+IF(AND(ISNUMBER(OFFSET('Water Data'!$I$9,0,10*ROW('Water Data'!I58))),'Data Summary'!CJ64="Yes"),OFFSET('Water Data'!$I$9,0,10*ROW('Water Data'!I58)),NA())</f>
        <v>#N/A</v>
      </c>
      <c r="V64" s="92" t="e">
        <f ca="true">+IF(AND(ISNUMBER(OFFSET('Sanitation Data'!$D$4,0,10*ROW('Sanitation Data'!D58))),'Data Summary'!CK64="Yes"),100-OFFSET('Sanitation Data'!$D$4,0,10*ROW('Sanitation Data'!D58)),NA())</f>
        <v>#N/A</v>
      </c>
      <c r="W64" s="92" t="e">
        <f ca="true">+IF(AND(ISNUMBER(OFFSET('Sanitation Data'!$D$6,0,10*ROW('Sanitation Data'!D58))),'Data Summary'!CL64="Yes"),OFFSET('Sanitation Data'!$D$6,0,10*ROW('Sanitation Data'!D58)),NA())</f>
        <v>#N/A</v>
      </c>
      <c r="X64" s="92" t="e">
        <f ca="true">+IF(AND(ISNUMBER(OFFSET('Sanitation Data'!$D$10,0,10*ROW('Sanitation Data'!D58))),'Data Summary'!CM64="Yes"),OFFSET('Sanitation Data'!$D$10,0,10*ROW('Sanitation Data'!D58)),NA())</f>
        <v>#N/A</v>
      </c>
      <c r="Y64" s="92" t="e">
        <f ca="true">+IF(AND(ISNUMBER(OFFSET('Sanitation Data'!$D$11,0,10*ROW('Sanitation Data'!D58))),'Data Summary'!CN64="Yes"),OFFSET('Sanitation Data'!$D$11,0,10*ROW('Sanitation Data'!D58)),NA())</f>
        <v>#N/A</v>
      </c>
      <c r="Z64" s="92" t="e">
        <f ca="true">+IF(AND(ISNUMBER(OFFSET('Sanitation Data'!$D$12,0,10*ROW('Sanitation Data'!D58))),'Data Summary'!CO64="Yes"),OFFSET('Sanitation Data'!$D$12,0,10*ROW('Sanitation Data'!D58)),NA())</f>
        <v>#N/A</v>
      </c>
      <c r="AA64" s="92" t="e">
        <f ca="true">+IF(AND(ISNUMBER(OFFSET('Sanitation Data'!$E$4,0,10*ROW('Sanitation Data'!E58))),'Data Summary'!CP64="Yes"),100-OFFSET('Sanitation Data'!$E$4,0,10*ROW('Sanitation Data'!E58)),NA())</f>
        <v>#N/A</v>
      </c>
      <c r="AB64" s="92" t="e">
        <f ca="true">+IF(AND(ISNUMBER(OFFSET('Sanitation Data'!$E$6,0,10*ROW('Sanitation Data'!E58))),'Data Summary'!CQ64="Yes"),OFFSET('Sanitation Data'!$E$6,0,10*ROW('Sanitation Data'!E58)),NA())</f>
        <v>#N/A</v>
      </c>
      <c r="AC64" s="92" t="e">
        <f ca="true">+IF(AND(ISNUMBER(OFFSET('Sanitation Data'!$E$10,0,10*ROW('Sanitation Data'!E58))),'Data Summary'!CR64="Yes"),OFFSET('Sanitation Data'!$E$10,0,10*ROW('Sanitation Data'!E58)),NA())</f>
        <v>#N/A</v>
      </c>
      <c r="AD64" s="92" t="e">
        <f ca="true">+IF(AND(ISNUMBER(OFFSET('Sanitation Data'!$E$11,0,10*ROW('Sanitation Data'!E58))),'Data Summary'!CS64="Yes"),OFFSET('Sanitation Data'!$E$11,0,10*ROW('Sanitation Data'!E58)),NA())</f>
        <v>#N/A</v>
      </c>
      <c r="AE64" s="92" t="e">
        <f ca="true">+IF(AND(ISNUMBER(OFFSET('Sanitation Data'!$E$12,0,10*ROW('Sanitation Data'!E58))),'Data Summary'!CT64="Yes"),OFFSET('Sanitation Data'!$E$12,0,10*ROW('Sanitation Data'!E58)),NA())</f>
        <v>#N/A</v>
      </c>
      <c r="AF64" s="92" t="e">
        <f ca="true">+IF(AND(ISNUMBER(OFFSET('Sanitation Data'!$F$4,0,10*ROW('Sanitation Data'!F58))),'Data Summary'!CU64="Yes"),100-OFFSET('Sanitation Data'!$F$4,0,10*ROW('Sanitation Data'!F58)),NA())</f>
        <v>#N/A</v>
      </c>
      <c r="AG64" s="92" t="e">
        <f ca="true">+IF(AND(ISNUMBER(OFFSET('Sanitation Data'!$F$6,0,10*ROW('Sanitation Data'!F58))),'Data Summary'!CV64="Yes"),OFFSET('Sanitation Data'!$F$6,0,10*ROW('Sanitation Data'!F58)),NA())</f>
        <v>#N/A</v>
      </c>
      <c r="AH64" s="92" t="e">
        <f ca="true">+IF(AND(ISNUMBER(OFFSET('Sanitation Data'!$F$10,0,10*ROW('Sanitation Data'!F58))),'Data Summary'!CW64="Yes"),OFFSET('Sanitation Data'!$F$10,0,10*ROW('Sanitation Data'!F58)),NA())</f>
        <v>#N/A</v>
      </c>
      <c r="AI64" s="92" t="e">
        <f ca="true">+IF(AND(ISNUMBER(OFFSET('Sanitation Data'!$F$11,0,10*ROW('Sanitation Data'!F58))),'Data Summary'!CX64="Yes"),OFFSET('Sanitation Data'!$F$11,0,10*ROW('Sanitation Data'!F58)),NA())</f>
        <v>#N/A</v>
      </c>
      <c r="AJ64" s="92" t="e">
        <f ca="true">+IF(AND(ISNUMBER(OFFSET('Sanitation Data'!$F$12,0,10*ROW('Sanitation Data'!F58))),'Data Summary'!CY64="Yes"),OFFSET('Sanitation Data'!$F$12,0,10*ROW('Sanitation Data'!F58)),NA())</f>
        <v>#N/A</v>
      </c>
      <c r="AK64" s="92" t="e">
        <f ca="true">+IF(AND(ISNUMBER(OFFSET('Sanitation Data'!$G$4,0,10*ROW('Sanitation Data'!G58))),'Data Summary'!CZ64="Yes"),100-OFFSET('Sanitation Data'!$G$4,0,10*ROW('Sanitation Data'!G58)),NA())</f>
        <v>#N/A</v>
      </c>
      <c r="AL64" s="92" t="e">
        <f ca="true">+IF(AND(ISNUMBER(OFFSET('Sanitation Data'!$G$6,0,10*ROW('Sanitation Data'!G58))),'Data Summary'!DA64="Yes"),OFFSET('Sanitation Data'!$G$6,0,10*ROW('Sanitation Data'!G58)),NA())</f>
        <v>#N/A</v>
      </c>
      <c r="AM64" s="92" t="e">
        <f ca="true">+IF(AND(ISNUMBER(OFFSET('Sanitation Data'!$G$10,0,10*ROW('Sanitation Data'!G58))),'Data Summary'!DB64="Yes"),OFFSET('Sanitation Data'!$G$10,0,10*ROW('Sanitation Data'!G58)),NA())</f>
        <v>#N/A</v>
      </c>
      <c r="AN64" s="92" t="e">
        <f ca="true">+IF(AND(ISNUMBER(OFFSET('Sanitation Data'!$G$11,0,10*ROW('Sanitation Data'!G58))),'Data Summary'!DC64="Yes"),OFFSET('Sanitation Data'!$G$11,0,10*ROW('Sanitation Data'!G58)),NA())</f>
        <v>#N/A</v>
      </c>
      <c r="AO64" s="92" t="e">
        <f ca="true">+IF(AND(ISNUMBER(OFFSET('Sanitation Data'!$G$12,0,10*ROW('Sanitation Data'!G58))),'Data Summary'!DD64="Yes"),OFFSET('Sanitation Data'!$G$12,0,10*ROW('Sanitation Data'!G58)),NA())</f>
        <v>#N/A</v>
      </c>
      <c r="AP64" s="92" t="e">
        <f ca="true">+IF(AND(ISNUMBER(OFFSET('Sanitation Data'!$H$4,0,10*ROW('Sanitation Data'!H58))),'Data Summary'!DE64="Yes"),100-OFFSET('Sanitation Data'!$H$4,0,10*ROW('Sanitation Data'!H58)),NA())</f>
        <v>#N/A</v>
      </c>
      <c r="AQ64" s="92" t="e">
        <f ca="true">+IF(AND(ISNUMBER(OFFSET('Sanitation Data'!$H$6,0,10*ROW('Sanitation Data'!H58))),'Data Summary'!DF64="Yes"),OFFSET('Sanitation Data'!$H$6,0,10*ROW('Sanitation Data'!H58)),NA())</f>
        <v>#N/A</v>
      </c>
      <c r="AR64" s="92" t="e">
        <f ca="true">+IF(AND(ISNUMBER(OFFSET('Sanitation Data'!$H$10,0,10*ROW('Sanitation Data'!H58))),'Data Summary'!DG64="Yes"),OFFSET('Sanitation Data'!$H$10,0,10*ROW('Sanitation Data'!H58)),NA())</f>
        <v>#N/A</v>
      </c>
      <c r="AS64" s="92" t="e">
        <f ca="true">+IF(AND(ISNUMBER(OFFSET('Sanitation Data'!$H$11,0,10*ROW('Sanitation Data'!H58))),'Data Summary'!DH64="Yes"),OFFSET('Sanitation Data'!$H$11,0,10*ROW('Sanitation Data'!H58)),NA())</f>
        <v>#N/A</v>
      </c>
      <c r="AT64" s="92" t="e">
        <f ca="true">+IF(AND(ISNUMBER(OFFSET('Sanitation Data'!$H$12,0,10*ROW('Sanitation Data'!H58))),'Data Summary'!DI64="Yes"),OFFSET('Sanitation Data'!$H$12,0,10*ROW('Sanitation Data'!H58)),NA())</f>
        <v>#N/A</v>
      </c>
      <c r="AU64" s="92" t="e">
        <f ca="true">+IF(AND(ISNUMBER(OFFSET('Sanitation Data'!$I$4,0,10*ROW('Sanitation Data'!I58))),'Data Summary'!DJ64="Yes"),100-OFFSET('Sanitation Data'!$I$4,0,10*ROW('Sanitation Data'!I58)),NA())</f>
        <v>#N/A</v>
      </c>
      <c r="AV64" s="92" t="e">
        <f ca="true">+IF(AND(ISNUMBER(OFFSET('Sanitation Data'!$I$6,0,10*ROW('Sanitation Data'!I58))),'Data Summary'!DK64="Yes"),OFFSET('Sanitation Data'!$I$6,0,10*ROW('Sanitation Data'!I58)),NA())</f>
        <v>#N/A</v>
      </c>
      <c r="AW64" s="92" t="e">
        <f ca="true">+IF(AND(ISNUMBER(OFFSET('Sanitation Data'!$I$10,0,10*ROW('Sanitation Data'!I58))),'Data Summary'!DL64="Yes"),OFFSET('Sanitation Data'!$I$10,0,10*ROW('Sanitation Data'!I58)),NA())</f>
        <v>#N/A</v>
      </c>
      <c r="AX64" s="92" t="e">
        <f ca="true">+IF(AND(ISNUMBER(OFFSET('Sanitation Data'!$I$11,0,10*ROW('Sanitation Data'!I58))),'Data Summary'!DM64="Yes"),OFFSET('Sanitation Data'!$I$11,0,10*ROW('Sanitation Data'!I58)),NA())</f>
        <v>#N/A</v>
      </c>
      <c r="AY64" s="92" t="e">
        <f ca="true">+IF(AND(ISNUMBER(OFFSET('Sanitation Data'!$I$12,0,10*ROW('Sanitation Data'!I58))),'Data Summary'!DN64="Yes"),OFFSET('Sanitation Data'!$I$12,0,10*ROW('Sanitation Data'!I58)),NA())</f>
        <v>#N/A</v>
      </c>
      <c r="AZ64" s="93" t="e">
        <f ca="true">+IF(AND(ISNUMBER(OFFSET('Hygiene Data'!$D$5,0,10*ROW('Hygiene Data'!D58))),'Data Summary'!DO64="Yes"),OFFSET('Hygiene Data'!$D$5,0,10*ROW('Hygiene Data'!D58)),NA())</f>
        <v>#N/A</v>
      </c>
      <c r="BA64" s="93" t="e">
        <f ca="true">+IF(AND(ISNUMBER(OFFSET('Hygiene Data'!$D$7,0,10*ROW('Hygiene Data'!D58))),'Data Summary'!DP64="Yes"),OFFSET('Hygiene Data'!$D$7,0,10*ROW('Hygiene Data'!D58)),NA())</f>
        <v>#N/A</v>
      </c>
      <c r="BB64" s="93" t="e">
        <f ca="true">+IF(AND(ISNUMBER(OFFSET('Hygiene Data'!$D$9,0,10*ROW('Hygiene Data'!D58))),'Data Summary'!DQ64="Yes"),OFFSET('Hygiene Data'!$D$9,0,10*ROW('Hygiene Data'!D58)),NA())</f>
        <v>#N/A</v>
      </c>
      <c r="BC64" s="93" t="e">
        <f ca="true">+IF(AND(ISNUMBER(OFFSET('Hygiene Data'!$E$5,0,10*ROW('Hygiene Data'!E58))),'Data Summary'!DR64="Yes"),OFFSET('Hygiene Data'!$E$5,0,10*ROW('Hygiene Data'!E58)),NA())</f>
        <v>#N/A</v>
      </c>
      <c r="BD64" s="93" t="e">
        <f ca="true">+IF(AND(ISNUMBER(OFFSET('Hygiene Data'!$E$7,0,10*ROW('Hygiene Data'!E58))),'Data Summary'!DS64="Yes"),OFFSET('Hygiene Data'!$E$7,0,10*ROW('Hygiene Data'!E58)),NA())</f>
        <v>#N/A</v>
      </c>
      <c r="BE64" s="93" t="e">
        <f ca="true">+IF(AND(ISNUMBER(OFFSET('Hygiene Data'!$E$9,0,10*ROW('Hygiene Data'!E58))),'Data Summary'!DT64="Yes"),OFFSET('Hygiene Data'!$E$9,0,10*ROW('Hygiene Data'!E58)),NA())</f>
        <v>#N/A</v>
      </c>
      <c r="BF64" s="93" t="e">
        <f ca="true">+IF(AND(ISNUMBER(OFFSET('Hygiene Data'!$F$5,0,10*ROW('Hygiene Data'!F58))),'Data Summary'!DU64="Yes"),OFFSET('Hygiene Data'!$F$5,0,10*ROW('Hygiene Data'!F58)),NA())</f>
        <v>#N/A</v>
      </c>
      <c r="BG64" s="93" t="e">
        <f ca="true">+IF(AND(ISNUMBER(OFFSET('Hygiene Data'!$F$7,0,10*ROW('Hygiene Data'!F58))),'Data Summary'!DV64="Yes"),OFFSET('Hygiene Data'!$F$7,0,10*ROW('Hygiene Data'!F58)),NA())</f>
        <v>#N/A</v>
      </c>
      <c r="BH64" s="93" t="e">
        <f ca="true">+IF(AND(ISNUMBER(OFFSET('Hygiene Data'!$F$9,0,10*ROW('Hygiene Data'!F58))),'Data Summary'!DW64="Yes"),OFFSET('Hygiene Data'!$F$9,0,10*ROW('Hygiene Data'!F58)),NA())</f>
        <v>#N/A</v>
      </c>
      <c r="BI64" s="93" t="e">
        <f ca="true">+IF(AND(ISNUMBER(OFFSET('Hygiene Data'!$G$5,0,10*ROW('Hygiene Data'!G58))),'Data Summary'!DX64="Yes"),OFFSET('Hygiene Data'!$G$5,0,10*ROW('Hygiene Data'!G58)),NA())</f>
        <v>#N/A</v>
      </c>
      <c r="BJ64" s="93" t="e">
        <f ca="true">+IF(AND(ISNUMBER(OFFSET('Hygiene Data'!$G$7,0,10*ROW('Hygiene Data'!G58))),'Data Summary'!DY64="Yes"),OFFSET('Hygiene Data'!$G$7,0,10*ROW('Hygiene Data'!G58)),NA())</f>
        <v>#N/A</v>
      </c>
      <c r="BK64" s="93" t="e">
        <f ca="true">+IF(AND(ISNUMBER(OFFSET('Hygiene Data'!$G$9,0,10*ROW('Hygiene Data'!G58))),'Data Summary'!DZ64="Yes"),OFFSET('Hygiene Data'!$G$9,0,10*ROW('Hygiene Data'!G58)),NA())</f>
        <v>#N/A</v>
      </c>
      <c r="BL64" s="93" t="e">
        <f ca="true">+IF(AND(ISNUMBER(OFFSET('Hygiene Data'!$H$5,0,10*ROW('Hygiene Data'!H58))),'Data Summary'!EA64="Yes"),OFFSET('Hygiene Data'!$H$5,0,10*ROW('Hygiene Data'!H58)),NA())</f>
        <v>#N/A</v>
      </c>
      <c r="BM64" s="93" t="e">
        <f ca="true">+IF(AND(ISNUMBER(OFFSET('Hygiene Data'!$H$7,0,10*ROW('Hygiene Data'!H58))),'Data Summary'!EB64="Yes"),OFFSET('Hygiene Data'!$H$7,0,10*ROW('Hygiene Data'!H58)),NA())</f>
        <v>#N/A</v>
      </c>
      <c r="BN64" s="93" t="e">
        <f ca="true">+IF(AND(ISNUMBER(OFFSET('Hygiene Data'!$H$9,0,10*ROW('Hygiene Data'!H58))),'Data Summary'!EC64="Yes"),OFFSET('Hygiene Data'!$H$9,0,10*ROW('Hygiene Data'!H58)),NA())</f>
        <v>#N/A</v>
      </c>
      <c r="BO64" s="93" t="e">
        <f ca="true">+IF(AND(ISNUMBER(OFFSET('Hygiene Data'!$I$5,0,10*ROW('Hygiene Data'!I58))),'Data Summary'!ED64="Yes"),OFFSET('Hygiene Data'!$I$5,0,10*ROW('Hygiene Data'!I58)),NA())</f>
        <v>#N/A</v>
      </c>
      <c r="BP64" s="93" t="e">
        <f ca="true">+IF(AND(ISNUMBER(OFFSET('Hygiene Data'!$I$7,0,10*ROW('Hygiene Data'!I58))),'Data Summary'!EE64="Yes"),OFFSET('Hygiene Data'!$I$7,0,10*ROW('Hygiene Data'!I58)),NA())</f>
        <v>#N/A</v>
      </c>
      <c r="BQ64" s="93" t="e">
        <f ca="true">+IF(AND(ISNUMBER(OFFSET('Hygiene Data'!$I$9,0,10*ROW('Hygiene Data'!I58))),'Data Summary'!EF64="Yes"),OFFSET('Hygiene Data'!$I$9,0,10*ROW('Hygiene Data'!I58)),NA())</f>
        <v>#N/A</v>
      </c>
    </row>
    <row xmlns:x14ac="http://schemas.microsoft.com/office/spreadsheetml/2009/9/ac" r="65" x14ac:dyDescent="0.2">
      <c r="A65" s="328" t="e">
        <f ca="true">+RIGHT('Data Summary'!A65,LEN('Data Summary'!A65)-9)</f>
        <v>#VALUE!</v>
      </c>
      <c r="B65" s="35" t="str">
        <f ca="true">+IF(ISTEXT('Data Summary'!B65),'Data Summary'!B65,"")</f>
        <v/>
      </c>
      <c r="C65" s="327" t="e">
        <f ca="true">+VALUE('Data Summary'!C65)</f>
        <v>#VALUE!</v>
      </c>
      <c r="D65" s="91" t="e">
        <f ca="true">+IF(AND(ISNUMBER(OFFSET('Water Data'!$D$4,0,10*ROW('Water Data'!D59))),'Data Summary'!BS65="Yes"),100-OFFSET('Water Data'!$D$4,0,10*ROW('Water Data'!D59)),NA())</f>
        <v>#N/A</v>
      </c>
      <c r="E65" s="91" t="e">
        <f ca="true">+IF(AND(ISNUMBER(OFFSET('Water Data'!$D$6,0,10*ROW('Water Data'!D59))),'Data Summary'!BT65="Yes"),OFFSET('Water Data'!$D$6,0,10*ROW('Water Data'!D59)),NA())</f>
        <v>#N/A</v>
      </c>
      <c r="F65" s="91" t="e">
        <f ca="true">+IF(AND(ISNUMBER(OFFSET('Water Data'!$D$9,0,10*ROW('Water Data'!D59))),'Data Summary'!BU65="Yes"),OFFSET('Water Data'!$D$9,0,10*ROW('Water Data'!D59)),NA())</f>
        <v>#N/A</v>
      </c>
      <c r="G65" s="91" t="e">
        <f ca="true">+IF(AND(ISNUMBER(OFFSET('Water Data'!$E$4,0,10*ROW('Water Data'!E59))),'Data Summary'!BV65="Yes"),100-OFFSET('Water Data'!$E$4,0,10*ROW('Water Data'!E59)),NA())</f>
        <v>#N/A</v>
      </c>
      <c r="H65" s="91" t="e">
        <f ca="true">+IF(AND(ISNUMBER(OFFSET('Water Data'!$E$6,0,10*ROW('Water Data'!E59))),'Data Summary'!BW65="Yes"),OFFSET('Water Data'!$E$6,0,10*ROW('Water Data'!E59)),NA())</f>
        <v>#N/A</v>
      </c>
      <c r="I65" s="91" t="e">
        <f ca="true">+IF(AND(ISNUMBER(OFFSET('Water Data'!$E$9,0,10*ROW('Water Data'!E59))),'Data Summary'!BX65="Yes"),OFFSET('Water Data'!$E$9,0,10*ROW('Water Data'!E59)),NA())</f>
        <v>#N/A</v>
      </c>
      <c r="J65" s="91" t="e">
        <f ca="true">+IF(AND(ISNUMBER(OFFSET('Water Data'!$F$4,0,10*ROW('Water Data'!F59))),'Data Summary'!BY65="Yes"),100-OFFSET('Water Data'!$F$4,0,10*ROW('Water Data'!F59)),NA())</f>
        <v>#N/A</v>
      </c>
      <c r="K65" s="91" t="e">
        <f ca="true">+IF(AND(ISNUMBER(OFFSET('Water Data'!$F$6,0,10*ROW('Water Data'!F59))),'Data Summary'!BZ65="Yes"),OFFSET('Water Data'!$F$6,0,10*ROW('Water Data'!F59)),NA())</f>
        <v>#N/A</v>
      </c>
      <c r="L65" s="91" t="e">
        <f ca="true">+IF(AND(ISNUMBER(OFFSET('Water Data'!$F$9,0,10*ROW('Water Data'!F59))),'Data Summary'!CA65="Yes"),OFFSET('Water Data'!$F$9,0,10*ROW('Water Data'!F59)),NA())</f>
        <v>#N/A</v>
      </c>
      <c r="M65" s="91" t="e">
        <f ca="true">+IF(AND(ISNUMBER(OFFSET('Water Data'!$G$4,0,10*ROW('Water Data'!G59))),'Data Summary'!CB65="Yes"),100-OFFSET('Water Data'!$G$4,0,10*ROW('Water Data'!G59)),NA())</f>
        <v>#N/A</v>
      </c>
      <c r="N65" s="91" t="e">
        <f ca="true">+IF(AND(ISNUMBER(OFFSET('Water Data'!$G$6,0,10*ROW('Water Data'!G59))),'Data Summary'!CC65="Yes"),OFFSET('Water Data'!$G$6,0,10*ROW('Water Data'!G59)),NA())</f>
        <v>#N/A</v>
      </c>
      <c r="O65" s="91" t="e">
        <f ca="true">+IF(AND(ISNUMBER(OFFSET('Water Data'!$G$9,0,10*ROW('Water Data'!G59))),'Data Summary'!CD65="Yes"),OFFSET('Water Data'!$G$9,0,10*ROW('Water Data'!G59)),NA())</f>
        <v>#N/A</v>
      </c>
      <c r="P65" s="91" t="e">
        <f ca="true">+IF(AND(ISNUMBER(OFFSET('Water Data'!$H$4,0,10*ROW('Water Data'!H59))),'Data Summary'!CE65="Yes"),100-OFFSET('Water Data'!$H$4,0,10*ROW('Water Data'!H59)),NA())</f>
        <v>#N/A</v>
      </c>
      <c r="Q65" s="91" t="e">
        <f ca="true">+IF(AND(ISNUMBER(OFFSET('Water Data'!$H$6,0,10*ROW('Water Data'!H59))),'Data Summary'!CF65="Yes"),OFFSET('Water Data'!$H$6,0,10*ROW('Water Data'!H59)),NA())</f>
        <v>#N/A</v>
      </c>
      <c r="R65" s="91" t="e">
        <f ca="true">+IF(AND(ISNUMBER(OFFSET('Water Data'!$H$9,0,10*ROW('Water Data'!H59))),'Data Summary'!CG65="Yes"),OFFSET('Water Data'!$H$9,0,10*ROW('Water Data'!H59)),NA())</f>
        <v>#N/A</v>
      </c>
      <c r="S65" s="91" t="e">
        <f ca="true">+IF(AND(ISNUMBER(OFFSET('Water Data'!$I$4,0,10*ROW('Water Data'!I59))),'Data Summary'!CH65="Yes"),100-OFFSET('Water Data'!$I$4,0,10*ROW('Water Data'!I59)),NA())</f>
        <v>#N/A</v>
      </c>
      <c r="T65" s="91" t="e">
        <f ca="true">+IF(AND(ISNUMBER(OFFSET('Water Data'!$I$6,0,10*ROW('Water Data'!I59))),'Data Summary'!CI65="Yes"),OFFSET('Water Data'!$I$6,0,10*ROW('Water Data'!I59)),NA())</f>
        <v>#N/A</v>
      </c>
      <c r="U65" s="91" t="e">
        <f ca="true">+IF(AND(ISNUMBER(OFFSET('Water Data'!$I$9,0,10*ROW('Water Data'!I59))),'Data Summary'!CJ65="Yes"),OFFSET('Water Data'!$I$9,0,10*ROW('Water Data'!I59)),NA())</f>
        <v>#N/A</v>
      </c>
      <c r="V65" s="92" t="e">
        <f ca="true">+IF(AND(ISNUMBER(OFFSET('Sanitation Data'!$D$4,0,10*ROW('Sanitation Data'!D59))),'Data Summary'!CK65="Yes"),100-OFFSET('Sanitation Data'!$D$4,0,10*ROW('Sanitation Data'!D59)),NA())</f>
        <v>#N/A</v>
      </c>
      <c r="W65" s="92" t="e">
        <f ca="true">+IF(AND(ISNUMBER(OFFSET('Sanitation Data'!$D$6,0,10*ROW('Sanitation Data'!D59))),'Data Summary'!CL65="Yes"),OFFSET('Sanitation Data'!$D$6,0,10*ROW('Sanitation Data'!D59)),NA())</f>
        <v>#N/A</v>
      </c>
      <c r="X65" s="92" t="e">
        <f ca="true">+IF(AND(ISNUMBER(OFFSET('Sanitation Data'!$D$10,0,10*ROW('Sanitation Data'!D59))),'Data Summary'!CM65="Yes"),OFFSET('Sanitation Data'!$D$10,0,10*ROW('Sanitation Data'!D59)),NA())</f>
        <v>#N/A</v>
      </c>
      <c r="Y65" s="92" t="e">
        <f ca="true">+IF(AND(ISNUMBER(OFFSET('Sanitation Data'!$D$11,0,10*ROW('Sanitation Data'!D59))),'Data Summary'!CN65="Yes"),OFFSET('Sanitation Data'!$D$11,0,10*ROW('Sanitation Data'!D59)),NA())</f>
        <v>#N/A</v>
      </c>
      <c r="Z65" s="92" t="e">
        <f ca="true">+IF(AND(ISNUMBER(OFFSET('Sanitation Data'!$D$12,0,10*ROW('Sanitation Data'!D59))),'Data Summary'!CO65="Yes"),OFFSET('Sanitation Data'!$D$12,0,10*ROW('Sanitation Data'!D59)),NA())</f>
        <v>#N/A</v>
      </c>
      <c r="AA65" s="92" t="e">
        <f ca="true">+IF(AND(ISNUMBER(OFFSET('Sanitation Data'!$E$4,0,10*ROW('Sanitation Data'!E59))),'Data Summary'!CP65="Yes"),100-OFFSET('Sanitation Data'!$E$4,0,10*ROW('Sanitation Data'!E59)),NA())</f>
        <v>#N/A</v>
      </c>
      <c r="AB65" s="92" t="e">
        <f ca="true">+IF(AND(ISNUMBER(OFFSET('Sanitation Data'!$E$6,0,10*ROW('Sanitation Data'!E59))),'Data Summary'!CQ65="Yes"),OFFSET('Sanitation Data'!$E$6,0,10*ROW('Sanitation Data'!E59)),NA())</f>
        <v>#N/A</v>
      </c>
      <c r="AC65" s="92" t="e">
        <f ca="true">+IF(AND(ISNUMBER(OFFSET('Sanitation Data'!$E$10,0,10*ROW('Sanitation Data'!E59))),'Data Summary'!CR65="Yes"),OFFSET('Sanitation Data'!$E$10,0,10*ROW('Sanitation Data'!E59)),NA())</f>
        <v>#N/A</v>
      </c>
      <c r="AD65" s="92" t="e">
        <f ca="true">+IF(AND(ISNUMBER(OFFSET('Sanitation Data'!$E$11,0,10*ROW('Sanitation Data'!E59))),'Data Summary'!CS65="Yes"),OFFSET('Sanitation Data'!$E$11,0,10*ROW('Sanitation Data'!E59)),NA())</f>
        <v>#N/A</v>
      </c>
      <c r="AE65" s="92" t="e">
        <f ca="true">+IF(AND(ISNUMBER(OFFSET('Sanitation Data'!$E$12,0,10*ROW('Sanitation Data'!E59))),'Data Summary'!CT65="Yes"),OFFSET('Sanitation Data'!$E$12,0,10*ROW('Sanitation Data'!E59)),NA())</f>
        <v>#N/A</v>
      </c>
      <c r="AF65" s="92" t="e">
        <f ca="true">+IF(AND(ISNUMBER(OFFSET('Sanitation Data'!$F$4,0,10*ROW('Sanitation Data'!F59))),'Data Summary'!CU65="Yes"),100-OFFSET('Sanitation Data'!$F$4,0,10*ROW('Sanitation Data'!F59)),NA())</f>
        <v>#N/A</v>
      </c>
      <c r="AG65" s="92" t="e">
        <f ca="true">+IF(AND(ISNUMBER(OFFSET('Sanitation Data'!$F$6,0,10*ROW('Sanitation Data'!F59))),'Data Summary'!CV65="Yes"),OFFSET('Sanitation Data'!$F$6,0,10*ROW('Sanitation Data'!F59)),NA())</f>
        <v>#N/A</v>
      </c>
      <c r="AH65" s="92" t="e">
        <f ca="true">+IF(AND(ISNUMBER(OFFSET('Sanitation Data'!$F$10,0,10*ROW('Sanitation Data'!F59))),'Data Summary'!CW65="Yes"),OFFSET('Sanitation Data'!$F$10,0,10*ROW('Sanitation Data'!F59)),NA())</f>
        <v>#N/A</v>
      </c>
      <c r="AI65" s="92" t="e">
        <f ca="true">+IF(AND(ISNUMBER(OFFSET('Sanitation Data'!$F$11,0,10*ROW('Sanitation Data'!F59))),'Data Summary'!CX65="Yes"),OFFSET('Sanitation Data'!$F$11,0,10*ROW('Sanitation Data'!F59)),NA())</f>
        <v>#N/A</v>
      </c>
      <c r="AJ65" s="92" t="e">
        <f ca="true">+IF(AND(ISNUMBER(OFFSET('Sanitation Data'!$F$12,0,10*ROW('Sanitation Data'!F59))),'Data Summary'!CY65="Yes"),OFFSET('Sanitation Data'!$F$12,0,10*ROW('Sanitation Data'!F59)),NA())</f>
        <v>#N/A</v>
      </c>
      <c r="AK65" s="92" t="e">
        <f ca="true">+IF(AND(ISNUMBER(OFFSET('Sanitation Data'!$G$4,0,10*ROW('Sanitation Data'!G59))),'Data Summary'!CZ65="Yes"),100-OFFSET('Sanitation Data'!$G$4,0,10*ROW('Sanitation Data'!G59)),NA())</f>
        <v>#N/A</v>
      </c>
      <c r="AL65" s="92" t="e">
        <f ca="true">+IF(AND(ISNUMBER(OFFSET('Sanitation Data'!$G$6,0,10*ROW('Sanitation Data'!G59))),'Data Summary'!DA65="Yes"),OFFSET('Sanitation Data'!$G$6,0,10*ROW('Sanitation Data'!G59)),NA())</f>
        <v>#N/A</v>
      </c>
      <c r="AM65" s="92" t="e">
        <f ca="true">+IF(AND(ISNUMBER(OFFSET('Sanitation Data'!$G$10,0,10*ROW('Sanitation Data'!G59))),'Data Summary'!DB65="Yes"),OFFSET('Sanitation Data'!$G$10,0,10*ROW('Sanitation Data'!G59)),NA())</f>
        <v>#N/A</v>
      </c>
      <c r="AN65" s="92" t="e">
        <f ca="true">+IF(AND(ISNUMBER(OFFSET('Sanitation Data'!$G$11,0,10*ROW('Sanitation Data'!G59))),'Data Summary'!DC65="Yes"),OFFSET('Sanitation Data'!$G$11,0,10*ROW('Sanitation Data'!G59)),NA())</f>
        <v>#N/A</v>
      </c>
      <c r="AO65" s="92" t="e">
        <f ca="true">+IF(AND(ISNUMBER(OFFSET('Sanitation Data'!$G$12,0,10*ROW('Sanitation Data'!G59))),'Data Summary'!DD65="Yes"),OFFSET('Sanitation Data'!$G$12,0,10*ROW('Sanitation Data'!G59)),NA())</f>
        <v>#N/A</v>
      </c>
      <c r="AP65" s="92" t="e">
        <f ca="true">+IF(AND(ISNUMBER(OFFSET('Sanitation Data'!$H$4,0,10*ROW('Sanitation Data'!H59))),'Data Summary'!DE65="Yes"),100-OFFSET('Sanitation Data'!$H$4,0,10*ROW('Sanitation Data'!H59)),NA())</f>
        <v>#N/A</v>
      </c>
      <c r="AQ65" s="92" t="e">
        <f ca="true">+IF(AND(ISNUMBER(OFFSET('Sanitation Data'!$H$6,0,10*ROW('Sanitation Data'!H59))),'Data Summary'!DF65="Yes"),OFFSET('Sanitation Data'!$H$6,0,10*ROW('Sanitation Data'!H59)),NA())</f>
        <v>#N/A</v>
      </c>
      <c r="AR65" s="92" t="e">
        <f ca="true">+IF(AND(ISNUMBER(OFFSET('Sanitation Data'!$H$10,0,10*ROW('Sanitation Data'!H59))),'Data Summary'!DG65="Yes"),OFFSET('Sanitation Data'!$H$10,0,10*ROW('Sanitation Data'!H59)),NA())</f>
        <v>#N/A</v>
      </c>
      <c r="AS65" s="92" t="e">
        <f ca="true">+IF(AND(ISNUMBER(OFFSET('Sanitation Data'!$H$11,0,10*ROW('Sanitation Data'!H59))),'Data Summary'!DH65="Yes"),OFFSET('Sanitation Data'!$H$11,0,10*ROW('Sanitation Data'!H59)),NA())</f>
        <v>#N/A</v>
      </c>
      <c r="AT65" s="92" t="e">
        <f ca="true">+IF(AND(ISNUMBER(OFFSET('Sanitation Data'!$H$12,0,10*ROW('Sanitation Data'!H59))),'Data Summary'!DI65="Yes"),OFFSET('Sanitation Data'!$H$12,0,10*ROW('Sanitation Data'!H59)),NA())</f>
        <v>#N/A</v>
      </c>
      <c r="AU65" s="92" t="e">
        <f ca="true">+IF(AND(ISNUMBER(OFFSET('Sanitation Data'!$I$4,0,10*ROW('Sanitation Data'!I59))),'Data Summary'!DJ65="Yes"),100-OFFSET('Sanitation Data'!$I$4,0,10*ROW('Sanitation Data'!I59)),NA())</f>
        <v>#N/A</v>
      </c>
      <c r="AV65" s="92" t="e">
        <f ca="true">+IF(AND(ISNUMBER(OFFSET('Sanitation Data'!$I$6,0,10*ROW('Sanitation Data'!I59))),'Data Summary'!DK65="Yes"),OFFSET('Sanitation Data'!$I$6,0,10*ROW('Sanitation Data'!I59)),NA())</f>
        <v>#N/A</v>
      </c>
      <c r="AW65" s="92" t="e">
        <f ca="true">+IF(AND(ISNUMBER(OFFSET('Sanitation Data'!$I$10,0,10*ROW('Sanitation Data'!I59))),'Data Summary'!DL65="Yes"),OFFSET('Sanitation Data'!$I$10,0,10*ROW('Sanitation Data'!I59)),NA())</f>
        <v>#N/A</v>
      </c>
      <c r="AX65" s="92" t="e">
        <f ca="true">+IF(AND(ISNUMBER(OFFSET('Sanitation Data'!$I$11,0,10*ROW('Sanitation Data'!I59))),'Data Summary'!DM65="Yes"),OFFSET('Sanitation Data'!$I$11,0,10*ROW('Sanitation Data'!I59)),NA())</f>
        <v>#N/A</v>
      </c>
      <c r="AY65" s="92" t="e">
        <f ca="true">+IF(AND(ISNUMBER(OFFSET('Sanitation Data'!$I$12,0,10*ROW('Sanitation Data'!I59))),'Data Summary'!DN65="Yes"),OFFSET('Sanitation Data'!$I$12,0,10*ROW('Sanitation Data'!I59)),NA())</f>
        <v>#N/A</v>
      </c>
      <c r="AZ65" s="93" t="e">
        <f ca="true">+IF(AND(ISNUMBER(OFFSET('Hygiene Data'!$D$5,0,10*ROW('Hygiene Data'!D59))),'Data Summary'!DO65="Yes"),OFFSET('Hygiene Data'!$D$5,0,10*ROW('Hygiene Data'!D59)),NA())</f>
        <v>#N/A</v>
      </c>
      <c r="BA65" s="93" t="e">
        <f ca="true">+IF(AND(ISNUMBER(OFFSET('Hygiene Data'!$D$7,0,10*ROW('Hygiene Data'!D59))),'Data Summary'!DP65="Yes"),OFFSET('Hygiene Data'!$D$7,0,10*ROW('Hygiene Data'!D59)),NA())</f>
        <v>#N/A</v>
      </c>
      <c r="BB65" s="93" t="e">
        <f ca="true">+IF(AND(ISNUMBER(OFFSET('Hygiene Data'!$D$9,0,10*ROW('Hygiene Data'!D59))),'Data Summary'!DQ65="Yes"),OFFSET('Hygiene Data'!$D$9,0,10*ROW('Hygiene Data'!D59)),NA())</f>
        <v>#N/A</v>
      </c>
      <c r="BC65" s="93" t="e">
        <f ca="true">+IF(AND(ISNUMBER(OFFSET('Hygiene Data'!$E$5,0,10*ROW('Hygiene Data'!E59))),'Data Summary'!DR65="Yes"),OFFSET('Hygiene Data'!$E$5,0,10*ROW('Hygiene Data'!E59)),NA())</f>
        <v>#N/A</v>
      </c>
      <c r="BD65" s="93" t="e">
        <f ca="true">+IF(AND(ISNUMBER(OFFSET('Hygiene Data'!$E$7,0,10*ROW('Hygiene Data'!E59))),'Data Summary'!DS65="Yes"),OFFSET('Hygiene Data'!$E$7,0,10*ROW('Hygiene Data'!E59)),NA())</f>
        <v>#N/A</v>
      </c>
      <c r="BE65" s="93" t="e">
        <f ca="true">+IF(AND(ISNUMBER(OFFSET('Hygiene Data'!$E$9,0,10*ROW('Hygiene Data'!E59))),'Data Summary'!DT65="Yes"),OFFSET('Hygiene Data'!$E$9,0,10*ROW('Hygiene Data'!E59)),NA())</f>
        <v>#N/A</v>
      </c>
      <c r="BF65" s="93" t="e">
        <f ca="true">+IF(AND(ISNUMBER(OFFSET('Hygiene Data'!$F$5,0,10*ROW('Hygiene Data'!F59))),'Data Summary'!DU65="Yes"),OFFSET('Hygiene Data'!$F$5,0,10*ROW('Hygiene Data'!F59)),NA())</f>
        <v>#N/A</v>
      </c>
      <c r="BG65" s="93" t="e">
        <f ca="true">+IF(AND(ISNUMBER(OFFSET('Hygiene Data'!$F$7,0,10*ROW('Hygiene Data'!F59))),'Data Summary'!DV65="Yes"),OFFSET('Hygiene Data'!$F$7,0,10*ROW('Hygiene Data'!F59)),NA())</f>
        <v>#N/A</v>
      </c>
      <c r="BH65" s="93" t="e">
        <f ca="true">+IF(AND(ISNUMBER(OFFSET('Hygiene Data'!$F$9,0,10*ROW('Hygiene Data'!F59))),'Data Summary'!DW65="Yes"),OFFSET('Hygiene Data'!$F$9,0,10*ROW('Hygiene Data'!F59)),NA())</f>
        <v>#N/A</v>
      </c>
      <c r="BI65" s="93" t="e">
        <f ca="true">+IF(AND(ISNUMBER(OFFSET('Hygiene Data'!$G$5,0,10*ROW('Hygiene Data'!G59))),'Data Summary'!DX65="Yes"),OFFSET('Hygiene Data'!$G$5,0,10*ROW('Hygiene Data'!G59)),NA())</f>
        <v>#N/A</v>
      </c>
      <c r="BJ65" s="93" t="e">
        <f ca="true">+IF(AND(ISNUMBER(OFFSET('Hygiene Data'!$G$7,0,10*ROW('Hygiene Data'!G59))),'Data Summary'!DY65="Yes"),OFFSET('Hygiene Data'!$G$7,0,10*ROW('Hygiene Data'!G59)),NA())</f>
        <v>#N/A</v>
      </c>
      <c r="BK65" s="93" t="e">
        <f ca="true">+IF(AND(ISNUMBER(OFFSET('Hygiene Data'!$G$9,0,10*ROW('Hygiene Data'!G59))),'Data Summary'!DZ65="Yes"),OFFSET('Hygiene Data'!$G$9,0,10*ROW('Hygiene Data'!G59)),NA())</f>
        <v>#N/A</v>
      </c>
      <c r="BL65" s="93" t="e">
        <f ca="true">+IF(AND(ISNUMBER(OFFSET('Hygiene Data'!$H$5,0,10*ROW('Hygiene Data'!H59))),'Data Summary'!EA65="Yes"),OFFSET('Hygiene Data'!$H$5,0,10*ROW('Hygiene Data'!H59)),NA())</f>
        <v>#N/A</v>
      </c>
      <c r="BM65" s="93" t="e">
        <f ca="true">+IF(AND(ISNUMBER(OFFSET('Hygiene Data'!$H$7,0,10*ROW('Hygiene Data'!H59))),'Data Summary'!EB65="Yes"),OFFSET('Hygiene Data'!$H$7,0,10*ROW('Hygiene Data'!H59)),NA())</f>
        <v>#N/A</v>
      </c>
      <c r="BN65" s="93" t="e">
        <f ca="true">+IF(AND(ISNUMBER(OFFSET('Hygiene Data'!$H$9,0,10*ROW('Hygiene Data'!H59))),'Data Summary'!EC65="Yes"),OFFSET('Hygiene Data'!$H$9,0,10*ROW('Hygiene Data'!H59)),NA())</f>
        <v>#N/A</v>
      </c>
      <c r="BO65" s="93" t="e">
        <f ca="true">+IF(AND(ISNUMBER(OFFSET('Hygiene Data'!$I$5,0,10*ROW('Hygiene Data'!I59))),'Data Summary'!ED65="Yes"),OFFSET('Hygiene Data'!$I$5,0,10*ROW('Hygiene Data'!I59)),NA())</f>
        <v>#N/A</v>
      </c>
      <c r="BP65" s="93" t="e">
        <f ca="true">+IF(AND(ISNUMBER(OFFSET('Hygiene Data'!$I$7,0,10*ROW('Hygiene Data'!I59))),'Data Summary'!EE65="Yes"),OFFSET('Hygiene Data'!$I$7,0,10*ROW('Hygiene Data'!I59)),NA())</f>
        <v>#N/A</v>
      </c>
      <c r="BQ65" s="93" t="e">
        <f ca="true">+IF(AND(ISNUMBER(OFFSET('Hygiene Data'!$I$9,0,10*ROW('Hygiene Data'!I59))),'Data Summary'!EF65="Yes"),OFFSET('Hygiene Data'!$I$9,0,10*ROW('Hygiene Data'!I59)),NA())</f>
        <v>#N/A</v>
      </c>
    </row>
    <row xmlns:x14ac="http://schemas.microsoft.com/office/spreadsheetml/2009/9/ac" r="66" x14ac:dyDescent="0.2">
      <c r="A66" s="328" t="e">
        <f ca="true">+RIGHT('Data Summary'!A66,LEN('Data Summary'!A66)-9)</f>
        <v>#VALUE!</v>
      </c>
      <c r="B66" s="35" t="str">
        <f ca="true">+IF(ISTEXT('Data Summary'!B66),'Data Summary'!B66,"")</f>
        <v/>
      </c>
      <c r="C66" s="327" t="e">
        <f ca="true">+VALUE('Data Summary'!C66)</f>
        <v>#VALUE!</v>
      </c>
      <c r="D66" s="91" t="e">
        <f ca="true">+IF(AND(ISNUMBER(OFFSET('Water Data'!$D$4,0,10*ROW('Water Data'!D60))),'Data Summary'!BS66="Yes"),100-OFFSET('Water Data'!$D$4,0,10*ROW('Water Data'!D60)),NA())</f>
        <v>#N/A</v>
      </c>
      <c r="E66" s="91" t="e">
        <f ca="true">+IF(AND(ISNUMBER(OFFSET('Water Data'!$D$6,0,10*ROW('Water Data'!D60))),'Data Summary'!BT66="Yes"),OFFSET('Water Data'!$D$6,0,10*ROW('Water Data'!D60)),NA())</f>
        <v>#N/A</v>
      </c>
      <c r="F66" s="91" t="e">
        <f ca="true">+IF(AND(ISNUMBER(OFFSET('Water Data'!$D$9,0,10*ROW('Water Data'!D60))),'Data Summary'!BU66="Yes"),OFFSET('Water Data'!$D$9,0,10*ROW('Water Data'!D60)),NA())</f>
        <v>#N/A</v>
      </c>
      <c r="G66" s="91" t="e">
        <f ca="true">+IF(AND(ISNUMBER(OFFSET('Water Data'!$E$4,0,10*ROW('Water Data'!E60))),'Data Summary'!BV66="Yes"),100-OFFSET('Water Data'!$E$4,0,10*ROW('Water Data'!E60)),NA())</f>
        <v>#N/A</v>
      </c>
      <c r="H66" s="91" t="e">
        <f ca="true">+IF(AND(ISNUMBER(OFFSET('Water Data'!$E$6,0,10*ROW('Water Data'!E60))),'Data Summary'!BW66="Yes"),OFFSET('Water Data'!$E$6,0,10*ROW('Water Data'!E60)),NA())</f>
        <v>#N/A</v>
      </c>
      <c r="I66" s="91" t="e">
        <f ca="true">+IF(AND(ISNUMBER(OFFSET('Water Data'!$E$9,0,10*ROW('Water Data'!E60))),'Data Summary'!BX66="Yes"),OFFSET('Water Data'!$E$9,0,10*ROW('Water Data'!E60)),NA())</f>
        <v>#N/A</v>
      </c>
      <c r="J66" s="91" t="e">
        <f ca="true">+IF(AND(ISNUMBER(OFFSET('Water Data'!$F$4,0,10*ROW('Water Data'!F60))),'Data Summary'!BY66="Yes"),100-OFFSET('Water Data'!$F$4,0,10*ROW('Water Data'!F60)),NA())</f>
        <v>#N/A</v>
      </c>
      <c r="K66" s="91" t="e">
        <f ca="true">+IF(AND(ISNUMBER(OFFSET('Water Data'!$F$6,0,10*ROW('Water Data'!F60))),'Data Summary'!BZ66="Yes"),OFFSET('Water Data'!$F$6,0,10*ROW('Water Data'!F60)),NA())</f>
        <v>#N/A</v>
      </c>
      <c r="L66" s="91" t="e">
        <f ca="true">+IF(AND(ISNUMBER(OFFSET('Water Data'!$F$9,0,10*ROW('Water Data'!F60))),'Data Summary'!CA66="Yes"),OFFSET('Water Data'!$F$9,0,10*ROW('Water Data'!F60)),NA())</f>
        <v>#N/A</v>
      </c>
      <c r="M66" s="91" t="e">
        <f ca="true">+IF(AND(ISNUMBER(OFFSET('Water Data'!$G$4,0,10*ROW('Water Data'!G60))),'Data Summary'!CB66="Yes"),100-OFFSET('Water Data'!$G$4,0,10*ROW('Water Data'!G60)),NA())</f>
        <v>#N/A</v>
      </c>
      <c r="N66" s="91" t="e">
        <f ca="true">+IF(AND(ISNUMBER(OFFSET('Water Data'!$G$6,0,10*ROW('Water Data'!G60))),'Data Summary'!CC66="Yes"),OFFSET('Water Data'!$G$6,0,10*ROW('Water Data'!G60)),NA())</f>
        <v>#N/A</v>
      </c>
      <c r="O66" s="91" t="e">
        <f ca="true">+IF(AND(ISNUMBER(OFFSET('Water Data'!$G$9,0,10*ROW('Water Data'!G60))),'Data Summary'!CD66="Yes"),OFFSET('Water Data'!$G$9,0,10*ROW('Water Data'!G60)),NA())</f>
        <v>#N/A</v>
      </c>
      <c r="P66" s="91" t="e">
        <f ca="true">+IF(AND(ISNUMBER(OFFSET('Water Data'!$H$4,0,10*ROW('Water Data'!H60))),'Data Summary'!CE66="Yes"),100-OFFSET('Water Data'!$H$4,0,10*ROW('Water Data'!H60)),NA())</f>
        <v>#N/A</v>
      </c>
      <c r="Q66" s="91" t="e">
        <f ca="true">+IF(AND(ISNUMBER(OFFSET('Water Data'!$H$6,0,10*ROW('Water Data'!H60))),'Data Summary'!CF66="Yes"),OFFSET('Water Data'!$H$6,0,10*ROW('Water Data'!H60)),NA())</f>
        <v>#N/A</v>
      </c>
      <c r="R66" s="91" t="e">
        <f ca="true">+IF(AND(ISNUMBER(OFFSET('Water Data'!$H$9,0,10*ROW('Water Data'!H60))),'Data Summary'!CG66="Yes"),OFFSET('Water Data'!$H$9,0,10*ROW('Water Data'!H60)),NA())</f>
        <v>#N/A</v>
      </c>
      <c r="S66" s="91" t="e">
        <f ca="true">+IF(AND(ISNUMBER(OFFSET('Water Data'!$I$4,0,10*ROW('Water Data'!I60))),'Data Summary'!CH66="Yes"),100-OFFSET('Water Data'!$I$4,0,10*ROW('Water Data'!I60)),NA())</f>
        <v>#N/A</v>
      </c>
      <c r="T66" s="91" t="e">
        <f ca="true">+IF(AND(ISNUMBER(OFFSET('Water Data'!$I$6,0,10*ROW('Water Data'!I60))),'Data Summary'!CI66="Yes"),OFFSET('Water Data'!$I$6,0,10*ROW('Water Data'!I60)),NA())</f>
        <v>#N/A</v>
      </c>
      <c r="U66" s="91" t="e">
        <f ca="true">+IF(AND(ISNUMBER(OFFSET('Water Data'!$I$9,0,10*ROW('Water Data'!I60))),'Data Summary'!CJ66="Yes"),OFFSET('Water Data'!$I$9,0,10*ROW('Water Data'!I60)),NA())</f>
        <v>#N/A</v>
      </c>
      <c r="V66" s="92" t="e">
        <f ca="true">+IF(AND(ISNUMBER(OFFSET('Sanitation Data'!$D$4,0,10*ROW('Sanitation Data'!D60))),'Data Summary'!CK66="Yes"),100-OFFSET('Sanitation Data'!$D$4,0,10*ROW('Sanitation Data'!D60)),NA())</f>
        <v>#N/A</v>
      </c>
      <c r="W66" s="92" t="e">
        <f ca="true">+IF(AND(ISNUMBER(OFFSET('Sanitation Data'!$D$6,0,10*ROW('Sanitation Data'!D60))),'Data Summary'!CL66="Yes"),OFFSET('Sanitation Data'!$D$6,0,10*ROW('Sanitation Data'!D60)),NA())</f>
        <v>#N/A</v>
      </c>
      <c r="X66" s="92" t="e">
        <f ca="true">+IF(AND(ISNUMBER(OFFSET('Sanitation Data'!$D$10,0,10*ROW('Sanitation Data'!D60))),'Data Summary'!CM66="Yes"),OFFSET('Sanitation Data'!$D$10,0,10*ROW('Sanitation Data'!D60)),NA())</f>
        <v>#N/A</v>
      </c>
      <c r="Y66" s="92" t="e">
        <f ca="true">+IF(AND(ISNUMBER(OFFSET('Sanitation Data'!$D$11,0,10*ROW('Sanitation Data'!D60))),'Data Summary'!CN66="Yes"),OFFSET('Sanitation Data'!$D$11,0,10*ROW('Sanitation Data'!D60)),NA())</f>
        <v>#N/A</v>
      </c>
      <c r="Z66" s="92" t="e">
        <f ca="true">+IF(AND(ISNUMBER(OFFSET('Sanitation Data'!$D$12,0,10*ROW('Sanitation Data'!D60))),'Data Summary'!CO66="Yes"),OFFSET('Sanitation Data'!$D$12,0,10*ROW('Sanitation Data'!D60)),NA())</f>
        <v>#N/A</v>
      </c>
      <c r="AA66" s="92" t="e">
        <f ca="true">+IF(AND(ISNUMBER(OFFSET('Sanitation Data'!$E$4,0,10*ROW('Sanitation Data'!E60))),'Data Summary'!CP66="Yes"),100-OFFSET('Sanitation Data'!$E$4,0,10*ROW('Sanitation Data'!E60)),NA())</f>
        <v>#N/A</v>
      </c>
      <c r="AB66" s="92" t="e">
        <f ca="true">+IF(AND(ISNUMBER(OFFSET('Sanitation Data'!$E$6,0,10*ROW('Sanitation Data'!E60))),'Data Summary'!CQ66="Yes"),OFFSET('Sanitation Data'!$E$6,0,10*ROW('Sanitation Data'!E60)),NA())</f>
        <v>#N/A</v>
      </c>
      <c r="AC66" s="92" t="e">
        <f ca="true">+IF(AND(ISNUMBER(OFFSET('Sanitation Data'!$E$10,0,10*ROW('Sanitation Data'!E60))),'Data Summary'!CR66="Yes"),OFFSET('Sanitation Data'!$E$10,0,10*ROW('Sanitation Data'!E60)),NA())</f>
        <v>#N/A</v>
      </c>
      <c r="AD66" s="92" t="e">
        <f ca="true">+IF(AND(ISNUMBER(OFFSET('Sanitation Data'!$E$11,0,10*ROW('Sanitation Data'!E60))),'Data Summary'!CS66="Yes"),OFFSET('Sanitation Data'!$E$11,0,10*ROW('Sanitation Data'!E60)),NA())</f>
        <v>#N/A</v>
      </c>
      <c r="AE66" s="92" t="e">
        <f ca="true">+IF(AND(ISNUMBER(OFFSET('Sanitation Data'!$E$12,0,10*ROW('Sanitation Data'!E60))),'Data Summary'!CT66="Yes"),OFFSET('Sanitation Data'!$E$12,0,10*ROW('Sanitation Data'!E60)),NA())</f>
        <v>#N/A</v>
      </c>
      <c r="AF66" s="92" t="e">
        <f ca="true">+IF(AND(ISNUMBER(OFFSET('Sanitation Data'!$F$4,0,10*ROW('Sanitation Data'!F60))),'Data Summary'!CU66="Yes"),100-OFFSET('Sanitation Data'!$F$4,0,10*ROW('Sanitation Data'!F60)),NA())</f>
        <v>#N/A</v>
      </c>
      <c r="AG66" s="92" t="e">
        <f ca="true">+IF(AND(ISNUMBER(OFFSET('Sanitation Data'!$F$6,0,10*ROW('Sanitation Data'!F60))),'Data Summary'!CV66="Yes"),OFFSET('Sanitation Data'!$F$6,0,10*ROW('Sanitation Data'!F60)),NA())</f>
        <v>#N/A</v>
      </c>
      <c r="AH66" s="92" t="e">
        <f ca="true">+IF(AND(ISNUMBER(OFFSET('Sanitation Data'!$F$10,0,10*ROW('Sanitation Data'!F60))),'Data Summary'!CW66="Yes"),OFFSET('Sanitation Data'!$F$10,0,10*ROW('Sanitation Data'!F60)),NA())</f>
        <v>#N/A</v>
      </c>
      <c r="AI66" s="92" t="e">
        <f ca="true">+IF(AND(ISNUMBER(OFFSET('Sanitation Data'!$F$11,0,10*ROW('Sanitation Data'!F60))),'Data Summary'!CX66="Yes"),OFFSET('Sanitation Data'!$F$11,0,10*ROW('Sanitation Data'!F60)),NA())</f>
        <v>#N/A</v>
      </c>
      <c r="AJ66" s="92" t="e">
        <f ca="true">+IF(AND(ISNUMBER(OFFSET('Sanitation Data'!$F$12,0,10*ROW('Sanitation Data'!F60))),'Data Summary'!CY66="Yes"),OFFSET('Sanitation Data'!$F$12,0,10*ROW('Sanitation Data'!F60)),NA())</f>
        <v>#N/A</v>
      </c>
      <c r="AK66" s="92" t="e">
        <f ca="true">+IF(AND(ISNUMBER(OFFSET('Sanitation Data'!$G$4,0,10*ROW('Sanitation Data'!G60))),'Data Summary'!CZ66="Yes"),100-OFFSET('Sanitation Data'!$G$4,0,10*ROW('Sanitation Data'!G60)),NA())</f>
        <v>#N/A</v>
      </c>
      <c r="AL66" s="92" t="e">
        <f ca="true">+IF(AND(ISNUMBER(OFFSET('Sanitation Data'!$G$6,0,10*ROW('Sanitation Data'!G60))),'Data Summary'!DA66="Yes"),OFFSET('Sanitation Data'!$G$6,0,10*ROW('Sanitation Data'!G60)),NA())</f>
        <v>#N/A</v>
      </c>
      <c r="AM66" s="92" t="e">
        <f ca="true">+IF(AND(ISNUMBER(OFFSET('Sanitation Data'!$G$10,0,10*ROW('Sanitation Data'!G60))),'Data Summary'!DB66="Yes"),OFFSET('Sanitation Data'!$G$10,0,10*ROW('Sanitation Data'!G60)),NA())</f>
        <v>#N/A</v>
      </c>
      <c r="AN66" s="92" t="e">
        <f ca="true">+IF(AND(ISNUMBER(OFFSET('Sanitation Data'!$G$11,0,10*ROW('Sanitation Data'!G60))),'Data Summary'!DC66="Yes"),OFFSET('Sanitation Data'!$G$11,0,10*ROW('Sanitation Data'!G60)),NA())</f>
        <v>#N/A</v>
      </c>
      <c r="AO66" s="92" t="e">
        <f ca="true">+IF(AND(ISNUMBER(OFFSET('Sanitation Data'!$G$12,0,10*ROW('Sanitation Data'!G60))),'Data Summary'!DD66="Yes"),OFFSET('Sanitation Data'!$G$12,0,10*ROW('Sanitation Data'!G60)),NA())</f>
        <v>#N/A</v>
      </c>
      <c r="AP66" s="92" t="e">
        <f ca="true">+IF(AND(ISNUMBER(OFFSET('Sanitation Data'!$H$4,0,10*ROW('Sanitation Data'!H60))),'Data Summary'!DE66="Yes"),100-OFFSET('Sanitation Data'!$H$4,0,10*ROW('Sanitation Data'!H60)),NA())</f>
        <v>#N/A</v>
      </c>
      <c r="AQ66" s="92" t="e">
        <f ca="true">+IF(AND(ISNUMBER(OFFSET('Sanitation Data'!$H$6,0,10*ROW('Sanitation Data'!H60))),'Data Summary'!DF66="Yes"),OFFSET('Sanitation Data'!$H$6,0,10*ROW('Sanitation Data'!H60)),NA())</f>
        <v>#N/A</v>
      </c>
      <c r="AR66" s="92" t="e">
        <f ca="true">+IF(AND(ISNUMBER(OFFSET('Sanitation Data'!$H$10,0,10*ROW('Sanitation Data'!H60))),'Data Summary'!DG66="Yes"),OFFSET('Sanitation Data'!$H$10,0,10*ROW('Sanitation Data'!H60)),NA())</f>
        <v>#N/A</v>
      </c>
      <c r="AS66" s="92" t="e">
        <f ca="true">+IF(AND(ISNUMBER(OFFSET('Sanitation Data'!$H$11,0,10*ROW('Sanitation Data'!H60))),'Data Summary'!DH66="Yes"),OFFSET('Sanitation Data'!$H$11,0,10*ROW('Sanitation Data'!H60)),NA())</f>
        <v>#N/A</v>
      </c>
      <c r="AT66" s="92" t="e">
        <f ca="true">+IF(AND(ISNUMBER(OFFSET('Sanitation Data'!$H$12,0,10*ROW('Sanitation Data'!H60))),'Data Summary'!DI66="Yes"),OFFSET('Sanitation Data'!$H$12,0,10*ROW('Sanitation Data'!H60)),NA())</f>
        <v>#N/A</v>
      </c>
      <c r="AU66" s="92" t="e">
        <f ca="true">+IF(AND(ISNUMBER(OFFSET('Sanitation Data'!$I$4,0,10*ROW('Sanitation Data'!I60))),'Data Summary'!DJ66="Yes"),100-OFFSET('Sanitation Data'!$I$4,0,10*ROW('Sanitation Data'!I60)),NA())</f>
        <v>#N/A</v>
      </c>
      <c r="AV66" s="92" t="e">
        <f ca="true">+IF(AND(ISNUMBER(OFFSET('Sanitation Data'!$I$6,0,10*ROW('Sanitation Data'!I60))),'Data Summary'!DK66="Yes"),OFFSET('Sanitation Data'!$I$6,0,10*ROW('Sanitation Data'!I60)),NA())</f>
        <v>#N/A</v>
      </c>
      <c r="AW66" s="92" t="e">
        <f ca="true">+IF(AND(ISNUMBER(OFFSET('Sanitation Data'!$I$10,0,10*ROW('Sanitation Data'!I60))),'Data Summary'!DL66="Yes"),OFFSET('Sanitation Data'!$I$10,0,10*ROW('Sanitation Data'!I60)),NA())</f>
        <v>#N/A</v>
      </c>
      <c r="AX66" s="92" t="e">
        <f ca="true">+IF(AND(ISNUMBER(OFFSET('Sanitation Data'!$I$11,0,10*ROW('Sanitation Data'!I60))),'Data Summary'!DM66="Yes"),OFFSET('Sanitation Data'!$I$11,0,10*ROW('Sanitation Data'!I60)),NA())</f>
        <v>#N/A</v>
      </c>
      <c r="AY66" s="92" t="e">
        <f ca="true">+IF(AND(ISNUMBER(OFFSET('Sanitation Data'!$I$12,0,10*ROW('Sanitation Data'!I60))),'Data Summary'!DN66="Yes"),OFFSET('Sanitation Data'!$I$12,0,10*ROW('Sanitation Data'!I60)),NA())</f>
        <v>#N/A</v>
      </c>
      <c r="AZ66" s="93" t="e">
        <f ca="true">+IF(AND(ISNUMBER(OFFSET('Hygiene Data'!$D$5,0,10*ROW('Hygiene Data'!D60))),'Data Summary'!DO66="Yes"),OFFSET('Hygiene Data'!$D$5,0,10*ROW('Hygiene Data'!D60)),NA())</f>
        <v>#N/A</v>
      </c>
      <c r="BA66" s="93" t="e">
        <f ca="true">+IF(AND(ISNUMBER(OFFSET('Hygiene Data'!$D$7,0,10*ROW('Hygiene Data'!D60))),'Data Summary'!DP66="Yes"),OFFSET('Hygiene Data'!$D$7,0,10*ROW('Hygiene Data'!D60)),NA())</f>
        <v>#N/A</v>
      </c>
      <c r="BB66" s="93" t="e">
        <f ca="true">+IF(AND(ISNUMBER(OFFSET('Hygiene Data'!$D$9,0,10*ROW('Hygiene Data'!D60))),'Data Summary'!DQ66="Yes"),OFFSET('Hygiene Data'!$D$9,0,10*ROW('Hygiene Data'!D60)),NA())</f>
        <v>#N/A</v>
      </c>
      <c r="BC66" s="93" t="e">
        <f ca="true">+IF(AND(ISNUMBER(OFFSET('Hygiene Data'!$E$5,0,10*ROW('Hygiene Data'!E60))),'Data Summary'!DR66="Yes"),OFFSET('Hygiene Data'!$E$5,0,10*ROW('Hygiene Data'!E60)),NA())</f>
        <v>#N/A</v>
      </c>
      <c r="BD66" s="93" t="e">
        <f ca="true">+IF(AND(ISNUMBER(OFFSET('Hygiene Data'!$E$7,0,10*ROW('Hygiene Data'!E60))),'Data Summary'!DS66="Yes"),OFFSET('Hygiene Data'!$E$7,0,10*ROW('Hygiene Data'!E60)),NA())</f>
        <v>#N/A</v>
      </c>
      <c r="BE66" s="93" t="e">
        <f ca="true">+IF(AND(ISNUMBER(OFFSET('Hygiene Data'!$E$9,0,10*ROW('Hygiene Data'!E60))),'Data Summary'!DT66="Yes"),OFFSET('Hygiene Data'!$E$9,0,10*ROW('Hygiene Data'!E60)),NA())</f>
        <v>#N/A</v>
      </c>
      <c r="BF66" s="93" t="e">
        <f ca="true">+IF(AND(ISNUMBER(OFFSET('Hygiene Data'!$F$5,0,10*ROW('Hygiene Data'!F60))),'Data Summary'!DU66="Yes"),OFFSET('Hygiene Data'!$F$5,0,10*ROW('Hygiene Data'!F60)),NA())</f>
        <v>#N/A</v>
      </c>
      <c r="BG66" s="93" t="e">
        <f ca="true">+IF(AND(ISNUMBER(OFFSET('Hygiene Data'!$F$7,0,10*ROW('Hygiene Data'!F60))),'Data Summary'!DV66="Yes"),OFFSET('Hygiene Data'!$F$7,0,10*ROW('Hygiene Data'!F60)),NA())</f>
        <v>#N/A</v>
      </c>
      <c r="BH66" s="93" t="e">
        <f ca="true">+IF(AND(ISNUMBER(OFFSET('Hygiene Data'!$F$9,0,10*ROW('Hygiene Data'!F60))),'Data Summary'!DW66="Yes"),OFFSET('Hygiene Data'!$F$9,0,10*ROW('Hygiene Data'!F60)),NA())</f>
        <v>#N/A</v>
      </c>
      <c r="BI66" s="93" t="e">
        <f ca="true">+IF(AND(ISNUMBER(OFFSET('Hygiene Data'!$G$5,0,10*ROW('Hygiene Data'!G60))),'Data Summary'!DX66="Yes"),OFFSET('Hygiene Data'!$G$5,0,10*ROW('Hygiene Data'!G60)),NA())</f>
        <v>#N/A</v>
      </c>
      <c r="BJ66" s="93" t="e">
        <f ca="true">+IF(AND(ISNUMBER(OFFSET('Hygiene Data'!$G$7,0,10*ROW('Hygiene Data'!G60))),'Data Summary'!DY66="Yes"),OFFSET('Hygiene Data'!$G$7,0,10*ROW('Hygiene Data'!G60)),NA())</f>
        <v>#N/A</v>
      </c>
      <c r="BK66" s="93" t="e">
        <f ca="true">+IF(AND(ISNUMBER(OFFSET('Hygiene Data'!$G$9,0,10*ROW('Hygiene Data'!G60))),'Data Summary'!DZ66="Yes"),OFFSET('Hygiene Data'!$G$9,0,10*ROW('Hygiene Data'!G60)),NA())</f>
        <v>#N/A</v>
      </c>
      <c r="BL66" s="93" t="e">
        <f ca="true">+IF(AND(ISNUMBER(OFFSET('Hygiene Data'!$H$5,0,10*ROW('Hygiene Data'!H60))),'Data Summary'!EA66="Yes"),OFFSET('Hygiene Data'!$H$5,0,10*ROW('Hygiene Data'!H60)),NA())</f>
        <v>#N/A</v>
      </c>
      <c r="BM66" s="93" t="e">
        <f ca="true">+IF(AND(ISNUMBER(OFFSET('Hygiene Data'!$H$7,0,10*ROW('Hygiene Data'!H60))),'Data Summary'!EB66="Yes"),OFFSET('Hygiene Data'!$H$7,0,10*ROW('Hygiene Data'!H60)),NA())</f>
        <v>#N/A</v>
      </c>
      <c r="BN66" s="93" t="e">
        <f ca="true">+IF(AND(ISNUMBER(OFFSET('Hygiene Data'!$H$9,0,10*ROW('Hygiene Data'!H60))),'Data Summary'!EC66="Yes"),OFFSET('Hygiene Data'!$H$9,0,10*ROW('Hygiene Data'!H60)),NA())</f>
        <v>#N/A</v>
      </c>
      <c r="BO66" s="93" t="e">
        <f ca="true">+IF(AND(ISNUMBER(OFFSET('Hygiene Data'!$I$5,0,10*ROW('Hygiene Data'!I60))),'Data Summary'!ED66="Yes"),OFFSET('Hygiene Data'!$I$5,0,10*ROW('Hygiene Data'!I60)),NA())</f>
        <v>#N/A</v>
      </c>
      <c r="BP66" s="93" t="e">
        <f ca="true">+IF(AND(ISNUMBER(OFFSET('Hygiene Data'!$I$7,0,10*ROW('Hygiene Data'!I60))),'Data Summary'!EE66="Yes"),OFFSET('Hygiene Data'!$I$7,0,10*ROW('Hygiene Data'!I60)),NA())</f>
        <v>#N/A</v>
      </c>
      <c r="BQ66" s="93" t="e">
        <f ca="true">+IF(AND(ISNUMBER(OFFSET('Hygiene Data'!$I$9,0,10*ROW('Hygiene Data'!I60))),'Data Summary'!EF66="Yes"),OFFSET('Hygiene Data'!$I$9,0,10*ROW('Hygiene Data'!I60)),NA())</f>
        <v>#N/A</v>
      </c>
    </row>
    <row xmlns:x14ac="http://schemas.microsoft.com/office/spreadsheetml/2009/9/ac" r="67" x14ac:dyDescent="0.2">
      <c r="A67" s="328" t="e">
        <f ca="true">+RIGHT('Data Summary'!A67,LEN('Data Summary'!A67)-9)</f>
        <v>#VALUE!</v>
      </c>
      <c r="B67" s="35" t="str">
        <f ca="true">+IF(ISTEXT('Data Summary'!B67),'Data Summary'!B67,"")</f>
        <v/>
      </c>
      <c r="C67" s="327" t="e">
        <f ca="true">+VALUE('Data Summary'!C67)</f>
        <v>#VALUE!</v>
      </c>
      <c r="D67" s="91" t="e">
        <f ca="true">+IF(AND(ISNUMBER(OFFSET('Water Data'!$D$4,0,10*ROW('Water Data'!D61))),'Data Summary'!BS67="Yes"),100-OFFSET('Water Data'!$D$4,0,10*ROW('Water Data'!D61)),NA())</f>
        <v>#N/A</v>
      </c>
      <c r="E67" s="91" t="e">
        <f ca="true">+IF(AND(ISNUMBER(OFFSET('Water Data'!$D$6,0,10*ROW('Water Data'!D61))),'Data Summary'!BT67="Yes"),OFFSET('Water Data'!$D$6,0,10*ROW('Water Data'!D61)),NA())</f>
        <v>#N/A</v>
      </c>
      <c r="F67" s="91" t="e">
        <f ca="true">+IF(AND(ISNUMBER(OFFSET('Water Data'!$D$9,0,10*ROW('Water Data'!D61))),'Data Summary'!BU67="Yes"),OFFSET('Water Data'!$D$9,0,10*ROW('Water Data'!D61)),NA())</f>
        <v>#N/A</v>
      </c>
      <c r="G67" s="91" t="e">
        <f ca="true">+IF(AND(ISNUMBER(OFFSET('Water Data'!$E$4,0,10*ROW('Water Data'!E61))),'Data Summary'!BV67="Yes"),100-OFFSET('Water Data'!$E$4,0,10*ROW('Water Data'!E61)),NA())</f>
        <v>#N/A</v>
      </c>
      <c r="H67" s="91" t="e">
        <f ca="true">+IF(AND(ISNUMBER(OFFSET('Water Data'!$E$6,0,10*ROW('Water Data'!E61))),'Data Summary'!BW67="Yes"),OFFSET('Water Data'!$E$6,0,10*ROW('Water Data'!E61)),NA())</f>
        <v>#N/A</v>
      </c>
      <c r="I67" s="91" t="e">
        <f ca="true">+IF(AND(ISNUMBER(OFFSET('Water Data'!$E$9,0,10*ROW('Water Data'!E61))),'Data Summary'!BX67="Yes"),OFFSET('Water Data'!$E$9,0,10*ROW('Water Data'!E61)),NA())</f>
        <v>#N/A</v>
      </c>
      <c r="J67" s="91" t="e">
        <f ca="true">+IF(AND(ISNUMBER(OFFSET('Water Data'!$F$4,0,10*ROW('Water Data'!F61))),'Data Summary'!BY67="Yes"),100-OFFSET('Water Data'!$F$4,0,10*ROW('Water Data'!F61)),NA())</f>
        <v>#N/A</v>
      </c>
      <c r="K67" s="91" t="e">
        <f ca="true">+IF(AND(ISNUMBER(OFFSET('Water Data'!$F$6,0,10*ROW('Water Data'!F61))),'Data Summary'!BZ67="Yes"),OFFSET('Water Data'!$F$6,0,10*ROW('Water Data'!F61)),NA())</f>
        <v>#N/A</v>
      </c>
      <c r="L67" s="91" t="e">
        <f ca="true">+IF(AND(ISNUMBER(OFFSET('Water Data'!$F$9,0,10*ROW('Water Data'!F61))),'Data Summary'!CA67="Yes"),OFFSET('Water Data'!$F$9,0,10*ROW('Water Data'!F61)),NA())</f>
        <v>#N/A</v>
      </c>
      <c r="M67" s="91" t="e">
        <f ca="true">+IF(AND(ISNUMBER(OFFSET('Water Data'!$G$4,0,10*ROW('Water Data'!G61))),'Data Summary'!CB67="Yes"),100-OFFSET('Water Data'!$G$4,0,10*ROW('Water Data'!G61)),NA())</f>
        <v>#N/A</v>
      </c>
      <c r="N67" s="91" t="e">
        <f ca="true">+IF(AND(ISNUMBER(OFFSET('Water Data'!$G$6,0,10*ROW('Water Data'!G61))),'Data Summary'!CC67="Yes"),OFFSET('Water Data'!$G$6,0,10*ROW('Water Data'!G61)),NA())</f>
        <v>#N/A</v>
      </c>
      <c r="O67" s="91" t="e">
        <f ca="true">+IF(AND(ISNUMBER(OFFSET('Water Data'!$G$9,0,10*ROW('Water Data'!G61))),'Data Summary'!CD67="Yes"),OFFSET('Water Data'!$G$9,0,10*ROW('Water Data'!G61)),NA())</f>
        <v>#N/A</v>
      </c>
      <c r="P67" s="91" t="e">
        <f ca="true">+IF(AND(ISNUMBER(OFFSET('Water Data'!$H$4,0,10*ROW('Water Data'!H61))),'Data Summary'!CE67="Yes"),100-OFFSET('Water Data'!$H$4,0,10*ROW('Water Data'!H61)),NA())</f>
        <v>#N/A</v>
      </c>
      <c r="Q67" s="91" t="e">
        <f ca="true">+IF(AND(ISNUMBER(OFFSET('Water Data'!$H$6,0,10*ROW('Water Data'!H61))),'Data Summary'!CF67="Yes"),OFFSET('Water Data'!$H$6,0,10*ROW('Water Data'!H61)),NA())</f>
        <v>#N/A</v>
      </c>
      <c r="R67" s="91" t="e">
        <f ca="true">+IF(AND(ISNUMBER(OFFSET('Water Data'!$H$9,0,10*ROW('Water Data'!H61))),'Data Summary'!CG67="Yes"),OFFSET('Water Data'!$H$9,0,10*ROW('Water Data'!H61)),NA())</f>
        <v>#N/A</v>
      </c>
      <c r="S67" s="91" t="e">
        <f ca="true">+IF(AND(ISNUMBER(OFFSET('Water Data'!$I$4,0,10*ROW('Water Data'!I61))),'Data Summary'!CH67="Yes"),100-OFFSET('Water Data'!$I$4,0,10*ROW('Water Data'!I61)),NA())</f>
        <v>#N/A</v>
      </c>
      <c r="T67" s="91" t="e">
        <f ca="true">+IF(AND(ISNUMBER(OFFSET('Water Data'!$I$6,0,10*ROW('Water Data'!I61))),'Data Summary'!CI67="Yes"),OFFSET('Water Data'!$I$6,0,10*ROW('Water Data'!I61)),NA())</f>
        <v>#N/A</v>
      </c>
      <c r="U67" s="91" t="e">
        <f ca="true">+IF(AND(ISNUMBER(OFFSET('Water Data'!$I$9,0,10*ROW('Water Data'!I61))),'Data Summary'!CJ67="Yes"),OFFSET('Water Data'!$I$9,0,10*ROW('Water Data'!I61)),NA())</f>
        <v>#N/A</v>
      </c>
      <c r="V67" s="92" t="e">
        <f ca="true">+IF(AND(ISNUMBER(OFFSET('Sanitation Data'!$D$4,0,10*ROW('Sanitation Data'!D61))),'Data Summary'!CK67="Yes"),100-OFFSET('Sanitation Data'!$D$4,0,10*ROW('Sanitation Data'!D61)),NA())</f>
        <v>#N/A</v>
      </c>
      <c r="W67" s="92" t="e">
        <f ca="true">+IF(AND(ISNUMBER(OFFSET('Sanitation Data'!$D$6,0,10*ROW('Sanitation Data'!D61))),'Data Summary'!CL67="Yes"),OFFSET('Sanitation Data'!$D$6,0,10*ROW('Sanitation Data'!D61)),NA())</f>
        <v>#N/A</v>
      </c>
      <c r="X67" s="92" t="e">
        <f ca="true">+IF(AND(ISNUMBER(OFFSET('Sanitation Data'!$D$10,0,10*ROW('Sanitation Data'!D61))),'Data Summary'!CM67="Yes"),OFFSET('Sanitation Data'!$D$10,0,10*ROW('Sanitation Data'!D61)),NA())</f>
        <v>#N/A</v>
      </c>
      <c r="Y67" s="92" t="e">
        <f ca="true">+IF(AND(ISNUMBER(OFFSET('Sanitation Data'!$D$11,0,10*ROW('Sanitation Data'!D61))),'Data Summary'!CN67="Yes"),OFFSET('Sanitation Data'!$D$11,0,10*ROW('Sanitation Data'!D61)),NA())</f>
        <v>#N/A</v>
      </c>
      <c r="Z67" s="92" t="e">
        <f ca="true">+IF(AND(ISNUMBER(OFFSET('Sanitation Data'!$D$12,0,10*ROW('Sanitation Data'!D61))),'Data Summary'!CO67="Yes"),OFFSET('Sanitation Data'!$D$12,0,10*ROW('Sanitation Data'!D61)),NA())</f>
        <v>#N/A</v>
      </c>
      <c r="AA67" s="92" t="e">
        <f ca="true">+IF(AND(ISNUMBER(OFFSET('Sanitation Data'!$E$4,0,10*ROW('Sanitation Data'!E61))),'Data Summary'!CP67="Yes"),100-OFFSET('Sanitation Data'!$E$4,0,10*ROW('Sanitation Data'!E61)),NA())</f>
        <v>#N/A</v>
      </c>
      <c r="AB67" s="92" t="e">
        <f ca="true">+IF(AND(ISNUMBER(OFFSET('Sanitation Data'!$E$6,0,10*ROW('Sanitation Data'!E61))),'Data Summary'!CQ67="Yes"),OFFSET('Sanitation Data'!$E$6,0,10*ROW('Sanitation Data'!E61)),NA())</f>
        <v>#N/A</v>
      </c>
      <c r="AC67" s="92" t="e">
        <f ca="true">+IF(AND(ISNUMBER(OFFSET('Sanitation Data'!$E$10,0,10*ROW('Sanitation Data'!E61))),'Data Summary'!CR67="Yes"),OFFSET('Sanitation Data'!$E$10,0,10*ROW('Sanitation Data'!E61)),NA())</f>
        <v>#N/A</v>
      </c>
      <c r="AD67" s="92" t="e">
        <f ca="true">+IF(AND(ISNUMBER(OFFSET('Sanitation Data'!$E$11,0,10*ROW('Sanitation Data'!E61))),'Data Summary'!CS67="Yes"),OFFSET('Sanitation Data'!$E$11,0,10*ROW('Sanitation Data'!E61)),NA())</f>
        <v>#N/A</v>
      </c>
      <c r="AE67" s="92" t="e">
        <f ca="true">+IF(AND(ISNUMBER(OFFSET('Sanitation Data'!$E$12,0,10*ROW('Sanitation Data'!E61))),'Data Summary'!CT67="Yes"),OFFSET('Sanitation Data'!$E$12,0,10*ROW('Sanitation Data'!E61)),NA())</f>
        <v>#N/A</v>
      </c>
      <c r="AF67" s="92" t="e">
        <f ca="true">+IF(AND(ISNUMBER(OFFSET('Sanitation Data'!$F$4,0,10*ROW('Sanitation Data'!F61))),'Data Summary'!CU67="Yes"),100-OFFSET('Sanitation Data'!$F$4,0,10*ROW('Sanitation Data'!F61)),NA())</f>
        <v>#N/A</v>
      </c>
      <c r="AG67" s="92" t="e">
        <f ca="true">+IF(AND(ISNUMBER(OFFSET('Sanitation Data'!$F$6,0,10*ROW('Sanitation Data'!F61))),'Data Summary'!CV67="Yes"),OFFSET('Sanitation Data'!$F$6,0,10*ROW('Sanitation Data'!F61)),NA())</f>
        <v>#N/A</v>
      </c>
      <c r="AH67" s="92" t="e">
        <f ca="true">+IF(AND(ISNUMBER(OFFSET('Sanitation Data'!$F$10,0,10*ROW('Sanitation Data'!F61))),'Data Summary'!CW67="Yes"),OFFSET('Sanitation Data'!$F$10,0,10*ROW('Sanitation Data'!F61)),NA())</f>
        <v>#N/A</v>
      </c>
      <c r="AI67" s="92" t="e">
        <f ca="true">+IF(AND(ISNUMBER(OFFSET('Sanitation Data'!$F$11,0,10*ROW('Sanitation Data'!F61))),'Data Summary'!CX67="Yes"),OFFSET('Sanitation Data'!$F$11,0,10*ROW('Sanitation Data'!F61)),NA())</f>
        <v>#N/A</v>
      </c>
      <c r="AJ67" s="92" t="e">
        <f ca="true">+IF(AND(ISNUMBER(OFFSET('Sanitation Data'!$F$12,0,10*ROW('Sanitation Data'!F61))),'Data Summary'!CY67="Yes"),OFFSET('Sanitation Data'!$F$12,0,10*ROW('Sanitation Data'!F61)),NA())</f>
        <v>#N/A</v>
      </c>
      <c r="AK67" s="92" t="e">
        <f ca="true">+IF(AND(ISNUMBER(OFFSET('Sanitation Data'!$G$4,0,10*ROW('Sanitation Data'!G61))),'Data Summary'!CZ67="Yes"),100-OFFSET('Sanitation Data'!$G$4,0,10*ROW('Sanitation Data'!G61)),NA())</f>
        <v>#N/A</v>
      </c>
      <c r="AL67" s="92" t="e">
        <f ca="true">+IF(AND(ISNUMBER(OFFSET('Sanitation Data'!$G$6,0,10*ROW('Sanitation Data'!G61))),'Data Summary'!DA67="Yes"),OFFSET('Sanitation Data'!$G$6,0,10*ROW('Sanitation Data'!G61)),NA())</f>
        <v>#N/A</v>
      </c>
      <c r="AM67" s="92" t="e">
        <f ca="true">+IF(AND(ISNUMBER(OFFSET('Sanitation Data'!$G$10,0,10*ROW('Sanitation Data'!G61))),'Data Summary'!DB67="Yes"),OFFSET('Sanitation Data'!$G$10,0,10*ROW('Sanitation Data'!G61)),NA())</f>
        <v>#N/A</v>
      </c>
      <c r="AN67" s="92" t="e">
        <f ca="true">+IF(AND(ISNUMBER(OFFSET('Sanitation Data'!$G$11,0,10*ROW('Sanitation Data'!G61))),'Data Summary'!DC67="Yes"),OFFSET('Sanitation Data'!$G$11,0,10*ROW('Sanitation Data'!G61)),NA())</f>
        <v>#N/A</v>
      </c>
      <c r="AO67" s="92" t="e">
        <f ca="true">+IF(AND(ISNUMBER(OFFSET('Sanitation Data'!$G$12,0,10*ROW('Sanitation Data'!G61))),'Data Summary'!DD67="Yes"),OFFSET('Sanitation Data'!$G$12,0,10*ROW('Sanitation Data'!G61)),NA())</f>
        <v>#N/A</v>
      </c>
      <c r="AP67" s="92" t="e">
        <f ca="true">+IF(AND(ISNUMBER(OFFSET('Sanitation Data'!$H$4,0,10*ROW('Sanitation Data'!H61))),'Data Summary'!DE67="Yes"),100-OFFSET('Sanitation Data'!$H$4,0,10*ROW('Sanitation Data'!H61)),NA())</f>
        <v>#N/A</v>
      </c>
      <c r="AQ67" s="92" t="e">
        <f ca="true">+IF(AND(ISNUMBER(OFFSET('Sanitation Data'!$H$6,0,10*ROW('Sanitation Data'!H61))),'Data Summary'!DF67="Yes"),OFFSET('Sanitation Data'!$H$6,0,10*ROW('Sanitation Data'!H61)),NA())</f>
        <v>#N/A</v>
      </c>
      <c r="AR67" s="92" t="e">
        <f ca="true">+IF(AND(ISNUMBER(OFFSET('Sanitation Data'!$H$10,0,10*ROW('Sanitation Data'!H61))),'Data Summary'!DG67="Yes"),OFFSET('Sanitation Data'!$H$10,0,10*ROW('Sanitation Data'!H61)),NA())</f>
        <v>#N/A</v>
      </c>
      <c r="AS67" s="92" t="e">
        <f ca="true">+IF(AND(ISNUMBER(OFFSET('Sanitation Data'!$H$11,0,10*ROW('Sanitation Data'!H61))),'Data Summary'!DH67="Yes"),OFFSET('Sanitation Data'!$H$11,0,10*ROW('Sanitation Data'!H61)),NA())</f>
        <v>#N/A</v>
      </c>
      <c r="AT67" s="92" t="e">
        <f ca="true">+IF(AND(ISNUMBER(OFFSET('Sanitation Data'!$H$12,0,10*ROW('Sanitation Data'!H61))),'Data Summary'!DI67="Yes"),OFFSET('Sanitation Data'!$H$12,0,10*ROW('Sanitation Data'!H61)),NA())</f>
        <v>#N/A</v>
      </c>
      <c r="AU67" s="92" t="e">
        <f ca="true">+IF(AND(ISNUMBER(OFFSET('Sanitation Data'!$I$4,0,10*ROW('Sanitation Data'!I61))),'Data Summary'!DJ67="Yes"),100-OFFSET('Sanitation Data'!$I$4,0,10*ROW('Sanitation Data'!I61)),NA())</f>
        <v>#N/A</v>
      </c>
      <c r="AV67" s="92" t="e">
        <f ca="true">+IF(AND(ISNUMBER(OFFSET('Sanitation Data'!$I$6,0,10*ROW('Sanitation Data'!I61))),'Data Summary'!DK67="Yes"),OFFSET('Sanitation Data'!$I$6,0,10*ROW('Sanitation Data'!I61)),NA())</f>
        <v>#N/A</v>
      </c>
      <c r="AW67" s="92" t="e">
        <f ca="true">+IF(AND(ISNUMBER(OFFSET('Sanitation Data'!$I$10,0,10*ROW('Sanitation Data'!I61))),'Data Summary'!DL67="Yes"),OFFSET('Sanitation Data'!$I$10,0,10*ROW('Sanitation Data'!I61)),NA())</f>
        <v>#N/A</v>
      </c>
      <c r="AX67" s="92" t="e">
        <f ca="true">+IF(AND(ISNUMBER(OFFSET('Sanitation Data'!$I$11,0,10*ROW('Sanitation Data'!I61))),'Data Summary'!DM67="Yes"),OFFSET('Sanitation Data'!$I$11,0,10*ROW('Sanitation Data'!I61)),NA())</f>
        <v>#N/A</v>
      </c>
      <c r="AY67" s="92" t="e">
        <f ca="true">+IF(AND(ISNUMBER(OFFSET('Sanitation Data'!$I$12,0,10*ROW('Sanitation Data'!I61))),'Data Summary'!DN67="Yes"),OFFSET('Sanitation Data'!$I$12,0,10*ROW('Sanitation Data'!I61)),NA())</f>
        <v>#N/A</v>
      </c>
      <c r="AZ67" s="93" t="e">
        <f ca="true">+IF(AND(ISNUMBER(OFFSET('Hygiene Data'!$D$5,0,10*ROW('Hygiene Data'!D61))),'Data Summary'!DO67="Yes"),OFFSET('Hygiene Data'!$D$5,0,10*ROW('Hygiene Data'!D61)),NA())</f>
        <v>#N/A</v>
      </c>
      <c r="BA67" s="93" t="e">
        <f ca="true">+IF(AND(ISNUMBER(OFFSET('Hygiene Data'!$D$7,0,10*ROW('Hygiene Data'!D61))),'Data Summary'!DP67="Yes"),OFFSET('Hygiene Data'!$D$7,0,10*ROW('Hygiene Data'!D61)),NA())</f>
        <v>#N/A</v>
      </c>
      <c r="BB67" s="93" t="e">
        <f ca="true">+IF(AND(ISNUMBER(OFFSET('Hygiene Data'!$D$9,0,10*ROW('Hygiene Data'!D61))),'Data Summary'!DQ67="Yes"),OFFSET('Hygiene Data'!$D$9,0,10*ROW('Hygiene Data'!D61)),NA())</f>
        <v>#N/A</v>
      </c>
      <c r="BC67" s="93" t="e">
        <f ca="true">+IF(AND(ISNUMBER(OFFSET('Hygiene Data'!$E$5,0,10*ROW('Hygiene Data'!E61))),'Data Summary'!DR67="Yes"),OFFSET('Hygiene Data'!$E$5,0,10*ROW('Hygiene Data'!E61)),NA())</f>
        <v>#N/A</v>
      </c>
      <c r="BD67" s="93" t="e">
        <f ca="true">+IF(AND(ISNUMBER(OFFSET('Hygiene Data'!$E$7,0,10*ROW('Hygiene Data'!E61))),'Data Summary'!DS67="Yes"),OFFSET('Hygiene Data'!$E$7,0,10*ROW('Hygiene Data'!E61)),NA())</f>
        <v>#N/A</v>
      </c>
      <c r="BE67" s="93" t="e">
        <f ca="true">+IF(AND(ISNUMBER(OFFSET('Hygiene Data'!$E$9,0,10*ROW('Hygiene Data'!E61))),'Data Summary'!DT67="Yes"),OFFSET('Hygiene Data'!$E$9,0,10*ROW('Hygiene Data'!E61)),NA())</f>
        <v>#N/A</v>
      </c>
      <c r="BF67" s="93" t="e">
        <f ca="true">+IF(AND(ISNUMBER(OFFSET('Hygiene Data'!$F$5,0,10*ROW('Hygiene Data'!F61))),'Data Summary'!DU67="Yes"),OFFSET('Hygiene Data'!$F$5,0,10*ROW('Hygiene Data'!F61)),NA())</f>
        <v>#N/A</v>
      </c>
      <c r="BG67" s="93" t="e">
        <f ca="true">+IF(AND(ISNUMBER(OFFSET('Hygiene Data'!$F$7,0,10*ROW('Hygiene Data'!F61))),'Data Summary'!DV67="Yes"),OFFSET('Hygiene Data'!$F$7,0,10*ROW('Hygiene Data'!F61)),NA())</f>
        <v>#N/A</v>
      </c>
      <c r="BH67" s="93" t="e">
        <f ca="true">+IF(AND(ISNUMBER(OFFSET('Hygiene Data'!$F$9,0,10*ROW('Hygiene Data'!F61))),'Data Summary'!DW67="Yes"),OFFSET('Hygiene Data'!$F$9,0,10*ROW('Hygiene Data'!F61)),NA())</f>
        <v>#N/A</v>
      </c>
      <c r="BI67" s="93" t="e">
        <f ca="true">+IF(AND(ISNUMBER(OFFSET('Hygiene Data'!$G$5,0,10*ROW('Hygiene Data'!G61))),'Data Summary'!DX67="Yes"),OFFSET('Hygiene Data'!$G$5,0,10*ROW('Hygiene Data'!G61)),NA())</f>
        <v>#N/A</v>
      </c>
      <c r="BJ67" s="93" t="e">
        <f ca="true">+IF(AND(ISNUMBER(OFFSET('Hygiene Data'!$G$7,0,10*ROW('Hygiene Data'!G61))),'Data Summary'!DY67="Yes"),OFFSET('Hygiene Data'!$G$7,0,10*ROW('Hygiene Data'!G61)),NA())</f>
        <v>#N/A</v>
      </c>
      <c r="BK67" s="93" t="e">
        <f ca="true">+IF(AND(ISNUMBER(OFFSET('Hygiene Data'!$G$9,0,10*ROW('Hygiene Data'!G61))),'Data Summary'!DZ67="Yes"),OFFSET('Hygiene Data'!$G$9,0,10*ROW('Hygiene Data'!G61)),NA())</f>
        <v>#N/A</v>
      </c>
      <c r="BL67" s="93" t="e">
        <f ca="true">+IF(AND(ISNUMBER(OFFSET('Hygiene Data'!$H$5,0,10*ROW('Hygiene Data'!H61))),'Data Summary'!EA67="Yes"),OFFSET('Hygiene Data'!$H$5,0,10*ROW('Hygiene Data'!H61)),NA())</f>
        <v>#N/A</v>
      </c>
      <c r="BM67" s="93" t="e">
        <f ca="true">+IF(AND(ISNUMBER(OFFSET('Hygiene Data'!$H$7,0,10*ROW('Hygiene Data'!H61))),'Data Summary'!EB67="Yes"),OFFSET('Hygiene Data'!$H$7,0,10*ROW('Hygiene Data'!H61)),NA())</f>
        <v>#N/A</v>
      </c>
      <c r="BN67" s="93" t="e">
        <f ca="true">+IF(AND(ISNUMBER(OFFSET('Hygiene Data'!$H$9,0,10*ROW('Hygiene Data'!H61))),'Data Summary'!EC67="Yes"),OFFSET('Hygiene Data'!$H$9,0,10*ROW('Hygiene Data'!H61)),NA())</f>
        <v>#N/A</v>
      </c>
      <c r="BO67" s="93" t="e">
        <f ca="true">+IF(AND(ISNUMBER(OFFSET('Hygiene Data'!$I$5,0,10*ROW('Hygiene Data'!I61))),'Data Summary'!ED67="Yes"),OFFSET('Hygiene Data'!$I$5,0,10*ROW('Hygiene Data'!I61)),NA())</f>
        <v>#N/A</v>
      </c>
      <c r="BP67" s="93" t="e">
        <f ca="true">+IF(AND(ISNUMBER(OFFSET('Hygiene Data'!$I$7,0,10*ROW('Hygiene Data'!I61))),'Data Summary'!EE67="Yes"),OFFSET('Hygiene Data'!$I$7,0,10*ROW('Hygiene Data'!I61)),NA())</f>
        <v>#N/A</v>
      </c>
      <c r="BQ67" s="93" t="e">
        <f ca="true">+IF(AND(ISNUMBER(OFFSET('Hygiene Data'!$I$9,0,10*ROW('Hygiene Data'!I61))),'Data Summary'!EF67="Yes"),OFFSET('Hygiene Data'!$I$9,0,10*ROW('Hygiene Data'!I61)),NA())</f>
        <v>#N/A</v>
      </c>
    </row>
    <row xmlns:x14ac="http://schemas.microsoft.com/office/spreadsheetml/2009/9/ac" r="68" x14ac:dyDescent="0.2">
      <c r="A68" s="328" t="e">
        <f ca="true">+RIGHT('Data Summary'!A68,LEN('Data Summary'!A68)-9)</f>
        <v>#VALUE!</v>
      </c>
      <c r="B68" s="35" t="str">
        <f ca="true">+IF(ISTEXT('Data Summary'!B68),'Data Summary'!B68,"")</f>
        <v/>
      </c>
      <c r="C68" s="327" t="e">
        <f ca="true">+VALUE('Data Summary'!C68)</f>
        <v>#VALUE!</v>
      </c>
      <c r="D68" s="91" t="e">
        <f ca="true">+IF(AND(ISNUMBER(OFFSET('Water Data'!$D$4,0,10*ROW('Water Data'!D62))),'Data Summary'!BS68="Yes"),100-OFFSET('Water Data'!$D$4,0,10*ROW('Water Data'!D62)),NA())</f>
        <v>#N/A</v>
      </c>
      <c r="E68" s="91" t="e">
        <f ca="true">+IF(AND(ISNUMBER(OFFSET('Water Data'!$D$6,0,10*ROW('Water Data'!D62))),'Data Summary'!BT68="Yes"),OFFSET('Water Data'!$D$6,0,10*ROW('Water Data'!D62)),NA())</f>
        <v>#N/A</v>
      </c>
      <c r="F68" s="91" t="e">
        <f ca="true">+IF(AND(ISNUMBER(OFFSET('Water Data'!$D$9,0,10*ROW('Water Data'!D62))),'Data Summary'!BU68="Yes"),OFFSET('Water Data'!$D$9,0,10*ROW('Water Data'!D62)),NA())</f>
        <v>#N/A</v>
      </c>
      <c r="G68" s="91" t="e">
        <f ca="true">+IF(AND(ISNUMBER(OFFSET('Water Data'!$E$4,0,10*ROW('Water Data'!E62))),'Data Summary'!BV68="Yes"),100-OFFSET('Water Data'!$E$4,0,10*ROW('Water Data'!E62)),NA())</f>
        <v>#N/A</v>
      </c>
      <c r="H68" s="91" t="e">
        <f ca="true">+IF(AND(ISNUMBER(OFFSET('Water Data'!$E$6,0,10*ROW('Water Data'!E62))),'Data Summary'!BW68="Yes"),OFFSET('Water Data'!$E$6,0,10*ROW('Water Data'!E62)),NA())</f>
        <v>#N/A</v>
      </c>
      <c r="I68" s="91" t="e">
        <f ca="true">+IF(AND(ISNUMBER(OFFSET('Water Data'!$E$9,0,10*ROW('Water Data'!E62))),'Data Summary'!BX68="Yes"),OFFSET('Water Data'!$E$9,0,10*ROW('Water Data'!E62)),NA())</f>
        <v>#N/A</v>
      </c>
      <c r="J68" s="91" t="e">
        <f ca="true">+IF(AND(ISNUMBER(OFFSET('Water Data'!$F$4,0,10*ROW('Water Data'!F62))),'Data Summary'!BY68="Yes"),100-OFFSET('Water Data'!$F$4,0,10*ROW('Water Data'!F62)),NA())</f>
        <v>#N/A</v>
      </c>
      <c r="K68" s="91" t="e">
        <f ca="true">+IF(AND(ISNUMBER(OFFSET('Water Data'!$F$6,0,10*ROW('Water Data'!F62))),'Data Summary'!BZ68="Yes"),OFFSET('Water Data'!$F$6,0,10*ROW('Water Data'!F62)),NA())</f>
        <v>#N/A</v>
      </c>
      <c r="L68" s="91" t="e">
        <f ca="true">+IF(AND(ISNUMBER(OFFSET('Water Data'!$F$9,0,10*ROW('Water Data'!F62))),'Data Summary'!CA68="Yes"),OFFSET('Water Data'!$F$9,0,10*ROW('Water Data'!F62)),NA())</f>
        <v>#N/A</v>
      </c>
      <c r="M68" s="91" t="e">
        <f ca="true">+IF(AND(ISNUMBER(OFFSET('Water Data'!$G$4,0,10*ROW('Water Data'!G62))),'Data Summary'!CB68="Yes"),100-OFFSET('Water Data'!$G$4,0,10*ROW('Water Data'!G62)),NA())</f>
        <v>#N/A</v>
      </c>
      <c r="N68" s="91" t="e">
        <f ca="true">+IF(AND(ISNUMBER(OFFSET('Water Data'!$G$6,0,10*ROW('Water Data'!G62))),'Data Summary'!CC68="Yes"),OFFSET('Water Data'!$G$6,0,10*ROW('Water Data'!G62)),NA())</f>
        <v>#N/A</v>
      </c>
      <c r="O68" s="91" t="e">
        <f ca="true">+IF(AND(ISNUMBER(OFFSET('Water Data'!$G$9,0,10*ROW('Water Data'!G62))),'Data Summary'!CD68="Yes"),OFFSET('Water Data'!$G$9,0,10*ROW('Water Data'!G62)),NA())</f>
        <v>#N/A</v>
      </c>
      <c r="P68" s="91" t="e">
        <f ca="true">+IF(AND(ISNUMBER(OFFSET('Water Data'!$H$4,0,10*ROW('Water Data'!H62))),'Data Summary'!CE68="Yes"),100-OFFSET('Water Data'!$H$4,0,10*ROW('Water Data'!H62)),NA())</f>
        <v>#N/A</v>
      </c>
      <c r="Q68" s="91" t="e">
        <f ca="true">+IF(AND(ISNUMBER(OFFSET('Water Data'!$H$6,0,10*ROW('Water Data'!H62))),'Data Summary'!CF68="Yes"),OFFSET('Water Data'!$H$6,0,10*ROW('Water Data'!H62)),NA())</f>
        <v>#N/A</v>
      </c>
      <c r="R68" s="91" t="e">
        <f ca="true">+IF(AND(ISNUMBER(OFFSET('Water Data'!$H$9,0,10*ROW('Water Data'!H62))),'Data Summary'!CG68="Yes"),OFFSET('Water Data'!$H$9,0,10*ROW('Water Data'!H62)),NA())</f>
        <v>#N/A</v>
      </c>
      <c r="S68" s="91" t="e">
        <f ca="true">+IF(AND(ISNUMBER(OFFSET('Water Data'!$I$4,0,10*ROW('Water Data'!I62))),'Data Summary'!CH68="Yes"),100-OFFSET('Water Data'!$I$4,0,10*ROW('Water Data'!I62)),NA())</f>
        <v>#N/A</v>
      </c>
      <c r="T68" s="91" t="e">
        <f ca="true">+IF(AND(ISNUMBER(OFFSET('Water Data'!$I$6,0,10*ROW('Water Data'!I62))),'Data Summary'!CI68="Yes"),OFFSET('Water Data'!$I$6,0,10*ROW('Water Data'!I62)),NA())</f>
        <v>#N/A</v>
      </c>
      <c r="U68" s="91" t="e">
        <f ca="true">+IF(AND(ISNUMBER(OFFSET('Water Data'!$I$9,0,10*ROW('Water Data'!I62))),'Data Summary'!CJ68="Yes"),OFFSET('Water Data'!$I$9,0,10*ROW('Water Data'!I62)),NA())</f>
        <v>#N/A</v>
      </c>
      <c r="V68" s="92" t="e">
        <f ca="true">+IF(AND(ISNUMBER(OFFSET('Sanitation Data'!$D$4,0,10*ROW('Sanitation Data'!D62))),'Data Summary'!CK68="Yes"),100-OFFSET('Sanitation Data'!$D$4,0,10*ROW('Sanitation Data'!D62)),NA())</f>
        <v>#N/A</v>
      </c>
      <c r="W68" s="92" t="e">
        <f ca="true">+IF(AND(ISNUMBER(OFFSET('Sanitation Data'!$D$6,0,10*ROW('Sanitation Data'!D62))),'Data Summary'!CL68="Yes"),OFFSET('Sanitation Data'!$D$6,0,10*ROW('Sanitation Data'!D62)),NA())</f>
        <v>#N/A</v>
      </c>
      <c r="X68" s="92" t="e">
        <f ca="true">+IF(AND(ISNUMBER(OFFSET('Sanitation Data'!$D$10,0,10*ROW('Sanitation Data'!D62))),'Data Summary'!CM68="Yes"),OFFSET('Sanitation Data'!$D$10,0,10*ROW('Sanitation Data'!D62)),NA())</f>
        <v>#N/A</v>
      </c>
      <c r="Y68" s="92" t="e">
        <f ca="true">+IF(AND(ISNUMBER(OFFSET('Sanitation Data'!$D$11,0,10*ROW('Sanitation Data'!D62))),'Data Summary'!CN68="Yes"),OFFSET('Sanitation Data'!$D$11,0,10*ROW('Sanitation Data'!D62)),NA())</f>
        <v>#N/A</v>
      </c>
      <c r="Z68" s="92" t="e">
        <f ca="true">+IF(AND(ISNUMBER(OFFSET('Sanitation Data'!$D$12,0,10*ROW('Sanitation Data'!D62))),'Data Summary'!CO68="Yes"),OFFSET('Sanitation Data'!$D$12,0,10*ROW('Sanitation Data'!D62)),NA())</f>
        <v>#N/A</v>
      </c>
      <c r="AA68" s="92" t="e">
        <f ca="true">+IF(AND(ISNUMBER(OFFSET('Sanitation Data'!$E$4,0,10*ROW('Sanitation Data'!E62))),'Data Summary'!CP68="Yes"),100-OFFSET('Sanitation Data'!$E$4,0,10*ROW('Sanitation Data'!E62)),NA())</f>
        <v>#N/A</v>
      </c>
      <c r="AB68" s="92" t="e">
        <f ca="true">+IF(AND(ISNUMBER(OFFSET('Sanitation Data'!$E$6,0,10*ROW('Sanitation Data'!E62))),'Data Summary'!CQ68="Yes"),OFFSET('Sanitation Data'!$E$6,0,10*ROW('Sanitation Data'!E62)),NA())</f>
        <v>#N/A</v>
      </c>
      <c r="AC68" s="92" t="e">
        <f ca="true">+IF(AND(ISNUMBER(OFFSET('Sanitation Data'!$E$10,0,10*ROW('Sanitation Data'!E62))),'Data Summary'!CR68="Yes"),OFFSET('Sanitation Data'!$E$10,0,10*ROW('Sanitation Data'!E62)),NA())</f>
        <v>#N/A</v>
      </c>
      <c r="AD68" s="92" t="e">
        <f ca="true">+IF(AND(ISNUMBER(OFFSET('Sanitation Data'!$E$11,0,10*ROW('Sanitation Data'!E62))),'Data Summary'!CS68="Yes"),OFFSET('Sanitation Data'!$E$11,0,10*ROW('Sanitation Data'!E62)),NA())</f>
        <v>#N/A</v>
      </c>
      <c r="AE68" s="92" t="e">
        <f ca="true">+IF(AND(ISNUMBER(OFFSET('Sanitation Data'!$E$12,0,10*ROW('Sanitation Data'!E62))),'Data Summary'!CT68="Yes"),OFFSET('Sanitation Data'!$E$12,0,10*ROW('Sanitation Data'!E62)),NA())</f>
        <v>#N/A</v>
      </c>
      <c r="AF68" s="92" t="e">
        <f ca="true">+IF(AND(ISNUMBER(OFFSET('Sanitation Data'!$F$4,0,10*ROW('Sanitation Data'!F62))),'Data Summary'!CU68="Yes"),100-OFFSET('Sanitation Data'!$F$4,0,10*ROW('Sanitation Data'!F62)),NA())</f>
        <v>#N/A</v>
      </c>
      <c r="AG68" s="92" t="e">
        <f ca="true">+IF(AND(ISNUMBER(OFFSET('Sanitation Data'!$F$6,0,10*ROW('Sanitation Data'!F62))),'Data Summary'!CV68="Yes"),OFFSET('Sanitation Data'!$F$6,0,10*ROW('Sanitation Data'!F62)),NA())</f>
        <v>#N/A</v>
      </c>
      <c r="AH68" s="92" t="e">
        <f ca="true">+IF(AND(ISNUMBER(OFFSET('Sanitation Data'!$F$10,0,10*ROW('Sanitation Data'!F62))),'Data Summary'!CW68="Yes"),OFFSET('Sanitation Data'!$F$10,0,10*ROW('Sanitation Data'!F62)),NA())</f>
        <v>#N/A</v>
      </c>
      <c r="AI68" s="92" t="e">
        <f ca="true">+IF(AND(ISNUMBER(OFFSET('Sanitation Data'!$F$11,0,10*ROW('Sanitation Data'!F62))),'Data Summary'!CX68="Yes"),OFFSET('Sanitation Data'!$F$11,0,10*ROW('Sanitation Data'!F62)),NA())</f>
        <v>#N/A</v>
      </c>
      <c r="AJ68" s="92" t="e">
        <f ca="true">+IF(AND(ISNUMBER(OFFSET('Sanitation Data'!$F$12,0,10*ROW('Sanitation Data'!F62))),'Data Summary'!CY68="Yes"),OFFSET('Sanitation Data'!$F$12,0,10*ROW('Sanitation Data'!F62)),NA())</f>
        <v>#N/A</v>
      </c>
      <c r="AK68" s="92" t="e">
        <f ca="true">+IF(AND(ISNUMBER(OFFSET('Sanitation Data'!$G$4,0,10*ROW('Sanitation Data'!G62))),'Data Summary'!CZ68="Yes"),100-OFFSET('Sanitation Data'!$G$4,0,10*ROW('Sanitation Data'!G62)),NA())</f>
        <v>#N/A</v>
      </c>
      <c r="AL68" s="92" t="e">
        <f ca="true">+IF(AND(ISNUMBER(OFFSET('Sanitation Data'!$G$6,0,10*ROW('Sanitation Data'!G62))),'Data Summary'!DA68="Yes"),OFFSET('Sanitation Data'!$G$6,0,10*ROW('Sanitation Data'!G62)),NA())</f>
        <v>#N/A</v>
      </c>
      <c r="AM68" s="92" t="e">
        <f ca="true">+IF(AND(ISNUMBER(OFFSET('Sanitation Data'!$G$10,0,10*ROW('Sanitation Data'!G62))),'Data Summary'!DB68="Yes"),OFFSET('Sanitation Data'!$G$10,0,10*ROW('Sanitation Data'!G62)),NA())</f>
        <v>#N/A</v>
      </c>
      <c r="AN68" s="92" t="e">
        <f ca="true">+IF(AND(ISNUMBER(OFFSET('Sanitation Data'!$G$11,0,10*ROW('Sanitation Data'!G62))),'Data Summary'!DC68="Yes"),OFFSET('Sanitation Data'!$G$11,0,10*ROW('Sanitation Data'!G62)),NA())</f>
        <v>#N/A</v>
      </c>
      <c r="AO68" s="92" t="e">
        <f ca="true">+IF(AND(ISNUMBER(OFFSET('Sanitation Data'!$G$12,0,10*ROW('Sanitation Data'!G62))),'Data Summary'!DD68="Yes"),OFFSET('Sanitation Data'!$G$12,0,10*ROW('Sanitation Data'!G62)),NA())</f>
        <v>#N/A</v>
      </c>
      <c r="AP68" s="92" t="e">
        <f ca="true">+IF(AND(ISNUMBER(OFFSET('Sanitation Data'!$H$4,0,10*ROW('Sanitation Data'!H62))),'Data Summary'!DE68="Yes"),100-OFFSET('Sanitation Data'!$H$4,0,10*ROW('Sanitation Data'!H62)),NA())</f>
        <v>#N/A</v>
      </c>
      <c r="AQ68" s="92" t="e">
        <f ca="true">+IF(AND(ISNUMBER(OFFSET('Sanitation Data'!$H$6,0,10*ROW('Sanitation Data'!H62))),'Data Summary'!DF68="Yes"),OFFSET('Sanitation Data'!$H$6,0,10*ROW('Sanitation Data'!H62)),NA())</f>
        <v>#N/A</v>
      </c>
      <c r="AR68" s="92" t="e">
        <f ca="true">+IF(AND(ISNUMBER(OFFSET('Sanitation Data'!$H$10,0,10*ROW('Sanitation Data'!H62))),'Data Summary'!DG68="Yes"),OFFSET('Sanitation Data'!$H$10,0,10*ROW('Sanitation Data'!H62)),NA())</f>
        <v>#N/A</v>
      </c>
      <c r="AS68" s="92" t="e">
        <f ca="true">+IF(AND(ISNUMBER(OFFSET('Sanitation Data'!$H$11,0,10*ROW('Sanitation Data'!H62))),'Data Summary'!DH68="Yes"),OFFSET('Sanitation Data'!$H$11,0,10*ROW('Sanitation Data'!H62)),NA())</f>
        <v>#N/A</v>
      </c>
      <c r="AT68" s="92" t="e">
        <f ca="true">+IF(AND(ISNUMBER(OFFSET('Sanitation Data'!$H$12,0,10*ROW('Sanitation Data'!H62))),'Data Summary'!DI68="Yes"),OFFSET('Sanitation Data'!$H$12,0,10*ROW('Sanitation Data'!H62)),NA())</f>
        <v>#N/A</v>
      </c>
      <c r="AU68" s="92" t="e">
        <f ca="true">+IF(AND(ISNUMBER(OFFSET('Sanitation Data'!$I$4,0,10*ROW('Sanitation Data'!I62))),'Data Summary'!DJ68="Yes"),100-OFFSET('Sanitation Data'!$I$4,0,10*ROW('Sanitation Data'!I62)),NA())</f>
        <v>#N/A</v>
      </c>
      <c r="AV68" s="92" t="e">
        <f ca="true">+IF(AND(ISNUMBER(OFFSET('Sanitation Data'!$I$6,0,10*ROW('Sanitation Data'!I62))),'Data Summary'!DK68="Yes"),OFFSET('Sanitation Data'!$I$6,0,10*ROW('Sanitation Data'!I62)),NA())</f>
        <v>#N/A</v>
      </c>
      <c r="AW68" s="92" t="e">
        <f ca="true">+IF(AND(ISNUMBER(OFFSET('Sanitation Data'!$I$10,0,10*ROW('Sanitation Data'!I62))),'Data Summary'!DL68="Yes"),OFFSET('Sanitation Data'!$I$10,0,10*ROW('Sanitation Data'!I62)),NA())</f>
        <v>#N/A</v>
      </c>
      <c r="AX68" s="92" t="e">
        <f ca="true">+IF(AND(ISNUMBER(OFFSET('Sanitation Data'!$I$11,0,10*ROW('Sanitation Data'!I62))),'Data Summary'!DM68="Yes"),OFFSET('Sanitation Data'!$I$11,0,10*ROW('Sanitation Data'!I62)),NA())</f>
        <v>#N/A</v>
      </c>
      <c r="AY68" s="92" t="e">
        <f ca="true">+IF(AND(ISNUMBER(OFFSET('Sanitation Data'!$I$12,0,10*ROW('Sanitation Data'!I62))),'Data Summary'!DN68="Yes"),OFFSET('Sanitation Data'!$I$12,0,10*ROW('Sanitation Data'!I62)),NA())</f>
        <v>#N/A</v>
      </c>
      <c r="AZ68" s="93" t="e">
        <f ca="true">+IF(AND(ISNUMBER(OFFSET('Hygiene Data'!$D$5,0,10*ROW('Hygiene Data'!D62))),'Data Summary'!DO68="Yes"),OFFSET('Hygiene Data'!$D$5,0,10*ROW('Hygiene Data'!D62)),NA())</f>
        <v>#N/A</v>
      </c>
      <c r="BA68" s="93" t="e">
        <f ca="true">+IF(AND(ISNUMBER(OFFSET('Hygiene Data'!$D$7,0,10*ROW('Hygiene Data'!D62))),'Data Summary'!DP68="Yes"),OFFSET('Hygiene Data'!$D$7,0,10*ROW('Hygiene Data'!D62)),NA())</f>
        <v>#N/A</v>
      </c>
      <c r="BB68" s="93" t="e">
        <f ca="true">+IF(AND(ISNUMBER(OFFSET('Hygiene Data'!$D$9,0,10*ROW('Hygiene Data'!D62))),'Data Summary'!DQ68="Yes"),OFFSET('Hygiene Data'!$D$9,0,10*ROW('Hygiene Data'!D62)),NA())</f>
        <v>#N/A</v>
      </c>
      <c r="BC68" s="93" t="e">
        <f ca="true">+IF(AND(ISNUMBER(OFFSET('Hygiene Data'!$E$5,0,10*ROW('Hygiene Data'!E62))),'Data Summary'!DR68="Yes"),OFFSET('Hygiene Data'!$E$5,0,10*ROW('Hygiene Data'!E62)),NA())</f>
        <v>#N/A</v>
      </c>
      <c r="BD68" s="93" t="e">
        <f ca="true">+IF(AND(ISNUMBER(OFFSET('Hygiene Data'!$E$7,0,10*ROW('Hygiene Data'!E62))),'Data Summary'!DS68="Yes"),OFFSET('Hygiene Data'!$E$7,0,10*ROW('Hygiene Data'!E62)),NA())</f>
        <v>#N/A</v>
      </c>
      <c r="BE68" s="93" t="e">
        <f ca="true">+IF(AND(ISNUMBER(OFFSET('Hygiene Data'!$E$9,0,10*ROW('Hygiene Data'!E62))),'Data Summary'!DT68="Yes"),OFFSET('Hygiene Data'!$E$9,0,10*ROW('Hygiene Data'!E62)),NA())</f>
        <v>#N/A</v>
      </c>
      <c r="BF68" s="93" t="e">
        <f ca="true">+IF(AND(ISNUMBER(OFFSET('Hygiene Data'!$F$5,0,10*ROW('Hygiene Data'!F62))),'Data Summary'!DU68="Yes"),OFFSET('Hygiene Data'!$F$5,0,10*ROW('Hygiene Data'!F62)),NA())</f>
        <v>#N/A</v>
      </c>
      <c r="BG68" s="93" t="e">
        <f ca="true">+IF(AND(ISNUMBER(OFFSET('Hygiene Data'!$F$7,0,10*ROW('Hygiene Data'!F62))),'Data Summary'!DV68="Yes"),OFFSET('Hygiene Data'!$F$7,0,10*ROW('Hygiene Data'!F62)),NA())</f>
        <v>#N/A</v>
      </c>
      <c r="BH68" s="93" t="e">
        <f ca="true">+IF(AND(ISNUMBER(OFFSET('Hygiene Data'!$F$9,0,10*ROW('Hygiene Data'!F62))),'Data Summary'!DW68="Yes"),OFFSET('Hygiene Data'!$F$9,0,10*ROW('Hygiene Data'!F62)),NA())</f>
        <v>#N/A</v>
      </c>
      <c r="BI68" s="93" t="e">
        <f ca="true">+IF(AND(ISNUMBER(OFFSET('Hygiene Data'!$G$5,0,10*ROW('Hygiene Data'!G62))),'Data Summary'!DX68="Yes"),OFFSET('Hygiene Data'!$G$5,0,10*ROW('Hygiene Data'!G62)),NA())</f>
        <v>#N/A</v>
      </c>
      <c r="BJ68" s="93" t="e">
        <f ca="true">+IF(AND(ISNUMBER(OFFSET('Hygiene Data'!$G$7,0,10*ROW('Hygiene Data'!G62))),'Data Summary'!DY68="Yes"),OFFSET('Hygiene Data'!$G$7,0,10*ROW('Hygiene Data'!G62)),NA())</f>
        <v>#N/A</v>
      </c>
      <c r="BK68" s="93" t="e">
        <f ca="true">+IF(AND(ISNUMBER(OFFSET('Hygiene Data'!$G$9,0,10*ROW('Hygiene Data'!G62))),'Data Summary'!DZ68="Yes"),OFFSET('Hygiene Data'!$G$9,0,10*ROW('Hygiene Data'!G62)),NA())</f>
        <v>#N/A</v>
      </c>
      <c r="BL68" s="93" t="e">
        <f ca="true">+IF(AND(ISNUMBER(OFFSET('Hygiene Data'!$H$5,0,10*ROW('Hygiene Data'!H62))),'Data Summary'!EA68="Yes"),OFFSET('Hygiene Data'!$H$5,0,10*ROW('Hygiene Data'!H62)),NA())</f>
        <v>#N/A</v>
      </c>
      <c r="BM68" s="93" t="e">
        <f ca="true">+IF(AND(ISNUMBER(OFFSET('Hygiene Data'!$H$7,0,10*ROW('Hygiene Data'!H62))),'Data Summary'!EB68="Yes"),OFFSET('Hygiene Data'!$H$7,0,10*ROW('Hygiene Data'!H62)),NA())</f>
        <v>#N/A</v>
      </c>
      <c r="BN68" s="93" t="e">
        <f ca="true">+IF(AND(ISNUMBER(OFFSET('Hygiene Data'!$H$9,0,10*ROW('Hygiene Data'!H62))),'Data Summary'!EC68="Yes"),OFFSET('Hygiene Data'!$H$9,0,10*ROW('Hygiene Data'!H62)),NA())</f>
        <v>#N/A</v>
      </c>
      <c r="BO68" s="93" t="e">
        <f ca="true">+IF(AND(ISNUMBER(OFFSET('Hygiene Data'!$I$5,0,10*ROW('Hygiene Data'!I62))),'Data Summary'!ED68="Yes"),OFFSET('Hygiene Data'!$I$5,0,10*ROW('Hygiene Data'!I62)),NA())</f>
        <v>#N/A</v>
      </c>
      <c r="BP68" s="93" t="e">
        <f ca="true">+IF(AND(ISNUMBER(OFFSET('Hygiene Data'!$I$7,0,10*ROW('Hygiene Data'!I62))),'Data Summary'!EE68="Yes"),OFFSET('Hygiene Data'!$I$7,0,10*ROW('Hygiene Data'!I62)),NA())</f>
        <v>#N/A</v>
      </c>
      <c r="BQ68" s="93" t="e">
        <f ca="true">+IF(AND(ISNUMBER(OFFSET('Hygiene Data'!$I$9,0,10*ROW('Hygiene Data'!I62))),'Data Summary'!EF68="Yes"),OFFSET('Hygiene Data'!$I$9,0,10*ROW('Hygiene Data'!I62)),NA())</f>
        <v>#N/A</v>
      </c>
    </row>
    <row xmlns:x14ac="http://schemas.microsoft.com/office/spreadsheetml/2009/9/ac" r="69" x14ac:dyDescent="0.2">
      <c r="A69" s="328" t="e">
        <f ca="true">+RIGHT('Data Summary'!A69,LEN('Data Summary'!A69)-9)</f>
        <v>#VALUE!</v>
      </c>
      <c r="B69" s="35" t="str">
        <f ca="true">+IF(ISTEXT('Data Summary'!B69),'Data Summary'!B69,"")</f>
        <v/>
      </c>
      <c r="C69" s="327" t="e">
        <f ca="true">+VALUE('Data Summary'!C69)</f>
        <v>#VALUE!</v>
      </c>
      <c r="D69" s="91" t="e">
        <f ca="true">+IF(AND(ISNUMBER(OFFSET('Water Data'!$D$4,0,10*ROW('Water Data'!D63))),'Data Summary'!BS69="Yes"),100-OFFSET('Water Data'!$D$4,0,10*ROW('Water Data'!D63)),NA())</f>
        <v>#N/A</v>
      </c>
      <c r="E69" s="91" t="e">
        <f ca="true">+IF(AND(ISNUMBER(OFFSET('Water Data'!$D$6,0,10*ROW('Water Data'!D63))),'Data Summary'!BT69="Yes"),OFFSET('Water Data'!$D$6,0,10*ROW('Water Data'!D63)),NA())</f>
        <v>#N/A</v>
      </c>
      <c r="F69" s="91" t="e">
        <f ca="true">+IF(AND(ISNUMBER(OFFSET('Water Data'!$D$9,0,10*ROW('Water Data'!D63))),'Data Summary'!BU69="Yes"),OFFSET('Water Data'!$D$9,0,10*ROW('Water Data'!D63)),NA())</f>
        <v>#N/A</v>
      </c>
      <c r="G69" s="91" t="e">
        <f ca="true">+IF(AND(ISNUMBER(OFFSET('Water Data'!$E$4,0,10*ROW('Water Data'!E63))),'Data Summary'!BV69="Yes"),100-OFFSET('Water Data'!$E$4,0,10*ROW('Water Data'!E63)),NA())</f>
        <v>#N/A</v>
      </c>
      <c r="H69" s="91" t="e">
        <f ca="true">+IF(AND(ISNUMBER(OFFSET('Water Data'!$E$6,0,10*ROW('Water Data'!E63))),'Data Summary'!BW69="Yes"),OFFSET('Water Data'!$E$6,0,10*ROW('Water Data'!E63)),NA())</f>
        <v>#N/A</v>
      </c>
      <c r="I69" s="91" t="e">
        <f ca="true">+IF(AND(ISNUMBER(OFFSET('Water Data'!$E$9,0,10*ROW('Water Data'!E63))),'Data Summary'!BX69="Yes"),OFFSET('Water Data'!$E$9,0,10*ROW('Water Data'!E63)),NA())</f>
        <v>#N/A</v>
      </c>
      <c r="J69" s="91" t="e">
        <f ca="true">+IF(AND(ISNUMBER(OFFSET('Water Data'!$F$4,0,10*ROW('Water Data'!F63))),'Data Summary'!BY69="Yes"),100-OFFSET('Water Data'!$F$4,0,10*ROW('Water Data'!F63)),NA())</f>
        <v>#N/A</v>
      </c>
      <c r="K69" s="91" t="e">
        <f ca="true">+IF(AND(ISNUMBER(OFFSET('Water Data'!$F$6,0,10*ROW('Water Data'!F63))),'Data Summary'!BZ69="Yes"),OFFSET('Water Data'!$F$6,0,10*ROW('Water Data'!F63)),NA())</f>
        <v>#N/A</v>
      </c>
      <c r="L69" s="91" t="e">
        <f ca="true">+IF(AND(ISNUMBER(OFFSET('Water Data'!$F$9,0,10*ROW('Water Data'!F63))),'Data Summary'!CA69="Yes"),OFFSET('Water Data'!$F$9,0,10*ROW('Water Data'!F63)),NA())</f>
        <v>#N/A</v>
      </c>
      <c r="M69" s="91" t="e">
        <f ca="true">+IF(AND(ISNUMBER(OFFSET('Water Data'!$G$4,0,10*ROW('Water Data'!G63))),'Data Summary'!CB69="Yes"),100-OFFSET('Water Data'!$G$4,0,10*ROW('Water Data'!G63)),NA())</f>
        <v>#N/A</v>
      </c>
      <c r="N69" s="91" t="e">
        <f ca="true">+IF(AND(ISNUMBER(OFFSET('Water Data'!$G$6,0,10*ROW('Water Data'!G63))),'Data Summary'!CC69="Yes"),OFFSET('Water Data'!$G$6,0,10*ROW('Water Data'!G63)),NA())</f>
        <v>#N/A</v>
      </c>
      <c r="O69" s="91" t="e">
        <f ca="true">+IF(AND(ISNUMBER(OFFSET('Water Data'!$G$9,0,10*ROW('Water Data'!G63))),'Data Summary'!CD69="Yes"),OFFSET('Water Data'!$G$9,0,10*ROW('Water Data'!G63)),NA())</f>
        <v>#N/A</v>
      </c>
      <c r="P69" s="91" t="e">
        <f ca="true">+IF(AND(ISNUMBER(OFFSET('Water Data'!$H$4,0,10*ROW('Water Data'!H63))),'Data Summary'!CE69="Yes"),100-OFFSET('Water Data'!$H$4,0,10*ROW('Water Data'!H63)),NA())</f>
        <v>#N/A</v>
      </c>
      <c r="Q69" s="91" t="e">
        <f ca="true">+IF(AND(ISNUMBER(OFFSET('Water Data'!$H$6,0,10*ROW('Water Data'!H63))),'Data Summary'!CF69="Yes"),OFFSET('Water Data'!$H$6,0,10*ROW('Water Data'!H63)),NA())</f>
        <v>#N/A</v>
      </c>
      <c r="R69" s="91" t="e">
        <f ca="true">+IF(AND(ISNUMBER(OFFSET('Water Data'!$H$9,0,10*ROW('Water Data'!H63))),'Data Summary'!CG69="Yes"),OFFSET('Water Data'!$H$9,0,10*ROW('Water Data'!H63)),NA())</f>
        <v>#N/A</v>
      </c>
      <c r="S69" s="91" t="e">
        <f ca="true">+IF(AND(ISNUMBER(OFFSET('Water Data'!$I$4,0,10*ROW('Water Data'!I63))),'Data Summary'!CH69="Yes"),100-OFFSET('Water Data'!$I$4,0,10*ROW('Water Data'!I63)),NA())</f>
        <v>#N/A</v>
      </c>
      <c r="T69" s="91" t="e">
        <f ca="true">+IF(AND(ISNUMBER(OFFSET('Water Data'!$I$6,0,10*ROW('Water Data'!I63))),'Data Summary'!CI69="Yes"),OFFSET('Water Data'!$I$6,0,10*ROW('Water Data'!I63)),NA())</f>
        <v>#N/A</v>
      </c>
      <c r="U69" s="91" t="e">
        <f ca="true">+IF(AND(ISNUMBER(OFFSET('Water Data'!$I$9,0,10*ROW('Water Data'!I63))),'Data Summary'!CJ69="Yes"),OFFSET('Water Data'!$I$9,0,10*ROW('Water Data'!I63)),NA())</f>
        <v>#N/A</v>
      </c>
      <c r="V69" s="92" t="e">
        <f ca="true">+IF(AND(ISNUMBER(OFFSET('Sanitation Data'!$D$4,0,10*ROW('Sanitation Data'!D63))),'Data Summary'!CK69="Yes"),100-OFFSET('Sanitation Data'!$D$4,0,10*ROW('Sanitation Data'!D63)),NA())</f>
        <v>#N/A</v>
      </c>
      <c r="W69" s="92" t="e">
        <f ca="true">+IF(AND(ISNUMBER(OFFSET('Sanitation Data'!$D$6,0,10*ROW('Sanitation Data'!D63))),'Data Summary'!CL69="Yes"),OFFSET('Sanitation Data'!$D$6,0,10*ROW('Sanitation Data'!D63)),NA())</f>
        <v>#N/A</v>
      </c>
      <c r="X69" s="92" t="e">
        <f ca="true">+IF(AND(ISNUMBER(OFFSET('Sanitation Data'!$D$10,0,10*ROW('Sanitation Data'!D63))),'Data Summary'!CM69="Yes"),OFFSET('Sanitation Data'!$D$10,0,10*ROW('Sanitation Data'!D63)),NA())</f>
        <v>#N/A</v>
      </c>
      <c r="Y69" s="92" t="e">
        <f ca="true">+IF(AND(ISNUMBER(OFFSET('Sanitation Data'!$D$11,0,10*ROW('Sanitation Data'!D63))),'Data Summary'!CN69="Yes"),OFFSET('Sanitation Data'!$D$11,0,10*ROW('Sanitation Data'!D63)),NA())</f>
        <v>#N/A</v>
      </c>
      <c r="Z69" s="92" t="e">
        <f ca="true">+IF(AND(ISNUMBER(OFFSET('Sanitation Data'!$D$12,0,10*ROW('Sanitation Data'!D63))),'Data Summary'!CO69="Yes"),OFFSET('Sanitation Data'!$D$12,0,10*ROW('Sanitation Data'!D63)),NA())</f>
        <v>#N/A</v>
      </c>
      <c r="AA69" s="92" t="e">
        <f ca="true">+IF(AND(ISNUMBER(OFFSET('Sanitation Data'!$E$4,0,10*ROW('Sanitation Data'!E63))),'Data Summary'!CP69="Yes"),100-OFFSET('Sanitation Data'!$E$4,0,10*ROW('Sanitation Data'!E63)),NA())</f>
        <v>#N/A</v>
      </c>
      <c r="AB69" s="92" t="e">
        <f ca="true">+IF(AND(ISNUMBER(OFFSET('Sanitation Data'!$E$6,0,10*ROW('Sanitation Data'!E63))),'Data Summary'!CQ69="Yes"),OFFSET('Sanitation Data'!$E$6,0,10*ROW('Sanitation Data'!E63)),NA())</f>
        <v>#N/A</v>
      </c>
      <c r="AC69" s="92" t="e">
        <f ca="true">+IF(AND(ISNUMBER(OFFSET('Sanitation Data'!$E$10,0,10*ROW('Sanitation Data'!E63))),'Data Summary'!CR69="Yes"),OFFSET('Sanitation Data'!$E$10,0,10*ROW('Sanitation Data'!E63)),NA())</f>
        <v>#N/A</v>
      </c>
      <c r="AD69" s="92" t="e">
        <f ca="true">+IF(AND(ISNUMBER(OFFSET('Sanitation Data'!$E$11,0,10*ROW('Sanitation Data'!E63))),'Data Summary'!CS69="Yes"),OFFSET('Sanitation Data'!$E$11,0,10*ROW('Sanitation Data'!E63)),NA())</f>
        <v>#N/A</v>
      </c>
      <c r="AE69" s="92" t="e">
        <f ca="true">+IF(AND(ISNUMBER(OFFSET('Sanitation Data'!$E$12,0,10*ROW('Sanitation Data'!E63))),'Data Summary'!CT69="Yes"),OFFSET('Sanitation Data'!$E$12,0,10*ROW('Sanitation Data'!E63)),NA())</f>
        <v>#N/A</v>
      </c>
      <c r="AF69" s="92" t="e">
        <f ca="true">+IF(AND(ISNUMBER(OFFSET('Sanitation Data'!$F$4,0,10*ROW('Sanitation Data'!F63))),'Data Summary'!CU69="Yes"),100-OFFSET('Sanitation Data'!$F$4,0,10*ROW('Sanitation Data'!F63)),NA())</f>
        <v>#N/A</v>
      </c>
      <c r="AG69" s="92" t="e">
        <f ca="true">+IF(AND(ISNUMBER(OFFSET('Sanitation Data'!$F$6,0,10*ROW('Sanitation Data'!F63))),'Data Summary'!CV69="Yes"),OFFSET('Sanitation Data'!$F$6,0,10*ROW('Sanitation Data'!F63)),NA())</f>
        <v>#N/A</v>
      </c>
      <c r="AH69" s="92" t="e">
        <f ca="true">+IF(AND(ISNUMBER(OFFSET('Sanitation Data'!$F$10,0,10*ROW('Sanitation Data'!F63))),'Data Summary'!CW69="Yes"),OFFSET('Sanitation Data'!$F$10,0,10*ROW('Sanitation Data'!F63)),NA())</f>
        <v>#N/A</v>
      </c>
      <c r="AI69" s="92" t="e">
        <f ca="true">+IF(AND(ISNUMBER(OFFSET('Sanitation Data'!$F$11,0,10*ROW('Sanitation Data'!F63))),'Data Summary'!CX69="Yes"),OFFSET('Sanitation Data'!$F$11,0,10*ROW('Sanitation Data'!F63)),NA())</f>
        <v>#N/A</v>
      </c>
      <c r="AJ69" s="92" t="e">
        <f ca="true">+IF(AND(ISNUMBER(OFFSET('Sanitation Data'!$F$12,0,10*ROW('Sanitation Data'!F63))),'Data Summary'!CY69="Yes"),OFFSET('Sanitation Data'!$F$12,0,10*ROW('Sanitation Data'!F63)),NA())</f>
        <v>#N/A</v>
      </c>
      <c r="AK69" s="92" t="e">
        <f ca="true">+IF(AND(ISNUMBER(OFFSET('Sanitation Data'!$G$4,0,10*ROW('Sanitation Data'!G63))),'Data Summary'!CZ69="Yes"),100-OFFSET('Sanitation Data'!$G$4,0,10*ROW('Sanitation Data'!G63)),NA())</f>
        <v>#N/A</v>
      </c>
      <c r="AL69" s="92" t="e">
        <f ca="true">+IF(AND(ISNUMBER(OFFSET('Sanitation Data'!$G$6,0,10*ROW('Sanitation Data'!G63))),'Data Summary'!DA69="Yes"),OFFSET('Sanitation Data'!$G$6,0,10*ROW('Sanitation Data'!G63)),NA())</f>
        <v>#N/A</v>
      </c>
      <c r="AM69" s="92" t="e">
        <f ca="true">+IF(AND(ISNUMBER(OFFSET('Sanitation Data'!$G$10,0,10*ROW('Sanitation Data'!G63))),'Data Summary'!DB69="Yes"),OFFSET('Sanitation Data'!$G$10,0,10*ROW('Sanitation Data'!G63)),NA())</f>
        <v>#N/A</v>
      </c>
      <c r="AN69" s="92" t="e">
        <f ca="true">+IF(AND(ISNUMBER(OFFSET('Sanitation Data'!$G$11,0,10*ROW('Sanitation Data'!G63))),'Data Summary'!DC69="Yes"),OFFSET('Sanitation Data'!$G$11,0,10*ROW('Sanitation Data'!G63)),NA())</f>
        <v>#N/A</v>
      </c>
      <c r="AO69" s="92" t="e">
        <f ca="true">+IF(AND(ISNUMBER(OFFSET('Sanitation Data'!$G$12,0,10*ROW('Sanitation Data'!G63))),'Data Summary'!DD69="Yes"),OFFSET('Sanitation Data'!$G$12,0,10*ROW('Sanitation Data'!G63)),NA())</f>
        <v>#N/A</v>
      </c>
      <c r="AP69" s="92" t="e">
        <f ca="true">+IF(AND(ISNUMBER(OFFSET('Sanitation Data'!$H$4,0,10*ROW('Sanitation Data'!H63))),'Data Summary'!DE69="Yes"),100-OFFSET('Sanitation Data'!$H$4,0,10*ROW('Sanitation Data'!H63)),NA())</f>
        <v>#N/A</v>
      </c>
      <c r="AQ69" s="92" t="e">
        <f ca="true">+IF(AND(ISNUMBER(OFFSET('Sanitation Data'!$H$6,0,10*ROW('Sanitation Data'!H63))),'Data Summary'!DF69="Yes"),OFFSET('Sanitation Data'!$H$6,0,10*ROW('Sanitation Data'!H63)),NA())</f>
        <v>#N/A</v>
      </c>
      <c r="AR69" s="92" t="e">
        <f ca="true">+IF(AND(ISNUMBER(OFFSET('Sanitation Data'!$H$10,0,10*ROW('Sanitation Data'!H63))),'Data Summary'!DG69="Yes"),OFFSET('Sanitation Data'!$H$10,0,10*ROW('Sanitation Data'!H63)),NA())</f>
        <v>#N/A</v>
      </c>
      <c r="AS69" s="92" t="e">
        <f ca="true">+IF(AND(ISNUMBER(OFFSET('Sanitation Data'!$H$11,0,10*ROW('Sanitation Data'!H63))),'Data Summary'!DH69="Yes"),OFFSET('Sanitation Data'!$H$11,0,10*ROW('Sanitation Data'!H63)),NA())</f>
        <v>#N/A</v>
      </c>
      <c r="AT69" s="92" t="e">
        <f ca="true">+IF(AND(ISNUMBER(OFFSET('Sanitation Data'!$H$12,0,10*ROW('Sanitation Data'!H63))),'Data Summary'!DI69="Yes"),OFFSET('Sanitation Data'!$H$12,0,10*ROW('Sanitation Data'!H63)),NA())</f>
        <v>#N/A</v>
      </c>
      <c r="AU69" s="92" t="e">
        <f ca="true">+IF(AND(ISNUMBER(OFFSET('Sanitation Data'!$I$4,0,10*ROW('Sanitation Data'!I63))),'Data Summary'!DJ69="Yes"),100-OFFSET('Sanitation Data'!$I$4,0,10*ROW('Sanitation Data'!I63)),NA())</f>
        <v>#N/A</v>
      </c>
      <c r="AV69" s="92" t="e">
        <f ca="true">+IF(AND(ISNUMBER(OFFSET('Sanitation Data'!$I$6,0,10*ROW('Sanitation Data'!I63))),'Data Summary'!DK69="Yes"),OFFSET('Sanitation Data'!$I$6,0,10*ROW('Sanitation Data'!I63)),NA())</f>
        <v>#N/A</v>
      </c>
      <c r="AW69" s="92" t="e">
        <f ca="true">+IF(AND(ISNUMBER(OFFSET('Sanitation Data'!$I$10,0,10*ROW('Sanitation Data'!I63))),'Data Summary'!DL69="Yes"),OFFSET('Sanitation Data'!$I$10,0,10*ROW('Sanitation Data'!I63)),NA())</f>
        <v>#N/A</v>
      </c>
      <c r="AX69" s="92" t="e">
        <f ca="true">+IF(AND(ISNUMBER(OFFSET('Sanitation Data'!$I$11,0,10*ROW('Sanitation Data'!I63))),'Data Summary'!DM69="Yes"),OFFSET('Sanitation Data'!$I$11,0,10*ROW('Sanitation Data'!I63)),NA())</f>
        <v>#N/A</v>
      </c>
      <c r="AY69" s="92" t="e">
        <f ca="true">+IF(AND(ISNUMBER(OFFSET('Sanitation Data'!$I$12,0,10*ROW('Sanitation Data'!I63))),'Data Summary'!DN69="Yes"),OFFSET('Sanitation Data'!$I$12,0,10*ROW('Sanitation Data'!I63)),NA())</f>
        <v>#N/A</v>
      </c>
      <c r="AZ69" s="93" t="e">
        <f ca="true">+IF(AND(ISNUMBER(OFFSET('Hygiene Data'!$D$5,0,10*ROW('Hygiene Data'!D63))),'Data Summary'!DO69="Yes"),OFFSET('Hygiene Data'!$D$5,0,10*ROW('Hygiene Data'!D63)),NA())</f>
        <v>#N/A</v>
      </c>
      <c r="BA69" s="93" t="e">
        <f ca="true">+IF(AND(ISNUMBER(OFFSET('Hygiene Data'!$D$7,0,10*ROW('Hygiene Data'!D63))),'Data Summary'!DP69="Yes"),OFFSET('Hygiene Data'!$D$7,0,10*ROW('Hygiene Data'!D63)),NA())</f>
        <v>#N/A</v>
      </c>
      <c r="BB69" s="93" t="e">
        <f ca="true">+IF(AND(ISNUMBER(OFFSET('Hygiene Data'!$D$9,0,10*ROW('Hygiene Data'!D63))),'Data Summary'!DQ69="Yes"),OFFSET('Hygiene Data'!$D$9,0,10*ROW('Hygiene Data'!D63)),NA())</f>
        <v>#N/A</v>
      </c>
      <c r="BC69" s="93" t="e">
        <f ca="true">+IF(AND(ISNUMBER(OFFSET('Hygiene Data'!$E$5,0,10*ROW('Hygiene Data'!E63))),'Data Summary'!DR69="Yes"),OFFSET('Hygiene Data'!$E$5,0,10*ROW('Hygiene Data'!E63)),NA())</f>
        <v>#N/A</v>
      </c>
      <c r="BD69" s="93" t="e">
        <f ca="true">+IF(AND(ISNUMBER(OFFSET('Hygiene Data'!$E$7,0,10*ROW('Hygiene Data'!E63))),'Data Summary'!DS69="Yes"),OFFSET('Hygiene Data'!$E$7,0,10*ROW('Hygiene Data'!E63)),NA())</f>
        <v>#N/A</v>
      </c>
      <c r="BE69" s="93" t="e">
        <f ca="true">+IF(AND(ISNUMBER(OFFSET('Hygiene Data'!$E$9,0,10*ROW('Hygiene Data'!E63))),'Data Summary'!DT69="Yes"),OFFSET('Hygiene Data'!$E$9,0,10*ROW('Hygiene Data'!E63)),NA())</f>
        <v>#N/A</v>
      </c>
      <c r="BF69" s="93" t="e">
        <f ca="true">+IF(AND(ISNUMBER(OFFSET('Hygiene Data'!$F$5,0,10*ROW('Hygiene Data'!F63))),'Data Summary'!DU69="Yes"),OFFSET('Hygiene Data'!$F$5,0,10*ROW('Hygiene Data'!F63)),NA())</f>
        <v>#N/A</v>
      </c>
      <c r="BG69" s="93" t="e">
        <f ca="true">+IF(AND(ISNUMBER(OFFSET('Hygiene Data'!$F$7,0,10*ROW('Hygiene Data'!F63))),'Data Summary'!DV69="Yes"),OFFSET('Hygiene Data'!$F$7,0,10*ROW('Hygiene Data'!F63)),NA())</f>
        <v>#N/A</v>
      </c>
      <c r="BH69" s="93" t="e">
        <f ca="true">+IF(AND(ISNUMBER(OFFSET('Hygiene Data'!$F$9,0,10*ROW('Hygiene Data'!F63))),'Data Summary'!DW69="Yes"),OFFSET('Hygiene Data'!$F$9,0,10*ROW('Hygiene Data'!F63)),NA())</f>
        <v>#N/A</v>
      </c>
      <c r="BI69" s="93" t="e">
        <f ca="true">+IF(AND(ISNUMBER(OFFSET('Hygiene Data'!$G$5,0,10*ROW('Hygiene Data'!G63))),'Data Summary'!DX69="Yes"),OFFSET('Hygiene Data'!$G$5,0,10*ROW('Hygiene Data'!G63)),NA())</f>
        <v>#N/A</v>
      </c>
      <c r="BJ69" s="93" t="e">
        <f ca="true">+IF(AND(ISNUMBER(OFFSET('Hygiene Data'!$G$7,0,10*ROW('Hygiene Data'!G63))),'Data Summary'!DY69="Yes"),OFFSET('Hygiene Data'!$G$7,0,10*ROW('Hygiene Data'!G63)),NA())</f>
        <v>#N/A</v>
      </c>
      <c r="BK69" s="93" t="e">
        <f ca="true">+IF(AND(ISNUMBER(OFFSET('Hygiene Data'!$G$9,0,10*ROW('Hygiene Data'!G63))),'Data Summary'!DZ69="Yes"),OFFSET('Hygiene Data'!$G$9,0,10*ROW('Hygiene Data'!G63)),NA())</f>
        <v>#N/A</v>
      </c>
      <c r="BL69" s="93" t="e">
        <f ca="true">+IF(AND(ISNUMBER(OFFSET('Hygiene Data'!$H$5,0,10*ROW('Hygiene Data'!H63))),'Data Summary'!EA69="Yes"),OFFSET('Hygiene Data'!$H$5,0,10*ROW('Hygiene Data'!H63)),NA())</f>
        <v>#N/A</v>
      </c>
      <c r="BM69" s="93" t="e">
        <f ca="true">+IF(AND(ISNUMBER(OFFSET('Hygiene Data'!$H$7,0,10*ROW('Hygiene Data'!H63))),'Data Summary'!EB69="Yes"),OFFSET('Hygiene Data'!$H$7,0,10*ROW('Hygiene Data'!H63)),NA())</f>
        <v>#N/A</v>
      </c>
      <c r="BN69" s="93" t="e">
        <f ca="true">+IF(AND(ISNUMBER(OFFSET('Hygiene Data'!$H$9,0,10*ROW('Hygiene Data'!H63))),'Data Summary'!EC69="Yes"),OFFSET('Hygiene Data'!$H$9,0,10*ROW('Hygiene Data'!H63)),NA())</f>
        <v>#N/A</v>
      </c>
      <c r="BO69" s="93" t="e">
        <f ca="true">+IF(AND(ISNUMBER(OFFSET('Hygiene Data'!$I$5,0,10*ROW('Hygiene Data'!I63))),'Data Summary'!ED69="Yes"),OFFSET('Hygiene Data'!$I$5,0,10*ROW('Hygiene Data'!I63)),NA())</f>
        <v>#N/A</v>
      </c>
      <c r="BP69" s="93" t="e">
        <f ca="true">+IF(AND(ISNUMBER(OFFSET('Hygiene Data'!$I$7,0,10*ROW('Hygiene Data'!I63))),'Data Summary'!EE69="Yes"),OFFSET('Hygiene Data'!$I$7,0,10*ROW('Hygiene Data'!I63)),NA())</f>
        <v>#N/A</v>
      </c>
      <c r="BQ69" s="93" t="e">
        <f ca="true">+IF(AND(ISNUMBER(OFFSET('Hygiene Data'!$I$9,0,10*ROW('Hygiene Data'!I63))),'Data Summary'!EF69="Yes"),OFFSET('Hygiene Data'!$I$9,0,10*ROW('Hygiene Data'!I63)),NA())</f>
        <v>#N/A</v>
      </c>
    </row>
    <row xmlns:x14ac="http://schemas.microsoft.com/office/spreadsheetml/2009/9/ac" r="70" x14ac:dyDescent="0.2">
      <c r="A70" s="328" t="e">
        <f ca="true">+RIGHT('Data Summary'!A70,LEN('Data Summary'!A70)-9)</f>
        <v>#VALUE!</v>
      </c>
      <c r="B70" s="35" t="str">
        <f ca="true">+IF(ISTEXT('Data Summary'!B70),'Data Summary'!B70,"")</f>
        <v/>
      </c>
      <c r="C70" s="327" t="e">
        <f ca="true">+VALUE('Data Summary'!C70)</f>
        <v>#VALUE!</v>
      </c>
      <c r="D70" s="91" t="e">
        <f ca="true">+IF(AND(ISNUMBER(OFFSET('Water Data'!$D$4,0,10*ROW('Water Data'!D64))),'Data Summary'!BS70="Yes"),100-OFFSET('Water Data'!$D$4,0,10*ROW('Water Data'!D64)),NA())</f>
        <v>#N/A</v>
      </c>
      <c r="E70" s="91" t="e">
        <f ca="true">+IF(AND(ISNUMBER(OFFSET('Water Data'!$D$6,0,10*ROW('Water Data'!D64))),'Data Summary'!BT70="Yes"),OFFSET('Water Data'!$D$6,0,10*ROW('Water Data'!D64)),NA())</f>
        <v>#N/A</v>
      </c>
      <c r="F70" s="91" t="e">
        <f ca="true">+IF(AND(ISNUMBER(OFFSET('Water Data'!$D$9,0,10*ROW('Water Data'!D64))),'Data Summary'!BU70="Yes"),OFFSET('Water Data'!$D$9,0,10*ROW('Water Data'!D64)),NA())</f>
        <v>#N/A</v>
      </c>
      <c r="G70" s="91" t="e">
        <f ca="true">+IF(AND(ISNUMBER(OFFSET('Water Data'!$E$4,0,10*ROW('Water Data'!E64))),'Data Summary'!BV70="Yes"),100-OFFSET('Water Data'!$E$4,0,10*ROW('Water Data'!E64)),NA())</f>
        <v>#N/A</v>
      </c>
      <c r="H70" s="91" t="e">
        <f ca="true">+IF(AND(ISNUMBER(OFFSET('Water Data'!$E$6,0,10*ROW('Water Data'!E64))),'Data Summary'!BW70="Yes"),OFFSET('Water Data'!$E$6,0,10*ROW('Water Data'!E64)),NA())</f>
        <v>#N/A</v>
      </c>
      <c r="I70" s="91" t="e">
        <f ca="true">+IF(AND(ISNUMBER(OFFSET('Water Data'!$E$9,0,10*ROW('Water Data'!E64))),'Data Summary'!BX70="Yes"),OFFSET('Water Data'!$E$9,0,10*ROW('Water Data'!E64)),NA())</f>
        <v>#N/A</v>
      </c>
      <c r="J70" s="91" t="e">
        <f ca="true">+IF(AND(ISNUMBER(OFFSET('Water Data'!$F$4,0,10*ROW('Water Data'!F64))),'Data Summary'!BY70="Yes"),100-OFFSET('Water Data'!$F$4,0,10*ROW('Water Data'!F64)),NA())</f>
        <v>#N/A</v>
      </c>
      <c r="K70" s="91" t="e">
        <f ca="true">+IF(AND(ISNUMBER(OFFSET('Water Data'!$F$6,0,10*ROW('Water Data'!F64))),'Data Summary'!BZ70="Yes"),OFFSET('Water Data'!$F$6,0,10*ROW('Water Data'!F64)),NA())</f>
        <v>#N/A</v>
      </c>
      <c r="L70" s="91" t="e">
        <f ca="true">+IF(AND(ISNUMBER(OFFSET('Water Data'!$F$9,0,10*ROW('Water Data'!F64))),'Data Summary'!CA70="Yes"),OFFSET('Water Data'!$F$9,0,10*ROW('Water Data'!F64)),NA())</f>
        <v>#N/A</v>
      </c>
      <c r="M70" s="91" t="e">
        <f ca="true">+IF(AND(ISNUMBER(OFFSET('Water Data'!$G$4,0,10*ROW('Water Data'!G64))),'Data Summary'!CB70="Yes"),100-OFFSET('Water Data'!$G$4,0,10*ROW('Water Data'!G64)),NA())</f>
        <v>#N/A</v>
      </c>
      <c r="N70" s="91" t="e">
        <f ca="true">+IF(AND(ISNUMBER(OFFSET('Water Data'!$G$6,0,10*ROW('Water Data'!G64))),'Data Summary'!CC70="Yes"),OFFSET('Water Data'!$G$6,0,10*ROW('Water Data'!G64)),NA())</f>
        <v>#N/A</v>
      </c>
      <c r="O70" s="91" t="e">
        <f ca="true">+IF(AND(ISNUMBER(OFFSET('Water Data'!$G$9,0,10*ROW('Water Data'!G64))),'Data Summary'!CD70="Yes"),OFFSET('Water Data'!$G$9,0,10*ROW('Water Data'!G64)),NA())</f>
        <v>#N/A</v>
      </c>
      <c r="P70" s="91" t="e">
        <f ca="true">+IF(AND(ISNUMBER(OFFSET('Water Data'!$H$4,0,10*ROW('Water Data'!H64))),'Data Summary'!CE70="Yes"),100-OFFSET('Water Data'!$H$4,0,10*ROW('Water Data'!H64)),NA())</f>
        <v>#N/A</v>
      </c>
      <c r="Q70" s="91" t="e">
        <f ca="true">+IF(AND(ISNUMBER(OFFSET('Water Data'!$H$6,0,10*ROW('Water Data'!H64))),'Data Summary'!CF70="Yes"),OFFSET('Water Data'!$H$6,0,10*ROW('Water Data'!H64)),NA())</f>
        <v>#N/A</v>
      </c>
      <c r="R70" s="91" t="e">
        <f ca="true">+IF(AND(ISNUMBER(OFFSET('Water Data'!$H$9,0,10*ROW('Water Data'!H64))),'Data Summary'!CG70="Yes"),OFFSET('Water Data'!$H$9,0,10*ROW('Water Data'!H64)),NA())</f>
        <v>#N/A</v>
      </c>
      <c r="S70" s="91" t="e">
        <f ca="true">+IF(AND(ISNUMBER(OFFSET('Water Data'!$I$4,0,10*ROW('Water Data'!I64))),'Data Summary'!CH70="Yes"),100-OFFSET('Water Data'!$I$4,0,10*ROW('Water Data'!I64)),NA())</f>
        <v>#N/A</v>
      </c>
      <c r="T70" s="91" t="e">
        <f ca="true">+IF(AND(ISNUMBER(OFFSET('Water Data'!$I$6,0,10*ROW('Water Data'!I64))),'Data Summary'!CI70="Yes"),OFFSET('Water Data'!$I$6,0,10*ROW('Water Data'!I64)),NA())</f>
        <v>#N/A</v>
      </c>
      <c r="U70" s="91" t="e">
        <f ca="true">+IF(AND(ISNUMBER(OFFSET('Water Data'!$I$9,0,10*ROW('Water Data'!I64))),'Data Summary'!CJ70="Yes"),OFFSET('Water Data'!$I$9,0,10*ROW('Water Data'!I64)),NA())</f>
        <v>#N/A</v>
      </c>
      <c r="V70" s="92" t="e">
        <f ca="true">+IF(AND(ISNUMBER(OFFSET('Sanitation Data'!$D$4,0,10*ROW('Sanitation Data'!D64))),'Data Summary'!CK70="Yes"),100-OFFSET('Sanitation Data'!$D$4,0,10*ROW('Sanitation Data'!D64)),NA())</f>
        <v>#N/A</v>
      </c>
      <c r="W70" s="92" t="e">
        <f ca="true">+IF(AND(ISNUMBER(OFFSET('Sanitation Data'!$D$6,0,10*ROW('Sanitation Data'!D64))),'Data Summary'!CL70="Yes"),OFFSET('Sanitation Data'!$D$6,0,10*ROW('Sanitation Data'!D64)),NA())</f>
        <v>#N/A</v>
      </c>
      <c r="X70" s="92" t="e">
        <f ca="true">+IF(AND(ISNUMBER(OFFSET('Sanitation Data'!$D$10,0,10*ROW('Sanitation Data'!D64))),'Data Summary'!CM70="Yes"),OFFSET('Sanitation Data'!$D$10,0,10*ROW('Sanitation Data'!D64)),NA())</f>
        <v>#N/A</v>
      </c>
      <c r="Y70" s="92" t="e">
        <f ca="true">+IF(AND(ISNUMBER(OFFSET('Sanitation Data'!$D$11,0,10*ROW('Sanitation Data'!D64))),'Data Summary'!CN70="Yes"),OFFSET('Sanitation Data'!$D$11,0,10*ROW('Sanitation Data'!D64)),NA())</f>
        <v>#N/A</v>
      </c>
      <c r="Z70" s="92" t="e">
        <f ca="true">+IF(AND(ISNUMBER(OFFSET('Sanitation Data'!$D$12,0,10*ROW('Sanitation Data'!D64))),'Data Summary'!CO70="Yes"),OFFSET('Sanitation Data'!$D$12,0,10*ROW('Sanitation Data'!D64)),NA())</f>
        <v>#N/A</v>
      </c>
      <c r="AA70" s="92" t="e">
        <f ca="true">+IF(AND(ISNUMBER(OFFSET('Sanitation Data'!$E$4,0,10*ROW('Sanitation Data'!E64))),'Data Summary'!CP70="Yes"),100-OFFSET('Sanitation Data'!$E$4,0,10*ROW('Sanitation Data'!E64)),NA())</f>
        <v>#N/A</v>
      </c>
      <c r="AB70" s="92" t="e">
        <f ca="true">+IF(AND(ISNUMBER(OFFSET('Sanitation Data'!$E$6,0,10*ROW('Sanitation Data'!E64))),'Data Summary'!CQ70="Yes"),OFFSET('Sanitation Data'!$E$6,0,10*ROW('Sanitation Data'!E64)),NA())</f>
        <v>#N/A</v>
      </c>
      <c r="AC70" s="92" t="e">
        <f ca="true">+IF(AND(ISNUMBER(OFFSET('Sanitation Data'!$E$10,0,10*ROW('Sanitation Data'!E64))),'Data Summary'!CR70="Yes"),OFFSET('Sanitation Data'!$E$10,0,10*ROW('Sanitation Data'!E64)),NA())</f>
        <v>#N/A</v>
      </c>
      <c r="AD70" s="92" t="e">
        <f ca="true">+IF(AND(ISNUMBER(OFFSET('Sanitation Data'!$E$11,0,10*ROW('Sanitation Data'!E64))),'Data Summary'!CS70="Yes"),OFFSET('Sanitation Data'!$E$11,0,10*ROW('Sanitation Data'!E64)),NA())</f>
        <v>#N/A</v>
      </c>
      <c r="AE70" s="92" t="e">
        <f ca="true">+IF(AND(ISNUMBER(OFFSET('Sanitation Data'!$E$12,0,10*ROW('Sanitation Data'!E64))),'Data Summary'!CT70="Yes"),OFFSET('Sanitation Data'!$E$12,0,10*ROW('Sanitation Data'!E64)),NA())</f>
        <v>#N/A</v>
      </c>
      <c r="AF70" s="92" t="e">
        <f ca="true">+IF(AND(ISNUMBER(OFFSET('Sanitation Data'!$F$4,0,10*ROW('Sanitation Data'!F64))),'Data Summary'!CU70="Yes"),100-OFFSET('Sanitation Data'!$F$4,0,10*ROW('Sanitation Data'!F64)),NA())</f>
        <v>#N/A</v>
      </c>
      <c r="AG70" s="92" t="e">
        <f ca="true">+IF(AND(ISNUMBER(OFFSET('Sanitation Data'!$F$6,0,10*ROW('Sanitation Data'!F64))),'Data Summary'!CV70="Yes"),OFFSET('Sanitation Data'!$F$6,0,10*ROW('Sanitation Data'!F64)),NA())</f>
        <v>#N/A</v>
      </c>
      <c r="AH70" s="92" t="e">
        <f ca="true">+IF(AND(ISNUMBER(OFFSET('Sanitation Data'!$F$10,0,10*ROW('Sanitation Data'!F64))),'Data Summary'!CW70="Yes"),OFFSET('Sanitation Data'!$F$10,0,10*ROW('Sanitation Data'!F64)),NA())</f>
        <v>#N/A</v>
      </c>
      <c r="AI70" s="92" t="e">
        <f ca="true">+IF(AND(ISNUMBER(OFFSET('Sanitation Data'!$F$11,0,10*ROW('Sanitation Data'!F64))),'Data Summary'!CX70="Yes"),OFFSET('Sanitation Data'!$F$11,0,10*ROW('Sanitation Data'!F64)),NA())</f>
        <v>#N/A</v>
      </c>
      <c r="AJ70" s="92" t="e">
        <f ca="true">+IF(AND(ISNUMBER(OFFSET('Sanitation Data'!$F$12,0,10*ROW('Sanitation Data'!F64))),'Data Summary'!CY70="Yes"),OFFSET('Sanitation Data'!$F$12,0,10*ROW('Sanitation Data'!F64)),NA())</f>
        <v>#N/A</v>
      </c>
      <c r="AK70" s="92" t="e">
        <f ca="true">+IF(AND(ISNUMBER(OFFSET('Sanitation Data'!$G$4,0,10*ROW('Sanitation Data'!G64))),'Data Summary'!CZ70="Yes"),100-OFFSET('Sanitation Data'!$G$4,0,10*ROW('Sanitation Data'!G64)),NA())</f>
        <v>#N/A</v>
      </c>
      <c r="AL70" s="92" t="e">
        <f ca="true">+IF(AND(ISNUMBER(OFFSET('Sanitation Data'!$G$6,0,10*ROW('Sanitation Data'!G64))),'Data Summary'!DA70="Yes"),OFFSET('Sanitation Data'!$G$6,0,10*ROW('Sanitation Data'!G64)),NA())</f>
        <v>#N/A</v>
      </c>
      <c r="AM70" s="92" t="e">
        <f ca="true">+IF(AND(ISNUMBER(OFFSET('Sanitation Data'!$G$10,0,10*ROW('Sanitation Data'!G64))),'Data Summary'!DB70="Yes"),OFFSET('Sanitation Data'!$G$10,0,10*ROW('Sanitation Data'!G64)),NA())</f>
        <v>#N/A</v>
      </c>
      <c r="AN70" s="92" t="e">
        <f ca="true">+IF(AND(ISNUMBER(OFFSET('Sanitation Data'!$G$11,0,10*ROW('Sanitation Data'!G64))),'Data Summary'!DC70="Yes"),OFFSET('Sanitation Data'!$G$11,0,10*ROW('Sanitation Data'!G64)),NA())</f>
        <v>#N/A</v>
      </c>
      <c r="AO70" s="92" t="e">
        <f ca="true">+IF(AND(ISNUMBER(OFFSET('Sanitation Data'!$G$12,0,10*ROW('Sanitation Data'!G64))),'Data Summary'!DD70="Yes"),OFFSET('Sanitation Data'!$G$12,0,10*ROW('Sanitation Data'!G64)),NA())</f>
        <v>#N/A</v>
      </c>
      <c r="AP70" s="92" t="e">
        <f ca="true">+IF(AND(ISNUMBER(OFFSET('Sanitation Data'!$H$4,0,10*ROW('Sanitation Data'!H64))),'Data Summary'!DE70="Yes"),100-OFFSET('Sanitation Data'!$H$4,0,10*ROW('Sanitation Data'!H64)),NA())</f>
        <v>#N/A</v>
      </c>
      <c r="AQ70" s="92" t="e">
        <f ca="true">+IF(AND(ISNUMBER(OFFSET('Sanitation Data'!$H$6,0,10*ROW('Sanitation Data'!H64))),'Data Summary'!DF70="Yes"),OFFSET('Sanitation Data'!$H$6,0,10*ROW('Sanitation Data'!H64)),NA())</f>
        <v>#N/A</v>
      </c>
      <c r="AR70" s="92" t="e">
        <f ca="true">+IF(AND(ISNUMBER(OFFSET('Sanitation Data'!$H$10,0,10*ROW('Sanitation Data'!H64))),'Data Summary'!DG70="Yes"),OFFSET('Sanitation Data'!$H$10,0,10*ROW('Sanitation Data'!H64)),NA())</f>
        <v>#N/A</v>
      </c>
      <c r="AS70" s="92" t="e">
        <f ca="true">+IF(AND(ISNUMBER(OFFSET('Sanitation Data'!$H$11,0,10*ROW('Sanitation Data'!H64))),'Data Summary'!DH70="Yes"),OFFSET('Sanitation Data'!$H$11,0,10*ROW('Sanitation Data'!H64)),NA())</f>
        <v>#N/A</v>
      </c>
      <c r="AT70" s="92" t="e">
        <f ca="true">+IF(AND(ISNUMBER(OFFSET('Sanitation Data'!$H$12,0,10*ROW('Sanitation Data'!H64))),'Data Summary'!DI70="Yes"),OFFSET('Sanitation Data'!$H$12,0,10*ROW('Sanitation Data'!H64)),NA())</f>
        <v>#N/A</v>
      </c>
      <c r="AU70" s="92" t="e">
        <f ca="true">+IF(AND(ISNUMBER(OFFSET('Sanitation Data'!$I$4,0,10*ROW('Sanitation Data'!I64))),'Data Summary'!DJ70="Yes"),100-OFFSET('Sanitation Data'!$I$4,0,10*ROW('Sanitation Data'!I64)),NA())</f>
        <v>#N/A</v>
      </c>
      <c r="AV70" s="92" t="e">
        <f ca="true">+IF(AND(ISNUMBER(OFFSET('Sanitation Data'!$I$6,0,10*ROW('Sanitation Data'!I64))),'Data Summary'!DK70="Yes"),OFFSET('Sanitation Data'!$I$6,0,10*ROW('Sanitation Data'!I64)),NA())</f>
        <v>#N/A</v>
      </c>
      <c r="AW70" s="92" t="e">
        <f ca="true">+IF(AND(ISNUMBER(OFFSET('Sanitation Data'!$I$10,0,10*ROW('Sanitation Data'!I64))),'Data Summary'!DL70="Yes"),OFFSET('Sanitation Data'!$I$10,0,10*ROW('Sanitation Data'!I64)),NA())</f>
        <v>#N/A</v>
      </c>
      <c r="AX70" s="92" t="e">
        <f ca="true">+IF(AND(ISNUMBER(OFFSET('Sanitation Data'!$I$11,0,10*ROW('Sanitation Data'!I64))),'Data Summary'!DM70="Yes"),OFFSET('Sanitation Data'!$I$11,0,10*ROW('Sanitation Data'!I64)),NA())</f>
        <v>#N/A</v>
      </c>
      <c r="AY70" s="92" t="e">
        <f ca="true">+IF(AND(ISNUMBER(OFFSET('Sanitation Data'!$I$12,0,10*ROW('Sanitation Data'!I64))),'Data Summary'!DN70="Yes"),OFFSET('Sanitation Data'!$I$12,0,10*ROW('Sanitation Data'!I64)),NA())</f>
        <v>#N/A</v>
      </c>
      <c r="AZ70" s="93" t="e">
        <f ca="true">+IF(AND(ISNUMBER(OFFSET('Hygiene Data'!$D$5,0,10*ROW('Hygiene Data'!D64))),'Data Summary'!DO70="Yes"),OFFSET('Hygiene Data'!$D$5,0,10*ROW('Hygiene Data'!D64)),NA())</f>
        <v>#N/A</v>
      </c>
      <c r="BA70" s="93" t="e">
        <f ca="true">+IF(AND(ISNUMBER(OFFSET('Hygiene Data'!$D$7,0,10*ROW('Hygiene Data'!D64))),'Data Summary'!DP70="Yes"),OFFSET('Hygiene Data'!$D$7,0,10*ROW('Hygiene Data'!D64)),NA())</f>
        <v>#N/A</v>
      </c>
      <c r="BB70" s="93" t="e">
        <f ca="true">+IF(AND(ISNUMBER(OFFSET('Hygiene Data'!$D$9,0,10*ROW('Hygiene Data'!D64))),'Data Summary'!DQ70="Yes"),OFFSET('Hygiene Data'!$D$9,0,10*ROW('Hygiene Data'!D64)),NA())</f>
        <v>#N/A</v>
      </c>
      <c r="BC70" s="93" t="e">
        <f ca="true">+IF(AND(ISNUMBER(OFFSET('Hygiene Data'!$E$5,0,10*ROW('Hygiene Data'!E64))),'Data Summary'!DR70="Yes"),OFFSET('Hygiene Data'!$E$5,0,10*ROW('Hygiene Data'!E64)),NA())</f>
        <v>#N/A</v>
      </c>
      <c r="BD70" s="93" t="e">
        <f ca="true">+IF(AND(ISNUMBER(OFFSET('Hygiene Data'!$E$7,0,10*ROW('Hygiene Data'!E64))),'Data Summary'!DS70="Yes"),OFFSET('Hygiene Data'!$E$7,0,10*ROW('Hygiene Data'!E64)),NA())</f>
        <v>#N/A</v>
      </c>
      <c r="BE70" s="93" t="e">
        <f ca="true">+IF(AND(ISNUMBER(OFFSET('Hygiene Data'!$E$9,0,10*ROW('Hygiene Data'!E64))),'Data Summary'!DT70="Yes"),OFFSET('Hygiene Data'!$E$9,0,10*ROW('Hygiene Data'!E64)),NA())</f>
        <v>#N/A</v>
      </c>
      <c r="BF70" s="93" t="e">
        <f ca="true">+IF(AND(ISNUMBER(OFFSET('Hygiene Data'!$F$5,0,10*ROW('Hygiene Data'!F64))),'Data Summary'!DU70="Yes"),OFFSET('Hygiene Data'!$F$5,0,10*ROW('Hygiene Data'!F64)),NA())</f>
        <v>#N/A</v>
      </c>
      <c r="BG70" s="93" t="e">
        <f ca="true">+IF(AND(ISNUMBER(OFFSET('Hygiene Data'!$F$7,0,10*ROW('Hygiene Data'!F64))),'Data Summary'!DV70="Yes"),OFFSET('Hygiene Data'!$F$7,0,10*ROW('Hygiene Data'!F64)),NA())</f>
        <v>#N/A</v>
      </c>
      <c r="BH70" s="93" t="e">
        <f ca="true">+IF(AND(ISNUMBER(OFFSET('Hygiene Data'!$F$9,0,10*ROW('Hygiene Data'!F64))),'Data Summary'!DW70="Yes"),OFFSET('Hygiene Data'!$F$9,0,10*ROW('Hygiene Data'!F64)),NA())</f>
        <v>#N/A</v>
      </c>
      <c r="BI70" s="93" t="e">
        <f ca="true">+IF(AND(ISNUMBER(OFFSET('Hygiene Data'!$G$5,0,10*ROW('Hygiene Data'!G64))),'Data Summary'!DX70="Yes"),OFFSET('Hygiene Data'!$G$5,0,10*ROW('Hygiene Data'!G64)),NA())</f>
        <v>#N/A</v>
      </c>
      <c r="BJ70" s="93" t="e">
        <f ca="true">+IF(AND(ISNUMBER(OFFSET('Hygiene Data'!$G$7,0,10*ROW('Hygiene Data'!G64))),'Data Summary'!DY70="Yes"),OFFSET('Hygiene Data'!$G$7,0,10*ROW('Hygiene Data'!G64)),NA())</f>
        <v>#N/A</v>
      </c>
      <c r="BK70" s="93" t="e">
        <f ca="true">+IF(AND(ISNUMBER(OFFSET('Hygiene Data'!$G$9,0,10*ROW('Hygiene Data'!G64))),'Data Summary'!DZ70="Yes"),OFFSET('Hygiene Data'!$G$9,0,10*ROW('Hygiene Data'!G64)),NA())</f>
        <v>#N/A</v>
      </c>
      <c r="BL70" s="93" t="e">
        <f ca="true">+IF(AND(ISNUMBER(OFFSET('Hygiene Data'!$H$5,0,10*ROW('Hygiene Data'!H64))),'Data Summary'!EA70="Yes"),OFFSET('Hygiene Data'!$H$5,0,10*ROW('Hygiene Data'!H64)),NA())</f>
        <v>#N/A</v>
      </c>
      <c r="BM70" s="93" t="e">
        <f ca="true">+IF(AND(ISNUMBER(OFFSET('Hygiene Data'!$H$7,0,10*ROW('Hygiene Data'!H64))),'Data Summary'!EB70="Yes"),OFFSET('Hygiene Data'!$H$7,0,10*ROW('Hygiene Data'!H64)),NA())</f>
        <v>#N/A</v>
      </c>
      <c r="BN70" s="93" t="e">
        <f ca="true">+IF(AND(ISNUMBER(OFFSET('Hygiene Data'!$H$9,0,10*ROW('Hygiene Data'!H64))),'Data Summary'!EC70="Yes"),OFFSET('Hygiene Data'!$H$9,0,10*ROW('Hygiene Data'!H64)),NA())</f>
        <v>#N/A</v>
      </c>
      <c r="BO70" s="93" t="e">
        <f ca="true">+IF(AND(ISNUMBER(OFFSET('Hygiene Data'!$I$5,0,10*ROW('Hygiene Data'!I64))),'Data Summary'!ED70="Yes"),OFFSET('Hygiene Data'!$I$5,0,10*ROW('Hygiene Data'!I64)),NA())</f>
        <v>#N/A</v>
      </c>
      <c r="BP70" s="93" t="e">
        <f ca="true">+IF(AND(ISNUMBER(OFFSET('Hygiene Data'!$I$7,0,10*ROW('Hygiene Data'!I64))),'Data Summary'!EE70="Yes"),OFFSET('Hygiene Data'!$I$7,0,10*ROW('Hygiene Data'!I64)),NA())</f>
        <v>#N/A</v>
      </c>
      <c r="BQ70" s="93" t="e">
        <f ca="true">+IF(AND(ISNUMBER(OFFSET('Hygiene Data'!$I$9,0,10*ROW('Hygiene Data'!I64))),'Data Summary'!EF70="Yes"),OFFSET('Hygiene Data'!$I$9,0,10*ROW('Hygiene Data'!I64)),NA())</f>
        <v>#N/A</v>
      </c>
    </row>
    <row xmlns:x14ac="http://schemas.microsoft.com/office/spreadsheetml/2009/9/ac" r="71" x14ac:dyDescent="0.2">
      <c r="A71" s="328" t="e">
        <f ca="true">+RIGHT('Data Summary'!A71,LEN('Data Summary'!A71)-9)</f>
        <v>#VALUE!</v>
      </c>
      <c r="B71" s="35" t="str">
        <f ca="true">+IF(ISTEXT('Data Summary'!B71),'Data Summary'!B71,"")</f>
        <v/>
      </c>
      <c r="C71" s="327" t="e">
        <f ca="true">+VALUE('Data Summary'!C71)</f>
        <v>#VALUE!</v>
      </c>
      <c r="D71" s="91" t="e">
        <f ca="true">+IF(AND(ISNUMBER(OFFSET('Water Data'!$D$4,0,10*ROW('Water Data'!D65))),'Data Summary'!BS71="Yes"),100-OFFSET('Water Data'!$D$4,0,10*ROW('Water Data'!D65)),NA())</f>
        <v>#N/A</v>
      </c>
      <c r="E71" s="91" t="e">
        <f ca="true">+IF(AND(ISNUMBER(OFFSET('Water Data'!$D$6,0,10*ROW('Water Data'!D65))),'Data Summary'!BT71="Yes"),OFFSET('Water Data'!$D$6,0,10*ROW('Water Data'!D65)),NA())</f>
        <v>#N/A</v>
      </c>
      <c r="F71" s="91" t="e">
        <f ca="true">+IF(AND(ISNUMBER(OFFSET('Water Data'!$D$9,0,10*ROW('Water Data'!D65))),'Data Summary'!BU71="Yes"),OFFSET('Water Data'!$D$9,0,10*ROW('Water Data'!D65)),NA())</f>
        <v>#N/A</v>
      </c>
      <c r="G71" s="91" t="e">
        <f ca="true">+IF(AND(ISNUMBER(OFFSET('Water Data'!$E$4,0,10*ROW('Water Data'!E65))),'Data Summary'!BV71="Yes"),100-OFFSET('Water Data'!$E$4,0,10*ROW('Water Data'!E65)),NA())</f>
        <v>#N/A</v>
      </c>
      <c r="H71" s="91" t="e">
        <f ca="true">+IF(AND(ISNUMBER(OFFSET('Water Data'!$E$6,0,10*ROW('Water Data'!E65))),'Data Summary'!BW71="Yes"),OFFSET('Water Data'!$E$6,0,10*ROW('Water Data'!E65)),NA())</f>
        <v>#N/A</v>
      </c>
      <c r="I71" s="91" t="e">
        <f ca="true">+IF(AND(ISNUMBER(OFFSET('Water Data'!$E$9,0,10*ROW('Water Data'!E65))),'Data Summary'!BX71="Yes"),OFFSET('Water Data'!$E$9,0,10*ROW('Water Data'!E65)),NA())</f>
        <v>#N/A</v>
      </c>
      <c r="J71" s="91" t="e">
        <f ca="true">+IF(AND(ISNUMBER(OFFSET('Water Data'!$F$4,0,10*ROW('Water Data'!F65))),'Data Summary'!BY71="Yes"),100-OFFSET('Water Data'!$F$4,0,10*ROW('Water Data'!F65)),NA())</f>
        <v>#N/A</v>
      </c>
      <c r="K71" s="91" t="e">
        <f ca="true">+IF(AND(ISNUMBER(OFFSET('Water Data'!$F$6,0,10*ROW('Water Data'!F65))),'Data Summary'!BZ71="Yes"),OFFSET('Water Data'!$F$6,0,10*ROW('Water Data'!F65)),NA())</f>
        <v>#N/A</v>
      </c>
      <c r="L71" s="91" t="e">
        <f ca="true">+IF(AND(ISNUMBER(OFFSET('Water Data'!$F$9,0,10*ROW('Water Data'!F65))),'Data Summary'!CA71="Yes"),OFFSET('Water Data'!$F$9,0,10*ROW('Water Data'!F65)),NA())</f>
        <v>#N/A</v>
      </c>
      <c r="M71" s="91" t="e">
        <f ca="true">+IF(AND(ISNUMBER(OFFSET('Water Data'!$G$4,0,10*ROW('Water Data'!G65))),'Data Summary'!CB71="Yes"),100-OFFSET('Water Data'!$G$4,0,10*ROW('Water Data'!G65)),NA())</f>
        <v>#N/A</v>
      </c>
      <c r="N71" s="91" t="e">
        <f ca="true">+IF(AND(ISNUMBER(OFFSET('Water Data'!$G$6,0,10*ROW('Water Data'!G65))),'Data Summary'!CC71="Yes"),OFFSET('Water Data'!$G$6,0,10*ROW('Water Data'!G65)),NA())</f>
        <v>#N/A</v>
      </c>
      <c r="O71" s="91" t="e">
        <f ca="true">+IF(AND(ISNUMBER(OFFSET('Water Data'!$G$9,0,10*ROW('Water Data'!G65))),'Data Summary'!CD71="Yes"),OFFSET('Water Data'!$G$9,0,10*ROW('Water Data'!G65)),NA())</f>
        <v>#N/A</v>
      </c>
      <c r="P71" s="91" t="e">
        <f ca="true">+IF(AND(ISNUMBER(OFFSET('Water Data'!$H$4,0,10*ROW('Water Data'!H65))),'Data Summary'!CE71="Yes"),100-OFFSET('Water Data'!$H$4,0,10*ROW('Water Data'!H65)),NA())</f>
        <v>#N/A</v>
      </c>
      <c r="Q71" s="91" t="e">
        <f ca="true">+IF(AND(ISNUMBER(OFFSET('Water Data'!$H$6,0,10*ROW('Water Data'!H65))),'Data Summary'!CF71="Yes"),OFFSET('Water Data'!$H$6,0,10*ROW('Water Data'!H65)),NA())</f>
        <v>#N/A</v>
      </c>
      <c r="R71" s="91" t="e">
        <f ca="true">+IF(AND(ISNUMBER(OFFSET('Water Data'!$H$9,0,10*ROW('Water Data'!H65))),'Data Summary'!CG71="Yes"),OFFSET('Water Data'!$H$9,0,10*ROW('Water Data'!H65)),NA())</f>
        <v>#N/A</v>
      </c>
      <c r="S71" s="91" t="e">
        <f ca="true">+IF(AND(ISNUMBER(OFFSET('Water Data'!$I$4,0,10*ROW('Water Data'!I65))),'Data Summary'!CH71="Yes"),100-OFFSET('Water Data'!$I$4,0,10*ROW('Water Data'!I65)),NA())</f>
        <v>#N/A</v>
      </c>
      <c r="T71" s="91" t="e">
        <f ca="true">+IF(AND(ISNUMBER(OFFSET('Water Data'!$I$6,0,10*ROW('Water Data'!I65))),'Data Summary'!CI71="Yes"),OFFSET('Water Data'!$I$6,0,10*ROW('Water Data'!I65)),NA())</f>
        <v>#N/A</v>
      </c>
      <c r="U71" s="91" t="e">
        <f ca="true">+IF(AND(ISNUMBER(OFFSET('Water Data'!$I$9,0,10*ROW('Water Data'!I65))),'Data Summary'!CJ71="Yes"),OFFSET('Water Data'!$I$9,0,10*ROW('Water Data'!I65)),NA())</f>
        <v>#N/A</v>
      </c>
      <c r="V71" s="92" t="e">
        <f ca="true">+IF(AND(ISNUMBER(OFFSET('Sanitation Data'!$D$4,0,10*ROW('Sanitation Data'!D65))),'Data Summary'!CK71="Yes"),100-OFFSET('Sanitation Data'!$D$4,0,10*ROW('Sanitation Data'!D65)),NA())</f>
        <v>#N/A</v>
      </c>
      <c r="W71" s="92" t="e">
        <f ca="true">+IF(AND(ISNUMBER(OFFSET('Sanitation Data'!$D$6,0,10*ROW('Sanitation Data'!D65))),'Data Summary'!CL71="Yes"),OFFSET('Sanitation Data'!$D$6,0,10*ROW('Sanitation Data'!D65)),NA())</f>
        <v>#N/A</v>
      </c>
      <c r="X71" s="92" t="e">
        <f ca="true">+IF(AND(ISNUMBER(OFFSET('Sanitation Data'!$D$10,0,10*ROW('Sanitation Data'!D65))),'Data Summary'!CM71="Yes"),OFFSET('Sanitation Data'!$D$10,0,10*ROW('Sanitation Data'!D65)),NA())</f>
        <v>#N/A</v>
      </c>
      <c r="Y71" s="92" t="e">
        <f ca="true">+IF(AND(ISNUMBER(OFFSET('Sanitation Data'!$D$11,0,10*ROW('Sanitation Data'!D65))),'Data Summary'!CN71="Yes"),OFFSET('Sanitation Data'!$D$11,0,10*ROW('Sanitation Data'!D65)),NA())</f>
        <v>#N/A</v>
      </c>
      <c r="Z71" s="92" t="e">
        <f ca="true">+IF(AND(ISNUMBER(OFFSET('Sanitation Data'!$D$12,0,10*ROW('Sanitation Data'!D65))),'Data Summary'!CO71="Yes"),OFFSET('Sanitation Data'!$D$12,0,10*ROW('Sanitation Data'!D65)),NA())</f>
        <v>#N/A</v>
      </c>
      <c r="AA71" s="92" t="e">
        <f ca="true">+IF(AND(ISNUMBER(OFFSET('Sanitation Data'!$E$4,0,10*ROW('Sanitation Data'!E65))),'Data Summary'!CP71="Yes"),100-OFFSET('Sanitation Data'!$E$4,0,10*ROW('Sanitation Data'!E65)),NA())</f>
        <v>#N/A</v>
      </c>
      <c r="AB71" s="92" t="e">
        <f ca="true">+IF(AND(ISNUMBER(OFFSET('Sanitation Data'!$E$6,0,10*ROW('Sanitation Data'!E65))),'Data Summary'!CQ71="Yes"),OFFSET('Sanitation Data'!$E$6,0,10*ROW('Sanitation Data'!E65)),NA())</f>
        <v>#N/A</v>
      </c>
      <c r="AC71" s="92" t="e">
        <f ca="true">+IF(AND(ISNUMBER(OFFSET('Sanitation Data'!$E$10,0,10*ROW('Sanitation Data'!E65))),'Data Summary'!CR71="Yes"),OFFSET('Sanitation Data'!$E$10,0,10*ROW('Sanitation Data'!E65)),NA())</f>
        <v>#N/A</v>
      </c>
      <c r="AD71" s="92" t="e">
        <f ca="true">+IF(AND(ISNUMBER(OFFSET('Sanitation Data'!$E$11,0,10*ROW('Sanitation Data'!E65))),'Data Summary'!CS71="Yes"),OFFSET('Sanitation Data'!$E$11,0,10*ROW('Sanitation Data'!E65)),NA())</f>
        <v>#N/A</v>
      </c>
      <c r="AE71" s="92" t="e">
        <f ca="true">+IF(AND(ISNUMBER(OFFSET('Sanitation Data'!$E$12,0,10*ROW('Sanitation Data'!E65))),'Data Summary'!CT71="Yes"),OFFSET('Sanitation Data'!$E$12,0,10*ROW('Sanitation Data'!E65)),NA())</f>
        <v>#N/A</v>
      </c>
      <c r="AF71" s="92" t="e">
        <f ca="true">+IF(AND(ISNUMBER(OFFSET('Sanitation Data'!$F$4,0,10*ROW('Sanitation Data'!F65))),'Data Summary'!CU71="Yes"),100-OFFSET('Sanitation Data'!$F$4,0,10*ROW('Sanitation Data'!F65)),NA())</f>
        <v>#N/A</v>
      </c>
      <c r="AG71" s="92" t="e">
        <f ca="true">+IF(AND(ISNUMBER(OFFSET('Sanitation Data'!$F$6,0,10*ROW('Sanitation Data'!F65))),'Data Summary'!CV71="Yes"),OFFSET('Sanitation Data'!$F$6,0,10*ROW('Sanitation Data'!F65)),NA())</f>
        <v>#N/A</v>
      </c>
      <c r="AH71" s="92" t="e">
        <f ca="true">+IF(AND(ISNUMBER(OFFSET('Sanitation Data'!$F$10,0,10*ROW('Sanitation Data'!F65))),'Data Summary'!CW71="Yes"),OFFSET('Sanitation Data'!$F$10,0,10*ROW('Sanitation Data'!F65)),NA())</f>
        <v>#N/A</v>
      </c>
      <c r="AI71" s="92" t="e">
        <f ca="true">+IF(AND(ISNUMBER(OFFSET('Sanitation Data'!$F$11,0,10*ROW('Sanitation Data'!F65))),'Data Summary'!CX71="Yes"),OFFSET('Sanitation Data'!$F$11,0,10*ROW('Sanitation Data'!F65)),NA())</f>
        <v>#N/A</v>
      </c>
      <c r="AJ71" s="92" t="e">
        <f ca="true">+IF(AND(ISNUMBER(OFFSET('Sanitation Data'!$F$12,0,10*ROW('Sanitation Data'!F65))),'Data Summary'!CY71="Yes"),OFFSET('Sanitation Data'!$F$12,0,10*ROW('Sanitation Data'!F65)),NA())</f>
        <v>#N/A</v>
      </c>
      <c r="AK71" s="92" t="e">
        <f ca="true">+IF(AND(ISNUMBER(OFFSET('Sanitation Data'!$G$4,0,10*ROW('Sanitation Data'!G65))),'Data Summary'!CZ71="Yes"),100-OFFSET('Sanitation Data'!$G$4,0,10*ROW('Sanitation Data'!G65)),NA())</f>
        <v>#N/A</v>
      </c>
      <c r="AL71" s="92" t="e">
        <f ca="true">+IF(AND(ISNUMBER(OFFSET('Sanitation Data'!$G$6,0,10*ROW('Sanitation Data'!G65))),'Data Summary'!DA71="Yes"),OFFSET('Sanitation Data'!$G$6,0,10*ROW('Sanitation Data'!G65)),NA())</f>
        <v>#N/A</v>
      </c>
      <c r="AM71" s="92" t="e">
        <f ca="true">+IF(AND(ISNUMBER(OFFSET('Sanitation Data'!$G$10,0,10*ROW('Sanitation Data'!G65))),'Data Summary'!DB71="Yes"),OFFSET('Sanitation Data'!$G$10,0,10*ROW('Sanitation Data'!G65)),NA())</f>
        <v>#N/A</v>
      </c>
      <c r="AN71" s="92" t="e">
        <f ca="true">+IF(AND(ISNUMBER(OFFSET('Sanitation Data'!$G$11,0,10*ROW('Sanitation Data'!G65))),'Data Summary'!DC71="Yes"),OFFSET('Sanitation Data'!$G$11,0,10*ROW('Sanitation Data'!G65)),NA())</f>
        <v>#N/A</v>
      </c>
      <c r="AO71" s="92" t="e">
        <f ca="true">+IF(AND(ISNUMBER(OFFSET('Sanitation Data'!$G$12,0,10*ROW('Sanitation Data'!G65))),'Data Summary'!DD71="Yes"),OFFSET('Sanitation Data'!$G$12,0,10*ROW('Sanitation Data'!G65)),NA())</f>
        <v>#N/A</v>
      </c>
      <c r="AP71" s="92" t="e">
        <f ca="true">+IF(AND(ISNUMBER(OFFSET('Sanitation Data'!$H$4,0,10*ROW('Sanitation Data'!H65))),'Data Summary'!DE71="Yes"),100-OFFSET('Sanitation Data'!$H$4,0,10*ROW('Sanitation Data'!H65)),NA())</f>
        <v>#N/A</v>
      </c>
      <c r="AQ71" s="92" t="e">
        <f ca="true">+IF(AND(ISNUMBER(OFFSET('Sanitation Data'!$H$6,0,10*ROW('Sanitation Data'!H65))),'Data Summary'!DF71="Yes"),OFFSET('Sanitation Data'!$H$6,0,10*ROW('Sanitation Data'!H65)),NA())</f>
        <v>#N/A</v>
      </c>
      <c r="AR71" s="92" t="e">
        <f ca="true">+IF(AND(ISNUMBER(OFFSET('Sanitation Data'!$H$10,0,10*ROW('Sanitation Data'!H65))),'Data Summary'!DG71="Yes"),OFFSET('Sanitation Data'!$H$10,0,10*ROW('Sanitation Data'!H65)),NA())</f>
        <v>#N/A</v>
      </c>
      <c r="AS71" s="92" t="e">
        <f ca="true">+IF(AND(ISNUMBER(OFFSET('Sanitation Data'!$H$11,0,10*ROW('Sanitation Data'!H65))),'Data Summary'!DH71="Yes"),OFFSET('Sanitation Data'!$H$11,0,10*ROW('Sanitation Data'!H65)),NA())</f>
        <v>#N/A</v>
      </c>
      <c r="AT71" s="92" t="e">
        <f ca="true">+IF(AND(ISNUMBER(OFFSET('Sanitation Data'!$H$12,0,10*ROW('Sanitation Data'!H65))),'Data Summary'!DI71="Yes"),OFFSET('Sanitation Data'!$H$12,0,10*ROW('Sanitation Data'!H65)),NA())</f>
        <v>#N/A</v>
      </c>
      <c r="AU71" s="92" t="e">
        <f ca="true">+IF(AND(ISNUMBER(OFFSET('Sanitation Data'!$I$4,0,10*ROW('Sanitation Data'!I65))),'Data Summary'!DJ71="Yes"),100-OFFSET('Sanitation Data'!$I$4,0,10*ROW('Sanitation Data'!I65)),NA())</f>
        <v>#N/A</v>
      </c>
      <c r="AV71" s="92" t="e">
        <f ca="true">+IF(AND(ISNUMBER(OFFSET('Sanitation Data'!$I$6,0,10*ROW('Sanitation Data'!I65))),'Data Summary'!DK71="Yes"),OFFSET('Sanitation Data'!$I$6,0,10*ROW('Sanitation Data'!I65)),NA())</f>
        <v>#N/A</v>
      </c>
      <c r="AW71" s="92" t="e">
        <f ca="true">+IF(AND(ISNUMBER(OFFSET('Sanitation Data'!$I$10,0,10*ROW('Sanitation Data'!I65))),'Data Summary'!DL71="Yes"),OFFSET('Sanitation Data'!$I$10,0,10*ROW('Sanitation Data'!I65)),NA())</f>
        <v>#N/A</v>
      </c>
      <c r="AX71" s="92" t="e">
        <f ca="true">+IF(AND(ISNUMBER(OFFSET('Sanitation Data'!$I$11,0,10*ROW('Sanitation Data'!I65))),'Data Summary'!DM71="Yes"),OFFSET('Sanitation Data'!$I$11,0,10*ROW('Sanitation Data'!I65)),NA())</f>
        <v>#N/A</v>
      </c>
      <c r="AY71" s="92" t="e">
        <f ca="true">+IF(AND(ISNUMBER(OFFSET('Sanitation Data'!$I$12,0,10*ROW('Sanitation Data'!I65))),'Data Summary'!DN71="Yes"),OFFSET('Sanitation Data'!$I$12,0,10*ROW('Sanitation Data'!I65)),NA())</f>
        <v>#N/A</v>
      </c>
      <c r="AZ71" s="93" t="e">
        <f ca="true">+IF(AND(ISNUMBER(OFFSET('Hygiene Data'!$D$5,0,10*ROW('Hygiene Data'!D65))),'Data Summary'!DO71="Yes"),OFFSET('Hygiene Data'!$D$5,0,10*ROW('Hygiene Data'!D65)),NA())</f>
        <v>#N/A</v>
      </c>
      <c r="BA71" s="93" t="e">
        <f ca="true">+IF(AND(ISNUMBER(OFFSET('Hygiene Data'!$D$7,0,10*ROW('Hygiene Data'!D65))),'Data Summary'!DP71="Yes"),OFFSET('Hygiene Data'!$D$7,0,10*ROW('Hygiene Data'!D65)),NA())</f>
        <v>#N/A</v>
      </c>
      <c r="BB71" s="93" t="e">
        <f ca="true">+IF(AND(ISNUMBER(OFFSET('Hygiene Data'!$D$9,0,10*ROW('Hygiene Data'!D65))),'Data Summary'!DQ71="Yes"),OFFSET('Hygiene Data'!$D$9,0,10*ROW('Hygiene Data'!D65)),NA())</f>
        <v>#N/A</v>
      </c>
      <c r="BC71" s="93" t="e">
        <f ca="true">+IF(AND(ISNUMBER(OFFSET('Hygiene Data'!$E$5,0,10*ROW('Hygiene Data'!E65))),'Data Summary'!DR71="Yes"),OFFSET('Hygiene Data'!$E$5,0,10*ROW('Hygiene Data'!E65)),NA())</f>
        <v>#N/A</v>
      </c>
      <c r="BD71" s="93" t="e">
        <f ca="true">+IF(AND(ISNUMBER(OFFSET('Hygiene Data'!$E$7,0,10*ROW('Hygiene Data'!E65))),'Data Summary'!DS71="Yes"),OFFSET('Hygiene Data'!$E$7,0,10*ROW('Hygiene Data'!E65)),NA())</f>
        <v>#N/A</v>
      </c>
      <c r="BE71" s="93" t="e">
        <f ca="true">+IF(AND(ISNUMBER(OFFSET('Hygiene Data'!$E$9,0,10*ROW('Hygiene Data'!E65))),'Data Summary'!DT71="Yes"),OFFSET('Hygiene Data'!$E$9,0,10*ROW('Hygiene Data'!E65)),NA())</f>
        <v>#N/A</v>
      </c>
      <c r="BF71" s="93" t="e">
        <f ca="true">+IF(AND(ISNUMBER(OFFSET('Hygiene Data'!$F$5,0,10*ROW('Hygiene Data'!F65))),'Data Summary'!DU71="Yes"),OFFSET('Hygiene Data'!$F$5,0,10*ROW('Hygiene Data'!F65)),NA())</f>
        <v>#N/A</v>
      </c>
      <c r="BG71" s="93" t="e">
        <f ca="true">+IF(AND(ISNUMBER(OFFSET('Hygiene Data'!$F$7,0,10*ROW('Hygiene Data'!F65))),'Data Summary'!DV71="Yes"),OFFSET('Hygiene Data'!$F$7,0,10*ROW('Hygiene Data'!F65)),NA())</f>
        <v>#N/A</v>
      </c>
      <c r="BH71" s="93" t="e">
        <f ca="true">+IF(AND(ISNUMBER(OFFSET('Hygiene Data'!$F$9,0,10*ROW('Hygiene Data'!F65))),'Data Summary'!DW71="Yes"),OFFSET('Hygiene Data'!$F$9,0,10*ROW('Hygiene Data'!F65)),NA())</f>
        <v>#N/A</v>
      </c>
      <c r="BI71" s="93" t="e">
        <f ca="true">+IF(AND(ISNUMBER(OFFSET('Hygiene Data'!$G$5,0,10*ROW('Hygiene Data'!G65))),'Data Summary'!DX71="Yes"),OFFSET('Hygiene Data'!$G$5,0,10*ROW('Hygiene Data'!G65)),NA())</f>
        <v>#N/A</v>
      </c>
      <c r="BJ71" s="93" t="e">
        <f ca="true">+IF(AND(ISNUMBER(OFFSET('Hygiene Data'!$G$7,0,10*ROW('Hygiene Data'!G65))),'Data Summary'!DY71="Yes"),OFFSET('Hygiene Data'!$G$7,0,10*ROW('Hygiene Data'!G65)),NA())</f>
        <v>#N/A</v>
      </c>
      <c r="BK71" s="93" t="e">
        <f ca="true">+IF(AND(ISNUMBER(OFFSET('Hygiene Data'!$G$9,0,10*ROW('Hygiene Data'!G65))),'Data Summary'!DZ71="Yes"),OFFSET('Hygiene Data'!$G$9,0,10*ROW('Hygiene Data'!G65)),NA())</f>
        <v>#N/A</v>
      </c>
      <c r="BL71" s="93" t="e">
        <f ca="true">+IF(AND(ISNUMBER(OFFSET('Hygiene Data'!$H$5,0,10*ROW('Hygiene Data'!H65))),'Data Summary'!EA71="Yes"),OFFSET('Hygiene Data'!$H$5,0,10*ROW('Hygiene Data'!H65)),NA())</f>
        <v>#N/A</v>
      </c>
      <c r="BM71" s="93" t="e">
        <f ca="true">+IF(AND(ISNUMBER(OFFSET('Hygiene Data'!$H$7,0,10*ROW('Hygiene Data'!H65))),'Data Summary'!EB71="Yes"),OFFSET('Hygiene Data'!$H$7,0,10*ROW('Hygiene Data'!H65)),NA())</f>
        <v>#N/A</v>
      </c>
      <c r="BN71" s="93" t="e">
        <f ca="true">+IF(AND(ISNUMBER(OFFSET('Hygiene Data'!$H$9,0,10*ROW('Hygiene Data'!H65))),'Data Summary'!EC71="Yes"),OFFSET('Hygiene Data'!$H$9,0,10*ROW('Hygiene Data'!H65)),NA())</f>
        <v>#N/A</v>
      </c>
      <c r="BO71" s="93" t="e">
        <f ca="true">+IF(AND(ISNUMBER(OFFSET('Hygiene Data'!$I$5,0,10*ROW('Hygiene Data'!I65))),'Data Summary'!ED71="Yes"),OFFSET('Hygiene Data'!$I$5,0,10*ROW('Hygiene Data'!I65)),NA())</f>
        <v>#N/A</v>
      </c>
      <c r="BP71" s="93" t="e">
        <f ca="true">+IF(AND(ISNUMBER(OFFSET('Hygiene Data'!$I$7,0,10*ROW('Hygiene Data'!I65))),'Data Summary'!EE71="Yes"),OFFSET('Hygiene Data'!$I$7,0,10*ROW('Hygiene Data'!I65)),NA())</f>
        <v>#N/A</v>
      </c>
      <c r="BQ71" s="93" t="e">
        <f ca="true">+IF(AND(ISNUMBER(OFFSET('Hygiene Data'!$I$9,0,10*ROW('Hygiene Data'!I65))),'Data Summary'!EF71="Yes"),OFFSET('Hygiene Data'!$I$9,0,10*ROW('Hygiene Data'!I65)),NA())</f>
        <v>#N/A</v>
      </c>
    </row>
    <row xmlns:x14ac="http://schemas.microsoft.com/office/spreadsheetml/2009/9/ac" r="72" x14ac:dyDescent="0.2">
      <c r="A72" s="328" t="e">
        <f ca="true">+RIGHT('Data Summary'!A72,LEN('Data Summary'!A72)-9)</f>
        <v>#VALUE!</v>
      </c>
      <c r="B72" s="35" t="str">
        <f ca="true">+IF(ISTEXT('Data Summary'!B72),'Data Summary'!B72,"")</f>
        <v/>
      </c>
      <c r="C72" s="327" t="e">
        <f ca="true">+VALUE('Data Summary'!C72)</f>
        <v>#VALUE!</v>
      </c>
      <c r="D72" s="91" t="e">
        <f ca="true">+IF(AND(ISNUMBER(OFFSET('Water Data'!$D$4,0,10*ROW('Water Data'!D66))),'Data Summary'!BS72="Yes"),100-OFFSET('Water Data'!$D$4,0,10*ROW('Water Data'!D66)),NA())</f>
        <v>#N/A</v>
      </c>
      <c r="E72" s="91" t="e">
        <f ca="true">+IF(AND(ISNUMBER(OFFSET('Water Data'!$D$6,0,10*ROW('Water Data'!D66))),'Data Summary'!BT72="Yes"),OFFSET('Water Data'!$D$6,0,10*ROW('Water Data'!D66)),NA())</f>
        <v>#N/A</v>
      </c>
      <c r="F72" s="91" t="e">
        <f ca="true">+IF(AND(ISNUMBER(OFFSET('Water Data'!$D$9,0,10*ROW('Water Data'!D66))),'Data Summary'!BU72="Yes"),OFFSET('Water Data'!$D$9,0,10*ROW('Water Data'!D66)),NA())</f>
        <v>#N/A</v>
      </c>
      <c r="G72" s="91" t="e">
        <f ca="true">+IF(AND(ISNUMBER(OFFSET('Water Data'!$E$4,0,10*ROW('Water Data'!E66))),'Data Summary'!BV72="Yes"),100-OFFSET('Water Data'!$E$4,0,10*ROW('Water Data'!E66)),NA())</f>
        <v>#N/A</v>
      </c>
      <c r="H72" s="91" t="e">
        <f ca="true">+IF(AND(ISNUMBER(OFFSET('Water Data'!$E$6,0,10*ROW('Water Data'!E66))),'Data Summary'!BW72="Yes"),OFFSET('Water Data'!$E$6,0,10*ROW('Water Data'!E66)),NA())</f>
        <v>#N/A</v>
      </c>
      <c r="I72" s="91" t="e">
        <f ca="true">+IF(AND(ISNUMBER(OFFSET('Water Data'!$E$9,0,10*ROW('Water Data'!E66))),'Data Summary'!BX72="Yes"),OFFSET('Water Data'!$E$9,0,10*ROW('Water Data'!E66)),NA())</f>
        <v>#N/A</v>
      </c>
      <c r="J72" s="91" t="e">
        <f ca="true">+IF(AND(ISNUMBER(OFFSET('Water Data'!$F$4,0,10*ROW('Water Data'!F66))),'Data Summary'!BY72="Yes"),100-OFFSET('Water Data'!$F$4,0,10*ROW('Water Data'!F66)),NA())</f>
        <v>#N/A</v>
      </c>
      <c r="K72" s="91" t="e">
        <f ca="true">+IF(AND(ISNUMBER(OFFSET('Water Data'!$F$6,0,10*ROW('Water Data'!F66))),'Data Summary'!BZ72="Yes"),OFFSET('Water Data'!$F$6,0,10*ROW('Water Data'!F66)),NA())</f>
        <v>#N/A</v>
      </c>
      <c r="L72" s="91" t="e">
        <f ca="true">+IF(AND(ISNUMBER(OFFSET('Water Data'!$F$9,0,10*ROW('Water Data'!F66))),'Data Summary'!CA72="Yes"),OFFSET('Water Data'!$F$9,0,10*ROW('Water Data'!F66)),NA())</f>
        <v>#N/A</v>
      </c>
      <c r="M72" s="91" t="e">
        <f ca="true">+IF(AND(ISNUMBER(OFFSET('Water Data'!$G$4,0,10*ROW('Water Data'!G66))),'Data Summary'!CB72="Yes"),100-OFFSET('Water Data'!$G$4,0,10*ROW('Water Data'!G66)),NA())</f>
        <v>#N/A</v>
      </c>
      <c r="N72" s="91" t="e">
        <f ca="true">+IF(AND(ISNUMBER(OFFSET('Water Data'!$G$6,0,10*ROW('Water Data'!G66))),'Data Summary'!CC72="Yes"),OFFSET('Water Data'!$G$6,0,10*ROW('Water Data'!G66)),NA())</f>
        <v>#N/A</v>
      </c>
      <c r="O72" s="91" t="e">
        <f ca="true">+IF(AND(ISNUMBER(OFFSET('Water Data'!$G$9,0,10*ROW('Water Data'!G66))),'Data Summary'!CD72="Yes"),OFFSET('Water Data'!$G$9,0,10*ROW('Water Data'!G66)),NA())</f>
        <v>#N/A</v>
      </c>
      <c r="P72" s="91" t="e">
        <f ca="true">+IF(AND(ISNUMBER(OFFSET('Water Data'!$H$4,0,10*ROW('Water Data'!H66))),'Data Summary'!CE72="Yes"),100-OFFSET('Water Data'!$H$4,0,10*ROW('Water Data'!H66)),NA())</f>
        <v>#N/A</v>
      </c>
      <c r="Q72" s="91" t="e">
        <f ca="true">+IF(AND(ISNUMBER(OFFSET('Water Data'!$H$6,0,10*ROW('Water Data'!H66))),'Data Summary'!CF72="Yes"),OFFSET('Water Data'!$H$6,0,10*ROW('Water Data'!H66)),NA())</f>
        <v>#N/A</v>
      </c>
      <c r="R72" s="91" t="e">
        <f ca="true">+IF(AND(ISNUMBER(OFFSET('Water Data'!$H$9,0,10*ROW('Water Data'!H66))),'Data Summary'!CG72="Yes"),OFFSET('Water Data'!$H$9,0,10*ROW('Water Data'!H66)),NA())</f>
        <v>#N/A</v>
      </c>
      <c r="S72" s="91" t="e">
        <f ca="true">+IF(AND(ISNUMBER(OFFSET('Water Data'!$I$4,0,10*ROW('Water Data'!I66))),'Data Summary'!CH72="Yes"),100-OFFSET('Water Data'!$I$4,0,10*ROW('Water Data'!I66)),NA())</f>
        <v>#N/A</v>
      </c>
      <c r="T72" s="91" t="e">
        <f ca="true">+IF(AND(ISNUMBER(OFFSET('Water Data'!$I$6,0,10*ROW('Water Data'!I66))),'Data Summary'!CI72="Yes"),OFFSET('Water Data'!$I$6,0,10*ROW('Water Data'!I66)),NA())</f>
        <v>#N/A</v>
      </c>
      <c r="U72" s="91" t="e">
        <f ca="true">+IF(AND(ISNUMBER(OFFSET('Water Data'!$I$9,0,10*ROW('Water Data'!I66))),'Data Summary'!CJ72="Yes"),OFFSET('Water Data'!$I$9,0,10*ROW('Water Data'!I66)),NA())</f>
        <v>#N/A</v>
      </c>
      <c r="V72" s="92" t="e">
        <f ca="true">+IF(AND(ISNUMBER(OFFSET('Sanitation Data'!$D$4,0,10*ROW('Sanitation Data'!D66))),'Data Summary'!CK72="Yes"),100-OFFSET('Sanitation Data'!$D$4,0,10*ROW('Sanitation Data'!D66)),NA())</f>
        <v>#N/A</v>
      </c>
      <c r="W72" s="92" t="e">
        <f ca="true">+IF(AND(ISNUMBER(OFFSET('Sanitation Data'!$D$6,0,10*ROW('Sanitation Data'!D66))),'Data Summary'!CL72="Yes"),OFFSET('Sanitation Data'!$D$6,0,10*ROW('Sanitation Data'!D66)),NA())</f>
        <v>#N/A</v>
      </c>
      <c r="X72" s="92" t="e">
        <f ca="true">+IF(AND(ISNUMBER(OFFSET('Sanitation Data'!$D$10,0,10*ROW('Sanitation Data'!D66))),'Data Summary'!CM72="Yes"),OFFSET('Sanitation Data'!$D$10,0,10*ROW('Sanitation Data'!D66)),NA())</f>
        <v>#N/A</v>
      </c>
      <c r="Y72" s="92" t="e">
        <f ca="true">+IF(AND(ISNUMBER(OFFSET('Sanitation Data'!$D$11,0,10*ROW('Sanitation Data'!D66))),'Data Summary'!CN72="Yes"),OFFSET('Sanitation Data'!$D$11,0,10*ROW('Sanitation Data'!D66)),NA())</f>
        <v>#N/A</v>
      </c>
      <c r="Z72" s="92" t="e">
        <f ca="true">+IF(AND(ISNUMBER(OFFSET('Sanitation Data'!$D$12,0,10*ROW('Sanitation Data'!D66))),'Data Summary'!CO72="Yes"),OFFSET('Sanitation Data'!$D$12,0,10*ROW('Sanitation Data'!D66)),NA())</f>
        <v>#N/A</v>
      </c>
      <c r="AA72" s="92" t="e">
        <f ca="true">+IF(AND(ISNUMBER(OFFSET('Sanitation Data'!$E$4,0,10*ROW('Sanitation Data'!E66))),'Data Summary'!CP72="Yes"),100-OFFSET('Sanitation Data'!$E$4,0,10*ROW('Sanitation Data'!E66)),NA())</f>
        <v>#N/A</v>
      </c>
      <c r="AB72" s="92" t="e">
        <f ca="true">+IF(AND(ISNUMBER(OFFSET('Sanitation Data'!$E$6,0,10*ROW('Sanitation Data'!E66))),'Data Summary'!CQ72="Yes"),OFFSET('Sanitation Data'!$E$6,0,10*ROW('Sanitation Data'!E66)),NA())</f>
        <v>#N/A</v>
      </c>
      <c r="AC72" s="92" t="e">
        <f ca="true">+IF(AND(ISNUMBER(OFFSET('Sanitation Data'!$E$10,0,10*ROW('Sanitation Data'!E66))),'Data Summary'!CR72="Yes"),OFFSET('Sanitation Data'!$E$10,0,10*ROW('Sanitation Data'!E66)),NA())</f>
        <v>#N/A</v>
      </c>
      <c r="AD72" s="92" t="e">
        <f ca="true">+IF(AND(ISNUMBER(OFFSET('Sanitation Data'!$E$11,0,10*ROW('Sanitation Data'!E66))),'Data Summary'!CS72="Yes"),OFFSET('Sanitation Data'!$E$11,0,10*ROW('Sanitation Data'!E66)),NA())</f>
        <v>#N/A</v>
      </c>
      <c r="AE72" s="92" t="e">
        <f ca="true">+IF(AND(ISNUMBER(OFFSET('Sanitation Data'!$E$12,0,10*ROW('Sanitation Data'!E66))),'Data Summary'!CT72="Yes"),OFFSET('Sanitation Data'!$E$12,0,10*ROW('Sanitation Data'!E66)),NA())</f>
        <v>#N/A</v>
      </c>
      <c r="AF72" s="92" t="e">
        <f ca="true">+IF(AND(ISNUMBER(OFFSET('Sanitation Data'!$F$4,0,10*ROW('Sanitation Data'!F66))),'Data Summary'!CU72="Yes"),100-OFFSET('Sanitation Data'!$F$4,0,10*ROW('Sanitation Data'!F66)),NA())</f>
        <v>#N/A</v>
      </c>
      <c r="AG72" s="92" t="e">
        <f ca="true">+IF(AND(ISNUMBER(OFFSET('Sanitation Data'!$F$6,0,10*ROW('Sanitation Data'!F66))),'Data Summary'!CV72="Yes"),OFFSET('Sanitation Data'!$F$6,0,10*ROW('Sanitation Data'!F66)),NA())</f>
        <v>#N/A</v>
      </c>
      <c r="AH72" s="92" t="e">
        <f ca="true">+IF(AND(ISNUMBER(OFFSET('Sanitation Data'!$F$10,0,10*ROW('Sanitation Data'!F66))),'Data Summary'!CW72="Yes"),OFFSET('Sanitation Data'!$F$10,0,10*ROW('Sanitation Data'!F66)),NA())</f>
        <v>#N/A</v>
      </c>
      <c r="AI72" s="92" t="e">
        <f ca="true">+IF(AND(ISNUMBER(OFFSET('Sanitation Data'!$F$11,0,10*ROW('Sanitation Data'!F66))),'Data Summary'!CX72="Yes"),OFFSET('Sanitation Data'!$F$11,0,10*ROW('Sanitation Data'!F66)),NA())</f>
        <v>#N/A</v>
      </c>
      <c r="AJ72" s="92" t="e">
        <f ca="true">+IF(AND(ISNUMBER(OFFSET('Sanitation Data'!$F$12,0,10*ROW('Sanitation Data'!F66))),'Data Summary'!CY72="Yes"),OFFSET('Sanitation Data'!$F$12,0,10*ROW('Sanitation Data'!F66)),NA())</f>
        <v>#N/A</v>
      </c>
      <c r="AK72" s="92" t="e">
        <f ca="true">+IF(AND(ISNUMBER(OFFSET('Sanitation Data'!$G$4,0,10*ROW('Sanitation Data'!G66))),'Data Summary'!CZ72="Yes"),100-OFFSET('Sanitation Data'!$G$4,0,10*ROW('Sanitation Data'!G66)),NA())</f>
        <v>#N/A</v>
      </c>
      <c r="AL72" s="92" t="e">
        <f ca="true">+IF(AND(ISNUMBER(OFFSET('Sanitation Data'!$G$6,0,10*ROW('Sanitation Data'!G66))),'Data Summary'!DA72="Yes"),OFFSET('Sanitation Data'!$G$6,0,10*ROW('Sanitation Data'!G66)),NA())</f>
        <v>#N/A</v>
      </c>
      <c r="AM72" s="92" t="e">
        <f ca="true">+IF(AND(ISNUMBER(OFFSET('Sanitation Data'!$G$10,0,10*ROW('Sanitation Data'!G66))),'Data Summary'!DB72="Yes"),OFFSET('Sanitation Data'!$G$10,0,10*ROW('Sanitation Data'!G66)),NA())</f>
        <v>#N/A</v>
      </c>
      <c r="AN72" s="92" t="e">
        <f ca="true">+IF(AND(ISNUMBER(OFFSET('Sanitation Data'!$G$11,0,10*ROW('Sanitation Data'!G66))),'Data Summary'!DC72="Yes"),OFFSET('Sanitation Data'!$G$11,0,10*ROW('Sanitation Data'!G66)),NA())</f>
        <v>#N/A</v>
      </c>
      <c r="AO72" s="92" t="e">
        <f ca="true">+IF(AND(ISNUMBER(OFFSET('Sanitation Data'!$G$12,0,10*ROW('Sanitation Data'!G66))),'Data Summary'!DD72="Yes"),OFFSET('Sanitation Data'!$G$12,0,10*ROW('Sanitation Data'!G66)),NA())</f>
        <v>#N/A</v>
      </c>
      <c r="AP72" s="92" t="e">
        <f ca="true">+IF(AND(ISNUMBER(OFFSET('Sanitation Data'!$H$4,0,10*ROW('Sanitation Data'!H66))),'Data Summary'!DE72="Yes"),100-OFFSET('Sanitation Data'!$H$4,0,10*ROW('Sanitation Data'!H66)),NA())</f>
        <v>#N/A</v>
      </c>
      <c r="AQ72" s="92" t="e">
        <f ca="true">+IF(AND(ISNUMBER(OFFSET('Sanitation Data'!$H$6,0,10*ROW('Sanitation Data'!H66))),'Data Summary'!DF72="Yes"),OFFSET('Sanitation Data'!$H$6,0,10*ROW('Sanitation Data'!H66)),NA())</f>
        <v>#N/A</v>
      </c>
      <c r="AR72" s="92" t="e">
        <f ca="true">+IF(AND(ISNUMBER(OFFSET('Sanitation Data'!$H$10,0,10*ROW('Sanitation Data'!H66))),'Data Summary'!DG72="Yes"),OFFSET('Sanitation Data'!$H$10,0,10*ROW('Sanitation Data'!H66)),NA())</f>
        <v>#N/A</v>
      </c>
      <c r="AS72" s="92" t="e">
        <f ca="true">+IF(AND(ISNUMBER(OFFSET('Sanitation Data'!$H$11,0,10*ROW('Sanitation Data'!H66))),'Data Summary'!DH72="Yes"),OFFSET('Sanitation Data'!$H$11,0,10*ROW('Sanitation Data'!H66)),NA())</f>
        <v>#N/A</v>
      </c>
      <c r="AT72" s="92" t="e">
        <f ca="true">+IF(AND(ISNUMBER(OFFSET('Sanitation Data'!$H$12,0,10*ROW('Sanitation Data'!H66))),'Data Summary'!DI72="Yes"),OFFSET('Sanitation Data'!$H$12,0,10*ROW('Sanitation Data'!H66)),NA())</f>
        <v>#N/A</v>
      </c>
      <c r="AU72" s="92" t="e">
        <f ca="true">+IF(AND(ISNUMBER(OFFSET('Sanitation Data'!$I$4,0,10*ROW('Sanitation Data'!I66))),'Data Summary'!DJ72="Yes"),100-OFFSET('Sanitation Data'!$I$4,0,10*ROW('Sanitation Data'!I66)),NA())</f>
        <v>#N/A</v>
      </c>
      <c r="AV72" s="92" t="e">
        <f ca="true">+IF(AND(ISNUMBER(OFFSET('Sanitation Data'!$I$6,0,10*ROW('Sanitation Data'!I66))),'Data Summary'!DK72="Yes"),OFFSET('Sanitation Data'!$I$6,0,10*ROW('Sanitation Data'!I66)),NA())</f>
        <v>#N/A</v>
      </c>
      <c r="AW72" s="92" t="e">
        <f ca="true">+IF(AND(ISNUMBER(OFFSET('Sanitation Data'!$I$10,0,10*ROW('Sanitation Data'!I66))),'Data Summary'!DL72="Yes"),OFFSET('Sanitation Data'!$I$10,0,10*ROW('Sanitation Data'!I66)),NA())</f>
        <v>#N/A</v>
      </c>
      <c r="AX72" s="92" t="e">
        <f ca="true">+IF(AND(ISNUMBER(OFFSET('Sanitation Data'!$I$11,0,10*ROW('Sanitation Data'!I66))),'Data Summary'!DM72="Yes"),OFFSET('Sanitation Data'!$I$11,0,10*ROW('Sanitation Data'!I66)),NA())</f>
        <v>#N/A</v>
      </c>
      <c r="AY72" s="92" t="e">
        <f ca="true">+IF(AND(ISNUMBER(OFFSET('Sanitation Data'!$I$12,0,10*ROW('Sanitation Data'!I66))),'Data Summary'!DN72="Yes"),OFFSET('Sanitation Data'!$I$12,0,10*ROW('Sanitation Data'!I66)),NA())</f>
        <v>#N/A</v>
      </c>
      <c r="AZ72" s="93" t="e">
        <f ca="true">+IF(AND(ISNUMBER(OFFSET('Hygiene Data'!$D$5,0,10*ROW('Hygiene Data'!D66))),'Data Summary'!DO72="Yes"),OFFSET('Hygiene Data'!$D$5,0,10*ROW('Hygiene Data'!D66)),NA())</f>
        <v>#N/A</v>
      </c>
      <c r="BA72" s="93" t="e">
        <f ca="true">+IF(AND(ISNUMBER(OFFSET('Hygiene Data'!$D$7,0,10*ROW('Hygiene Data'!D66))),'Data Summary'!DP72="Yes"),OFFSET('Hygiene Data'!$D$7,0,10*ROW('Hygiene Data'!D66)),NA())</f>
        <v>#N/A</v>
      </c>
      <c r="BB72" s="93" t="e">
        <f ca="true">+IF(AND(ISNUMBER(OFFSET('Hygiene Data'!$D$9,0,10*ROW('Hygiene Data'!D66))),'Data Summary'!DQ72="Yes"),OFFSET('Hygiene Data'!$D$9,0,10*ROW('Hygiene Data'!D66)),NA())</f>
        <v>#N/A</v>
      </c>
      <c r="BC72" s="93" t="e">
        <f ca="true">+IF(AND(ISNUMBER(OFFSET('Hygiene Data'!$E$5,0,10*ROW('Hygiene Data'!E66))),'Data Summary'!DR72="Yes"),OFFSET('Hygiene Data'!$E$5,0,10*ROW('Hygiene Data'!E66)),NA())</f>
        <v>#N/A</v>
      </c>
      <c r="BD72" s="93" t="e">
        <f ca="true">+IF(AND(ISNUMBER(OFFSET('Hygiene Data'!$E$7,0,10*ROW('Hygiene Data'!E66))),'Data Summary'!DS72="Yes"),OFFSET('Hygiene Data'!$E$7,0,10*ROW('Hygiene Data'!E66)),NA())</f>
        <v>#N/A</v>
      </c>
      <c r="BE72" s="93" t="e">
        <f ca="true">+IF(AND(ISNUMBER(OFFSET('Hygiene Data'!$E$9,0,10*ROW('Hygiene Data'!E66))),'Data Summary'!DT72="Yes"),OFFSET('Hygiene Data'!$E$9,0,10*ROW('Hygiene Data'!E66)),NA())</f>
        <v>#N/A</v>
      </c>
      <c r="BF72" s="93" t="e">
        <f ca="true">+IF(AND(ISNUMBER(OFFSET('Hygiene Data'!$F$5,0,10*ROW('Hygiene Data'!F66))),'Data Summary'!DU72="Yes"),OFFSET('Hygiene Data'!$F$5,0,10*ROW('Hygiene Data'!F66)),NA())</f>
        <v>#N/A</v>
      </c>
      <c r="BG72" s="93" t="e">
        <f ca="true">+IF(AND(ISNUMBER(OFFSET('Hygiene Data'!$F$7,0,10*ROW('Hygiene Data'!F66))),'Data Summary'!DV72="Yes"),OFFSET('Hygiene Data'!$F$7,0,10*ROW('Hygiene Data'!F66)),NA())</f>
        <v>#N/A</v>
      </c>
      <c r="BH72" s="93" t="e">
        <f ca="true">+IF(AND(ISNUMBER(OFFSET('Hygiene Data'!$F$9,0,10*ROW('Hygiene Data'!F66))),'Data Summary'!DW72="Yes"),OFFSET('Hygiene Data'!$F$9,0,10*ROW('Hygiene Data'!F66)),NA())</f>
        <v>#N/A</v>
      </c>
      <c r="BI72" s="93" t="e">
        <f ca="true">+IF(AND(ISNUMBER(OFFSET('Hygiene Data'!$G$5,0,10*ROW('Hygiene Data'!G66))),'Data Summary'!DX72="Yes"),OFFSET('Hygiene Data'!$G$5,0,10*ROW('Hygiene Data'!G66)),NA())</f>
        <v>#N/A</v>
      </c>
      <c r="BJ72" s="93" t="e">
        <f ca="true">+IF(AND(ISNUMBER(OFFSET('Hygiene Data'!$G$7,0,10*ROW('Hygiene Data'!G66))),'Data Summary'!DY72="Yes"),OFFSET('Hygiene Data'!$G$7,0,10*ROW('Hygiene Data'!G66)),NA())</f>
        <v>#N/A</v>
      </c>
      <c r="BK72" s="93" t="e">
        <f ca="true">+IF(AND(ISNUMBER(OFFSET('Hygiene Data'!$G$9,0,10*ROW('Hygiene Data'!G66))),'Data Summary'!DZ72="Yes"),OFFSET('Hygiene Data'!$G$9,0,10*ROW('Hygiene Data'!G66)),NA())</f>
        <v>#N/A</v>
      </c>
      <c r="BL72" s="93" t="e">
        <f ca="true">+IF(AND(ISNUMBER(OFFSET('Hygiene Data'!$H$5,0,10*ROW('Hygiene Data'!H66))),'Data Summary'!EA72="Yes"),OFFSET('Hygiene Data'!$H$5,0,10*ROW('Hygiene Data'!H66)),NA())</f>
        <v>#N/A</v>
      </c>
      <c r="BM72" s="93" t="e">
        <f ca="true">+IF(AND(ISNUMBER(OFFSET('Hygiene Data'!$H$7,0,10*ROW('Hygiene Data'!H66))),'Data Summary'!EB72="Yes"),OFFSET('Hygiene Data'!$H$7,0,10*ROW('Hygiene Data'!H66)),NA())</f>
        <v>#N/A</v>
      </c>
      <c r="BN72" s="93" t="e">
        <f ca="true">+IF(AND(ISNUMBER(OFFSET('Hygiene Data'!$H$9,0,10*ROW('Hygiene Data'!H66))),'Data Summary'!EC72="Yes"),OFFSET('Hygiene Data'!$H$9,0,10*ROW('Hygiene Data'!H66)),NA())</f>
        <v>#N/A</v>
      </c>
      <c r="BO72" s="93" t="e">
        <f ca="true">+IF(AND(ISNUMBER(OFFSET('Hygiene Data'!$I$5,0,10*ROW('Hygiene Data'!I66))),'Data Summary'!ED72="Yes"),OFFSET('Hygiene Data'!$I$5,0,10*ROW('Hygiene Data'!I66)),NA())</f>
        <v>#N/A</v>
      </c>
      <c r="BP72" s="93" t="e">
        <f ca="true">+IF(AND(ISNUMBER(OFFSET('Hygiene Data'!$I$7,0,10*ROW('Hygiene Data'!I66))),'Data Summary'!EE72="Yes"),OFFSET('Hygiene Data'!$I$7,0,10*ROW('Hygiene Data'!I66)),NA())</f>
        <v>#N/A</v>
      </c>
      <c r="BQ72" s="93" t="e">
        <f ca="true">+IF(AND(ISNUMBER(OFFSET('Hygiene Data'!$I$9,0,10*ROW('Hygiene Data'!I66))),'Data Summary'!EF72="Yes"),OFFSET('Hygiene Data'!$I$9,0,10*ROW('Hygiene Data'!I66)),NA())</f>
        <v>#N/A</v>
      </c>
    </row>
    <row xmlns:x14ac="http://schemas.microsoft.com/office/spreadsheetml/2009/9/ac" r="73" x14ac:dyDescent="0.2">
      <c r="A73" s="328" t="e">
        <f ca="true">+RIGHT('Data Summary'!A73,LEN('Data Summary'!A73)-9)</f>
        <v>#VALUE!</v>
      </c>
      <c r="B73" s="35" t="str">
        <f ca="true">+IF(ISTEXT('Data Summary'!B73),'Data Summary'!B73,"")</f>
        <v/>
      </c>
      <c r="C73" s="327" t="e">
        <f ca="true">+VALUE('Data Summary'!C73)</f>
        <v>#VALUE!</v>
      </c>
      <c r="D73" s="91" t="e">
        <f ca="true">+IF(AND(ISNUMBER(OFFSET('Water Data'!$D$4,0,10*ROW('Water Data'!D67))),'Data Summary'!BS73="Yes"),100-OFFSET('Water Data'!$D$4,0,10*ROW('Water Data'!D67)),NA())</f>
        <v>#N/A</v>
      </c>
      <c r="E73" s="91" t="e">
        <f ca="true">+IF(AND(ISNUMBER(OFFSET('Water Data'!$D$6,0,10*ROW('Water Data'!D67))),'Data Summary'!BT73="Yes"),OFFSET('Water Data'!$D$6,0,10*ROW('Water Data'!D67)),NA())</f>
        <v>#N/A</v>
      </c>
      <c r="F73" s="91" t="e">
        <f ca="true">+IF(AND(ISNUMBER(OFFSET('Water Data'!$D$9,0,10*ROW('Water Data'!D67))),'Data Summary'!BU73="Yes"),OFFSET('Water Data'!$D$9,0,10*ROW('Water Data'!D67)),NA())</f>
        <v>#N/A</v>
      </c>
      <c r="G73" s="91" t="e">
        <f ca="true">+IF(AND(ISNUMBER(OFFSET('Water Data'!$E$4,0,10*ROW('Water Data'!E67))),'Data Summary'!BV73="Yes"),100-OFFSET('Water Data'!$E$4,0,10*ROW('Water Data'!E67)),NA())</f>
        <v>#N/A</v>
      </c>
      <c r="H73" s="91" t="e">
        <f ca="true">+IF(AND(ISNUMBER(OFFSET('Water Data'!$E$6,0,10*ROW('Water Data'!E67))),'Data Summary'!BW73="Yes"),OFFSET('Water Data'!$E$6,0,10*ROW('Water Data'!E67)),NA())</f>
        <v>#N/A</v>
      </c>
      <c r="I73" s="91" t="e">
        <f ca="true">+IF(AND(ISNUMBER(OFFSET('Water Data'!$E$9,0,10*ROW('Water Data'!E67))),'Data Summary'!BX73="Yes"),OFFSET('Water Data'!$E$9,0,10*ROW('Water Data'!E67)),NA())</f>
        <v>#N/A</v>
      </c>
      <c r="J73" s="91" t="e">
        <f ca="true">+IF(AND(ISNUMBER(OFFSET('Water Data'!$F$4,0,10*ROW('Water Data'!F67))),'Data Summary'!BY73="Yes"),100-OFFSET('Water Data'!$F$4,0,10*ROW('Water Data'!F67)),NA())</f>
        <v>#N/A</v>
      </c>
      <c r="K73" s="91" t="e">
        <f ca="true">+IF(AND(ISNUMBER(OFFSET('Water Data'!$F$6,0,10*ROW('Water Data'!F67))),'Data Summary'!BZ73="Yes"),OFFSET('Water Data'!$F$6,0,10*ROW('Water Data'!F67)),NA())</f>
        <v>#N/A</v>
      </c>
      <c r="L73" s="91" t="e">
        <f ca="true">+IF(AND(ISNUMBER(OFFSET('Water Data'!$F$9,0,10*ROW('Water Data'!F67))),'Data Summary'!CA73="Yes"),OFFSET('Water Data'!$F$9,0,10*ROW('Water Data'!F67)),NA())</f>
        <v>#N/A</v>
      </c>
      <c r="M73" s="91" t="e">
        <f ca="true">+IF(AND(ISNUMBER(OFFSET('Water Data'!$G$4,0,10*ROW('Water Data'!G67))),'Data Summary'!CB73="Yes"),100-OFFSET('Water Data'!$G$4,0,10*ROW('Water Data'!G67)),NA())</f>
        <v>#N/A</v>
      </c>
      <c r="N73" s="91" t="e">
        <f ca="true">+IF(AND(ISNUMBER(OFFSET('Water Data'!$G$6,0,10*ROW('Water Data'!G67))),'Data Summary'!CC73="Yes"),OFFSET('Water Data'!$G$6,0,10*ROW('Water Data'!G67)),NA())</f>
        <v>#N/A</v>
      </c>
      <c r="O73" s="91" t="e">
        <f ca="true">+IF(AND(ISNUMBER(OFFSET('Water Data'!$G$9,0,10*ROW('Water Data'!G67))),'Data Summary'!CD73="Yes"),OFFSET('Water Data'!$G$9,0,10*ROW('Water Data'!G67)),NA())</f>
        <v>#N/A</v>
      </c>
      <c r="P73" s="91" t="e">
        <f ca="true">+IF(AND(ISNUMBER(OFFSET('Water Data'!$H$4,0,10*ROW('Water Data'!H67))),'Data Summary'!CE73="Yes"),100-OFFSET('Water Data'!$H$4,0,10*ROW('Water Data'!H67)),NA())</f>
        <v>#N/A</v>
      </c>
      <c r="Q73" s="91" t="e">
        <f ca="true">+IF(AND(ISNUMBER(OFFSET('Water Data'!$H$6,0,10*ROW('Water Data'!H67))),'Data Summary'!CF73="Yes"),OFFSET('Water Data'!$H$6,0,10*ROW('Water Data'!H67)),NA())</f>
        <v>#N/A</v>
      </c>
      <c r="R73" s="91" t="e">
        <f ca="true">+IF(AND(ISNUMBER(OFFSET('Water Data'!$H$9,0,10*ROW('Water Data'!H67))),'Data Summary'!CG73="Yes"),OFFSET('Water Data'!$H$9,0,10*ROW('Water Data'!H67)),NA())</f>
        <v>#N/A</v>
      </c>
      <c r="S73" s="91" t="e">
        <f ca="true">+IF(AND(ISNUMBER(OFFSET('Water Data'!$I$4,0,10*ROW('Water Data'!I67))),'Data Summary'!CH73="Yes"),100-OFFSET('Water Data'!$I$4,0,10*ROW('Water Data'!I67)),NA())</f>
        <v>#N/A</v>
      </c>
      <c r="T73" s="91" t="e">
        <f ca="true">+IF(AND(ISNUMBER(OFFSET('Water Data'!$I$6,0,10*ROW('Water Data'!I67))),'Data Summary'!CI73="Yes"),OFFSET('Water Data'!$I$6,0,10*ROW('Water Data'!I67)),NA())</f>
        <v>#N/A</v>
      </c>
      <c r="U73" s="91" t="e">
        <f ca="true">+IF(AND(ISNUMBER(OFFSET('Water Data'!$I$9,0,10*ROW('Water Data'!I67))),'Data Summary'!CJ73="Yes"),OFFSET('Water Data'!$I$9,0,10*ROW('Water Data'!I67)),NA())</f>
        <v>#N/A</v>
      </c>
      <c r="V73" s="92" t="e">
        <f ca="true">+IF(AND(ISNUMBER(OFFSET('Sanitation Data'!$D$4,0,10*ROW('Sanitation Data'!D67))),'Data Summary'!CK73="Yes"),100-OFFSET('Sanitation Data'!$D$4,0,10*ROW('Sanitation Data'!D67)),NA())</f>
        <v>#N/A</v>
      </c>
      <c r="W73" s="92" t="e">
        <f ca="true">+IF(AND(ISNUMBER(OFFSET('Sanitation Data'!$D$6,0,10*ROW('Sanitation Data'!D67))),'Data Summary'!CL73="Yes"),OFFSET('Sanitation Data'!$D$6,0,10*ROW('Sanitation Data'!D67)),NA())</f>
        <v>#N/A</v>
      </c>
      <c r="X73" s="92" t="e">
        <f ca="true">+IF(AND(ISNUMBER(OFFSET('Sanitation Data'!$D$10,0,10*ROW('Sanitation Data'!D67))),'Data Summary'!CM73="Yes"),OFFSET('Sanitation Data'!$D$10,0,10*ROW('Sanitation Data'!D67)),NA())</f>
        <v>#N/A</v>
      </c>
      <c r="Y73" s="92" t="e">
        <f ca="true">+IF(AND(ISNUMBER(OFFSET('Sanitation Data'!$D$11,0,10*ROW('Sanitation Data'!D67))),'Data Summary'!CN73="Yes"),OFFSET('Sanitation Data'!$D$11,0,10*ROW('Sanitation Data'!D67)),NA())</f>
        <v>#N/A</v>
      </c>
      <c r="Z73" s="92" t="e">
        <f ca="true">+IF(AND(ISNUMBER(OFFSET('Sanitation Data'!$D$12,0,10*ROW('Sanitation Data'!D67))),'Data Summary'!CO73="Yes"),OFFSET('Sanitation Data'!$D$12,0,10*ROW('Sanitation Data'!D67)),NA())</f>
        <v>#N/A</v>
      </c>
      <c r="AA73" s="92" t="e">
        <f ca="true">+IF(AND(ISNUMBER(OFFSET('Sanitation Data'!$E$4,0,10*ROW('Sanitation Data'!E67))),'Data Summary'!CP73="Yes"),100-OFFSET('Sanitation Data'!$E$4,0,10*ROW('Sanitation Data'!E67)),NA())</f>
        <v>#N/A</v>
      </c>
      <c r="AB73" s="92" t="e">
        <f ca="true">+IF(AND(ISNUMBER(OFFSET('Sanitation Data'!$E$6,0,10*ROW('Sanitation Data'!E67))),'Data Summary'!CQ73="Yes"),OFFSET('Sanitation Data'!$E$6,0,10*ROW('Sanitation Data'!E67)),NA())</f>
        <v>#N/A</v>
      </c>
      <c r="AC73" s="92" t="e">
        <f ca="true">+IF(AND(ISNUMBER(OFFSET('Sanitation Data'!$E$10,0,10*ROW('Sanitation Data'!E67))),'Data Summary'!CR73="Yes"),OFFSET('Sanitation Data'!$E$10,0,10*ROW('Sanitation Data'!E67)),NA())</f>
        <v>#N/A</v>
      </c>
      <c r="AD73" s="92" t="e">
        <f ca="true">+IF(AND(ISNUMBER(OFFSET('Sanitation Data'!$E$11,0,10*ROW('Sanitation Data'!E67))),'Data Summary'!CS73="Yes"),OFFSET('Sanitation Data'!$E$11,0,10*ROW('Sanitation Data'!E67)),NA())</f>
        <v>#N/A</v>
      </c>
      <c r="AE73" s="92" t="e">
        <f ca="true">+IF(AND(ISNUMBER(OFFSET('Sanitation Data'!$E$12,0,10*ROW('Sanitation Data'!E67))),'Data Summary'!CT73="Yes"),OFFSET('Sanitation Data'!$E$12,0,10*ROW('Sanitation Data'!E67)),NA())</f>
        <v>#N/A</v>
      </c>
      <c r="AF73" s="92" t="e">
        <f ca="true">+IF(AND(ISNUMBER(OFFSET('Sanitation Data'!$F$4,0,10*ROW('Sanitation Data'!F67))),'Data Summary'!CU73="Yes"),100-OFFSET('Sanitation Data'!$F$4,0,10*ROW('Sanitation Data'!F67)),NA())</f>
        <v>#N/A</v>
      </c>
      <c r="AG73" s="92" t="e">
        <f ca="true">+IF(AND(ISNUMBER(OFFSET('Sanitation Data'!$F$6,0,10*ROW('Sanitation Data'!F67))),'Data Summary'!CV73="Yes"),OFFSET('Sanitation Data'!$F$6,0,10*ROW('Sanitation Data'!F67)),NA())</f>
        <v>#N/A</v>
      </c>
      <c r="AH73" s="92" t="e">
        <f ca="true">+IF(AND(ISNUMBER(OFFSET('Sanitation Data'!$F$10,0,10*ROW('Sanitation Data'!F67))),'Data Summary'!CW73="Yes"),OFFSET('Sanitation Data'!$F$10,0,10*ROW('Sanitation Data'!F67)),NA())</f>
        <v>#N/A</v>
      </c>
      <c r="AI73" s="92" t="e">
        <f ca="true">+IF(AND(ISNUMBER(OFFSET('Sanitation Data'!$F$11,0,10*ROW('Sanitation Data'!F67))),'Data Summary'!CX73="Yes"),OFFSET('Sanitation Data'!$F$11,0,10*ROW('Sanitation Data'!F67)),NA())</f>
        <v>#N/A</v>
      </c>
      <c r="AJ73" s="92" t="e">
        <f ca="true">+IF(AND(ISNUMBER(OFFSET('Sanitation Data'!$F$12,0,10*ROW('Sanitation Data'!F67))),'Data Summary'!CY73="Yes"),OFFSET('Sanitation Data'!$F$12,0,10*ROW('Sanitation Data'!F67)),NA())</f>
        <v>#N/A</v>
      </c>
      <c r="AK73" s="92" t="e">
        <f ca="true">+IF(AND(ISNUMBER(OFFSET('Sanitation Data'!$G$4,0,10*ROW('Sanitation Data'!G67))),'Data Summary'!CZ73="Yes"),100-OFFSET('Sanitation Data'!$G$4,0,10*ROW('Sanitation Data'!G67)),NA())</f>
        <v>#N/A</v>
      </c>
      <c r="AL73" s="92" t="e">
        <f ca="true">+IF(AND(ISNUMBER(OFFSET('Sanitation Data'!$G$6,0,10*ROW('Sanitation Data'!G67))),'Data Summary'!DA73="Yes"),OFFSET('Sanitation Data'!$G$6,0,10*ROW('Sanitation Data'!G67)),NA())</f>
        <v>#N/A</v>
      </c>
      <c r="AM73" s="92" t="e">
        <f ca="true">+IF(AND(ISNUMBER(OFFSET('Sanitation Data'!$G$10,0,10*ROW('Sanitation Data'!G67))),'Data Summary'!DB73="Yes"),OFFSET('Sanitation Data'!$G$10,0,10*ROW('Sanitation Data'!G67)),NA())</f>
        <v>#N/A</v>
      </c>
      <c r="AN73" s="92" t="e">
        <f ca="true">+IF(AND(ISNUMBER(OFFSET('Sanitation Data'!$G$11,0,10*ROW('Sanitation Data'!G67))),'Data Summary'!DC73="Yes"),OFFSET('Sanitation Data'!$G$11,0,10*ROW('Sanitation Data'!G67)),NA())</f>
        <v>#N/A</v>
      </c>
      <c r="AO73" s="92" t="e">
        <f ca="true">+IF(AND(ISNUMBER(OFFSET('Sanitation Data'!$G$12,0,10*ROW('Sanitation Data'!G67))),'Data Summary'!DD73="Yes"),OFFSET('Sanitation Data'!$G$12,0,10*ROW('Sanitation Data'!G67)),NA())</f>
        <v>#N/A</v>
      </c>
      <c r="AP73" s="92" t="e">
        <f ca="true">+IF(AND(ISNUMBER(OFFSET('Sanitation Data'!$H$4,0,10*ROW('Sanitation Data'!H67))),'Data Summary'!DE73="Yes"),100-OFFSET('Sanitation Data'!$H$4,0,10*ROW('Sanitation Data'!H67)),NA())</f>
        <v>#N/A</v>
      </c>
      <c r="AQ73" s="92" t="e">
        <f ca="true">+IF(AND(ISNUMBER(OFFSET('Sanitation Data'!$H$6,0,10*ROW('Sanitation Data'!H67))),'Data Summary'!DF73="Yes"),OFFSET('Sanitation Data'!$H$6,0,10*ROW('Sanitation Data'!H67)),NA())</f>
        <v>#N/A</v>
      </c>
      <c r="AR73" s="92" t="e">
        <f ca="true">+IF(AND(ISNUMBER(OFFSET('Sanitation Data'!$H$10,0,10*ROW('Sanitation Data'!H67))),'Data Summary'!DG73="Yes"),OFFSET('Sanitation Data'!$H$10,0,10*ROW('Sanitation Data'!H67)),NA())</f>
        <v>#N/A</v>
      </c>
      <c r="AS73" s="92" t="e">
        <f ca="true">+IF(AND(ISNUMBER(OFFSET('Sanitation Data'!$H$11,0,10*ROW('Sanitation Data'!H67))),'Data Summary'!DH73="Yes"),OFFSET('Sanitation Data'!$H$11,0,10*ROW('Sanitation Data'!H67)),NA())</f>
        <v>#N/A</v>
      </c>
      <c r="AT73" s="92" t="e">
        <f ca="true">+IF(AND(ISNUMBER(OFFSET('Sanitation Data'!$H$12,0,10*ROW('Sanitation Data'!H67))),'Data Summary'!DI73="Yes"),OFFSET('Sanitation Data'!$H$12,0,10*ROW('Sanitation Data'!H67)),NA())</f>
        <v>#N/A</v>
      </c>
      <c r="AU73" s="92" t="e">
        <f ca="true">+IF(AND(ISNUMBER(OFFSET('Sanitation Data'!$I$4,0,10*ROW('Sanitation Data'!I67))),'Data Summary'!DJ73="Yes"),100-OFFSET('Sanitation Data'!$I$4,0,10*ROW('Sanitation Data'!I67)),NA())</f>
        <v>#N/A</v>
      </c>
      <c r="AV73" s="92" t="e">
        <f ca="true">+IF(AND(ISNUMBER(OFFSET('Sanitation Data'!$I$6,0,10*ROW('Sanitation Data'!I67))),'Data Summary'!DK73="Yes"),OFFSET('Sanitation Data'!$I$6,0,10*ROW('Sanitation Data'!I67)),NA())</f>
        <v>#N/A</v>
      </c>
      <c r="AW73" s="92" t="e">
        <f ca="true">+IF(AND(ISNUMBER(OFFSET('Sanitation Data'!$I$10,0,10*ROW('Sanitation Data'!I67))),'Data Summary'!DL73="Yes"),OFFSET('Sanitation Data'!$I$10,0,10*ROW('Sanitation Data'!I67)),NA())</f>
        <v>#N/A</v>
      </c>
      <c r="AX73" s="92" t="e">
        <f ca="true">+IF(AND(ISNUMBER(OFFSET('Sanitation Data'!$I$11,0,10*ROW('Sanitation Data'!I67))),'Data Summary'!DM73="Yes"),OFFSET('Sanitation Data'!$I$11,0,10*ROW('Sanitation Data'!I67)),NA())</f>
        <v>#N/A</v>
      </c>
      <c r="AY73" s="92" t="e">
        <f ca="true">+IF(AND(ISNUMBER(OFFSET('Sanitation Data'!$I$12,0,10*ROW('Sanitation Data'!I67))),'Data Summary'!DN73="Yes"),OFFSET('Sanitation Data'!$I$12,0,10*ROW('Sanitation Data'!I67)),NA())</f>
        <v>#N/A</v>
      </c>
      <c r="AZ73" s="93" t="e">
        <f ca="true">+IF(AND(ISNUMBER(OFFSET('Hygiene Data'!$D$5,0,10*ROW('Hygiene Data'!D67))),'Data Summary'!DO73="Yes"),OFFSET('Hygiene Data'!$D$5,0,10*ROW('Hygiene Data'!D67)),NA())</f>
        <v>#N/A</v>
      </c>
      <c r="BA73" s="93" t="e">
        <f ca="true">+IF(AND(ISNUMBER(OFFSET('Hygiene Data'!$D$7,0,10*ROW('Hygiene Data'!D67))),'Data Summary'!DP73="Yes"),OFFSET('Hygiene Data'!$D$7,0,10*ROW('Hygiene Data'!D67)),NA())</f>
        <v>#N/A</v>
      </c>
      <c r="BB73" s="93" t="e">
        <f ca="true">+IF(AND(ISNUMBER(OFFSET('Hygiene Data'!$D$9,0,10*ROW('Hygiene Data'!D67))),'Data Summary'!DQ73="Yes"),OFFSET('Hygiene Data'!$D$9,0,10*ROW('Hygiene Data'!D67)),NA())</f>
        <v>#N/A</v>
      </c>
      <c r="BC73" s="93" t="e">
        <f ca="true">+IF(AND(ISNUMBER(OFFSET('Hygiene Data'!$E$5,0,10*ROW('Hygiene Data'!E67))),'Data Summary'!DR73="Yes"),OFFSET('Hygiene Data'!$E$5,0,10*ROW('Hygiene Data'!E67)),NA())</f>
        <v>#N/A</v>
      </c>
      <c r="BD73" s="93" t="e">
        <f ca="true">+IF(AND(ISNUMBER(OFFSET('Hygiene Data'!$E$7,0,10*ROW('Hygiene Data'!E67))),'Data Summary'!DS73="Yes"),OFFSET('Hygiene Data'!$E$7,0,10*ROW('Hygiene Data'!E67)),NA())</f>
        <v>#N/A</v>
      </c>
      <c r="BE73" s="93" t="e">
        <f ca="true">+IF(AND(ISNUMBER(OFFSET('Hygiene Data'!$E$9,0,10*ROW('Hygiene Data'!E67))),'Data Summary'!DT73="Yes"),OFFSET('Hygiene Data'!$E$9,0,10*ROW('Hygiene Data'!E67)),NA())</f>
        <v>#N/A</v>
      </c>
      <c r="BF73" s="93" t="e">
        <f ca="true">+IF(AND(ISNUMBER(OFFSET('Hygiene Data'!$F$5,0,10*ROW('Hygiene Data'!F67))),'Data Summary'!DU73="Yes"),OFFSET('Hygiene Data'!$F$5,0,10*ROW('Hygiene Data'!F67)),NA())</f>
        <v>#N/A</v>
      </c>
      <c r="BG73" s="93" t="e">
        <f ca="true">+IF(AND(ISNUMBER(OFFSET('Hygiene Data'!$F$7,0,10*ROW('Hygiene Data'!F67))),'Data Summary'!DV73="Yes"),OFFSET('Hygiene Data'!$F$7,0,10*ROW('Hygiene Data'!F67)),NA())</f>
        <v>#N/A</v>
      </c>
      <c r="BH73" s="93" t="e">
        <f ca="true">+IF(AND(ISNUMBER(OFFSET('Hygiene Data'!$F$9,0,10*ROW('Hygiene Data'!F67))),'Data Summary'!DW73="Yes"),OFFSET('Hygiene Data'!$F$9,0,10*ROW('Hygiene Data'!F67)),NA())</f>
        <v>#N/A</v>
      </c>
      <c r="BI73" s="93" t="e">
        <f ca="true">+IF(AND(ISNUMBER(OFFSET('Hygiene Data'!$G$5,0,10*ROW('Hygiene Data'!G67))),'Data Summary'!DX73="Yes"),OFFSET('Hygiene Data'!$G$5,0,10*ROW('Hygiene Data'!G67)),NA())</f>
        <v>#N/A</v>
      </c>
      <c r="BJ73" s="93" t="e">
        <f ca="true">+IF(AND(ISNUMBER(OFFSET('Hygiene Data'!$G$7,0,10*ROW('Hygiene Data'!G67))),'Data Summary'!DY73="Yes"),OFFSET('Hygiene Data'!$G$7,0,10*ROW('Hygiene Data'!G67)),NA())</f>
        <v>#N/A</v>
      </c>
      <c r="BK73" s="93" t="e">
        <f ca="true">+IF(AND(ISNUMBER(OFFSET('Hygiene Data'!$G$9,0,10*ROW('Hygiene Data'!G67))),'Data Summary'!DZ73="Yes"),OFFSET('Hygiene Data'!$G$9,0,10*ROW('Hygiene Data'!G67)),NA())</f>
        <v>#N/A</v>
      </c>
      <c r="BL73" s="93" t="e">
        <f ca="true">+IF(AND(ISNUMBER(OFFSET('Hygiene Data'!$H$5,0,10*ROW('Hygiene Data'!H67))),'Data Summary'!EA73="Yes"),OFFSET('Hygiene Data'!$H$5,0,10*ROW('Hygiene Data'!H67)),NA())</f>
        <v>#N/A</v>
      </c>
      <c r="BM73" s="93" t="e">
        <f ca="true">+IF(AND(ISNUMBER(OFFSET('Hygiene Data'!$H$7,0,10*ROW('Hygiene Data'!H67))),'Data Summary'!EB73="Yes"),OFFSET('Hygiene Data'!$H$7,0,10*ROW('Hygiene Data'!H67)),NA())</f>
        <v>#N/A</v>
      </c>
      <c r="BN73" s="93" t="e">
        <f ca="true">+IF(AND(ISNUMBER(OFFSET('Hygiene Data'!$H$9,0,10*ROW('Hygiene Data'!H67))),'Data Summary'!EC73="Yes"),OFFSET('Hygiene Data'!$H$9,0,10*ROW('Hygiene Data'!H67)),NA())</f>
        <v>#N/A</v>
      </c>
      <c r="BO73" s="93" t="e">
        <f ca="true">+IF(AND(ISNUMBER(OFFSET('Hygiene Data'!$I$5,0,10*ROW('Hygiene Data'!I67))),'Data Summary'!ED73="Yes"),OFFSET('Hygiene Data'!$I$5,0,10*ROW('Hygiene Data'!I67)),NA())</f>
        <v>#N/A</v>
      </c>
      <c r="BP73" s="93" t="e">
        <f ca="true">+IF(AND(ISNUMBER(OFFSET('Hygiene Data'!$I$7,0,10*ROW('Hygiene Data'!I67))),'Data Summary'!EE73="Yes"),OFFSET('Hygiene Data'!$I$7,0,10*ROW('Hygiene Data'!I67)),NA())</f>
        <v>#N/A</v>
      </c>
      <c r="BQ73" s="93" t="e">
        <f ca="true">+IF(AND(ISNUMBER(OFFSET('Hygiene Data'!$I$9,0,10*ROW('Hygiene Data'!I67))),'Data Summary'!EF73="Yes"),OFFSET('Hygiene Data'!$I$9,0,10*ROW('Hygiene Data'!I67)),NA())</f>
        <v>#N/A</v>
      </c>
    </row>
    <row xmlns:x14ac="http://schemas.microsoft.com/office/spreadsheetml/2009/9/ac" r="74" x14ac:dyDescent="0.2">
      <c r="A74" s="328" t="e">
        <f ca="true">+RIGHT('Data Summary'!A74,LEN('Data Summary'!A74)-9)</f>
        <v>#VALUE!</v>
      </c>
      <c r="B74" s="35" t="str">
        <f ca="true">+IF(ISTEXT('Data Summary'!B74),'Data Summary'!B74,"")</f>
        <v/>
      </c>
      <c r="C74" s="327" t="e">
        <f ca="true">+VALUE('Data Summary'!C74)</f>
        <v>#VALUE!</v>
      </c>
      <c r="D74" s="91" t="e">
        <f ca="true">+IF(AND(ISNUMBER(OFFSET('Water Data'!$D$4,0,10*ROW('Water Data'!D68))),'Data Summary'!BS74="Yes"),100-OFFSET('Water Data'!$D$4,0,10*ROW('Water Data'!D68)),NA())</f>
        <v>#N/A</v>
      </c>
      <c r="E74" s="91" t="e">
        <f ca="true">+IF(AND(ISNUMBER(OFFSET('Water Data'!$D$6,0,10*ROW('Water Data'!D68))),'Data Summary'!BT74="Yes"),OFFSET('Water Data'!$D$6,0,10*ROW('Water Data'!D68)),NA())</f>
        <v>#N/A</v>
      </c>
      <c r="F74" s="91" t="e">
        <f ca="true">+IF(AND(ISNUMBER(OFFSET('Water Data'!$D$9,0,10*ROW('Water Data'!D68))),'Data Summary'!BU74="Yes"),OFFSET('Water Data'!$D$9,0,10*ROW('Water Data'!D68)),NA())</f>
        <v>#N/A</v>
      </c>
      <c r="G74" s="91" t="e">
        <f ca="true">+IF(AND(ISNUMBER(OFFSET('Water Data'!$E$4,0,10*ROW('Water Data'!E68))),'Data Summary'!BV74="Yes"),100-OFFSET('Water Data'!$E$4,0,10*ROW('Water Data'!E68)),NA())</f>
        <v>#N/A</v>
      </c>
      <c r="H74" s="91" t="e">
        <f ca="true">+IF(AND(ISNUMBER(OFFSET('Water Data'!$E$6,0,10*ROW('Water Data'!E68))),'Data Summary'!BW74="Yes"),OFFSET('Water Data'!$E$6,0,10*ROW('Water Data'!E68)),NA())</f>
        <v>#N/A</v>
      </c>
      <c r="I74" s="91" t="e">
        <f ca="true">+IF(AND(ISNUMBER(OFFSET('Water Data'!$E$9,0,10*ROW('Water Data'!E68))),'Data Summary'!BX74="Yes"),OFFSET('Water Data'!$E$9,0,10*ROW('Water Data'!E68)),NA())</f>
        <v>#N/A</v>
      </c>
      <c r="J74" s="91" t="e">
        <f ca="true">+IF(AND(ISNUMBER(OFFSET('Water Data'!$F$4,0,10*ROW('Water Data'!F68))),'Data Summary'!BY74="Yes"),100-OFFSET('Water Data'!$F$4,0,10*ROW('Water Data'!F68)),NA())</f>
        <v>#N/A</v>
      </c>
      <c r="K74" s="91" t="e">
        <f ca="true">+IF(AND(ISNUMBER(OFFSET('Water Data'!$F$6,0,10*ROW('Water Data'!F68))),'Data Summary'!BZ74="Yes"),OFFSET('Water Data'!$F$6,0,10*ROW('Water Data'!F68)),NA())</f>
        <v>#N/A</v>
      </c>
      <c r="L74" s="91" t="e">
        <f ca="true">+IF(AND(ISNUMBER(OFFSET('Water Data'!$F$9,0,10*ROW('Water Data'!F68))),'Data Summary'!CA74="Yes"),OFFSET('Water Data'!$F$9,0,10*ROW('Water Data'!F68)),NA())</f>
        <v>#N/A</v>
      </c>
      <c r="M74" s="91" t="e">
        <f ca="true">+IF(AND(ISNUMBER(OFFSET('Water Data'!$G$4,0,10*ROW('Water Data'!G68))),'Data Summary'!CB74="Yes"),100-OFFSET('Water Data'!$G$4,0,10*ROW('Water Data'!G68)),NA())</f>
        <v>#N/A</v>
      </c>
      <c r="N74" s="91" t="e">
        <f ca="true">+IF(AND(ISNUMBER(OFFSET('Water Data'!$G$6,0,10*ROW('Water Data'!G68))),'Data Summary'!CC74="Yes"),OFFSET('Water Data'!$G$6,0,10*ROW('Water Data'!G68)),NA())</f>
        <v>#N/A</v>
      </c>
      <c r="O74" s="91" t="e">
        <f ca="true">+IF(AND(ISNUMBER(OFFSET('Water Data'!$G$9,0,10*ROW('Water Data'!G68))),'Data Summary'!CD74="Yes"),OFFSET('Water Data'!$G$9,0,10*ROW('Water Data'!G68)),NA())</f>
        <v>#N/A</v>
      </c>
      <c r="P74" s="91" t="e">
        <f ca="true">+IF(AND(ISNUMBER(OFFSET('Water Data'!$H$4,0,10*ROW('Water Data'!H68))),'Data Summary'!CE74="Yes"),100-OFFSET('Water Data'!$H$4,0,10*ROW('Water Data'!H68)),NA())</f>
        <v>#N/A</v>
      </c>
      <c r="Q74" s="91" t="e">
        <f ca="true">+IF(AND(ISNUMBER(OFFSET('Water Data'!$H$6,0,10*ROW('Water Data'!H68))),'Data Summary'!CF74="Yes"),OFFSET('Water Data'!$H$6,0,10*ROW('Water Data'!H68)),NA())</f>
        <v>#N/A</v>
      </c>
      <c r="R74" s="91" t="e">
        <f ca="true">+IF(AND(ISNUMBER(OFFSET('Water Data'!$H$9,0,10*ROW('Water Data'!H68))),'Data Summary'!CG74="Yes"),OFFSET('Water Data'!$H$9,0,10*ROW('Water Data'!H68)),NA())</f>
        <v>#N/A</v>
      </c>
      <c r="S74" s="91" t="e">
        <f ca="true">+IF(AND(ISNUMBER(OFFSET('Water Data'!$I$4,0,10*ROW('Water Data'!I68))),'Data Summary'!CH74="Yes"),100-OFFSET('Water Data'!$I$4,0,10*ROW('Water Data'!I68)),NA())</f>
        <v>#N/A</v>
      </c>
      <c r="T74" s="91" t="e">
        <f ca="true">+IF(AND(ISNUMBER(OFFSET('Water Data'!$I$6,0,10*ROW('Water Data'!I68))),'Data Summary'!CI74="Yes"),OFFSET('Water Data'!$I$6,0,10*ROW('Water Data'!I68)),NA())</f>
        <v>#N/A</v>
      </c>
      <c r="U74" s="91" t="e">
        <f ca="true">+IF(AND(ISNUMBER(OFFSET('Water Data'!$I$9,0,10*ROW('Water Data'!I68))),'Data Summary'!CJ74="Yes"),OFFSET('Water Data'!$I$9,0,10*ROW('Water Data'!I68)),NA())</f>
        <v>#N/A</v>
      </c>
      <c r="V74" s="92" t="e">
        <f ca="true">+IF(AND(ISNUMBER(OFFSET('Sanitation Data'!$D$4,0,10*ROW('Sanitation Data'!D68))),'Data Summary'!CK74="Yes"),100-OFFSET('Sanitation Data'!$D$4,0,10*ROW('Sanitation Data'!D68)),NA())</f>
        <v>#N/A</v>
      </c>
      <c r="W74" s="92" t="e">
        <f ca="true">+IF(AND(ISNUMBER(OFFSET('Sanitation Data'!$D$6,0,10*ROW('Sanitation Data'!D68))),'Data Summary'!CL74="Yes"),OFFSET('Sanitation Data'!$D$6,0,10*ROW('Sanitation Data'!D68)),NA())</f>
        <v>#N/A</v>
      </c>
      <c r="X74" s="92" t="e">
        <f ca="true">+IF(AND(ISNUMBER(OFFSET('Sanitation Data'!$D$10,0,10*ROW('Sanitation Data'!D68))),'Data Summary'!CM74="Yes"),OFFSET('Sanitation Data'!$D$10,0,10*ROW('Sanitation Data'!D68)),NA())</f>
        <v>#N/A</v>
      </c>
      <c r="Y74" s="92" t="e">
        <f ca="true">+IF(AND(ISNUMBER(OFFSET('Sanitation Data'!$D$11,0,10*ROW('Sanitation Data'!D68))),'Data Summary'!CN74="Yes"),OFFSET('Sanitation Data'!$D$11,0,10*ROW('Sanitation Data'!D68)),NA())</f>
        <v>#N/A</v>
      </c>
      <c r="Z74" s="92" t="e">
        <f ca="true">+IF(AND(ISNUMBER(OFFSET('Sanitation Data'!$D$12,0,10*ROW('Sanitation Data'!D68))),'Data Summary'!CO74="Yes"),OFFSET('Sanitation Data'!$D$12,0,10*ROW('Sanitation Data'!D68)),NA())</f>
        <v>#N/A</v>
      </c>
      <c r="AA74" s="92" t="e">
        <f ca="true">+IF(AND(ISNUMBER(OFFSET('Sanitation Data'!$E$4,0,10*ROW('Sanitation Data'!E68))),'Data Summary'!CP74="Yes"),100-OFFSET('Sanitation Data'!$E$4,0,10*ROW('Sanitation Data'!E68)),NA())</f>
        <v>#N/A</v>
      </c>
      <c r="AB74" s="92" t="e">
        <f ca="true">+IF(AND(ISNUMBER(OFFSET('Sanitation Data'!$E$6,0,10*ROW('Sanitation Data'!E68))),'Data Summary'!CQ74="Yes"),OFFSET('Sanitation Data'!$E$6,0,10*ROW('Sanitation Data'!E68)),NA())</f>
        <v>#N/A</v>
      </c>
      <c r="AC74" s="92" t="e">
        <f ca="true">+IF(AND(ISNUMBER(OFFSET('Sanitation Data'!$E$10,0,10*ROW('Sanitation Data'!E68))),'Data Summary'!CR74="Yes"),OFFSET('Sanitation Data'!$E$10,0,10*ROW('Sanitation Data'!E68)),NA())</f>
        <v>#N/A</v>
      </c>
      <c r="AD74" s="92" t="e">
        <f ca="true">+IF(AND(ISNUMBER(OFFSET('Sanitation Data'!$E$11,0,10*ROW('Sanitation Data'!E68))),'Data Summary'!CS74="Yes"),OFFSET('Sanitation Data'!$E$11,0,10*ROW('Sanitation Data'!E68)),NA())</f>
        <v>#N/A</v>
      </c>
      <c r="AE74" s="92" t="e">
        <f ca="true">+IF(AND(ISNUMBER(OFFSET('Sanitation Data'!$E$12,0,10*ROW('Sanitation Data'!E68))),'Data Summary'!CT74="Yes"),OFFSET('Sanitation Data'!$E$12,0,10*ROW('Sanitation Data'!E68)),NA())</f>
        <v>#N/A</v>
      </c>
      <c r="AF74" s="92" t="e">
        <f ca="true">+IF(AND(ISNUMBER(OFFSET('Sanitation Data'!$F$4,0,10*ROW('Sanitation Data'!F68))),'Data Summary'!CU74="Yes"),100-OFFSET('Sanitation Data'!$F$4,0,10*ROW('Sanitation Data'!F68)),NA())</f>
        <v>#N/A</v>
      </c>
      <c r="AG74" s="92" t="e">
        <f ca="true">+IF(AND(ISNUMBER(OFFSET('Sanitation Data'!$F$6,0,10*ROW('Sanitation Data'!F68))),'Data Summary'!CV74="Yes"),OFFSET('Sanitation Data'!$F$6,0,10*ROW('Sanitation Data'!F68)),NA())</f>
        <v>#N/A</v>
      </c>
      <c r="AH74" s="92" t="e">
        <f ca="true">+IF(AND(ISNUMBER(OFFSET('Sanitation Data'!$F$10,0,10*ROW('Sanitation Data'!F68))),'Data Summary'!CW74="Yes"),OFFSET('Sanitation Data'!$F$10,0,10*ROW('Sanitation Data'!F68)),NA())</f>
        <v>#N/A</v>
      </c>
      <c r="AI74" s="92" t="e">
        <f ca="true">+IF(AND(ISNUMBER(OFFSET('Sanitation Data'!$F$11,0,10*ROW('Sanitation Data'!F68))),'Data Summary'!CX74="Yes"),OFFSET('Sanitation Data'!$F$11,0,10*ROW('Sanitation Data'!F68)),NA())</f>
        <v>#N/A</v>
      </c>
      <c r="AJ74" s="92" t="e">
        <f ca="true">+IF(AND(ISNUMBER(OFFSET('Sanitation Data'!$F$12,0,10*ROW('Sanitation Data'!F68))),'Data Summary'!CY74="Yes"),OFFSET('Sanitation Data'!$F$12,0,10*ROW('Sanitation Data'!F68)),NA())</f>
        <v>#N/A</v>
      </c>
      <c r="AK74" s="92" t="e">
        <f ca="true">+IF(AND(ISNUMBER(OFFSET('Sanitation Data'!$G$4,0,10*ROW('Sanitation Data'!G68))),'Data Summary'!CZ74="Yes"),100-OFFSET('Sanitation Data'!$G$4,0,10*ROW('Sanitation Data'!G68)),NA())</f>
        <v>#N/A</v>
      </c>
      <c r="AL74" s="92" t="e">
        <f ca="true">+IF(AND(ISNUMBER(OFFSET('Sanitation Data'!$G$6,0,10*ROW('Sanitation Data'!G68))),'Data Summary'!DA74="Yes"),OFFSET('Sanitation Data'!$G$6,0,10*ROW('Sanitation Data'!G68)),NA())</f>
        <v>#N/A</v>
      </c>
      <c r="AM74" s="92" t="e">
        <f ca="true">+IF(AND(ISNUMBER(OFFSET('Sanitation Data'!$G$10,0,10*ROW('Sanitation Data'!G68))),'Data Summary'!DB74="Yes"),OFFSET('Sanitation Data'!$G$10,0,10*ROW('Sanitation Data'!G68)),NA())</f>
        <v>#N/A</v>
      </c>
      <c r="AN74" s="92" t="e">
        <f ca="true">+IF(AND(ISNUMBER(OFFSET('Sanitation Data'!$G$11,0,10*ROW('Sanitation Data'!G68))),'Data Summary'!DC74="Yes"),OFFSET('Sanitation Data'!$G$11,0,10*ROW('Sanitation Data'!G68)),NA())</f>
        <v>#N/A</v>
      </c>
      <c r="AO74" s="92" t="e">
        <f ca="true">+IF(AND(ISNUMBER(OFFSET('Sanitation Data'!$G$12,0,10*ROW('Sanitation Data'!G68))),'Data Summary'!DD74="Yes"),OFFSET('Sanitation Data'!$G$12,0,10*ROW('Sanitation Data'!G68)),NA())</f>
        <v>#N/A</v>
      </c>
      <c r="AP74" s="92" t="e">
        <f ca="true">+IF(AND(ISNUMBER(OFFSET('Sanitation Data'!$H$4,0,10*ROW('Sanitation Data'!H68))),'Data Summary'!DE74="Yes"),100-OFFSET('Sanitation Data'!$H$4,0,10*ROW('Sanitation Data'!H68)),NA())</f>
        <v>#N/A</v>
      </c>
      <c r="AQ74" s="92" t="e">
        <f ca="true">+IF(AND(ISNUMBER(OFFSET('Sanitation Data'!$H$6,0,10*ROW('Sanitation Data'!H68))),'Data Summary'!DF74="Yes"),OFFSET('Sanitation Data'!$H$6,0,10*ROW('Sanitation Data'!H68)),NA())</f>
        <v>#N/A</v>
      </c>
      <c r="AR74" s="92" t="e">
        <f ca="true">+IF(AND(ISNUMBER(OFFSET('Sanitation Data'!$H$10,0,10*ROW('Sanitation Data'!H68))),'Data Summary'!DG74="Yes"),OFFSET('Sanitation Data'!$H$10,0,10*ROW('Sanitation Data'!H68)),NA())</f>
        <v>#N/A</v>
      </c>
      <c r="AS74" s="92" t="e">
        <f ca="true">+IF(AND(ISNUMBER(OFFSET('Sanitation Data'!$H$11,0,10*ROW('Sanitation Data'!H68))),'Data Summary'!DH74="Yes"),OFFSET('Sanitation Data'!$H$11,0,10*ROW('Sanitation Data'!H68)),NA())</f>
        <v>#N/A</v>
      </c>
      <c r="AT74" s="92" t="e">
        <f ca="true">+IF(AND(ISNUMBER(OFFSET('Sanitation Data'!$H$12,0,10*ROW('Sanitation Data'!H68))),'Data Summary'!DI74="Yes"),OFFSET('Sanitation Data'!$H$12,0,10*ROW('Sanitation Data'!H68)),NA())</f>
        <v>#N/A</v>
      </c>
      <c r="AU74" s="92" t="e">
        <f ca="true">+IF(AND(ISNUMBER(OFFSET('Sanitation Data'!$I$4,0,10*ROW('Sanitation Data'!I68))),'Data Summary'!DJ74="Yes"),100-OFFSET('Sanitation Data'!$I$4,0,10*ROW('Sanitation Data'!I68)),NA())</f>
        <v>#N/A</v>
      </c>
      <c r="AV74" s="92" t="e">
        <f ca="true">+IF(AND(ISNUMBER(OFFSET('Sanitation Data'!$I$6,0,10*ROW('Sanitation Data'!I68))),'Data Summary'!DK74="Yes"),OFFSET('Sanitation Data'!$I$6,0,10*ROW('Sanitation Data'!I68)),NA())</f>
        <v>#N/A</v>
      </c>
      <c r="AW74" s="92" t="e">
        <f ca="true">+IF(AND(ISNUMBER(OFFSET('Sanitation Data'!$I$10,0,10*ROW('Sanitation Data'!I68))),'Data Summary'!DL74="Yes"),OFFSET('Sanitation Data'!$I$10,0,10*ROW('Sanitation Data'!I68)),NA())</f>
        <v>#N/A</v>
      </c>
      <c r="AX74" s="92" t="e">
        <f ca="true">+IF(AND(ISNUMBER(OFFSET('Sanitation Data'!$I$11,0,10*ROW('Sanitation Data'!I68))),'Data Summary'!DM74="Yes"),OFFSET('Sanitation Data'!$I$11,0,10*ROW('Sanitation Data'!I68)),NA())</f>
        <v>#N/A</v>
      </c>
      <c r="AY74" s="92" t="e">
        <f ca="true">+IF(AND(ISNUMBER(OFFSET('Sanitation Data'!$I$12,0,10*ROW('Sanitation Data'!I68))),'Data Summary'!DN74="Yes"),OFFSET('Sanitation Data'!$I$12,0,10*ROW('Sanitation Data'!I68)),NA())</f>
        <v>#N/A</v>
      </c>
      <c r="AZ74" s="93" t="e">
        <f ca="true">+IF(AND(ISNUMBER(OFFSET('Hygiene Data'!$D$5,0,10*ROW('Hygiene Data'!D68))),'Data Summary'!DO74="Yes"),OFFSET('Hygiene Data'!$D$5,0,10*ROW('Hygiene Data'!D68)),NA())</f>
        <v>#N/A</v>
      </c>
      <c r="BA74" s="93" t="e">
        <f ca="true">+IF(AND(ISNUMBER(OFFSET('Hygiene Data'!$D$7,0,10*ROW('Hygiene Data'!D68))),'Data Summary'!DP74="Yes"),OFFSET('Hygiene Data'!$D$7,0,10*ROW('Hygiene Data'!D68)),NA())</f>
        <v>#N/A</v>
      </c>
      <c r="BB74" s="93" t="e">
        <f ca="true">+IF(AND(ISNUMBER(OFFSET('Hygiene Data'!$D$9,0,10*ROW('Hygiene Data'!D68))),'Data Summary'!DQ74="Yes"),OFFSET('Hygiene Data'!$D$9,0,10*ROW('Hygiene Data'!D68)),NA())</f>
        <v>#N/A</v>
      </c>
      <c r="BC74" s="93" t="e">
        <f ca="true">+IF(AND(ISNUMBER(OFFSET('Hygiene Data'!$E$5,0,10*ROW('Hygiene Data'!E68))),'Data Summary'!DR74="Yes"),OFFSET('Hygiene Data'!$E$5,0,10*ROW('Hygiene Data'!E68)),NA())</f>
        <v>#N/A</v>
      </c>
      <c r="BD74" s="93" t="e">
        <f ca="true">+IF(AND(ISNUMBER(OFFSET('Hygiene Data'!$E$7,0,10*ROW('Hygiene Data'!E68))),'Data Summary'!DS74="Yes"),OFFSET('Hygiene Data'!$E$7,0,10*ROW('Hygiene Data'!E68)),NA())</f>
        <v>#N/A</v>
      </c>
      <c r="BE74" s="93" t="e">
        <f ca="true">+IF(AND(ISNUMBER(OFFSET('Hygiene Data'!$E$9,0,10*ROW('Hygiene Data'!E68))),'Data Summary'!DT74="Yes"),OFFSET('Hygiene Data'!$E$9,0,10*ROW('Hygiene Data'!E68)),NA())</f>
        <v>#N/A</v>
      </c>
      <c r="BF74" s="93" t="e">
        <f ca="true">+IF(AND(ISNUMBER(OFFSET('Hygiene Data'!$F$5,0,10*ROW('Hygiene Data'!F68))),'Data Summary'!DU74="Yes"),OFFSET('Hygiene Data'!$F$5,0,10*ROW('Hygiene Data'!F68)),NA())</f>
        <v>#N/A</v>
      </c>
      <c r="BG74" s="93" t="e">
        <f ca="true">+IF(AND(ISNUMBER(OFFSET('Hygiene Data'!$F$7,0,10*ROW('Hygiene Data'!F68))),'Data Summary'!DV74="Yes"),OFFSET('Hygiene Data'!$F$7,0,10*ROW('Hygiene Data'!F68)),NA())</f>
        <v>#N/A</v>
      </c>
      <c r="BH74" s="93" t="e">
        <f ca="true">+IF(AND(ISNUMBER(OFFSET('Hygiene Data'!$F$9,0,10*ROW('Hygiene Data'!F68))),'Data Summary'!DW74="Yes"),OFFSET('Hygiene Data'!$F$9,0,10*ROW('Hygiene Data'!F68)),NA())</f>
        <v>#N/A</v>
      </c>
      <c r="BI74" s="93" t="e">
        <f ca="true">+IF(AND(ISNUMBER(OFFSET('Hygiene Data'!$G$5,0,10*ROW('Hygiene Data'!G68))),'Data Summary'!DX74="Yes"),OFFSET('Hygiene Data'!$G$5,0,10*ROW('Hygiene Data'!G68)),NA())</f>
        <v>#N/A</v>
      </c>
      <c r="BJ74" s="93" t="e">
        <f ca="true">+IF(AND(ISNUMBER(OFFSET('Hygiene Data'!$G$7,0,10*ROW('Hygiene Data'!G68))),'Data Summary'!DY74="Yes"),OFFSET('Hygiene Data'!$G$7,0,10*ROW('Hygiene Data'!G68)),NA())</f>
        <v>#N/A</v>
      </c>
      <c r="BK74" s="93" t="e">
        <f ca="true">+IF(AND(ISNUMBER(OFFSET('Hygiene Data'!$G$9,0,10*ROW('Hygiene Data'!G68))),'Data Summary'!DZ74="Yes"),OFFSET('Hygiene Data'!$G$9,0,10*ROW('Hygiene Data'!G68)),NA())</f>
        <v>#N/A</v>
      </c>
      <c r="BL74" s="93" t="e">
        <f ca="true">+IF(AND(ISNUMBER(OFFSET('Hygiene Data'!$H$5,0,10*ROW('Hygiene Data'!H68))),'Data Summary'!EA74="Yes"),OFFSET('Hygiene Data'!$H$5,0,10*ROW('Hygiene Data'!H68)),NA())</f>
        <v>#N/A</v>
      </c>
      <c r="BM74" s="93" t="e">
        <f ca="true">+IF(AND(ISNUMBER(OFFSET('Hygiene Data'!$H$7,0,10*ROW('Hygiene Data'!H68))),'Data Summary'!EB74="Yes"),OFFSET('Hygiene Data'!$H$7,0,10*ROW('Hygiene Data'!H68)),NA())</f>
        <v>#N/A</v>
      </c>
      <c r="BN74" s="93" t="e">
        <f ca="true">+IF(AND(ISNUMBER(OFFSET('Hygiene Data'!$H$9,0,10*ROW('Hygiene Data'!H68))),'Data Summary'!EC74="Yes"),OFFSET('Hygiene Data'!$H$9,0,10*ROW('Hygiene Data'!H68)),NA())</f>
        <v>#N/A</v>
      </c>
      <c r="BO74" s="93" t="e">
        <f ca="true">+IF(AND(ISNUMBER(OFFSET('Hygiene Data'!$I$5,0,10*ROW('Hygiene Data'!I68))),'Data Summary'!ED74="Yes"),OFFSET('Hygiene Data'!$I$5,0,10*ROW('Hygiene Data'!I68)),NA())</f>
        <v>#N/A</v>
      </c>
      <c r="BP74" s="93" t="e">
        <f ca="true">+IF(AND(ISNUMBER(OFFSET('Hygiene Data'!$I$7,0,10*ROW('Hygiene Data'!I68))),'Data Summary'!EE74="Yes"),OFFSET('Hygiene Data'!$I$7,0,10*ROW('Hygiene Data'!I68)),NA())</f>
        <v>#N/A</v>
      </c>
      <c r="BQ74" s="93" t="e">
        <f ca="true">+IF(AND(ISNUMBER(OFFSET('Hygiene Data'!$I$9,0,10*ROW('Hygiene Data'!I68))),'Data Summary'!EF74="Yes"),OFFSET('Hygiene Data'!$I$9,0,10*ROW('Hygiene Data'!I68)),NA())</f>
        <v>#N/A</v>
      </c>
    </row>
    <row xmlns:x14ac="http://schemas.microsoft.com/office/spreadsheetml/2009/9/ac" r="75" x14ac:dyDescent="0.2">
      <c r="A75" s="328" t="e">
        <f ca="true">+RIGHT('Data Summary'!A75,LEN('Data Summary'!A75)-9)</f>
        <v>#VALUE!</v>
      </c>
      <c r="B75" s="35" t="str">
        <f ca="true">+IF(ISTEXT('Data Summary'!B75),'Data Summary'!B75,"")</f>
        <v/>
      </c>
      <c r="C75" s="327" t="e">
        <f ca="true">+VALUE('Data Summary'!C75)</f>
        <v>#VALUE!</v>
      </c>
      <c r="D75" s="91" t="e">
        <f ca="true">+IF(AND(ISNUMBER(OFFSET('Water Data'!$D$4,0,10*ROW('Water Data'!D69))),'Data Summary'!BS75="Yes"),100-OFFSET('Water Data'!$D$4,0,10*ROW('Water Data'!D69)),NA())</f>
        <v>#N/A</v>
      </c>
      <c r="E75" s="91" t="e">
        <f ca="true">+IF(AND(ISNUMBER(OFFSET('Water Data'!$D$6,0,10*ROW('Water Data'!D69))),'Data Summary'!BT75="Yes"),OFFSET('Water Data'!$D$6,0,10*ROW('Water Data'!D69)),NA())</f>
        <v>#N/A</v>
      </c>
      <c r="F75" s="91" t="e">
        <f ca="true">+IF(AND(ISNUMBER(OFFSET('Water Data'!$D$9,0,10*ROW('Water Data'!D69))),'Data Summary'!BU75="Yes"),OFFSET('Water Data'!$D$9,0,10*ROW('Water Data'!D69)),NA())</f>
        <v>#N/A</v>
      </c>
      <c r="G75" s="91" t="e">
        <f ca="true">+IF(AND(ISNUMBER(OFFSET('Water Data'!$E$4,0,10*ROW('Water Data'!E69))),'Data Summary'!BV75="Yes"),100-OFFSET('Water Data'!$E$4,0,10*ROW('Water Data'!E69)),NA())</f>
        <v>#N/A</v>
      </c>
      <c r="H75" s="91" t="e">
        <f ca="true">+IF(AND(ISNUMBER(OFFSET('Water Data'!$E$6,0,10*ROW('Water Data'!E69))),'Data Summary'!BW75="Yes"),OFFSET('Water Data'!$E$6,0,10*ROW('Water Data'!E69)),NA())</f>
        <v>#N/A</v>
      </c>
      <c r="I75" s="91" t="e">
        <f ca="true">+IF(AND(ISNUMBER(OFFSET('Water Data'!$E$9,0,10*ROW('Water Data'!E69))),'Data Summary'!BX75="Yes"),OFFSET('Water Data'!$E$9,0,10*ROW('Water Data'!E69)),NA())</f>
        <v>#N/A</v>
      </c>
      <c r="J75" s="91" t="e">
        <f ca="true">+IF(AND(ISNUMBER(OFFSET('Water Data'!$F$4,0,10*ROW('Water Data'!F69))),'Data Summary'!BY75="Yes"),100-OFFSET('Water Data'!$F$4,0,10*ROW('Water Data'!F69)),NA())</f>
        <v>#N/A</v>
      </c>
      <c r="K75" s="91" t="e">
        <f ca="true">+IF(AND(ISNUMBER(OFFSET('Water Data'!$F$6,0,10*ROW('Water Data'!F69))),'Data Summary'!BZ75="Yes"),OFFSET('Water Data'!$F$6,0,10*ROW('Water Data'!F69)),NA())</f>
        <v>#N/A</v>
      </c>
      <c r="L75" s="91" t="e">
        <f ca="true">+IF(AND(ISNUMBER(OFFSET('Water Data'!$F$9,0,10*ROW('Water Data'!F69))),'Data Summary'!CA75="Yes"),OFFSET('Water Data'!$F$9,0,10*ROW('Water Data'!F69)),NA())</f>
        <v>#N/A</v>
      </c>
      <c r="M75" s="91" t="e">
        <f ca="true">+IF(AND(ISNUMBER(OFFSET('Water Data'!$G$4,0,10*ROW('Water Data'!G69))),'Data Summary'!CB75="Yes"),100-OFFSET('Water Data'!$G$4,0,10*ROW('Water Data'!G69)),NA())</f>
        <v>#N/A</v>
      </c>
      <c r="N75" s="91" t="e">
        <f ca="true">+IF(AND(ISNUMBER(OFFSET('Water Data'!$G$6,0,10*ROW('Water Data'!G69))),'Data Summary'!CC75="Yes"),OFFSET('Water Data'!$G$6,0,10*ROW('Water Data'!G69)),NA())</f>
        <v>#N/A</v>
      </c>
      <c r="O75" s="91" t="e">
        <f ca="true">+IF(AND(ISNUMBER(OFFSET('Water Data'!$G$9,0,10*ROW('Water Data'!G69))),'Data Summary'!CD75="Yes"),OFFSET('Water Data'!$G$9,0,10*ROW('Water Data'!G69)),NA())</f>
        <v>#N/A</v>
      </c>
      <c r="P75" s="91" t="e">
        <f ca="true">+IF(AND(ISNUMBER(OFFSET('Water Data'!$H$4,0,10*ROW('Water Data'!H69))),'Data Summary'!CE75="Yes"),100-OFFSET('Water Data'!$H$4,0,10*ROW('Water Data'!H69)),NA())</f>
        <v>#N/A</v>
      </c>
      <c r="Q75" s="91" t="e">
        <f ca="true">+IF(AND(ISNUMBER(OFFSET('Water Data'!$H$6,0,10*ROW('Water Data'!H69))),'Data Summary'!CF75="Yes"),OFFSET('Water Data'!$H$6,0,10*ROW('Water Data'!H69)),NA())</f>
        <v>#N/A</v>
      </c>
      <c r="R75" s="91" t="e">
        <f ca="true">+IF(AND(ISNUMBER(OFFSET('Water Data'!$H$9,0,10*ROW('Water Data'!H69))),'Data Summary'!CG75="Yes"),OFFSET('Water Data'!$H$9,0,10*ROW('Water Data'!H69)),NA())</f>
        <v>#N/A</v>
      </c>
      <c r="S75" s="91" t="e">
        <f ca="true">+IF(AND(ISNUMBER(OFFSET('Water Data'!$I$4,0,10*ROW('Water Data'!I69))),'Data Summary'!CH75="Yes"),100-OFFSET('Water Data'!$I$4,0,10*ROW('Water Data'!I69)),NA())</f>
        <v>#N/A</v>
      </c>
      <c r="T75" s="91" t="e">
        <f ca="true">+IF(AND(ISNUMBER(OFFSET('Water Data'!$I$6,0,10*ROW('Water Data'!I69))),'Data Summary'!CI75="Yes"),OFFSET('Water Data'!$I$6,0,10*ROW('Water Data'!I69)),NA())</f>
        <v>#N/A</v>
      </c>
      <c r="U75" s="91" t="e">
        <f ca="true">+IF(AND(ISNUMBER(OFFSET('Water Data'!$I$9,0,10*ROW('Water Data'!I69))),'Data Summary'!CJ75="Yes"),OFFSET('Water Data'!$I$9,0,10*ROW('Water Data'!I69)),NA())</f>
        <v>#N/A</v>
      </c>
      <c r="V75" s="92" t="e">
        <f ca="true">+IF(AND(ISNUMBER(OFFSET('Sanitation Data'!$D$4,0,10*ROW('Sanitation Data'!D69))),'Data Summary'!CK75="Yes"),100-OFFSET('Sanitation Data'!$D$4,0,10*ROW('Sanitation Data'!D69)),NA())</f>
        <v>#N/A</v>
      </c>
      <c r="W75" s="92" t="e">
        <f ca="true">+IF(AND(ISNUMBER(OFFSET('Sanitation Data'!$D$6,0,10*ROW('Sanitation Data'!D69))),'Data Summary'!CL75="Yes"),OFFSET('Sanitation Data'!$D$6,0,10*ROW('Sanitation Data'!D69)),NA())</f>
        <v>#N/A</v>
      </c>
      <c r="X75" s="92" t="e">
        <f ca="true">+IF(AND(ISNUMBER(OFFSET('Sanitation Data'!$D$10,0,10*ROW('Sanitation Data'!D69))),'Data Summary'!CM75="Yes"),OFFSET('Sanitation Data'!$D$10,0,10*ROW('Sanitation Data'!D69)),NA())</f>
        <v>#N/A</v>
      </c>
      <c r="Y75" s="92" t="e">
        <f ca="true">+IF(AND(ISNUMBER(OFFSET('Sanitation Data'!$D$11,0,10*ROW('Sanitation Data'!D69))),'Data Summary'!CN75="Yes"),OFFSET('Sanitation Data'!$D$11,0,10*ROW('Sanitation Data'!D69)),NA())</f>
        <v>#N/A</v>
      </c>
      <c r="Z75" s="92" t="e">
        <f ca="true">+IF(AND(ISNUMBER(OFFSET('Sanitation Data'!$D$12,0,10*ROW('Sanitation Data'!D69))),'Data Summary'!CO75="Yes"),OFFSET('Sanitation Data'!$D$12,0,10*ROW('Sanitation Data'!D69)),NA())</f>
        <v>#N/A</v>
      </c>
      <c r="AA75" s="92" t="e">
        <f ca="true">+IF(AND(ISNUMBER(OFFSET('Sanitation Data'!$E$4,0,10*ROW('Sanitation Data'!E69))),'Data Summary'!CP75="Yes"),100-OFFSET('Sanitation Data'!$E$4,0,10*ROW('Sanitation Data'!E69)),NA())</f>
        <v>#N/A</v>
      </c>
      <c r="AB75" s="92" t="e">
        <f ca="true">+IF(AND(ISNUMBER(OFFSET('Sanitation Data'!$E$6,0,10*ROW('Sanitation Data'!E69))),'Data Summary'!CQ75="Yes"),OFFSET('Sanitation Data'!$E$6,0,10*ROW('Sanitation Data'!E69)),NA())</f>
        <v>#N/A</v>
      </c>
      <c r="AC75" s="92" t="e">
        <f ca="true">+IF(AND(ISNUMBER(OFFSET('Sanitation Data'!$E$10,0,10*ROW('Sanitation Data'!E69))),'Data Summary'!CR75="Yes"),OFFSET('Sanitation Data'!$E$10,0,10*ROW('Sanitation Data'!E69)),NA())</f>
        <v>#N/A</v>
      </c>
      <c r="AD75" s="92" t="e">
        <f ca="true">+IF(AND(ISNUMBER(OFFSET('Sanitation Data'!$E$11,0,10*ROW('Sanitation Data'!E69))),'Data Summary'!CS75="Yes"),OFFSET('Sanitation Data'!$E$11,0,10*ROW('Sanitation Data'!E69)),NA())</f>
        <v>#N/A</v>
      </c>
      <c r="AE75" s="92" t="e">
        <f ca="true">+IF(AND(ISNUMBER(OFFSET('Sanitation Data'!$E$12,0,10*ROW('Sanitation Data'!E69))),'Data Summary'!CT75="Yes"),OFFSET('Sanitation Data'!$E$12,0,10*ROW('Sanitation Data'!E69)),NA())</f>
        <v>#N/A</v>
      </c>
      <c r="AF75" s="92" t="e">
        <f ca="true">+IF(AND(ISNUMBER(OFFSET('Sanitation Data'!$F$4,0,10*ROW('Sanitation Data'!F69))),'Data Summary'!CU75="Yes"),100-OFFSET('Sanitation Data'!$F$4,0,10*ROW('Sanitation Data'!F69)),NA())</f>
        <v>#N/A</v>
      </c>
      <c r="AG75" s="92" t="e">
        <f ca="true">+IF(AND(ISNUMBER(OFFSET('Sanitation Data'!$F$6,0,10*ROW('Sanitation Data'!F69))),'Data Summary'!CV75="Yes"),OFFSET('Sanitation Data'!$F$6,0,10*ROW('Sanitation Data'!F69)),NA())</f>
        <v>#N/A</v>
      </c>
      <c r="AH75" s="92" t="e">
        <f ca="true">+IF(AND(ISNUMBER(OFFSET('Sanitation Data'!$F$10,0,10*ROW('Sanitation Data'!F69))),'Data Summary'!CW75="Yes"),OFFSET('Sanitation Data'!$F$10,0,10*ROW('Sanitation Data'!F69)),NA())</f>
        <v>#N/A</v>
      </c>
      <c r="AI75" s="92" t="e">
        <f ca="true">+IF(AND(ISNUMBER(OFFSET('Sanitation Data'!$F$11,0,10*ROW('Sanitation Data'!F69))),'Data Summary'!CX75="Yes"),OFFSET('Sanitation Data'!$F$11,0,10*ROW('Sanitation Data'!F69)),NA())</f>
        <v>#N/A</v>
      </c>
      <c r="AJ75" s="92" t="e">
        <f ca="true">+IF(AND(ISNUMBER(OFFSET('Sanitation Data'!$F$12,0,10*ROW('Sanitation Data'!F69))),'Data Summary'!CY75="Yes"),OFFSET('Sanitation Data'!$F$12,0,10*ROW('Sanitation Data'!F69)),NA())</f>
        <v>#N/A</v>
      </c>
      <c r="AK75" s="92" t="e">
        <f ca="true">+IF(AND(ISNUMBER(OFFSET('Sanitation Data'!$G$4,0,10*ROW('Sanitation Data'!G69))),'Data Summary'!CZ75="Yes"),100-OFFSET('Sanitation Data'!$G$4,0,10*ROW('Sanitation Data'!G69)),NA())</f>
        <v>#N/A</v>
      </c>
      <c r="AL75" s="92" t="e">
        <f ca="true">+IF(AND(ISNUMBER(OFFSET('Sanitation Data'!$G$6,0,10*ROW('Sanitation Data'!G69))),'Data Summary'!DA75="Yes"),OFFSET('Sanitation Data'!$G$6,0,10*ROW('Sanitation Data'!G69)),NA())</f>
        <v>#N/A</v>
      </c>
      <c r="AM75" s="92" t="e">
        <f ca="true">+IF(AND(ISNUMBER(OFFSET('Sanitation Data'!$G$10,0,10*ROW('Sanitation Data'!G69))),'Data Summary'!DB75="Yes"),OFFSET('Sanitation Data'!$G$10,0,10*ROW('Sanitation Data'!G69)),NA())</f>
        <v>#N/A</v>
      </c>
      <c r="AN75" s="92" t="e">
        <f ca="true">+IF(AND(ISNUMBER(OFFSET('Sanitation Data'!$G$11,0,10*ROW('Sanitation Data'!G69))),'Data Summary'!DC75="Yes"),OFFSET('Sanitation Data'!$G$11,0,10*ROW('Sanitation Data'!G69)),NA())</f>
        <v>#N/A</v>
      </c>
      <c r="AO75" s="92" t="e">
        <f ca="true">+IF(AND(ISNUMBER(OFFSET('Sanitation Data'!$G$12,0,10*ROW('Sanitation Data'!G69))),'Data Summary'!DD75="Yes"),OFFSET('Sanitation Data'!$G$12,0,10*ROW('Sanitation Data'!G69)),NA())</f>
        <v>#N/A</v>
      </c>
      <c r="AP75" s="92" t="e">
        <f ca="true">+IF(AND(ISNUMBER(OFFSET('Sanitation Data'!$H$4,0,10*ROW('Sanitation Data'!H69))),'Data Summary'!DE75="Yes"),100-OFFSET('Sanitation Data'!$H$4,0,10*ROW('Sanitation Data'!H69)),NA())</f>
        <v>#N/A</v>
      </c>
      <c r="AQ75" s="92" t="e">
        <f ca="true">+IF(AND(ISNUMBER(OFFSET('Sanitation Data'!$H$6,0,10*ROW('Sanitation Data'!H69))),'Data Summary'!DF75="Yes"),OFFSET('Sanitation Data'!$H$6,0,10*ROW('Sanitation Data'!H69)),NA())</f>
        <v>#N/A</v>
      </c>
      <c r="AR75" s="92" t="e">
        <f ca="true">+IF(AND(ISNUMBER(OFFSET('Sanitation Data'!$H$10,0,10*ROW('Sanitation Data'!H69))),'Data Summary'!DG75="Yes"),OFFSET('Sanitation Data'!$H$10,0,10*ROW('Sanitation Data'!H69)),NA())</f>
        <v>#N/A</v>
      </c>
      <c r="AS75" s="92" t="e">
        <f ca="true">+IF(AND(ISNUMBER(OFFSET('Sanitation Data'!$H$11,0,10*ROW('Sanitation Data'!H69))),'Data Summary'!DH75="Yes"),OFFSET('Sanitation Data'!$H$11,0,10*ROW('Sanitation Data'!H69)),NA())</f>
        <v>#N/A</v>
      </c>
      <c r="AT75" s="92" t="e">
        <f ca="true">+IF(AND(ISNUMBER(OFFSET('Sanitation Data'!$H$12,0,10*ROW('Sanitation Data'!H69))),'Data Summary'!DI75="Yes"),OFFSET('Sanitation Data'!$H$12,0,10*ROW('Sanitation Data'!H69)),NA())</f>
        <v>#N/A</v>
      </c>
      <c r="AU75" s="92" t="e">
        <f ca="true">+IF(AND(ISNUMBER(OFFSET('Sanitation Data'!$I$4,0,10*ROW('Sanitation Data'!I69))),'Data Summary'!DJ75="Yes"),100-OFFSET('Sanitation Data'!$I$4,0,10*ROW('Sanitation Data'!I69)),NA())</f>
        <v>#N/A</v>
      </c>
      <c r="AV75" s="92" t="e">
        <f ca="true">+IF(AND(ISNUMBER(OFFSET('Sanitation Data'!$I$6,0,10*ROW('Sanitation Data'!I69))),'Data Summary'!DK75="Yes"),OFFSET('Sanitation Data'!$I$6,0,10*ROW('Sanitation Data'!I69)),NA())</f>
        <v>#N/A</v>
      </c>
      <c r="AW75" s="92" t="e">
        <f ca="true">+IF(AND(ISNUMBER(OFFSET('Sanitation Data'!$I$10,0,10*ROW('Sanitation Data'!I69))),'Data Summary'!DL75="Yes"),OFFSET('Sanitation Data'!$I$10,0,10*ROW('Sanitation Data'!I69)),NA())</f>
        <v>#N/A</v>
      </c>
      <c r="AX75" s="92" t="e">
        <f ca="true">+IF(AND(ISNUMBER(OFFSET('Sanitation Data'!$I$11,0,10*ROW('Sanitation Data'!I69))),'Data Summary'!DM75="Yes"),OFFSET('Sanitation Data'!$I$11,0,10*ROW('Sanitation Data'!I69)),NA())</f>
        <v>#N/A</v>
      </c>
      <c r="AY75" s="92" t="e">
        <f ca="true">+IF(AND(ISNUMBER(OFFSET('Sanitation Data'!$I$12,0,10*ROW('Sanitation Data'!I69))),'Data Summary'!DN75="Yes"),OFFSET('Sanitation Data'!$I$12,0,10*ROW('Sanitation Data'!I69)),NA())</f>
        <v>#N/A</v>
      </c>
      <c r="AZ75" s="93" t="e">
        <f ca="true">+IF(AND(ISNUMBER(OFFSET('Hygiene Data'!$D$5,0,10*ROW('Hygiene Data'!D69))),'Data Summary'!DO75="Yes"),OFFSET('Hygiene Data'!$D$5,0,10*ROW('Hygiene Data'!D69)),NA())</f>
        <v>#N/A</v>
      </c>
      <c r="BA75" s="93" t="e">
        <f ca="true">+IF(AND(ISNUMBER(OFFSET('Hygiene Data'!$D$7,0,10*ROW('Hygiene Data'!D69))),'Data Summary'!DP75="Yes"),OFFSET('Hygiene Data'!$D$7,0,10*ROW('Hygiene Data'!D69)),NA())</f>
        <v>#N/A</v>
      </c>
      <c r="BB75" s="93" t="e">
        <f ca="true">+IF(AND(ISNUMBER(OFFSET('Hygiene Data'!$D$9,0,10*ROW('Hygiene Data'!D69))),'Data Summary'!DQ75="Yes"),OFFSET('Hygiene Data'!$D$9,0,10*ROW('Hygiene Data'!D69)),NA())</f>
        <v>#N/A</v>
      </c>
      <c r="BC75" s="93" t="e">
        <f ca="true">+IF(AND(ISNUMBER(OFFSET('Hygiene Data'!$E$5,0,10*ROW('Hygiene Data'!E69))),'Data Summary'!DR75="Yes"),OFFSET('Hygiene Data'!$E$5,0,10*ROW('Hygiene Data'!E69)),NA())</f>
        <v>#N/A</v>
      </c>
      <c r="BD75" s="93" t="e">
        <f ca="true">+IF(AND(ISNUMBER(OFFSET('Hygiene Data'!$E$7,0,10*ROW('Hygiene Data'!E69))),'Data Summary'!DS75="Yes"),OFFSET('Hygiene Data'!$E$7,0,10*ROW('Hygiene Data'!E69)),NA())</f>
        <v>#N/A</v>
      </c>
      <c r="BE75" s="93" t="e">
        <f ca="true">+IF(AND(ISNUMBER(OFFSET('Hygiene Data'!$E$9,0,10*ROW('Hygiene Data'!E69))),'Data Summary'!DT75="Yes"),OFFSET('Hygiene Data'!$E$9,0,10*ROW('Hygiene Data'!E69)),NA())</f>
        <v>#N/A</v>
      </c>
      <c r="BF75" s="93" t="e">
        <f ca="true">+IF(AND(ISNUMBER(OFFSET('Hygiene Data'!$F$5,0,10*ROW('Hygiene Data'!F69))),'Data Summary'!DU75="Yes"),OFFSET('Hygiene Data'!$F$5,0,10*ROW('Hygiene Data'!F69)),NA())</f>
        <v>#N/A</v>
      </c>
      <c r="BG75" s="93" t="e">
        <f ca="true">+IF(AND(ISNUMBER(OFFSET('Hygiene Data'!$F$7,0,10*ROW('Hygiene Data'!F69))),'Data Summary'!DV75="Yes"),OFFSET('Hygiene Data'!$F$7,0,10*ROW('Hygiene Data'!F69)),NA())</f>
        <v>#N/A</v>
      </c>
      <c r="BH75" s="93" t="e">
        <f ca="true">+IF(AND(ISNUMBER(OFFSET('Hygiene Data'!$F$9,0,10*ROW('Hygiene Data'!F69))),'Data Summary'!DW75="Yes"),OFFSET('Hygiene Data'!$F$9,0,10*ROW('Hygiene Data'!F69)),NA())</f>
        <v>#N/A</v>
      </c>
      <c r="BI75" s="93" t="e">
        <f ca="true">+IF(AND(ISNUMBER(OFFSET('Hygiene Data'!$G$5,0,10*ROW('Hygiene Data'!G69))),'Data Summary'!DX75="Yes"),OFFSET('Hygiene Data'!$G$5,0,10*ROW('Hygiene Data'!G69)),NA())</f>
        <v>#N/A</v>
      </c>
      <c r="BJ75" s="93" t="e">
        <f ca="true">+IF(AND(ISNUMBER(OFFSET('Hygiene Data'!$G$7,0,10*ROW('Hygiene Data'!G69))),'Data Summary'!DY75="Yes"),OFFSET('Hygiene Data'!$G$7,0,10*ROW('Hygiene Data'!G69)),NA())</f>
        <v>#N/A</v>
      </c>
      <c r="BK75" s="93" t="e">
        <f ca="true">+IF(AND(ISNUMBER(OFFSET('Hygiene Data'!$G$9,0,10*ROW('Hygiene Data'!G69))),'Data Summary'!DZ75="Yes"),OFFSET('Hygiene Data'!$G$9,0,10*ROW('Hygiene Data'!G69)),NA())</f>
        <v>#N/A</v>
      </c>
      <c r="BL75" s="93" t="e">
        <f ca="true">+IF(AND(ISNUMBER(OFFSET('Hygiene Data'!$H$5,0,10*ROW('Hygiene Data'!H69))),'Data Summary'!EA75="Yes"),OFFSET('Hygiene Data'!$H$5,0,10*ROW('Hygiene Data'!H69)),NA())</f>
        <v>#N/A</v>
      </c>
      <c r="BM75" s="93" t="e">
        <f ca="true">+IF(AND(ISNUMBER(OFFSET('Hygiene Data'!$H$7,0,10*ROW('Hygiene Data'!H69))),'Data Summary'!EB75="Yes"),OFFSET('Hygiene Data'!$H$7,0,10*ROW('Hygiene Data'!H69)),NA())</f>
        <v>#N/A</v>
      </c>
      <c r="BN75" s="93" t="e">
        <f ca="true">+IF(AND(ISNUMBER(OFFSET('Hygiene Data'!$H$9,0,10*ROW('Hygiene Data'!H69))),'Data Summary'!EC75="Yes"),OFFSET('Hygiene Data'!$H$9,0,10*ROW('Hygiene Data'!H69)),NA())</f>
        <v>#N/A</v>
      </c>
      <c r="BO75" s="93" t="e">
        <f ca="true">+IF(AND(ISNUMBER(OFFSET('Hygiene Data'!$I$5,0,10*ROW('Hygiene Data'!I69))),'Data Summary'!ED75="Yes"),OFFSET('Hygiene Data'!$I$5,0,10*ROW('Hygiene Data'!I69)),NA())</f>
        <v>#N/A</v>
      </c>
      <c r="BP75" s="93" t="e">
        <f ca="true">+IF(AND(ISNUMBER(OFFSET('Hygiene Data'!$I$7,0,10*ROW('Hygiene Data'!I69))),'Data Summary'!EE75="Yes"),OFFSET('Hygiene Data'!$I$7,0,10*ROW('Hygiene Data'!I69)),NA())</f>
        <v>#N/A</v>
      </c>
      <c r="BQ75" s="93" t="e">
        <f ca="true">+IF(AND(ISNUMBER(OFFSET('Hygiene Data'!$I$9,0,10*ROW('Hygiene Data'!I69))),'Data Summary'!EF75="Yes"),OFFSET('Hygiene Data'!$I$9,0,10*ROW('Hygiene Data'!I69)),NA())</f>
        <v>#N/A</v>
      </c>
    </row>
    <row xmlns:x14ac="http://schemas.microsoft.com/office/spreadsheetml/2009/9/ac" r="76" x14ac:dyDescent="0.2">
      <c r="A76" s="328" t="e">
        <f ca="true">+RIGHT('Data Summary'!A76,LEN('Data Summary'!A76)-9)</f>
        <v>#VALUE!</v>
      </c>
      <c r="B76" s="35" t="str">
        <f ca="true">+IF(ISTEXT('Data Summary'!B76),'Data Summary'!B76,"")</f>
        <v/>
      </c>
      <c r="C76" s="327" t="e">
        <f ca="true">+VALUE('Data Summary'!C76)</f>
        <v>#VALUE!</v>
      </c>
      <c r="D76" s="91" t="e">
        <f ca="true">+IF(AND(ISNUMBER(OFFSET('Water Data'!$D$4,0,10*ROW('Water Data'!D70))),'Data Summary'!BS76="Yes"),100-OFFSET('Water Data'!$D$4,0,10*ROW('Water Data'!D70)),NA())</f>
        <v>#N/A</v>
      </c>
      <c r="E76" s="91" t="e">
        <f ca="true">+IF(AND(ISNUMBER(OFFSET('Water Data'!$D$6,0,10*ROW('Water Data'!D70))),'Data Summary'!BT76="Yes"),OFFSET('Water Data'!$D$6,0,10*ROW('Water Data'!D70)),NA())</f>
        <v>#N/A</v>
      </c>
      <c r="F76" s="91" t="e">
        <f ca="true">+IF(AND(ISNUMBER(OFFSET('Water Data'!$D$9,0,10*ROW('Water Data'!D70))),'Data Summary'!BU76="Yes"),OFFSET('Water Data'!$D$9,0,10*ROW('Water Data'!D70)),NA())</f>
        <v>#N/A</v>
      </c>
      <c r="G76" s="91" t="e">
        <f ca="true">+IF(AND(ISNUMBER(OFFSET('Water Data'!$E$4,0,10*ROW('Water Data'!E70))),'Data Summary'!BV76="Yes"),100-OFFSET('Water Data'!$E$4,0,10*ROW('Water Data'!E70)),NA())</f>
        <v>#N/A</v>
      </c>
      <c r="H76" s="91" t="e">
        <f ca="true">+IF(AND(ISNUMBER(OFFSET('Water Data'!$E$6,0,10*ROW('Water Data'!E70))),'Data Summary'!BW76="Yes"),OFFSET('Water Data'!$E$6,0,10*ROW('Water Data'!E70)),NA())</f>
        <v>#N/A</v>
      </c>
      <c r="I76" s="91" t="e">
        <f ca="true">+IF(AND(ISNUMBER(OFFSET('Water Data'!$E$9,0,10*ROW('Water Data'!E70))),'Data Summary'!BX76="Yes"),OFFSET('Water Data'!$E$9,0,10*ROW('Water Data'!E70)),NA())</f>
        <v>#N/A</v>
      </c>
      <c r="J76" s="91" t="e">
        <f ca="true">+IF(AND(ISNUMBER(OFFSET('Water Data'!$F$4,0,10*ROW('Water Data'!F70))),'Data Summary'!BY76="Yes"),100-OFFSET('Water Data'!$F$4,0,10*ROW('Water Data'!F70)),NA())</f>
        <v>#N/A</v>
      </c>
      <c r="K76" s="91" t="e">
        <f ca="true">+IF(AND(ISNUMBER(OFFSET('Water Data'!$F$6,0,10*ROW('Water Data'!F70))),'Data Summary'!BZ76="Yes"),OFFSET('Water Data'!$F$6,0,10*ROW('Water Data'!F70)),NA())</f>
        <v>#N/A</v>
      </c>
      <c r="L76" s="91" t="e">
        <f ca="true">+IF(AND(ISNUMBER(OFFSET('Water Data'!$F$9,0,10*ROW('Water Data'!F70))),'Data Summary'!CA76="Yes"),OFFSET('Water Data'!$F$9,0,10*ROW('Water Data'!F70)),NA())</f>
        <v>#N/A</v>
      </c>
      <c r="M76" s="91" t="e">
        <f ca="true">+IF(AND(ISNUMBER(OFFSET('Water Data'!$G$4,0,10*ROW('Water Data'!G70))),'Data Summary'!CB76="Yes"),100-OFFSET('Water Data'!$G$4,0,10*ROW('Water Data'!G70)),NA())</f>
        <v>#N/A</v>
      </c>
      <c r="N76" s="91" t="e">
        <f ca="true">+IF(AND(ISNUMBER(OFFSET('Water Data'!$G$6,0,10*ROW('Water Data'!G70))),'Data Summary'!CC76="Yes"),OFFSET('Water Data'!$G$6,0,10*ROW('Water Data'!G70)),NA())</f>
        <v>#N/A</v>
      </c>
      <c r="O76" s="91" t="e">
        <f ca="true">+IF(AND(ISNUMBER(OFFSET('Water Data'!$G$9,0,10*ROW('Water Data'!G70))),'Data Summary'!CD76="Yes"),OFFSET('Water Data'!$G$9,0,10*ROW('Water Data'!G70)),NA())</f>
        <v>#N/A</v>
      </c>
      <c r="P76" s="91" t="e">
        <f ca="true">+IF(AND(ISNUMBER(OFFSET('Water Data'!$H$4,0,10*ROW('Water Data'!H70))),'Data Summary'!CE76="Yes"),100-OFFSET('Water Data'!$H$4,0,10*ROW('Water Data'!H70)),NA())</f>
        <v>#N/A</v>
      </c>
      <c r="Q76" s="91" t="e">
        <f ca="true">+IF(AND(ISNUMBER(OFFSET('Water Data'!$H$6,0,10*ROW('Water Data'!H70))),'Data Summary'!CF76="Yes"),OFFSET('Water Data'!$H$6,0,10*ROW('Water Data'!H70)),NA())</f>
        <v>#N/A</v>
      </c>
      <c r="R76" s="91" t="e">
        <f ca="true">+IF(AND(ISNUMBER(OFFSET('Water Data'!$H$9,0,10*ROW('Water Data'!H70))),'Data Summary'!CG76="Yes"),OFFSET('Water Data'!$H$9,0,10*ROW('Water Data'!H70)),NA())</f>
        <v>#N/A</v>
      </c>
      <c r="S76" s="91" t="e">
        <f ca="true">+IF(AND(ISNUMBER(OFFSET('Water Data'!$I$4,0,10*ROW('Water Data'!I70))),'Data Summary'!CH76="Yes"),100-OFFSET('Water Data'!$I$4,0,10*ROW('Water Data'!I70)),NA())</f>
        <v>#N/A</v>
      </c>
      <c r="T76" s="91" t="e">
        <f ca="true">+IF(AND(ISNUMBER(OFFSET('Water Data'!$I$6,0,10*ROW('Water Data'!I70))),'Data Summary'!CI76="Yes"),OFFSET('Water Data'!$I$6,0,10*ROW('Water Data'!I70)),NA())</f>
        <v>#N/A</v>
      </c>
      <c r="U76" s="91" t="e">
        <f ca="true">+IF(AND(ISNUMBER(OFFSET('Water Data'!$I$9,0,10*ROW('Water Data'!I70))),'Data Summary'!CJ76="Yes"),OFFSET('Water Data'!$I$9,0,10*ROW('Water Data'!I70)),NA())</f>
        <v>#N/A</v>
      </c>
      <c r="V76" s="92" t="e">
        <f ca="true">+IF(AND(ISNUMBER(OFFSET('Sanitation Data'!$D$4,0,10*ROW('Sanitation Data'!D70))),'Data Summary'!CK76="Yes"),100-OFFSET('Sanitation Data'!$D$4,0,10*ROW('Sanitation Data'!D70)),NA())</f>
        <v>#N/A</v>
      </c>
      <c r="W76" s="92" t="e">
        <f ca="true">+IF(AND(ISNUMBER(OFFSET('Sanitation Data'!$D$6,0,10*ROW('Sanitation Data'!D70))),'Data Summary'!CL76="Yes"),OFFSET('Sanitation Data'!$D$6,0,10*ROW('Sanitation Data'!D70)),NA())</f>
        <v>#N/A</v>
      </c>
      <c r="X76" s="92" t="e">
        <f ca="true">+IF(AND(ISNUMBER(OFFSET('Sanitation Data'!$D$10,0,10*ROW('Sanitation Data'!D70))),'Data Summary'!CM76="Yes"),OFFSET('Sanitation Data'!$D$10,0,10*ROW('Sanitation Data'!D70)),NA())</f>
        <v>#N/A</v>
      </c>
      <c r="Y76" s="92" t="e">
        <f ca="true">+IF(AND(ISNUMBER(OFFSET('Sanitation Data'!$D$11,0,10*ROW('Sanitation Data'!D70))),'Data Summary'!CN76="Yes"),OFFSET('Sanitation Data'!$D$11,0,10*ROW('Sanitation Data'!D70)),NA())</f>
        <v>#N/A</v>
      </c>
      <c r="Z76" s="92" t="e">
        <f ca="true">+IF(AND(ISNUMBER(OFFSET('Sanitation Data'!$D$12,0,10*ROW('Sanitation Data'!D70))),'Data Summary'!CO76="Yes"),OFFSET('Sanitation Data'!$D$12,0,10*ROW('Sanitation Data'!D70)),NA())</f>
        <v>#N/A</v>
      </c>
      <c r="AA76" s="92" t="e">
        <f ca="true">+IF(AND(ISNUMBER(OFFSET('Sanitation Data'!$E$4,0,10*ROW('Sanitation Data'!E70))),'Data Summary'!CP76="Yes"),100-OFFSET('Sanitation Data'!$E$4,0,10*ROW('Sanitation Data'!E70)),NA())</f>
        <v>#N/A</v>
      </c>
      <c r="AB76" s="92" t="e">
        <f ca="true">+IF(AND(ISNUMBER(OFFSET('Sanitation Data'!$E$6,0,10*ROW('Sanitation Data'!E70))),'Data Summary'!CQ76="Yes"),OFFSET('Sanitation Data'!$E$6,0,10*ROW('Sanitation Data'!E70)),NA())</f>
        <v>#N/A</v>
      </c>
      <c r="AC76" s="92" t="e">
        <f ca="true">+IF(AND(ISNUMBER(OFFSET('Sanitation Data'!$E$10,0,10*ROW('Sanitation Data'!E70))),'Data Summary'!CR76="Yes"),OFFSET('Sanitation Data'!$E$10,0,10*ROW('Sanitation Data'!E70)),NA())</f>
        <v>#N/A</v>
      </c>
      <c r="AD76" s="92" t="e">
        <f ca="true">+IF(AND(ISNUMBER(OFFSET('Sanitation Data'!$E$11,0,10*ROW('Sanitation Data'!E70))),'Data Summary'!CS76="Yes"),OFFSET('Sanitation Data'!$E$11,0,10*ROW('Sanitation Data'!E70)),NA())</f>
        <v>#N/A</v>
      </c>
      <c r="AE76" s="92" t="e">
        <f ca="true">+IF(AND(ISNUMBER(OFFSET('Sanitation Data'!$E$12,0,10*ROW('Sanitation Data'!E70))),'Data Summary'!CT76="Yes"),OFFSET('Sanitation Data'!$E$12,0,10*ROW('Sanitation Data'!E70)),NA())</f>
        <v>#N/A</v>
      </c>
      <c r="AF76" s="92" t="e">
        <f ca="true">+IF(AND(ISNUMBER(OFFSET('Sanitation Data'!$F$4,0,10*ROW('Sanitation Data'!F70))),'Data Summary'!CU76="Yes"),100-OFFSET('Sanitation Data'!$F$4,0,10*ROW('Sanitation Data'!F70)),NA())</f>
        <v>#N/A</v>
      </c>
      <c r="AG76" s="92" t="e">
        <f ca="true">+IF(AND(ISNUMBER(OFFSET('Sanitation Data'!$F$6,0,10*ROW('Sanitation Data'!F70))),'Data Summary'!CV76="Yes"),OFFSET('Sanitation Data'!$F$6,0,10*ROW('Sanitation Data'!F70)),NA())</f>
        <v>#N/A</v>
      </c>
      <c r="AH76" s="92" t="e">
        <f ca="true">+IF(AND(ISNUMBER(OFFSET('Sanitation Data'!$F$10,0,10*ROW('Sanitation Data'!F70))),'Data Summary'!CW76="Yes"),OFFSET('Sanitation Data'!$F$10,0,10*ROW('Sanitation Data'!F70)),NA())</f>
        <v>#N/A</v>
      </c>
      <c r="AI76" s="92" t="e">
        <f ca="true">+IF(AND(ISNUMBER(OFFSET('Sanitation Data'!$F$11,0,10*ROW('Sanitation Data'!F70))),'Data Summary'!CX76="Yes"),OFFSET('Sanitation Data'!$F$11,0,10*ROW('Sanitation Data'!F70)),NA())</f>
        <v>#N/A</v>
      </c>
      <c r="AJ76" s="92" t="e">
        <f ca="true">+IF(AND(ISNUMBER(OFFSET('Sanitation Data'!$F$12,0,10*ROW('Sanitation Data'!F70))),'Data Summary'!CY76="Yes"),OFFSET('Sanitation Data'!$F$12,0,10*ROW('Sanitation Data'!F70)),NA())</f>
        <v>#N/A</v>
      </c>
      <c r="AK76" s="92" t="e">
        <f ca="true">+IF(AND(ISNUMBER(OFFSET('Sanitation Data'!$G$4,0,10*ROW('Sanitation Data'!G70))),'Data Summary'!CZ76="Yes"),100-OFFSET('Sanitation Data'!$G$4,0,10*ROW('Sanitation Data'!G70)),NA())</f>
        <v>#N/A</v>
      </c>
      <c r="AL76" s="92" t="e">
        <f ca="true">+IF(AND(ISNUMBER(OFFSET('Sanitation Data'!$G$6,0,10*ROW('Sanitation Data'!G70))),'Data Summary'!DA76="Yes"),OFFSET('Sanitation Data'!$G$6,0,10*ROW('Sanitation Data'!G70)),NA())</f>
        <v>#N/A</v>
      </c>
      <c r="AM76" s="92" t="e">
        <f ca="true">+IF(AND(ISNUMBER(OFFSET('Sanitation Data'!$G$10,0,10*ROW('Sanitation Data'!G70))),'Data Summary'!DB76="Yes"),OFFSET('Sanitation Data'!$G$10,0,10*ROW('Sanitation Data'!G70)),NA())</f>
        <v>#N/A</v>
      </c>
      <c r="AN76" s="92" t="e">
        <f ca="true">+IF(AND(ISNUMBER(OFFSET('Sanitation Data'!$G$11,0,10*ROW('Sanitation Data'!G70))),'Data Summary'!DC76="Yes"),OFFSET('Sanitation Data'!$G$11,0,10*ROW('Sanitation Data'!G70)),NA())</f>
        <v>#N/A</v>
      </c>
      <c r="AO76" s="92" t="e">
        <f ca="true">+IF(AND(ISNUMBER(OFFSET('Sanitation Data'!$G$12,0,10*ROW('Sanitation Data'!G70))),'Data Summary'!DD76="Yes"),OFFSET('Sanitation Data'!$G$12,0,10*ROW('Sanitation Data'!G70)),NA())</f>
        <v>#N/A</v>
      </c>
      <c r="AP76" s="92" t="e">
        <f ca="true">+IF(AND(ISNUMBER(OFFSET('Sanitation Data'!$H$4,0,10*ROW('Sanitation Data'!H70))),'Data Summary'!DE76="Yes"),100-OFFSET('Sanitation Data'!$H$4,0,10*ROW('Sanitation Data'!H70)),NA())</f>
        <v>#N/A</v>
      </c>
      <c r="AQ76" s="92" t="e">
        <f ca="true">+IF(AND(ISNUMBER(OFFSET('Sanitation Data'!$H$6,0,10*ROW('Sanitation Data'!H70))),'Data Summary'!DF76="Yes"),OFFSET('Sanitation Data'!$H$6,0,10*ROW('Sanitation Data'!H70)),NA())</f>
        <v>#N/A</v>
      </c>
      <c r="AR76" s="92" t="e">
        <f ca="true">+IF(AND(ISNUMBER(OFFSET('Sanitation Data'!$H$10,0,10*ROW('Sanitation Data'!H70))),'Data Summary'!DG76="Yes"),OFFSET('Sanitation Data'!$H$10,0,10*ROW('Sanitation Data'!H70)),NA())</f>
        <v>#N/A</v>
      </c>
      <c r="AS76" s="92" t="e">
        <f ca="true">+IF(AND(ISNUMBER(OFFSET('Sanitation Data'!$H$11,0,10*ROW('Sanitation Data'!H70))),'Data Summary'!DH76="Yes"),OFFSET('Sanitation Data'!$H$11,0,10*ROW('Sanitation Data'!H70)),NA())</f>
        <v>#N/A</v>
      </c>
      <c r="AT76" s="92" t="e">
        <f ca="true">+IF(AND(ISNUMBER(OFFSET('Sanitation Data'!$H$12,0,10*ROW('Sanitation Data'!H70))),'Data Summary'!DI76="Yes"),OFFSET('Sanitation Data'!$H$12,0,10*ROW('Sanitation Data'!H70)),NA())</f>
        <v>#N/A</v>
      </c>
      <c r="AU76" s="92" t="e">
        <f ca="true">+IF(AND(ISNUMBER(OFFSET('Sanitation Data'!$I$4,0,10*ROW('Sanitation Data'!I70))),'Data Summary'!DJ76="Yes"),100-OFFSET('Sanitation Data'!$I$4,0,10*ROW('Sanitation Data'!I70)),NA())</f>
        <v>#N/A</v>
      </c>
      <c r="AV76" s="92" t="e">
        <f ca="true">+IF(AND(ISNUMBER(OFFSET('Sanitation Data'!$I$6,0,10*ROW('Sanitation Data'!I70))),'Data Summary'!DK76="Yes"),OFFSET('Sanitation Data'!$I$6,0,10*ROW('Sanitation Data'!I70)),NA())</f>
        <v>#N/A</v>
      </c>
      <c r="AW76" s="92" t="e">
        <f ca="true">+IF(AND(ISNUMBER(OFFSET('Sanitation Data'!$I$10,0,10*ROW('Sanitation Data'!I70))),'Data Summary'!DL76="Yes"),OFFSET('Sanitation Data'!$I$10,0,10*ROW('Sanitation Data'!I70)),NA())</f>
        <v>#N/A</v>
      </c>
      <c r="AX76" s="92" t="e">
        <f ca="true">+IF(AND(ISNUMBER(OFFSET('Sanitation Data'!$I$11,0,10*ROW('Sanitation Data'!I70))),'Data Summary'!DM76="Yes"),OFFSET('Sanitation Data'!$I$11,0,10*ROW('Sanitation Data'!I70)),NA())</f>
        <v>#N/A</v>
      </c>
      <c r="AY76" s="92" t="e">
        <f ca="true">+IF(AND(ISNUMBER(OFFSET('Sanitation Data'!$I$12,0,10*ROW('Sanitation Data'!I70))),'Data Summary'!DN76="Yes"),OFFSET('Sanitation Data'!$I$12,0,10*ROW('Sanitation Data'!I70)),NA())</f>
        <v>#N/A</v>
      </c>
      <c r="AZ76" s="93" t="e">
        <f ca="true">+IF(AND(ISNUMBER(OFFSET('Hygiene Data'!$D$5,0,10*ROW('Hygiene Data'!D70))),'Data Summary'!DO76="Yes"),OFFSET('Hygiene Data'!$D$5,0,10*ROW('Hygiene Data'!D70)),NA())</f>
        <v>#N/A</v>
      </c>
      <c r="BA76" s="93" t="e">
        <f ca="true">+IF(AND(ISNUMBER(OFFSET('Hygiene Data'!$D$7,0,10*ROW('Hygiene Data'!D70))),'Data Summary'!DP76="Yes"),OFFSET('Hygiene Data'!$D$7,0,10*ROW('Hygiene Data'!D70)),NA())</f>
        <v>#N/A</v>
      </c>
      <c r="BB76" s="93" t="e">
        <f ca="true">+IF(AND(ISNUMBER(OFFSET('Hygiene Data'!$D$9,0,10*ROW('Hygiene Data'!D70))),'Data Summary'!DQ76="Yes"),OFFSET('Hygiene Data'!$D$9,0,10*ROW('Hygiene Data'!D70)),NA())</f>
        <v>#N/A</v>
      </c>
      <c r="BC76" s="93" t="e">
        <f ca="true">+IF(AND(ISNUMBER(OFFSET('Hygiene Data'!$E$5,0,10*ROW('Hygiene Data'!E70))),'Data Summary'!DR76="Yes"),OFFSET('Hygiene Data'!$E$5,0,10*ROW('Hygiene Data'!E70)),NA())</f>
        <v>#N/A</v>
      </c>
      <c r="BD76" s="93" t="e">
        <f ca="true">+IF(AND(ISNUMBER(OFFSET('Hygiene Data'!$E$7,0,10*ROW('Hygiene Data'!E70))),'Data Summary'!DS76="Yes"),OFFSET('Hygiene Data'!$E$7,0,10*ROW('Hygiene Data'!E70)),NA())</f>
        <v>#N/A</v>
      </c>
      <c r="BE76" s="93" t="e">
        <f ca="true">+IF(AND(ISNUMBER(OFFSET('Hygiene Data'!$E$9,0,10*ROW('Hygiene Data'!E70))),'Data Summary'!DT76="Yes"),OFFSET('Hygiene Data'!$E$9,0,10*ROW('Hygiene Data'!E70)),NA())</f>
        <v>#N/A</v>
      </c>
      <c r="BF76" s="93" t="e">
        <f ca="true">+IF(AND(ISNUMBER(OFFSET('Hygiene Data'!$F$5,0,10*ROW('Hygiene Data'!F70))),'Data Summary'!DU76="Yes"),OFFSET('Hygiene Data'!$F$5,0,10*ROW('Hygiene Data'!F70)),NA())</f>
        <v>#N/A</v>
      </c>
      <c r="BG76" s="93" t="e">
        <f ca="true">+IF(AND(ISNUMBER(OFFSET('Hygiene Data'!$F$7,0,10*ROW('Hygiene Data'!F70))),'Data Summary'!DV76="Yes"),OFFSET('Hygiene Data'!$F$7,0,10*ROW('Hygiene Data'!F70)),NA())</f>
        <v>#N/A</v>
      </c>
      <c r="BH76" s="93" t="e">
        <f ca="true">+IF(AND(ISNUMBER(OFFSET('Hygiene Data'!$F$9,0,10*ROW('Hygiene Data'!F70))),'Data Summary'!DW76="Yes"),OFFSET('Hygiene Data'!$F$9,0,10*ROW('Hygiene Data'!F70)),NA())</f>
        <v>#N/A</v>
      </c>
      <c r="BI76" s="93" t="e">
        <f ca="true">+IF(AND(ISNUMBER(OFFSET('Hygiene Data'!$G$5,0,10*ROW('Hygiene Data'!G70))),'Data Summary'!DX76="Yes"),OFFSET('Hygiene Data'!$G$5,0,10*ROW('Hygiene Data'!G70)),NA())</f>
        <v>#N/A</v>
      </c>
      <c r="BJ76" s="93" t="e">
        <f ca="true">+IF(AND(ISNUMBER(OFFSET('Hygiene Data'!$G$7,0,10*ROW('Hygiene Data'!G70))),'Data Summary'!DY76="Yes"),OFFSET('Hygiene Data'!$G$7,0,10*ROW('Hygiene Data'!G70)),NA())</f>
        <v>#N/A</v>
      </c>
      <c r="BK76" s="93" t="e">
        <f ca="true">+IF(AND(ISNUMBER(OFFSET('Hygiene Data'!$G$9,0,10*ROW('Hygiene Data'!G70))),'Data Summary'!DZ76="Yes"),OFFSET('Hygiene Data'!$G$9,0,10*ROW('Hygiene Data'!G70)),NA())</f>
        <v>#N/A</v>
      </c>
      <c r="BL76" s="93" t="e">
        <f ca="true">+IF(AND(ISNUMBER(OFFSET('Hygiene Data'!$H$5,0,10*ROW('Hygiene Data'!H70))),'Data Summary'!EA76="Yes"),OFFSET('Hygiene Data'!$H$5,0,10*ROW('Hygiene Data'!H70)),NA())</f>
        <v>#N/A</v>
      </c>
      <c r="BM76" s="93" t="e">
        <f ca="true">+IF(AND(ISNUMBER(OFFSET('Hygiene Data'!$H$7,0,10*ROW('Hygiene Data'!H70))),'Data Summary'!EB76="Yes"),OFFSET('Hygiene Data'!$H$7,0,10*ROW('Hygiene Data'!H70)),NA())</f>
        <v>#N/A</v>
      </c>
      <c r="BN76" s="93" t="e">
        <f ca="true">+IF(AND(ISNUMBER(OFFSET('Hygiene Data'!$H$9,0,10*ROW('Hygiene Data'!H70))),'Data Summary'!EC76="Yes"),OFFSET('Hygiene Data'!$H$9,0,10*ROW('Hygiene Data'!H70)),NA())</f>
        <v>#N/A</v>
      </c>
      <c r="BO76" s="93" t="e">
        <f ca="true">+IF(AND(ISNUMBER(OFFSET('Hygiene Data'!$I$5,0,10*ROW('Hygiene Data'!I70))),'Data Summary'!ED76="Yes"),OFFSET('Hygiene Data'!$I$5,0,10*ROW('Hygiene Data'!I70)),NA())</f>
        <v>#N/A</v>
      </c>
      <c r="BP76" s="93" t="e">
        <f ca="true">+IF(AND(ISNUMBER(OFFSET('Hygiene Data'!$I$7,0,10*ROW('Hygiene Data'!I70))),'Data Summary'!EE76="Yes"),OFFSET('Hygiene Data'!$I$7,0,10*ROW('Hygiene Data'!I70)),NA())</f>
        <v>#N/A</v>
      </c>
      <c r="BQ76" s="93" t="e">
        <f ca="true">+IF(AND(ISNUMBER(OFFSET('Hygiene Data'!$I$9,0,10*ROW('Hygiene Data'!I70))),'Data Summary'!EF76="Yes"),OFFSET('Hygiene Data'!$I$9,0,10*ROW('Hygiene Data'!I70)),NA())</f>
        <v>#N/A</v>
      </c>
    </row>
    <row xmlns:x14ac="http://schemas.microsoft.com/office/spreadsheetml/2009/9/ac" r="77" x14ac:dyDescent="0.2">
      <c r="A77" s="328" t="e">
        <f ca="true">+RIGHT('Data Summary'!A77,LEN('Data Summary'!A77)-9)</f>
        <v>#VALUE!</v>
      </c>
      <c r="B77" s="35" t="str">
        <f ca="true">+IF(ISTEXT('Data Summary'!B77),'Data Summary'!B77,"")</f>
        <v/>
      </c>
      <c r="C77" s="327" t="e">
        <f ca="true">+VALUE('Data Summary'!C77)</f>
        <v>#VALUE!</v>
      </c>
      <c r="D77" s="91" t="e">
        <f ca="true">+IF(AND(ISNUMBER(OFFSET('Water Data'!$D$4,0,10*ROW('Water Data'!D71))),'Data Summary'!BS77="Yes"),100-OFFSET('Water Data'!$D$4,0,10*ROW('Water Data'!D71)),NA())</f>
        <v>#N/A</v>
      </c>
      <c r="E77" s="91" t="e">
        <f ca="true">+IF(AND(ISNUMBER(OFFSET('Water Data'!$D$6,0,10*ROW('Water Data'!D71))),'Data Summary'!BT77="Yes"),OFFSET('Water Data'!$D$6,0,10*ROW('Water Data'!D71)),NA())</f>
        <v>#N/A</v>
      </c>
      <c r="F77" s="91" t="e">
        <f ca="true">+IF(AND(ISNUMBER(OFFSET('Water Data'!$D$9,0,10*ROW('Water Data'!D71))),'Data Summary'!BU77="Yes"),OFFSET('Water Data'!$D$9,0,10*ROW('Water Data'!D71)),NA())</f>
        <v>#N/A</v>
      </c>
      <c r="G77" s="91" t="e">
        <f ca="true">+IF(AND(ISNUMBER(OFFSET('Water Data'!$E$4,0,10*ROW('Water Data'!E71))),'Data Summary'!BV77="Yes"),100-OFFSET('Water Data'!$E$4,0,10*ROW('Water Data'!E71)),NA())</f>
        <v>#N/A</v>
      </c>
      <c r="H77" s="91" t="e">
        <f ca="true">+IF(AND(ISNUMBER(OFFSET('Water Data'!$E$6,0,10*ROW('Water Data'!E71))),'Data Summary'!BW77="Yes"),OFFSET('Water Data'!$E$6,0,10*ROW('Water Data'!E71)),NA())</f>
        <v>#N/A</v>
      </c>
      <c r="I77" s="91" t="e">
        <f ca="true">+IF(AND(ISNUMBER(OFFSET('Water Data'!$E$9,0,10*ROW('Water Data'!E71))),'Data Summary'!BX77="Yes"),OFFSET('Water Data'!$E$9,0,10*ROW('Water Data'!E71)),NA())</f>
        <v>#N/A</v>
      </c>
      <c r="J77" s="91" t="e">
        <f ca="true">+IF(AND(ISNUMBER(OFFSET('Water Data'!$F$4,0,10*ROW('Water Data'!F71))),'Data Summary'!BY77="Yes"),100-OFFSET('Water Data'!$F$4,0,10*ROW('Water Data'!F71)),NA())</f>
        <v>#N/A</v>
      </c>
      <c r="K77" s="91" t="e">
        <f ca="true">+IF(AND(ISNUMBER(OFFSET('Water Data'!$F$6,0,10*ROW('Water Data'!F71))),'Data Summary'!BZ77="Yes"),OFFSET('Water Data'!$F$6,0,10*ROW('Water Data'!F71)),NA())</f>
        <v>#N/A</v>
      </c>
      <c r="L77" s="91" t="e">
        <f ca="true">+IF(AND(ISNUMBER(OFFSET('Water Data'!$F$9,0,10*ROW('Water Data'!F71))),'Data Summary'!CA77="Yes"),OFFSET('Water Data'!$F$9,0,10*ROW('Water Data'!F71)),NA())</f>
        <v>#N/A</v>
      </c>
      <c r="M77" s="91" t="e">
        <f ca="true">+IF(AND(ISNUMBER(OFFSET('Water Data'!$G$4,0,10*ROW('Water Data'!G71))),'Data Summary'!CB77="Yes"),100-OFFSET('Water Data'!$G$4,0,10*ROW('Water Data'!G71)),NA())</f>
        <v>#N/A</v>
      </c>
      <c r="N77" s="91" t="e">
        <f ca="true">+IF(AND(ISNUMBER(OFFSET('Water Data'!$G$6,0,10*ROW('Water Data'!G71))),'Data Summary'!CC77="Yes"),OFFSET('Water Data'!$G$6,0,10*ROW('Water Data'!G71)),NA())</f>
        <v>#N/A</v>
      </c>
      <c r="O77" s="91" t="e">
        <f ca="true">+IF(AND(ISNUMBER(OFFSET('Water Data'!$G$9,0,10*ROW('Water Data'!G71))),'Data Summary'!CD77="Yes"),OFFSET('Water Data'!$G$9,0,10*ROW('Water Data'!G71)),NA())</f>
        <v>#N/A</v>
      </c>
      <c r="P77" s="91" t="e">
        <f ca="true">+IF(AND(ISNUMBER(OFFSET('Water Data'!$H$4,0,10*ROW('Water Data'!H71))),'Data Summary'!CE77="Yes"),100-OFFSET('Water Data'!$H$4,0,10*ROW('Water Data'!H71)),NA())</f>
        <v>#N/A</v>
      </c>
      <c r="Q77" s="91" t="e">
        <f ca="true">+IF(AND(ISNUMBER(OFFSET('Water Data'!$H$6,0,10*ROW('Water Data'!H71))),'Data Summary'!CF77="Yes"),OFFSET('Water Data'!$H$6,0,10*ROW('Water Data'!H71)),NA())</f>
        <v>#N/A</v>
      </c>
      <c r="R77" s="91" t="e">
        <f ca="true">+IF(AND(ISNUMBER(OFFSET('Water Data'!$H$9,0,10*ROW('Water Data'!H71))),'Data Summary'!CG77="Yes"),OFFSET('Water Data'!$H$9,0,10*ROW('Water Data'!H71)),NA())</f>
        <v>#N/A</v>
      </c>
      <c r="S77" s="91" t="e">
        <f ca="true">+IF(AND(ISNUMBER(OFFSET('Water Data'!$I$4,0,10*ROW('Water Data'!I71))),'Data Summary'!CH77="Yes"),100-OFFSET('Water Data'!$I$4,0,10*ROW('Water Data'!I71)),NA())</f>
        <v>#N/A</v>
      </c>
      <c r="T77" s="91" t="e">
        <f ca="true">+IF(AND(ISNUMBER(OFFSET('Water Data'!$I$6,0,10*ROW('Water Data'!I71))),'Data Summary'!CI77="Yes"),OFFSET('Water Data'!$I$6,0,10*ROW('Water Data'!I71)),NA())</f>
        <v>#N/A</v>
      </c>
      <c r="U77" s="91" t="e">
        <f ca="true">+IF(AND(ISNUMBER(OFFSET('Water Data'!$I$9,0,10*ROW('Water Data'!I71))),'Data Summary'!CJ77="Yes"),OFFSET('Water Data'!$I$9,0,10*ROW('Water Data'!I71)),NA())</f>
        <v>#N/A</v>
      </c>
      <c r="V77" s="92" t="e">
        <f ca="true">+IF(AND(ISNUMBER(OFFSET('Sanitation Data'!$D$4,0,10*ROW('Sanitation Data'!D71))),'Data Summary'!CK77="Yes"),100-OFFSET('Sanitation Data'!$D$4,0,10*ROW('Sanitation Data'!D71)),NA())</f>
        <v>#N/A</v>
      </c>
      <c r="W77" s="92" t="e">
        <f ca="true">+IF(AND(ISNUMBER(OFFSET('Sanitation Data'!$D$6,0,10*ROW('Sanitation Data'!D71))),'Data Summary'!CL77="Yes"),OFFSET('Sanitation Data'!$D$6,0,10*ROW('Sanitation Data'!D71)),NA())</f>
        <v>#N/A</v>
      </c>
      <c r="X77" s="92" t="e">
        <f ca="true">+IF(AND(ISNUMBER(OFFSET('Sanitation Data'!$D$10,0,10*ROW('Sanitation Data'!D71))),'Data Summary'!CM77="Yes"),OFFSET('Sanitation Data'!$D$10,0,10*ROW('Sanitation Data'!D71)),NA())</f>
        <v>#N/A</v>
      </c>
      <c r="Y77" s="92" t="e">
        <f ca="true">+IF(AND(ISNUMBER(OFFSET('Sanitation Data'!$D$11,0,10*ROW('Sanitation Data'!D71))),'Data Summary'!CN77="Yes"),OFFSET('Sanitation Data'!$D$11,0,10*ROW('Sanitation Data'!D71)),NA())</f>
        <v>#N/A</v>
      </c>
      <c r="Z77" s="92" t="e">
        <f ca="true">+IF(AND(ISNUMBER(OFFSET('Sanitation Data'!$D$12,0,10*ROW('Sanitation Data'!D71))),'Data Summary'!CO77="Yes"),OFFSET('Sanitation Data'!$D$12,0,10*ROW('Sanitation Data'!D71)),NA())</f>
        <v>#N/A</v>
      </c>
      <c r="AA77" s="92" t="e">
        <f ca="true">+IF(AND(ISNUMBER(OFFSET('Sanitation Data'!$E$4,0,10*ROW('Sanitation Data'!E71))),'Data Summary'!CP77="Yes"),100-OFFSET('Sanitation Data'!$E$4,0,10*ROW('Sanitation Data'!E71)),NA())</f>
        <v>#N/A</v>
      </c>
      <c r="AB77" s="92" t="e">
        <f ca="true">+IF(AND(ISNUMBER(OFFSET('Sanitation Data'!$E$6,0,10*ROW('Sanitation Data'!E71))),'Data Summary'!CQ77="Yes"),OFFSET('Sanitation Data'!$E$6,0,10*ROW('Sanitation Data'!E71)),NA())</f>
        <v>#N/A</v>
      </c>
      <c r="AC77" s="92" t="e">
        <f ca="true">+IF(AND(ISNUMBER(OFFSET('Sanitation Data'!$E$10,0,10*ROW('Sanitation Data'!E71))),'Data Summary'!CR77="Yes"),OFFSET('Sanitation Data'!$E$10,0,10*ROW('Sanitation Data'!E71)),NA())</f>
        <v>#N/A</v>
      </c>
      <c r="AD77" s="92" t="e">
        <f ca="true">+IF(AND(ISNUMBER(OFFSET('Sanitation Data'!$E$11,0,10*ROW('Sanitation Data'!E71))),'Data Summary'!CS77="Yes"),OFFSET('Sanitation Data'!$E$11,0,10*ROW('Sanitation Data'!E71)),NA())</f>
        <v>#N/A</v>
      </c>
      <c r="AE77" s="92" t="e">
        <f ca="true">+IF(AND(ISNUMBER(OFFSET('Sanitation Data'!$E$12,0,10*ROW('Sanitation Data'!E71))),'Data Summary'!CT77="Yes"),OFFSET('Sanitation Data'!$E$12,0,10*ROW('Sanitation Data'!E71)),NA())</f>
        <v>#N/A</v>
      </c>
      <c r="AF77" s="92" t="e">
        <f ca="true">+IF(AND(ISNUMBER(OFFSET('Sanitation Data'!$F$4,0,10*ROW('Sanitation Data'!F71))),'Data Summary'!CU77="Yes"),100-OFFSET('Sanitation Data'!$F$4,0,10*ROW('Sanitation Data'!F71)),NA())</f>
        <v>#N/A</v>
      </c>
      <c r="AG77" s="92" t="e">
        <f ca="true">+IF(AND(ISNUMBER(OFFSET('Sanitation Data'!$F$6,0,10*ROW('Sanitation Data'!F71))),'Data Summary'!CV77="Yes"),OFFSET('Sanitation Data'!$F$6,0,10*ROW('Sanitation Data'!F71)),NA())</f>
        <v>#N/A</v>
      </c>
      <c r="AH77" s="92" t="e">
        <f ca="true">+IF(AND(ISNUMBER(OFFSET('Sanitation Data'!$F$10,0,10*ROW('Sanitation Data'!F71))),'Data Summary'!CW77="Yes"),OFFSET('Sanitation Data'!$F$10,0,10*ROW('Sanitation Data'!F71)),NA())</f>
        <v>#N/A</v>
      </c>
      <c r="AI77" s="92" t="e">
        <f ca="true">+IF(AND(ISNUMBER(OFFSET('Sanitation Data'!$F$11,0,10*ROW('Sanitation Data'!F71))),'Data Summary'!CX77="Yes"),OFFSET('Sanitation Data'!$F$11,0,10*ROW('Sanitation Data'!F71)),NA())</f>
        <v>#N/A</v>
      </c>
      <c r="AJ77" s="92" t="e">
        <f ca="true">+IF(AND(ISNUMBER(OFFSET('Sanitation Data'!$F$12,0,10*ROW('Sanitation Data'!F71))),'Data Summary'!CY77="Yes"),OFFSET('Sanitation Data'!$F$12,0,10*ROW('Sanitation Data'!F71)),NA())</f>
        <v>#N/A</v>
      </c>
      <c r="AK77" s="92" t="e">
        <f ca="true">+IF(AND(ISNUMBER(OFFSET('Sanitation Data'!$G$4,0,10*ROW('Sanitation Data'!G71))),'Data Summary'!CZ77="Yes"),100-OFFSET('Sanitation Data'!$G$4,0,10*ROW('Sanitation Data'!G71)),NA())</f>
        <v>#N/A</v>
      </c>
      <c r="AL77" s="92" t="e">
        <f ca="true">+IF(AND(ISNUMBER(OFFSET('Sanitation Data'!$G$6,0,10*ROW('Sanitation Data'!G71))),'Data Summary'!DA77="Yes"),OFFSET('Sanitation Data'!$G$6,0,10*ROW('Sanitation Data'!G71)),NA())</f>
        <v>#N/A</v>
      </c>
      <c r="AM77" s="92" t="e">
        <f ca="true">+IF(AND(ISNUMBER(OFFSET('Sanitation Data'!$G$10,0,10*ROW('Sanitation Data'!G71))),'Data Summary'!DB77="Yes"),OFFSET('Sanitation Data'!$G$10,0,10*ROW('Sanitation Data'!G71)),NA())</f>
        <v>#N/A</v>
      </c>
      <c r="AN77" s="92" t="e">
        <f ca="true">+IF(AND(ISNUMBER(OFFSET('Sanitation Data'!$G$11,0,10*ROW('Sanitation Data'!G71))),'Data Summary'!DC77="Yes"),OFFSET('Sanitation Data'!$G$11,0,10*ROW('Sanitation Data'!G71)),NA())</f>
        <v>#N/A</v>
      </c>
      <c r="AO77" s="92" t="e">
        <f ca="true">+IF(AND(ISNUMBER(OFFSET('Sanitation Data'!$G$12,0,10*ROW('Sanitation Data'!G71))),'Data Summary'!DD77="Yes"),OFFSET('Sanitation Data'!$G$12,0,10*ROW('Sanitation Data'!G71)),NA())</f>
        <v>#N/A</v>
      </c>
      <c r="AP77" s="92" t="e">
        <f ca="true">+IF(AND(ISNUMBER(OFFSET('Sanitation Data'!$H$4,0,10*ROW('Sanitation Data'!H71))),'Data Summary'!DE77="Yes"),100-OFFSET('Sanitation Data'!$H$4,0,10*ROW('Sanitation Data'!H71)),NA())</f>
        <v>#N/A</v>
      </c>
      <c r="AQ77" s="92" t="e">
        <f ca="true">+IF(AND(ISNUMBER(OFFSET('Sanitation Data'!$H$6,0,10*ROW('Sanitation Data'!H71))),'Data Summary'!DF77="Yes"),OFFSET('Sanitation Data'!$H$6,0,10*ROW('Sanitation Data'!H71)),NA())</f>
        <v>#N/A</v>
      </c>
      <c r="AR77" s="92" t="e">
        <f ca="true">+IF(AND(ISNUMBER(OFFSET('Sanitation Data'!$H$10,0,10*ROW('Sanitation Data'!H71))),'Data Summary'!DG77="Yes"),OFFSET('Sanitation Data'!$H$10,0,10*ROW('Sanitation Data'!H71)),NA())</f>
        <v>#N/A</v>
      </c>
      <c r="AS77" s="92" t="e">
        <f ca="true">+IF(AND(ISNUMBER(OFFSET('Sanitation Data'!$H$11,0,10*ROW('Sanitation Data'!H71))),'Data Summary'!DH77="Yes"),OFFSET('Sanitation Data'!$H$11,0,10*ROW('Sanitation Data'!H71)),NA())</f>
        <v>#N/A</v>
      </c>
      <c r="AT77" s="92" t="e">
        <f ca="true">+IF(AND(ISNUMBER(OFFSET('Sanitation Data'!$H$12,0,10*ROW('Sanitation Data'!H71))),'Data Summary'!DI77="Yes"),OFFSET('Sanitation Data'!$H$12,0,10*ROW('Sanitation Data'!H71)),NA())</f>
        <v>#N/A</v>
      </c>
      <c r="AU77" s="92" t="e">
        <f ca="true">+IF(AND(ISNUMBER(OFFSET('Sanitation Data'!$I$4,0,10*ROW('Sanitation Data'!I71))),'Data Summary'!DJ77="Yes"),100-OFFSET('Sanitation Data'!$I$4,0,10*ROW('Sanitation Data'!I71)),NA())</f>
        <v>#N/A</v>
      </c>
      <c r="AV77" s="92" t="e">
        <f ca="true">+IF(AND(ISNUMBER(OFFSET('Sanitation Data'!$I$6,0,10*ROW('Sanitation Data'!I71))),'Data Summary'!DK77="Yes"),OFFSET('Sanitation Data'!$I$6,0,10*ROW('Sanitation Data'!I71)),NA())</f>
        <v>#N/A</v>
      </c>
      <c r="AW77" s="92" t="e">
        <f ca="true">+IF(AND(ISNUMBER(OFFSET('Sanitation Data'!$I$10,0,10*ROW('Sanitation Data'!I71))),'Data Summary'!DL77="Yes"),OFFSET('Sanitation Data'!$I$10,0,10*ROW('Sanitation Data'!I71)),NA())</f>
        <v>#N/A</v>
      </c>
      <c r="AX77" s="92" t="e">
        <f ca="true">+IF(AND(ISNUMBER(OFFSET('Sanitation Data'!$I$11,0,10*ROW('Sanitation Data'!I71))),'Data Summary'!DM77="Yes"),OFFSET('Sanitation Data'!$I$11,0,10*ROW('Sanitation Data'!I71)),NA())</f>
        <v>#N/A</v>
      </c>
      <c r="AY77" s="92" t="e">
        <f ca="true">+IF(AND(ISNUMBER(OFFSET('Sanitation Data'!$I$12,0,10*ROW('Sanitation Data'!I71))),'Data Summary'!DN77="Yes"),OFFSET('Sanitation Data'!$I$12,0,10*ROW('Sanitation Data'!I71)),NA())</f>
        <v>#N/A</v>
      </c>
      <c r="AZ77" s="93" t="e">
        <f ca="true">+IF(AND(ISNUMBER(OFFSET('Hygiene Data'!$D$5,0,10*ROW('Hygiene Data'!D71))),'Data Summary'!DO77="Yes"),OFFSET('Hygiene Data'!$D$5,0,10*ROW('Hygiene Data'!D71)),NA())</f>
        <v>#N/A</v>
      </c>
      <c r="BA77" s="93" t="e">
        <f ca="true">+IF(AND(ISNUMBER(OFFSET('Hygiene Data'!$D$7,0,10*ROW('Hygiene Data'!D71))),'Data Summary'!DP77="Yes"),OFFSET('Hygiene Data'!$D$7,0,10*ROW('Hygiene Data'!D71)),NA())</f>
        <v>#N/A</v>
      </c>
      <c r="BB77" s="93" t="e">
        <f ca="true">+IF(AND(ISNUMBER(OFFSET('Hygiene Data'!$D$9,0,10*ROW('Hygiene Data'!D71))),'Data Summary'!DQ77="Yes"),OFFSET('Hygiene Data'!$D$9,0,10*ROW('Hygiene Data'!D71)),NA())</f>
        <v>#N/A</v>
      </c>
      <c r="BC77" s="93" t="e">
        <f ca="true">+IF(AND(ISNUMBER(OFFSET('Hygiene Data'!$E$5,0,10*ROW('Hygiene Data'!E71))),'Data Summary'!DR77="Yes"),OFFSET('Hygiene Data'!$E$5,0,10*ROW('Hygiene Data'!E71)),NA())</f>
        <v>#N/A</v>
      </c>
      <c r="BD77" s="93" t="e">
        <f ca="true">+IF(AND(ISNUMBER(OFFSET('Hygiene Data'!$E$7,0,10*ROW('Hygiene Data'!E71))),'Data Summary'!DS77="Yes"),OFFSET('Hygiene Data'!$E$7,0,10*ROW('Hygiene Data'!E71)),NA())</f>
        <v>#N/A</v>
      </c>
      <c r="BE77" s="93" t="e">
        <f ca="true">+IF(AND(ISNUMBER(OFFSET('Hygiene Data'!$E$9,0,10*ROW('Hygiene Data'!E71))),'Data Summary'!DT77="Yes"),OFFSET('Hygiene Data'!$E$9,0,10*ROW('Hygiene Data'!E71)),NA())</f>
        <v>#N/A</v>
      </c>
      <c r="BF77" s="93" t="e">
        <f ca="true">+IF(AND(ISNUMBER(OFFSET('Hygiene Data'!$F$5,0,10*ROW('Hygiene Data'!F71))),'Data Summary'!DU77="Yes"),OFFSET('Hygiene Data'!$F$5,0,10*ROW('Hygiene Data'!F71)),NA())</f>
        <v>#N/A</v>
      </c>
      <c r="BG77" s="93" t="e">
        <f ca="true">+IF(AND(ISNUMBER(OFFSET('Hygiene Data'!$F$7,0,10*ROW('Hygiene Data'!F71))),'Data Summary'!DV77="Yes"),OFFSET('Hygiene Data'!$F$7,0,10*ROW('Hygiene Data'!F71)),NA())</f>
        <v>#N/A</v>
      </c>
      <c r="BH77" s="93" t="e">
        <f ca="true">+IF(AND(ISNUMBER(OFFSET('Hygiene Data'!$F$9,0,10*ROW('Hygiene Data'!F71))),'Data Summary'!DW77="Yes"),OFFSET('Hygiene Data'!$F$9,0,10*ROW('Hygiene Data'!F71)),NA())</f>
        <v>#N/A</v>
      </c>
      <c r="BI77" s="93" t="e">
        <f ca="true">+IF(AND(ISNUMBER(OFFSET('Hygiene Data'!$G$5,0,10*ROW('Hygiene Data'!G71))),'Data Summary'!DX77="Yes"),OFFSET('Hygiene Data'!$G$5,0,10*ROW('Hygiene Data'!G71)),NA())</f>
        <v>#N/A</v>
      </c>
      <c r="BJ77" s="93" t="e">
        <f ca="true">+IF(AND(ISNUMBER(OFFSET('Hygiene Data'!$G$7,0,10*ROW('Hygiene Data'!G71))),'Data Summary'!DY77="Yes"),OFFSET('Hygiene Data'!$G$7,0,10*ROW('Hygiene Data'!G71)),NA())</f>
        <v>#N/A</v>
      </c>
      <c r="BK77" s="93" t="e">
        <f ca="true">+IF(AND(ISNUMBER(OFFSET('Hygiene Data'!$G$9,0,10*ROW('Hygiene Data'!G71))),'Data Summary'!DZ77="Yes"),OFFSET('Hygiene Data'!$G$9,0,10*ROW('Hygiene Data'!G71)),NA())</f>
        <v>#N/A</v>
      </c>
      <c r="BL77" s="93" t="e">
        <f ca="true">+IF(AND(ISNUMBER(OFFSET('Hygiene Data'!$H$5,0,10*ROW('Hygiene Data'!H71))),'Data Summary'!EA77="Yes"),OFFSET('Hygiene Data'!$H$5,0,10*ROW('Hygiene Data'!H71)),NA())</f>
        <v>#N/A</v>
      </c>
      <c r="BM77" s="93" t="e">
        <f ca="true">+IF(AND(ISNUMBER(OFFSET('Hygiene Data'!$H$7,0,10*ROW('Hygiene Data'!H71))),'Data Summary'!EB77="Yes"),OFFSET('Hygiene Data'!$H$7,0,10*ROW('Hygiene Data'!H71)),NA())</f>
        <v>#N/A</v>
      </c>
      <c r="BN77" s="93" t="e">
        <f ca="true">+IF(AND(ISNUMBER(OFFSET('Hygiene Data'!$H$9,0,10*ROW('Hygiene Data'!H71))),'Data Summary'!EC77="Yes"),OFFSET('Hygiene Data'!$H$9,0,10*ROW('Hygiene Data'!H71)),NA())</f>
        <v>#N/A</v>
      </c>
      <c r="BO77" s="93" t="e">
        <f ca="true">+IF(AND(ISNUMBER(OFFSET('Hygiene Data'!$I$5,0,10*ROW('Hygiene Data'!I71))),'Data Summary'!ED77="Yes"),OFFSET('Hygiene Data'!$I$5,0,10*ROW('Hygiene Data'!I71)),NA())</f>
        <v>#N/A</v>
      </c>
      <c r="BP77" s="93" t="e">
        <f ca="true">+IF(AND(ISNUMBER(OFFSET('Hygiene Data'!$I$7,0,10*ROW('Hygiene Data'!I71))),'Data Summary'!EE77="Yes"),OFFSET('Hygiene Data'!$I$7,0,10*ROW('Hygiene Data'!I71)),NA())</f>
        <v>#N/A</v>
      </c>
      <c r="BQ77" s="93" t="e">
        <f ca="true">+IF(AND(ISNUMBER(OFFSET('Hygiene Data'!$I$9,0,10*ROW('Hygiene Data'!I71))),'Data Summary'!EF77="Yes"),OFFSET('Hygiene Data'!$I$9,0,10*ROW('Hygiene Data'!I71)),NA())</f>
        <v>#N/A</v>
      </c>
    </row>
    <row xmlns:x14ac="http://schemas.microsoft.com/office/spreadsheetml/2009/9/ac" r="78" x14ac:dyDescent="0.2">
      <c r="A78" s="328" t="e">
        <f ca="true">+RIGHT('Data Summary'!A78,LEN('Data Summary'!A78)-9)</f>
        <v>#VALUE!</v>
      </c>
      <c r="B78" s="35" t="str">
        <f ca="true">+IF(ISTEXT('Data Summary'!B78),'Data Summary'!B78,"")</f>
        <v/>
      </c>
      <c r="C78" s="327" t="e">
        <f ca="true">+VALUE('Data Summary'!C78)</f>
        <v>#VALUE!</v>
      </c>
      <c r="D78" s="91" t="e">
        <f ca="true">+IF(AND(ISNUMBER(OFFSET('Water Data'!$D$4,0,10*ROW('Water Data'!D72))),'Data Summary'!BS78="Yes"),100-OFFSET('Water Data'!$D$4,0,10*ROW('Water Data'!D72)),NA())</f>
        <v>#N/A</v>
      </c>
      <c r="E78" s="91" t="e">
        <f ca="true">+IF(AND(ISNUMBER(OFFSET('Water Data'!$D$6,0,10*ROW('Water Data'!D72))),'Data Summary'!BT78="Yes"),OFFSET('Water Data'!$D$6,0,10*ROW('Water Data'!D72)),NA())</f>
        <v>#N/A</v>
      </c>
      <c r="F78" s="91" t="e">
        <f ca="true">+IF(AND(ISNUMBER(OFFSET('Water Data'!$D$9,0,10*ROW('Water Data'!D72))),'Data Summary'!BU78="Yes"),OFFSET('Water Data'!$D$9,0,10*ROW('Water Data'!D72)),NA())</f>
        <v>#N/A</v>
      </c>
      <c r="G78" s="91" t="e">
        <f ca="true">+IF(AND(ISNUMBER(OFFSET('Water Data'!$E$4,0,10*ROW('Water Data'!E72))),'Data Summary'!BV78="Yes"),100-OFFSET('Water Data'!$E$4,0,10*ROW('Water Data'!E72)),NA())</f>
        <v>#N/A</v>
      </c>
      <c r="H78" s="91" t="e">
        <f ca="true">+IF(AND(ISNUMBER(OFFSET('Water Data'!$E$6,0,10*ROW('Water Data'!E72))),'Data Summary'!BW78="Yes"),OFFSET('Water Data'!$E$6,0,10*ROW('Water Data'!E72)),NA())</f>
        <v>#N/A</v>
      </c>
      <c r="I78" s="91" t="e">
        <f ca="true">+IF(AND(ISNUMBER(OFFSET('Water Data'!$E$9,0,10*ROW('Water Data'!E72))),'Data Summary'!BX78="Yes"),OFFSET('Water Data'!$E$9,0,10*ROW('Water Data'!E72)),NA())</f>
        <v>#N/A</v>
      </c>
      <c r="J78" s="91" t="e">
        <f ca="true">+IF(AND(ISNUMBER(OFFSET('Water Data'!$F$4,0,10*ROW('Water Data'!F72))),'Data Summary'!BY78="Yes"),100-OFFSET('Water Data'!$F$4,0,10*ROW('Water Data'!F72)),NA())</f>
        <v>#N/A</v>
      </c>
      <c r="K78" s="91" t="e">
        <f ca="true">+IF(AND(ISNUMBER(OFFSET('Water Data'!$F$6,0,10*ROW('Water Data'!F72))),'Data Summary'!BZ78="Yes"),OFFSET('Water Data'!$F$6,0,10*ROW('Water Data'!F72)),NA())</f>
        <v>#N/A</v>
      </c>
      <c r="L78" s="91" t="e">
        <f ca="true">+IF(AND(ISNUMBER(OFFSET('Water Data'!$F$9,0,10*ROW('Water Data'!F72))),'Data Summary'!CA78="Yes"),OFFSET('Water Data'!$F$9,0,10*ROW('Water Data'!F72)),NA())</f>
        <v>#N/A</v>
      </c>
      <c r="M78" s="91" t="e">
        <f ca="true">+IF(AND(ISNUMBER(OFFSET('Water Data'!$G$4,0,10*ROW('Water Data'!G72))),'Data Summary'!CB78="Yes"),100-OFFSET('Water Data'!$G$4,0,10*ROW('Water Data'!G72)),NA())</f>
        <v>#N/A</v>
      </c>
      <c r="N78" s="91" t="e">
        <f ca="true">+IF(AND(ISNUMBER(OFFSET('Water Data'!$G$6,0,10*ROW('Water Data'!G72))),'Data Summary'!CC78="Yes"),OFFSET('Water Data'!$G$6,0,10*ROW('Water Data'!G72)),NA())</f>
        <v>#N/A</v>
      </c>
      <c r="O78" s="91" t="e">
        <f ca="true">+IF(AND(ISNUMBER(OFFSET('Water Data'!$G$9,0,10*ROW('Water Data'!G72))),'Data Summary'!CD78="Yes"),OFFSET('Water Data'!$G$9,0,10*ROW('Water Data'!G72)),NA())</f>
        <v>#N/A</v>
      </c>
      <c r="P78" s="91" t="e">
        <f ca="true">+IF(AND(ISNUMBER(OFFSET('Water Data'!$H$4,0,10*ROW('Water Data'!H72))),'Data Summary'!CE78="Yes"),100-OFFSET('Water Data'!$H$4,0,10*ROW('Water Data'!H72)),NA())</f>
        <v>#N/A</v>
      </c>
      <c r="Q78" s="91" t="e">
        <f ca="true">+IF(AND(ISNUMBER(OFFSET('Water Data'!$H$6,0,10*ROW('Water Data'!H72))),'Data Summary'!CF78="Yes"),OFFSET('Water Data'!$H$6,0,10*ROW('Water Data'!H72)),NA())</f>
        <v>#N/A</v>
      </c>
      <c r="R78" s="91" t="e">
        <f ca="true">+IF(AND(ISNUMBER(OFFSET('Water Data'!$H$9,0,10*ROW('Water Data'!H72))),'Data Summary'!CG78="Yes"),OFFSET('Water Data'!$H$9,0,10*ROW('Water Data'!H72)),NA())</f>
        <v>#N/A</v>
      </c>
      <c r="S78" s="91" t="e">
        <f ca="true">+IF(AND(ISNUMBER(OFFSET('Water Data'!$I$4,0,10*ROW('Water Data'!I72))),'Data Summary'!CH78="Yes"),100-OFFSET('Water Data'!$I$4,0,10*ROW('Water Data'!I72)),NA())</f>
        <v>#N/A</v>
      </c>
      <c r="T78" s="91" t="e">
        <f ca="true">+IF(AND(ISNUMBER(OFFSET('Water Data'!$I$6,0,10*ROW('Water Data'!I72))),'Data Summary'!CI78="Yes"),OFFSET('Water Data'!$I$6,0,10*ROW('Water Data'!I72)),NA())</f>
        <v>#N/A</v>
      </c>
      <c r="U78" s="91" t="e">
        <f ca="true">+IF(AND(ISNUMBER(OFFSET('Water Data'!$I$9,0,10*ROW('Water Data'!I72))),'Data Summary'!CJ78="Yes"),OFFSET('Water Data'!$I$9,0,10*ROW('Water Data'!I72)),NA())</f>
        <v>#N/A</v>
      </c>
      <c r="V78" s="92" t="e">
        <f ca="true">+IF(AND(ISNUMBER(OFFSET('Sanitation Data'!$D$4,0,10*ROW('Sanitation Data'!D72))),'Data Summary'!CK78="Yes"),100-OFFSET('Sanitation Data'!$D$4,0,10*ROW('Sanitation Data'!D72)),NA())</f>
        <v>#N/A</v>
      </c>
      <c r="W78" s="92" t="e">
        <f ca="true">+IF(AND(ISNUMBER(OFFSET('Sanitation Data'!$D$6,0,10*ROW('Sanitation Data'!D72))),'Data Summary'!CL78="Yes"),OFFSET('Sanitation Data'!$D$6,0,10*ROW('Sanitation Data'!D72)),NA())</f>
        <v>#N/A</v>
      </c>
      <c r="X78" s="92" t="e">
        <f ca="true">+IF(AND(ISNUMBER(OFFSET('Sanitation Data'!$D$10,0,10*ROW('Sanitation Data'!D72))),'Data Summary'!CM78="Yes"),OFFSET('Sanitation Data'!$D$10,0,10*ROW('Sanitation Data'!D72)),NA())</f>
        <v>#N/A</v>
      </c>
      <c r="Y78" s="92" t="e">
        <f ca="true">+IF(AND(ISNUMBER(OFFSET('Sanitation Data'!$D$11,0,10*ROW('Sanitation Data'!D72))),'Data Summary'!CN78="Yes"),OFFSET('Sanitation Data'!$D$11,0,10*ROW('Sanitation Data'!D72)),NA())</f>
        <v>#N/A</v>
      </c>
      <c r="Z78" s="92" t="e">
        <f ca="true">+IF(AND(ISNUMBER(OFFSET('Sanitation Data'!$D$12,0,10*ROW('Sanitation Data'!D72))),'Data Summary'!CO78="Yes"),OFFSET('Sanitation Data'!$D$12,0,10*ROW('Sanitation Data'!D72)),NA())</f>
        <v>#N/A</v>
      </c>
      <c r="AA78" s="92" t="e">
        <f ca="true">+IF(AND(ISNUMBER(OFFSET('Sanitation Data'!$E$4,0,10*ROW('Sanitation Data'!E72))),'Data Summary'!CP78="Yes"),100-OFFSET('Sanitation Data'!$E$4,0,10*ROW('Sanitation Data'!E72)),NA())</f>
        <v>#N/A</v>
      </c>
      <c r="AB78" s="92" t="e">
        <f ca="true">+IF(AND(ISNUMBER(OFFSET('Sanitation Data'!$E$6,0,10*ROW('Sanitation Data'!E72))),'Data Summary'!CQ78="Yes"),OFFSET('Sanitation Data'!$E$6,0,10*ROW('Sanitation Data'!E72)),NA())</f>
        <v>#N/A</v>
      </c>
      <c r="AC78" s="92" t="e">
        <f ca="true">+IF(AND(ISNUMBER(OFFSET('Sanitation Data'!$E$10,0,10*ROW('Sanitation Data'!E72))),'Data Summary'!CR78="Yes"),OFFSET('Sanitation Data'!$E$10,0,10*ROW('Sanitation Data'!E72)),NA())</f>
        <v>#N/A</v>
      </c>
      <c r="AD78" s="92" t="e">
        <f ca="true">+IF(AND(ISNUMBER(OFFSET('Sanitation Data'!$E$11,0,10*ROW('Sanitation Data'!E72))),'Data Summary'!CS78="Yes"),OFFSET('Sanitation Data'!$E$11,0,10*ROW('Sanitation Data'!E72)),NA())</f>
        <v>#N/A</v>
      </c>
      <c r="AE78" s="92" t="e">
        <f ca="true">+IF(AND(ISNUMBER(OFFSET('Sanitation Data'!$E$12,0,10*ROW('Sanitation Data'!E72))),'Data Summary'!CT78="Yes"),OFFSET('Sanitation Data'!$E$12,0,10*ROW('Sanitation Data'!E72)),NA())</f>
        <v>#N/A</v>
      </c>
      <c r="AF78" s="92" t="e">
        <f ca="true">+IF(AND(ISNUMBER(OFFSET('Sanitation Data'!$F$4,0,10*ROW('Sanitation Data'!F72))),'Data Summary'!CU78="Yes"),100-OFFSET('Sanitation Data'!$F$4,0,10*ROW('Sanitation Data'!F72)),NA())</f>
        <v>#N/A</v>
      </c>
      <c r="AG78" s="92" t="e">
        <f ca="true">+IF(AND(ISNUMBER(OFFSET('Sanitation Data'!$F$6,0,10*ROW('Sanitation Data'!F72))),'Data Summary'!CV78="Yes"),OFFSET('Sanitation Data'!$F$6,0,10*ROW('Sanitation Data'!F72)),NA())</f>
        <v>#N/A</v>
      </c>
      <c r="AH78" s="92" t="e">
        <f ca="true">+IF(AND(ISNUMBER(OFFSET('Sanitation Data'!$F$10,0,10*ROW('Sanitation Data'!F72))),'Data Summary'!CW78="Yes"),OFFSET('Sanitation Data'!$F$10,0,10*ROW('Sanitation Data'!F72)),NA())</f>
        <v>#N/A</v>
      </c>
      <c r="AI78" s="92" t="e">
        <f ca="true">+IF(AND(ISNUMBER(OFFSET('Sanitation Data'!$F$11,0,10*ROW('Sanitation Data'!F72))),'Data Summary'!CX78="Yes"),OFFSET('Sanitation Data'!$F$11,0,10*ROW('Sanitation Data'!F72)),NA())</f>
        <v>#N/A</v>
      </c>
      <c r="AJ78" s="92" t="e">
        <f ca="true">+IF(AND(ISNUMBER(OFFSET('Sanitation Data'!$F$12,0,10*ROW('Sanitation Data'!F72))),'Data Summary'!CY78="Yes"),OFFSET('Sanitation Data'!$F$12,0,10*ROW('Sanitation Data'!F72)),NA())</f>
        <v>#N/A</v>
      </c>
      <c r="AK78" s="92" t="e">
        <f ca="true">+IF(AND(ISNUMBER(OFFSET('Sanitation Data'!$G$4,0,10*ROW('Sanitation Data'!G72))),'Data Summary'!CZ78="Yes"),100-OFFSET('Sanitation Data'!$G$4,0,10*ROW('Sanitation Data'!G72)),NA())</f>
        <v>#N/A</v>
      </c>
      <c r="AL78" s="92" t="e">
        <f ca="true">+IF(AND(ISNUMBER(OFFSET('Sanitation Data'!$G$6,0,10*ROW('Sanitation Data'!G72))),'Data Summary'!DA78="Yes"),OFFSET('Sanitation Data'!$G$6,0,10*ROW('Sanitation Data'!G72)),NA())</f>
        <v>#N/A</v>
      </c>
      <c r="AM78" s="92" t="e">
        <f ca="true">+IF(AND(ISNUMBER(OFFSET('Sanitation Data'!$G$10,0,10*ROW('Sanitation Data'!G72))),'Data Summary'!DB78="Yes"),OFFSET('Sanitation Data'!$G$10,0,10*ROW('Sanitation Data'!G72)),NA())</f>
        <v>#N/A</v>
      </c>
      <c r="AN78" s="92" t="e">
        <f ca="true">+IF(AND(ISNUMBER(OFFSET('Sanitation Data'!$G$11,0,10*ROW('Sanitation Data'!G72))),'Data Summary'!DC78="Yes"),OFFSET('Sanitation Data'!$G$11,0,10*ROW('Sanitation Data'!G72)),NA())</f>
        <v>#N/A</v>
      </c>
      <c r="AO78" s="92" t="e">
        <f ca="true">+IF(AND(ISNUMBER(OFFSET('Sanitation Data'!$G$12,0,10*ROW('Sanitation Data'!G72))),'Data Summary'!DD78="Yes"),OFFSET('Sanitation Data'!$G$12,0,10*ROW('Sanitation Data'!G72)),NA())</f>
        <v>#N/A</v>
      </c>
      <c r="AP78" s="92" t="e">
        <f ca="true">+IF(AND(ISNUMBER(OFFSET('Sanitation Data'!$H$4,0,10*ROW('Sanitation Data'!H72))),'Data Summary'!DE78="Yes"),100-OFFSET('Sanitation Data'!$H$4,0,10*ROW('Sanitation Data'!H72)),NA())</f>
        <v>#N/A</v>
      </c>
      <c r="AQ78" s="92" t="e">
        <f ca="true">+IF(AND(ISNUMBER(OFFSET('Sanitation Data'!$H$6,0,10*ROW('Sanitation Data'!H72))),'Data Summary'!DF78="Yes"),OFFSET('Sanitation Data'!$H$6,0,10*ROW('Sanitation Data'!H72)),NA())</f>
        <v>#N/A</v>
      </c>
      <c r="AR78" s="92" t="e">
        <f ca="true">+IF(AND(ISNUMBER(OFFSET('Sanitation Data'!$H$10,0,10*ROW('Sanitation Data'!H72))),'Data Summary'!DG78="Yes"),OFFSET('Sanitation Data'!$H$10,0,10*ROW('Sanitation Data'!H72)),NA())</f>
        <v>#N/A</v>
      </c>
      <c r="AS78" s="92" t="e">
        <f ca="true">+IF(AND(ISNUMBER(OFFSET('Sanitation Data'!$H$11,0,10*ROW('Sanitation Data'!H72))),'Data Summary'!DH78="Yes"),OFFSET('Sanitation Data'!$H$11,0,10*ROW('Sanitation Data'!H72)),NA())</f>
        <v>#N/A</v>
      </c>
      <c r="AT78" s="92" t="e">
        <f ca="true">+IF(AND(ISNUMBER(OFFSET('Sanitation Data'!$H$12,0,10*ROW('Sanitation Data'!H72))),'Data Summary'!DI78="Yes"),OFFSET('Sanitation Data'!$H$12,0,10*ROW('Sanitation Data'!H72)),NA())</f>
        <v>#N/A</v>
      </c>
      <c r="AU78" s="92" t="e">
        <f ca="true">+IF(AND(ISNUMBER(OFFSET('Sanitation Data'!$I$4,0,10*ROW('Sanitation Data'!I72))),'Data Summary'!DJ78="Yes"),100-OFFSET('Sanitation Data'!$I$4,0,10*ROW('Sanitation Data'!I72)),NA())</f>
        <v>#N/A</v>
      </c>
      <c r="AV78" s="92" t="e">
        <f ca="true">+IF(AND(ISNUMBER(OFFSET('Sanitation Data'!$I$6,0,10*ROW('Sanitation Data'!I72))),'Data Summary'!DK78="Yes"),OFFSET('Sanitation Data'!$I$6,0,10*ROW('Sanitation Data'!I72)),NA())</f>
        <v>#N/A</v>
      </c>
      <c r="AW78" s="92" t="e">
        <f ca="true">+IF(AND(ISNUMBER(OFFSET('Sanitation Data'!$I$10,0,10*ROW('Sanitation Data'!I72))),'Data Summary'!DL78="Yes"),OFFSET('Sanitation Data'!$I$10,0,10*ROW('Sanitation Data'!I72)),NA())</f>
        <v>#N/A</v>
      </c>
      <c r="AX78" s="92" t="e">
        <f ca="true">+IF(AND(ISNUMBER(OFFSET('Sanitation Data'!$I$11,0,10*ROW('Sanitation Data'!I72))),'Data Summary'!DM78="Yes"),OFFSET('Sanitation Data'!$I$11,0,10*ROW('Sanitation Data'!I72)),NA())</f>
        <v>#N/A</v>
      </c>
      <c r="AY78" s="92" t="e">
        <f ca="true">+IF(AND(ISNUMBER(OFFSET('Sanitation Data'!$I$12,0,10*ROW('Sanitation Data'!I72))),'Data Summary'!DN78="Yes"),OFFSET('Sanitation Data'!$I$12,0,10*ROW('Sanitation Data'!I72)),NA())</f>
        <v>#N/A</v>
      </c>
      <c r="AZ78" s="93" t="e">
        <f ca="true">+IF(AND(ISNUMBER(OFFSET('Hygiene Data'!$D$5,0,10*ROW('Hygiene Data'!D72))),'Data Summary'!DO78="Yes"),OFFSET('Hygiene Data'!$D$5,0,10*ROW('Hygiene Data'!D72)),NA())</f>
        <v>#N/A</v>
      </c>
      <c r="BA78" s="93" t="e">
        <f ca="true">+IF(AND(ISNUMBER(OFFSET('Hygiene Data'!$D$7,0,10*ROW('Hygiene Data'!D72))),'Data Summary'!DP78="Yes"),OFFSET('Hygiene Data'!$D$7,0,10*ROW('Hygiene Data'!D72)),NA())</f>
        <v>#N/A</v>
      </c>
      <c r="BB78" s="93" t="e">
        <f ca="true">+IF(AND(ISNUMBER(OFFSET('Hygiene Data'!$D$9,0,10*ROW('Hygiene Data'!D72))),'Data Summary'!DQ78="Yes"),OFFSET('Hygiene Data'!$D$9,0,10*ROW('Hygiene Data'!D72)),NA())</f>
        <v>#N/A</v>
      </c>
      <c r="BC78" s="93" t="e">
        <f ca="true">+IF(AND(ISNUMBER(OFFSET('Hygiene Data'!$E$5,0,10*ROW('Hygiene Data'!E72))),'Data Summary'!DR78="Yes"),OFFSET('Hygiene Data'!$E$5,0,10*ROW('Hygiene Data'!E72)),NA())</f>
        <v>#N/A</v>
      </c>
      <c r="BD78" s="93" t="e">
        <f ca="true">+IF(AND(ISNUMBER(OFFSET('Hygiene Data'!$E$7,0,10*ROW('Hygiene Data'!E72))),'Data Summary'!DS78="Yes"),OFFSET('Hygiene Data'!$E$7,0,10*ROW('Hygiene Data'!E72)),NA())</f>
        <v>#N/A</v>
      </c>
      <c r="BE78" s="93" t="e">
        <f ca="true">+IF(AND(ISNUMBER(OFFSET('Hygiene Data'!$E$9,0,10*ROW('Hygiene Data'!E72))),'Data Summary'!DT78="Yes"),OFFSET('Hygiene Data'!$E$9,0,10*ROW('Hygiene Data'!E72)),NA())</f>
        <v>#N/A</v>
      </c>
      <c r="BF78" s="93" t="e">
        <f ca="true">+IF(AND(ISNUMBER(OFFSET('Hygiene Data'!$F$5,0,10*ROW('Hygiene Data'!F72))),'Data Summary'!DU78="Yes"),OFFSET('Hygiene Data'!$F$5,0,10*ROW('Hygiene Data'!F72)),NA())</f>
        <v>#N/A</v>
      </c>
      <c r="BG78" s="93" t="e">
        <f ca="true">+IF(AND(ISNUMBER(OFFSET('Hygiene Data'!$F$7,0,10*ROW('Hygiene Data'!F72))),'Data Summary'!DV78="Yes"),OFFSET('Hygiene Data'!$F$7,0,10*ROW('Hygiene Data'!F72)),NA())</f>
        <v>#N/A</v>
      </c>
      <c r="BH78" s="93" t="e">
        <f ca="true">+IF(AND(ISNUMBER(OFFSET('Hygiene Data'!$F$9,0,10*ROW('Hygiene Data'!F72))),'Data Summary'!DW78="Yes"),OFFSET('Hygiene Data'!$F$9,0,10*ROW('Hygiene Data'!F72)),NA())</f>
        <v>#N/A</v>
      </c>
      <c r="BI78" s="93" t="e">
        <f ca="true">+IF(AND(ISNUMBER(OFFSET('Hygiene Data'!$G$5,0,10*ROW('Hygiene Data'!G72))),'Data Summary'!DX78="Yes"),OFFSET('Hygiene Data'!$G$5,0,10*ROW('Hygiene Data'!G72)),NA())</f>
        <v>#N/A</v>
      </c>
      <c r="BJ78" s="93" t="e">
        <f ca="true">+IF(AND(ISNUMBER(OFFSET('Hygiene Data'!$G$7,0,10*ROW('Hygiene Data'!G72))),'Data Summary'!DY78="Yes"),OFFSET('Hygiene Data'!$G$7,0,10*ROW('Hygiene Data'!G72)),NA())</f>
        <v>#N/A</v>
      </c>
      <c r="BK78" s="93" t="e">
        <f ca="true">+IF(AND(ISNUMBER(OFFSET('Hygiene Data'!$G$9,0,10*ROW('Hygiene Data'!G72))),'Data Summary'!DZ78="Yes"),OFFSET('Hygiene Data'!$G$9,0,10*ROW('Hygiene Data'!G72)),NA())</f>
        <v>#N/A</v>
      </c>
      <c r="BL78" s="93" t="e">
        <f ca="true">+IF(AND(ISNUMBER(OFFSET('Hygiene Data'!$H$5,0,10*ROW('Hygiene Data'!H72))),'Data Summary'!EA78="Yes"),OFFSET('Hygiene Data'!$H$5,0,10*ROW('Hygiene Data'!H72)),NA())</f>
        <v>#N/A</v>
      </c>
      <c r="BM78" s="93" t="e">
        <f ca="true">+IF(AND(ISNUMBER(OFFSET('Hygiene Data'!$H$7,0,10*ROW('Hygiene Data'!H72))),'Data Summary'!EB78="Yes"),OFFSET('Hygiene Data'!$H$7,0,10*ROW('Hygiene Data'!H72)),NA())</f>
        <v>#N/A</v>
      </c>
      <c r="BN78" s="93" t="e">
        <f ca="true">+IF(AND(ISNUMBER(OFFSET('Hygiene Data'!$H$9,0,10*ROW('Hygiene Data'!H72))),'Data Summary'!EC78="Yes"),OFFSET('Hygiene Data'!$H$9,0,10*ROW('Hygiene Data'!H72)),NA())</f>
        <v>#N/A</v>
      </c>
      <c r="BO78" s="93" t="e">
        <f ca="true">+IF(AND(ISNUMBER(OFFSET('Hygiene Data'!$I$5,0,10*ROW('Hygiene Data'!I72))),'Data Summary'!ED78="Yes"),OFFSET('Hygiene Data'!$I$5,0,10*ROW('Hygiene Data'!I72)),NA())</f>
        <v>#N/A</v>
      </c>
      <c r="BP78" s="93" t="e">
        <f ca="true">+IF(AND(ISNUMBER(OFFSET('Hygiene Data'!$I$7,0,10*ROW('Hygiene Data'!I72))),'Data Summary'!EE78="Yes"),OFFSET('Hygiene Data'!$I$7,0,10*ROW('Hygiene Data'!I72)),NA())</f>
        <v>#N/A</v>
      </c>
      <c r="BQ78" s="93" t="e">
        <f ca="true">+IF(AND(ISNUMBER(OFFSET('Hygiene Data'!$I$9,0,10*ROW('Hygiene Data'!I72))),'Data Summary'!EF78="Yes"),OFFSET('Hygiene Data'!$I$9,0,10*ROW('Hygiene Data'!I72)),NA())</f>
        <v>#N/A</v>
      </c>
    </row>
    <row xmlns:x14ac="http://schemas.microsoft.com/office/spreadsheetml/2009/9/ac" r="79" x14ac:dyDescent="0.2">
      <c r="A79" s="328" t="e">
        <f ca="true">+RIGHT('Data Summary'!A79,LEN('Data Summary'!A79)-9)</f>
        <v>#VALUE!</v>
      </c>
      <c r="B79" s="35" t="str">
        <f ca="true">+IF(ISTEXT('Data Summary'!B79),'Data Summary'!B79,"")</f>
        <v/>
      </c>
      <c r="C79" s="327" t="e">
        <f ca="true">+VALUE('Data Summary'!C79)</f>
        <v>#VALUE!</v>
      </c>
      <c r="D79" s="91" t="e">
        <f ca="true">+IF(AND(ISNUMBER(OFFSET('Water Data'!$D$4,0,10*ROW('Water Data'!D73))),'Data Summary'!BS79="Yes"),100-OFFSET('Water Data'!$D$4,0,10*ROW('Water Data'!D73)),NA())</f>
        <v>#N/A</v>
      </c>
      <c r="E79" s="91" t="e">
        <f ca="true">+IF(AND(ISNUMBER(OFFSET('Water Data'!$D$6,0,10*ROW('Water Data'!D73))),'Data Summary'!BT79="Yes"),OFFSET('Water Data'!$D$6,0,10*ROW('Water Data'!D73)),NA())</f>
        <v>#N/A</v>
      </c>
      <c r="F79" s="91" t="e">
        <f ca="true">+IF(AND(ISNUMBER(OFFSET('Water Data'!$D$9,0,10*ROW('Water Data'!D73))),'Data Summary'!BU79="Yes"),OFFSET('Water Data'!$D$9,0,10*ROW('Water Data'!D73)),NA())</f>
        <v>#N/A</v>
      </c>
      <c r="G79" s="91" t="e">
        <f ca="true">+IF(AND(ISNUMBER(OFFSET('Water Data'!$E$4,0,10*ROW('Water Data'!E73))),'Data Summary'!BV79="Yes"),100-OFFSET('Water Data'!$E$4,0,10*ROW('Water Data'!E73)),NA())</f>
        <v>#N/A</v>
      </c>
      <c r="H79" s="91" t="e">
        <f ca="true">+IF(AND(ISNUMBER(OFFSET('Water Data'!$E$6,0,10*ROW('Water Data'!E73))),'Data Summary'!BW79="Yes"),OFFSET('Water Data'!$E$6,0,10*ROW('Water Data'!E73)),NA())</f>
        <v>#N/A</v>
      </c>
      <c r="I79" s="91" t="e">
        <f ca="true">+IF(AND(ISNUMBER(OFFSET('Water Data'!$E$9,0,10*ROW('Water Data'!E73))),'Data Summary'!BX79="Yes"),OFFSET('Water Data'!$E$9,0,10*ROW('Water Data'!E73)),NA())</f>
        <v>#N/A</v>
      </c>
      <c r="J79" s="91" t="e">
        <f ca="true">+IF(AND(ISNUMBER(OFFSET('Water Data'!$F$4,0,10*ROW('Water Data'!F73))),'Data Summary'!BY79="Yes"),100-OFFSET('Water Data'!$F$4,0,10*ROW('Water Data'!F73)),NA())</f>
        <v>#N/A</v>
      </c>
      <c r="K79" s="91" t="e">
        <f ca="true">+IF(AND(ISNUMBER(OFFSET('Water Data'!$F$6,0,10*ROW('Water Data'!F73))),'Data Summary'!BZ79="Yes"),OFFSET('Water Data'!$F$6,0,10*ROW('Water Data'!F73)),NA())</f>
        <v>#N/A</v>
      </c>
      <c r="L79" s="91" t="e">
        <f ca="true">+IF(AND(ISNUMBER(OFFSET('Water Data'!$F$9,0,10*ROW('Water Data'!F73))),'Data Summary'!CA79="Yes"),OFFSET('Water Data'!$F$9,0,10*ROW('Water Data'!F73)),NA())</f>
        <v>#N/A</v>
      </c>
      <c r="M79" s="91" t="e">
        <f ca="true">+IF(AND(ISNUMBER(OFFSET('Water Data'!$G$4,0,10*ROW('Water Data'!G73))),'Data Summary'!CB79="Yes"),100-OFFSET('Water Data'!$G$4,0,10*ROW('Water Data'!G73)),NA())</f>
        <v>#N/A</v>
      </c>
      <c r="N79" s="91" t="e">
        <f ca="true">+IF(AND(ISNUMBER(OFFSET('Water Data'!$G$6,0,10*ROW('Water Data'!G73))),'Data Summary'!CC79="Yes"),OFFSET('Water Data'!$G$6,0,10*ROW('Water Data'!G73)),NA())</f>
        <v>#N/A</v>
      </c>
      <c r="O79" s="91" t="e">
        <f ca="true">+IF(AND(ISNUMBER(OFFSET('Water Data'!$G$9,0,10*ROW('Water Data'!G73))),'Data Summary'!CD79="Yes"),OFFSET('Water Data'!$G$9,0,10*ROW('Water Data'!G73)),NA())</f>
        <v>#N/A</v>
      </c>
      <c r="P79" s="91" t="e">
        <f ca="true">+IF(AND(ISNUMBER(OFFSET('Water Data'!$H$4,0,10*ROW('Water Data'!H73))),'Data Summary'!CE79="Yes"),100-OFFSET('Water Data'!$H$4,0,10*ROW('Water Data'!H73)),NA())</f>
        <v>#N/A</v>
      </c>
      <c r="Q79" s="91" t="e">
        <f ca="true">+IF(AND(ISNUMBER(OFFSET('Water Data'!$H$6,0,10*ROW('Water Data'!H73))),'Data Summary'!CF79="Yes"),OFFSET('Water Data'!$H$6,0,10*ROW('Water Data'!H73)),NA())</f>
        <v>#N/A</v>
      </c>
      <c r="R79" s="91" t="e">
        <f ca="true">+IF(AND(ISNUMBER(OFFSET('Water Data'!$H$9,0,10*ROW('Water Data'!H73))),'Data Summary'!CG79="Yes"),OFFSET('Water Data'!$H$9,0,10*ROW('Water Data'!H73)),NA())</f>
        <v>#N/A</v>
      </c>
      <c r="S79" s="91" t="e">
        <f ca="true">+IF(AND(ISNUMBER(OFFSET('Water Data'!$I$4,0,10*ROW('Water Data'!I73))),'Data Summary'!CH79="Yes"),100-OFFSET('Water Data'!$I$4,0,10*ROW('Water Data'!I73)),NA())</f>
        <v>#N/A</v>
      </c>
      <c r="T79" s="91" t="e">
        <f ca="true">+IF(AND(ISNUMBER(OFFSET('Water Data'!$I$6,0,10*ROW('Water Data'!I73))),'Data Summary'!CI79="Yes"),OFFSET('Water Data'!$I$6,0,10*ROW('Water Data'!I73)),NA())</f>
        <v>#N/A</v>
      </c>
      <c r="U79" s="91" t="e">
        <f ca="true">+IF(AND(ISNUMBER(OFFSET('Water Data'!$I$9,0,10*ROW('Water Data'!I73))),'Data Summary'!CJ79="Yes"),OFFSET('Water Data'!$I$9,0,10*ROW('Water Data'!I73)),NA())</f>
        <v>#N/A</v>
      </c>
      <c r="V79" s="92" t="e">
        <f ca="true">+IF(AND(ISNUMBER(OFFSET('Sanitation Data'!$D$4,0,10*ROW('Sanitation Data'!D73))),'Data Summary'!CK79="Yes"),100-OFFSET('Sanitation Data'!$D$4,0,10*ROW('Sanitation Data'!D73)),NA())</f>
        <v>#N/A</v>
      </c>
      <c r="W79" s="92" t="e">
        <f ca="true">+IF(AND(ISNUMBER(OFFSET('Sanitation Data'!$D$6,0,10*ROW('Sanitation Data'!D73))),'Data Summary'!CL79="Yes"),OFFSET('Sanitation Data'!$D$6,0,10*ROW('Sanitation Data'!D73)),NA())</f>
        <v>#N/A</v>
      </c>
      <c r="X79" s="92" t="e">
        <f ca="true">+IF(AND(ISNUMBER(OFFSET('Sanitation Data'!$D$10,0,10*ROW('Sanitation Data'!D73))),'Data Summary'!CM79="Yes"),OFFSET('Sanitation Data'!$D$10,0,10*ROW('Sanitation Data'!D73)),NA())</f>
        <v>#N/A</v>
      </c>
      <c r="Y79" s="92" t="e">
        <f ca="true">+IF(AND(ISNUMBER(OFFSET('Sanitation Data'!$D$11,0,10*ROW('Sanitation Data'!D73))),'Data Summary'!CN79="Yes"),OFFSET('Sanitation Data'!$D$11,0,10*ROW('Sanitation Data'!D73)),NA())</f>
        <v>#N/A</v>
      </c>
      <c r="Z79" s="92" t="e">
        <f ca="true">+IF(AND(ISNUMBER(OFFSET('Sanitation Data'!$D$12,0,10*ROW('Sanitation Data'!D73))),'Data Summary'!CO79="Yes"),OFFSET('Sanitation Data'!$D$12,0,10*ROW('Sanitation Data'!D73)),NA())</f>
        <v>#N/A</v>
      </c>
      <c r="AA79" s="92" t="e">
        <f ca="true">+IF(AND(ISNUMBER(OFFSET('Sanitation Data'!$E$4,0,10*ROW('Sanitation Data'!E73))),'Data Summary'!CP79="Yes"),100-OFFSET('Sanitation Data'!$E$4,0,10*ROW('Sanitation Data'!E73)),NA())</f>
        <v>#N/A</v>
      </c>
      <c r="AB79" s="92" t="e">
        <f ca="true">+IF(AND(ISNUMBER(OFFSET('Sanitation Data'!$E$6,0,10*ROW('Sanitation Data'!E73))),'Data Summary'!CQ79="Yes"),OFFSET('Sanitation Data'!$E$6,0,10*ROW('Sanitation Data'!E73)),NA())</f>
        <v>#N/A</v>
      </c>
      <c r="AC79" s="92" t="e">
        <f ca="true">+IF(AND(ISNUMBER(OFFSET('Sanitation Data'!$E$10,0,10*ROW('Sanitation Data'!E73))),'Data Summary'!CR79="Yes"),OFFSET('Sanitation Data'!$E$10,0,10*ROW('Sanitation Data'!E73)),NA())</f>
        <v>#N/A</v>
      </c>
      <c r="AD79" s="92" t="e">
        <f ca="true">+IF(AND(ISNUMBER(OFFSET('Sanitation Data'!$E$11,0,10*ROW('Sanitation Data'!E73))),'Data Summary'!CS79="Yes"),OFFSET('Sanitation Data'!$E$11,0,10*ROW('Sanitation Data'!E73)),NA())</f>
        <v>#N/A</v>
      </c>
      <c r="AE79" s="92" t="e">
        <f ca="true">+IF(AND(ISNUMBER(OFFSET('Sanitation Data'!$E$12,0,10*ROW('Sanitation Data'!E73))),'Data Summary'!CT79="Yes"),OFFSET('Sanitation Data'!$E$12,0,10*ROW('Sanitation Data'!E73)),NA())</f>
        <v>#N/A</v>
      </c>
      <c r="AF79" s="92" t="e">
        <f ca="true">+IF(AND(ISNUMBER(OFFSET('Sanitation Data'!$F$4,0,10*ROW('Sanitation Data'!F73))),'Data Summary'!CU79="Yes"),100-OFFSET('Sanitation Data'!$F$4,0,10*ROW('Sanitation Data'!F73)),NA())</f>
        <v>#N/A</v>
      </c>
      <c r="AG79" s="92" t="e">
        <f ca="true">+IF(AND(ISNUMBER(OFFSET('Sanitation Data'!$F$6,0,10*ROW('Sanitation Data'!F73))),'Data Summary'!CV79="Yes"),OFFSET('Sanitation Data'!$F$6,0,10*ROW('Sanitation Data'!F73)),NA())</f>
        <v>#N/A</v>
      </c>
      <c r="AH79" s="92" t="e">
        <f ca="true">+IF(AND(ISNUMBER(OFFSET('Sanitation Data'!$F$10,0,10*ROW('Sanitation Data'!F73))),'Data Summary'!CW79="Yes"),OFFSET('Sanitation Data'!$F$10,0,10*ROW('Sanitation Data'!F73)),NA())</f>
        <v>#N/A</v>
      </c>
      <c r="AI79" s="92" t="e">
        <f ca="true">+IF(AND(ISNUMBER(OFFSET('Sanitation Data'!$F$11,0,10*ROW('Sanitation Data'!F73))),'Data Summary'!CX79="Yes"),OFFSET('Sanitation Data'!$F$11,0,10*ROW('Sanitation Data'!F73)),NA())</f>
        <v>#N/A</v>
      </c>
      <c r="AJ79" s="92" t="e">
        <f ca="true">+IF(AND(ISNUMBER(OFFSET('Sanitation Data'!$F$12,0,10*ROW('Sanitation Data'!F73))),'Data Summary'!CY79="Yes"),OFFSET('Sanitation Data'!$F$12,0,10*ROW('Sanitation Data'!F73)),NA())</f>
        <v>#N/A</v>
      </c>
      <c r="AK79" s="92" t="e">
        <f ca="true">+IF(AND(ISNUMBER(OFFSET('Sanitation Data'!$G$4,0,10*ROW('Sanitation Data'!G73))),'Data Summary'!CZ79="Yes"),100-OFFSET('Sanitation Data'!$G$4,0,10*ROW('Sanitation Data'!G73)),NA())</f>
        <v>#N/A</v>
      </c>
      <c r="AL79" s="92" t="e">
        <f ca="true">+IF(AND(ISNUMBER(OFFSET('Sanitation Data'!$G$6,0,10*ROW('Sanitation Data'!G73))),'Data Summary'!DA79="Yes"),OFFSET('Sanitation Data'!$G$6,0,10*ROW('Sanitation Data'!G73)),NA())</f>
        <v>#N/A</v>
      </c>
      <c r="AM79" s="92" t="e">
        <f ca="true">+IF(AND(ISNUMBER(OFFSET('Sanitation Data'!$G$10,0,10*ROW('Sanitation Data'!G73))),'Data Summary'!DB79="Yes"),OFFSET('Sanitation Data'!$G$10,0,10*ROW('Sanitation Data'!G73)),NA())</f>
        <v>#N/A</v>
      </c>
      <c r="AN79" s="92" t="e">
        <f ca="true">+IF(AND(ISNUMBER(OFFSET('Sanitation Data'!$G$11,0,10*ROW('Sanitation Data'!G73))),'Data Summary'!DC79="Yes"),OFFSET('Sanitation Data'!$G$11,0,10*ROW('Sanitation Data'!G73)),NA())</f>
        <v>#N/A</v>
      </c>
      <c r="AO79" s="92" t="e">
        <f ca="true">+IF(AND(ISNUMBER(OFFSET('Sanitation Data'!$G$12,0,10*ROW('Sanitation Data'!G73))),'Data Summary'!DD79="Yes"),OFFSET('Sanitation Data'!$G$12,0,10*ROW('Sanitation Data'!G73)),NA())</f>
        <v>#N/A</v>
      </c>
      <c r="AP79" s="92" t="e">
        <f ca="true">+IF(AND(ISNUMBER(OFFSET('Sanitation Data'!$H$4,0,10*ROW('Sanitation Data'!H73))),'Data Summary'!DE79="Yes"),100-OFFSET('Sanitation Data'!$H$4,0,10*ROW('Sanitation Data'!H73)),NA())</f>
        <v>#N/A</v>
      </c>
      <c r="AQ79" s="92" t="e">
        <f ca="true">+IF(AND(ISNUMBER(OFFSET('Sanitation Data'!$H$6,0,10*ROW('Sanitation Data'!H73))),'Data Summary'!DF79="Yes"),OFFSET('Sanitation Data'!$H$6,0,10*ROW('Sanitation Data'!H73)),NA())</f>
        <v>#N/A</v>
      </c>
      <c r="AR79" s="92" t="e">
        <f ca="true">+IF(AND(ISNUMBER(OFFSET('Sanitation Data'!$H$10,0,10*ROW('Sanitation Data'!H73))),'Data Summary'!DG79="Yes"),OFFSET('Sanitation Data'!$H$10,0,10*ROW('Sanitation Data'!H73)),NA())</f>
        <v>#N/A</v>
      </c>
      <c r="AS79" s="92" t="e">
        <f ca="true">+IF(AND(ISNUMBER(OFFSET('Sanitation Data'!$H$11,0,10*ROW('Sanitation Data'!H73))),'Data Summary'!DH79="Yes"),OFFSET('Sanitation Data'!$H$11,0,10*ROW('Sanitation Data'!H73)),NA())</f>
        <v>#N/A</v>
      </c>
      <c r="AT79" s="92" t="e">
        <f ca="true">+IF(AND(ISNUMBER(OFFSET('Sanitation Data'!$H$12,0,10*ROW('Sanitation Data'!H73))),'Data Summary'!DI79="Yes"),OFFSET('Sanitation Data'!$H$12,0,10*ROW('Sanitation Data'!H73)),NA())</f>
        <v>#N/A</v>
      </c>
      <c r="AU79" s="92" t="e">
        <f ca="true">+IF(AND(ISNUMBER(OFFSET('Sanitation Data'!$I$4,0,10*ROW('Sanitation Data'!I73))),'Data Summary'!DJ79="Yes"),100-OFFSET('Sanitation Data'!$I$4,0,10*ROW('Sanitation Data'!I73)),NA())</f>
        <v>#N/A</v>
      </c>
      <c r="AV79" s="92" t="e">
        <f ca="true">+IF(AND(ISNUMBER(OFFSET('Sanitation Data'!$I$6,0,10*ROW('Sanitation Data'!I73))),'Data Summary'!DK79="Yes"),OFFSET('Sanitation Data'!$I$6,0,10*ROW('Sanitation Data'!I73)),NA())</f>
        <v>#N/A</v>
      </c>
      <c r="AW79" s="92" t="e">
        <f ca="true">+IF(AND(ISNUMBER(OFFSET('Sanitation Data'!$I$10,0,10*ROW('Sanitation Data'!I73))),'Data Summary'!DL79="Yes"),OFFSET('Sanitation Data'!$I$10,0,10*ROW('Sanitation Data'!I73)),NA())</f>
        <v>#N/A</v>
      </c>
      <c r="AX79" s="92" t="e">
        <f ca="true">+IF(AND(ISNUMBER(OFFSET('Sanitation Data'!$I$11,0,10*ROW('Sanitation Data'!I73))),'Data Summary'!DM79="Yes"),OFFSET('Sanitation Data'!$I$11,0,10*ROW('Sanitation Data'!I73)),NA())</f>
        <v>#N/A</v>
      </c>
      <c r="AY79" s="92" t="e">
        <f ca="true">+IF(AND(ISNUMBER(OFFSET('Sanitation Data'!$I$12,0,10*ROW('Sanitation Data'!I73))),'Data Summary'!DN79="Yes"),OFFSET('Sanitation Data'!$I$12,0,10*ROW('Sanitation Data'!I73)),NA())</f>
        <v>#N/A</v>
      </c>
      <c r="AZ79" s="93" t="e">
        <f ca="true">+IF(AND(ISNUMBER(OFFSET('Hygiene Data'!$D$5,0,10*ROW('Hygiene Data'!D73))),'Data Summary'!DO79="Yes"),OFFSET('Hygiene Data'!$D$5,0,10*ROW('Hygiene Data'!D73)),NA())</f>
        <v>#N/A</v>
      </c>
      <c r="BA79" s="93" t="e">
        <f ca="true">+IF(AND(ISNUMBER(OFFSET('Hygiene Data'!$D$7,0,10*ROW('Hygiene Data'!D73))),'Data Summary'!DP79="Yes"),OFFSET('Hygiene Data'!$D$7,0,10*ROW('Hygiene Data'!D73)),NA())</f>
        <v>#N/A</v>
      </c>
      <c r="BB79" s="93" t="e">
        <f ca="true">+IF(AND(ISNUMBER(OFFSET('Hygiene Data'!$D$9,0,10*ROW('Hygiene Data'!D73))),'Data Summary'!DQ79="Yes"),OFFSET('Hygiene Data'!$D$9,0,10*ROW('Hygiene Data'!D73)),NA())</f>
        <v>#N/A</v>
      </c>
      <c r="BC79" s="93" t="e">
        <f ca="true">+IF(AND(ISNUMBER(OFFSET('Hygiene Data'!$E$5,0,10*ROW('Hygiene Data'!E73))),'Data Summary'!DR79="Yes"),OFFSET('Hygiene Data'!$E$5,0,10*ROW('Hygiene Data'!E73)),NA())</f>
        <v>#N/A</v>
      </c>
      <c r="BD79" s="93" t="e">
        <f ca="true">+IF(AND(ISNUMBER(OFFSET('Hygiene Data'!$E$7,0,10*ROW('Hygiene Data'!E73))),'Data Summary'!DS79="Yes"),OFFSET('Hygiene Data'!$E$7,0,10*ROW('Hygiene Data'!E73)),NA())</f>
        <v>#N/A</v>
      </c>
      <c r="BE79" s="93" t="e">
        <f ca="true">+IF(AND(ISNUMBER(OFFSET('Hygiene Data'!$E$9,0,10*ROW('Hygiene Data'!E73))),'Data Summary'!DT79="Yes"),OFFSET('Hygiene Data'!$E$9,0,10*ROW('Hygiene Data'!E73)),NA())</f>
        <v>#N/A</v>
      </c>
      <c r="BF79" s="93" t="e">
        <f ca="true">+IF(AND(ISNUMBER(OFFSET('Hygiene Data'!$F$5,0,10*ROW('Hygiene Data'!F73))),'Data Summary'!DU79="Yes"),OFFSET('Hygiene Data'!$F$5,0,10*ROW('Hygiene Data'!F73)),NA())</f>
        <v>#N/A</v>
      </c>
      <c r="BG79" s="93" t="e">
        <f ca="true">+IF(AND(ISNUMBER(OFFSET('Hygiene Data'!$F$7,0,10*ROW('Hygiene Data'!F73))),'Data Summary'!DV79="Yes"),OFFSET('Hygiene Data'!$F$7,0,10*ROW('Hygiene Data'!F73)),NA())</f>
        <v>#N/A</v>
      </c>
      <c r="BH79" s="93" t="e">
        <f ca="true">+IF(AND(ISNUMBER(OFFSET('Hygiene Data'!$F$9,0,10*ROW('Hygiene Data'!F73))),'Data Summary'!DW79="Yes"),OFFSET('Hygiene Data'!$F$9,0,10*ROW('Hygiene Data'!F73)),NA())</f>
        <v>#N/A</v>
      </c>
      <c r="BI79" s="93" t="e">
        <f ca="true">+IF(AND(ISNUMBER(OFFSET('Hygiene Data'!$G$5,0,10*ROW('Hygiene Data'!G73))),'Data Summary'!DX79="Yes"),OFFSET('Hygiene Data'!$G$5,0,10*ROW('Hygiene Data'!G73)),NA())</f>
        <v>#N/A</v>
      </c>
      <c r="BJ79" s="93" t="e">
        <f ca="true">+IF(AND(ISNUMBER(OFFSET('Hygiene Data'!$G$7,0,10*ROW('Hygiene Data'!G73))),'Data Summary'!DY79="Yes"),OFFSET('Hygiene Data'!$G$7,0,10*ROW('Hygiene Data'!G73)),NA())</f>
        <v>#N/A</v>
      </c>
      <c r="BK79" s="93" t="e">
        <f ca="true">+IF(AND(ISNUMBER(OFFSET('Hygiene Data'!$G$9,0,10*ROW('Hygiene Data'!G73))),'Data Summary'!DZ79="Yes"),OFFSET('Hygiene Data'!$G$9,0,10*ROW('Hygiene Data'!G73)),NA())</f>
        <v>#N/A</v>
      </c>
      <c r="BL79" s="93" t="e">
        <f ca="true">+IF(AND(ISNUMBER(OFFSET('Hygiene Data'!$H$5,0,10*ROW('Hygiene Data'!H73))),'Data Summary'!EA79="Yes"),OFFSET('Hygiene Data'!$H$5,0,10*ROW('Hygiene Data'!H73)),NA())</f>
        <v>#N/A</v>
      </c>
      <c r="BM79" s="93" t="e">
        <f ca="true">+IF(AND(ISNUMBER(OFFSET('Hygiene Data'!$H$7,0,10*ROW('Hygiene Data'!H73))),'Data Summary'!EB79="Yes"),OFFSET('Hygiene Data'!$H$7,0,10*ROW('Hygiene Data'!H73)),NA())</f>
        <v>#N/A</v>
      </c>
      <c r="BN79" s="93" t="e">
        <f ca="true">+IF(AND(ISNUMBER(OFFSET('Hygiene Data'!$H$9,0,10*ROW('Hygiene Data'!H73))),'Data Summary'!EC79="Yes"),OFFSET('Hygiene Data'!$H$9,0,10*ROW('Hygiene Data'!H73)),NA())</f>
        <v>#N/A</v>
      </c>
      <c r="BO79" s="93" t="e">
        <f ca="true">+IF(AND(ISNUMBER(OFFSET('Hygiene Data'!$I$5,0,10*ROW('Hygiene Data'!I73))),'Data Summary'!ED79="Yes"),OFFSET('Hygiene Data'!$I$5,0,10*ROW('Hygiene Data'!I73)),NA())</f>
        <v>#N/A</v>
      </c>
      <c r="BP79" s="93" t="e">
        <f ca="true">+IF(AND(ISNUMBER(OFFSET('Hygiene Data'!$I$7,0,10*ROW('Hygiene Data'!I73))),'Data Summary'!EE79="Yes"),OFFSET('Hygiene Data'!$I$7,0,10*ROW('Hygiene Data'!I73)),NA())</f>
        <v>#N/A</v>
      </c>
      <c r="BQ79" s="93" t="e">
        <f ca="true">+IF(AND(ISNUMBER(OFFSET('Hygiene Data'!$I$9,0,10*ROW('Hygiene Data'!I73))),'Data Summary'!EF79="Yes"),OFFSET('Hygiene Data'!$I$9,0,10*ROW('Hygiene Data'!I73)),NA())</f>
        <v>#N/A</v>
      </c>
    </row>
    <row xmlns:x14ac="http://schemas.microsoft.com/office/spreadsheetml/2009/9/ac" r="80" x14ac:dyDescent="0.2">
      <c r="A80" s="328" t="e">
        <f ca="true">+RIGHT('Data Summary'!A80,LEN('Data Summary'!A80)-9)</f>
        <v>#VALUE!</v>
      </c>
      <c r="B80" s="35" t="str">
        <f ca="true">+IF(ISTEXT('Data Summary'!B80),'Data Summary'!B80,"")</f>
        <v/>
      </c>
      <c r="C80" s="327" t="e">
        <f ca="true">+VALUE('Data Summary'!C80)</f>
        <v>#VALUE!</v>
      </c>
      <c r="D80" s="91" t="e">
        <f ca="true">+IF(AND(ISNUMBER(OFFSET('Water Data'!$D$4,0,10*ROW('Water Data'!D74))),'Data Summary'!BS80="Yes"),100-OFFSET('Water Data'!$D$4,0,10*ROW('Water Data'!D74)),NA())</f>
        <v>#N/A</v>
      </c>
      <c r="E80" s="91" t="e">
        <f ca="true">+IF(AND(ISNUMBER(OFFSET('Water Data'!$D$6,0,10*ROW('Water Data'!D74))),'Data Summary'!BT80="Yes"),OFFSET('Water Data'!$D$6,0,10*ROW('Water Data'!D74)),NA())</f>
        <v>#N/A</v>
      </c>
      <c r="F80" s="91" t="e">
        <f ca="true">+IF(AND(ISNUMBER(OFFSET('Water Data'!$D$9,0,10*ROW('Water Data'!D74))),'Data Summary'!BU80="Yes"),OFFSET('Water Data'!$D$9,0,10*ROW('Water Data'!D74)),NA())</f>
        <v>#N/A</v>
      </c>
      <c r="G80" s="91" t="e">
        <f ca="true">+IF(AND(ISNUMBER(OFFSET('Water Data'!$E$4,0,10*ROW('Water Data'!E74))),'Data Summary'!BV80="Yes"),100-OFFSET('Water Data'!$E$4,0,10*ROW('Water Data'!E74)),NA())</f>
        <v>#N/A</v>
      </c>
      <c r="H80" s="91" t="e">
        <f ca="true">+IF(AND(ISNUMBER(OFFSET('Water Data'!$E$6,0,10*ROW('Water Data'!E74))),'Data Summary'!BW80="Yes"),OFFSET('Water Data'!$E$6,0,10*ROW('Water Data'!E74)),NA())</f>
        <v>#N/A</v>
      </c>
      <c r="I80" s="91" t="e">
        <f ca="true">+IF(AND(ISNUMBER(OFFSET('Water Data'!$E$9,0,10*ROW('Water Data'!E74))),'Data Summary'!BX80="Yes"),OFFSET('Water Data'!$E$9,0,10*ROW('Water Data'!E74)),NA())</f>
        <v>#N/A</v>
      </c>
      <c r="J80" s="91" t="e">
        <f ca="true">+IF(AND(ISNUMBER(OFFSET('Water Data'!$F$4,0,10*ROW('Water Data'!F74))),'Data Summary'!BY80="Yes"),100-OFFSET('Water Data'!$F$4,0,10*ROW('Water Data'!F74)),NA())</f>
        <v>#N/A</v>
      </c>
      <c r="K80" s="91" t="e">
        <f ca="true">+IF(AND(ISNUMBER(OFFSET('Water Data'!$F$6,0,10*ROW('Water Data'!F74))),'Data Summary'!BZ80="Yes"),OFFSET('Water Data'!$F$6,0,10*ROW('Water Data'!F74)),NA())</f>
        <v>#N/A</v>
      </c>
      <c r="L80" s="91" t="e">
        <f ca="true">+IF(AND(ISNUMBER(OFFSET('Water Data'!$F$9,0,10*ROW('Water Data'!F74))),'Data Summary'!CA80="Yes"),OFFSET('Water Data'!$F$9,0,10*ROW('Water Data'!F74)),NA())</f>
        <v>#N/A</v>
      </c>
      <c r="M80" s="91" t="e">
        <f ca="true">+IF(AND(ISNUMBER(OFFSET('Water Data'!$G$4,0,10*ROW('Water Data'!G74))),'Data Summary'!CB80="Yes"),100-OFFSET('Water Data'!$G$4,0,10*ROW('Water Data'!G74)),NA())</f>
        <v>#N/A</v>
      </c>
      <c r="N80" s="91" t="e">
        <f ca="true">+IF(AND(ISNUMBER(OFFSET('Water Data'!$G$6,0,10*ROW('Water Data'!G74))),'Data Summary'!CC80="Yes"),OFFSET('Water Data'!$G$6,0,10*ROW('Water Data'!G74)),NA())</f>
        <v>#N/A</v>
      </c>
      <c r="O80" s="91" t="e">
        <f ca="true">+IF(AND(ISNUMBER(OFFSET('Water Data'!$G$9,0,10*ROW('Water Data'!G74))),'Data Summary'!CD80="Yes"),OFFSET('Water Data'!$G$9,0,10*ROW('Water Data'!G74)),NA())</f>
        <v>#N/A</v>
      </c>
      <c r="P80" s="91" t="e">
        <f ca="true">+IF(AND(ISNUMBER(OFFSET('Water Data'!$H$4,0,10*ROW('Water Data'!H74))),'Data Summary'!CE80="Yes"),100-OFFSET('Water Data'!$H$4,0,10*ROW('Water Data'!H74)),NA())</f>
        <v>#N/A</v>
      </c>
      <c r="Q80" s="91" t="e">
        <f ca="true">+IF(AND(ISNUMBER(OFFSET('Water Data'!$H$6,0,10*ROW('Water Data'!H74))),'Data Summary'!CF80="Yes"),OFFSET('Water Data'!$H$6,0,10*ROW('Water Data'!H74)),NA())</f>
        <v>#N/A</v>
      </c>
      <c r="R80" s="91" t="e">
        <f ca="true">+IF(AND(ISNUMBER(OFFSET('Water Data'!$H$9,0,10*ROW('Water Data'!H74))),'Data Summary'!CG80="Yes"),OFFSET('Water Data'!$H$9,0,10*ROW('Water Data'!H74)),NA())</f>
        <v>#N/A</v>
      </c>
      <c r="S80" s="91" t="e">
        <f ca="true">+IF(AND(ISNUMBER(OFFSET('Water Data'!$I$4,0,10*ROW('Water Data'!I74))),'Data Summary'!CH80="Yes"),100-OFFSET('Water Data'!$I$4,0,10*ROW('Water Data'!I74)),NA())</f>
        <v>#N/A</v>
      </c>
      <c r="T80" s="91" t="e">
        <f ca="true">+IF(AND(ISNUMBER(OFFSET('Water Data'!$I$6,0,10*ROW('Water Data'!I74))),'Data Summary'!CI80="Yes"),OFFSET('Water Data'!$I$6,0,10*ROW('Water Data'!I74)),NA())</f>
        <v>#N/A</v>
      </c>
      <c r="U80" s="91" t="e">
        <f ca="true">+IF(AND(ISNUMBER(OFFSET('Water Data'!$I$9,0,10*ROW('Water Data'!I74))),'Data Summary'!CJ80="Yes"),OFFSET('Water Data'!$I$9,0,10*ROW('Water Data'!I74)),NA())</f>
        <v>#N/A</v>
      </c>
      <c r="V80" s="92" t="e">
        <f ca="true">+IF(AND(ISNUMBER(OFFSET('Sanitation Data'!$D$4,0,10*ROW('Sanitation Data'!D74))),'Data Summary'!CK80="Yes"),100-OFFSET('Sanitation Data'!$D$4,0,10*ROW('Sanitation Data'!D74)),NA())</f>
        <v>#N/A</v>
      </c>
      <c r="W80" s="92" t="e">
        <f ca="true">+IF(AND(ISNUMBER(OFFSET('Sanitation Data'!$D$6,0,10*ROW('Sanitation Data'!D74))),'Data Summary'!CL80="Yes"),OFFSET('Sanitation Data'!$D$6,0,10*ROW('Sanitation Data'!D74)),NA())</f>
        <v>#N/A</v>
      </c>
      <c r="X80" s="92" t="e">
        <f ca="true">+IF(AND(ISNUMBER(OFFSET('Sanitation Data'!$D$10,0,10*ROW('Sanitation Data'!D74))),'Data Summary'!CM80="Yes"),OFFSET('Sanitation Data'!$D$10,0,10*ROW('Sanitation Data'!D74)),NA())</f>
        <v>#N/A</v>
      </c>
      <c r="Y80" s="92" t="e">
        <f ca="true">+IF(AND(ISNUMBER(OFFSET('Sanitation Data'!$D$11,0,10*ROW('Sanitation Data'!D74))),'Data Summary'!CN80="Yes"),OFFSET('Sanitation Data'!$D$11,0,10*ROW('Sanitation Data'!D74)),NA())</f>
        <v>#N/A</v>
      </c>
      <c r="Z80" s="92" t="e">
        <f ca="true">+IF(AND(ISNUMBER(OFFSET('Sanitation Data'!$D$12,0,10*ROW('Sanitation Data'!D74))),'Data Summary'!CO80="Yes"),OFFSET('Sanitation Data'!$D$12,0,10*ROW('Sanitation Data'!D74)),NA())</f>
        <v>#N/A</v>
      </c>
      <c r="AA80" s="92" t="e">
        <f ca="true">+IF(AND(ISNUMBER(OFFSET('Sanitation Data'!$E$4,0,10*ROW('Sanitation Data'!E74))),'Data Summary'!CP80="Yes"),100-OFFSET('Sanitation Data'!$E$4,0,10*ROW('Sanitation Data'!E74)),NA())</f>
        <v>#N/A</v>
      </c>
      <c r="AB80" s="92" t="e">
        <f ca="true">+IF(AND(ISNUMBER(OFFSET('Sanitation Data'!$E$6,0,10*ROW('Sanitation Data'!E74))),'Data Summary'!CQ80="Yes"),OFFSET('Sanitation Data'!$E$6,0,10*ROW('Sanitation Data'!E74)),NA())</f>
        <v>#N/A</v>
      </c>
      <c r="AC80" s="92" t="e">
        <f ca="true">+IF(AND(ISNUMBER(OFFSET('Sanitation Data'!$E$10,0,10*ROW('Sanitation Data'!E74))),'Data Summary'!CR80="Yes"),OFFSET('Sanitation Data'!$E$10,0,10*ROW('Sanitation Data'!E74)),NA())</f>
        <v>#N/A</v>
      </c>
      <c r="AD80" s="92" t="e">
        <f ca="true">+IF(AND(ISNUMBER(OFFSET('Sanitation Data'!$E$11,0,10*ROW('Sanitation Data'!E74))),'Data Summary'!CS80="Yes"),OFFSET('Sanitation Data'!$E$11,0,10*ROW('Sanitation Data'!E74)),NA())</f>
        <v>#N/A</v>
      </c>
      <c r="AE80" s="92" t="e">
        <f ca="true">+IF(AND(ISNUMBER(OFFSET('Sanitation Data'!$E$12,0,10*ROW('Sanitation Data'!E74))),'Data Summary'!CT80="Yes"),OFFSET('Sanitation Data'!$E$12,0,10*ROW('Sanitation Data'!E74)),NA())</f>
        <v>#N/A</v>
      </c>
      <c r="AF80" s="92" t="e">
        <f ca="true">+IF(AND(ISNUMBER(OFFSET('Sanitation Data'!$F$4,0,10*ROW('Sanitation Data'!F74))),'Data Summary'!CU80="Yes"),100-OFFSET('Sanitation Data'!$F$4,0,10*ROW('Sanitation Data'!F74)),NA())</f>
        <v>#N/A</v>
      </c>
      <c r="AG80" s="92" t="e">
        <f ca="true">+IF(AND(ISNUMBER(OFFSET('Sanitation Data'!$F$6,0,10*ROW('Sanitation Data'!F74))),'Data Summary'!CV80="Yes"),OFFSET('Sanitation Data'!$F$6,0,10*ROW('Sanitation Data'!F74)),NA())</f>
        <v>#N/A</v>
      </c>
      <c r="AH80" s="92" t="e">
        <f ca="true">+IF(AND(ISNUMBER(OFFSET('Sanitation Data'!$F$10,0,10*ROW('Sanitation Data'!F74))),'Data Summary'!CW80="Yes"),OFFSET('Sanitation Data'!$F$10,0,10*ROW('Sanitation Data'!F74)),NA())</f>
        <v>#N/A</v>
      </c>
      <c r="AI80" s="92" t="e">
        <f ca="true">+IF(AND(ISNUMBER(OFFSET('Sanitation Data'!$F$11,0,10*ROW('Sanitation Data'!F74))),'Data Summary'!CX80="Yes"),OFFSET('Sanitation Data'!$F$11,0,10*ROW('Sanitation Data'!F74)),NA())</f>
        <v>#N/A</v>
      </c>
      <c r="AJ80" s="92" t="e">
        <f ca="true">+IF(AND(ISNUMBER(OFFSET('Sanitation Data'!$F$12,0,10*ROW('Sanitation Data'!F74))),'Data Summary'!CY80="Yes"),OFFSET('Sanitation Data'!$F$12,0,10*ROW('Sanitation Data'!F74)),NA())</f>
        <v>#N/A</v>
      </c>
      <c r="AK80" s="92" t="e">
        <f ca="true">+IF(AND(ISNUMBER(OFFSET('Sanitation Data'!$G$4,0,10*ROW('Sanitation Data'!G74))),'Data Summary'!CZ80="Yes"),100-OFFSET('Sanitation Data'!$G$4,0,10*ROW('Sanitation Data'!G74)),NA())</f>
        <v>#N/A</v>
      </c>
      <c r="AL80" s="92" t="e">
        <f ca="true">+IF(AND(ISNUMBER(OFFSET('Sanitation Data'!$G$6,0,10*ROW('Sanitation Data'!G74))),'Data Summary'!DA80="Yes"),OFFSET('Sanitation Data'!$G$6,0,10*ROW('Sanitation Data'!G74)),NA())</f>
        <v>#N/A</v>
      </c>
      <c r="AM80" s="92" t="e">
        <f ca="true">+IF(AND(ISNUMBER(OFFSET('Sanitation Data'!$G$10,0,10*ROW('Sanitation Data'!G74))),'Data Summary'!DB80="Yes"),OFFSET('Sanitation Data'!$G$10,0,10*ROW('Sanitation Data'!G74)),NA())</f>
        <v>#N/A</v>
      </c>
      <c r="AN80" s="92" t="e">
        <f ca="true">+IF(AND(ISNUMBER(OFFSET('Sanitation Data'!$G$11,0,10*ROW('Sanitation Data'!G74))),'Data Summary'!DC80="Yes"),OFFSET('Sanitation Data'!$G$11,0,10*ROW('Sanitation Data'!G74)),NA())</f>
        <v>#N/A</v>
      </c>
      <c r="AO80" s="92" t="e">
        <f ca="true">+IF(AND(ISNUMBER(OFFSET('Sanitation Data'!$G$12,0,10*ROW('Sanitation Data'!G74))),'Data Summary'!DD80="Yes"),OFFSET('Sanitation Data'!$G$12,0,10*ROW('Sanitation Data'!G74)),NA())</f>
        <v>#N/A</v>
      </c>
      <c r="AP80" s="92" t="e">
        <f ca="true">+IF(AND(ISNUMBER(OFFSET('Sanitation Data'!$H$4,0,10*ROW('Sanitation Data'!H74))),'Data Summary'!DE80="Yes"),100-OFFSET('Sanitation Data'!$H$4,0,10*ROW('Sanitation Data'!H74)),NA())</f>
        <v>#N/A</v>
      </c>
      <c r="AQ80" s="92" t="e">
        <f ca="true">+IF(AND(ISNUMBER(OFFSET('Sanitation Data'!$H$6,0,10*ROW('Sanitation Data'!H74))),'Data Summary'!DF80="Yes"),OFFSET('Sanitation Data'!$H$6,0,10*ROW('Sanitation Data'!H74)),NA())</f>
        <v>#N/A</v>
      </c>
      <c r="AR80" s="92" t="e">
        <f ca="true">+IF(AND(ISNUMBER(OFFSET('Sanitation Data'!$H$10,0,10*ROW('Sanitation Data'!H74))),'Data Summary'!DG80="Yes"),OFFSET('Sanitation Data'!$H$10,0,10*ROW('Sanitation Data'!H74)),NA())</f>
        <v>#N/A</v>
      </c>
      <c r="AS80" s="92" t="e">
        <f ca="true">+IF(AND(ISNUMBER(OFFSET('Sanitation Data'!$H$11,0,10*ROW('Sanitation Data'!H74))),'Data Summary'!DH80="Yes"),OFFSET('Sanitation Data'!$H$11,0,10*ROW('Sanitation Data'!H74)),NA())</f>
        <v>#N/A</v>
      </c>
      <c r="AT80" s="92" t="e">
        <f ca="true">+IF(AND(ISNUMBER(OFFSET('Sanitation Data'!$H$12,0,10*ROW('Sanitation Data'!H74))),'Data Summary'!DI80="Yes"),OFFSET('Sanitation Data'!$H$12,0,10*ROW('Sanitation Data'!H74)),NA())</f>
        <v>#N/A</v>
      </c>
      <c r="AU80" s="92" t="e">
        <f ca="true">+IF(AND(ISNUMBER(OFFSET('Sanitation Data'!$I$4,0,10*ROW('Sanitation Data'!I74))),'Data Summary'!DJ80="Yes"),100-OFFSET('Sanitation Data'!$I$4,0,10*ROW('Sanitation Data'!I74)),NA())</f>
        <v>#N/A</v>
      </c>
      <c r="AV80" s="92" t="e">
        <f ca="true">+IF(AND(ISNUMBER(OFFSET('Sanitation Data'!$I$6,0,10*ROW('Sanitation Data'!I74))),'Data Summary'!DK80="Yes"),OFFSET('Sanitation Data'!$I$6,0,10*ROW('Sanitation Data'!I74)),NA())</f>
        <v>#N/A</v>
      </c>
      <c r="AW80" s="92" t="e">
        <f ca="true">+IF(AND(ISNUMBER(OFFSET('Sanitation Data'!$I$10,0,10*ROW('Sanitation Data'!I74))),'Data Summary'!DL80="Yes"),OFFSET('Sanitation Data'!$I$10,0,10*ROW('Sanitation Data'!I74)),NA())</f>
        <v>#N/A</v>
      </c>
      <c r="AX80" s="92" t="e">
        <f ca="true">+IF(AND(ISNUMBER(OFFSET('Sanitation Data'!$I$11,0,10*ROW('Sanitation Data'!I74))),'Data Summary'!DM80="Yes"),OFFSET('Sanitation Data'!$I$11,0,10*ROW('Sanitation Data'!I74)),NA())</f>
        <v>#N/A</v>
      </c>
      <c r="AY80" s="92" t="e">
        <f ca="true">+IF(AND(ISNUMBER(OFFSET('Sanitation Data'!$I$12,0,10*ROW('Sanitation Data'!I74))),'Data Summary'!DN80="Yes"),OFFSET('Sanitation Data'!$I$12,0,10*ROW('Sanitation Data'!I74)),NA())</f>
        <v>#N/A</v>
      </c>
      <c r="AZ80" s="93" t="e">
        <f ca="true">+IF(AND(ISNUMBER(OFFSET('Hygiene Data'!$D$5,0,10*ROW('Hygiene Data'!D74))),'Data Summary'!DO80="Yes"),OFFSET('Hygiene Data'!$D$5,0,10*ROW('Hygiene Data'!D74)),NA())</f>
        <v>#N/A</v>
      </c>
      <c r="BA80" s="93" t="e">
        <f ca="true">+IF(AND(ISNUMBER(OFFSET('Hygiene Data'!$D$7,0,10*ROW('Hygiene Data'!D74))),'Data Summary'!DP80="Yes"),OFFSET('Hygiene Data'!$D$7,0,10*ROW('Hygiene Data'!D74)),NA())</f>
        <v>#N/A</v>
      </c>
      <c r="BB80" s="93" t="e">
        <f ca="true">+IF(AND(ISNUMBER(OFFSET('Hygiene Data'!$D$9,0,10*ROW('Hygiene Data'!D74))),'Data Summary'!DQ80="Yes"),OFFSET('Hygiene Data'!$D$9,0,10*ROW('Hygiene Data'!D74)),NA())</f>
        <v>#N/A</v>
      </c>
      <c r="BC80" s="93" t="e">
        <f ca="true">+IF(AND(ISNUMBER(OFFSET('Hygiene Data'!$E$5,0,10*ROW('Hygiene Data'!E74))),'Data Summary'!DR80="Yes"),OFFSET('Hygiene Data'!$E$5,0,10*ROW('Hygiene Data'!E74)),NA())</f>
        <v>#N/A</v>
      </c>
      <c r="BD80" s="93" t="e">
        <f ca="true">+IF(AND(ISNUMBER(OFFSET('Hygiene Data'!$E$7,0,10*ROW('Hygiene Data'!E74))),'Data Summary'!DS80="Yes"),OFFSET('Hygiene Data'!$E$7,0,10*ROW('Hygiene Data'!E74)),NA())</f>
        <v>#N/A</v>
      </c>
      <c r="BE80" s="93" t="e">
        <f ca="true">+IF(AND(ISNUMBER(OFFSET('Hygiene Data'!$E$9,0,10*ROW('Hygiene Data'!E74))),'Data Summary'!DT80="Yes"),OFFSET('Hygiene Data'!$E$9,0,10*ROW('Hygiene Data'!E74)),NA())</f>
        <v>#N/A</v>
      </c>
      <c r="BF80" s="93" t="e">
        <f ca="true">+IF(AND(ISNUMBER(OFFSET('Hygiene Data'!$F$5,0,10*ROW('Hygiene Data'!F74))),'Data Summary'!DU80="Yes"),OFFSET('Hygiene Data'!$F$5,0,10*ROW('Hygiene Data'!F74)),NA())</f>
        <v>#N/A</v>
      </c>
      <c r="BG80" s="93" t="e">
        <f ca="true">+IF(AND(ISNUMBER(OFFSET('Hygiene Data'!$F$7,0,10*ROW('Hygiene Data'!F74))),'Data Summary'!DV80="Yes"),OFFSET('Hygiene Data'!$F$7,0,10*ROW('Hygiene Data'!F74)),NA())</f>
        <v>#N/A</v>
      </c>
      <c r="BH80" s="93" t="e">
        <f ca="true">+IF(AND(ISNUMBER(OFFSET('Hygiene Data'!$F$9,0,10*ROW('Hygiene Data'!F74))),'Data Summary'!DW80="Yes"),OFFSET('Hygiene Data'!$F$9,0,10*ROW('Hygiene Data'!F74)),NA())</f>
        <v>#N/A</v>
      </c>
      <c r="BI80" s="93" t="e">
        <f ca="true">+IF(AND(ISNUMBER(OFFSET('Hygiene Data'!$G$5,0,10*ROW('Hygiene Data'!G74))),'Data Summary'!DX80="Yes"),OFFSET('Hygiene Data'!$G$5,0,10*ROW('Hygiene Data'!G74)),NA())</f>
        <v>#N/A</v>
      </c>
      <c r="BJ80" s="93" t="e">
        <f ca="true">+IF(AND(ISNUMBER(OFFSET('Hygiene Data'!$G$7,0,10*ROW('Hygiene Data'!G74))),'Data Summary'!DY80="Yes"),OFFSET('Hygiene Data'!$G$7,0,10*ROW('Hygiene Data'!G74)),NA())</f>
        <v>#N/A</v>
      </c>
      <c r="BK80" s="93" t="e">
        <f ca="true">+IF(AND(ISNUMBER(OFFSET('Hygiene Data'!$G$9,0,10*ROW('Hygiene Data'!G74))),'Data Summary'!DZ80="Yes"),OFFSET('Hygiene Data'!$G$9,0,10*ROW('Hygiene Data'!G74)),NA())</f>
        <v>#N/A</v>
      </c>
      <c r="BL80" s="93" t="e">
        <f ca="true">+IF(AND(ISNUMBER(OFFSET('Hygiene Data'!$H$5,0,10*ROW('Hygiene Data'!H74))),'Data Summary'!EA80="Yes"),OFFSET('Hygiene Data'!$H$5,0,10*ROW('Hygiene Data'!H74)),NA())</f>
        <v>#N/A</v>
      </c>
      <c r="BM80" s="93" t="e">
        <f ca="true">+IF(AND(ISNUMBER(OFFSET('Hygiene Data'!$H$7,0,10*ROW('Hygiene Data'!H74))),'Data Summary'!EB80="Yes"),OFFSET('Hygiene Data'!$H$7,0,10*ROW('Hygiene Data'!H74)),NA())</f>
        <v>#N/A</v>
      </c>
      <c r="BN80" s="93" t="e">
        <f ca="true">+IF(AND(ISNUMBER(OFFSET('Hygiene Data'!$H$9,0,10*ROW('Hygiene Data'!H74))),'Data Summary'!EC80="Yes"),OFFSET('Hygiene Data'!$H$9,0,10*ROW('Hygiene Data'!H74)),NA())</f>
        <v>#N/A</v>
      </c>
      <c r="BO80" s="93" t="e">
        <f ca="true">+IF(AND(ISNUMBER(OFFSET('Hygiene Data'!$I$5,0,10*ROW('Hygiene Data'!I74))),'Data Summary'!ED80="Yes"),OFFSET('Hygiene Data'!$I$5,0,10*ROW('Hygiene Data'!I74)),NA())</f>
        <v>#N/A</v>
      </c>
      <c r="BP80" s="93" t="e">
        <f ca="true">+IF(AND(ISNUMBER(OFFSET('Hygiene Data'!$I$7,0,10*ROW('Hygiene Data'!I74))),'Data Summary'!EE80="Yes"),OFFSET('Hygiene Data'!$I$7,0,10*ROW('Hygiene Data'!I74)),NA())</f>
        <v>#N/A</v>
      </c>
      <c r="BQ80" s="93" t="e">
        <f ca="true">+IF(AND(ISNUMBER(OFFSET('Hygiene Data'!$I$9,0,10*ROW('Hygiene Data'!I74))),'Data Summary'!EF80="Yes"),OFFSET('Hygiene Data'!$I$9,0,10*ROW('Hygiene Data'!I74)),NA())</f>
        <v>#N/A</v>
      </c>
    </row>
    <row xmlns:x14ac="http://schemas.microsoft.com/office/spreadsheetml/2009/9/ac" r="81" x14ac:dyDescent="0.2">
      <c r="A81" s="328" t="e">
        <f ca="true">+RIGHT('Data Summary'!A81,LEN('Data Summary'!A81)-9)</f>
        <v>#VALUE!</v>
      </c>
      <c r="B81" s="35" t="str">
        <f ca="true">+IF(ISTEXT('Data Summary'!B81),'Data Summary'!B81,"")</f>
        <v/>
      </c>
      <c r="C81" s="327" t="e">
        <f ca="true">+VALUE('Data Summary'!C81)</f>
        <v>#VALUE!</v>
      </c>
      <c r="D81" s="91" t="e">
        <f ca="true">+IF(AND(ISNUMBER(OFFSET('Water Data'!$D$4,0,10*ROW('Water Data'!D75))),'Data Summary'!BS81="Yes"),100-OFFSET('Water Data'!$D$4,0,10*ROW('Water Data'!D75)),NA())</f>
        <v>#N/A</v>
      </c>
      <c r="E81" s="91" t="e">
        <f ca="true">+IF(AND(ISNUMBER(OFFSET('Water Data'!$D$6,0,10*ROW('Water Data'!D75))),'Data Summary'!BT81="Yes"),OFFSET('Water Data'!$D$6,0,10*ROW('Water Data'!D75)),NA())</f>
        <v>#N/A</v>
      </c>
      <c r="F81" s="91" t="e">
        <f ca="true">+IF(AND(ISNUMBER(OFFSET('Water Data'!$D$9,0,10*ROW('Water Data'!D75))),'Data Summary'!BU81="Yes"),OFFSET('Water Data'!$D$9,0,10*ROW('Water Data'!D75)),NA())</f>
        <v>#N/A</v>
      </c>
      <c r="G81" s="91" t="e">
        <f ca="true">+IF(AND(ISNUMBER(OFFSET('Water Data'!$E$4,0,10*ROW('Water Data'!E75))),'Data Summary'!BV81="Yes"),100-OFFSET('Water Data'!$E$4,0,10*ROW('Water Data'!E75)),NA())</f>
        <v>#N/A</v>
      </c>
      <c r="H81" s="91" t="e">
        <f ca="true">+IF(AND(ISNUMBER(OFFSET('Water Data'!$E$6,0,10*ROW('Water Data'!E75))),'Data Summary'!BW81="Yes"),OFFSET('Water Data'!$E$6,0,10*ROW('Water Data'!E75)),NA())</f>
        <v>#N/A</v>
      </c>
      <c r="I81" s="91" t="e">
        <f ca="true">+IF(AND(ISNUMBER(OFFSET('Water Data'!$E$9,0,10*ROW('Water Data'!E75))),'Data Summary'!BX81="Yes"),OFFSET('Water Data'!$E$9,0,10*ROW('Water Data'!E75)),NA())</f>
        <v>#N/A</v>
      </c>
      <c r="J81" s="91" t="e">
        <f ca="true">+IF(AND(ISNUMBER(OFFSET('Water Data'!$F$4,0,10*ROW('Water Data'!F75))),'Data Summary'!BY81="Yes"),100-OFFSET('Water Data'!$F$4,0,10*ROW('Water Data'!F75)),NA())</f>
        <v>#N/A</v>
      </c>
      <c r="K81" s="91" t="e">
        <f ca="true">+IF(AND(ISNUMBER(OFFSET('Water Data'!$F$6,0,10*ROW('Water Data'!F75))),'Data Summary'!BZ81="Yes"),OFFSET('Water Data'!$F$6,0,10*ROW('Water Data'!F75)),NA())</f>
        <v>#N/A</v>
      </c>
      <c r="L81" s="91" t="e">
        <f ca="true">+IF(AND(ISNUMBER(OFFSET('Water Data'!$F$9,0,10*ROW('Water Data'!F75))),'Data Summary'!CA81="Yes"),OFFSET('Water Data'!$F$9,0,10*ROW('Water Data'!F75)),NA())</f>
        <v>#N/A</v>
      </c>
      <c r="M81" s="91" t="e">
        <f ca="true">+IF(AND(ISNUMBER(OFFSET('Water Data'!$G$4,0,10*ROW('Water Data'!G75))),'Data Summary'!CB81="Yes"),100-OFFSET('Water Data'!$G$4,0,10*ROW('Water Data'!G75)),NA())</f>
        <v>#N/A</v>
      </c>
      <c r="N81" s="91" t="e">
        <f ca="true">+IF(AND(ISNUMBER(OFFSET('Water Data'!$G$6,0,10*ROW('Water Data'!G75))),'Data Summary'!CC81="Yes"),OFFSET('Water Data'!$G$6,0,10*ROW('Water Data'!G75)),NA())</f>
        <v>#N/A</v>
      </c>
      <c r="O81" s="91" t="e">
        <f ca="true">+IF(AND(ISNUMBER(OFFSET('Water Data'!$G$9,0,10*ROW('Water Data'!G75))),'Data Summary'!CD81="Yes"),OFFSET('Water Data'!$G$9,0,10*ROW('Water Data'!G75)),NA())</f>
        <v>#N/A</v>
      </c>
      <c r="P81" s="91" t="e">
        <f ca="true">+IF(AND(ISNUMBER(OFFSET('Water Data'!$H$4,0,10*ROW('Water Data'!H75))),'Data Summary'!CE81="Yes"),100-OFFSET('Water Data'!$H$4,0,10*ROW('Water Data'!H75)),NA())</f>
        <v>#N/A</v>
      </c>
      <c r="Q81" s="91" t="e">
        <f ca="true">+IF(AND(ISNUMBER(OFFSET('Water Data'!$H$6,0,10*ROW('Water Data'!H75))),'Data Summary'!CF81="Yes"),OFFSET('Water Data'!$H$6,0,10*ROW('Water Data'!H75)),NA())</f>
        <v>#N/A</v>
      </c>
      <c r="R81" s="91" t="e">
        <f ca="true">+IF(AND(ISNUMBER(OFFSET('Water Data'!$H$9,0,10*ROW('Water Data'!H75))),'Data Summary'!CG81="Yes"),OFFSET('Water Data'!$H$9,0,10*ROW('Water Data'!H75)),NA())</f>
        <v>#N/A</v>
      </c>
      <c r="S81" s="91" t="e">
        <f ca="true">+IF(AND(ISNUMBER(OFFSET('Water Data'!$I$4,0,10*ROW('Water Data'!I75))),'Data Summary'!CH81="Yes"),100-OFFSET('Water Data'!$I$4,0,10*ROW('Water Data'!I75)),NA())</f>
        <v>#N/A</v>
      </c>
      <c r="T81" s="91" t="e">
        <f ca="true">+IF(AND(ISNUMBER(OFFSET('Water Data'!$I$6,0,10*ROW('Water Data'!I75))),'Data Summary'!CI81="Yes"),OFFSET('Water Data'!$I$6,0,10*ROW('Water Data'!I75)),NA())</f>
        <v>#N/A</v>
      </c>
      <c r="U81" s="91" t="e">
        <f ca="true">+IF(AND(ISNUMBER(OFFSET('Water Data'!$I$9,0,10*ROW('Water Data'!I75))),'Data Summary'!CJ81="Yes"),OFFSET('Water Data'!$I$9,0,10*ROW('Water Data'!I75)),NA())</f>
        <v>#N/A</v>
      </c>
      <c r="V81" s="92" t="e">
        <f ca="true">+IF(AND(ISNUMBER(OFFSET('Sanitation Data'!$D$4,0,10*ROW('Sanitation Data'!D75))),'Data Summary'!CK81="Yes"),100-OFFSET('Sanitation Data'!$D$4,0,10*ROW('Sanitation Data'!D75)),NA())</f>
        <v>#N/A</v>
      </c>
      <c r="W81" s="92" t="e">
        <f ca="true">+IF(AND(ISNUMBER(OFFSET('Sanitation Data'!$D$6,0,10*ROW('Sanitation Data'!D75))),'Data Summary'!CL81="Yes"),OFFSET('Sanitation Data'!$D$6,0,10*ROW('Sanitation Data'!D75)),NA())</f>
        <v>#N/A</v>
      </c>
      <c r="X81" s="92" t="e">
        <f ca="true">+IF(AND(ISNUMBER(OFFSET('Sanitation Data'!$D$10,0,10*ROW('Sanitation Data'!D75))),'Data Summary'!CM81="Yes"),OFFSET('Sanitation Data'!$D$10,0,10*ROW('Sanitation Data'!D75)),NA())</f>
        <v>#N/A</v>
      </c>
      <c r="Y81" s="92" t="e">
        <f ca="true">+IF(AND(ISNUMBER(OFFSET('Sanitation Data'!$D$11,0,10*ROW('Sanitation Data'!D75))),'Data Summary'!CN81="Yes"),OFFSET('Sanitation Data'!$D$11,0,10*ROW('Sanitation Data'!D75)),NA())</f>
        <v>#N/A</v>
      </c>
      <c r="Z81" s="92" t="e">
        <f ca="true">+IF(AND(ISNUMBER(OFFSET('Sanitation Data'!$D$12,0,10*ROW('Sanitation Data'!D75))),'Data Summary'!CO81="Yes"),OFFSET('Sanitation Data'!$D$12,0,10*ROW('Sanitation Data'!D75)),NA())</f>
        <v>#N/A</v>
      </c>
      <c r="AA81" s="92" t="e">
        <f ca="true">+IF(AND(ISNUMBER(OFFSET('Sanitation Data'!$E$4,0,10*ROW('Sanitation Data'!E75))),'Data Summary'!CP81="Yes"),100-OFFSET('Sanitation Data'!$E$4,0,10*ROW('Sanitation Data'!E75)),NA())</f>
        <v>#N/A</v>
      </c>
      <c r="AB81" s="92" t="e">
        <f ca="true">+IF(AND(ISNUMBER(OFFSET('Sanitation Data'!$E$6,0,10*ROW('Sanitation Data'!E75))),'Data Summary'!CQ81="Yes"),OFFSET('Sanitation Data'!$E$6,0,10*ROW('Sanitation Data'!E75)),NA())</f>
        <v>#N/A</v>
      </c>
      <c r="AC81" s="92" t="e">
        <f ca="true">+IF(AND(ISNUMBER(OFFSET('Sanitation Data'!$E$10,0,10*ROW('Sanitation Data'!E75))),'Data Summary'!CR81="Yes"),OFFSET('Sanitation Data'!$E$10,0,10*ROW('Sanitation Data'!E75)),NA())</f>
        <v>#N/A</v>
      </c>
      <c r="AD81" s="92" t="e">
        <f ca="true">+IF(AND(ISNUMBER(OFFSET('Sanitation Data'!$E$11,0,10*ROW('Sanitation Data'!E75))),'Data Summary'!CS81="Yes"),OFFSET('Sanitation Data'!$E$11,0,10*ROW('Sanitation Data'!E75)),NA())</f>
        <v>#N/A</v>
      </c>
      <c r="AE81" s="92" t="e">
        <f ca="true">+IF(AND(ISNUMBER(OFFSET('Sanitation Data'!$E$12,0,10*ROW('Sanitation Data'!E75))),'Data Summary'!CT81="Yes"),OFFSET('Sanitation Data'!$E$12,0,10*ROW('Sanitation Data'!E75)),NA())</f>
        <v>#N/A</v>
      </c>
      <c r="AF81" s="92" t="e">
        <f ca="true">+IF(AND(ISNUMBER(OFFSET('Sanitation Data'!$F$4,0,10*ROW('Sanitation Data'!F75))),'Data Summary'!CU81="Yes"),100-OFFSET('Sanitation Data'!$F$4,0,10*ROW('Sanitation Data'!F75)),NA())</f>
        <v>#N/A</v>
      </c>
      <c r="AG81" s="92" t="e">
        <f ca="true">+IF(AND(ISNUMBER(OFFSET('Sanitation Data'!$F$6,0,10*ROW('Sanitation Data'!F75))),'Data Summary'!CV81="Yes"),OFFSET('Sanitation Data'!$F$6,0,10*ROW('Sanitation Data'!F75)),NA())</f>
        <v>#N/A</v>
      </c>
      <c r="AH81" s="92" t="e">
        <f ca="true">+IF(AND(ISNUMBER(OFFSET('Sanitation Data'!$F$10,0,10*ROW('Sanitation Data'!F75))),'Data Summary'!CW81="Yes"),OFFSET('Sanitation Data'!$F$10,0,10*ROW('Sanitation Data'!F75)),NA())</f>
        <v>#N/A</v>
      </c>
      <c r="AI81" s="92" t="e">
        <f ca="true">+IF(AND(ISNUMBER(OFFSET('Sanitation Data'!$F$11,0,10*ROW('Sanitation Data'!F75))),'Data Summary'!CX81="Yes"),OFFSET('Sanitation Data'!$F$11,0,10*ROW('Sanitation Data'!F75)),NA())</f>
        <v>#N/A</v>
      </c>
      <c r="AJ81" s="92" t="e">
        <f ca="true">+IF(AND(ISNUMBER(OFFSET('Sanitation Data'!$F$12,0,10*ROW('Sanitation Data'!F75))),'Data Summary'!CY81="Yes"),OFFSET('Sanitation Data'!$F$12,0,10*ROW('Sanitation Data'!F75)),NA())</f>
        <v>#N/A</v>
      </c>
      <c r="AK81" s="92" t="e">
        <f ca="true">+IF(AND(ISNUMBER(OFFSET('Sanitation Data'!$G$4,0,10*ROW('Sanitation Data'!G75))),'Data Summary'!CZ81="Yes"),100-OFFSET('Sanitation Data'!$G$4,0,10*ROW('Sanitation Data'!G75)),NA())</f>
        <v>#N/A</v>
      </c>
      <c r="AL81" s="92" t="e">
        <f ca="true">+IF(AND(ISNUMBER(OFFSET('Sanitation Data'!$G$6,0,10*ROW('Sanitation Data'!G75))),'Data Summary'!DA81="Yes"),OFFSET('Sanitation Data'!$G$6,0,10*ROW('Sanitation Data'!G75)),NA())</f>
        <v>#N/A</v>
      </c>
      <c r="AM81" s="92" t="e">
        <f ca="true">+IF(AND(ISNUMBER(OFFSET('Sanitation Data'!$G$10,0,10*ROW('Sanitation Data'!G75))),'Data Summary'!DB81="Yes"),OFFSET('Sanitation Data'!$G$10,0,10*ROW('Sanitation Data'!G75)),NA())</f>
        <v>#N/A</v>
      </c>
      <c r="AN81" s="92" t="e">
        <f ca="true">+IF(AND(ISNUMBER(OFFSET('Sanitation Data'!$G$11,0,10*ROW('Sanitation Data'!G75))),'Data Summary'!DC81="Yes"),OFFSET('Sanitation Data'!$G$11,0,10*ROW('Sanitation Data'!G75)),NA())</f>
        <v>#N/A</v>
      </c>
      <c r="AO81" s="92" t="e">
        <f ca="true">+IF(AND(ISNUMBER(OFFSET('Sanitation Data'!$G$12,0,10*ROW('Sanitation Data'!G75))),'Data Summary'!DD81="Yes"),OFFSET('Sanitation Data'!$G$12,0,10*ROW('Sanitation Data'!G75)),NA())</f>
        <v>#N/A</v>
      </c>
      <c r="AP81" s="92" t="e">
        <f ca="true">+IF(AND(ISNUMBER(OFFSET('Sanitation Data'!$H$4,0,10*ROW('Sanitation Data'!H75))),'Data Summary'!DE81="Yes"),100-OFFSET('Sanitation Data'!$H$4,0,10*ROW('Sanitation Data'!H75)),NA())</f>
        <v>#N/A</v>
      </c>
      <c r="AQ81" s="92" t="e">
        <f ca="true">+IF(AND(ISNUMBER(OFFSET('Sanitation Data'!$H$6,0,10*ROW('Sanitation Data'!H75))),'Data Summary'!DF81="Yes"),OFFSET('Sanitation Data'!$H$6,0,10*ROW('Sanitation Data'!H75)),NA())</f>
        <v>#N/A</v>
      </c>
      <c r="AR81" s="92" t="e">
        <f ca="true">+IF(AND(ISNUMBER(OFFSET('Sanitation Data'!$H$10,0,10*ROW('Sanitation Data'!H75))),'Data Summary'!DG81="Yes"),OFFSET('Sanitation Data'!$H$10,0,10*ROW('Sanitation Data'!H75)),NA())</f>
        <v>#N/A</v>
      </c>
      <c r="AS81" s="92" t="e">
        <f ca="true">+IF(AND(ISNUMBER(OFFSET('Sanitation Data'!$H$11,0,10*ROW('Sanitation Data'!H75))),'Data Summary'!DH81="Yes"),OFFSET('Sanitation Data'!$H$11,0,10*ROW('Sanitation Data'!H75)),NA())</f>
        <v>#N/A</v>
      </c>
      <c r="AT81" s="92" t="e">
        <f ca="true">+IF(AND(ISNUMBER(OFFSET('Sanitation Data'!$H$12,0,10*ROW('Sanitation Data'!H75))),'Data Summary'!DI81="Yes"),OFFSET('Sanitation Data'!$H$12,0,10*ROW('Sanitation Data'!H75)),NA())</f>
        <v>#N/A</v>
      </c>
      <c r="AU81" s="92" t="e">
        <f ca="true">+IF(AND(ISNUMBER(OFFSET('Sanitation Data'!$I$4,0,10*ROW('Sanitation Data'!I75))),'Data Summary'!DJ81="Yes"),100-OFFSET('Sanitation Data'!$I$4,0,10*ROW('Sanitation Data'!I75)),NA())</f>
        <v>#N/A</v>
      </c>
      <c r="AV81" s="92" t="e">
        <f ca="true">+IF(AND(ISNUMBER(OFFSET('Sanitation Data'!$I$6,0,10*ROW('Sanitation Data'!I75))),'Data Summary'!DK81="Yes"),OFFSET('Sanitation Data'!$I$6,0,10*ROW('Sanitation Data'!I75)),NA())</f>
        <v>#N/A</v>
      </c>
      <c r="AW81" s="92" t="e">
        <f ca="true">+IF(AND(ISNUMBER(OFFSET('Sanitation Data'!$I$10,0,10*ROW('Sanitation Data'!I75))),'Data Summary'!DL81="Yes"),OFFSET('Sanitation Data'!$I$10,0,10*ROW('Sanitation Data'!I75)),NA())</f>
        <v>#N/A</v>
      </c>
      <c r="AX81" s="92" t="e">
        <f ca="true">+IF(AND(ISNUMBER(OFFSET('Sanitation Data'!$I$11,0,10*ROW('Sanitation Data'!I75))),'Data Summary'!DM81="Yes"),OFFSET('Sanitation Data'!$I$11,0,10*ROW('Sanitation Data'!I75)),NA())</f>
        <v>#N/A</v>
      </c>
      <c r="AY81" s="92" t="e">
        <f ca="true">+IF(AND(ISNUMBER(OFFSET('Sanitation Data'!$I$12,0,10*ROW('Sanitation Data'!I75))),'Data Summary'!DN81="Yes"),OFFSET('Sanitation Data'!$I$12,0,10*ROW('Sanitation Data'!I75)),NA())</f>
        <v>#N/A</v>
      </c>
      <c r="AZ81" s="93" t="e">
        <f ca="true">+IF(AND(ISNUMBER(OFFSET('Hygiene Data'!$D$5,0,10*ROW('Hygiene Data'!D75))),'Data Summary'!DO81="Yes"),OFFSET('Hygiene Data'!$D$5,0,10*ROW('Hygiene Data'!D75)),NA())</f>
        <v>#N/A</v>
      </c>
      <c r="BA81" s="93" t="e">
        <f ca="true">+IF(AND(ISNUMBER(OFFSET('Hygiene Data'!$D$7,0,10*ROW('Hygiene Data'!D75))),'Data Summary'!DP81="Yes"),OFFSET('Hygiene Data'!$D$7,0,10*ROW('Hygiene Data'!D75)),NA())</f>
        <v>#N/A</v>
      </c>
      <c r="BB81" s="93" t="e">
        <f ca="true">+IF(AND(ISNUMBER(OFFSET('Hygiene Data'!$D$9,0,10*ROW('Hygiene Data'!D75))),'Data Summary'!DQ81="Yes"),OFFSET('Hygiene Data'!$D$9,0,10*ROW('Hygiene Data'!D75)),NA())</f>
        <v>#N/A</v>
      </c>
      <c r="BC81" s="93" t="e">
        <f ca="true">+IF(AND(ISNUMBER(OFFSET('Hygiene Data'!$E$5,0,10*ROW('Hygiene Data'!E75))),'Data Summary'!DR81="Yes"),OFFSET('Hygiene Data'!$E$5,0,10*ROW('Hygiene Data'!E75)),NA())</f>
        <v>#N/A</v>
      </c>
      <c r="BD81" s="93" t="e">
        <f ca="true">+IF(AND(ISNUMBER(OFFSET('Hygiene Data'!$E$7,0,10*ROW('Hygiene Data'!E75))),'Data Summary'!DS81="Yes"),OFFSET('Hygiene Data'!$E$7,0,10*ROW('Hygiene Data'!E75)),NA())</f>
        <v>#N/A</v>
      </c>
      <c r="BE81" s="93" t="e">
        <f ca="true">+IF(AND(ISNUMBER(OFFSET('Hygiene Data'!$E$9,0,10*ROW('Hygiene Data'!E75))),'Data Summary'!DT81="Yes"),OFFSET('Hygiene Data'!$E$9,0,10*ROW('Hygiene Data'!E75)),NA())</f>
        <v>#N/A</v>
      </c>
      <c r="BF81" s="93" t="e">
        <f ca="true">+IF(AND(ISNUMBER(OFFSET('Hygiene Data'!$F$5,0,10*ROW('Hygiene Data'!F75))),'Data Summary'!DU81="Yes"),OFFSET('Hygiene Data'!$F$5,0,10*ROW('Hygiene Data'!F75)),NA())</f>
        <v>#N/A</v>
      </c>
      <c r="BG81" s="93" t="e">
        <f ca="true">+IF(AND(ISNUMBER(OFFSET('Hygiene Data'!$F$7,0,10*ROW('Hygiene Data'!F75))),'Data Summary'!DV81="Yes"),OFFSET('Hygiene Data'!$F$7,0,10*ROW('Hygiene Data'!F75)),NA())</f>
        <v>#N/A</v>
      </c>
      <c r="BH81" s="93" t="e">
        <f ca="true">+IF(AND(ISNUMBER(OFFSET('Hygiene Data'!$F$9,0,10*ROW('Hygiene Data'!F75))),'Data Summary'!DW81="Yes"),OFFSET('Hygiene Data'!$F$9,0,10*ROW('Hygiene Data'!F75)),NA())</f>
        <v>#N/A</v>
      </c>
      <c r="BI81" s="93" t="e">
        <f ca="true">+IF(AND(ISNUMBER(OFFSET('Hygiene Data'!$G$5,0,10*ROW('Hygiene Data'!G75))),'Data Summary'!DX81="Yes"),OFFSET('Hygiene Data'!$G$5,0,10*ROW('Hygiene Data'!G75)),NA())</f>
        <v>#N/A</v>
      </c>
      <c r="BJ81" s="93" t="e">
        <f ca="true">+IF(AND(ISNUMBER(OFFSET('Hygiene Data'!$G$7,0,10*ROW('Hygiene Data'!G75))),'Data Summary'!DY81="Yes"),OFFSET('Hygiene Data'!$G$7,0,10*ROW('Hygiene Data'!G75)),NA())</f>
        <v>#N/A</v>
      </c>
      <c r="BK81" s="93" t="e">
        <f ca="true">+IF(AND(ISNUMBER(OFFSET('Hygiene Data'!$G$9,0,10*ROW('Hygiene Data'!G75))),'Data Summary'!DZ81="Yes"),OFFSET('Hygiene Data'!$G$9,0,10*ROW('Hygiene Data'!G75)),NA())</f>
        <v>#N/A</v>
      </c>
      <c r="BL81" s="93" t="e">
        <f ca="true">+IF(AND(ISNUMBER(OFFSET('Hygiene Data'!$H$5,0,10*ROW('Hygiene Data'!H75))),'Data Summary'!EA81="Yes"),OFFSET('Hygiene Data'!$H$5,0,10*ROW('Hygiene Data'!H75)),NA())</f>
        <v>#N/A</v>
      </c>
      <c r="BM81" s="93" t="e">
        <f ca="true">+IF(AND(ISNUMBER(OFFSET('Hygiene Data'!$H$7,0,10*ROW('Hygiene Data'!H75))),'Data Summary'!EB81="Yes"),OFFSET('Hygiene Data'!$H$7,0,10*ROW('Hygiene Data'!H75)),NA())</f>
        <v>#N/A</v>
      </c>
      <c r="BN81" s="93" t="e">
        <f ca="true">+IF(AND(ISNUMBER(OFFSET('Hygiene Data'!$H$9,0,10*ROW('Hygiene Data'!H75))),'Data Summary'!EC81="Yes"),OFFSET('Hygiene Data'!$H$9,0,10*ROW('Hygiene Data'!H75)),NA())</f>
        <v>#N/A</v>
      </c>
      <c r="BO81" s="93" t="e">
        <f ca="true">+IF(AND(ISNUMBER(OFFSET('Hygiene Data'!$I$5,0,10*ROW('Hygiene Data'!I75))),'Data Summary'!ED81="Yes"),OFFSET('Hygiene Data'!$I$5,0,10*ROW('Hygiene Data'!I75)),NA())</f>
        <v>#N/A</v>
      </c>
      <c r="BP81" s="93" t="e">
        <f ca="true">+IF(AND(ISNUMBER(OFFSET('Hygiene Data'!$I$7,0,10*ROW('Hygiene Data'!I75))),'Data Summary'!EE81="Yes"),OFFSET('Hygiene Data'!$I$7,0,10*ROW('Hygiene Data'!I75)),NA())</f>
        <v>#N/A</v>
      </c>
      <c r="BQ81" s="93" t="e">
        <f ca="true">+IF(AND(ISNUMBER(OFFSET('Hygiene Data'!$I$9,0,10*ROW('Hygiene Data'!I75))),'Data Summary'!EF81="Yes"),OFFSET('Hygiene Data'!$I$9,0,10*ROW('Hygiene Data'!I75)),NA())</f>
        <v>#N/A</v>
      </c>
    </row>
    <row xmlns:x14ac="http://schemas.microsoft.com/office/spreadsheetml/2009/9/ac" r="82" x14ac:dyDescent="0.2">
      <c r="A82" s="328" t="e">
        <f ca="true">+RIGHT('Data Summary'!A82,LEN('Data Summary'!A82)-9)</f>
        <v>#VALUE!</v>
      </c>
      <c r="B82" s="35" t="str">
        <f ca="true">+IF(ISTEXT('Data Summary'!B82),'Data Summary'!B82,"")</f>
        <v/>
      </c>
      <c r="C82" s="327" t="e">
        <f ca="true">+VALUE('Data Summary'!C82)</f>
        <v>#VALUE!</v>
      </c>
      <c r="D82" s="91" t="e">
        <f ca="true">+IF(AND(ISNUMBER(OFFSET('Water Data'!$D$4,0,10*ROW('Water Data'!D76))),'Data Summary'!BS82="Yes"),100-OFFSET('Water Data'!$D$4,0,10*ROW('Water Data'!D76)),NA())</f>
        <v>#N/A</v>
      </c>
      <c r="E82" s="91" t="e">
        <f ca="true">+IF(AND(ISNUMBER(OFFSET('Water Data'!$D$6,0,10*ROW('Water Data'!D76))),'Data Summary'!BT82="Yes"),OFFSET('Water Data'!$D$6,0,10*ROW('Water Data'!D76)),NA())</f>
        <v>#N/A</v>
      </c>
      <c r="F82" s="91" t="e">
        <f ca="true">+IF(AND(ISNUMBER(OFFSET('Water Data'!$D$9,0,10*ROW('Water Data'!D76))),'Data Summary'!BU82="Yes"),OFFSET('Water Data'!$D$9,0,10*ROW('Water Data'!D76)),NA())</f>
        <v>#N/A</v>
      </c>
      <c r="G82" s="91" t="e">
        <f ca="true">+IF(AND(ISNUMBER(OFFSET('Water Data'!$E$4,0,10*ROW('Water Data'!E76))),'Data Summary'!BV82="Yes"),100-OFFSET('Water Data'!$E$4,0,10*ROW('Water Data'!E76)),NA())</f>
        <v>#N/A</v>
      </c>
      <c r="H82" s="91" t="e">
        <f ca="true">+IF(AND(ISNUMBER(OFFSET('Water Data'!$E$6,0,10*ROW('Water Data'!E76))),'Data Summary'!BW82="Yes"),OFFSET('Water Data'!$E$6,0,10*ROW('Water Data'!E76)),NA())</f>
        <v>#N/A</v>
      </c>
      <c r="I82" s="91" t="e">
        <f ca="true">+IF(AND(ISNUMBER(OFFSET('Water Data'!$E$9,0,10*ROW('Water Data'!E76))),'Data Summary'!BX82="Yes"),OFFSET('Water Data'!$E$9,0,10*ROW('Water Data'!E76)),NA())</f>
        <v>#N/A</v>
      </c>
      <c r="J82" s="91" t="e">
        <f ca="true">+IF(AND(ISNUMBER(OFFSET('Water Data'!$F$4,0,10*ROW('Water Data'!F76))),'Data Summary'!BY82="Yes"),100-OFFSET('Water Data'!$F$4,0,10*ROW('Water Data'!F76)),NA())</f>
        <v>#N/A</v>
      </c>
      <c r="K82" s="91" t="e">
        <f ca="true">+IF(AND(ISNUMBER(OFFSET('Water Data'!$F$6,0,10*ROW('Water Data'!F76))),'Data Summary'!BZ82="Yes"),OFFSET('Water Data'!$F$6,0,10*ROW('Water Data'!F76)),NA())</f>
        <v>#N/A</v>
      </c>
      <c r="L82" s="91" t="e">
        <f ca="true">+IF(AND(ISNUMBER(OFFSET('Water Data'!$F$9,0,10*ROW('Water Data'!F76))),'Data Summary'!CA82="Yes"),OFFSET('Water Data'!$F$9,0,10*ROW('Water Data'!F76)),NA())</f>
        <v>#N/A</v>
      </c>
      <c r="M82" s="91" t="e">
        <f ca="true">+IF(AND(ISNUMBER(OFFSET('Water Data'!$G$4,0,10*ROW('Water Data'!G76))),'Data Summary'!CB82="Yes"),100-OFFSET('Water Data'!$G$4,0,10*ROW('Water Data'!G76)),NA())</f>
        <v>#N/A</v>
      </c>
      <c r="N82" s="91" t="e">
        <f ca="true">+IF(AND(ISNUMBER(OFFSET('Water Data'!$G$6,0,10*ROW('Water Data'!G76))),'Data Summary'!CC82="Yes"),OFFSET('Water Data'!$G$6,0,10*ROW('Water Data'!G76)),NA())</f>
        <v>#N/A</v>
      </c>
      <c r="O82" s="91" t="e">
        <f ca="true">+IF(AND(ISNUMBER(OFFSET('Water Data'!$G$9,0,10*ROW('Water Data'!G76))),'Data Summary'!CD82="Yes"),OFFSET('Water Data'!$G$9,0,10*ROW('Water Data'!G76)),NA())</f>
        <v>#N/A</v>
      </c>
      <c r="P82" s="91" t="e">
        <f ca="true">+IF(AND(ISNUMBER(OFFSET('Water Data'!$H$4,0,10*ROW('Water Data'!H76))),'Data Summary'!CE82="Yes"),100-OFFSET('Water Data'!$H$4,0,10*ROW('Water Data'!H76)),NA())</f>
        <v>#N/A</v>
      </c>
      <c r="Q82" s="91" t="e">
        <f ca="true">+IF(AND(ISNUMBER(OFFSET('Water Data'!$H$6,0,10*ROW('Water Data'!H76))),'Data Summary'!CF82="Yes"),OFFSET('Water Data'!$H$6,0,10*ROW('Water Data'!H76)),NA())</f>
        <v>#N/A</v>
      </c>
      <c r="R82" s="91" t="e">
        <f ca="true">+IF(AND(ISNUMBER(OFFSET('Water Data'!$H$9,0,10*ROW('Water Data'!H76))),'Data Summary'!CG82="Yes"),OFFSET('Water Data'!$H$9,0,10*ROW('Water Data'!H76)),NA())</f>
        <v>#N/A</v>
      </c>
      <c r="S82" s="91" t="e">
        <f ca="true">+IF(AND(ISNUMBER(OFFSET('Water Data'!$I$4,0,10*ROW('Water Data'!I76))),'Data Summary'!CH82="Yes"),100-OFFSET('Water Data'!$I$4,0,10*ROW('Water Data'!I76)),NA())</f>
        <v>#N/A</v>
      </c>
      <c r="T82" s="91" t="e">
        <f ca="true">+IF(AND(ISNUMBER(OFFSET('Water Data'!$I$6,0,10*ROW('Water Data'!I76))),'Data Summary'!CI82="Yes"),OFFSET('Water Data'!$I$6,0,10*ROW('Water Data'!I76)),NA())</f>
        <v>#N/A</v>
      </c>
      <c r="U82" s="91" t="e">
        <f ca="true">+IF(AND(ISNUMBER(OFFSET('Water Data'!$I$9,0,10*ROW('Water Data'!I76))),'Data Summary'!CJ82="Yes"),OFFSET('Water Data'!$I$9,0,10*ROW('Water Data'!I76)),NA())</f>
        <v>#N/A</v>
      </c>
      <c r="V82" s="92" t="e">
        <f ca="true">+IF(AND(ISNUMBER(OFFSET('Sanitation Data'!$D$4,0,10*ROW('Sanitation Data'!D76))),'Data Summary'!CK82="Yes"),100-OFFSET('Sanitation Data'!$D$4,0,10*ROW('Sanitation Data'!D76)),NA())</f>
        <v>#N/A</v>
      </c>
      <c r="W82" s="92" t="e">
        <f ca="true">+IF(AND(ISNUMBER(OFFSET('Sanitation Data'!$D$6,0,10*ROW('Sanitation Data'!D76))),'Data Summary'!CL82="Yes"),OFFSET('Sanitation Data'!$D$6,0,10*ROW('Sanitation Data'!D76)),NA())</f>
        <v>#N/A</v>
      </c>
      <c r="X82" s="92" t="e">
        <f ca="true">+IF(AND(ISNUMBER(OFFSET('Sanitation Data'!$D$10,0,10*ROW('Sanitation Data'!D76))),'Data Summary'!CM82="Yes"),OFFSET('Sanitation Data'!$D$10,0,10*ROW('Sanitation Data'!D76)),NA())</f>
        <v>#N/A</v>
      </c>
      <c r="Y82" s="92" t="e">
        <f ca="true">+IF(AND(ISNUMBER(OFFSET('Sanitation Data'!$D$11,0,10*ROW('Sanitation Data'!D76))),'Data Summary'!CN82="Yes"),OFFSET('Sanitation Data'!$D$11,0,10*ROW('Sanitation Data'!D76)),NA())</f>
        <v>#N/A</v>
      </c>
      <c r="Z82" s="92" t="e">
        <f ca="true">+IF(AND(ISNUMBER(OFFSET('Sanitation Data'!$D$12,0,10*ROW('Sanitation Data'!D76))),'Data Summary'!CO82="Yes"),OFFSET('Sanitation Data'!$D$12,0,10*ROW('Sanitation Data'!D76)),NA())</f>
        <v>#N/A</v>
      </c>
      <c r="AA82" s="92" t="e">
        <f ca="true">+IF(AND(ISNUMBER(OFFSET('Sanitation Data'!$E$4,0,10*ROW('Sanitation Data'!E76))),'Data Summary'!CP82="Yes"),100-OFFSET('Sanitation Data'!$E$4,0,10*ROW('Sanitation Data'!E76)),NA())</f>
        <v>#N/A</v>
      </c>
      <c r="AB82" s="92" t="e">
        <f ca="true">+IF(AND(ISNUMBER(OFFSET('Sanitation Data'!$E$6,0,10*ROW('Sanitation Data'!E76))),'Data Summary'!CQ82="Yes"),OFFSET('Sanitation Data'!$E$6,0,10*ROW('Sanitation Data'!E76)),NA())</f>
        <v>#N/A</v>
      </c>
      <c r="AC82" s="92" t="e">
        <f ca="true">+IF(AND(ISNUMBER(OFFSET('Sanitation Data'!$E$10,0,10*ROW('Sanitation Data'!E76))),'Data Summary'!CR82="Yes"),OFFSET('Sanitation Data'!$E$10,0,10*ROW('Sanitation Data'!E76)),NA())</f>
        <v>#N/A</v>
      </c>
      <c r="AD82" s="92" t="e">
        <f ca="true">+IF(AND(ISNUMBER(OFFSET('Sanitation Data'!$E$11,0,10*ROW('Sanitation Data'!E76))),'Data Summary'!CS82="Yes"),OFFSET('Sanitation Data'!$E$11,0,10*ROW('Sanitation Data'!E76)),NA())</f>
        <v>#N/A</v>
      </c>
      <c r="AE82" s="92" t="e">
        <f ca="true">+IF(AND(ISNUMBER(OFFSET('Sanitation Data'!$E$12,0,10*ROW('Sanitation Data'!E76))),'Data Summary'!CT82="Yes"),OFFSET('Sanitation Data'!$E$12,0,10*ROW('Sanitation Data'!E76)),NA())</f>
        <v>#N/A</v>
      </c>
      <c r="AF82" s="92" t="e">
        <f ca="true">+IF(AND(ISNUMBER(OFFSET('Sanitation Data'!$F$4,0,10*ROW('Sanitation Data'!F76))),'Data Summary'!CU82="Yes"),100-OFFSET('Sanitation Data'!$F$4,0,10*ROW('Sanitation Data'!F76)),NA())</f>
        <v>#N/A</v>
      </c>
      <c r="AG82" s="92" t="e">
        <f ca="true">+IF(AND(ISNUMBER(OFFSET('Sanitation Data'!$F$6,0,10*ROW('Sanitation Data'!F76))),'Data Summary'!CV82="Yes"),OFFSET('Sanitation Data'!$F$6,0,10*ROW('Sanitation Data'!F76)),NA())</f>
        <v>#N/A</v>
      </c>
      <c r="AH82" s="92" t="e">
        <f ca="true">+IF(AND(ISNUMBER(OFFSET('Sanitation Data'!$F$10,0,10*ROW('Sanitation Data'!F76))),'Data Summary'!CW82="Yes"),OFFSET('Sanitation Data'!$F$10,0,10*ROW('Sanitation Data'!F76)),NA())</f>
        <v>#N/A</v>
      </c>
      <c r="AI82" s="92" t="e">
        <f ca="true">+IF(AND(ISNUMBER(OFFSET('Sanitation Data'!$F$11,0,10*ROW('Sanitation Data'!F76))),'Data Summary'!CX82="Yes"),OFFSET('Sanitation Data'!$F$11,0,10*ROW('Sanitation Data'!F76)),NA())</f>
        <v>#N/A</v>
      </c>
      <c r="AJ82" s="92" t="e">
        <f ca="true">+IF(AND(ISNUMBER(OFFSET('Sanitation Data'!$F$12,0,10*ROW('Sanitation Data'!F76))),'Data Summary'!CY82="Yes"),OFFSET('Sanitation Data'!$F$12,0,10*ROW('Sanitation Data'!F76)),NA())</f>
        <v>#N/A</v>
      </c>
      <c r="AK82" s="92" t="e">
        <f ca="true">+IF(AND(ISNUMBER(OFFSET('Sanitation Data'!$G$4,0,10*ROW('Sanitation Data'!G76))),'Data Summary'!CZ82="Yes"),100-OFFSET('Sanitation Data'!$G$4,0,10*ROW('Sanitation Data'!G76)),NA())</f>
        <v>#N/A</v>
      </c>
      <c r="AL82" s="92" t="e">
        <f ca="true">+IF(AND(ISNUMBER(OFFSET('Sanitation Data'!$G$6,0,10*ROW('Sanitation Data'!G76))),'Data Summary'!DA82="Yes"),OFFSET('Sanitation Data'!$G$6,0,10*ROW('Sanitation Data'!G76)),NA())</f>
        <v>#N/A</v>
      </c>
      <c r="AM82" s="92" t="e">
        <f ca="true">+IF(AND(ISNUMBER(OFFSET('Sanitation Data'!$G$10,0,10*ROW('Sanitation Data'!G76))),'Data Summary'!DB82="Yes"),OFFSET('Sanitation Data'!$G$10,0,10*ROW('Sanitation Data'!G76)),NA())</f>
        <v>#N/A</v>
      </c>
      <c r="AN82" s="92" t="e">
        <f ca="true">+IF(AND(ISNUMBER(OFFSET('Sanitation Data'!$G$11,0,10*ROW('Sanitation Data'!G76))),'Data Summary'!DC82="Yes"),OFFSET('Sanitation Data'!$G$11,0,10*ROW('Sanitation Data'!G76)),NA())</f>
        <v>#N/A</v>
      </c>
      <c r="AO82" s="92" t="e">
        <f ca="true">+IF(AND(ISNUMBER(OFFSET('Sanitation Data'!$G$12,0,10*ROW('Sanitation Data'!G76))),'Data Summary'!DD82="Yes"),OFFSET('Sanitation Data'!$G$12,0,10*ROW('Sanitation Data'!G76)),NA())</f>
        <v>#N/A</v>
      </c>
      <c r="AP82" s="92" t="e">
        <f ca="true">+IF(AND(ISNUMBER(OFFSET('Sanitation Data'!$H$4,0,10*ROW('Sanitation Data'!H76))),'Data Summary'!DE82="Yes"),100-OFFSET('Sanitation Data'!$H$4,0,10*ROW('Sanitation Data'!H76)),NA())</f>
        <v>#N/A</v>
      </c>
      <c r="AQ82" s="92" t="e">
        <f ca="true">+IF(AND(ISNUMBER(OFFSET('Sanitation Data'!$H$6,0,10*ROW('Sanitation Data'!H76))),'Data Summary'!DF82="Yes"),OFFSET('Sanitation Data'!$H$6,0,10*ROW('Sanitation Data'!H76)),NA())</f>
        <v>#N/A</v>
      </c>
      <c r="AR82" s="92" t="e">
        <f ca="true">+IF(AND(ISNUMBER(OFFSET('Sanitation Data'!$H$10,0,10*ROW('Sanitation Data'!H76))),'Data Summary'!DG82="Yes"),OFFSET('Sanitation Data'!$H$10,0,10*ROW('Sanitation Data'!H76)),NA())</f>
        <v>#N/A</v>
      </c>
      <c r="AS82" s="92" t="e">
        <f ca="true">+IF(AND(ISNUMBER(OFFSET('Sanitation Data'!$H$11,0,10*ROW('Sanitation Data'!H76))),'Data Summary'!DH82="Yes"),OFFSET('Sanitation Data'!$H$11,0,10*ROW('Sanitation Data'!H76)),NA())</f>
        <v>#N/A</v>
      </c>
      <c r="AT82" s="92" t="e">
        <f ca="true">+IF(AND(ISNUMBER(OFFSET('Sanitation Data'!$H$12,0,10*ROW('Sanitation Data'!H76))),'Data Summary'!DI82="Yes"),OFFSET('Sanitation Data'!$H$12,0,10*ROW('Sanitation Data'!H76)),NA())</f>
        <v>#N/A</v>
      </c>
      <c r="AU82" s="92" t="e">
        <f ca="true">+IF(AND(ISNUMBER(OFFSET('Sanitation Data'!$I$4,0,10*ROW('Sanitation Data'!I76))),'Data Summary'!DJ82="Yes"),100-OFFSET('Sanitation Data'!$I$4,0,10*ROW('Sanitation Data'!I76)),NA())</f>
        <v>#N/A</v>
      </c>
      <c r="AV82" s="92" t="e">
        <f ca="true">+IF(AND(ISNUMBER(OFFSET('Sanitation Data'!$I$6,0,10*ROW('Sanitation Data'!I76))),'Data Summary'!DK82="Yes"),OFFSET('Sanitation Data'!$I$6,0,10*ROW('Sanitation Data'!I76)),NA())</f>
        <v>#N/A</v>
      </c>
      <c r="AW82" s="92" t="e">
        <f ca="true">+IF(AND(ISNUMBER(OFFSET('Sanitation Data'!$I$10,0,10*ROW('Sanitation Data'!I76))),'Data Summary'!DL82="Yes"),OFFSET('Sanitation Data'!$I$10,0,10*ROW('Sanitation Data'!I76)),NA())</f>
        <v>#N/A</v>
      </c>
      <c r="AX82" s="92" t="e">
        <f ca="true">+IF(AND(ISNUMBER(OFFSET('Sanitation Data'!$I$11,0,10*ROW('Sanitation Data'!I76))),'Data Summary'!DM82="Yes"),OFFSET('Sanitation Data'!$I$11,0,10*ROW('Sanitation Data'!I76)),NA())</f>
        <v>#N/A</v>
      </c>
      <c r="AY82" s="92" t="e">
        <f ca="true">+IF(AND(ISNUMBER(OFFSET('Sanitation Data'!$I$12,0,10*ROW('Sanitation Data'!I76))),'Data Summary'!DN82="Yes"),OFFSET('Sanitation Data'!$I$12,0,10*ROW('Sanitation Data'!I76)),NA())</f>
        <v>#N/A</v>
      </c>
      <c r="AZ82" s="93" t="e">
        <f ca="true">+IF(AND(ISNUMBER(OFFSET('Hygiene Data'!$D$5,0,10*ROW('Hygiene Data'!D76))),'Data Summary'!DO82="Yes"),OFFSET('Hygiene Data'!$D$5,0,10*ROW('Hygiene Data'!D76)),NA())</f>
        <v>#N/A</v>
      </c>
      <c r="BA82" s="93" t="e">
        <f ca="true">+IF(AND(ISNUMBER(OFFSET('Hygiene Data'!$D$7,0,10*ROW('Hygiene Data'!D76))),'Data Summary'!DP82="Yes"),OFFSET('Hygiene Data'!$D$7,0,10*ROW('Hygiene Data'!D76)),NA())</f>
        <v>#N/A</v>
      </c>
      <c r="BB82" s="93" t="e">
        <f ca="true">+IF(AND(ISNUMBER(OFFSET('Hygiene Data'!$D$9,0,10*ROW('Hygiene Data'!D76))),'Data Summary'!DQ82="Yes"),OFFSET('Hygiene Data'!$D$9,0,10*ROW('Hygiene Data'!D76)),NA())</f>
        <v>#N/A</v>
      </c>
      <c r="BC82" s="93" t="e">
        <f ca="true">+IF(AND(ISNUMBER(OFFSET('Hygiene Data'!$E$5,0,10*ROW('Hygiene Data'!E76))),'Data Summary'!DR82="Yes"),OFFSET('Hygiene Data'!$E$5,0,10*ROW('Hygiene Data'!E76)),NA())</f>
        <v>#N/A</v>
      </c>
      <c r="BD82" s="93" t="e">
        <f ca="true">+IF(AND(ISNUMBER(OFFSET('Hygiene Data'!$E$7,0,10*ROW('Hygiene Data'!E76))),'Data Summary'!DS82="Yes"),OFFSET('Hygiene Data'!$E$7,0,10*ROW('Hygiene Data'!E76)),NA())</f>
        <v>#N/A</v>
      </c>
      <c r="BE82" s="93" t="e">
        <f ca="true">+IF(AND(ISNUMBER(OFFSET('Hygiene Data'!$E$9,0,10*ROW('Hygiene Data'!E76))),'Data Summary'!DT82="Yes"),OFFSET('Hygiene Data'!$E$9,0,10*ROW('Hygiene Data'!E76)),NA())</f>
        <v>#N/A</v>
      </c>
      <c r="BF82" s="93" t="e">
        <f ca="true">+IF(AND(ISNUMBER(OFFSET('Hygiene Data'!$F$5,0,10*ROW('Hygiene Data'!F76))),'Data Summary'!DU82="Yes"),OFFSET('Hygiene Data'!$F$5,0,10*ROW('Hygiene Data'!F76)),NA())</f>
        <v>#N/A</v>
      </c>
      <c r="BG82" s="93" t="e">
        <f ca="true">+IF(AND(ISNUMBER(OFFSET('Hygiene Data'!$F$7,0,10*ROW('Hygiene Data'!F76))),'Data Summary'!DV82="Yes"),OFFSET('Hygiene Data'!$F$7,0,10*ROW('Hygiene Data'!F76)),NA())</f>
        <v>#N/A</v>
      </c>
      <c r="BH82" s="93" t="e">
        <f ca="true">+IF(AND(ISNUMBER(OFFSET('Hygiene Data'!$F$9,0,10*ROW('Hygiene Data'!F76))),'Data Summary'!DW82="Yes"),OFFSET('Hygiene Data'!$F$9,0,10*ROW('Hygiene Data'!F76)),NA())</f>
        <v>#N/A</v>
      </c>
      <c r="BI82" s="93" t="e">
        <f ca="true">+IF(AND(ISNUMBER(OFFSET('Hygiene Data'!$G$5,0,10*ROW('Hygiene Data'!G76))),'Data Summary'!DX82="Yes"),OFFSET('Hygiene Data'!$G$5,0,10*ROW('Hygiene Data'!G76)),NA())</f>
        <v>#N/A</v>
      </c>
      <c r="BJ82" s="93" t="e">
        <f ca="true">+IF(AND(ISNUMBER(OFFSET('Hygiene Data'!$G$7,0,10*ROW('Hygiene Data'!G76))),'Data Summary'!DY82="Yes"),OFFSET('Hygiene Data'!$G$7,0,10*ROW('Hygiene Data'!G76)),NA())</f>
        <v>#N/A</v>
      </c>
      <c r="BK82" s="93" t="e">
        <f ca="true">+IF(AND(ISNUMBER(OFFSET('Hygiene Data'!$G$9,0,10*ROW('Hygiene Data'!G76))),'Data Summary'!DZ82="Yes"),OFFSET('Hygiene Data'!$G$9,0,10*ROW('Hygiene Data'!G76)),NA())</f>
        <v>#N/A</v>
      </c>
      <c r="BL82" s="93" t="e">
        <f ca="true">+IF(AND(ISNUMBER(OFFSET('Hygiene Data'!$H$5,0,10*ROW('Hygiene Data'!H76))),'Data Summary'!EA82="Yes"),OFFSET('Hygiene Data'!$H$5,0,10*ROW('Hygiene Data'!H76)),NA())</f>
        <v>#N/A</v>
      </c>
      <c r="BM82" s="93" t="e">
        <f ca="true">+IF(AND(ISNUMBER(OFFSET('Hygiene Data'!$H$7,0,10*ROW('Hygiene Data'!H76))),'Data Summary'!EB82="Yes"),OFFSET('Hygiene Data'!$H$7,0,10*ROW('Hygiene Data'!H76)),NA())</f>
        <v>#N/A</v>
      </c>
      <c r="BN82" s="93" t="e">
        <f ca="true">+IF(AND(ISNUMBER(OFFSET('Hygiene Data'!$H$9,0,10*ROW('Hygiene Data'!H76))),'Data Summary'!EC82="Yes"),OFFSET('Hygiene Data'!$H$9,0,10*ROW('Hygiene Data'!H76)),NA())</f>
        <v>#N/A</v>
      </c>
      <c r="BO82" s="93" t="e">
        <f ca="true">+IF(AND(ISNUMBER(OFFSET('Hygiene Data'!$I$5,0,10*ROW('Hygiene Data'!I76))),'Data Summary'!ED82="Yes"),OFFSET('Hygiene Data'!$I$5,0,10*ROW('Hygiene Data'!I76)),NA())</f>
        <v>#N/A</v>
      </c>
      <c r="BP82" s="93" t="e">
        <f ca="true">+IF(AND(ISNUMBER(OFFSET('Hygiene Data'!$I$7,0,10*ROW('Hygiene Data'!I76))),'Data Summary'!EE82="Yes"),OFFSET('Hygiene Data'!$I$7,0,10*ROW('Hygiene Data'!I76)),NA())</f>
        <v>#N/A</v>
      </c>
      <c r="BQ82" s="93" t="e">
        <f ca="true">+IF(AND(ISNUMBER(OFFSET('Hygiene Data'!$I$9,0,10*ROW('Hygiene Data'!I76))),'Data Summary'!EF82="Yes"),OFFSET('Hygiene Data'!$I$9,0,10*ROW('Hygiene Data'!I76)),NA())</f>
        <v>#N/A</v>
      </c>
    </row>
    <row xmlns:x14ac="http://schemas.microsoft.com/office/spreadsheetml/2009/9/ac" r="83" x14ac:dyDescent="0.2">
      <c r="A83" s="328" t="e">
        <f ca="true">+RIGHT('Data Summary'!A83,LEN('Data Summary'!A83)-9)</f>
        <v>#VALUE!</v>
      </c>
      <c r="B83" s="35" t="str">
        <f ca="true">+IF(ISTEXT('Data Summary'!B83),'Data Summary'!B83,"")</f>
        <v/>
      </c>
      <c r="C83" s="327" t="e">
        <f ca="true">+VALUE('Data Summary'!C83)</f>
        <v>#VALUE!</v>
      </c>
      <c r="D83" s="91" t="e">
        <f ca="true">+IF(AND(ISNUMBER(OFFSET('Water Data'!$D$4,0,10*ROW('Water Data'!D77))),'Data Summary'!BS83="Yes"),100-OFFSET('Water Data'!$D$4,0,10*ROW('Water Data'!D77)),NA())</f>
        <v>#N/A</v>
      </c>
      <c r="E83" s="91" t="e">
        <f ca="true">+IF(AND(ISNUMBER(OFFSET('Water Data'!$D$6,0,10*ROW('Water Data'!D77))),'Data Summary'!BT83="Yes"),OFFSET('Water Data'!$D$6,0,10*ROW('Water Data'!D77)),NA())</f>
        <v>#N/A</v>
      </c>
      <c r="F83" s="91" t="e">
        <f ca="true">+IF(AND(ISNUMBER(OFFSET('Water Data'!$D$9,0,10*ROW('Water Data'!D77))),'Data Summary'!BU83="Yes"),OFFSET('Water Data'!$D$9,0,10*ROW('Water Data'!D77)),NA())</f>
        <v>#N/A</v>
      </c>
      <c r="G83" s="91" t="e">
        <f ca="true">+IF(AND(ISNUMBER(OFFSET('Water Data'!$E$4,0,10*ROW('Water Data'!E77))),'Data Summary'!BV83="Yes"),100-OFFSET('Water Data'!$E$4,0,10*ROW('Water Data'!E77)),NA())</f>
        <v>#N/A</v>
      </c>
      <c r="H83" s="91" t="e">
        <f ca="true">+IF(AND(ISNUMBER(OFFSET('Water Data'!$E$6,0,10*ROW('Water Data'!E77))),'Data Summary'!BW83="Yes"),OFFSET('Water Data'!$E$6,0,10*ROW('Water Data'!E77)),NA())</f>
        <v>#N/A</v>
      </c>
      <c r="I83" s="91" t="e">
        <f ca="true">+IF(AND(ISNUMBER(OFFSET('Water Data'!$E$9,0,10*ROW('Water Data'!E77))),'Data Summary'!BX83="Yes"),OFFSET('Water Data'!$E$9,0,10*ROW('Water Data'!E77)),NA())</f>
        <v>#N/A</v>
      </c>
      <c r="J83" s="91" t="e">
        <f ca="true">+IF(AND(ISNUMBER(OFFSET('Water Data'!$F$4,0,10*ROW('Water Data'!F77))),'Data Summary'!BY83="Yes"),100-OFFSET('Water Data'!$F$4,0,10*ROW('Water Data'!F77)),NA())</f>
        <v>#N/A</v>
      </c>
      <c r="K83" s="91" t="e">
        <f ca="true">+IF(AND(ISNUMBER(OFFSET('Water Data'!$F$6,0,10*ROW('Water Data'!F77))),'Data Summary'!BZ83="Yes"),OFFSET('Water Data'!$F$6,0,10*ROW('Water Data'!F77)),NA())</f>
        <v>#N/A</v>
      </c>
      <c r="L83" s="91" t="e">
        <f ca="true">+IF(AND(ISNUMBER(OFFSET('Water Data'!$F$9,0,10*ROW('Water Data'!F77))),'Data Summary'!CA83="Yes"),OFFSET('Water Data'!$F$9,0,10*ROW('Water Data'!F77)),NA())</f>
        <v>#N/A</v>
      </c>
      <c r="M83" s="91" t="e">
        <f ca="true">+IF(AND(ISNUMBER(OFFSET('Water Data'!$G$4,0,10*ROW('Water Data'!G77))),'Data Summary'!CB83="Yes"),100-OFFSET('Water Data'!$G$4,0,10*ROW('Water Data'!G77)),NA())</f>
        <v>#N/A</v>
      </c>
      <c r="N83" s="91" t="e">
        <f ca="true">+IF(AND(ISNUMBER(OFFSET('Water Data'!$G$6,0,10*ROW('Water Data'!G77))),'Data Summary'!CC83="Yes"),OFFSET('Water Data'!$G$6,0,10*ROW('Water Data'!G77)),NA())</f>
        <v>#N/A</v>
      </c>
      <c r="O83" s="91" t="e">
        <f ca="true">+IF(AND(ISNUMBER(OFFSET('Water Data'!$G$9,0,10*ROW('Water Data'!G77))),'Data Summary'!CD83="Yes"),OFFSET('Water Data'!$G$9,0,10*ROW('Water Data'!G77)),NA())</f>
        <v>#N/A</v>
      </c>
      <c r="P83" s="91" t="e">
        <f ca="true">+IF(AND(ISNUMBER(OFFSET('Water Data'!$H$4,0,10*ROW('Water Data'!H77))),'Data Summary'!CE83="Yes"),100-OFFSET('Water Data'!$H$4,0,10*ROW('Water Data'!H77)),NA())</f>
        <v>#N/A</v>
      </c>
      <c r="Q83" s="91" t="e">
        <f ca="true">+IF(AND(ISNUMBER(OFFSET('Water Data'!$H$6,0,10*ROW('Water Data'!H77))),'Data Summary'!CF83="Yes"),OFFSET('Water Data'!$H$6,0,10*ROW('Water Data'!H77)),NA())</f>
        <v>#N/A</v>
      </c>
      <c r="R83" s="91" t="e">
        <f ca="true">+IF(AND(ISNUMBER(OFFSET('Water Data'!$H$9,0,10*ROW('Water Data'!H77))),'Data Summary'!CG83="Yes"),OFFSET('Water Data'!$H$9,0,10*ROW('Water Data'!H77)),NA())</f>
        <v>#N/A</v>
      </c>
      <c r="S83" s="91" t="e">
        <f ca="true">+IF(AND(ISNUMBER(OFFSET('Water Data'!$I$4,0,10*ROW('Water Data'!I77))),'Data Summary'!CH83="Yes"),100-OFFSET('Water Data'!$I$4,0,10*ROW('Water Data'!I77)),NA())</f>
        <v>#N/A</v>
      </c>
      <c r="T83" s="91" t="e">
        <f ca="true">+IF(AND(ISNUMBER(OFFSET('Water Data'!$I$6,0,10*ROW('Water Data'!I77))),'Data Summary'!CI83="Yes"),OFFSET('Water Data'!$I$6,0,10*ROW('Water Data'!I77)),NA())</f>
        <v>#N/A</v>
      </c>
      <c r="U83" s="91" t="e">
        <f ca="true">+IF(AND(ISNUMBER(OFFSET('Water Data'!$I$9,0,10*ROW('Water Data'!I77))),'Data Summary'!CJ83="Yes"),OFFSET('Water Data'!$I$9,0,10*ROW('Water Data'!I77)),NA())</f>
        <v>#N/A</v>
      </c>
      <c r="V83" s="92" t="e">
        <f ca="true">+IF(AND(ISNUMBER(OFFSET('Sanitation Data'!$D$4,0,10*ROW('Sanitation Data'!D77))),'Data Summary'!CK83="Yes"),100-OFFSET('Sanitation Data'!$D$4,0,10*ROW('Sanitation Data'!D77)),NA())</f>
        <v>#N/A</v>
      </c>
      <c r="W83" s="92" t="e">
        <f ca="true">+IF(AND(ISNUMBER(OFFSET('Sanitation Data'!$D$6,0,10*ROW('Sanitation Data'!D77))),'Data Summary'!CL83="Yes"),OFFSET('Sanitation Data'!$D$6,0,10*ROW('Sanitation Data'!D77)),NA())</f>
        <v>#N/A</v>
      </c>
      <c r="X83" s="92" t="e">
        <f ca="true">+IF(AND(ISNUMBER(OFFSET('Sanitation Data'!$D$10,0,10*ROW('Sanitation Data'!D77))),'Data Summary'!CM83="Yes"),OFFSET('Sanitation Data'!$D$10,0,10*ROW('Sanitation Data'!D77)),NA())</f>
        <v>#N/A</v>
      </c>
      <c r="Y83" s="92" t="e">
        <f ca="true">+IF(AND(ISNUMBER(OFFSET('Sanitation Data'!$D$11,0,10*ROW('Sanitation Data'!D77))),'Data Summary'!CN83="Yes"),OFFSET('Sanitation Data'!$D$11,0,10*ROW('Sanitation Data'!D77)),NA())</f>
        <v>#N/A</v>
      </c>
      <c r="Z83" s="92" t="e">
        <f ca="true">+IF(AND(ISNUMBER(OFFSET('Sanitation Data'!$D$12,0,10*ROW('Sanitation Data'!D77))),'Data Summary'!CO83="Yes"),OFFSET('Sanitation Data'!$D$12,0,10*ROW('Sanitation Data'!D77)),NA())</f>
        <v>#N/A</v>
      </c>
      <c r="AA83" s="92" t="e">
        <f ca="true">+IF(AND(ISNUMBER(OFFSET('Sanitation Data'!$E$4,0,10*ROW('Sanitation Data'!E77))),'Data Summary'!CP83="Yes"),100-OFFSET('Sanitation Data'!$E$4,0,10*ROW('Sanitation Data'!E77)),NA())</f>
        <v>#N/A</v>
      </c>
      <c r="AB83" s="92" t="e">
        <f ca="true">+IF(AND(ISNUMBER(OFFSET('Sanitation Data'!$E$6,0,10*ROW('Sanitation Data'!E77))),'Data Summary'!CQ83="Yes"),OFFSET('Sanitation Data'!$E$6,0,10*ROW('Sanitation Data'!E77)),NA())</f>
        <v>#N/A</v>
      </c>
      <c r="AC83" s="92" t="e">
        <f ca="true">+IF(AND(ISNUMBER(OFFSET('Sanitation Data'!$E$10,0,10*ROW('Sanitation Data'!E77))),'Data Summary'!CR83="Yes"),OFFSET('Sanitation Data'!$E$10,0,10*ROW('Sanitation Data'!E77)),NA())</f>
        <v>#N/A</v>
      </c>
      <c r="AD83" s="92" t="e">
        <f ca="true">+IF(AND(ISNUMBER(OFFSET('Sanitation Data'!$E$11,0,10*ROW('Sanitation Data'!E77))),'Data Summary'!CS83="Yes"),OFFSET('Sanitation Data'!$E$11,0,10*ROW('Sanitation Data'!E77)),NA())</f>
        <v>#N/A</v>
      </c>
      <c r="AE83" s="92" t="e">
        <f ca="true">+IF(AND(ISNUMBER(OFFSET('Sanitation Data'!$E$12,0,10*ROW('Sanitation Data'!E77))),'Data Summary'!CT83="Yes"),OFFSET('Sanitation Data'!$E$12,0,10*ROW('Sanitation Data'!E77)),NA())</f>
        <v>#N/A</v>
      </c>
      <c r="AF83" s="92" t="e">
        <f ca="true">+IF(AND(ISNUMBER(OFFSET('Sanitation Data'!$F$4,0,10*ROW('Sanitation Data'!F77))),'Data Summary'!CU83="Yes"),100-OFFSET('Sanitation Data'!$F$4,0,10*ROW('Sanitation Data'!F77)),NA())</f>
        <v>#N/A</v>
      </c>
      <c r="AG83" s="92" t="e">
        <f ca="true">+IF(AND(ISNUMBER(OFFSET('Sanitation Data'!$F$6,0,10*ROW('Sanitation Data'!F77))),'Data Summary'!CV83="Yes"),OFFSET('Sanitation Data'!$F$6,0,10*ROW('Sanitation Data'!F77)),NA())</f>
        <v>#N/A</v>
      </c>
      <c r="AH83" s="92" t="e">
        <f ca="true">+IF(AND(ISNUMBER(OFFSET('Sanitation Data'!$F$10,0,10*ROW('Sanitation Data'!F77))),'Data Summary'!CW83="Yes"),OFFSET('Sanitation Data'!$F$10,0,10*ROW('Sanitation Data'!F77)),NA())</f>
        <v>#N/A</v>
      </c>
      <c r="AI83" s="92" t="e">
        <f ca="true">+IF(AND(ISNUMBER(OFFSET('Sanitation Data'!$F$11,0,10*ROW('Sanitation Data'!F77))),'Data Summary'!CX83="Yes"),OFFSET('Sanitation Data'!$F$11,0,10*ROW('Sanitation Data'!F77)),NA())</f>
        <v>#N/A</v>
      </c>
      <c r="AJ83" s="92" t="e">
        <f ca="true">+IF(AND(ISNUMBER(OFFSET('Sanitation Data'!$F$12,0,10*ROW('Sanitation Data'!F77))),'Data Summary'!CY83="Yes"),OFFSET('Sanitation Data'!$F$12,0,10*ROW('Sanitation Data'!F77)),NA())</f>
        <v>#N/A</v>
      </c>
      <c r="AK83" s="92" t="e">
        <f ca="true">+IF(AND(ISNUMBER(OFFSET('Sanitation Data'!$G$4,0,10*ROW('Sanitation Data'!G77))),'Data Summary'!CZ83="Yes"),100-OFFSET('Sanitation Data'!$G$4,0,10*ROW('Sanitation Data'!G77)),NA())</f>
        <v>#N/A</v>
      </c>
      <c r="AL83" s="92" t="e">
        <f ca="true">+IF(AND(ISNUMBER(OFFSET('Sanitation Data'!$G$6,0,10*ROW('Sanitation Data'!G77))),'Data Summary'!DA83="Yes"),OFFSET('Sanitation Data'!$G$6,0,10*ROW('Sanitation Data'!G77)),NA())</f>
        <v>#N/A</v>
      </c>
      <c r="AM83" s="92" t="e">
        <f ca="true">+IF(AND(ISNUMBER(OFFSET('Sanitation Data'!$G$10,0,10*ROW('Sanitation Data'!G77))),'Data Summary'!DB83="Yes"),OFFSET('Sanitation Data'!$G$10,0,10*ROW('Sanitation Data'!G77)),NA())</f>
        <v>#N/A</v>
      </c>
      <c r="AN83" s="92" t="e">
        <f ca="true">+IF(AND(ISNUMBER(OFFSET('Sanitation Data'!$G$11,0,10*ROW('Sanitation Data'!G77))),'Data Summary'!DC83="Yes"),OFFSET('Sanitation Data'!$G$11,0,10*ROW('Sanitation Data'!G77)),NA())</f>
        <v>#N/A</v>
      </c>
      <c r="AO83" s="92" t="e">
        <f ca="true">+IF(AND(ISNUMBER(OFFSET('Sanitation Data'!$G$12,0,10*ROW('Sanitation Data'!G77))),'Data Summary'!DD83="Yes"),OFFSET('Sanitation Data'!$G$12,0,10*ROW('Sanitation Data'!G77)),NA())</f>
        <v>#N/A</v>
      </c>
      <c r="AP83" s="92" t="e">
        <f ca="true">+IF(AND(ISNUMBER(OFFSET('Sanitation Data'!$H$4,0,10*ROW('Sanitation Data'!H77))),'Data Summary'!DE83="Yes"),100-OFFSET('Sanitation Data'!$H$4,0,10*ROW('Sanitation Data'!H77)),NA())</f>
        <v>#N/A</v>
      </c>
      <c r="AQ83" s="92" t="e">
        <f ca="true">+IF(AND(ISNUMBER(OFFSET('Sanitation Data'!$H$6,0,10*ROW('Sanitation Data'!H77))),'Data Summary'!DF83="Yes"),OFFSET('Sanitation Data'!$H$6,0,10*ROW('Sanitation Data'!H77)),NA())</f>
        <v>#N/A</v>
      </c>
      <c r="AR83" s="92" t="e">
        <f ca="true">+IF(AND(ISNUMBER(OFFSET('Sanitation Data'!$H$10,0,10*ROW('Sanitation Data'!H77))),'Data Summary'!DG83="Yes"),OFFSET('Sanitation Data'!$H$10,0,10*ROW('Sanitation Data'!H77)),NA())</f>
        <v>#N/A</v>
      </c>
      <c r="AS83" s="92" t="e">
        <f ca="true">+IF(AND(ISNUMBER(OFFSET('Sanitation Data'!$H$11,0,10*ROW('Sanitation Data'!H77))),'Data Summary'!DH83="Yes"),OFFSET('Sanitation Data'!$H$11,0,10*ROW('Sanitation Data'!H77)),NA())</f>
        <v>#N/A</v>
      </c>
      <c r="AT83" s="92" t="e">
        <f ca="true">+IF(AND(ISNUMBER(OFFSET('Sanitation Data'!$H$12,0,10*ROW('Sanitation Data'!H77))),'Data Summary'!DI83="Yes"),OFFSET('Sanitation Data'!$H$12,0,10*ROW('Sanitation Data'!H77)),NA())</f>
        <v>#N/A</v>
      </c>
      <c r="AU83" s="92" t="e">
        <f ca="true">+IF(AND(ISNUMBER(OFFSET('Sanitation Data'!$I$4,0,10*ROW('Sanitation Data'!I77))),'Data Summary'!DJ83="Yes"),100-OFFSET('Sanitation Data'!$I$4,0,10*ROW('Sanitation Data'!I77)),NA())</f>
        <v>#N/A</v>
      </c>
      <c r="AV83" s="92" t="e">
        <f ca="true">+IF(AND(ISNUMBER(OFFSET('Sanitation Data'!$I$6,0,10*ROW('Sanitation Data'!I77))),'Data Summary'!DK83="Yes"),OFFSET('Sanitation Data'!$I$6,0,10*ROW('Sanitation Data'!I77)),NA())</f>
        <v>#N/A</v>
      </c>
      <c r="AW83" s="92" t="e">
        <f ca="true">+IF(AND(ISNUMBER(OFFSET('Sanitation Data'!$I$10,0,10*ROW('Sanitation Data'!I77))),'Data Summary'!DL83="Yes"),OFFSET('Sanitation Data'!$I$10,0,10*ROW('Sanitation Data'!I77)),NA())</f>
        <v>#N/A</v>
      </c>
      <c r="AX83" s="92" t="e">
        <f ca="true">+IF(AND(ISNUMBER(OFFSET('Sanitation Data'!$I$11,0,10*ROW('Sanitation Data'!I77))),'Data Summary'!DM83="Yes"),OFFSET('Sanitation Data'!$I$11,0,10*ROW('Sanitation Data'!I77)),NA())</f>
        <v>#N/A</v>
      </c>
      <c r="AY83" s="92" t="e">
        <f ca="true">+IF(AND(ISNUMBER(OFFSET('Sanitation Data'!$I$12,0,10*ROW('Sanitation Data'!I77))),'Data Summary'!DN83="Yes"),OFFSET('Sanitation Data'!$I$12,0,10*ROW('Sanitation Data'!I77)),NA())</f>
        <v>#N/A</v>
      </c>
      <c r="AZ83" s="93" t="e">
        <f ca="true">+IF(AND(ISNUMBER(OFFSET('Hygiene Data'!$D$5,0,10*ROW('Hygiene Data'!D77))),'Data Summary'!DO83="Yes"),OFFSET('Hygiene Data'!$D$5,0,10*ROW('Hygiene Data'!D77)),NA())</f>
        <v>#N/A</v>
      </c>
      <c r="BA83" s="93" t="e">
        <f ca="true">+IF(AND(ISNUMBER(OFFSET('Hygiene Data'!$D$7,0,10*ROW('Hygiene Data'!D77))),'Data Summary'!DP83="Yes"),OFFSET('Hygiene Data'!$D$7,0,10*ROW('Hygiene Data'!D77)),NA())</f>
        <v>#N/A</v>
      </c>
      <c r="BB83" s="93" t="e">
        <f ca="true">+IF(AND(ISNUMBER(OFFSET('Hygiene Data'!$D$9,0,10*ROW('Hygiene Data'!D77))),'Data Summary'!DQ83="Yes"),OFFSET('Hygiene Data'!$D$9,0,10*ROW('Hygiene Data'!D77)),NA())</f>
        <v>#N/A</v>
      </c>
      <c r="BC83" s="93" t="e">
        <f ca="true">+IF(AND(ISNUMBER(OFFSET('Hygiene Data'!$E$5,0,10*ROW('Hygiene Data'!E77))),'Data Summary'!DR83="Yes"),OFFSET('Hygiene Data'!$E$5,0,10*ROW('Hygiene Data'!E77)),NA())</f>
        <v>#N/A</v>
      </c>
      <c r="BD83" s="93" t="e">
        <f ca="true">+IF(AND(ISNUMBER(OFFSET('Hygiene Data'!$E$7,0,10*ROW('Hygiene Data'!E77))),'Data Summary'!DS83="Yes"),OFFSET('Hygiene Data'!$E$7,0,10*ROW('Hygiene Data'!E77)),NA())</f>
        <v>#N/A</v>
      </c>
      <c r="BE83" s="93" t="e">
        <f ca="true">+IF(AND(ISNUMBER(OFFSET('Hygiene Data'!$E$9,0,10*ROW('Hygiene Data'!E77))),'Data Summary'!DT83="Yes"),OFFSET('Hygiene Data'!$E$9,0,10*ROW('Hygiene Data'!E77)),NA())</f>
        <v>#N/A</v>
      </c>
      <c r="BF83" s="93" t="e">
        <f ca="true">+IF(AND(ISNUMBER(OFFSET('Hygiene Data'!$F$5,0,10*ROW('Hygiene Data'!F77))),'Data Summary'!DU83="Yes"),OFFSET('Hygiene Data'!$F$5,0,10*ROW('Hygiene Data'!F77)),NA())</f>
        <v>#N/A</v>
      </c>
      <c r="BG83" s="93" t="e">
        <f ca="true">+IF(AND(ISNUMBER(OFFSET('Hygiene Data'!$F$7,0,10*ROW('Hygiene Data'!F77))),'Data Summary'!DV83="Yes"),OFFSET('Hygiene Data'!$F$7,0,10*ROW('Hygiene Data'!F77)),NA())</f>
        <v>#N/A</v>
      </c>
      <c r="BH83" s="93" t="e">
        <f ca="true">+IF(AND(ISNUMBER(OFFSET('Hygiene Data'!$F$9,0,10*ROW('Hygiene Data'!F77))),'Data Summary'!DW83="Yes"),OFFSET('Hygiene Data'!$F$9,0,10*ROW('Hygiene Data'!F77)),NA())</f>
        <v>#N/A</v>
      </c>
      <c r="BI83" s="93" t="e">
        <f ca="true">+IF(AND(ISNUMBER(OFFSET('Hygiene Data'!$G$5,0,10*ROW('Hygiene Data'!G77))),'Data Summary'!DX83="Yes"),OFFSET('Hygiene Data'!$G$5,0,10*ROW('Hygiene Data'!G77)),NA())</f>
        <v>#N/A</v>
      </c>
      <c r="BJ83" s="93" t="e">
        <f ca="true">+IF(AND(ISNUMBER(OFFSET('Hygiene Data'!$G$7,0,10*ROW('Hygiene Data'!G77))),'Data Summary'!DY83="Yes"),OFFSET('Hygiene Data'!$G$7,0,10*ROW('Hygiene Data'!G77)),NA())</f>
        <v>#N/A</v>
      </c>
      <c r="BK83" s="93" t="e">
        <f ca="true">+IF(AND(ISNUMBER(OFFSET('Hygiene Data'!$G$9,0,10*ROW('Hygiene Data'!G77))),'Data Summary'!DZ83="Yes"),OFFSET('Hygiene Data'!$G$9,0,10*ROW('Hygiene Data'!G77)),NA())</f>
        <v>#N/A</v>
      </c>
      <c r="BL83" s="93" t="e">
        <f ca="true">+IF(AND(ISNUMBER(OFFSET('Hygiene Data'!$H$5,0,10*ROW('Hygiene Data'!H77))),'Data Summary'!EA83="Yes"),OFFSET('Hygiene Data'!$H$5,0,10*ROW('Hygiene Data'!H77)),NA())</f>
        <v>#N/A</v>
      </c>
      <c r="BM83" s="93" t="e">
        <f ca="true">+IF(AND(ISNUMBER(OFFSET('Hygiene Data'!$H$7,0,10*ROW('Hygiene Data'!H77))),'Data Summary'!EB83="Yes"),OFFSET('Hygiene Data'!$H$7,0,10*ROW('Hygiene Data'!H77)),NA())</f>
        <v>#N/A</v>
      </c>
      <c r="BN83" s="93" t="e">
        <f ca="true">+IF(AND(ISNUMBER(OFFSET('Hygiene Data'!$H$9,0,10*ROW('Hygiene Data'!H77))),'Data Summary'!EC83="Yes"),OFFSET('Hygiene Data'!$H$9,0,10*ROW('Hygiene Data'!H77)),NA())</f>
        <v>#N/A</v>
      </c>
      <c r="BO83" s="93" t="e">
        <f ca="true">+IF(AND(ISNUMBER(OFFSET('Hygiene Data'!$I$5,0,10*ROW('Hygiene Data'!I77))),'Data Summary'!ED83="Yes"),OFFSET('Hygiene Data'!$I$5,0,10*ROW('Hygiene Data'!I77)),NA())</f>
        <v>#N/A</v>
      </c>
      <c r="BP83" s="93" t="e">
        <f ca="true">+IF(AND(ISNUMBER(OFFSET('Hygiene Data'!$I$7,0,10*ROW('Hygiene Data'!I77))),'Data Summary'!EE83="Yes"),OFFSET('Hygiene Data'!$I$7,0,10*ROW('Hygiene Data'!I77)),NA())</f>
        <v>#N/A</v>
      </c>
      <c r="BQ83" s="93" t="e">
        <f ca="true">+IF(AND(ISNUMBER(OFFSET('Hygiene Data'!$I$9,0,10*ROW('Hygiene Data'!I77))),'Data Summary'!EF83="Yes"),OFFSET('Hygiene Data'!$I$9,0,10*ROW('Hygiene Data'!I77)),NA())</f>
        <v>#N/A</v>
      </c>
    </row>
    <row xmlns:x14ac="http://schemas.microsoft.com/office/spreadsheetml/2009/9/ac" r="84" x14ac:dyDescent="0.2">
      <c r="A84" s="328" t="e">
        <f ca="true">+RIGHT('Data Summary'!A84,LEN('Data Summary'!A84)-9)</f>
        <v>#VALUE!</v>
      </c>
      <c r="B84" s="35" t="str">
        <f ca="true">+IF(ISTEXT('Data Summary'!B84),'Data Summary'!B84,"")</f>
        <v/>
      </c>
      <c r="C84" s="327" t="e">
        <f ca="true">+VALUE('Data Summary'!C84)</f>
        <v>#VALUE!</v>
      </c>
      <c r="D84" s="91" t="e">
        <f ca="true">+IF(AND(ISNUMBER(OFFSET('Water Data'!$D$4,0,10*ROW('Water Data'!D78))),'Data Summary'!BS84="Yes"),100-OFFSET('Water Data'!$D$4,0,10*ROW('Water Data'!D78)),NA())</f>
        <v>#N/A</v>
      </c>
      <c r="E84" s="91" t="e">
        <f ca="true">+IF(AND(ISNUMBER(OFFSET('Water Data'!$D$6,0,10*ROW('Water Data'!D78))),'Data Summary'!BT84="Yes"),OFFSET('Water Data'!$D$6,0,10*ROW('Water Data'!D78)),NA())</f>
        <v>#N/A</v>
      </c>
      <c r="F84" s="91" t="e">
        <f ca="true">+IF(AND(ISNUMBER(OFFSET('Water Data'!$D$9,0,10*ROW('Water Data'!D78))),'Data Summary'!BU84="Yes"),OFFSET('Water Data'!$D$9,0,10*ROW('Water Data'!D78)),NA())</f>
        <v>#N/A</v>
      </c>
      <c r="G84" s="91" t="e">
        <f ca="true">+IF(AND(ISNUMBER(OFFSET('Water Data'!$E$4,0,10*ROW('Water Data'!E78))),'Data Summary'!BV84="Yes"),100-OFFSET('Water Data'!$E$4,0,10*ROW('Water Data'!E78)),NA())</f>
        <v>#N/A</v>
      </c>
      <c r="H84" s="91" t="e">
        <f ca="true">+IF(AND(ISNUMBER(OFFSET('Water Data'!$E$6,0,10*ROW('Water Data'!E78))),'Data Summary'!BW84="Yes"),OFFSET('Water Data'!$E$6,0,10*ROW('Water Data'!E78)),NA())</f>
        <v>#N/A</v>
      </c>
      <c r="I84" s="91" t="e">
        <f ca="true">+IF(AND(ISNUMBER(OFFSET('Water Data'!$E$9,0,10*ROW('Water Data'!E78))),'Data Summary'!BX84="Yes"),OFFSET('Water Data'!$E$9,0,10*ROW('Water Data'!E78)),NA())</f>
        <v>#N/A</v>
      </c>
      <c r="J84" s="91" t="e">
        <f ca="true">+IF(AND(ISNUMBER(OFFSET('Water Data'!$F$4,0,10*ROW('Water Data'!F78))),'Data Summary'!BY84="Yes"),100-OFFSET('Water Data'!$F$4,0,10*ROW('Water Data'!F78)),NA())</f>
        <v>#N/A</v>
      </c>
      <c r="K84" s="91" t="e">
        <f ca="true">+IF(AND(ISNUMBER(OFFSET('Water Data'!$F$6,0,10*ROW('Water Data'!F78))),'Data Summary'!BZ84="Yes"),OFFSET('Water Data'!$F$6,0,10*ROW('Water Data'!F78)),NA())</f>
        <v>#N/A</v>
      </c>
      <c r="L84" s="91" t="e">
        <f ca="true">+IF(AND(ISNUMBER(OFFSET('Water Data'!$F$9,0,10*ROW('Water Data'!F78))),'Data Summary'!CA84="Yes"),OFFSET('Water Data'!$F$9,0,10*ROW('Water Data'!F78)),NA())</f>
        <v>#N/A</v>
      </c>
      <c r="M84" s="91" t="e">
        <f ca="true">+IF(AND(ISNUMBER(OFFSET('Water Data'!$G$4,0,10*ROW('Water Data'!G78))),'Data Summary'!CB84="Yes"),100-OFFSET('Water Data'!$G$4,0,10*ROW('Water Data'!G78)),NA())</f>
        <v>#N/A</v>
      </c>
      <c r="N84" s="91" t="e">
        <f ca="true">+IF(AND(ISNUMBER(OFFSET('Water Data'!$G$6,0,10*ROW('Water Data'!G78))),'Data Summary'!CC84="Yes"),OFFSET('Water Data'!$G$6,0,10*ROW('Water Data'!G78)),NA())</f>
        <v>#N/A</v>
      </c>
      <c r="O84" s="91" t="e">
        <f ca="true">+IF(AND(ISNUMBER(OFFSET('Water Data'!$G$9,0,10*ROW('Water Data'!G78))),'Data Summary'!CD84="Yes"),OFFSET('Water Data'!$G$9,0,10*ROW('Water Data'!G78)),NA())</f>
        <v>#N/A</v>
      </c>
      <c r="P84" s="91" t="e">
        <f ca="true">+IF(AND(ISNUMBER(OFFSET('Water Data'!$H$4,0,10*ROW('Water Data'!H78))),'Data Summary'!CE84="Yes"),100-OFFSET('Water Data'!$H$4,0,10*ROW('Water Data'!H78)),NA())</f>
        <v>#N/A</v>
      </c>
      <c r="Q84" s="91" t="e">
        <f ca="true">+IF(AND(ISNUMBER(OFFSET('Water Data'!$H$6,0,10*ROW('Water Data'!H78))),'Data Summary'!CF84="Yes"),OFFSET('Water Data'!$H$6,0,10*ROW('Water Data'!H78)),NA())</f>
        <v>#N/A</v>
      </c>
      <c r="R84" s="91" t="e">
        <f ca="true">+IF(AND(ISNUMBER(OFFSET('Water Data'!$H$9,0,10*ROW('Water Data'!H78))),'Data Summary'!CG84="Yes"),OFFSET('Water Data'!$H$9,0,10*ROW('Water Data'!H78)),NA())</f>
        <v>#N/A</v>
      </c>
      <c r="S84" s="91" t="e">
        <f ca="true">+IF(AND(ISNUMBER(OFFSET('Water Data'!$I$4,0,10*ROW('Water Data'!I78))),'Data Summary'!CH84="Yes"),100-OFFSET('Water Data'!$I$4,0,10*ROW('Water Data'!I78)),NA())</f>
        <v>#N/A</v>
      </c>
      <c r="T84" s="91" t="e">
        <f ca="true">+IF(AND(ISNUMBER(OFFSET('Water Data'!$I$6,0,10*ROW('Water Data'!I78))),'Data Summary'!CI84="Yes"),OFFSET('Water Data'!$I$6,0,10*ROW('Water Data'!I78)),NA())</f>
        <v>#N/A</v>
      </c>
      <c r="U84" s="91" t="e">
        <f ca="true">+IF(AND(ISNUMBER(OFFSET('Water Data'!$I$9,0,10*ROW('Water Data'!I78))),'Data Summary'!CJ84="Yes"),OFFSET('Water Data'!$I$9,0,10*ROW('Water Data'!I78)),NA())</f>
        <v>#N/A</v>
      </c>
      <c r="V84" s="92" t="e">
        <f ca="true">+IF(AND(ISNUMBER(OFFSET('Sanitation Data'!$D$4,0,10*ROW('Sanitation Data'!D78))),'Data Summary'!CK84="Yes"),100-OFFSET('Sanitation Data'!$D$4,0,10*ROW('Sanitation Data'!D78)),NA())</f>
        <v>#N/A</v>
      </c>
      <c r="W84" s="92" t="e">
        <f ca="true">+IF(AND(ISNUMBER(OFFSET('Sanitation Data'!$D$6,0,10*ROW('Sanitation Data'!D78))),'Data Summary'!CL84="Yes"),OFFSET('Sanitation Data'!$D$6,0,10*ROW('Sanitation Data'!D78)),NA())</f>
        <v>#N/A</v>
      </c>
      <c r="X84" s="92" t="e">
        <f ca="true">+IF(AND(ISNUMBER(OFFSET('Sanitation Data'!$D$10,0,10*ROW('Sanitation Data'!D78))),'Data Summary'!CM84="Yes"),OFFSET('Sanitation Data'!$D$10,0,10*ROW('Sanitation Data'!D78)),NA())</f>
        <v>#N/A</v>
      </c>
      <c r="Y84" s="92" t="e">
        <f ca="true">+IF(AND(ISNUMBER(OFFSET('Sanitation Data'!$D$11,0,10*ROW('Sanitation Data'!D78))),'Data Summary'!CN84="Yes"),OFFSET('Sanitation Data'!$D$11,0,10*ROW('Sanitation Data'!D78)),NA())</f>
        <v>#N/A</v>
      </c>
      <c r="Z84" s="92" t="e">
        <f ca="true">+IF(AND(ISNUMBER(OFFSET('Sanitation Data'!$D$12,0,10*ROW('Sanitation Data'!D78))),'Data Summary'!CO84="Yes"),OFFSET('Sanitation Data'!$D$12,0,10*ROW('Sanitation Data'!D78)),NA())</f>
        <v>#N/A</v>
      </c>
      <c r="AA84" s="92" t="e">
        <f ca="true">+IF(AND(ISNUMBER(OFFSET('Sanitation Data'!$E$4,0,10*ROW('Sanitation Data'!E78))),'Data Summary'!CP84="Yes"),100-OFFSET('Sanitation Data'!$E$4,0,10*ROW('Sanitation Data'!E78)),NA())</f>
        <v>#N/A</v>
      </c>
      <c r="AB84" s="92" t="e">
        <f ca="true">+IF(AND(ISNUMBER(OFFSET('Sanitation Data'!$E$6,0,10*ROW('Sanitation Data'!E78))),'Data Summary'!CQ84="Yes"),OFFSET('Sanitation Data'!$E$6,0,10*ROW('Sanitation Data'!E78)),NA())</f>
        <v>#N/A</v>
      </c>
      <c r="AC84" s="92" t="e">
        <f ca="true">+IF(AND(ISNUMBER(OFFSET('Sanitation Data'!$E$10,0,10*ROW('Sanitation Data'!E78))),'Data Summary'!CR84="Yes"),OFFSET('Sanitation Data'!$E$10,0,10*ROW('Sanitation Data'!E78)),NA())</f>
        <v>#N/A</v>
      </c>
      <c r="AD84" s="92" t="e">
        <f ca="true">+IF(AND(ISNUMBER(OFFSET('Sanitation Data'!$E$11,0,10*ROW('Sanitation Data'!E78))),'Data Summary'!CS84="Yes"),OFFSET('Sanitation Data'!$E$11,0,10*ROW('Sanitation Data'!E78)),NA())</f>
        <v>#N/A</v>
      </c>
      <c r="AE84" s="92" t="e">
        <f ca="true">+IF(AND(ISNUMBER(OFFSET('Sanitation Data'!$E$12,0,10*ROW('Sanitation Data'!E78))),'Data Summary'!CT84="Yes"),OFFSET('Sanitation Data'!$E$12,0,10*ROW('Sanitation Data'!E78)),NA())</f>
        <v>#N/A</v>
      </c>
      <c r="AF84" s="92" t="e">
        <f ca="true">+IF(AND(ISNUMBER(OFFSET('Sanitation Data'!$F$4,0,10*ROW('Sanitation Data'!F78))),'Data Summary'!CU84="Yes"),100-OFFSET('Sanitation Data'!$F$4,0,10*ROW('Sanitation Data'!F78)),NA())</f>
        <v>#N/A</v>
      </c>
      <c r="AG84" s="92" t="e">
        <f ca="true">+IF(AND(ISNUMBER(OFFSET('Sanitation Data'!$F$6,0,10*ROW('Sanitation Data'!F78))),'Data Summary'!CV84="Yes"),OFFSET('Sanitation Data'!$F$6,0,10*ROW('Sanitation Data'!F78)),NA())</f>
        <v>#N/A</v>
      </c>
      <c r="AH84" s="92" t="e">
        <f ca="true">+IF(AND(ISNUMBER(OFFSET('Sanitation Data'!$F$10,0,10*ROW('Sanitation Data'!F78))),'Data Summary'!CW84="Yes"),OFFSET('Sanitation Data'!$F$10,0,10*ROW('Sanitation Data'!F78)),NA())</f>
        <v>#N/A</v>
      </c>
      <c r="AI84" s="92" t="e">
        <f ca="true">+IF(AND(ISNUMBER(OFFSET('Sanitation Data'!$F$11,0,10*ROW('Sanitation Data'!F78))),'Data Summary'!CX84="Yes"),OFFSET('Sanitation Data'!$F$11,0,10*ROW('Sanitation Data'!F78)),NA())</f>
        <v>#N/A</v>
      </c>
      <c r="AJ84" s="92" t="e">
        <f ca="true">+IF(AND(ISNUMBER(OFFSET('Sanitation Data'!$F$12,0,10*ROW('Sanitation Data'!F78))),'Data Summary'!CY84="Yes"),OFFSET('Sanitation Data'!$F$12,0,10*ROW('Sanitation Data'!F78)),NA())</f>
        <v>#N/A</v>
      </c>
      <c r="AK84" s="92" t="e">
        <f ca="true">+IF(AND(ISNUMBER(OFFSET('Sanitation Data'!$G$4,0,10*ROW('Sanitation Data'!G78))),'Data Summary'!CZ84="Yes"),100-OFFSET('Sanitation Data'!$G$4,0,10*ROW('Sanitation Data'!G78)),NA())</f>
        <v>#N/A</v>
      </c>
      <c r="AL84" s="92" t="e">
        <f ca="true">+IF(AND(ISNUMBER(OFFSET('Sanitation Data'!$G$6,0,10*ROW('Sanitation Data'!G78))),'Data Summary'!DA84="Yes"),OFFSET('Sanitation Data'!$G$6,0,10*ROW('Sanitation Data'!G78)),NA())</f>
        <v>#N/A</v>
      </c>
      <c r="AM84" s="92" t="e">
        <f ca="true">+IF(AND(ISNUMBER(OFFSET('Sanitation Data'!$G$10,0,10*ROW('Sanitation Data'!G78))),'Data Summary'!DB84="Yes"),OFFSET('Sanitation Data'!$G$10,0,10*ROW('Sanitation Data'!G78)),NA())</f>
        <v>#N/A</v>
      </c>
      <c r="AN84" s="92" t="e">
        <f ca="true">+IF(AND(ISNUMBER(OFFSET('Sanitation Data'!$G$11,0,10*ROW('Sanitation Data'!G78))),'Data Summary'!DC84="Yes"),OFFSET('Sanitation Data'!$G$11,0,10*ROW('Sanitation Data'!G78)),NA())</f>
        <v>#N/A</v>
      </c>
      <c r="AO84" s="92" t="e">
        <f ca="true">+IF(AND(ISNUMBER(OFFSET('Sanitation Data'!$G$12,0,10*ROW('Sanitation Data'!G78))),'Data Summary'!DD84="Yes"),OFFSET('Sanitation Data'!$G$12,0,10*ROW('Sanitation Data'!G78)),NA())</f>
        <v>#N/A</v>
      </c>
      <c r="AP84" s="92" t="e">
        <f ca="true">+IF(AND(ISNUMBER(OFFSET('Sanitation Data'!$H$4,0,10*ROW('Sanitation Data'!H78))),'Data Summary'!DE84="Yes"),100-OFFSET('Sanitation Data'!$H$4,0,10*ROW('Sanitation Data'!H78)),NA())</f>
        <v>#N/A</v>
      </c>
      <c r="AQ84" s="92" t="e">
        <f ca="true">+IF(AND(ISNUMBER(OFFSET('Sanitation Data'!$H$6,0,10*ROW('Sanitation Data'!H78))),'Data Summary'!DF84="Yes"),OFFSET('Sanitation Data'!$H$6,0,10*ROW('Sanitation Data'!H78)),NA())</f>
        <v>#N/A</v>
      </c>
      <c r="AR84" s="92" t="e">
        <f ca="true">+IF(AND(ISNUMBER(OFFSET('Sanitation Data'!$H$10,0,10*ROW('Sanitation Data'!H78))),'Data Summary'!DG84="Yes"),OFFSET('Sanitation Data'!$H$10,0,10*ROW('Sanitation Data'!H78)),NA())</f>
        <v>#N/A</v>
      </c>
      <c r="AS84" s="92" t="e">
        <f ca="true">+IF(AND(ISNUMBER(OFFSET('Sanitation Data'!$H$11,0,10*ROW('Sanitation Data'!H78))),'Data Summary'!DH84="Yes"),OFFSET('Sanitation Data'!$H$11,0,10*ROW('Sanitation Data'!H78)),NA())</f>
        <v>#N/A</v>
      </c>
      <c r="AT84" s="92" t="e">
        <f ca="true">+IF(AND(ISNUMBER(OFFSET('Sanitation Data'!$H$12,0,10*ROW('Sanitation Data'!H78))),'Data Summary'!DI84="Yes"),OFFSET('Sanitation Data'!$H$12,0,10*ROW('Sanitation Data'!H78)),NA())</f>
        <v>#N/A</v>
      </c>
      <c r="AU84" s="92" t="e">
        <f ca="true">+IF(AND(ISNUMBER(OFFSET('Sanitation Data'!$I$4,0,10*ROW('Sanitation Data'!I78))),'Data Summary'!DJ84="Yes"),100-OFFSET('Sanitation Data'!$I$4,0,10*ROW('Sanitation Data'!I78)),NA())</f>
        <v>#N/A</v>
      </c>
      <c r="AV84" s="92" t="e">
        <f ca="true">+IF(AND(ISNUMBER(OFFSET('Sanitation Data'!$I$6,0,10*ROW('Sanitation Data'!I78))),'Data Summary'!DK84="Yes"),OFFSET('Sanitation Data'!$I$6,0,10*ROW('Sanitation Data'!I78)),NA())</f>
        <v>#N/A</v>
      </c>
      <c r="AW84" s="92" t="e">
        <f ca="true">+IF(AND(ISNUMBER(OFFSET('Sanitation Data'!$I$10,0,10*ROW('Sanitation Data'!I78))),'Data Summary'!DL84="Yes"),OFFSET('Sanitation Data'!$I$10,0,10*ROW('Sanitation Data'!I78)),NA())</f>
        <v>#N/A</v>
      </c>
      <c r="AX84" s="92" t="e">
        <f ca="true">+IF(AND(ISNUMBER(OFFSET('Sanitation Data'!$I$11,0,10*ROW('Sanitation Data'!I78))),'Data Summary'!DM84="Yes"),OFFSET('Sanitation Data'!$I$11,0,10*ROW('Sanitation Data'!I78)),NA())</f>
        <v>#N/A</v>
      </c>
      <c r="AY84" s="92" t="e">
        <f ca="true">+IF(AND(ISNUMBER(OFFSET('Sanitation Data'!$I$12,0,10*ROW('Sanitation Data'!I78))),'Data Summary'!DN84="Yes"),OFFSET('Sanitation Data'!$I$12,0,10*ROW('Sanitation Data'!I78)),NA())</f>
        <v>#N/A</v>
      </c>
      <c r="AZ84" s="93" t="e">
        <f ca="true">+IF(AND(ISNUMBER(OFFSET('Hygiene Data'!$D$5,0,10*ROW('Hygiene Data'!D78))),'Data Summary'!DO84="Yes"),OFFSET('Hygiene Data'!$D$5,0,10*ROW('Hygiene Data'!D78)),NA())</f>
        <v>#N/A</v>
      </c>
      <c r="BA84" s="93" t="e">
        <f ca="true">+IF(AND(ISNUMBER(OFFSET('Hygiene Data'!$D$7,0,10*ROW('Hygiene Data'!D78))),'Data Summary'!DP84="Yes"),OFFSET('Hygiene Data'!$D$7,0,10*ROW('Hygiene Data'!D78)),NA())</f>
        <v>#N/A</v>
      </c>
      <c r="BB84" s="93" t="e">
        <f ca="true">+IF(AND(ISNUMBER(OFFSET('Hygiene Data'!$D$9,0,10*ROW('Hygiene Data'!D78))),'Data Summary'!DQ84="Yes"),OFFSET('Hygiene Data'!$D$9,0,10*ROW('Hygiene Data'!D78)),NA())</f>
        <v>#N/A</v>
      </c>
      <c r="BC84" s="93" t="e">
        <f ca="true">+IF(AND(ISNUMBER(OFFSET('Hygiene Data'!$E$5,0,10*ROW('Hygiene Data'!E78))),'Data Summary'!DR84="Yes"),OFFSET('Hygiene Data'!$E$5,0,10*ROW('Hygiene Data'!E78)),NA())</f>
        <v>#N/A</v>
      </c>
      <c r="BD84" s="93" t="e">
        <f ca="true">+IF(AND(ISNUMBER(OFFSET('Hygiene Data'!$E$7,0,10*ROW('Hygiene Data'!E78))),'Data Summary'!DS84="Yes"),OFFSET('Hygiene Data'!$E$7,0,10*ROW('Hygiene Data'!E78)),NA())</f>
        <v>#N/A</v>
      </c>
      <c r="BE84" s="93" t="e">
        <f ca="true">+IF(AND(ISNUMBER(OFFSET('Hygiene Data'!$E$9,0,10*ROW('Hygiene Data'!E78))),'Data Summary'!DT84="Yes"),OFFSET('Hygiene Data'!$E$9,0,10*ROW('Hygiene Data'!E78)),NA())</f>
        <v>#N/A</v>
      </c>
      <c r="BF84" s="93" t="e">
        <f ca="true">+IF(AND(ISNUMBER(OFFSET('Hygiene Data'!$F$5,0,10*ROW('Hygiene Data'!F78))),'Data Summary'!DU84="Yes"),OFFSET('Hygiene Data'!$F$5,0,10*ROW('Hygiene Data'!F78)),NA())</f>
        <v>#N/A</v>
      </c>
      <c r="BG84" s="93" t="e">
        <f ca="true">+IF(AND(ISNUMBER(OFFSET('Hygiene Data'!$F$7,0,10*ROW('Hygiene Data'!F78))),'Data Summary'!DV84="Yes"),OFFSET('Hygiene Data'!$F$7,0,10*ROW('Hygiene Data'!F78)),NA())</f>
        <v>#N/A</v>
      </c>
      <c r="BH84" s="93" t="e">
        <f ca="true">+IF(AND(ISNUMBER(OFFSET('Hygiene Data'!$F$9,0,10*ROW('Hygiene Data'!F78))),'Data Summary'!DW84="Yes"),OFFSET('Hygiene Data'!$F$9,0,10*ROW('Hygiene Data'!F78)),NA())</f>
        <v>#N/A</v>
      </c>
      <c r="BI84" s="93" t="e">
        <f ca="true">+IF(AND(ISNUMBER(OFFSET('Hygiene Data'!$G$5,0,10*ROW('Hygiene Data'!G78))),'Data Summary'!DX84="Yes"),OFFSET('Hygiene Data'!$G$5,0,10*ROW('Hygiene Data'!G78)),NA())</f>
        <v>#N/A</v>
      </c>
      <c r="BJ84" s="93" t="e">
        <f ca="true">+IF(AND(ISNUMBER(OFFSET('Hygiene Data'!$G$7,0,10*ROW('Hygiene Data'!G78))),'Data Summary'!DY84="Yes"),OFFSET('Hygiene Data'!$G$7,0,10*ROW('Hygiene Data'!G78)),NA())</f>
        <v>#N/A</v>
      </c>
      <c r="BK84" s="93" t="e">
        <f ca="true">+IF(AND(ISNUMBER(OFFSET('Hygiene Data'!$G$9,0,10*ROW('Hygiene Data'!G78))),'Data Summary'!DZ84="Yes"),OFFSET('Hygiene Data'!$G$9,0,10*ROW('Hygiene Data'!G78)),NA())</f>
        <v>#N/A</v>
      </c>
      <c r="BL84" s="93" t="e">
        <f ca="true">+IF(AND(ISNUMBER(OFFSET('Hygiene Data'!$H$5,0,10*ROW('Hygiene Data'!H78))),'Data Summary'!EA84="Yes"),OFFSET('Hygiene Data'!$H$5,0,10*ROW('Hygiene Data'!H78)),NA())</f>
        <v>#N/A</v>
      </c>
      <c r="BM84" s="93" t="e">
        <f ca="true">+IF(AND(ISNUMBER(OFFSET('Hygiene Data'!$H$7,0,10*ROW('Hygiene Data'!H78))),'Data Summary'!EB84="Yes"),OFFSET('Hygiene Data'!$H$7,0,10*ROW('Hygiene Data'!H78)),NA())</f>
        <v>#N/A</v>
      </c>
      <c r="BN84" s="93" t="e">
        <f ca="true">+IF(AND(ISNUMBER(OFFSET('Hygiene Data'!$H$9,0,10*ROW('Hygiene Data'!H78))),'Data Summary'!EC84="Yes"),OFFSET('Hygiene Data'!$H$9,0,10*ROW('Hygiene Data'!H78)),NA())</f>
        <v>#N/A</v>
      </c>
      <c r="BO84" s="93" t="e">
        <f ca="true">+IF(AND(ISNUMBER(OFFSET('Hygiene Data'!$I$5,0,10*ROW('Hygiene Data'!I78))),'Data Summary'!ED84="Yes"),OFFSET('Hygiene Data'!$I$5,0,10*ROW('Hygiene Data'!I78)),NA())</f>
        <v>#N/A</v>
      </c>
      <c r="BP84" s="93" t="e">
        <f ca="true">+IF(AND(ISNUMBER(OFFSET('Hygiene Data'!$I$7,0,10*ROW('Hygiene Data'!I78))),'Data Summary'!EE84="Yes"),OFFSET('Hygiene Data'!$I$7,0,10*ROW('Hygiene Data'!I78)),NA())</f>
        <v>#N/A</v>
      </c>
      <c r="BQ84" s="93" t="e">
        <f ca="true">+IF(AND(ISNUMBER(OFFSET('Hygiene Data'!$I$9,0,10*ROW('Hygiene Data'!I78))),'Data Summary'!EF84="Yes"),OFFSET('Hygiene Data'!$I$9,0,10*ROW('Hygiene Data'!I78)),NA())</f>
        <v>#N/A</v>
      </c>
    </row>
    <row xmlns:x14ac="http://schemas.microsoft.com/office/spreadsheetml/2009/9/ac" r="85" x14ac:dyDescent="0.2">
      <c r="A85" s="328" t="e">
        <f ca="true">+RIGHT('Data Summary'!A85,LEN('Data Summary'!A85)-9)</f>
        <v>#VALUE!</v>
      </c>
      <c r="B85" s="35" t="str">
        <f ca="true">+IF(ISTEXT('Data Summary'!B85),'Data Summary'!B85,"")</f>
        <v/>
      </c>
      <c r="C85" s="327" t="e">
        <f ca="true">+VALUE('Data Summary'!C85)</f>
        <v>#VALUE!</v>
      </c>
      <c r="D85" s="91" t="e">
        <f ca="true">+IF(AND(ISNUMBER(OFFSET('Water Data'!$D$4,0,10*ROW('Water Data'!D79))),'Data Summary'!BS85="Yes"),100-OFFSET('Water Data'!$D$4,0,10*ROW('Water Data'!D79)),NA())</f>
        <v>#N/A</v>
      </c>
      <c r="E85" s="91" t="e">
        <f ca="true">+IF(AND(ISNUMBER(OFFSET('Water Data'!$D$6,0,10*ROW('Water Data'!D79))),'Data Summary'!BT85="Yes"),OFFSET('Water Data'!$D$6,0,10*ROW('Water Data'!D79)),NA())</f>
        <v>#N/A</v>
      </c>
      <c r="F85" s="91" t="e">
        <f ca="true">+IF(AND(ISNUMBER(OFFSET('Water Data'!$D$9,0,10*ROW('Water Data'!D79))),'Data Summary'!BU85="Yes"),OFFSET('Water Data'!$D$9,0,10*ROW('Water Data'!D79)),NA())</f>
        <v>#N/A</v>
      </c>
      <c r="G85" s="91" t="e">
        <f ca="true">+IF(AND(ISNUMBER(OFFSET('Water Data'!$E$4,0,10*ROW('Water Data'!E79))),'Data Summary'!BV85="Yes"),100-OFFSET('Water Data'!$E$4,0,10*ROW('Water Data'!E79)),NA())</f>
        <v>#N/A</v>
      </c>
      <c r="H85" s="91" t="e">
        <f ca="true">+IF(AND(ISNUMBER(OFFSET('Water Data'!$E$6,0,10*ROW('Water Data'!E79))),'Data Summary'!BW85="Yes"),OFFSET('Water Data'!$E$6,0,10*ROW('Water Data'!E79)),NA())</f>
        <v>#N/A</v>
      </c>
      <c r="I85" s="91" t="e">
        <f ca="true">+IF(AND(ISNUMBER(OFFSET('Water Data'!$E$9,0,10*ROW('Water Data'!E79))),'Data Summary'!BX85="Yes"),OFFSET('Water Data'!$E$9,0,10*ROW('Water Data'!E79)),NA())</f>
        <v>#N/A</v>
      </c>
      <c r="J85" s="91" t="e">
        <f ca="true">+IF(AND(ISNUMBER(OFFSET('Water Data'!$F$4,0,10*ROW('Water Data'!F79))),'Data Summary'!BY85="Yes"),100-OFFSET('Water Data'!$F$4,0,10*ROW('Water Data'!F79)),NA())</f>
        <v>#N/A</v>
      </c>
      <c r="K85" s="91" t="e">
        <f ca="true">+IF(AND(ISNUMBER(OFFSET('Water Data'!$F$6,0,10*ROW('Water Data'!F79))),'Data Summary'!BZ85="Yes"),OFFSET('Water Data'!$F$6,0,10*ROW('Water Data'!F79)),NA())</f>
        <v>#N/A</v>
      </c>
      <c r="L85" s="91" t="e">
        <f ca="true">+IF(AND(ISNUMBER(OFFSET('Water Data'!$F$9,0,10*ROW('Water Data'!F79))),'Data Summary'!CA85="Yes"),OFFSET('Water Data'!$F$9,0,10*ROW('Water Data'!F79)),NA())</f>
        <v>#N/A</v>
      </c>
      <c r="M85" s="91" t="e">
        <f ca="true">+IF(AND(ISNUMBER(OFFSET('Water Data'!$G$4,0,10*ROW('Water Data'!G79))),'Data Summary'!CB85="Yes"),100-OFFSET('Water Data'!$G$4,0,10*ROW('Water Data'!G79)),NA())</f>
        <v>#N/A</v>
      </c>
      <c r="N85" s="91" t="e">
        <f ca="true">+IF(AND(ISNUMBER(OFFSET('Water Data'!$G$6,0,10*ROW('Water Data'!G79))),'Data Summary'!CC85="Yes"),OFFSET('Water Data'!$G$6,0,10*ROW('Water Data'!G79)),NA())</f>
        <v>#N/A</v>
      </c>
      <c r="O85" s="91" t="e">
        <f ca="true">+IF(AND(ISNUMBER(OFFSET('Water Data'!$G$9,0,10*ROW('Water Data'!G79))),'Data Summary'!CD85="Yes"),OFFSET('Water Data'!$G$9,0,10*ROW('Water Data'!G79)),NA())</f>
        <v>#N/A</v>
      </c>
      <c r="P85" s="91" t="e">
        <f ca="true">+IF(AND(ISNUMBER(OFFSET('Water Data'!$H$4,0,10*ROW('Water Data'!H79))),'Data Summary'!CE85="Yes"),100-OFFSET('Water Data'!$H$4,0,10*ROW('Water Data'!H79)),NA())</f>
        <v>#N/A</v>
      </c>
      <c r="Q85" s="91" t="e">
        <f ca="true">+IF(AND(ISNUMBER(OFFSET('Water Data'!$H$6,0,10*ROW('Water Data'!H79))),'Data Summary'!CF85="Yes"),OFFSET('Water Data'!$H$6,0,10*ROW('Water Data'!H79)),NA())</f>
        <v>#N/A</v>
      </c>
      <c r="R85" s="91" t="e">
        <f ca="true">+IF(AND(ISNUMBER(OFFSET('Water Data'!$H$9,0,10*ROW('Water Data'!H79))),'Data Summary'!CG85="Yes"),OFFSET('Water Data'!$H$9,0,10*ROW('Water Data'!H79)),NA())</f>
        <v>#N/A</v>
      </c>
      <c r="S85" s="91" t="e">
        <f ca="true">+IF(AND(ISNUMBER(OFFSET('Water Data'!$I$4,0,10*ROW('Water Data'!I79))),'Data Summary'!CH85="Yes"),100-OFFSET('Water Data'!$I$4,0,10*ROW('Water Data'!I79)),NA())</f>
        <v>#N/A</v>
      </c>
      <c r="T85" s="91" t="e">
        <f ca="true">+IF(AND(ISNUMBER(OFFSET('Water Data'!$I$6,0,10*ROW('Water Data'!I79))),'Data Summary'!CI85="Yes"),OFFSET('Water Data'!$I$6,0,10*ROW('Water Data'!I79)),NA())</f>
        <v>#N/A</v>
      </c>
      <c r="U85" s="91" t="e">
        <f ca="true">+IF(AND(ISNUMBER(OFFSET('Water Data'!$I$9,0,10*ROW('Water Data'!I79))),'Data Summary'!CJ85="Yes"),OFFSET('Water Data'!$I$9,0,10*ROW('Water Data'!I79)),NA())</f>
        <v>#N/A</v>
      </c>
      <c r="V85" s="92" t="e">
        <f ca="true">+IF(AND(ISNUMBER(OFFSET('Sanitation Data'!$D$4,0,10*ROW('Sanitation Data'!D79))),'Data Summary'!CK85="Yes"),100-OFFSET('Sanitation Data'!$D$4,0,10*ROW('Sanitation Data'!D79)),NA())</f>
        <v>#N/A</v>
      </c>
      <c r="W85" s="92" t="e">
        <f ca="true">+IF(AND(ISNUMBER(OFFSET('Sanitation Data'!$D$6,0,10*ROW('Sanitation Data'!D79))),'Data Summary'!CL85="Yes"),OFFSET('Sanitation Data'!$D$6,0,10*ROW('Sanitation Data'!D79)),NA())</f>
        <v>#N/A</v>
      </c>
      <c r="X85" s="92" t="e">
        <f ca="true">+IF(AND(ISNUMBER(OFFSET('Sanitation Data'!$D$10,0,10*ROW('Sanitation Data'!D79))),'Data Summary'!CM85="Yes"),OFFSET('Sanitation Data'!$D$10,0,10*ROW('Sanitation Data'!D79)),NA())</f>
        <v>#N/A</v>
      </c>
      <c r="Y85" s="92" t="e">
        <f ca="true">+IF(AND(ISNUMBER(OFFSET('Sanitation Data'!$D$11,0,10*ROW('Sanitation Data'!D79))),'Data Summary'!CN85="Yes"),OFFSET('Sanitation Data'!$D$11,0,10*ROW('Sanitation Data'!D79)),NA())</f>
        <v>#N/A</v>
      </c>
      <c r="Z85" s="92" t="e">
        <f ca="true">+IF(AND(ISNUMBER(OFFSET('Sanitation Data'!$D$12,0,10*ROW('Sanitation Data'!D79))),'Data Summary'!CO85="Yes"),OFFSET('Sanitation Data'!$D$12,0,10*ROW('Sanitation Data'!D79)),NA())</f>
        <v>#N/A</v>
      </c>
      <c r="AA85" s="92" t="e">
        <f ca="true">+IF(AND(ISNUMBER(OFFSET('Sanitation Data'!$E$4,0,10*ROW('Sanitation Data'!E79))),'Data Summary'!CP85="Yes"),100-OFFSET('Sanitation Data'!$E$4,0,10*ROW('Sanitation Data'!E79)),NA())</f>
        <v>#N/A</v>
      </c>
      <c r="AB85" s="92" t="e">
        <f ca="true">+IF(AND(ISNUMBER(OFFSET('Sanitation Data'!$E$6,0,10*ROW('Sanitation Data'!E79))),'Data Summary'!CQ85="Yes"),OFFSET('Sanitation Data'!$E$6,0,10*ROW('Sanitation Data'!E79)),NA())</f>
        <v>#N/A</v>
      </c>
      <c r="AC85" s="92" t="e">
        <f ca="true">+IF(AND(ISNUMBER(OFFSET('Sanitation Data'!$E$10,0,10*ROW('Sanitation Data'!E79))),'Data Summary'!CR85="Yes"),OFFSET('Sanitation Data'!$E$10,0,10*ROW('Sanitation Data'!E79)),NA())</f>
        <v>#N/A</v>
      </c>
      <c r="AD85" s="92" t="e">
        <f ca="true">+IF(AND(ISNUMBER(OFFSET('Sanitation Data'!$E$11,0,10*ROW('Sanitation Data'!E79))),'Data Summary'!CS85="Yes"),OFFSET('Sanitation Data'!$E$11,0,10*ROW('Sanitation Data'!E79)),NA())</f>
        <v>#N/A</v>
      </c>
      <c r="AE85" s="92" t="e">
        <f ca="true">+IF(AND(ISNUMBER(OFFSET('Sanitation Data'!$E$12,0,10*ROW('Sanitation Data'!E79))),'Data Summary'!CT85="Yes"),OFFSET('Sanitation Data'!$E$12,0,10*ROW('Sanitation Data'!E79)),NA())</f>
        <v>#N/A</v>
      </c>
      <c r="AF85" s="92" t="e">
        <f ca="true">+IF(AND(ISNUMBER(OFFSET('Sanitation Data'!$F$4,0,10*ROW('Sanitation Data'!F79))),'Data Summary'!CU85="Yes"),100-OFFSET('Sanitation Data'!$F$4,0,10*ROW('Sanitation Data'!F79)),NA())</f>
        <v>#N/A</v>
      </c>
      <c r="AG85" s="92" t="e">
        <f ca="true">+IF(AND(ISNUMBER(OFFSET('Sanitation Data'!$F$6,0,10*ROW('Sanitation Data'!F79))),'Data Summary'!CV85="Yes"),OFFSET('Sanitation Data'!$F$6,0,10*ROW('Sanitation Data'!F79)),NA())</f>
        <v>#N/A</v>
      </c>
      <c r="AH85" s="92" t="e">
        <f ca="true">+IF(AND(ISNUMBER(OFFSET('Sanitation Data'!$F$10,0,10*ROW('Sanitation Data'!F79))),'Data Summary'!CW85="Yes"),OFFSET('Sanitation Data'!$F$10,0,10*ROW('Sanitation Data'!F79)),NA())</f>
        <v>#N/A</v>
      </c>
      <c r="AI85" s="92" t="e">
        <f ca="true">+IF(AND(ISNUMBER(OFFSET('Sanitation Data'!$F$11,0,10*ROW('Sanitation Data'!F79))),'Data Summary'!CX85="Yes"),OFFSET('Sanitation Data'!$F$11,0,10*ROW('Sanitation Data'!F79)),NA())</f>
        <v>#N/A</v>
      </c>
      <c r="AJ85" s="92" t="e">
        <f ca="true">+IF(AND(ISNUMBER(OFFSET('Sanitation Data'!$F$12,0,10*ROW('Sanitation Data'!F79))),'Data Summary'!CY85="Yes"),OFFSET('Sanitation Data'!$F$12,0,10*ROW('Sanitation Data'!F79)),NA())</f>
        <v>#N/A</v>
      </c>
      <c r="AK85" s="92" t="e">
        <f ca="true">+IF(AND(ISNUMBER(OFFSET('Sanitation Data'!$G$4,0,10*ROW('Sanitation Data'!G79))),'Data Summary'!CZ85="Yes"),100-OFFSET('Sanitation Data'!$G$4,0,10*ROW('Sanitation Data'!G79)),NA())</f>
        <v>#N/A</v>
      </c>
      <c r="AL85" s="92" t="e">
        <f ca="true">+IF(AND(ISNUMBER(OFFSET('Sanitation Data'!$G$6,0,10*ROW('Sanitation Data'!G79))),'Data Summary'!DA85="Yes"),OFFSET('Sanitation Data'!$G$6,0,10*ROW('Sanitation Data'!G79)),NA())</f>
        <v>#N/A</v>
      </c>
      <c r="AM85" s="92" t="e">
        <f ca="true">+IF(AND(ISNUMBER(OFFSET('Sanitation Data'!$G$10,0,10*ROW('Sanitation Data'!G79))),'Data Summary'!DB85="Yes"),OFFSET('Sanitation Data'!$G$10,0,10*ROW('Sanitation Data'!G79)),NA())</f>
        <v>#N/A</v>
      </c>
      <c r="AN85" s="92" t="e">
        <f ca="true">+IF(AND(ISNUMBER(OFFSET('Sanitation Data'!$G$11,0,10*ROW('Sanitation Data'!G79))),'Data Summary'!DC85="Yes"),OFFSET('Sanitation Data'!$G$11,0,10*ROW('Sanitation Data'!G79)),NA())</f>
        <v>#N/A</v>
      </c>
      <c r="AO85" s="92" t="e">
        <f ca="true">+IF(AND(ISNUMBER(OFFSET('Sanitation Data'!$G$12,0,10*ROW('Sanitation Data'!G79))),'Data Summary'!DD85="Yes"),OFFSET('Sanitation Data'!$G$12,0,10*ROW('Sanitation Data'!G79)),NA())</f>
        <v>#N/A</v>
      </c>
      <c r="AP85" s="92" t="e">
        <f ca="true">+IF(AND(ISNUMBER(OFFSET('Sanitation Data'!$H$4,0,10*ROW('Sanitation Data'!H79))),'Data Summary'!DE85="Yes"),100-OFFSET('Sanitation Data'!$H$4,0,10*ROW('Sanitation Data'!H79)),NA())</f>
        <v>#N/A</v>
      </c>
      <c r="AQ85" s="92" t="e">
        <f ca="true">+IF(AND(ISNUMBER(OFFSET('Sanitation Data'!$H$6,0,10*ROW('Sanitation Data'!H79))),'Data Summary'!DF85="Yes"),OFFSET('Sanitation Data'!$H$6,0,10*ROW('Sanitation Data'!H79)),NA())</f>
        <v>#N/A</v>
      </c>
      <c r="AR85" s="92" t="e">
        <f ca="true">+IF(AND(ISNUMBER(OFFSET('Sanitation Data'!$H$10,0,10*ROW('Sanitation Data'!H79))),'Data Summary'!DG85="Yes"),OFFSET('Sanitation Data'!$H$10,0,10*ROW('Sanitation Data'!H79)),NA())</f>
        <v>#N/A</v>
      </c>
      <c r="AS85" s="92" t="e">
        <f ca="true">+IF(AND(ISNUMBER(OFFSET('Sanitation Data'!$H$11,0,10*ROW('Sanitation Data'!H79))),'Data Summary'!DH85="Yes"),OFFSET('Sanitation Data'!$H$11,0,10*ROW('Sanitation Data'!H79)),NA())</f>
        <v>#N/A</v>
      </c>
      <c r="AT85" s="92" t="e">
        <f ca="true">+IF(AND(ISNUMBER(OFFSET('Sanitation Data'!$H$12,0,10*ROW('Sanitation Data'!H79))),'Data Summary'!DI85="Yes"),OFFSET('Sanitation Data'!$H$12,0,10*ROW('Sanitation Data'!H79)),NA())</f>
        <v>#N/A</v>
      </c>
      <c r="AU85" s="92" t="e">
        <f ca="true">+IF(AND(ISNUMBER(OFFSET('Sanitation Data'!$I$4,0,10*ROW('Sanitation Data'!I79))),'Data Summary'!DJ85="Yes"),100-OFFSET('Sanitation Data'!$I$4,0,10*ROW('Sanitation Data'!I79)),NA())</f>
        <v>#N/A</v>
      </c>
      <c r="AV85" s="92" t="e">
        <f ca="true">+IF(AND(ISNUMBER(OFFSET('Sanitation Data'!$I$6,0,10*ROW('Sanitation Data'!I79))),'Data Summary'!DK85="Yes"),OFFSET('Sanitation Data'!$I$6,0,10*ROW('Sanitation Data'!I79)),NA())</f>
        <v>#N/A</v>
      </c>
      <c r="AW85" s="92" t="e">
        <f ca="true">+IF(AND(ISNUMBER(OFFSET('Sanitation Data'!$I$10,0,10*ROW('Sanitation Data'!I79))),'Data Summary'!DL85="Yes"),OFFSET('Sanitation Data'!$I$10,0,10*ROW('Sanitation Data'!I79)),NA())</f>
        <v>#N/A</v>
      </c>
      <c r="AX85" s="92" t="e">
        <f ca="true">+IF(AND(ISNUMBER(OFFSET('Sanitation Data'!$I$11,0,10*ROW('Sanitation Data'!I79))),'Data Summary'!DM85="Yes"),OFFSET('Sanitation Data'!$I$11,0,10*ROW('Sanitation Data'!I79)),NA())</f>
        <v>#N/A</v>
      </c>
      <c r="AY85" s="92" t="e">
        <f ca="true">+IF(AND(ISNUMBER(OFFSET('Sanitation Data'!$I$12,0,10*ROW('Sanitation Data'!I79))),'Data Summary'!DN85="Yes"),OFFSET('Sanitation Data'!$I$12,0,10*ROW('Sanitation Data'!I79)),NA())</f>
        <v>#N/A</v>
      </c>
      <c r="AZ85" s="93" t="e">
        <f ca="true">+IF(AND(ISNUMBER(OFFSET('Hygiene Data'!$D$5,0,10*ROW('Hygiene Data'!D79))),'Data Summary'!DO85="Yes"),OFFSET('Hygiene Data'!$D$5,0,10*ROW('Hygiene Data'!D79)),NA())</f>
        <v>#N/A</v>
      </c>
      <c r="BA85" s="93" t="e">
        <f ca="true">+IF(AND(ISNUMBER(OFFSET('Hygiene Data'!$D$7,0,10*ROW('Hygiene Data'!D79))),'Data Summary'!DP85="Yes"),OFFSET('Hygiene Data'!$D$7,0,10*ROW('Hygiene Data'!D79)),NA())</f>
        <v>#N/A</v>
      </c>
      <c r="BB85" s="93" t="e">
        <f ca="true">+IF(AND(ISNUMBER(OFFSET('Hygiene Data'!$D$9,0,10*ROW('Hygiene Data'!D79))),'Data Summary'!DQ85="Yes"),OFFSET('Hygiene Data'!$D$9,0,10*ROW('Hygiene Data'!D79)),NA())</f>
        <v>#N/A</v>
      </c>
      <c r="BC85" s="93" t="e">
        <f ca="true">+IF(AND(ISNUMBER(OFFSET('Hygiene Data'!$E$5,0,10*ROW('Hygiene Data'!E79))),'Data Summary'!DR85="Yes"),OFFSET('Hygiene Data'!$E$5,0,10*ROW('Hygiene Data'!E79)),NA())</f>
        <v>#N/A</v>
      </c>
      <c r="BD85" s="93" t="e">
        <f ca="true">+IF(AND(ISNUMBER(OFFSET('Hygiene Data'!$E$7,0,10*ROW('Hygiene Data'!E79))),'Data Summary'!DS85="Yes"),OFFSET('Hygiene Data'!$E$7,0,10*ROW('Hygiene Data'!E79)),NA())</f>
        <v>#N/A</v>
      </c>
      <c r="BE85" s="93" t="e">
        <f ca="true">+IF(AND(ISNUMBER(OFFSET('Hygiene Data'!$E$9,0,10*ROW('Hygiene Data'!E79))),'Data Summary'!DT85="Yes"),OFFSET('Hygiene Data'!$E$9,0,10*ROW('Hygiene Data'!E79)),NA())</f>
        <v>#N/A</v>
      </c>
      <c r="BF85" s="93" t="e">
        <f ca="true">+IF(AND(ISNUMBER(OFFSET('Hygiene Data'!$F$5,0,10*ROW('Hygiene Data'!F79))),'Data Summary'!DU85="Yes"),OFFSET('Hygiene Data'!$F$5,0,10*ROW('Hygiene Data'!F79)),NA())</f>
        <v>#N/A</v>
      </c>
      <c r="BG85" s="93" t="e">
        <f ca="true">+IF(AND(ISNUMBER(OFFSET('Hygiene Data'!$F$7,0,10*ROW('Hygiene Data'!F79))),'Data Summary'!DV85="Yes"),OFFSET('Hygiene Data'!$F$7,0,10*ROW('Hygiene Data'!F79)),NA())</f>
        <v>#N/A</v>
      </c>
      <c r="BH85" s="93" t="e">
        <f ca="true">+IF(AND(ISNUMBER(OFFSET('Hygiene Data'!$F$9,0,10*ROW('Hygiene Data'!F79))),'Data Summary'!DW85="Yes"),OFFSET('Hygiene Data'!$F$9,0,10*ROW('Hygiene Data'!F79)),NA())</f>
        <v>#N/A</v>
      </c>
      <c r="BI85" s="93" t="e">
        <f ca="true">+IF(AND(ISNUMBER(OFFSET('Hygiene Data'!$G$5,0,10*ROW('Hygiene Data'!G79))),'Data Summary'!DX85="Yes"),OFFSET('Hygiene Data'!$G$5,0,10*ROW('Hygiene Data'!G79)),NA())</f>
        <v>#N/A</v>
      </c>
      <c r="BJ85" s="93" t="e">
        <f ca="true">+IF(AND(ISNUMBER(OFFSET('Hygiene Data'!$G$7,0,10*ROW('Hygiene Data'!G79))),'Data Summary'!DY85="Yes"),OFFSET('Hygiene Data'!$G$7,0,10*ROW('Hygiene Data'!G79)),NA())</f>
        <v>#N/A</v>
      </c>
      <c r="BK85" s="93" t="e">
        <f ca="true">+IF(AND(ISNUMBER(OFFSET('Hygiene Data'!$G$9,0,10*ROW('Hygiene Data'!G79))),'Data Summary'!DZ85="Yes"),OFFSET('Hygiene Data'!$G$9,0,10*ROW('Hygiene Data'!G79)),NA())</f>
        <v>#N/A</v>
      </c>
      <c r="BL85" s="93" t="e">
        <f ca="true">+IF(AND(ISNUMBER(OFFSET('Hygiene Data'!$H$5,0,10*ROW('Hygiene Data'!H79))),'Data Summary'!EA85="Yes"),OFFSET('Hygiene Data'!$H$5,0,10*ROW('Hygiene Data'!H79)),NA())</f>
        <v>#N/A</v>
      </c>
      <c r="BM85" s="93" t="e">
        <f ca="true">+IF(AND(ISNUMBER(OFFSET('Hygiene Data'!$H$7,0,10*ROW('Hygiene Data'!H79))),'Data Summary'!EB85="Yes"),OFFSET('Hygiene Data'!$H$7,0,10*ROW('Hygiene Data'!H79)),NA())</f>
        <v>#N/A</v>
      </c>
      <c r="BN85" s="93" t="e">
        <f ca="true">+IF(AND(ISNUMBER(OFFSET('Hygiene Data'!$H$9,0,10*ROW('Hygiene Data'!H79))),'Data Summary'!EC85="Yes"),OFFSET('Hygiene Data'!$H$9,0,10*ROW('Hygiene Data'!H79)),NA())</f>
        <v>#N/A</v>
      </c>
      <c r="BO85" s="93" t="e">
        <f ca="true">+IF(AND(ISNUMBER(OFFSET('Hygiene Data'!$I$5,0,10*ROW('Hygiene Data'!I79))),'Data Summary'!ED85="Yes"),OFFSET('Hygiene Data'!$I$5,0,10*ROW('Hygiene Data'!I79)),NA())</f>
        <v>#N/A</v>
      </c>
      <c r="BP85" s="93" t="e">
        <f ca="true">+IF(AND(ISNUMBER(OFFSET('Hygiene Data'!$I$7,0,10*ROW('Hygiene Data'!I79))),'Data Summary'!EE85="Yes"),OFFSET('Hygiene Data'!$I$7,0,10*ROW('Hygiene Data'!I79)),NA())</f>
        <v>#N/A</v>
      </c>
      <c r="BQ85" s="93" t="e">
        <f ca="true">+IF(AND(ISNUMBER(OFFSET('Hygiene Data'!$I$9,0,10*ROW('Hygiene Data'!I79))),'Data Summary'!EF85="Yes"),OFFSET('Hygiene Data'!$I$9,0,10*ROW('Hygiene Data'!I79)),NA())</f>
        <v>#N/A</v>
      </c>
    </row>
    <row xmlns:x14ac="http://schemas.microsoft.com/office/spreadsheetml/2009/9/ac" r="86" x14ac:dyDescent="0.2">
      <c r="A86" s="328" t="e">
        <f ca="true">+RIGHT('Data Summary'!A86,LEN('Data Summary'!A86)-9)</f>
        <v>#VALUE!</v>
      </c>
      <c r="B86" s="35" t="str">
        <f ca="true">+IF(ISTEXT('Data Summary'!B86),'Data Summary'!B86,"")</f>
        <v/>
      </c>
      <c r="C86" s="327" t="e">
        <f ca="true">+VALUE('Data Summary'!C86)</f>
        <v>#VALUE!</v>
      </c>
      <c r="D86" s="91" t="e">
        <f ca="true">+IF(AND(ISNUMBER(OFFSET('Water Data'!$D$4,0,10*ROW('Water Data'!D80))),'Data Summary'!BS86="Yes"),100-OFFSET('Water Data'!$D$4,0,10*ROW('Water Data'!D80)),NA())</f>
        <v>#N/A</v>
      </c>
      <c r="E86" s="91" t="e">
        <f ca="true">+IF(AND(ISNUMBER(OFFSET('Water Data'!$D$6,0,10*ROW('Water Data'!D80))),'Data Summary'!BT86="Yes"),OFFSET('Water Data'!$D$6,0,10*ROW('Water Data'!D80)),NA())</f>
        <v>#N/A</v>
      </c>
      <c r="F86" s="91" t="e">
        <f ca="true">+IF(AND(ISNUMBER(OFFSET('Water Data'!$D$9,0,10*ROW('Water Data'!D80))),'Data Summary'!BU86="Yes"),OFFSET('Water Data'!$D$9,0,10*ROW('Water Data'!D80)),NA())</f>
        <v>#N/A</v>
      </c>
      <c r="G86" s="91" t="e">
        <f ca="true">+IF(AND(ISNUMBER(OFFSET('Water Data'!$E$4,0,10*ROW('Water Data'!E80))),'Data Summary'!BV86="Yes"),100-OFFSET('Water Data'!$E$4,0,10*ROW('Water Data'!E80)),NA())</f>
        <v>#N/A</v>
      </c>
      <c r="H86" s="91" t="e">
        <f ca="true">+IF(AND(ISNUMBER(OFFSET('Water Data'!$E$6,0,10*ROW('Water Data'!E80))),'Data Summary'!BW86="Yes"),OFFSET('Water Data'!$E$6,0,10*ROW('Water Data'!E80)),NA())</f>
        <v>#N/A</v>
      </c>
      <c r="I86" s="91" t="e">
        <f ca="true">+IF(AND(ISNUMBER(OFFSET('Water Data'!$E$9,0,10*ROW('Water Data'!E80))),'Data Summary'!BX86="Yes"),OFFSET('Water Data'!$E$9,0,10*ROW('Water Data'!E80)),NA())</f>
        <v>#N/A</v>
      </c>
      <c r="J86" s="91" t="e">
        <f ca="true">+IF(AND(ISNUMBER(OFFSET('Water Data'!$F$4,0,10*ROW('Water Data'!F80))),'Data Summary'!BY86="Yes"),100-OFFSET('Water Data'!$F$4,0,10*ROW('Water Data'!F80)),NA())</f>
        <v>#N/A</v>
      </c>
      <c r="K86" s="91" t="e">
        <f ca="true">+IF(AND(ISNUMBER(OFFSET('Water Data'!$F$6,0,10*ROW('Water Data'!F80))),'Data Summary'!BZ86="Yes"),OFFSET('Water Data'!$F$6,0,10*ROW('Water Data'!F80)),NA())</f>
        <v>#N/A</v>
      </c>
      <c r="L86" s="91" t="e">
        <f ca="true">+IF(AND(ISNUMBER(OFFSET('Water Data'!$F$9,0,10*ROW('Water Data'!F80))),'Data Summary'!CA86="Yes"),OFFSET('Water Data'!$F$9,0,10*ROW('Water Data'!F80)),NA())</f>
        <v>#N/A</v>
      </c>
      <c r="M86" s="91" t="e">
        <f ca="true">+IF(AND(ISNUMBER(OFFSET('Water Data'!$G$4,0,10*ROW('Water Data'!G80))),'Data Summary'!CB86="Yes"),100-OFFSET('Water Data'!$G$4,0,10*ROW('Water Data'!G80)),NA())</f>
        <v>#N/A</v>
      </c>
      <c r="N86" s="91" t="e">
        <f ca="true">+IF(AND(ISNUMBER(OFFSET('Water Data'!$G$6,0,10*ROW('Water Data'!G80))),'Data Summary'!CC86="Yes"),OFFSET('Water Data'!$G$6,0,10*ROW('Water Data'!G80)),NA())</f>
        <v>#N/A</v>
      </c>
      <c r="O86" s="91" t="e">
        <f ca="true">+IF(AND(ISNUMBER(OFFSET('Water Data'!$G$9,0,10*ROW('Water Data'!G80))),'Data Summary'!CD86="Yes"),OFFSET('Water Data'!$G$9,0,10*ROW('Water Data'!G80)),NA())</f>
        <v>#N/A</v>
      </c>
      <c r="P86" s="91" t="e">
        <f ca="true">+IF(AND(ISNUMBER(OFFSET('Water Data'!$H$4,0,10*ROW('Water Data'!H80))),'Data Summary'!CE86="Yes"),100-OFFSET('Water Data'!$H$4,0,10*ROW('Water Data'!H80)),NA())</f>
        <v>#N/A</v>
      </c>
      <c r="Q86" s="91" t="e">
        <f ca="true">+IF(AND(ISNUMBER(OFFSET('Water Data'!$H$6,0,10*ROW('Water Data'!H80))),'Data Summary'!CF86="Yes"),OFFSET('Water Data'!$H$6,0,10*ROW('Water Data'!H80)),NA())</f>
        <v>#N/A</v>
      </c>
      <c r="R86" s="91" t="e">
        <f ca="true">+IF(AND(ISNUMBER(OFFSET('Water Data'!$H$9,0,10*ROW('Water Data'!H80))),'Data Summary'!CG86="Yes"),OFFSET('Water Data'!$H$9,0,10*ROW('Water Data'!H80)),NA())</f>
        <v>#N/A</v>
      </c>
      <c r="S86" s="91" t="e">
        <f ca="true">+IF(AND(ISNUMBER(OFFSET('Water Data'!$I$4,0,10*ROW('Water Data'!I80))),'Data Summary'!CH86="Yes"),100-OFFSET('Water Data'!$I$4,0,10*ROW('Water Data'!I80)),NA())</f>
        <v>#N/A</v>
      </c>
      <c r="T86" s="91" t="e">
        <f ca="true">+IF(AND(ISNUMBER(OFFSET('Water Data'!$I$6,0,10*ROW('Water Data'!I80))),'Data Summary'!CI86="Yes"),OFFSET('Water Data'!$I$6,0,10*ROW('Water Data'!I80)),NA())</f>
        <v>#N/A</v>
      </c>
      <c r="U86" s="91" t="e">
        <f ca="true">+IF(AND(ISNUMBER(OFFSET('Water Data'!$I$9,0,10*ROW('Water Data'!I80))),'Data Summary'!CJ86="Yes"),OFFSET('Water Data'!$I$9,0,10*ROW('Water Data'!I80)),NA())</f>
        <v>#N/A</v>
      </c>
      <c r="V86" s="92" t="e">
        <f ca="true">+IF(AND(ISNUMBER(OFFSET('Sanitation Data'!$D$4,0,10*ROW('Sanitation Data'!D80))),'Data Summary'!CK86="Yes"),100-OFFSET('Sanitation Data'!$D$4,0,10*ROW('Sanitation Data'!D80)),NA())</f>
        <v>#N/A</v>
      </c>
      <c r="W86" s="92" t="e">
        <f ca="true">+IF(AND(ISNUMBER(OFFSET('Sanitation Data'!$D$6,0,10*ROW('Sanitation Data'!D80))),'Data Summary'!CL86="Yes"),OFFSET('Sanitation Data'!$D$6,0,10*ROW('Sanitation Data'!D80)),NA())</f>
        <v>#N/A</v>
      </c>
      <c r="X86" s="92" t="e">
        <f ca="true">+IF(AND(ISNUMBER(OFFSET('Sanitation Data'!$D$10,0,10*ROW('Sanitation Data'!D80))),'Data Summary'!CM86="Yes"),OFFSET('Sanitation Data'!$D$10,0,10*ROW('Sanitation Data'!D80)),NA())</f>
        <v>#N/A</v>
      </c>
      <c r="Y86" s="92" t="e">
        <f ca="true">+IF(AND(ISNUMBER(OFFSET('Sanitation Data'!$D$11,0,10*ROW('Sanitation Data'!D80))),'Data Summary'!CN86="Yes"),OFFSET('Sanitation Data'!$D$11,0,10*ROW('Sanitation Data'!D80)),NA())</f>
        <v>#N/A</v>
      </c>
      <c r="Z86" s="92" t="e">
        <f ca="true">+IF(AND(ISNUMBER(OFFSET('Sanitation Data'!$D$12,0,10*ROW('Sanitation Data'!D80))),'Data Summary'!CO86="Yes"),OFFSET('Sanitation Data'!$D$12,0,10*ROW('Sanitation Data'!D80)),NA())</f>
        <v>#N/A</v>
      </c>
      <c r="AA86" s="92" t="e">
        <f ca="true">+IF(AND(ISNUMBER(OFFSET('Sanitation Data'!$E$4,0,10*ROW('Sanitation Data'!E80))),'Data Summary'!CP86="Yes"),100-OFFSET('Sanitation Data'!$E$4,0,10*ROW('Sanitation Data'!E80)),NA())</f>
        <v>#N/A</v>
      </c>
      <c r="AB86" s="92" t="e">
        <f ca="true">+IF(AND(ISNUMBER(OFFSET('Sanitation Data'!$E$6,0,10*ROW('Sanitation Data'!E80))),'Data Summary'!CQ86="Yes"),OFFSET('Sanitation Data'!$E$6,0,10*ROW('Sanitation Data'!E80)),NA())</f>
        <v>#N/A</v>
      </c>
      <c r="AC86" s="92" t="e">
        <f ca="true">+IF(AND(ISNUMBER(OFFSET('Sanitation Data'!$E$10,0,10*ROW('Sanitation Data'!E80))),'Data Summary'!CR86="Yes"),OFFSET('Sanitation Data'!$E$10,0,10*ROW('Sanitation Data'!E80)),NA())</f>
        <v>#N/A</v>
      </c>
      <c r="AD86" s="92" t="e">
        <f ca="true">+IF(AND(ISNUMBER(OFFSET('Sanitation Data'!$E$11,0,10*ROW('Sanitation Data'!E80))),'Data Summary'!CS86="Yes"),OFFSET('Sanitation Data'!$E$11,0,10*ROW('Sanitation Data'!E80)),NA())</f>
        <v>#N/A</v>
      </c>
      <c r="AE86" s="92" t="e">
        <f ca="true">+IF(AND(ISNUMBER(OFFSET('Sanitation Data'!$E$12,0,10*ROW('Sanitation Data'!E80))),'Data Summary'!CT86="Yes"),OFFSET('Sanitation Data'!$E$12,0,10*ROW('Sanitation Data'!E80)),NA())</f>
        <v>#N/A</v>
      </c>
      <c r="AF86" s="92" t="e">
        <f ca="true">+IF(AND(ISNUMBER(OFFSET('Sanitation Data'!$F$4,0,10*ROW('Sanitation Data'!F80))),'Data Summary'!CU86="Yes"),100-OFFSET('Sanitation Data'!$F$4,0,10*ROW('Sanitation Data'!F80)),NA())</f>
        <v>#N/A</v>
      </c>
      <c r="AG86" s="92" t="e">
        <f ca="true">+IF(AND(ISNUMBER(OFFSET('Sanitation Data'!$F$6,0,10*ROW('Sanitation Data'!F80))),'Data Summary'!CV86="Yes"),OFFSET('Sanitation Data'!$F$6,0,10*ROW('Sanitation Data'!F80)),NA())</f>
        <v>#N/A</v>
      </c>
      <c r="AH86" s="92" t="e">
        <f ca="true">+IF(AND(ISNUMBER(OFFSET('Sanitation Data'!$F$10,0,10*ROW('Sanitation Data'!F80))),'Data Summary'!CW86="Yes"),OFFSET('Sanitation Data'!$F$10,0,10*ROW('Sanitation Data'!F80)),NA())</f>
        <v>#N/A</v>
      </c>
      <c r="AI86" s="92" t="e">
        <f ca="true">+IF(AND(ISNUMBER(OFFSET('Sanitation Data'!$F$11,0,10*ROW('Sanitation Data'!F80))),'Data Summary'!CX86="Yes"),OFFSET('Sanitation Data'!$F$11,0,10*ROW('Sanitation Data'!F80)),NA())</f>
        <v>#N/A</v>
      </c>
      <c r="AJ86" s="92" t="e">
        <f ca="true">+IF(AND(ISNUMBER(OFFSET('Sanitation Data'!$F$12,0,10*ROW('Sanitation Data'!F80))),'Data Summary'!CY86="Yes"),OFFSET('Sanitation Data'!$F$12,0,10*ROW('Sanitation Data'!F80)),NA())</f>
        <v>#N/A</v>
      </c>
      <c r="AK86" s="92" t="e">
        <f ca="true">+IF(AND(ISNUMBER(OFFSET('Sanitation Data'!$G$4,0,10*ROW('Sanitation Data'!G80))),'Data Summary'!CZ86="Yes"),100-OFFSET('Sanitation Data'!$G$4,0,10*ROW('Sanitation Data'!G80)),NA())</f>
        <v>#N/A</v>
      </c>
      <c r="AL86" s="92" t="e">
        <f ca="true">+IF(AND(ISNUMBER(OFFSET('Sanitation Data'!$G$6,0,10*ROW('Sanitation Data'!G80))),'Data Summary'!DA86="Yes"),OFFSET('Sanitation Data'!$G$6,0,10*ROW('Sanitation Data'!G80)),NA())</f>
        <v>#N/A</v>
      </c>
      <c r="AM86" s="92" t="e">
        <f ca="true">+IF(AND(ISNUMBER(OFFSET('Sanitation Data'!$G$10,0,10*ROW('Sanitation Data'!G80))),'Data Summary'!DB86="Yes"),OFFSET('Sanitation Data'!$G$10,0,10*ROW('Sanitation Data'!G80)),NA())</f>
        <v>#N/A</v>
      </c>
      <c r="AN86" s="92" t="e">
        <f ca="true">+IF(AND(ISNUMBER(OFFSET('Sanitation Data'!$G$11,0,10*ROW('Sanitation Data'!G80))),'Data Summary'!DC86="Yes"),OFFSET('Sanitation Data'!$G$11,0,10*ROW('Sanitation Data'!G80)),NA())</f>
        <v>#N/A</v>
      </c>
      <c r="AO86" s="92" t="e">
        <f ca="true">+IF(AND(ISNUMBER(OFFSET('Sanitation Data'!$G$12,0,10*ROW('Sanitation Data'!G80))),'Data Summary'!DD86="Yes"),OFFSET('Sanitation Data'!$G$12,0,10*ROW('Sanitation Data'!G80)),NA())</f>
        <v>#N/A</v>
      </c>
      <c r="AP86" s="92" t="e">
        <f ca="true">+IF(AND(ISNUMBER(OFFSET('Sanitation Data'!$H$4,0,10*ROW('Sanitation Data'!H80))),'Data Summary'!DE86="Yes"),100-OFFSET('Sanitation Data'!$H$4,0,10*ROW('Sanitation Data'!H80)),NA())</f>
        <v>#N/A</v>
      </c>
      <c r="AQ86" s="92" t="e">
        <f ca="true">+IF(AND(ISNUMBER(OFFSET('Sanitation Data'!$H$6,0,10*ROW('Sanitation Data'!H80))),'Data Summary'!DF86="Yes"),OFFSET('Sanitation Data'!$H$6,0,10*ROW('Sanitation Data'!H80)),NA())</f>
        <v>#N/A</v>
      </c>
      <c r="AR86" s="92" t="e">
        <f ca="true">+IF(AND(ISNUMBER(OFFSET('Sanitation Data'!$H$10,0,10*ROW('Sanitation Data'!H80))),'Data Summary'!DG86="Yes"),OFFSET('Sanitation Data'!$H$10,0,10*ROW('Sanitation Data'!H80)),NA())</f>
        <v>#N/A</v>
      </c>
      <c r="AS86" s="92" t="e">
        <f ca="true">+IF(AND(ISNUMBER(OFFSET('Sanitation Data'!$H$11,0,10*ROW('Sanitation Data'!H80))),'Data Summary'!DH86="Yes"),OFFSET('Sanitation Data'!$H$11,0,10*ROW('Sanitation Data'!H80)),NA())</f>
        <v>#N/A</v>
      </c>
      <c r="AT86" s="92" t="e">
        <f ca="true">+IF(AND(ISNUMBER(OFFSET('Sanitation Data'!$H$12,0,10*ROW('Sanitation Data'!H80))),'Data Summary'!DI86="Yes"),OFFSET('Sanitation Data'!$H$12,0,10*ROW('Sanitation Data'!H80)),NA())</f>
        <v>#N/A</v>
      </c>
      <c r="AU86" s="92" t="e">
        <f ca="true">+IF(AND(ISNUMBER(OFFSET('Sanitation Data'!$I$4,0,10*ROW('Sanitation Data'!I80))),'Data Summary'!DJ86="Yes"),100-OFFSET('Sanitation Data'!$I$4,0,10*ROW('Sanitation Data'!I80)),NA())</f>
        <v>#N/A</v>
      </c>
      <c r="AV86" s="92" t="e">
        <f ca="true">+IF(AND(ISNUMBER(OFFSET('Sanitation Data'!$I$6,0,10*ROW('Sanitation Data'!I80))),'Data Summary'!DK86="Yes"),OFFSET('Sanitation Data'!$I$6,0,10*ROW('Sanitation Data'!I80)),NA())</f>
        <v>#N/A</v>
      </c>
      <c r="AW86" s="92" t="e">
        <f ca="true">+IF(AND(ISNUMBER(OFFSET('Sanitation Data'!$I$10,0,10*ROW('Sanitation Data'!I80))),'Data Summary'!DL86="Yes"),OFFSET('Sanitation Data'!$I$10,0,10*ROW('Sanitation Data'!I80)),NA())</f>
        <v>#N/A</v>
      </c>
      <c r="AX86" s="92" t="e">
        <f ca="true">+IF(AND(ISNUMBER(OFFSET('Sanitation Data'!$I$11,0,10*ROW('Sanitation Data'!I80))),'Data Summary'!DM86="Yes"),OFFSET('Sanitation Data'!$I$11,0,10*ROW('Sanitation Data'!I80)),NA())</f>
        <v>#N/A</v>
      </c>
      <c r="AY86" s="92" t="e">
        <f ca="true">+IF(AND(ISNUMBER(OFFSET('Sanitation Data'!$I$12,0,10*ROW('Sanitation Data'!I80))),'Data Summary'!DN86="Yes"),OFFSET('Sanitation Data'!$I$12,0,10*ROW('Sanitation Data'!I80)),NA())</f>
        <v>#N/A</v>
      </c>
      <c r="AZ86" s="93" t="e">
        <f ca="true">+IF(AND(ISNUMBER(OFFSET('Hygiene Data'!$D$5,0,10*ROW('Hygiene Data'!D80))),'Data Summary'!DO86="Yes"),OFFSET('Hygiene Data'!$D$5,0,10*ROW('Hygiene Data'!D80)),NA())</f>
        <v>#N/A</v>
      </c>
      <c r="BA86" s="93" t="e">
        <f ca="true">+IF(AND(ISNUMBER(OFFSET('Hygiene Data'!$D$7,0,10*ROW('Hygiene Data'!D80))),'Data Summary'!DP86="Yes"),OFFSET('Hygiene Data'!$D$7,0,10*ROW('Hygiene Data'!D80)),NA())</f>
        <v>#N/A</v>
      </c>
      <c r="BB86" s="93" t="e">
        <f ca="true">+IF(AND(ISNUMBER(OFFSET('Hygiene Data'!$D$9,0,10*ROW('Hygiene Data'!D80))),'Data Summary'!DQ86="Yes"),OFFSET('Hygiene Data'!$D$9,0,10*ROW('Hygiene Data'!D80)),NA())</f>
        <v>#N/A</v>
      </c>
      <c r="BC86" s="93" t="e">
        <f ca="true">+IF(AND(ISNUMBER(OFFSET('Hygiene Data'!$E$5,0,10*ROW('Hygiene Data'!E80))),'Data Summary'!DR86="Yes"),OFFSET('Hygiene Data'!$E$5,0,10*ROW('Hygiene Data'!E80)),NA())</f>
        <v>#N/A</v>
      </c>
      <c r="BD86" s="93" t="e">
        <f ca="true">+IF(AND(ISNUMBER(OFFSET('Hygiene Data'!$E$7,0,10*ROW('Hygiene Data'!E80))),'Data Summary'!DS86="Yes"),OFFSET('Hygiene Data'!$E$7,0,10*ROW('Hygiene Data'!E80)),NA())</f>
        <v>#N/A</v>
      </c>
      <c r="BE86" s="93" t="e">
        <f ca="true">+IF(AND(ISNUMBER(OFFSET('Hygiene Data'!$E$9,0,10*ROW('Hygiene Data'!E80))),'Data Summary'!DT86="Yes"),OFFSET('Hygiene Data'!$E$9,0,10*ROW('Hygiene Data'!E80)),NA())</f>
        <v>#N/A</v>
      </c>
      <c r="BF86" s="93" t="e">
        <f ca="true">+IF(AND(ISNUMBER(OFFSET('Hygiene Data'!$F$5,0,10*ROW('Hygiene Data'!F80))),'Data Summary'!DU86="Yes"),OFFSET('Hygiene Data'!$F$5,0,10*ROW('Hygiene Data'!F80)),NA())</f>
        <v>#N/A</v>
      </c>
      <c r="BG86" s="93" t="e">
        <f ca="true">+IF(AND(ISNUMBER(OFFSET('Hygiene Data'!$F$7,0,10*ROW('Hygiene Data'!F80))),'Data Summary'!DV86="Yes"),OFFSET('Hygiene Data'!$F$7,0,10*ROW('Hygiene Data'!F80)),NA())</f>
        <v>#N/A</v>
      </c>
      <c r="BH86" s="93" t="e">
        <f ca="true">+IF(AND(ISNUMBER(OFFSET('Hygiene Data'!$F$9,0,10*ROW('Hygiene Data'!F80))),'Data Summary'!DW86="Yes"),OFFSET('Hygiene Data'!$F$9,0,10*ROW('Hygiene Data'!F80)),NA())</f>
        <v>#N/A</v>
      </c>
      <c r="BI86" s="93" t="e">
        <f ca="true">+IF(AND(ISNUMBER(OFFSET('Hygiene Data'!$G$5,0,10*ROW('Hygiene Data'!G80))),'Data Summary'!DX86="Yes"),OFFSET('Hygiene Data'!$G$5,0,10*ROW('Hygiene Data'!G80)),NA())</f>
        <v>#N/A</v>
      </c>
      <c r="BJ86" s="93" t="e">
        <f ca="true">+IF(AND(ISNUMBER(OFFSET('Hygiene Data'!$G$7,0,10*ROW('Hygiene Data'!G80))),'Data Summary'!DY86="Yes"),OFFSET('Hygiene Data'!$G$7,0,10*ROW('Hygiene Data'!G80)),NA())</f>
        <v>#N/A</v>
      </c>
      <c r="BK86" s="93" t="e">
        <f ca="true">+IF(AND(ISNUMBER(OFFSET('Hygiene Data'!$G$9,0,10*ROW('Hygiene Data'!G80))),'Data Summary'!DZ86="Yes"),OFFSET('Hygiene Data'!$G$9,0,10*ROW('Hygiene Data'!G80)),NA())</f>
        <v>#N/A</v>
      </c>
      <c r="BL86" s="93" t="e">
        <f ca="true">+IF(AND(ISNUMBER(OFFSET('Hygiene Data'!$H$5,0,10*ROW('Hygiene Data'!H80))),'Data Summary'!EA86="Yes"),OFFSET('Hygiene Data'!$H$5,0,10*ROW('Hygiene Data'!H80)),NA())</f>
        <v>#N/A</v>
      </c>
      <c r="BM86" s="93" t="e">
        <f ca="true">+IF(AND(ISNUMBER(OFFSET('Hygiene Data'!$H$7,0,10*ROW('Hygiene Data'!H80))),'Data Summary'!EB86="Yes"),OFFSET('Hygiene Data'!$H$7,0,10*ROW('Hygiene Data'!H80)),NA())</f>
        <v>#N/A</v>
      </c>
      <c r="BN86" s="93" t="e">
        <f ca="true">+IF(AND(ISNUMBER(OFFSET('Hygiene Data'!$H$9,0,10*ROW('Hygiene Data'!H80))),'Data Summary'!EC86="Yes"),OFFSET('Hygiene Data'!$H$9,0,10*ROW('Hygiene Data'!H80)),NA())</f>
        <v>#N/A</v>
      </c>
      <c r="BO86" s="93" t="e">
        <f ca="true">+IF(AND(ISNUMBER(OFFSET('Hygiene Data'!$I$5,0,10*ROW('Hygiene Data'!I80))),'Data Summary'!ED86="Yes"),OFFSET('Hygiene Data'!$I$5,0,10*ROW('Hygiene Data'!I80)),NA())</f>
        <v>#N/A</v>
      </c>
      <c r="BP86" s="93" t="e">
        <f ca="true">+IF(AND(ISNUMBER(OFFSET('Hygiene Data'!$I$7,0,10*ROW('Hygiene Data'!I80))),'Data Summary'!EE86="Yes"),OFFSET('Hygiene Data'!$I$7,0,10*ROW('Hygiene Data'!I80)),NA())</f>
        <v>#N/A</v>
      </c>
      <c r="BQ86" s="93" t="e">
        <f ca="true">+IF(AND(ISNUMBER(OFFSET('Hygiene Data'!$I$9,0,10*ROW('Hygiene Data'!I80))),'Data Summary'!EF86="Yes"),OFFSET('Hygiene Data'!$I$9,0,10*ROW('Hygiene Data'!I80)),NA())</f>
        <v>#N/A</v>
      </c>
    </row>
    <row xmlns:x14ac="http://schemas.microsoft.com/office/spreadsheetml/2009/9/ac" r="87" x14ac:dyDescent="0.2">
      <c r="A87" s="328" t="e">
        <f ca="true">+RIGHT('Data Summary'!A87,LEN('Data Summary'!A87)-9)</f>
        <v>#VALUE!</v>
      </c>
      <c r="B87" s="35" t="str">
        <f ca="true">+IF(ISTEXT('Data Summary'!B87),'Data Summary'!B87,"")</f>
        <v/>
      </c>
      <c r="C87" s="327" t="e">
        <f ca="true">+VALUE('Data Summary'!C87)</f>
        <v>#VALUE!</v>
      </c>
      <c r="D87" s="91" t="e">
        <f ca="true">+IF(AND(ISNUMBER(OFFSET('Water Data'!$D$4,0,10*ROW('Water Data'!D81))),'Data Summary'!BS87="Yes"),100-OFFSET('Water Data'!$D$4,0,10*ROW('Water Data'!D81)),NA())</f>
        <v>#N/A</v>
      </c>
      <c r="E87" s="91" t="e">
        <f ca="true">+IF(AND(ISNUMBER(OFFSET('Water Data'!$D$6,0,10*ROW('Water Data'!D81))),'Data Summary'!BT87="Yes"),OFFSET('Water Data'!$D$6,0,10*ROW('Water Data'!D81)),NA())</f>
        <v>#N/A</v>
      </c>
      <c r="F87" s="91" t="e">
        <f ca="true">+IF(AND(ISNUMBER(OFFSET('Water Data'!$D$9,0,10*ROW('Water Data'!D81))),'Data Summary'!BU87="Yes"),OFFSET('Water Data'!$D$9,0,10*ROW('Water Data'!D81)),NA())</f>
        <v>#N/A</v>
      </c>
      <c r="G87" s="91" t="e">
        <f ca="true">+IF(AND(ISNUMBER(OFFSET('Water Data'!$E$4,0,10*ROW('Water Data'!E81))),'Data Summary'!BV87="Yes"),100-OFFSET('Water Data'!$E$4,0,10*ROW('Water Data'!E81)),NA())</f>
        <v>#N/A</v>
      </c>
      <c r="H87" s="91" t="e">
        <f ca="true">+IF(AND(ISNUMBER(OFFSET('Water Data'!$E$6,0,10*ROW('Water Data'!E81))),'Data Summary'!BW87="Yes"),OFFSET('Water Data'!$E$6,0,10*ROW('Water Data'!E81)),NA())</f>
        <v>#N/A</v>
      </c>
      <c r="I87" s="91" t="e">
        <f ca="true">+IF(AND(ISNUMBER(OFFSET('Water Data'!$E$9,0,10*ROW('Water Data'!E81))),'Data Summary'!BX87="Yes"),OFFSET('Water Data'!$E$9,0,10*ROW('Water Data'!E81)),NA())</f>
        <v>#N/A</v>
      </c>
      <c r="J87" s="91" t="e">
        <f ca="true">+IF(AND(ISNUMBER(OFFSET('Water Data'!$F$4,0,10*ROW('Water Data'!F81))),'Data Summary'!BY87="Yes"),100-OFFSET('Water Data'!$F$4,0,10*ROW('Water Data'!F81)),NA())</f>
        <v>#N/A</v>
      </c>
      <c r="K87" s="91" t="e">
        <f ca="true">+IF(AND(ISNUMBER(OFFSET('Water Data'!$F$6,0,10*ROW('Water Data'!F81))),'Data Summary'!BZ87="Yes"),OFFSET('Water Data'!$F$6,0,10*ROW('Water Data'!F81)),NA())</f>
        <v>#N/A</v>
      </c>
      <c r="L87" s="91" t="e">
        <f ca="true">+IF(AND(ISNUMBER(OFFSET('Water Data'!$F$9,0,10*ROW('Water Data'!F81))),'Data Summary'!CA87="Yes"),OFFSET('Water Data'!$F$9,0,10*ROW('Water Data'!F81)),NA())</f>
        <v>#N/A</v>
      </c>
      <c r="M87" s="91" t="e">
        <f ca="true">+IF(AND(ISNUMBER(OFFSET('Water Data'!$G$4,0,10*ROW('Water Data'!G81))),'Data Summary'!CB87="Yes"),100-OFFSET('Water Data'!$G$4,0,10*ROW('Water Data'!G81)),NA())</f>
        <v>#N/A</v>
      </c>
      <c r="N87" s="91" t="e">
        <f ca="true">+IF(AND(ISNUMBER(OFFSET('Water Data'!$G$6,0,10*ROW('Water Data'!G81))),'Data Summary'!CC87="Yes"),OFFSET('Water Data'!$G$6,0,10*ROW('Water Data'!G81)),NA())</f>
        <v>#N/A</v>
      </c>
      <c r="O87" s="91" t="e">
        <f ca="true">+IF(AND(ISNUMBER(OFFSET('Water Data'!$G$9,0,10*ROW('Water Data'!G81))),'Data Summary'!CD87="Yes"),OFFSET('Water Data'!$G$9,0,10*ROW('Water Data'!G81)),NA())</f>
        <v>#N/A</v>
      </c>
      <c r="P87" s="91" t="e">
        <f ca="true">+IF(AND(ISNUMBER(OFFSET('Water Data'!$H$4,0,10*ROW('Water Data'!H81))),'Data Summary'!CE87="Yes"),100-OFFSET('Water Data'!$H$4,0,10*ROW('Water Data'!H81)),NA())</f>
        <v>#N/A</v>
      </c>
      <c r="Q87" s="91" t="e">
        <f ca="true">+IF(AND(ISNUMBER(OFFSET('Water Data'!$H$6,0,10*ROW('Water Data'!H81))),'Data Summary'!CF87="Yes"),OFFSET('Water Data'!$H$6,0,10*ROW('Water Data'!H81)),NA())</f>
        <v>#N/A</v>
      </c>
      <c r="R87" s="91" t="e">
        <f ca="true">+IF(AND(ISNUMBER(OFFSET('Water Data'!$H$9,0,10*ROW('Water Data'!H81))),'Data Summary'!CG87="Yes"),OFFSET('Water Data'!$H$9,0,10*ROW('Water Data'!H81)),NA())</f>
        <v>#N/A</v>
      </c>
      <c r="S87" s="91" t="e">
        <f ca="true">+IF(AND(ISNUMBER(OFFSET('Water Data'!$I$4,0,10*ROW('Water Data'!I81))),'Data Summary'!CH87="Yes"),100-OFFSET('Water Data'!$I$4,0,10*ROW('Water Data'!I81)),NA())</f>
        <v>#N/A</v>
      </c>
      <c r="T87" s="91" t="e">
        <f ca="true">+IF(AND(ISNUMBER(OFFSET('Water Data'!$I$6,0,10*ROW('Water Data'!I81))),'Data Summary'!CI87="Yes"),OFFSET('Water Data'!$I$6,0,10*ROW('Water Data'!I81)),NA())</f>
        <v>#N/A</v>
      </c>
      <c r="U87" s="91" t="e">
        <f ca="true">+IF(AND(ISNUMBER(OFFSET('Water Data'!$I$9,0,10*ROW('Water Data'!I81))),'Data Summary'!CJ87="Yes"),OFFSET('Water Data'!$I$9,0,10*ROW('Water Data'!I81)),NA())</f>
        <v>#N/A</v>
      </c>
      <c r="V87" s="92" t="e">
        <f ca="true">+IF(AND(ISNUMBER(OFFSET('Sanitation Data'!$D$4,0,10*ROW('Sanitation Data'!D81))),'Data Summary'!CK87="Yes"),100-OFFSET('Sanitation Data'!$D$4,0,10*ROW('Sanitation Data'!D81)),NA())</f>
        <v>#N/A</v>
      </c>
      <c r="W87" s="92" t="e">
        <f ca="true">+IF(AND(ISNUMBER(OFFSET('Sanitation Data'!$D$6,0,10*ROW('Sanitation Data'!D81))),'Data Summary'!CL87="Yes"),OFFSET('Sanitation Data'!$D$6,0,10*ROW('Sanitation Data'!D81)),NA())</f>
        <v>#N/A</v>
      </c>
      <c r="X87" s="92" t="e">
        <f ca="true">+IF(AND(ISNUMBER(OFFSET('Sanitation Data'!$D$10,0,10*ROW('Sanitation Data'!D81))),'Data Summary'!CM87="Yes"),OFFSET('Sanitation Data'!$D$10,0,10*ROW('Sanitation Data'!D81)),NA())</f>
        <v>#N/A</v>
      </c>
      <c r="Y87" s="92" t="e">
        <f ca="true">+IF(AND(ISNUMBER(OFFSET('Sanitation Data'!$D$11,0,10*ROW('Sanitation Data'!D81))),'Data Summary'!CN87="Yes"),OFFSET('Sanitation Data'!$D$11,0,10*ROW('Sanitation Data'!D81)),NA())</f>
        <v>#N/A</v>
      </c>
      <c r="Z87" s="92" t="e">
        <f ca="true">+IF(AND(ISNUMBER(OFFSET('Sanitation Data'!$D$12,0,10*ROW('Sanitation Data'!D81))),'Data Summary'!CO87="Yes"),OFFSET('Sanitation Data'!$D$12,0,10*ROW('Sanitation Data'!D81)),NA())</f>
        <v>#N/A</v>
      </c>
      <c r="AA87" s="92" t="e">
        <f ca="true">+IF(AND(ISNUMBER(OFFSET('Sanitation Data'!$E$4,0,10*ROW('Sanitation Data'!E81))),'Data Summary'!CP87="Yes"),100-OFFSET('Sanitation Data'!$E$4,0,10*ROW('Sanitation Data'!E81)),NA())</f>
        <v>#N/A</v>
      </c>
      <c r="AB87" s="92" t="e">
        <f ca="true">+IF(AND(ISNUMBER(OFFSET('Sanitation Data'!$E$6,0,10*ROW('Sanitation Data'!E81))),'Data Summary'!CQ87="Yes"),OFFSET('Sanitation Data'!$E$6,0,10*ROW('Sanitation Data'!E81)),NA())</f>
        <v>#N/A</v>
      </c>
      <c r="AC87" s="92" t="e">
        <f ca="true">+IF(AND(ISNUMBER(OFFSET('Sanitation Data'!$E$10,0,10*ROW('Sanitation Data'!E81))),'Data Summary'!CR87="Yes"),OFFSET('Sanitation Data'!$E$10,0,10*ROW('Sanitation Data'!E81)),NA())</f>
        <v>#N/A</v>
      </c>
      <c r="AD87" s="92" t="e">
        <f ca="true">+IF(AND(ISNUMBER(OFFSET('Sanitation Data'!$E$11,0,10*ROW('Sanitation Data'!E81))),'Data Summary'!CS87="Yes"),OFFSET('Sanitation Data'!$E$11,0,10*ROW('Sanitation Data'!E81)),NA())</f>
        <v>#N/A</v>
      </c>
      <c r="AE87" s="92" t="e">
        <f ca="true">+IF(AND(ISNUMBER(OFFSET('Sanitation Data'!$E$12,0,10*ROW('Sanitation Data'!E81))),'Data Summary'!CT87="Yes"),OFFSET('Sanitation Data'!$E$12,0,10*ROW('Sanitation Data'!E81)),NA())</f>
        <v>#N/A</v>
      </c>
      <c r="AF87" s="92" t="e">
        <f ca="true">+IF(AND(ISNUMBER(OFFSET('Sanitation Data'!$F$4,0,10*ROW('Sanitation Data'!F81))),'Data Summary'!CU87="Yes"),100-OFFSET('Sanitation Data'!$F$4,0,10*ROW('Sanitation Data'!F81)),NA())</f>
        <v>#N/A</v>
      </c>
      <c r="AG87" s="92" t="e">
        <f ca="true">+IF(AND(ISNUMBER(OFFSET('Sanitation Data'!$F$6,0,10*ROW('Sanitation Data'!F81))),'Data Summary'!CV87="Yes"),OFFSET('Sanitation Data'!$F$6,0,10*ROW('Sanitation Data'!F81)),NA())</f>
        <v>#N/A</v>
      </c>
      <c r="AH87" s="92" t="e">
        <f ca="true">+IF(AND(ISNUMBER(OFFSET('Sanitation Data'!$F$10,0,10*ROW('Sanitation Data'!F81))),'Data Summary'!CW87="Yes"),OFFSET('Sanitation Data'!$F$10,0,10*ROW('Sanitation Data'!F81)),NA())</f>
        <v>#N/A</v>
      </c>
      <c r="AI87" s="92" t="e">
        <f ca="true">+IF(AND(ISNUMBER(OFFSET('Sanitation Data'!$F$11,0,10*ROW('Sanitation Data'!F81))),'Data Summary'!CX87="Yes"),OFFSET('Sanitation Data'!$F$11,0,10*ROW('Sanitation Data'!F81)),NA())</f>
        <v>#N/A</v>
      </c>
      <c r="AJ87" s="92" t="e">
        <f ca="true">+IF(AND(ISNUMBER(OFFSET('Sanitation Data'!$F$12,0,10*ROW('Sanitation Data'!F81))),'Data Summary'!CY87="Yes"),OFFSET('Sanitation Data'!$F$12,0,10*ROW('Sanitation Data'!F81)),NA())</f>
        <v>#N/A</v>
      </c>
      <c r="AK87" s="92" t="e">
        <f ca="true">+IF(AND(ISNUMBER(OFFSET('Sanitation Data'!$G$4,0,10*ROW('Sanitation Data'!G81))),'Data Summary'!CZ87="Yes"),100-OFFSET('Sanitation Data'!$G$4,0,10*ROW('Sanitation Data'!G81)),NA())</f>
        <v>#N/A</v>
      </c>
      <c r="AL87" s="92" t="e">
        <f ca="true">+IF(AND(ISNUMBER(OFFSET('Sanitation Data'!$G$6,0,10*ROW('Sanitation Data'!G81))),'Data Summary'!DA87="Yes"),OFFSET('Sanitation Data'!$G$6,0,10*ROW('Sanitation Data'!G81)),NA())</f>
        <v>#N/A</v>
      </c>
      <c r="AM87" s="92" t="e">
        <f ca="true">+IF(AND(ISNUMBER(OFFSET('Sanitation Data'!$G$10,0,10*ROW('Sanitation Data'!G81))),'Data Summary'!DB87="Yes"),OFFSET('Sanitation Data'!$G$10,0,10*ROW('Sanitation Data'!G81)),NA())</f>
        <v>#N/A</v>
      </c>
      <c r="AN87" s="92" t="e">
        <f ca="true">+IF(AND(ISNUMBER(OFFSET('Sanitation Data'!$G$11,0,10*ROW('Sanitation Data'!G81))),'Data Summary'!DC87="Yes"),OFFSET('Sanitation Data'!$G$11,0,10*ROW('Sanitation Data'!G81)),NA())</f>
        <v>#N/A</v>
      </c>
      <c r="AO87" s="92" t="e">
        <f ca="true">+IF(AND(ISNUMBER(OFFSET('Sanitation Data'!$G$12,0,10*ROW('Sanitation Data'!G81))),'Data Summary'!DD87="Yes"),OFFSET('Sanitation Data'!$G$12,0,10*ROW('Sanitation Data'!G81)),NA())</f>
        <v>#N/A</v>
      </c>
      <c r="AP87" s="92" t="e">
        <f ca="true">+IF(AND(ISNUMBER(OFFSET('Sanitation Data'!$H$4,0,10*ROW('Sanitation Data'!H81))),'Data Summary'!DE87="Yes"),100-OFFSET('Sanitation Data'!$H$4,0,10*ROW('Sanitation Data'!H81)),NA())</f>
        <v>#N/A</v>
      </c>
      <c r="AQ87" s="92" t="e">
        <f ca="true">+IF(AND(ISNUMBER(OFFSET('Sanitation Data'!$H$6,0,10*ROW('Sanitation Data'!H81))),'Data Summary'!DF87="Yes"),OFFSET('Sanitation Data'!$H$6,0,10*ROW('Sanitation Data'!H81)),NA())</f>
        <v>#N/A</v>
      </c>
      <c r="AR87" s="92" t="e">
        <f ca="true">+IF(AND(ISNUMBER(OFFSET('Sanitation Data'!$H$10,0,10*ROW('Sanitation Data'!H81))),'Data Summary'!DG87="Yes"),OFFSET('Sanitation Data'!$H$10,0,10*ROW('Sanitation Data'!H81)),NA())</f>
        <v>#N/A</v>
      </c>
      <c r="AS87" s="92" t="e">
        <f ca="true">+IF(AND(ISNUMBER(OFFSET('Sanitation Data'!$H$11,0,10*ROW('Sanitation Data'!H81))),'Data Summary'!DH87="Yes"),OFFSET('Sanitation Data'!$H$11,0,10*ROW('Sanitation Data'!H81)),NA())</f>
        <v>#N/A</v>
      </c>
      <c r="AT87" s="92" t="e">
        <f ca="true">+IF(AND(ISNUMBER(OFFSET('Sanitation Data'!$H$12,0,10*ROW('Sanitation Data'!H81))),'Data Summary'!DI87="Yes"),OFFSET('Sanitation Data'!$H$12,0,10*ROW('Sanitation Data'!H81)),NA())</f>
        <v>#N/A</v>
      </c>
      <c r="AU87" s="92" t="e">
        <f ca="true">+IF(AND(ISNUMBER(OFFSET('Sanitation Data'!$I$4,0,10*ROW('Sanitation Data'!I81))),'Data Summary'!DJ87="Yes"),100-OFFSET('Sanitation Data'!$I$4,0,10*ROW('Sanitation Data'!I81)),NA())</f>
        <v>#N/A</v>
      </c>
      <c r="AV87" s="92" t="e">
        <f ca="true">+IF(AND(ISNUMBER(OFFSET('Sanitation Data'!$I$6,0,10*ROW('Sanitation Data'!I81))),'Data Summary'!DK87="Yes"),OFFSET('Sanitation Data'!$I$6,0,10*ROW('Sanitation Data'!I81)),NA())</f>
        <v>#N/A</v>
      </c>
      <c r="AW87" s="92" t="e">
        <f ca="true">+IF(AND(ISNUMBER(OFFSET('Sanitation Data'!$I$10,0,10*ROW('Sanitation Data'!I81))),'Data Summary'!DL87="Yes"),OFFSET('Sanitation Data'!$I$10,0,10*ROW('Sanitation Data'!I81)),NA())</f>
        <v>#N/A</v>
      </c>
      <c r="AX87" s="92" t="e">
        <f ca="true">+IF(AND(ISNUMBER(OFFSET('Sanitation Data'!$I$11,0,10*ROW('Sanitation Data'!I81))),'Data Summary'!DM87="Yes"),OFFSET('Sanitation Data'!$I$11,0,10*ROW('Sanitation Data'!I81)),NA())</f>
        <v>#N/A</v>
      </c>
      <c r="AY87" s="92" t="e">
        <f ca="true">+IF(AND(ISNUMBER(OFFSET('Sanitation Data'!$I$12,0,10*ROW('Sanitation Data'!I81))),'Data Summary'!DN87="Yes"),OFFSET('Sanitation Data'!$I$12,0,10*ROW('Sanitation Data'!I81)),NA())</f>
        <v>#N/A</v>
      </c>
      <c r="AZ87" s="93" t="e">
        <f ca="true">+IF(AND(ISNUMBER(OFFSET('Hygiene Data'!$D$5,0,10*ROW('Hygiene Data'!D81))),'Data Summary'!DO87="Yes"),OFFSET('Hygiene Data'!$D$5,0,10*ROW('Hygiene Data'!D81)),NA())</f>
        <v>#N/A</v>
      </c>
      <c r="BA87" s="93" t="e">
        <f ca="true">+IF(AND(ISNUMBER(OFFSET('Hygiene Data'!$D$7,0,10*ROW('Hygiene Data'!D81))),'Data Summary'!DP87="Yes"),OFFSET('Hygiene Data'!$D$7,0,10*ROW('Hygiene Data'!D81)),NA())</f>
        <v>#N/A</v>
      </c>
      <c r="BB87" s="93" t="e">
        <f ca="true">+IF(AND(ISNUMBER(OFFSET('Hygiene Data'!$D$9,0,10*ROW('Hygiene Data'!D81))),'Data Summary'!DQ87="Yes"),OFFSET('Hygiene Data'!$D$9,0,10*ROW('Hygiene Data'!D81)),NA())</f>
        <v>#N/A</v>
      </c>
      <c r="BC87" s="93" t="e">
        <f ca="true">+IF(AND(ISNUMBER(OFFSET('Hygiene Data'!$E$5,0,10*ROW('Hygiene Data'!E81))),'Data Summary'!DR87="Yes"),OFFSET('Hygiene Data'!$E$5,0,10*ROW('Hygiene Data'!E81)),NA())</f>
        <v>#N/A</v>
      </c>
      <c r="BD87" s="93" t="e">
        <f ca="true">+IF(AND(ISNUMBER(OFFSET('Hygiene Data'!$E$7,0,10*ROW('Hygiene Data'!E81))),'Data Summary'!DS87="Yes"),OFFSET('Hygiene Data'!$E$7,0,10*ROW('Hygiene Data'!E81)),NA())</f>
        <v>#N/A</v>
      </c>
      <c r="BE87" s="93" t="e">
        <f ca="true">+IF(AND(ISNUMBER(OFFSET('Hygiene Data'!$E$9,0,10*ROW('Hygiene Data'!E81))),'Data Summary'!DT87="Yes"),OFFSET('Hygiene Data'!$E$9,0,10*ROW('Hygiene Data'!E81)),NA())</f>
        <v>#N/A</v>
      </c>
      <c r="BF87" s="93" t="e">
        <f ca="true">+IF(AND(ISNUMBER(OFFSET('Hygiene Data'!$F$5,0,10*ROW('Hygiene Data'!F81))),'Data Summary'!DU87="Yes"),OFFSET('Hygiene Data'!$F$5,0,10*ROW('Hygiene Data'!F81)),NA())</f>
        <v>#N/A</v>
      </c>
      <c r="BG87" s="93" t="e">
        <f ca="true">+IF(AND(ISNUMBER(OFFSET('Hygiene Data'!$F$7,0,10*ROW('Hygiene Data'!F81))),'Data Summary'!DV87="Yes"),OFFSET('Hygiene Data'!$F$7,0,10*ROW('Hygiene Data'!F81)),NA())</f>
        <v>#N/A</v>
      </c>
      <c r="BH87" s="93" t="e">
        <f ca="true">+IF(AND(ISNUMBER(OFFSET('Hygiene Data'!$F$9,0,10*ROW('Hygiene Data'!F81))),'Data Summary'!DW87="Yes"),OFFSET('Hygiene Data'!$F$9,0,10*ROW('Hygiene Data'!F81)),NA())</f>
        <v>#N/A</v>
      </c>
      <c r="BI87" s="93" t="e">
        <f ca="true">+IF(AND(ISNUMBER(OFFSET('Hygiene Data'!$G$5,0,10*ROW('Hygiene Data'!G81))),'Data Summary'!DX87="Yes"),OFFSET('Hygiene Data'!$G$5,0,10*ROW('Hygiene Data'!G81)),NA())</f>
        <v>#N/A</v>
      </c>
      <c r="BJ87" s="93" t="e">
        <f ca="true">+IF(AND(ISNUMBER(OFFSET('Hygiene Data'!$G$7,0,10*ROW('Hygiene Data'!G81))),'Data Summary'!DY87="Yes"),OFFSET('Hygiene Data'!$G$7,0,10*ROW('Hygiene Data'!G81)),NA())</f>
        <v>#N/A</v>
      </c>
      <c r="BK87" s="93" t="e">
        <f ca="true">+IF(AND(ISNUMBER(OFFSET('Hygiene Data'!$G$9,0,10*ROW('Hygiene Data'!G81))),'Data Summary'!DZ87="Yes"),OFFSET('Hygiene Data'!$G$9,0,10*ROW('Hygiene Data'!G81)),NA())</f>
        <v>#N/A</v>
      </c>
      <c r="BL87" s="93" t="e">
        <f ca="true">+IF(AND(ISNUMBER(OFFSET('Hygiene Data'!$H$5,0,10*ROW('Hygiene Data'!H81))),'Data Summary'!EA87="Yes"),OFFSET('Hygiene Data'!$H$5,0,10*ROW('Hygiene Data'!H81)),NA())</f>
        <v>#N/A</v>
      </c>
      <c r="BM87" s="93" t="e">
        <f ca="true">+IF(AND(ISNUMBER(OFFSET('Hygiene Data'!$H$7,0,10*ROW('Hygiene Data'!H81))),'Data Summary'!EB87="Yes"),OFFSET('Hygiene Data'!$H$7,0,10*ROW('Hygiene Data'!H81)),NA())</f>
        <v>#N/A</v>
      </c>
      <c r="BN87" s="93" t="e">
        <f ca="true">+IF(AND(ISNUMBER(OFFSET('Hygiene Data'!$H$9,0,10*ROW('Hygiene Data'!H81))),'Data Summary'!EC87="Yes"),OFFSET('Hygiene Data'!$H$9,0,10*ROW('Hygiene Data'!H81)),NA())</f>
        <v>#N/A</v>
      </c>
      <c r="BO87" s="93" t="e">
        <f ca="true">+IF(AND(ISNUMBER(OFFSET('Hygiene Data'!$I$5,0,10*ROW('Hygiene Data'!I81))),'Data Summary'!ED87="Yes"),OFFSET('Hygiene Data'!$I$5,0,10*ROW('Hygiene Data'!I81)),NA())</f>
        <v>#N/A</v>
      </c>
      <c r="BP87" s="93" t="e">
        <f ca="true">+IF(AND(ISNUMBER(OFFSET('Hygiene Data'!$I$7,0,10*ROW('Hygiene Data'!I81))),'Data Summary'!EE87="Yes"),OFFSET('Hygiene Data'!$I$7,0,10*ROW('Hygiene Data'!I81)),NA())</f>
        <v>#N/A</v>
      </c>
      <c r="BQ87" s="93" t="e">
        <f ca="true">+IF(AND(ISNUMBER(OFFSET('Hygiene Data'!$I$9,0,10*ROW('Hygiene Data'!I81))),'Data Summary'!EF87="Yes"),OFFSET('Hygiene Data'!$I$9,0,10*ROW('Hygiene Data'!I81)),NA())</f>
        <v>#N/A</v>
      </c>
    </row>
    <row xmlns:x14ac="http://schemas.microsoft.com/office/spreadsheetml/2009/9/ac" r="88" x14ac:dyDescent="0.2">
      <c r="A88" s="328" t="e">
        <f ca="true">+RIGHT('Data Summary'!A88,LEN('Data Summary'!A88)-9)</f>
        <v>#VALUE!</v>
      </c>
      <c r="B88" s="35" t="str">
        <f ca="true">+IF(ISTEXT('Data Summary'!B88),'Data Summary'!B88,"")</f>
        <v/>
      </c>
      <c r="C88" s="327" t="e">
        <f ca="true">+VALUE('Data Summary'!C88)</f>
        <v>#VALUE!</v>
      </c>
      <c r="D88" s="91" t="e">
        <f ca="true">+IF(AND(ISNUMBER(OFFSET('Water Data'!$D$4,0,10*ROW('Water Data'!D82))),'Data Summary'!BS88="Yes"),100-OFFSET('Water Data'!$D$4,0,10*ROW('Water Data'!D82)),NA())</f>
        <v>#N/A</v>
      </c>
      <c r="E88" s="91" t="e">
        <f ca="true">+IF(AND(ISNUMBER(OFFSET('Water Data'!$D$6,0,10*ROW('Water Data'!D82))),'Data Summary'!BT88="Yes"),OFFSET('Water Data'!$D$6,0,10*ROW('Water Data'!D82)),NA())</f>
        <v>#N/A</v>
      </c>
      <c r="F88" s="91" t="e">
        <f ca="true">+IF(AND(ISNUMBER(OFFSET('Water Data'!$D$9,0,10*ROW('Water Data'!D82))),'Data Summary'!BU88="Yes"),OFFSET('Water Data'!$D$9,0,10*ROW('Water Data'!D82)),NA())</f>
        <v>#N/A</v>
      </c>
      <c r="G88" s="91" t="e">
        <f ca="true">+IF(AND(ISNUMBER(OFFSET('Water Data'!$E$4,0,10*ROW('Water Data'!E82))),'Data Summary'!BV88="Yes"),100-OFFSET('Water Data'!$E$4,0,10*ROW('Water Data'!E82)),NA())</f>
        <v>#N/A</v>
      </c>
      <c r="H88" s="91" t="e">
        <f ca="true">+IF(AND(ISNUMBER(OFFSET('Water Data'!$E$6,0,10*ROW('Water Data'!E82))),'Data Summary'!BW88="Yes"),OFFSET('Water Data'!$E$6,0,10*ROW('Water Data'!E82)),NA())</f>
        <v>#N/A</v>
      </c>
      <c r="I88" s="91" t="e">
        <f ca="true">+IF(AND(ISNUMBER(OFFSET('Water Data'!$E$9,0,10*ROW('Water Data'!E82))),'Data Summary'!BX88="Yes"),OFFSET('Water Data'!$E$9,0,10*ROW('Water Data'!E82)),NA())</f>
        <v>#N/A</v>
      </c>
      <c r="J88" s="91" t="e">
        <f ca="true">+IF(AND(ISNUMBER(OFFSET('Water Data'!$F$4,0,10*ROW('Water Data'!F82))),'Data Summary'!BY88="Yes"),100-OFFSET('Water Data'!$F$4,0,10*ROW('Water Data'!F82)),NA())</f>
        <v>#N/A</v>
      </c>
      <c r="K88" s="91" t="e">
        <f ca="true">+IF(AND(ISNUMBER(OFFSET('Water Data'!$F$6,0,10*ROW('Water Data'!F82))),'Data Summary'!BZ88="Yes"),OFFSET('Water Data'!$F$6,0,10*ROW('Water Data'!F82)),NA())</f>
        <v>#N/A</v>
      </c>
      <c r="L88" s="91" t="e">
        <f ca="true">+IF(AND(ISNUMBER(OFFSET('Water Data'!$F$9,0,10*ROW('Water Data'!F82))),'Data Summary'!CA88="Yes"),OFFSET('Water Data'!$F$9,0,10*ROW('Water Data'!F82)),NA())</f>
        <v>#N/A</v>
      </c>
      <c r="M88" s="91" t="e">
        <f ca="true">+IF(AND(ISNUMBER(OFFSET('Water Data'!$G$4,0,10*ROW('Water Data'!G82))),'Data Summary'!CB88="Yes"),100-OFFSET('Water Data'!$G$4,0,10*ROW('Water Data'!G82)),NA())</f>
        <v>#N/A</v>
      </c>
      <c r="N88" s="91" t="e">
        <f ca="true">+IF(AND(ISNUMBER(OFFSET('Water Data'!$G$6,0,10*ROW('Water Data'!G82))),'Data Summary'!CC88="Yes"),OFFSET('Water Data'!$G$6,0,10*ROW('Water Data'!G82)),NA())</f>
        <v>#N/A</v>
      </c>
      <c r="O88" s="91" t="e">
        <f ca="true">+IF(AND(ISNUMBER(OFFSET('Water Data'!$G$9,0,10*ROW('Water Data'!G82))),'Data Summary'!CD88="Yes"),OFFSET('Water Data'!$G$9,0,10*ROW('Water Data'!G82)),NA())</f>
        <v>#N/A</v>
      </c>
      <c r="P88" s="91" t="e">
        <f ca="true">+IF(AND(ISNUMBER(OFFSET('Water Data'!$H$4,0,10*ROW('Water Data'!H82))),'Data Summary'!CE88="Yes"),100-OFFSET('Water Data'!$H$4,0,10*ROW('Water Data'!H82)),NA())</f>
        <v>#N/A</v>
      </c>
      <c r="Q88" s="91" t="e">
        <f ca="true">+IF(AND(ISNUMBER(OFFSET('Water Data'!$H$6,0,10*ROW('Water Data'!H82))),'Data Summary'!CF88="Yes"),OFFSET('Water Data'!$H$6,0,10*ROW('Water Data'!H82)),NA())</f>
        <v>#N/A</v>
      </c>
      <c r="R88" s="91" t="e">
        <f ca="true">+IF(AND(ISNUMBER(OFFSET('Water Data'!$H$9,0,10*ROW('Water Data'!H82))),'Data Summary'!CG88="Yes"),OFFSET('Water Data'!$H$9,0,10*ROW('Water Data'!H82)),NA())</f>
        <v>#N/A</v>
      </c>
      <c r="S88" s="91" t="e">
        <f ca="true">+IF(AND(ISNUMBER(OFFSET('Water Data'!$I$4,0,10*ROW('Water Data'!I82))),'Data Summary'!CH88="Yes"),100-OFFSET('Water Data'!$I$4,0,10*ROW('Water Data'!I82)),NA())</f>
        <v>#N/A</v>
      </c>
      <c r="T88" s="91" t="e">
        <f ca="true">+IF(AND(ISNUMBER(OFFSET('Water Data'!$I$6,0,10*ROW('Water Data'!I82))),'Data Summary'!CI88="Yes"),OFFSET('Water Data'!$I$6,0,10*ROW('Water Data'!I82)),NA())</f>
        <v>#N/A</v>
      </c>
      <c r="U88" s="91" t="e">
        <f ca="true">+IF(AND(ISNUMBER(OFFSET('Water Data'!$I$9,0,10*ROW('Water Data'!I82))),'Data Summary'!CJ88="Yes"),OFFSET('Water Data'!$I$9,0,10*ROW('Water Data'!I82)),NA())</f>
        <v>#N/A</v>
      </c>
      <c r="V88" s="92" t="e">
        <f ca="true">+IF(AND(ISNUMBER(OFFSET('Sanitation Data'!$D$4,0,10*ROW('Sanitation Data'!D82))),'Data Summary'!CK88="Yes"),100-OFFSET('Sanitation Data'!$D$4,0,10*ROW('Sanitation Data'!D82)),NA())</f>
        <v>#N/A</v>
      </c>
      <c r="W88" s="92" t="e">
        <f ca="true">+IF(AND(ISNUMBER(OFFSET('Sanitation Data'!$D$6,0,10*ROW('Sanitation Data'!D82))),'Data Summary'!CL88="Yes"),OFFSET('Sanitation Data'!$D$6,0,10*ROW('Sanitation Data'!D82)),NA())</f>
        <v>#N/A</v>
      </c>
      <c r="X88" s="92" t="e">
        <f ca="true">+IF(AND(ISNUMBER(OFFSET('Sanitation Data'!$D$10,0,10*ROW('Sanitation Data'!D82))),'Data Summary'!CM88="Yes"),OFFSET('Sanitation Data'!$D$10,0,10*ROW('Sanitation Data'!D82)),NA())</f>
        <v>#N/A</v>
      </c>
      <c r="Y88" s="92" t="e">
        <f ca="true">+IF(AND(ISNUMBER(OFFSET('Sanitation Data'!$D$11,0,10*ROW('Sanitation Data'!D82))),'Data Summary'!CN88="Yes"),OFFSET('Sanitation Data'!$D$11,0,10*ROW('Sanitation Data'!D82)),NA())</f>
        <v>#N/A</v>
      </c>
      <c r="Z88" s="92" t="e">
        <f ca="true">+IF(AND(ISNUMBER(OFFSET('Sanitation Data'!$D$12,0,10*ROW('Sanitation Data'!D82))),'Data Summary'!CO88="Yes"),OFFSET('Sanitation Data'!$D$12,0,10*ROW('Sanitation Data'!D82)),NA())</f>
        <v>#N/A</v>
      </c>
      <c r="AA88" s="92" t="e">
        <f ca="true">+IF(AND(ISNUMBER(OFFSET('Sanitation Data'!$E$4,0,10*ROW('Sanitation Data'!E82))),'Data Summary'!CP88="Yes"),100-OFFSET('Sanitation Data'!$E$4,0,10*ROW('Sanitation Data'!E82)),NA())</f>
        <v>#N/A</v>
      </c>
      <c r="AB88" s="92" t="e">
        <f ca="true">+IF(AND(ISNUMBER(OFFSET('Sanitation Data'!$E$6,0,10*ROW('Sanitation Data'!E82))),'Data Summary'!CQ88="Yes"),OFFSET('Sanitation Data'!$E$6,0,10*ROW('Sanitation Data'!E82)),NA())</f>
        <v>#N/A</v>
      </c>
      <c r="AC88" s="92" t="e">
        <f ca="true">+IF(AND(ISNUMBER(OFFSET('Sanitation Data'!$E$10,0,10*ROW('Sanitation Data'!E82))),'Data Summary'!CR88="Yes"),OFFSET('Sanitation Data'!$E$10,0,10*ROW('Sanitation Data'!E82)),NA())</f>
        <v>#N/A</v>
      </c>
      <c r="AD88" s="92" t="e">
        <f ca="true">+IF(AND(ISNUMBER(OFFSET('Sanitation Data'!$E$11,0,10*ROW('Sanitation Data'!E82))),'Data Summary'!CS88="Yes"),OFFSET('Sanitation Data'!$E$11,0,10*ROW('Sanitation Data'!E82)),NA())</f>
        <v>#N/A</v>
      </c>
      <c r="AE88" s="92" t="e">
        <f ca="true">+IF(AND(ISNUMBER(OFFSET('Sanitation Data'!$E$12,0,10*ROW('Sanitation Data'!E82))),'Data Summary'!CT88="Yes"),OFFSET('Sanitation Data'!$E$12,0,10*ROW('Sanitation Data'!E82)),NA())</f>
        <v>#N/A</v>
      </c>
      <c r="AF88" s="92" t="e">
        <f ca="true">+IF(AND(ISNUMBER(OFFSET('Sanitation Data'!$F$4,0,10*ROW('Sanitation Data'!F82))),'Data Summary'!CU88="Yes"),100-OFFSET('Sanitation Data'!$F$4,0,10*ROW('Sanitation Data'!F82)),NA())</f>
        <v>#N/A</v>
      </c>
      <c r="AG88" s="92" t="e">
        <f ca="true">+IF(AND(ISNUMBER(OFFSET('Sanitation Data'!$F$6,0,10*ROW('Sanitation Data'!F82))),'Data Summary'!CV88="Yes"),OFFSET('Sanitation Data'!$F$6,0,10*ROW('Sanitation Data'!F82)),NA())</f>
        <v>#N/A</v>
      </c>
      <c r="AH88" s="92" t="e">
        <f ca="true">+IF(AND(ISNUMBER(OFFSET('Sanitation Data'!$F$10,0,10*ROW('Sanitation Data'!F82))),'Data Summary'!CW88="Yes"),OFFSET('Sanitation Data'!$F$10,0,10*ROW('Sanitation Data'!F82)),NA())</f>
        <v>#N/A</v>
      </c>
      <c r="AI88" s="92" t="e">
        <f ca="true">+IF(AND(ISNUMBER(OFFSET('Sanitation Data'!$F$11,0,10*ROW('Sanitation Data'!F82))),'Data Summary'!CX88="Yes"),OFFSET('Sanitation Data'!$F$11,0,10*ROW('Sanitation Data'!F82)),NA())</f>
        <v>#N/A</v>
      </c>
      <c r="AJ88" s="92" t="e">
        <f ca="true">+IF(AND(ISNUMBER(OFFSET('Sanitation Data'!$F$12,0,10*ROW('Sanitation Data'!F82))),'Data Summary'!CY88="Yes"),OFFSET('Sanitation Data'!$F$12,0,10*ROW('Sanitation Data'!F82)),NA())</f>
        <v>#N/A</v>
      </c>
      <c r="AK88" s="92" t="e">
        <f ca="true">+IF(AND(ISNUMBER(OFFSET('Sanitation Data'!$G$4,0,10*ROW('Sanitation Data'!G82))),'Data Summary'!CZ88="Yes"),100-OFFSET('Sanitation Data'!$G$4,0,10*ROW('Sanitation Data'!G82)),NA())</f>
        <v>#N/A</v>
      </c>
      <c r="AL88" s="92" t="e">
        <f ca="true">+IF(AND(ISNUMBER(OFFSET('Sanitation Data'!$G$6,0,10*ROW('Sanitation Data'!G82))),'Data Summary'!DA88="Yes"),OFFSET('Sanitation Data'!$G$6,0,10*ROW('Sanitation Data'!G82)),NA())</f>
        <v>#N/A</v>
      </c>
      <c r="AM88" s="92" t="e">
        <f ca="true">+IF(AND(ISNUMBER(OFFSET('Sanitation Data'!$G$10,0,10*ROW('Sanitation Data'!G82))),'Data Summary'!DB88="Yes"),OFFSET('Sanitation Data'!$G$10,0,10*ROW('Sanitation Data'!G82)),NA())</f>
        <v>#N/A</v>
      </c>
      <c r="AN88" s="92" t="e">
        <f ca="true">+IF(AND(ISNUMBER(OFFSET('Sanitation Data'!$G$11,0,10*ROW('Sanitation Data'!G82))),'Data Summary'!DC88="Yes"),OFFSET('Sanitation Data'!$G$11,0,10*ROW('Sanitation Data'!G82)),NA())</f>
        <v>#N/A</v>
      </c>
      <c r="AO88" s="92" t="e">
        <f ca="true">+IF(AND(ISNUMBER(OFFSET('Sanitation Data'!$G$12,0,10*ROW('Sanitation Data'!G82))),'Data Summary'!DD88="Yes"),OFFSET('Sanitation Data'!$G$12,0,10*ROW('Sanitation Data'!G82)),NA())</f>
        <v>#N/A</v>
      </c>
      <c r="AP88" s="92" t="e">
        <f ca="true">+IF(AND(ISNUMBER(OFFSET('Sanitation Data'!$H$4,0,10*ROW('Sanitation Data'!H82))),'Data Summary'!DE88="Yes"),100-OFFSET('Sanitation Data'!$H$4,0,10*ROW('Sanitation Data'!H82)),NA())</f>
        <v>#N/A</v>
      </c>
      <c r="AQ88" s="92" t="e">
        <f ca="true">+IF(AND(ISNUMBER(OFFSET('Sanitation Data'!$H$6,0,10*ROW('Sanitation Data'!H82))),'Data Summary'!DF88="Yes"),OFFSET('Sanitation Data'!$H$6,0,10*ROW('Sanitation Data'!H82)),NA())</f>
        <v>#N/A</v>
      </c>
      <c r="AR88" s="92" t="e">
        <f ca="true">+IF(AND(ISNUMBER(OFFSET('Sanitation Data'!$H$10,0,10*ROW('Sanitation Data'!H82))),'Data Summary'!DG88="Yes"),OFFSET('Sanitation Data'!$H$10,0,10*ROW('Sanitation Data'!H82)),NA())</f>
        <v>#N/A</v>
      </c>
      <c r="AS88" s="92" t="e">
        <f ca="true">+IF(AND(ISNUMBER(OFFSET('Sanitation Data'!$H$11,0,10*ROW('Sanitation Data'!H82))),'Data Summary'!DH88="Yes"),OFFSET('Sanitation Data'!$H$11,0,10*ROW('Sanitation Data'!H82)),NA())</f>
        <v>#N/A</v>
      </c>
      <c r="AT88" s="92" t="e">
        <f ca="true">+IF(AND(ISNUMBER(OFFSET('Sanitation Data'!$H$12,0,10*ROW('Sanitation Data'!H82))),'Data Summary'!DI88="Yes"),OFFSET('Sanitation Data'!$H$12,0,10*ROW('Sanitation Data'!H82)),NA())</f>
        <v>#N/A</v>
      </c>
      <c r="AU88" s="92" t="e">
        <f ca="true">+IF(AND(ISNUMBER(OFFSET('Sanitation Data'!$I$4,0,10*ROW('Sanitation Data'!I82))),'Data Summary'!DJ88="Yes"),100-OFFSET('Sanitation Data'!$I$4,0,10*ROW('Sanitation Data'!I82)),NA())</f>
        <v>#N/A</v>
      </c>
      <c r="AV88" s="92" t="e">
        <f ca="true">+IF(AND(ISNUMBER(OFFSET('Sanitation Data'!$I$6,0,10*ROW('Sanitation Data'!I82))),'Data Summary'!DK88="Yes"),OFFSET('Sanitation Data'!$I$6,0,10*ROW('Sanitation Data'!I82)),NA())</f>
        <v>#N/A</v>
      </c>
      <c r="AW88" s="92" t="e">
        <f ca="true">+IF(AND(ISNUMBER(OFFSET('Sanitation Data'!$I$10,0,10*ROW('Sanitation Data'!I82))),'Data Summary'!DL88="Yes"),OFFSET('Sanitation Data'!$I$10,0,10*ROW('Sanitation Data'!I82)),NA())</f>
        <v>#N/A</v>
      </c>
      <c r="AX88" s="92" t="e">
        <f ca="true">+IF(AND(ISNUMBER(OFFSET('Sanitation Data'!$I$11,0,10*ROW('Sanitation Data'!I82))),'Data Summary'!DM88="Yes"),OFFSET('Sanitation Data'!$I$11,0,10*ROW('Sanitation Data'!I82)),NA())</f>
        <v>#N/A</v>
      </c>
      <c r="AY88" s="92" t="e">
        <f ca="true">+IF(AND(ISNUMBER(OFFSET('Sanitation Data'!$I$12,0,10*ROW('Sanitation Data'!I82))),'Data Summary'!DN88="Yes"),OFFSET('Sanitation Data'!$I$12,0,10*ROW('Sanitation Data'!I82)),NA())</f>
        <v>#N/A</v>
      </c>
      <c r="AZ88" s="93" t="e">
        <f ca="true">+IF(AND(ISNUMBER(OFFSET('Hygiene Data'!$D$5,0,10*ROW('Hygiene Data'!D82))),'Data Summary'!DO88="Yes"),OFFSET('Hygiene Data'!$D$5,0,10*ROW('Hygiene Data'!D82)),NA())</f>
        <v>#N/A</v>
      </c>
      <c r="BA88" s="93" t="e">
        <f ca="true">+IF(AND(ISNUMBER(OFFSET('Hygiene Data'!$D$7,0,10*ROW('Hygiene Data'!D82))),'Data Summary'!DP88="Yes"),OFFSET('Hygiene Data'!$D$7,0,10*ROW('Hygiene Data'!D82)),NA())</f>
        <v>#N/A</v>
      </c>
      <c r="BB88" s="93" t="e">
        <f ca="true">+IF(AND(ISNUMBER(OFFSET('Hygiene Data'!$D$9,0,10*ROW('Hygiene Data'!D82))),'Data Summary'!DQ88="Yes"),OFFSET('Hygiene Data'!$D$9,0,10*ROW('Hygiene Data'!D82)),NA())</f>
        <v>#N/A</v>
      </c>
      <c r="BC88" s="93" t="e">
        <f ca="true">+IF(AND(ISNUMBER(OFFSET('Hygiene Data'!$E$5,0,10*ROW('Hygiene Data'!E82))),'Data Summary'!DR88="Yes"),OFFSET('Hygiene Data'!$E$5,0,10*ROW('Hygiene Data'!E82)),NA())</f>
        <v>#N/A</v>
      </c>
      <c r="BD88" s="93" t="e">
        <f ca="true">+IF(AND(ISNUMBER(OFFSET('Hygiene Data'!$E$7,0,10*ROW('Hygiene Data'!E82))),'Data Summary'!DS88="Yes"),OFFSET('Hygiene Data'!$E$7,0,10*ROW('Hygiene Data'!E82)),NA())</f>
        <v>#N/A</v>
      </c>
      <c r="BE88" s="93" t="e">
        <f ca="true">+IF(AND(ISNUMBER(OFFSET('Hygiene Data'!$E$9,0,10*ROW('Hygiene Data'!E82))),'Data Summary'!DT88="Yes"),OFFSET('Hygiene Data'!$E$9,0,10*ROW('Hygiene Data'!E82)),NA())</f>
        <v>#N/A</v>
      </c>
      <c r="BF88" s="93" t="e">
        <f ca="true">+IF(AND(ISNUMBER(OFFSET('Hygiene Data'!$F$5,0,10*ROW('Hygiene Data'!F82))),'Data Summary'!DU88="Yes"),OFFSET('Hygiene Data'!$F$5,0,10*ROW('Hygiene Data'!F82)),NA())</f>
        <v>#N/A</v>
      </c>
      <c r="BG88" s="93" t="e">
        <f ca="true">+IF(AND(ISNUMBER(OFFSET('Hygiene Data'!$F$7,0,10*ROW('Hygiene Data'!F82))),'Data Summary'!DV88="Yes"),OFFSET('Hygiene Data'!$F$7,0,10*ROW('Hygiene Data'!F82)),NA())</f>
        <v>#N/A</v>
      </c>
      <c r="BH88" s="93" t="e">
        <f ca="true">+IF(AND(ISNUMBER(OFFSET('Hygiene Data'!$F$9,0,10*ROW('Hygiene Data'!F82))),'Data Summary'!DW88="Yes"),OFFSET('Hygiene Data'!$F$9,0,10*ROW('Hygiene Data'!F82)),NA())</f>
        <v>#N/A</v>
      </c>
      <c r="BI88" s="93" t="e">
        <f ca="true">+IF(AND(ISNUMBER(OFFSET('Hygiene Data'!$G$5,0,10*ROW('Hygiene Data'!G82))),'Data Summary'!DX88="Yes"),OFFSET('Hygiene Data'!$G$5,0,10*ROW('Hygiene Data'!G82)),NA())</f>
        <v>#N/A</v>
      </c>
      <c r="BJ88" s="93" t="e">
        <f ca="true">+IF(AND(ISNUMBER(OFFSET('Hygiene Data'!$G$7,0,10*ROW('Hygiene Data'!G82))),'Data Summary'!DY88="Yes"),OFFSET('Hygiene Data'!$G$7,0,10*ROW('Hygiene Data'!G82)),NA())</f>
        <v>#N/A</v>
      </c>
      <c r="BK88" s="93" t="e">
        <f ca="true">+IF(AND(ISNUMBER(OFFSET('Hygiene Data'!$G$9,0,10*ROW('Hygiene Data'!G82))),'Data Summary'!DZ88="Yes"),OFFSET('Hygiene Data'!$G$9,0,10*ROW('Hygiene Data'!G82)),NA())</f>
        <v>#N/A</v>
      </c>
      <c r="BL88" s="93" t="e">
        <f ca="true">+IF(AND(ISNUMBER(OFFSET('Hygiene Data'!$H$5,0,10*ROW('Hygiene Data'!H82))),'Data Summary'!EA88="Yes"),OFFSET('Hygiene Data'!$H$5,0,10*ROW('Hygiene Data'!H82)),NA())</f>
        <v>#N/A</v>
      </c>
      <c r="BM88" s="93" t="e">
        <f ca="true">+IF(AND(ISNUMBER(OFFSET('Hygiene Data'!$H$7,0,10*ROW('Hygiene Data'!H82))),'Data Summary'!EB88="Yes"),OFFSET('Hygiene Data'!$H$7,0,10*ROW('Hygiene Data'!H82)),NA())</f>
        <v>#N/A</v>
      </c>
      <c r="BN88" s="93" t="e">
        <f ca="true">+IF(AND(ISNUMBER(OFFSET('Hygiene Data'!$H$9,0,10*ROW('Hygiene Data'!H82))),'Data Summary'!EC88="Yes"),OFFSET('Hygiene Data'!$H$9,0,10*ROW('Hygiene Data'!H82)),NA())</f>
        <v>#N/A</v>
      </c>
      <c r="BO88" s="93" t="e">
        <f ca="true">+IF(AND(ISNUMBER(OFFSET('Hygiene Data'!$I$5,0,10*ROW('Hygiene Data'!I82))),'Data Summary'!ED88="Yes"),OFFSET('Hygiene Data'!$I$5,0,10*ROW('Hygiene Data'!I82)),NA())</f>
        <v>#N/A</v>
      </c>
      <c r="BP88" s="93" t="e">
        <f ca="true">+IF(AND(ISNUMBER(OFFSET('Hygiene Data'!$I$7,0,10*ROW('Hygiene Data'!I82))),'Data Summary'!EE88="Yes"),OFFSET('Hygiene Data'!$I$7,0,10*ROW('Hygiene Data'!I82)),NA())</f>
        <v>#N/A</v>
      </c>
      <c r="BQ88" s="93" t="e">
        <f ca="true">+IF(AND(ISNUMBER(OFFSET('Hygiene Data'!$I$9,0,10*ROW('Hygiene Data'!I82))),'Data Summary'!EF88="Yes"),OFFSET('Hygiene Data'!$I$9,0,10*ROW('Hygiene Data'!I82)),NA())</f>
        <v>#N/A</v>
      </c>
    </row>
    <row xmlns:x14ac="http://schemas.microsoft.com/office/spreadsheetml/2009/9/ac" r="89" x14ac:dyDescent="0.2">
      <c r="A89" s="328" t="e">
        <f ca="true">+RIGHT('Data Summary'!A89,LEN('Data Summary'!A89)-9)</f>
        <v>#VALUE!</v>
      </c>
      <c r="B89" s="35" t="str">
        <f ca="true">+IF(ISTEXT('Data Summary'!B89),'Data Summary'!B89,"")</f>
        <v/>
      </c>
      <c r="C89" s="327" t="e">
        <f ca="true">+VALUE('Data Summary'!C89)</f>
        <v>#VALUE!</v>
      </c>
      <c r="D89" s="91" t="e">
        <f ca="true">+IF(AND(ISNUMBER(OFFSET('Water Data'!$D$4,0,10*ROW('Water Data'!D83))),'Data Summary'!BS89="Yes"),100-OFFSET('Water Data'!$D$4,0,10*ROW('Water Data'!D83)),NA())</f>
        <v>#N/A</v>
      </c>
      <c r="E89" s="91" t="e">
        <f ca="true">+IF(AND(ISNUMBER(OFFSET('Water Data'!$D$6,0,10*ROW('Water Data'!D83))),'Data Summary'!BT89="Yes"),OFFSET('Water Data'!$D$6,0,10*ROW('Water Data'!D83)),NA())</f>
        <v>#N/A</v>
      </c>
      <c r="F89" s="91" t="e">
        <f ca="true">+IF(AND(ISNUMBER(OFFSET('Water Data'!$D$9,0,10*ROW('Water Data'!D83))),'Data Summary'!BU89="Yes"),OFFSET('Water Data'!$D$9,0,10*ROW('Water Data'!D83)),NA())</f>
        <v>#N/A</v>
      </c>
      <c r="G89" s="91" t="e">
        <f ca="true">+IF(AND(ISNUMBER(OFFSET('Water Data'!$E$4,0,10*ROW('Water Data'!E83))),'Data Summary'!BV89="Yes"),100-OFFSET('Water Data'!$E$4,0,10*ROW('Water Data'!E83)),NA())</f>
        <v>#N/A</v>
      </c>
      <c r="H89" s="91" t="e">
        <f ca="true">+IF(AND(ISNUMBER(OFFSET('Water Data'!$E$6,0,10*ROW('Water Data'!E83))),'Data Summary'!BW89="Yes"),OFFSET('Water Data'!$E$6,0,10*ROW('Water Data'!E83)),NA())</f>
        <v>#N/A</v>
      </c>
      <c r="I89" s="91" t="e">
        <f ca="true">+IF(AND(ISNUMBER(OFFSET('Water Data'!$E$9,0,10*ROW('Water Data'!E83))),'Data Summary'!BX89="Yes"),OFFSET('Water Data'!$E$9,0,10*ROW('Water Data'!E83)),NA())</f>
        <v>#N/A</v>
      </c>
      <c r="J89" s="91" t="e">
        <f ca="true">+IF(AND(ISNUMBER(OFFSET('Water Data'!$F$4,0,10*ROW('Water Data'!F83))),'Data Summary'!BY89="Yes"),100-OFFSET('Water Data'!$F$4,0,10*ROW('Water Data'!F83)),NA())</f>
        <v>#N/A</v>
      </c>
      <c r="K89" s="91" t="e">
        <f ca="true">+IF(AND(ISNUMBER(OFFSET('Water Data'!$F$6,0,10*ROW('Water Data'!F83))),'Data Summary'!BZ89="Yes"),OFFSET('Water Data'!$F$6,0,10*ROW('Water Data'!F83)),NA())</f>
        <v>#N/A</v>
      </c>
      <c r="L89" s="91" t="e">
        <f ca="true">+IF(AND(ISNUMBER(OFFSET('Water Data'!$F$9,0,10*ROW('Water Data'!F83))),'Data Summary'!CA89="Yes"),OFFSET('Water Data'!$F$9,0,10*ROW('Water Data'!F83)),NA())</f>
        <v>#N/A</v>
      </c>
      <c r="M89" s="91" t="e">
        <f ca="true">+IF(AND(ISNUMBER(OFFSET('Water Data'!$G$4,0,10*ROW('Water Data'!G83))),'Data Summary'!CB89="Yes"),100-OFFSET('Water Data'!$G$4,0,10*ROW('Water Data'!G83)),NA())</f>
        <v>#N/A</v>
      </c>
      <c r="N89" s="91" t="e">
        <f ca="true">+IF(AND(ISNUMBER(OFFSET('Water Data'!$G$6,0,10*ROW('Water Data'!G83))),'Data Summary'!CC89="Yes"),OFFSET('Water Data'!$G$6,0,10*ROW('Water Data'!G83)),NA())</f>
        <v>#N/A</v>
      </c>
      <c r="O89" s="91" t="e">
        <f ca="true">+IF(AND(ISNUMBER(OFFSET('Water Data'!$G$9,0,10*ROW('Water Data'!G83))),'Data Summary'!CD89="Yes"),OFFSET('Water Data'!$G$9,0,10*ROW('Water Data'!G83)),NA())</f>
        <v>#N/A</v>
      </c>
      <c r="P89" s="91" t="e">
        <f ca="true">+IF(AND(ISNUMBER(OFFSET('Water Data'!$H$4,0,10*ROW('Water Data'!H83))),'Data Summary'!CE89="Yes"),100-OFFSET('Water Data'!$H$4,0,10*ROW('Water Data'!H83)),NA())</f>
        <v>#N/A</v>
      </c>
      <c r="Q89" s="91" t="e">
        <f ca="true">+IF(AND(ISNUMBER(OFFSET('Water Data'!$H$6,0,10*ROW('Water Data'!H83))),'Data Summary'!CF89="Yes"),OFFSET('Water Data'!$H$6,0,10*ROW('Water Data'!H83)),NA())</f>
        <v>#N/A</v>
      </c>
      <c r="R89" s="91" t="e">
        <f ca="true">+IF(AND(ISNUMBER(OFFSET('Water Data'!$H$9,0,10*ROW('Water Data'!H83))),'Data Summary'!CG89="Yes"),OFFSET('Water Data'!$H$9,0,10*ROW('Water Data'!H83)),NA())</f>
        <v>#N/A</v>
      </c>
      <c r="S89" s="91" t="e">
        <f ca="true">+IF(AND(ISNUMBER(OFFSET('Water Data'!$I$4,0,10*ROW('Water Data'!I83))),'Data Summary'!CH89="Yes"),100-OFFSET('Water Data'!$I$4,0,10*ROW('Water Data'!I83)),NA())</f>
        <v>#N/A</v>
      </c>
      <c r="T89" s="91" t="e">
        <f ca="true">+IF(AND(ISNUMBER(OFFSET('Water Data'!$I$6,0,10*ROW('Water Data'!I83))),'Data Summary'!CI89="Yes"),OFFSET('Water Data'!$I$6,0,10*ROW('Water Data'!I83)),NA())</f>
        <v>#N/A</v>
      </c>
      <c r="U89" s="91" t="e">
        <f ca="true">+IF(AND(ISNUMBER(OFFSET('Water Data'!$I$9,0,10*ROW('Water Data'!I83))),'Data Summary'!CJ89="Yes"),OFFSET('Water Data'!$I$9,0,10*ROW('Water Data'!I83)),NA())</f>
        <v>#N/A</v>
      </c>
      <c r="V89" s="92" t="e">
        <f ca="true">+IF(AND(ISNUMBER(OFFSET('Sanitation Data'!$D$4,0,10*ROW('Sanitation Data'!D83))),'Data Summary'!CK89="Yes"),100-OFFSET('Sanitation Data'!$D$4,0,10*ROW('Sanitation Data'!D83)),NA())</f>
        <v>#N/A</v>
      </c>
      <c r="W89" s="92" t="e">
        <f ca="true">+IF(AND(ISNUMBER(OFFSET('Sanitation Data'!$D$6,0,10*ROW('Sanitation Data'!D83))),'Data Summary'!CL89="Yes"),OFFSET('Sanitation Data'!$D$6,0,10*ROW('Sanitation Data'!D83)),NA())</f>
        <v>#N/A</v>
      </c>
      <c r="X89" s="92" t="e">
        <f ca="true">+IF(AND(ISNUMBER(OFFSET('Sanitation Data'!$D$10,0,10*ROW('Sanitation Data'!D83))),'Data Summary'!CM89="Yes"),OFFSET('Sanitation Data'!$D$10,0,10*ROW('Sanitation Data'!D83)),NA())</f>
        <v>#N/A</v>
      </c>
      <c r="Y89" s="92" t="e">
        <f ca="true">+IF(AND(ISNUMBER(OFFSET('Sanitation Data'!$D$11,0,10*ROW('Sanitation Data'!D83))),'Data Summary'!CN89="Yes"),OFFSET('Sanitation Data'!$D$11,0,10*ROW('Sanitation Data'!D83)),NA())</f>
        <v>#N/A</v>
      </c>
      <c r="Z89" s="92" t="e">
        <f ca="true">+IF(AND(ISNUMBER(OFFSET('Sanitation Data'!$D$12,0,10*ROW('Sanitation Data'!D83))),'Data Summary'!CO89="Yes"),OFFSET('Sanitation Data'!$D$12,0,10*ROW('Sanitation Data'!D83)),NA())</f>
        <v>#N/A</v>
      </c>
      <c r="AA89" s="92" t="e">
        <f ca="true">+IF(AND(ISNUMBER(OFFSET('Sanitation Data'!$E$4,0,10*ROW('Sanitation Data'!E83))),'Data Summary'!CP89="Yes"),100-OFFSET('Sanitation Data'!$E$4,0,10*ROW('Sanitation Data'!E83)),NA())</f>
        <v>#N/A</v>
      </c>
      <c r="AB89" s="92" t="e">
        <f ca="true">+IF(AND(ISNUMBER(OFFSET('Sanitation Data'!$E$6,0,10*ROW('Sanitation Data'!E83))),'Data Summary'!CQ89="Yes"),OFFSET('Sanitation Data'!$E$6,0,10*ROW('Sanitation Data'!E83)),NA())</f>
        <v>#N/A</v>
      </c>
      <c r="AC89" s="92" t="e">
        <f ca="true">+IF(AND(ISNUMBER(OFFSET('Sanitation Data'!$E$10,0,10*ROW('Sanitation Data'!E83))),'Data Summary'!CR89="Yes"),OFFSET('Sanitation Data'!$E$10,0,10*ROW('Sanitation Data'!E83)),NA())</f>
        <v>#N/A</v>
      </c>
      <c r="AD89" s="92" t="e">
        <f ca="true">+IF(AND(ISNUMBER(OFFSET('Sanitation Data'!$E$11,0,10*ROW('Sanitation Data'!E83))),'Data Summary'!CS89="Yes"),OFFSET('Sanitation Data'!$E$11,0,10*ROW('Sanitation Data'!E83)),NA())</f>
        <v>#N/A</v>
      </c>
      <c r="AE89" s="92" t="e">
        <f ca="true">+IF(AND(ISNUMBER(OFFSET('Sanitation Data'!$E$12,0,10*ROW('Sanitation Data'!E83))),'Data Summary'!CT89="Yes"),OFFSET('Sanitation Data'!$E$12,0,10*ROW('Sanitation Data'!E83)),NA())</f>
        <v>#N/A</v>
      </c>
      <c r="AF89" s="92" t="e">
        <f ca="true">+IF(AND(ISNUMBER(OFFSET('Sanitation Data'!$F$4,0,10*ROW('Sanitation Data'!F83))),'Data Summary'!CU89="Yes"),100-OFFSET('Sanitation Data'!$F$4,0,10*ROW('Sanitation Data'!F83)),NA())</f>
        <v>#N/A</v>
      </c>
      <c r="AG89" s="92" t="e">
        <f ca="true">+IF(AND(ISNUMBER(OFFSET('Sanitation Data'!$F$6,0,10*ROW('Sanitation Data'!F83))),'Data Summary'!CV89="Yes"),OFFSET('Sanitation Data'!$F$6,0,10*ROW('Sanitation Data'!F83)),NA())</f>
        <v>#N/A</v>
      </c>
      <c r="AH89" s="92" t="e">
        <f ca="true">+IF(AND(ISNUMBER(OFFSET('Sanitation Data'!$F$10,0,10*ROW('Sanitation Data'!F83))),'Data Summary'!CW89="Yes"),OFFSET('Sanitation Data'!$F$10,0,10*ROW('Sanitation Data'!F83)),NA())</f>
        <v>#N/A</v>
      </c>
      <c r="AI89" s="92" t="e">
        <f ca="true">+IF(AND(ISNUMBER(OFFSET('Sanitation Data'!$F$11,0,10*ROW('Sanitation Data'!F83))),'Data Summary'!CX89="Yes"),OFFSET('Sanitation Data'!$F$11,0,10*ROW('Sanitation Data'!F83)),NA())</f>
        <v>#N/A</v>
      </c>
      <c r="AJ89" s="92" t="e">
        <f ca="true">+IF(AND(ISNUMBER(OFFSET('Sanitation Data'!$F$12,0,10*ROW('Sanitation Data'!F83))),'Data Summary'!CY89="Yes"),OFFSET('Sanitation Data'!$F$12,0,10*ROW('Sanitation Data'!F83)),NA())</f>
        <v>#N/A</v>
      </c>
      <c r="AK89" s="92" t="e">
        <f ca="true">+IF(AND(ISNUMBER(OFFSET('Sanitation Data'!$G$4,0,10*ROW('Sanitation Data'!G83))),'Data Summary'!CZ89="Yes"),100-OFFSET('Sanitation Data'!$G$4,0,10*ROW('Sanitation Data'!G83)),NA())</f>
        <v>#N/A</v>
      </c>
      <c r="AL89" s="92" t="e">
        <f ca="true">+IF(AND(ISNUMBER(OFFSET('Sanitation Data'!$G$6,0,10*ROW('Sanitation Data'!G83))),'Data Summary'!DA89="Yes"),OFFSET('Sanitation Data'!$G$6,0,10*ROW('Sanitation Data'!G83)),NA())</f>
        <v>#N/A</v>
      </c>
      <c r="AM89" s="92" t="e">
        <f ca="true">+IF(AND(ISNUMBER(OFFSET('Sanitation Data'!$G$10,0,10*ROW('Sanitation Data'!G83))),'Data Summary'!DB89="Yes"),OFFSET('Sanitation Data'!$G$10,0,10*ROW('Sanitation Data'!G83)),NA())</f>
        <v>#N/A</v>
      </c>
      <c r="AN89" s="92" t="e">
        <f ca="true">+IF(AND(ISNUMBER(OFFSET('Sanitation Data'!$G$11,0,10*ROW('Sanitation Data'!G83))),'Data Summary'!DC89="Yes"),OFFSET('Sanitation Data'!$G$11,0,10*ROW('Sanitation Data'!G83)),NA())</f>
        <v>#N/A</v>
      </c>
      <c r="AO89" s="92" t="e">
        <f ca="true">+IF(AND(ISNUMBER(OFFSET('Sanitation Data'!$G$12,0,10*ROW('Sanitation Data'!G83))),'Data Summary'!DD89="Yes"),OFFSET('Sanitation Data'!$G$12,0,10*ROW('Sanitation Data'!G83)),NA())</f>
        <v>#N/A</v>
      </c>
      <c r="AP89" s="92" t="e">
        <f ca="true">+IF(AND(ISNUMBER(OFFSET('Sanitation Data'!$H$4,0,10*ROW('Sanitation Data'!H83))),'Data Summary'!DE89="Yes"),100-OFFSET('Sanitation Data'!$H$4,0,10*ROW('Sanitation Data'!H83)),NA())</f>
        <v>#N/A</v>
      </c>
      <c r="AQ89" s="92" t="e">
        <f ca="true">+IF(AND(ISNUMBER(OFFSET('Sanitation Data'!$H$6,0,10*ROW('Sanitation Data'!H83))),'Data Summary'!DF89="Yes"),OFFSET('Sanitation Data'!$H$6,0,10*ROW('Sanitation Data'!H83)),NA())</f>
        <v>#N/A</v>
      </c>
      <c r="AR89" s="92" t="e">
        <f ca="true">+IF(AND(ISNUMBER(OFFSET('Sanitation Data'!$H$10,0,10*ROW('Sanitation Data'!H83))),'Data Summary'!DG89="Yes"),OFFSET('Sanitation Data'!$H$10,0,10*ROW('Sanitation Data'!H83)),NA())</f>
        <v>#N/A</v>
      </c>
      <c r="AS89" s="92" t="e">
        <f ca="true">+IF(AND(ISNUMBER(OFFSET('Sanitation Data'!$H$11,0,10*ROW('Sanitation Data'!H83))),'Data Summary'!DH89="Yes"),OFFSET('Sanitation Data'!$H$11,0,10*ROW('Sanitation Data'!H83)),NA())</f>
        <v>#N/A</v>
      </c>
      <c r="AT89" s="92" t="e">
        <f ca="true">+IF(AND(ISNUMBER(OFFSET('Sanitation Data'!$H$12,0,10*ROW('Sanitation Data'!H83))),'Data Summary'!DI89="Yes"),OFFSET('Sanitation Data'!$H$12,0,10*ROW('Sanitation Data'!H83)),NA())</f>
        <v>#N/A</v>
      </c>
      <c r="AU89" s="92" t="e">
        <f ca="true">+IF(AND(ISNUMBER(OFFSET('Sanitation Data'!$I$4,0,10*ROW('Sanitation Data'!I83))),'Data Summary'!DJ89="Yes"),100-OFFSET('Sanitation Data'!$I$4,0,10*ROW('Sanitation Data'!I83)),NA())</f>
        <v>#N/A</v>
      </c>
      <c r="AV89" s="92" t="e">
        <f ca="true">+IF(AND(ISNUMBER(OFFSET('Sanitation Data'!$I$6,0,10*ROW('Sanitation Data'!I83))),'Data Summary'!DK89="Yes"),OFFSET('Sanitation Data'!$I$6,0,10*ROW('Sanitation Data'!I83)),NA())</f>
        <v>#N/A</v>
      </c>
      <c r="AW89" s="92" t="e">
        <f ca="true">+IF(AND(ISNUMBER(OFFSET('Sanitation Data'!$I$10,0,10*ROW('Sanitation Data'!I83))),'Data Summary'!DL89="Yes"),OFFSET('Sanitation Data'!$I$10,0,10*ROW('Sanitation Data'!I83)),NA())</f>
        <v>#N/A</v>
      </c>
      <c r="AX89" s="92" t="e">
        <f ca="true">+IF(AND(ISNUMBER(OFFSET('Sanitation Data'!$I$11,0,10*ROW('Sanitation Data'!I83))),'Data Summary'!DM89="Yes"),OFFSET('Sanitation Data'!$I$11,0,10*ROW('Sanitation Data'!I83)),NA())</f>
        <v>#N/A</v>
      </c>
      <c r="AY89" s="92" t="e">
        <f ca="true">+IF(AND(ISNUMBER(OFFSET('Sanitation Data'!$I$12,0,10*ROW('Sanitation Data'!I83))),'Data Summary'!DN89="Yes"),OFFSET('Sanitation Data'!$I$12,0,10*ROW('Sanitation Data'!I83)),NA())</f>
        <v>#N/A</v>
      </c>
      <c r="AZ89" s="93" t="e">
        <f ca="true">+IF(AND(ISNUMBER(OFFSET('Hygiene Data'!$D$5,0,10*ROW('Hygiene Data'!D83))),'Data Summary'!DO89="Yes"),OFFSET('Hygiene Data'!$D$5,0,10*ROW('Hygiene Data'!D83)),NA())</f>
        <v>#N/A</v>
      </c>
      <c r="BA89" s="93" t="e">
        <f ca="true">+IF(AND(ISNUMBER(OFFSET('Hygiene Data'!$D$7,0,10*ROW('Hygiene Data'!D83))),'Data Summary'!DP89="Yes"),OFFSET('Hygiene Data'!$D$7,0,10*ROW('Hygiene Data'!D83)),NA())</f>
        <v>#N/A</v>
      </c>
      <c r="BB89" s="93" t="e">
        <f ca="true">+IF(AND(ISNUMBER(OFFSET('Hygiene Data'!$D$9,0,10*ROW('Hygiene Data'!D83))),'Data Summary'!DQ89="Yes"),OFFSET('Hygiene Data'!$D$9,0,10*ROW('Hygiene Data'!D83)),NA())</f>
        <v>#N/A</v>
      </c>
      <c r="BC89" s="93" t="e">
        <f ca="true">+IF(AND(ISNUMBER(OFFSET('Hygiene Data'!$E$5,0,10*ROW('Hygiene Data'!E83))),'Data Summary'!DR89="Yes"),OFFSET('Hygiene Data'!$E$5,0,10*ROW('Hygiene Data'!E83)),NA())</f>
        <v>#N/A</v>
      </c>
      <c r="BD89" s="93" t="e">
        <f ca="true">+IF(AND(ISNUMBER(OFFSET('Hygiene Data'!$E$7,0,10*ROW('Hygiene Data'!E83))),'Data Summary'!DS89="Yes"),OFFSET('Hygiene Data'!$E$7,0,10*ROW('Hygiene Data'!E83)),NA())</f>
        <v>#N/A</v>
      </c>
      <c r="BE89" s="93" t="e">
        <f ca="true">+IF(AND(ISNUMBER(OFFSET('Hygiene Data'!$E$9,0,10*ROW('Hygiene Data'!E83))),'Data Summary'!DT89="Yes"),OFFSET('Hygiene Data'!$E$9,0,10*ROW('Hygiene Data'!E83)),NA())</f>
        <v>#N/A</v>
      </c>
      <c r="BF89" s="93" t="e">
        <f ca="true">+IF(AND(ISNUMBER(OFFSET('Hygiene Data'!$F$5,0,10*ROW('Hygiene Data'!F83))),'Data Summary'!DU89="Yes"),OFFSET('Hygiene Data'!$F$5,0,10*ROW('Hygiene Data'!F83)),NA())</f>
        <v>#N/A</v>
      </c>
      <c r="BG89" s="93" t="e">
        <f ca="true">+IF(AND(ISNUMBER(OFFSET('Hygiene Data'!$F$7,0,10*ROW('Hygiene Data'!F83))),'Data Summary'!DV89="Yes"),OFFSET('Hygiene Data'!$F$7,0,10*ROW('Hygiene Data'!F83)),NA())</f>
        <v>#N/A</v>
      </c>
      <c r="BH89" s="93" t="e">
        <f ca="true">+IF(AND(ISNUMBER(OFFSET('Hygiene Data'!$F$9,0,10*ROW('Hygiene Data'!F83))),'Data Summary'!DW89="Yes"),OFFSET('Hygiene Data'!$F$9,0,10*ROW('Hygiene Data'!F83)),NA())</f>
        <v>#N/A</v>
      </c>
      <c r="BI89" s="93" t="e">
        <f ca="true">+IF(AND(ISNUMBER(OFFSET('Hygiene Data'!$G$5,0,10*ROW('Hygiene Data'!G83))),'Data Summary'!DX89="Yes"),OFFSET('Hygiene Data'!$G$5,0,10*ROW('Hygiene Data'!G83)),NA())</f>
        <v>#N/A</v>
      </c>
      <c r="BJ89" s="93" t="e">
        <f ca="true">+IF(AND(ISNUMBER(OFFSET('Hygiene Data'!$G$7,0,10*ROW('Hygiene Data'!G83))),'Data Summary'!DY89="Yes"),OFFSET('Hygiene Data'!$G$7,0,10*ROW('Hygiene Data'!G83)),NA())</f>
        <v>#N/A</v>
      </c>
      <c r="BK89" s="93" t="e">
        <f ca="true">+IF(AND(ISNUMBER(OFFSET('Hygiene Data'!$G$9,0,10*ROW('Hygiene Data'!G83))),'Data Summary'!DZ89="Yes"),OFFSET('Hygiene Data'!$G$9,0,10*ROW('Hygiene Data'!G83)),NA())</f>
        <v>#N/A</v>
      </c>
      <c r="BL89" s="93" t="e">
        <f ca="true">+IF(AND(ISNUMBER(OFFSET('Hygiene Data'!$H$5,0,10*ROW('Hygiene Data'!H83))),'Data Summary'!EA89="Yes"),OFFSET('Hygiene Data'!$H$5,0,10*ROW('Hygiene Data'!H83)),NA())</f>
        <v>#N/A</v>
      </c>
      <c r="BM89" s="93" t="e">
        <f ca="true">+IF(AND(ISNUMBER(OFFSET('Hygiene Data'!$H$7,0,10*ROW('Hygiene Data'!H83))),'Data Summary'!EB89="Yes"),OFFSET('Hygiene Data'!$H$7,0,10*ROW('Hygiene Data'!H83)),NA())</f>
        <v>#N/A</v>
      </c>
      <c r="BN89" s="93" t="e">
        <f ca="true">+IF(AND(ISNUMBER(OFFSET('Hygiene Data'!$H$9,0,10*ROW('Hygiene Data'!H83))),'Data Summary'!EC89="Yes"),OFFSET('Hygiene Data'!$H$9,0,10*ROW('Hygiene Data'!H83)),NA())</f>
        <v>#N/A</v>
      </c>
      <c r="BO89" s="93" t="e">
        <f ca="true">+IF(AND(ISNUMBER(OFFSET('Hygiene Data'!$I$5,0,10*ROW('Hygiene Data'!I83))),'Data Summary'!ED89="Yes"),OFFSET('Hygiene Data'!$I$5,0,10*ROW('Hygiene Data'!I83)),NA())</f>
        <v>#N/A</v>
      </c>
      <c r="BP89" s="93" t="e">
        <f ca="true">+IF(AND(ISNUMBER(OFFSET('Hygiene Data'!$I$7,0,10*ROW('Hygiene Data'!I83))),'Data Summary'!EE89="Yes"),OFFSET('Hygiene Data'!$I$7,0,10*ROW('Hygiene Data'!I83)),NA())</f>
        <v>#N/A</v>
      </c>
      <c r="BQ89" s="93" t="e">
        <f ca="true">+IF(AND(ISNUMBER(OFFSET('Hygiene Data'!$I$9,0,10*ROW('Hygiene Data'!I83))),'Data Summary'!EF89="Yes"),OFFSET('Hygiene Data'!$I$9,0,10*ROW('Hygiene Data'!I83)),NA())</f>
        <v>#N/A</v>
      </c>
    </row>
    <row xmlns:x14ac="http://schemas.microsoft.com/office/spreadsheetml/2009/9/ac" r="90" x14ac:dyDescent="0.2">
      <c r="A90" s="328" t="e">
        <f ca="true">+RIGHT('Data Summary'!A90,LEN('Data Summary'!A90)-9)</f>
        <v>#VALUE!</v>
      </c>
      <c r="B90" s="35" t="str">
        <f ca="true">+IF(ISTEXT('Data Summary'!B90),'Data Summary'!B90,"")</f>
        <v/>
      </c>
      <c r="C90" s="327" t="e">
        <f ca="true">+VALUE('Data Summary'!C90)</f>
        <v>#VALUE!</v>
      </c>
      <c r="D90" s="91" t="e">
        <f ca="true">+IF(AND(ISNUMBER(OFFSET('Water Data'!$D$4,0,10*ROW('Water Data'!D84))),'Data Summary'!BS90="Yes"),100-OFFSET('Water Data'!$D$4,0,10*ROW('Water Data'!D84)),NA())</f>
        <v>#N/A</v>
      </c>
      <c r="E90" s="91" t="e">
        <f ca="true">+IF(AND(ISNUMBER(OFFSET('Water Data'!$D$6,0,10*ROW('Water Data'!D84))),'Data Summary'!BT90="Yes"),OFFSET('Water Data'!$D$6,0,10*ROW('Water Data'!D84)),NA())</f>
        <v>#N/A</v>
      </c>
      <c r="F90" s="91" t="e">
        <f ca="true">+IF(AND(ISNUMBER(OFFSET('Water Data'!$D$9,0,10*ROW('Water Data'!D84))),'Data Summary'!BU90="Yes"),OFFSET('Water Data'!$D$9,0,10*ROW('Water Data'!D84)),NA())</f>
        <v>#N/A</v>
      </c>
      <c r="G90" s="91" t="e">
        <f ca="true">+IF(AND(ISNUMBER(OFFSET('Water Data'!$E$4,0,10*ROW('Water Data'!E84))),'Data Summary'!BV90="Yes"),100-OFFSET('Water Data'!$E$4,0,10*ROW('Water Data'!E84)),NA())</f>
        <v>#N/A</v>
      </c>
      <c r="H90" s="91" t="e">
        <f ca="true">+IF(AND(ISNUMBER(OFFSET('Water Data'!$E$6,0,10*ROW('Water Data'!E84))),'Data Summary'!BW90="Yes"),OFFSET('Water Data'!$E$6,0,10*ROW('Water Data'!E84)),NA())</f>
        <v>#N/A</v>
      </c>
      <c r="I90" s="91" t="e">
        <f ca="true">+IF(AND(ISNUMBER(OFFSET('Water Data'!$E$9,0,10*ROW('Water Data'!E84))),'Data Summary'!BX90="Yes"),OFFSET('Water Data'!$E$9,0,10*ROW('Water Data'!E84)),NA())</f>
        <v>#N/A</v>
      </c>
      <c r="J90" s="91" t="e">
        <f ca="true">+IF(AND(ISNUMBER(OFFSET('Water Data'!$F$4,0,10*ROW('Water Data'!F84))),'Data Summary'!BY90="Yes"),100-OFFSET('Water Data'!$F$4,0,10*ROW('Water Data'!F84)),NA())</f>
        <v>#N/A</v>
      </c>
      <c r="K90" s="91" t="e">
        <f ca="true">+IF(AND(ISNUMBER(OFFSET('Water Data'!$F$6,0,10*ROW('Water Data'!F84))),'Data Summary'!BZ90="Yes"),OFFSET('Water Data'!$F$6,0,10*ROW('Water Data'!F84)),NA())</f>
        <v>#N/A</v>
      </c>
      <c r="L90" s="91" t="e">
        <f ca="true">+IF(AND(ISNUMBER(OFFSET('Water Data'!$F$9,0,10*ROW('Water Data'!F84))),'Data Summary'!CA90="Yes"),OFFSET('Water Data'!$F$9,0,10*ROW('Water Data'!F84)),NA())</f>
        <v>#N/A</v>
      </c>
      <c r="M90" s="91" t="e">
        <f ca="true">+IF(AND(ISNUMBER(OFFSET('Water Data'!$G$4,0,10*ROW('Water Data'!G84))),'Data Summary'!CB90="Yes"),100-OFFSET('Water Data'!$G$4,0,10*ROW('Water Data'!G84)),NA())</f>
        <v>#N/A</v>
      </c>
      <c r="N90" s="91" t="e">
        <f ca="true">+IF(AND(ISNUMBER(OFFSET('Water Data'!$G$6,0,10*ROW('Water Data'!G84))),'Data Summary'!CC90="Yes"),OFFSET('Water Data'!$G$6,0,10*ROW('Water Data'!G84)),NA())</f>
        <v>#N/A</v>
      </c>
      <c r="O90" s="91" t="e">
        <f ca="true">+IF(AND(ISNUMBER(OFFSET('Water Data'!$G$9,0,10*ROW('Water Data'!G84))),'Data Summary'!CD90="Yes"),OFFSET('Water Data'!$G$9,0,10*ROW('Water Data'!G84)),NA())</f>
        <v>#N/A</v>
      </c>
      <c r="P90" s="91" t="e">
        <f ca="true">+IF(AND(ISNUMBER(OFFSET('Water Data'!$H$4,0,10*ROW('Water Data'!H84))),'Data Summary'!CE90="Yes"),100-OFFSET('Water Data'!$H$4,0,10*ROW('Water Data'!H84)),NA())</f>
        <v>#N/A</v>
      </c>
      <c r="Q90" s="91" t="e">
        <f ca="true">+IF(AND(ISNUMBER(OFFSET('Water Data'!$H$6,0,10*ROW('Water Data'!H84))),'Data Summary'!CF90="Yes"),OFFSET('Water Data'!$H$6,0,10*ROW('Water Data'!H84)),NA())</f>
        <v>#N/A</v>
      </c>
      <c r="R90" s="91" t="e">
        <f ca="true">+IF(AND(ISNUMBER(OFFSET('Water Data'!$H$9,0,10*ROW('Water Data'!H84))),'Data Summary'!CG90="Yes"),OFFSET('Water Data'!$H$9,0,10*ROW('Water Data'!H84)),NA())</f>
        <v>#N/A</v>
      </c>
      <c r="S90" s="91" t="e">
        <f ca="true">+IF(AND(ISNUMBER(OFFSET('Water Data'!$I$4,0,10*ROW('Water Data'!I84))),'Data Summary'!CH90="Yes"),100-OFFSET('Water Data'!$I$4,0,10*ROW('Water Data'!I84)),NA())</f>
        <v>#N/A</v>
      </c>
      <c r="T90" s="91" t="e">
        <f ca="true">+IF(AND(ISNUMBER(OFFSET('Water Data'!$I$6,0,10*ROW('Water Data'!I84))),'Data Summary'!CI90="Yes"),OFFSET('Water Data'!$I$6,0,10*ROW('Water Data'!I84)),NA())</f>
        <v>#N/A</v>
      </c>
      <c r="U90" s="91" t="e">
        <f ca="true">+IF(AND(ISNUMBER(OFFSET('Water Data'!$I$9,0,10*ROW('Water Data'!I84))),'Data Summary'!CJ90="Yes"),OFFSET('Water Data'!$I$9,0,10*ROW('Water Data'!I84)),NA())</f>
        <v>#N/A</v>
      </c>
      <c r="V90" s="92" t="e">
        <f ca="true">+IF(AND(ISNUMBER(OFFSET('Sanitation Data'!$D$4,0,10*ROW('Sanitation Data'!D84))),'Data Summary'!CK90="Yes"),100-OFFSET('Sanitation Data'!$D$4,0,10*ROW('Sanitation Data'!D84)),NA())</f>
        <v>#N/A</v>
      </c>
      <c r="W90" s="92" t="e">
        <f ca="true">+IF(AND(ISNUMBER(OFFSET('Sanitation Data'!$D$6,0,10*ROW('Sanitation Data'!D84))),'Data Summary'!CL90="Yes"),OFFSET('Sanitation Data'!$D$6,0,10*ROW('Sanitation Data'!D84)),NA())</f>
        <v>#N/A</v>
      </c>
      <c r="X90" s="92" t="e">
        <f ca="true">+IF(AND(ISNUMBER(OFFSET('Sanitation Data'!$D$10,0,10*ROW('Sanitation Data'!D84))),'Data Summary'!CM90="Yes"),OFFSET('Sanitation Data'!$D$10,0,10*ROW('Sanitation Data'!D84)),NA())</f>
        <v>#N/A</v>
      </c>
      <c r="Y90" s="92" t="e">
        <f ca="true">+IF(AND(ISNUMBER(OFFSET('Sanitation Data'!$D$11,0,10*ROW('Sanitation Data'!D84))),'Data Summary'!CN90="Yes"),OFFSET('Sanitation Data'!$D$11,0,10*ROW('Sanitation Data'!D84)),NA())</f>
        <v>#N/A</v>
      </c>
      <c r="Z90" s="92" t="e">
        <f ca="true">+IF(AND(ISNUMBER(OFFSET('Sanitation Data'!$D$12,0,10*ROW('Sanitation Data'!D84))),'Data Summary'!CO90="Yes"),OFFSET('Sanitation Data'!$D$12,0,10*ROW('Sanitation Data'!D84)),NA())</f>
        <v>#N/A</v>
      </c>
      <c r="AA90" s="92" t="e">
        <f ca="true">+IF(AND(ISNUMBER(OFFSET('Sanitation Data'!$E$4,0,10*ROW('Sanitation Data'!E84))),'Data Summary'!CP90="Yes"),100-OFFSET('Sanitation Data'!$E$4,0,10*ROW('Sanitation Data'!E84)),NA())</f>
        <v>#N/A</v>
      </c>
      <c r="AB90" s="92" t="e">
        <f ca="true">+IF(AND(ISNUMBER(OFFSET('Sanitation Data'!$E$6,0,10*ROW('Sanitation Data'!E84))),'Data Summary'!CQ90="Yes"),OFFSET('Sanitation Data'!$E$6,0,10*ROW('Sanitation Data'!E84)),NA())</f>
        <v>#N/A</v>
      </c>
      <c r="AC90" s="92" t="e">
        <f ca="true">+IF(AND(ISNUMBER(OFFSET('Sanitation Data'!$E$10,0,10*ROW('Sanitation Data'!E84))),'Data Summary'!CR90="Yes"),OFFSET('Sanitation Data'!$E$10,0,10*ROW('Sanitation Data'!E84)),NA())</f>
        <v>#N/A</v>
      </c>
      <c r="AD90" s="92" t="e">
        <f ca="true">+IF(AND(ISNUMBER(OFFSET('Sanitation Data'!$E$11,0,10*ROW('Sanitation Data'!E84))),'Data Summary'!CS90="Yes"),OFFSET('Sanitation Data'!$E$11,0,10*ROW('Sanitation Data'!E84)),NA())</f>
        <v>#N/A</v>
      </c>
      <c r="AE90" s="92" t="e">
        <f ca="true">+IF(AND(ISNUMBER(OFFSET('Sanitation Data'!$E$12,0,10*ROW('Sanitation Data'!E84))),'Data Summary'!CT90="Yes"),OFFSET('Sanitation Data'!$E$12,0,10*ROW('Sanitation Data'!E84)),NA())</f>
        <v>#N/A</v>
      </c>
      <c r="AF90" s="92" t="e">
        <f ca="true">+IF(AND(ISNUMBER(OFFSET('Sanitation Data'!$F$4,0,10*ROW('Sanitation Data'!F84))),'Data Summary'!CU90="Yes"),100-OFFSET('Sanitation Data'!$F$4,0,10*ROW('Sanitation Data'!F84)),NA())</f>
        <v>#N/A</v>
      </c>
      <c r="AG90" s="92" t="e">
        <f ca="true">+IF(AND(ISNUMBER(OFFSET('Sanitation Data'!$F$6,0,10*ROW('Sanitation Data'!F84))),'Data Summary'!CV90="Yes"),OFFSET('Sanitation Data'!$F$6,0,10*ROW('Sanitation Data'!F84)),NA())</f>
        <v>#N/A</v>
      </c>
      <c r="AH90" s="92" t="e">
        <f ca="true">+IF(AND(ISNUMBER(OFFSET('Sanitation Data'!$F$10,0,10*ROW('Sanitation Data'!F84))),'Data Summary'!CW90="Yes"),OFFSET('Sanitation Data'!$F$10,0,10*ROW('Sanitation Data'!F84)),NA())</f>
        <v>#N/A</v>
      </c>
      <c r="AI90" s="92" t="e">
        <f ca="true">+IF(AND(ISNUMBER(OFFSET('Sanitation Data'!$F$11,0,10*ROW('Sanitation Data'!F84))),'Data Summary'!CX90="Yes"),OFFSET('Sanitation Data'!$F$11,0,10*ROW('Sanitation Data'!F84)),NA())</f>
        <v>#N/A</v>
      </c>
      <c r="AJ90" s="92" t="e">
        <f ca="true">+IF(AND(ISNUMBER(OFFSET('Sanitation Data'!$F$12,0,10*ROW('Sanitation Data'!F84))),'Data Summary'!CY90="Yes"),OFFSET('Sanitation Data'!$F$12,0,10*ROW('Sanitation Data'!F84)),NA())</f>
        <v>#N/A</v>
      </c>
      <c r="AK90" s="92" t="e">
        <f ca="true">+IF(AND(ISNUMBER(OFFSET('Sanitation Data'!$G$4,0,10*ROW('Sanitation Data'!G84))),'Data Summary'!CZ90="Yes"),100-OFFSET('Sanitation Data'!$G$4,0,10*ROW('Sanitation Data'!G84)),NA())</f>
        <v>#N/A</v>
      </c>
      <c r="AL90" s="92" t="e">
        <f ca="true">+IF(AND(ISNUMBER(OFFSET('Sanitation Data'!$G$6,0,10*ROW('Sanitation Data'!G84))),'Data Summary'!DA90="Yes"),OFFSET('Sanitation Data'!$G$6,0,10*ROW('Sanitation Data'!G84)),NA())</f>
        <v>#N/A</v>
      </c>
      <c r="AM90" s="92" t="e">
        <f ca="true">+IF(AND(ISNUMBER(OFFSET('Sanitation Data'!$G$10,0,10*ROW('Sanitation Data'!G84))),'Data Summary'!DB90="Yes"),OFFSET('Sanitation Data'!$G$10,0,10*ROW('Sanitation Data'!G84)),NA())</f>
        <v>#N/A</v>
      </c>
      <c r="AN90" s="92" t="e">
        <f ca="true">+IF(AND(ISNUMBER(OFFSET('Sanitation Data'!$G$11,0,10*ROW('Sanitation Data'!G84))),'Data Summary'!DC90="Yes"),OFFSET('Sanitation Data'!$G$11,0,10*ROW('Sanitation Data'!G84)),NA())</f>
        <v>#N/A</v>
      </c>
      <c r="AO90" s="92" t="e">
        <f ca="true">+IF(AND(ISNUMBER(OFFSET('Sanitation Data'!$G$12,0,10*ROW('Sanitation Data'!G84))),'Data Summary'!DD90="Yes"),OFFSET('Sanitation Data'!$G$12,0,10*ROW('Sanitation Data'!G84)),NA())</f>
        <v>#N/A</v>
      </c>
      <c r="AP90" s="92" t="e">
        <f ca="true">+IF(AND(ISNUMBER(OFFSET('Sanitation Data'!$H$4,0,10*ROW('Sanitation Data'!H84))),'Data Summary'!DE90="Yes"),100-OFFSET('Sanitation Data'!$H$4,0,10*ROW('Sanitation Data'!H84)),NA())</f>
        <v>#N/A</v>
      </c>
      <c r="AQ90" s="92" t="e">
        <f ca="true">+IF(AND(ISNUMBER(OFFSET('Sanitation Data'!$H$6,0,10*ROW('Sanitation Data'!H84))),'Data Summary'!DF90="Yes"),OFFSET('Sanitation Data'!$H$6,0,10*ROW('Sanitation Data'!H84)),NA())</f>
        <v>#N/A</v>
      </c>
      <c r="AR90" s="92" t="e">
        <f ca="true">+IF(AND(ISNUMBER(OFFSET('Sanitation Data'!$H$10,0,10*ROW('Sanitation Data'!H84))),'Data Summary'!DG90="Yes"),OFFSET('Sanitation Data'!$H$10,0,10*ROW('Sanitation Data'!H84)),NA())</f>
        <v>#N/A</v>
      </c>
      <c r="AS90" s="92" t="e">
        <f ca="true">+IF(AND(ISNUMBER(OFFSET('Sanitation Data'!$H$11,0,10*ROW('Sanitation Data'!H84))),'Data Summary'!DH90="Yes"),OFFSET('Sanitation Data'!$H$11,0,10*ROW('Sanitation Data'!H84)),NA())</f>
        <v>#N/A</v>
      </c>
      <c r="AT90" s="92" t="e">
        <f ca="true">+IF(AND(ISNUMBER(OFFSET('Sanitation Data'!$H$12,0,10*ROW('Sanitation Data'!H84))),'Data Summary'!DI90="Yes"),OFFSET('Sanitation Data'!$H$12,0,10*ROW('Sanitation Data'!H84)),NA())</f>
        <v>#N/A</v>
      </c>
      <c r="AU90" s="92" t="e">
        <f ca="true">+IF(AND(ISNUMBER(OFFSET('Sanitation Data'!$I$4,0,10*ROW('Sanitation Data'!I84))),'Data Summary'!DJ90="Yes"),100-OFFSET('Sanitation Data'!$I$4,0,10*ROW('Sanitation Data'!I84)),NA())</f>
        <v>#N/A</v>
      </c>
      <c r="AV90" s="92" t="e">
        <f ca="true">+IF(AND(ISNUMBER(OFFSET('Sanitation Data'!$I$6,0,10*ROW('Sanitation Data'!I84))),'Data Summary'!DK90="Yes"),OFFSET('Sanitation Data'!$I$6,0,10*ROW('Sanitation Data'!I84)),NA())</f>
        <v>#N/A</v>
      </c>
      <c r="AW90" s="92" t="e">
        <f ca="true">+IF(AND(ISNUMBER(OFFSET('Sanitation Data'!$I$10,0,10*ROW('Sanitation Data'!I84))),'Data Summary'!DL90="Yes"),OFFSET('Sanitation Data'!$I$10,0,10*ROW('Sanitation Data'!I84)),NA())</f>
        <v>#N/A</v>
      </c>
      <c r="AX90" s="92" t="e">
        <f ca="true">+IF(AND(ISNUMBER(OFFSET('Sanitation Data'!$I$11,0,10*ROW('Sanitation Data'!I84))),'Data Summary'!DM90="Yes"),OFFSET('Sanitation Data'!$I$11,0,10*ROW('Sanitation Data'!I84)),NA())</f>
        <v>#N/A</v>
      </c>
      <c r="AY90" s="92" t="e">
        <f ca="true">+IF(AND(ISNUMBER(OFFSET('Sanitation Data'!$I$12,0,10*ROW('Sanitation Data'!I84))),'Data Summary'!DN90="Yes"),OFFSET('Sanitation Data'!$I$12,0,10*ROW('Sanitation Data'!I84)),NA())</f>
        <v>#N/A</v>
      </c>
      <c r="AZ90" s="93" t="e">
        <f ca="true">+IF(AND(ISNUMBER(OFFSET('Hygiene Data'!$D$5,0,10*ROW('Hygiene Data'!D84))),'Data Summary'!DO90="Yes"),OFFSET('Hygiene Data'!$D$5,0,10*ROW('Hygiene Data'!D84)),NA())</f>
        <v>#N/A</v>
      </c>
      <c r="BA90" s="93" t="e">
        <f ca="true">+IF(AND(ISNUMBER(OFFSET('Hygiene Data'!$D$7,0,10*ROW('Hygiene Data'!D84))),'Data Summary'!DP90="Yes"),OFFSET('Hygiene Data'!$D$7,0,10*ROW('Hygiene Data'!D84)),NA())</f>
        <v>#N/A</v>
      </c>
      <c r="BB90" s="93" t="e">
        <f ca="true">+IF(AND(ISNUMBER(OFFSET('Hygiene Data'!$D$9,0,10*ROW('Hygiene Data'!D84))),'Data Summary'!DQ90="Yes"),OFFSET('Hygiene Data'!$D$9,0,10*ROW('Hygiene Data'!D84)),NA())</f>
        <v>#N/A</v>
      </c>
      <c r="BC90" s="93" t="e">
        <f ca="true">+IF(AND(ISNUMBER(OFFSET('Hygiene Data'!$E$5,0,10*ROW('Hygiene Data'!E84))),'Data Summary'!DR90="Yes"),OFFSET('Hygiene Data'!$E$5,0,10*ROW('Hygiene Data'!E84)),NA())</f>
        <v>#N/A</v>
      </c>
      <c r="BD90" s="93" t="e">
        <f ca="true">+IF(AND(ISNUMBER(OFFSET('Hygiene Data'!$E$7,0,10*ROW('Hygiene Data'!E84))),'Data Summary'!DS90="Yes"),OFFSET('Hygiene Data'!$E$7,0,10*ROW('Hygiene Data'!E84)),NA())</f>
        <v>#N/A</v>
      </c>
      <c r="BE90" s="93" t="e">
        <f ca="true">+IF(AND(ISNUMBER(OFFSET('Hygiene Data'!$E$9,0,10*ROW('Hygiene Data'!E84))),'Data Summary'!DT90="Yes"),OFFSET('Hygiene Data'!$E$9,0,10*ROW('Hygiene Data'!E84)),NA())</f>
        <v>#N/A</v>
      </c>
      <c r="BF90" s="93" t="e">
        <f ca="true">+IF(AND(ISNUMBER(OFFSET('Hygiene Data'!$F$5,0,10*ROW('Hygiene Data'!F84))),'Data Summary'!DU90="Yes"),OFFSET('Hygiene Data'!$F$5,0,10*ROW('Hygiene Data'!F84)),NA())</f>
        <v>#N/A</v>
      </c>
      <c r="BG90" s="93" t="e">
        <f ca="true">+IF(AND(ISNUMBER(OFFSET('Hygiene Data'!$F$7,0,10*ROW('Hygiene Data'!F84))),'Data Summary'!DV90="Yes"),OFFSET('Hygiene Data'!$F$7,0,10*ROW('Hygiene Data'!F84)),NA())</f>
        <v>#N/A</v>
      </c>
      <c r="BH90" s="93" t="e">
        <f ca="true">+IF(AND(ISNUMBER(OFFSET('Hygiene Data'!$F$9,0,10*ROW('Hygiene Data'!F84))),'Data Summary'!DW90="Yes"),OFFSET('Hygiene Data'!$F$9,0,10*ROW('Hygiene Data'!F84)),NA())</f>
        <v>#N/A</v>
      </c>
      <c r="BI90" s="93" t="e">
        <f ca="true">+IF(AND(ISNUMBER(OFFSET('Hygiene Data'!$G$5,0,10*ROW('Hygiene Data'!G84))),'Data Summary'!DX90="Yes"),OFFSET('Hygiene Data'!$G$5,0,10*ROW('Hygiene Data'!G84)),NA())</f>
        <v>#N/A</v>
      </c>
      <c r="BJ90" s="93" t="e">
        <f ca="true">+IF(AND(ISNUMBER(OFFSET('Hygiene Data'!$G$7,0,10*ROW('Hygiene Data'!G84))),'Data Summary'!DY90="Yes"),OFFSET('Hygiene Data'!$G$7,0,10*ROW('Hygiene Data'!G84)),NA())</f>
        <v>#N/A</v>
      </c>
      <c r="BK90" s="93" t="e">
        <f ca="true">+IF(AND(ISNUMBER(OFFSET('Hygiene Data'!$G$9,0,10*ROW('Hygiene Data'!G84))),'Data Summary'!DZ90="Yes"),OFFSET('Hygiene Data'!$G$9,0,10*ROW('Hygiene Data'!G84)),NA())</f>
        <v>#N/A</v>
      </c>
      <c r="BL90" s="93" t="e">
        <f ca="true">+IF(AND(ISNUMBER(OFFSET('Hygiene Data'!$H$5,0,10*ROW('Hygiene Data'!H84))),'Data Summary'!EA90="Yes"),OFFSET('Hygiene Data'!$H$5,0,10*ROW('Hygiene Data'!H84)),NA())</f>
        <v>#N/A</v>
      </c>
      <c r="BM90" s="93" t="e">
        <f ca="true">+IF(AND(ISNUMBER(OFFSET('Hygiene Data'!$H$7,0,10*ROW('Hygiene Data'!H84))),'Data Summary'!EB90="Yes"),OFFSET('Hygiene Data'!$H$7,0,10*ROW('Hygiene Data'!H84)),NA())</f>
        <v>#N/A</v>
      </c>
      <c r="BN90" s="93" t="e">
        <f ca="true">+IF(AND(ISNUMBER(OFFSET('Hygiene Data'!$H$9,0,10*ROW('Hygiene Data'!H84))),'Data Summary'!EC90="Yes"),OFFSET('Hygiene Data'!$H$9,0,10*ROW('Hygiene Data'!H84)),NA())</f>
        <v>#N/A</v>
      </c>
      <c r="BO90" s="93" t="e">
        <f ca="true">+IF(AND(ISNUMBER(OFFSET('Hygiene Data'!$I$5,0,10*ROW('Hygiene Data'!I84))),'Data Summary'!ED90="Yes"),OFFSET('Hygiene Data'!$I$5,0,10*ROW('Hygiene Data'!I84)),NA())</f>
        <v>#N/A</v>
      </c>
      <c r="BP90" s="93" t="e">
        <f ca="true">+IF(AND(ISNUMBER(OFFSET('Hygiene Data'!$I$7,0,10*ROW('Hygiene Data'!I84))),'Data Summary'!EE90="Yes"),OFFSET('Hygiene Data'!$I$7,0,10*ROW('Hygiene Data'!I84)),NA())</f>
        <v>#N/A</v>
      </c>
      <c r="BQ90" s="93" t="e">
        <f ca="true">+IF(AND(ISNUMBER(OFFSET('Hygiene Data'!$I$9,0,10*ROW('Hygiene Data'!I84))),'Data Summary'!EF90="Yes"),OFFSET('Hygiene Data'!$I$9,0,10*ROW('Hygiene Data'!I84)),NA())</f>
        <v>#N/A</v>
      </c>
    </row>
    <row xmlns:x14ac="http://schemas.microsoft.com/office/spreadsheetml/2009/9/ac" r="91" x14ac:dyDescent="0.2">
      <c r="A91" s="328" t="e">
        <f ca="true">+RIGHT('Data Summary'!A91,LEN('Data Summary'!A91)-9)</f>
        <v>#VALUE!</v>
      </c>
      <c r="B91" s="35" t="str">
        <f ca="true">+IF(ISTEXT('Data Summary'!B91),'Data Summary'!B91,"")</f>
        <v/>
      </c>
      <c r="C91" s="327" t="e">
        <f ca="true">+VALUE('Data Summary'!C91)</f>
        <v>#VALUE!</v>
      </c>
      <c r="D91" s="91" t="e">
        <f ca="true">+IF(AND(ISNUMBER(OFFSET('Water Data'!$D$4,0,10*ROW('Water Data'!D85))),'Data Summary'!BS91="Yes"),100-OFFSET('Water Data'!$D$4,0,10*ROW('Water Data'!D85)),NA())</f>
        <v>#N/A</v>
      </c>
      <c r="E91" s="91" t="e">
        <f ca="true">+IF(AND(ISNUMBER(OFFSET('Water Data'!$D$6,0,10*ROW('Water Data'!D85))),'Data Summary'!BT91="Yes"),OFFSET('Water Data'!$D$6,0,10*ROW('Water Data'!D85)),NA())</f>
        <v>#N/A</v>
      </c>
      <c r="F91" s="91" t="e">
        <f ca="true">+IF(AND(ISNUMBER(OFFSET('Water Data'!$D$9,0,10*ROW('Water Data'!D85))),'Data Summary'!BU91="Yes"),OFFSET('Water Data'!$D$9,0,10*ROW('Water Data'!D85)),NA())</f>
        <v>#N/A</v>
      </c>
      <c r="G91" s="91" t="e">
        <f ca="true">+IF(AND(ISNUMBER(OFFSET('Water Data'!$E$4,0,10*ROW('Water Data'!E85))),'Data Summary'!BV91="Yes"),100-OFFSET('Water Data'!$E$4,0,10*ROW('Water Data'!E85)),NA())</f>
        <v>#N/A</v>
      </c>
      <c r="H91" s="91" t="e">
        <f ca="true">+IF(AND(ISNUMBER(OFFSET('Water Data'!$E$6,0,10*ROW('Water Data'!E85))),'Data Summary'!BW91="Yes"),OFFSET('Water Data'!$E$6,0,10*ROW('Water Data'!E85)),NA())</f>
        <v>#N/A</v>
      </c>
      <c r="I91" s="91" t="e">
        <f ca="true">+IF(AND(ISNUMBER(OFFSET('Water Data'!$E$9,0,10*ROW('Water Data'!E85))),'Data Summary'!BX91="Yes"),OFFSET('Water Data'!$E$9,0,10*ROW('Water Data'!E85)),NA())</f>
        <v>#N/A</v>
      </c>
      <c r="J91" s="91" t="e">
        <f ca="true">+IF(AND(ISNUMBER(OFFSET('Water Data'!$F$4,0,10*ROW('Water Data'!F85))),'Data Summary'!BY91="Yes"),100-OFFSET('Water Data'!$F$4,0,10*ROW('Water Data'!F85)),NA())</f>
        <v>#N/A</v>
      </c>
      <c r="K91" s="91" t="e">
        <f ca="true">+IF(AND(ISNUMBER(OFFSET('Water Data'!$F$6,0,10*ROW('Water Data'!F85))),'Data Summary'!BZ91="Yes"),OFFSET('Water Data'!$F$6,0,10*ROW('Water Data'!F85)),NA())</f>
        <v>#N/A</v>
      </c>
      <c r="L91" s="91" t="e">
        <f ca="true">+IF(AND(ISNUMBER(OFFSET('Water Data'!$F$9,0,10*ROW('Water Data'!F85))),'Data Summary'!CA91="Yes"),OFFSET('Water Data'!$F$9,0,10*ROW('Water Data'!F85)),NA())</f>
        <v>#N/A</v>
      </c>
      <c r="M91" s="91" t="e">
        <f ca="true">+IF(AND(ISNUMBER(OFFSET('Water Data'!$G$4,0,10*ROW('Water Data'!G85))),'Data Summary'!CB91="Yes"),100-OFFSET('Water Data'!$G$4,0,10*ROW('Water Data'!G85)),NA())</f>
        <v>#N/A</v>
      </c>
      <c r="N91" s="91" t="e">
        <f ca="true">+IF(AND(ISNUMBER(OFFSET('Water Data'!$G$6,0,10*ROW('Water Data'!G85))),'Data Summary'!CC91="Yes"),OFFSET('Water Data'!$G$6,0,10*ROW('Water Data'!G85)),NA())</f>
        <v>#N/A</v>
      </c>
      <c r="O91" s="91" t="e">
        <f ca="true">+IF(AND(ISNUMBER(OFFSET('Water Data'!$G$9,0,10*ROW('Water Data'!G85))),'Data Summary'!CD91="Yes"),OFFSET('Water Data'!$G$9,0,10*ROW('Water Data'!G85)),NA())</f>
        <v>#N/A</v>
      </c>
      <c r="P91" s="91" t="e">
        <f ca="true">+IF(AND(ISNUMBER(OFFSET('Water Data'!$H$4,0,10*ROW('Water Data'!H85))),'Data Summary'!CE91="Yes"),100-OFFSET('Water Data'!$H$4,0,10*ROW('Water Data'!H85)),NA())</f>
        <v>#N/A</v>
      </c>
      <c r="Q91" s="91" t="e">
        <f ca="true">+IF(AND(ISNUMBER(OFFSET('Water Data'!$H$6,0,10*ROW('Water Data'!H85))),'Data Summary'!CF91="Yes"),OFFSET('Water Data'!$H$6,0,10*ROW('Water Data'!H85)),NA())</f>
        <v>#N/A</v>
      </c>
      <c r="R91" s="91" t="e">
        <f ca="true">+IF(AND(ISNUMBER(OFFSET('Water Data'!$H$9,0,10*ROW('Water Data'!H85))),'Data Summary'!CG91="Yes"),OFFSET('Water Data'!$H$9,0,10*ROW('Water Data'!H85)),NA())</f>
        <v>#N/A</v>
      </c>
      <c r="S91" s="91" t="e">
        <f ca="true">+IF(AND(ISNUMBER(OFFSET('Water Data'!$I$4,0,10*ROW('Water Data'!I85))),'Data Summary'!CH91="Yes"),100-OFFSET('Water Data'!$I$4,0,10*ROW('Water Data'!I85)),NA())</f>
        <v>#N/A</v>
      </c>
      <c r="T91" s="91" t="e">
        <f ca="true">+IF(AND(ISNUMBER(OFFSET('Water Data'!$I$6,0,10*ROW('Water Data'!I85))),'Data Summary'!CI91="Yes"),OFFSET('Water Data'!$I$6,0,10*ROW('Water Data'!I85)),NA())</f>
        <v>#N/A</v>
      </c>
      <c r="U91" s="91" t="e">
        <f ca="true">+IF(AND(ISNUMBER(OFFSET('Water Data'!$I$9,0,10*ROW('Water Data'!I85))),'Data Summary'!CJ91="Yes"),OFFSET('Water Data'!$I$9,0,10*ROW('Water Data'!I85)),NA())</f>
        <v>#N/A</v>
      </c>
      <c r="V91" s="92" t="e">
        <f ca="true">+IF(AND(ISNUMBER(OFFSET('Sanitation Data'!$D$4,0,10*ROW('Sanitation Data'!D85))),'Data Summary'!CK91="Yes"),100-OFFSET('Sanitation Data'!$D$4,0,10*ROW('Sanitation Data'!D85)),NA())</f>
        <v>#N/A</v>
      </c>
      <c r="W91" s="92" t="e">
        <f ca="true">+IF(AND(ISNUMBER(OFFSET('Sanitation Data'!$D$6,0,10*ROW('Sanitation Data'!D85))),'Data Summary'!CL91="Yes"),OFFSET('Sanitation Data'!$D$6,0,10*ROW('Sanitation Data'!D85)),NA())</f>
        <v>#N/A</v>
      </c>
      <c r="X91" s="92" t="e">
        <f ca="true">+IF(AND(ISNUMBER(OFFSET('Sanitation Data'!$D$10,0,10*ROW('Sanitation Data'!D85))),'Data Summary'!CM91="Yes"),OFFSET('Sanitation Data'!$D$10,0,10*ROW('Sanitation Data'!D85)),NA())</f>
        <v>#N/A</v>
      </c>
      <c r="Y91" s="92" t="e">
        <f ca="true">+IF(AND(ISNUMBER(OFFSET('Sanitation Data'!$D$11,0,10*ROW('Sanitation Data'!D85))),'Data Summary'!CN91="Yes"),OFFSET('Sanitation Data'!$D$11,0,10*ROW('Sanitation Data'!D85)),NA())</f>
        <v>#N/A</v>
      </c>
      <c r="Z91" s="92" t="e">
        <f ca="true">+IF(AND(ISNUMBER(OFFSET('Sanitation Data'!$D$12,0,10*ROW('Sanitation Data'!D85))),'Data Summary'!CO91="Yes"),OFFSET('Sanitation Data'!$D$12,0,10*ROW('Sanitation Data'!D85)),NA())</f>
        <v>#N/A</v>
      </c>
      <c r="AA91" s="92" t="e">
        <f ca="true">+IF(AND(ISNUMBER(OFFSET('Sanitation Data'!$E$4,0,10*ROW('Sanitation Data'!E85))),'Data Summary'!CP91="Yes"),100-OFFSET('Sanitation Data'!$E$4,0,10*ROW('Sanitation Data'!E85)),NA())</f>
        <v>#N/A</v>
      </c>
      <c r="AB91" s="92" t="e">
        <f ca="true">+IF(AND(ISNUMBER(OFFSET('Sanitation Data'!$E$6,0,10*ROW('Sanitation Data'!E85))),'Data Summary'!CQ91="Yes"),OFFSET('Sanitation Data'!$E$6,0,10*ROW('Sanitation Data'!E85)),NA())</f>
        <v>#N/A</v>
      </c>
      <c r="AC91" s="92" t="e">
        <f ca="true">+IF(AND(ISNUMBER(OFFSET('Sanitation Data'!$E$10,0,10*ROW('Sanitation Data'!E85))),'Data Summary'!CR91="Yes"),OFFSET('Sanitation Data'!$E$10,0,10*ROW('Sanitation Data'!E85)),NA())</f>
        <v>#N/A</v>
      </c>
      <c r="AD91" s="92" t="e">
        <f ca="true">+IF(AND(ISNUMBER(OFFSET('Sanitation Data'!$E$11,0,10*ROW('Sanitation Data'!E85))),'Data Summary'!CS91="Yes"),OFFSET('Sanitation Data'!$E$11,0,10*ROW('Sanitation Data'!E85)),NA())</f>
        <v>#N/A</v>
      </c>
      <c r="AE91" s="92" t="e">
        <f ca="true">+IF(AND(ISNUMBER(OFFSET('Sanitation Data'!$E$12,0,10*ROW('Sanitation Data'!E85))),'Data Summary'!CT91="Yes"),OFFSET('Sanitation Data'!$E$12,0,10*ROW('Sanitation Data'!E85)),NA())</f>
        <v>#N/A</v>
      </c>
      <c r="AF91" s="92" t="e">
        <f ca="true">+IF(AND(ISNUMBER(OFFSET('Sanitation Data'!$F$4,0,10*ROW('Sanitation Data'!F85))),'Data Summary'!CU91="Yes"),100-OFFSET('Sanitation Data'!$F$4,0,10*ROW('Sanitation Data'!F85)),NA())</f>
        <v>#N/A</v>
      </c>
      <c r="AG91" s="92" t="e">
        <f ca="true">+IF(AND(ISNUMBER(OFFSET('Sanitation Data'!$F$6,0,10*ROW('Sanitation Data'!F85))),'Data Summary'!CV91="Yes"),OFFSET('Sanitation Data'!$F$6,0,10*ROW('Sanitation Data'!F85)),NA())</f>
        <v>#N/A</v>
      </c>
      <c r="AH91" s="92" t="e">
        <f ca="true">+IF(AND(ISNUMBER(OFFSET('Sanitation Data'!$F$10,0,10*ROW('Sanitation Data'!F85))),'Data Summary'!CW91="Yes"),OFFSET('Sanitation Data'!$F$10,0,10*ROW('Sanitation Data'!F85)),NA())</f>
        <v>#N/A</v>
      </c>
      <c r="AI91" s="92" t="e">
        <f ca="true">+IF(AND(ISNUMBER(OFFSET('Sanitation Data'!$F$11,0,10*ROW('Sanitation Data'!F85))),'Data Summary'!CX91="Yes"),OFFSET('Sanitation Data'!$F$11,0,10*ROW('Sanitation Data'!F85)),NA())</f>
        <v>#N/A</v>
      </c>
      <c r="AJ91" s="92" t="e">
        <f ca="true">+IF(AND(ISNUMBER(OFFSET('Sanitation Data'!$F$12,0,10*ROW('Sanitation Data'!F85))),'Data Summary'!CY91="Yes"),OFFSET('Sanitation Data'!$F$12,0,10*ROW('Sanitation Data'!F85)),NA())</f>
        <v>#N/A</v>
      </c>
      <c r="AK91" s="92" t="e">
        <f ca="true">+IF(AND(ISNUMBER(OFFSET('Sanitation Data'!$G$4,0,10*ROW('Sanitation Data'!G85))),'Data Summary'!CZ91="Yes"),100-OFFSET('Sanitation Data'!$G$4,0,10*ROW('Sanitation Data'!G85)),NA())</f>
        <v>#N/A</v>
      </c>
      <c r="AL91" s="92" t="e">
        <f ca="true">+IF(AND(ISNUMBER(OFFSET('Sanitation Data'!$G$6,0,10*ROW('Sanitation Data'!G85))),'Data Summary'!DA91="Yes"),OFFSET('Sanitation Data'!$G$6,0,10*ROW('Sanitation Data'!G85)),NA())</f>
        <v>#N/A</v>
      </c>
      <c r="AM91" s="92" t="e">
        <f ca="true">+IF(AND(ISNUMBER(OFFSET('Sanitation Data'!$G$10,0,10*ROW('Sanitation Data'!G85))),'Data Summary'!DB91="Yes"),OFFSET('Sanitation Data'!$G$10,0,10*ROW('Sanitation Data'!G85)),NA())</f>
        <v>#N/A</v>
      </c>
      <c r="AN91" s="92" t="e">
        <f ca="true">+IF(AND(ISNUMBER(OFFSET('Sanitation Data'!$G$11,0,10*ROW('Sanitation Data'!G85))),'Data Summary'!DC91="Yes"),OFFSET('Sanitation Data'!$G$11,0,10*ROW('Sanitation Data'!G85)),NA())</f>
        <v>#N/A</v>
      </c>
      <c r="AO91" s="92" t="e">
        <f ca="true">+IF(AND(ISNUMBER(OFFSET('Sanitation Data'!$G$12,0,10*ROW('Sanitation Data'!G85))),'Data Summary'!DD91="Yes"),OFFSET('Sanitation Data'!$G$12,0,10*ROW('Sanitation Data'!G85)),NA())</f>
        <v>#N/A</v>
      </c>
      <c r="AP91" s="92" t="e">
        <f ca="true">+IF(AND(ISNUMBER(OFFSET('Sanitation Data'!$H$4,0,10*ROW('Sanitation Data'!H85))),'Data Summary'!DE91="Yes"),100-OFFSET('Sanitation Data'!$H$4,0,10*ROW('Sanitation Data'!H85)),NA())</f>
        <v>#N/A</v>
      </c>
      <c r="AQ91" s="92" t="e">
        <f ca="true">+IF(AND(ISNUMBER(OFFSET('Sanitation Data'!$H$6,0,10*ROW('Sanitation Data'!H85))),'Data Summary'!DF91="Yes"),OFFSET('Sanitation Data'!$H$6,0,10*ROW('Sanitation Data'!H85)),NA())</f>
        <v>#N/A</v>
      </c>
      <c r="AR91" s="92" t="e">
        <f ca="true">+IF(AND(ISNUMBER(OFFSET('Sanitation Data'!$H$10,0,10*ROW('Sanitation Data'!H85))),'Data Summary'!DG91="Yes"),OFFSET('Sanitation Data'!$H$10,0,10*ROW('Sanitation Data'!H85)),NA())</f>
        <v>#N/A</v>
      </c>
      <c r="AS91" s="92" t="e">
        <f ca="true">+IF(AND(ISNUMBER(OFFSET('Sanitation Data'!$H$11,0,10*ROW('Sanitation Data'!H85))),'Data Summary'!DH91="Yes"),OFFSET('Sanitation Data'!$H$11,0,10*ROW('Sanitation Data'!H85)),NA())</f>
        <v>#N/A</v>
      </c>
      <c r="AT91" s="92" t="e">
        <f ca="true">+IF(AND(ISNUMBER(OFFSET('Sanitation Data'!$H$12,0,10*ROW('Sanitation Data'!H85))),'Data Summary'!DI91="Yes"),OFFSET('Sanitation Data'!$H$12,0,10*ROW('Sanitation Data'!H85)),NA())</f>
        <v>#N/A</v>
      </c>
      <c r="AU91" s="92" t="e">
        <f ca="true">+IF(AND(ISNUMBER(OFFSET('Sanitation Data'!$I$4,0,10*ROW('Sanitation Data'!I85))),'Data Summary'!DJ91="Yes"),100-OFFSET('Sanitation Data'!$I$4,0,10*ROW('Sanitation Data'!I85)),NA())</f>
        <v>#N/A</v>
      </c>
      <c r="AV91" s="92" t="e">
        <f ca="true">+IF(AND(ISNUMBER(OFFSET('Sanitation Data'!$I$6,0,10*ROW('Sanitation Data'!I85))),'Data Summary'!DK91="Yes"),OFFSET('Sanitation Data'!$I$6,0,10*ROW('Sanitation Data'!I85)),NA())</f>
        <v>#N/A</v>
      </c>
      <c r="AW91" s="92" t="e">
        <f ca="true">+IF(AND(ISNUMBER(OFFSET('Sanitation Data'!$I$10,0,10*ROW('Sanitation Data'!I85))),'Data Summary'!DL91="Yes"),OFFSET('Sanitation Data'!$I$10,0,10*ROW('Sanitation Data'!I85)),NA())</f>
        <v>#N/A</v>
      </c>
      <c r="AX91" s="92" t="e">
        <f ca="true">+IF(AND(ISNUMBER(OFFSET('Sanitation Data'!$I$11,0,10*ROW('Sanitation Data'!I85))),'Data Summary'!DM91="Yes"),OFFSET('Sanitation Data'!$I$11,0,10*ROW('Sanitation Data'!I85)),NA())</f>
        <v>#N/A</v>
      </c>
      <c r="AY91" s="92" t="e">
        <f ca="true">+IF(AND(ISNUMBER(OFFSET('Sanitation Data'!$I$12,0,10*ROW('Sanitation Data'!I85))),'Data Summary'!DN91="Yes"),OFFSET('Sanitation Data'!$I$12,0,10*ROW('Sanitation Data'!I85)),NA())</f>
        <v>#N/A</v>
      </c>
      <c r="AZ91" s="93" t="e">
        <f ca="true">+IF(AND(ISNUMBER(OFFSET('Hygiene Data'!$D$5,0,10*ROW('Hygiene Data'!D85))),'Data Summary'!DO91="Yes"),OFFSET('Hygiene Data'!$D$5,0,10*ROW('Hygiene Data'!D85)),NA())</f>
        <v>#N/A</v>
      </c>
      <c r="BA91" s="93" t="e">
        <f ca="true">+IF(AND(ISNUMBER(OFFSET('Hygiene Data'!$D$7,0,10*ROW('Hygiene Data'!D85))),'Data Summary'!DP91="Yes"),OFFSET('Hygiene Data'!$D$7,0,10*ROW('Hygiene Data'!D85)),NA())</f>
        <v>#N/A</v>
      </c>
      <c r="BB91" s="93" t="e">
        <f ca="true">+IF(AND(ISNUMBER(OFFSET('Hygiene Data'!$D$9,0,10*ROW('Hygiene Data'!D85))),'Data Summary'!DQ91="Yes"),OFFSET('Hygiene Data'!$D$9,0,10*ROW('Hygiene Data'!D85)),NA())</f>
        <v>#N/A</v>
      </c>
      <c r="BC91" s="93" t="e">
        <f ca="true">+IF(AND(ISNUMBER(OFFSET('Hygiene Data'!$E$5,0,10*ROW('Hygiene Data'!E85))),'Data Summary'!DR91="Yes"),OFFSET('Hygiene Data'!$E$5,0,10*ROW('Hygiene Data'!E85)),NA())</f>
        <v>#N/A</v>
      </c>
      <c r="BD91" s="93" t="e">
        <f ca="true">+IF(AND(ISNUMBER(OFFSET('Hygiene Data'!$E$7,0,10*ROW('Hygiene Data'!E85))),'Data Summary'!DS91="Yes"),OFFSET('Hygiene Data'!$E$7,0,10*ROW('Hygiene Data'!E85)),NA())</f>
        <v>#N/A</v>
      </c>
      <c r="BE91" s="93" t="e">
        <f ca="true">+IF(AND(ISNUMBER(OFFSET('Hygiene Data'!$E$9,0,10*ROW('Hygiene Data'!E85))),'Data Summary'!DT91="Yes"),OFFSET('Hygiene Data'!$E$9,0,10*ROW('Hygiene Data'!E85)),NA())</f>
        <v>#N/A</v>
      </c>
      <c r="BF91" s="93" t="e">
        <f ca="true">+IF(AND(ISNUMBER(OFFSET('Hygiene Data'!$F$5,0,10*ROW('Hygiene Data'!F85))),'Data Summary'!DU91="Yes"),OFFSET('Hygiene Data'!$F$5,0,10*ROW('Hygiene Data'!F85)),NA())</f>
        <v>#N/A</v>
      </c>
      <c r="BG91" s="93" t="e">
        <f ca="true">+IF(AND(ISNUMBER(OFFSET('Hygiene Data'!$F$7,0,10*ROW('Hygiene Data'!F85))),'Data Summary'!DV91="Yes"),OFFSET('Hygiene Data'!$F$7,0,10*ROW('Hygiene Data'!F85)),NA())</f>
        <v>#N/A</v>
      </c>
      <c r="BH91" s="93" t="e">
        <f ca="true">+IF(AND(ISNUMBER(OFFSET('Hygiene Data'!$F$9,0,10*ROW('Hygiene Data'!F85))),'Data Summary'!DW91="Yes"),OFFSET('Hygiene Data'!$F$9,0,10*ROW('Hygiene Data'!F85)),NA())</f>
        <v>#N/A</v>
      </c>
      <c r="BI91" s="93" t="e">
        <f ca="true">+IF(AND(ISNUMBER(OFFSET('Hygiene Data'!$G$5,0,10*ROW('Hygiene Data'!G85))),'Data Summary'!DX91="Yes"),OFFSET('Hygiene Data'!$G$5,0,10*ROW('Hygiene Data'!G85)),NA())</f>
        <v>#N/A</v>
      </c>
      <c r="BJ91" s="93" t="e">
        <f ca="true">+IF(AND(ISNUMBER(OFFSET('Hygiene Data'!$G$7,0,10*ROW('Hygiene Data'!G85))),'Data Summary'!DY91="Yes"),OFFSET('Hygiene Data'!$G$7,0,10*ROW('Hygiene Data'!G85)),NA())</f>
        <v>#N/A</v>
      </c>
      <c r="BK91" s="93" t="e">
        <f ca="true">+IF(AND(ISNUMBER(OFFSET('Hygiene Data'!$G$9,0,10*ROW('Hygiene Data'!G85))),'Data Summary'!DZ91="Yes"),OFFSET('Hygiene Data'!$G$9,0,10*ROW('Hygiene Data'!G85)),NA())</f>
        <v>#N/A</v>
      </c>
      <c r="BL91" s="93" t="e">
        <f ca="true">+IF(AND(ISNUMBER(OFFSET('Hygiene Data'!$H$5,0,10*ROW('Hygiene Data'!H85))),'Data Summary'!EA91="Yes"),OFFSET('Hygiene Data'!$H$5,0,10*ROW('Hygiene Data'!H85)),NA())</f>
        <v>#N/A</v>
      </c>
      <c r="BM91" s="93" t="e">
        <f ca="true">+IF(AND(ISNUMBER(OFFSET('Hygiene Data'!$H$7,0,10*ROW('Hygiene Data'!H85))),'Data Summary'!EB91="Yes"),OFFSET('Hygiene Data'!$H$7,0,10*ROW('Hygiene Data'!H85)),NA())</f>
        <v>#N/A</v>
      </c>
      <c r="BN91" s="93" t="e">
        <f ca="true">+IF(AND(ISNUMBER(OFFSET('Hygiene Data'!$H$9,0,10*ROW('Hygiene Data'!H85))),'Data Summary'!EC91="Yes"),OFFSET('Hygiene Data'!$H$9,0,10*ROW('Hygiene Data'!H85)),NA())</f>
        <v>#N/A</v>
      </c>
      <c r="BO91" s="93" t="e">
        <f ca="true">+IF(AND(ISNUMBER(OFFSET('Hygiene Data'!$I$5,0,10*ROW('Hygiene Data'!I85))),'Data Summary'!ED91="Yes"),OFFSET('Hygiene Data'!$I$5,0,10*ROW('Hygiene Data'!I85)),NA())</f>
        <v>#N/A</v>
      </c>
      <c r="BP91" s="93" t="e">
        <f ca="true">+IF(AND(ISNUMBER(OFFSET('Hygiene Data'!$I$7,0,10*ROW('Hygiene Data'!I85))),'Data Summary'!EE91="Yes"),OFFSET('Hygiene Data'!$I$7,0,10*ROW('Hygiene Data'!I85)),NA())</f>
        <v>#N/A</v>
      </c>
      <c r="BQ91" s="93" t="e">
        <f ca="true">+IF(AND(ISNUMBER(OFFSET('Hygiene Data'!$I$9,0,10*ROW('Hygiene Data'!I85))),'Data Summary'!EF91="Yes"),OFFSET('Hygiene Data'!$I$9,0,10*ROW('Hygiene Data'!I85)),NA())</f>
        <v>#N/A</v>
      </c>
    </row>
    <row xmlns:x14ac="http://schemas.microsoft.com/office/spreadsheetml/2009/9/ac" r="92" x14ac:dyDescent="0.2">
      <c r="A92" s="328" t="e">
        <f ca="true">+RIGHT('Data Summary'!A92,LEN('Data Summary'!A92)-9)</f>
        <v>#VALUE!</v>
      </c>
      <c r="B92" s="35" t="str">
        <f ca="true">+IF(ISTEXT('Data Summary'!B92),'Data Summary'!B92,"")</f>
        <v/>
      </c>
      <c r="C92" s="327" t="e">
        <f ca="true">+VALUE('Data Summary'!C92)</f>
        <v>#VALUE!</v>
      </c>
      <c r="D92" s="91" t="e">
        <f ca="true">+IF(AND(ISNUMBER(OFFSET('Water Data'!$D$4,0,10*ROW('Water Data'!D86))),'Data Summary'!BS92="Yes"),100-OFFSET('Water Data'!$D$4,0,10*ROW('Water Data'!D86)),NA())</f>
        <v>#N/A</v>
      </c>
      <c r="E92" s="91" t="e">
        <f ca="true">+IF(AND(ISNUMBER(OFFSET('Water Data'!$D$6,0,10*ROW('Water Data'!D86))),'Data Summary'!BT92="Yes"),OFFSET('Water Data'!$D$6,0,10*ROW('Water Data'!D86)),NA())</f>
        <v>#N/A</v>
      </c>
      <c r="F92" s="91" t="e">
        <f ca="true">+IF(AND(ISNUMBER(OFFSET('Water Data'!$D$9,0,10*ROW('Water Data'!D86))),'Data Summary'!BU92="Yes"),OFFSET('Water Data'!$D$9,0,10*ROW('Water Data'!D86)),NA())</f>
        <v>#N/A</v>
      </c>
      <c r="G92" s="91" t="e">
        <f ca="true">+IF(AND(ISNUMBER(OFFSET('Water Data'!$E$4,0,10*ROW('Water Data'!E86))),'Data Summary'!BV92="Yes"),100-OFFSET('Water Data'!$E$4,0,10*ROW('Water Data'!E86)),NA())</f>
        <v>#N/A</v>
      </c>
      <c r="H92" s="91" t="e">
        <f ca="true">+IF(AND(ISNUMBER(OFFSET('Water Data'!$E$6,0,10*ROW('Water Data'!E86))),'Data Summary'!BW92="Yes"),OFFSET('Water Data'!$E$6,0,10*ROW('Water Data'!E86)),NA())</f>
        <v>#N/A</v>
      </c>
      <c r="I92" s="91" t="e">
        <f ca="true">+IF(AND(ISNUMBER(OFFSET('Water Data'!$E$9,0,10*ROW('Water Data'!E86))),'Data Summary'!BX92="Yes"),OFFSET('Water Data'!$E$9,0,10*ROW('Water Data'!E86)),NA())</f>
        <v>#N/A</v>
      </c>
      <c r="J92" s="91" t="e">
        <f ca="true">+IF(AND(ISNUMBER(OFFSET('Water Data'!$F$4,0,10*ROW('Water Data'!F86))),'Data Summary'!BY92="Yes"),100-OFFSET('Water Data'!$F$4,0,10*ROW('Water Data'!F86)),NA())</f>
        <v>#N/A</v>
      </c>
      <c r="K92" s="91" t="e">
        <f ca="true">+IF(AND(ISNUMBER(OFFSET('Water Data'!$F$6,0,10*ROW('Water Data'!F86))),'Data Summary'!BZ92="Yes"),OFFSET('Water Data'!$F$6,0,10*ROW('Water Data'!F86)),NA())</f>
        <v>#N/A</v>
      </c>
      <c r="L92" s="91" t="e">
        <f ca="true">+IF(AND(ISNUMBER(OFFSET('Water Data'!$F$9,0,10*ROW('Water Data'!F86))),'Data Summary'!CA92="Yes"),OFFSET('Water Data'!$F$9,0,10*ROW('Water Data'!F86)),NA())</f>
        <v>#N/A</v>
      </c>
      <c r="M92" s="91" t="e">
        <f ca="true">+IF(AND(ISNUMBER(OFFSET('Water Data'!$G$4,0,10*ROW('Water Data'!G86))),'Data Summary'!CB92="Yes"),100-OFFSET('Water Data'!$G$4,0,10*ROW('Water Data'!G86)),NA())</f>
        <v>#N/A</v>
      </c>
      <c r="N92" s="91" t="e">
        <f ca="true">+IF(AND(ISNUMBER(OFFSET('Water Data'!$G$6,0,10*ROW('Water Data'!G86))),'Data Summary'!CC92="Yes"),OFFSET('Water Data'!$G$6,0,10*ROW('Water Data'!G86)),NA())</f>
        <v>#N/A</v>
      </c>
      <c r="O92" s="91" t="e">
        <f ca="true">+IF(AND(ISNUMBER(OFFSET('Water Data'!$G$9,0,10*ROW('Water Data'!G86))),'Data Summary'!CD92="Yes"),OFFSET('Water Data'!$G$9,0,10*ROW('Water Data'!G86)),NA())</f>
        <v>#N/A</v>
      </c>
      <c r="P92" s="91" t="e">
        <f ca="true">+IF(AND(ISNUMBER(OFFSET('Water Data'!$H$4,0,10*ROW('Water Data'!H86))),'Data Summary'!CE92="Yes"),100-OFFSET('Water Data'!$H$4,0,10*ROW('Water Data'!H86)),NA())</f>
        <v>#N/A</v>
      </c>
      <c r="Q92" s="91" t="e">
        <f ca="true">+IF(AND(ISNUMBER(OFFSET('Water Data'!$H$6,0,10*ROW('Water Data'!H86))),'Data Summary'!CF92="Yes"),OFFSET('Water Data'!$H$6,0,10*ROW('Water Data'!H86)),NA())</f>
        <v>#N/A</v>
      </c>
      <c r="R92" s="91" t="e">
        <f ca="true">+IF(AND(ISNUMBER(OFFSET('Water Data'!$H$9,0,10*ROW('Water Data'!H86))),'Data Summary'!CG92="Yes"),OFFSET('Water Data'!$H$9,0,10*ROW('Water Data'!H86)),NA())</f>
        <v>#N/A</v>
      </c>
      <c r="S92" s="91" t="e">
        <f ca="true">+IF(AND(ISNUMBER(OFFSET('Water Data'!$I$4,0,10*ROW('Water Data'!I86))),'Data Summary'!CH92="Yes"),100-OFFSET('Water Data'!$I$4,0,10*ROW('Water Data'!I86)),NA())</f>
        <v>#N/A</v>
      </c>
      <c r="T92" s="91" t="e">
        <f ca="true">+IF(AND(ISNUMBER(OFFSET('Water Data'!$I$6,0,10*ROW('Water Data'!I86))),'Data Summary'!CI92="Yes"),OFFSET('Water Data'!$I$6,0,10*ROW('Water Data'!I86)),NA())</f>
        <v>#N/A</v>
      </c>
      <c r="U92" s="91" t="e">
        <f ca="true">+IF(AND(ISNUMBER(OFFSET('Water Data'!$I$9,0,10*ROW('Water Data'!I86))),'Data Summary'!CJ92="Yes"),OFFSET('Water Data'!$I$9,0,10*ROW('Water Data'!I86)),NA())</f>
        <v>#N/A</v>
      </c>
      <c r="V92" s="92" t="e">
        <f ca="true">+IF(AND(ISNUMBER(OFFSET('Sanitation Data'!$D$4,0,10*ROW('Sanitation Data'!D86))),'Data Summary'!CK92="Yes"),100-OFFSET('Sanitation Data'!$D$4,0,10*ROW('Sanitation Data'!D86)),NA())</f>
        <v>#N/A</v>
      </c>
      <c r="W92" s="92" t="e">
        <f ca="true">+IF(AND(ISNUMBER(OFFSET('Sanitation Data'!$D$6,0,10*ROW('Sanitation Data'!D86))),'Data Summary'!CL92="Yes"),OFFSET('Sanitation Data'!$D$6,0,10*ROW('Sanitation Data'!D86)),NA())</f>
        <v>#N/A</v>
      </c>
      <c r="X92" s="92" t="e">
        <f ca="true">+IF(AND(ISNUMBER(OFFSET('Sanitation Data'!$D$10,0,10*ROW('Sanitation Data'!D86))),'Data Summary'!CM92="Yes"),OFFSET('Sanitation Data'!$D$10,0,10*ROW('Sanitation Data'!D86)),NA())</f>
        <v>#N/A</v>
      </c>
      <c r="Y92" s="92" t="e">
        <f ca="true">+IF(AND(ISNUMBER(OFFSET('Sanitation Data'!$D$11,0,10*ROW('Sanitation Data'!D86))),'Data Summary'!CN92="Yes"),OFFSET('Sanitation Data'!$D$11,0,10*ROW('Sanitation Data'!D86)),NA())</f>
        <v>#N/A</v>
      </c>
      <c r="Z92" s="92" t="e">
        <f ca="true">+IF(AND(ISNUMBER(OFFSET('Sanitation Data'!$D$12,0,10*ROW('Sanitation Data'!D86))),'Data Summary'!CO92="Yes"),OFFSET('Sanitation Data'!$D$12,0,10*ROW('Sanitation Data'!D86)),NA())</f>
        <v>#N/A</v>
      </c>
      <c r="AA92" s="92" t="e">
        <f ca="true">+IF(AND(ISNUMBER(OFFSET('Sanitation Data'!$E$4,0,10*ROW('Sanitation Data'!E86))),'Data Summary'!CP92="Yes"),100-OFFSET('Sanitation Data'!$E$4,0,10*ROW('Sanitation Data'!E86)),NA())</f>
        <v>#N/A</v>
      </c>
      <c r="AB92" s="92" t="e">
        <f ca="true">+IF(AND(ISNUMBER(OFFSET('Sanitation Data'!$E$6,0,10*ROW('Sanitation Data'!E86))),'Data Summary'!CQ92="Yes"),OFFSET('Sanitation Data'!$E$6,0,10*ROW('Sanitation Data'!E86)),NA())</f>
        <v>#N/A</v>
      </c>
      <c r="AC92" s="92" t="e">
        <f ca="true">+IF(AND(ISNUMBER(OFFSET('Sanitation Data'!$E$10,0,10*ROW('Sanitation Data'!E86))),'Data Summary'!CR92="Yes"),OFFSET('Sanitation Data'!$E$10,0,10*ROW('Sanitation Data'!E86)),NA())</f>
        <v>#N/A</v>
      </c>
      <c r="AD92" s="92" t="e">
        <f ca="true">+IF(AND(ISNUMBER(OFFSET('Sanitation Data'!$E$11,0,10*ROW('Sanitation Data'!E86))),'Data Summary'!CS92="Yes"),OFFSET('Sanitation Data'!$E$11,0,10*ROW('Sanitation Data'!E86)),NA())</f>
        <v>#N/A</v>
      </c>
      <c r="AE92" s="92" t="e">
        <f ca="true">+IF(AND(ISNUMBER(OFFSET('Sanitation Data'!$E$12,0,10*ROW('Sanitation Data'!E86))),'Data Summary'!CT92="Yes"),OFFSET('Sanitation Data'!$E$12,0,10*ROW('Sanitation Data'!E86)),NA())</f>
        <v>#N/A</v>
      </c>
      <c r="AF92" s="92" t="e">
        <f ca="true">+IF(AND(ISNUMBER(OFFSET('Sanitation Data'!$F$4,0,10*ROW('Sanitation Data'!F86))),'Data Summary'!CU92="Yes"),100-OFFSET('Sanitation Data'!$F$4,0,10*ROW('Sanitation Data'!F86)),NA())</f>
        <v>#N/A</v>
      </c>
      <c r="AG92" s="92" t="e">
        <f ca="true">+IF(AND(ISNUMBER(OFFSET('Sanitation Data'!$F$6,0,10*ROW('Sanitation Data'!F86))),'Data Summary'!CV92="Yes"),OFFSET('Sanitation Data'!$F$6,0,10*ROW('Sanitation Data'!F86)),NA())</f>
        <v>#N/A</v>
      </c>
      <c r="AH92" s="92" t="e">
        <f ca="true">+IF(AND(ISNUMBER(OFFSET('Sanitation Data'!$F$10,0,10*ROW('Sanitation Data'!F86))),'Data Summary'!CW92="Yes"),OFFSET('Sanitation Data'!$F$10,0,10*ROW('Sanitation Data'!F86)),NA())</f>
        <v>#N/A</v>
      </c>
      <c r="AI92" s="92" t="e">
        <f ca="true">+IF(AND(ISNUMBER(OFFSET('Sanitation Data'!$F$11,0,10*ROW('Sanitation Data'!F86))),'Data Summary'!CX92="Yes"),OFFSET('Sanitation Data'!$F$11,0,10*ROW('Sanitation Data'!F86)),NA())</f>
        <v>#N/A</v>
      </c>
      <c r="AJ92" s="92" t="e">
        <f ca="true">+IF(AND(ISNUMBER(OFFSET('Sanitation Data'!$F$12,0,10*ROW('Sanitation Data'!F86))),'Data Summary'!CY92="Yes"),OFFSET('Sanitation Data'!$F$12,0,10*ROW('Sanitation Data'!F86)),NA())</f>
        <v>#N/A</v>
      </c>
      <c r="AK92" s="92" t="e">
        <f ca="true">+IF(AND(ISNUMBER(OFFSET('Sanitation Data'!$G$4,0,10*ROW('Sanitation Data'!G86))),'Data Summary'!CZ92="Yes"),100-OFFSET('Sanitation Data'!$G$4,0,10*ROW('Sanitation Data'!G86)),NA())</f>
        <v>#N/A</v>
      </c>
      <c r="AL92" s="92" t="e">
        <f ca="true">+IF(AND(ISNUMBER(OFFSET('Sanitation Data'!$G$6,0,10*ROW('Sanitation Data'!G86))),'Data Summary'!DA92="Yes"),OFFSET('Sanitation Data'!$G$6,0,10*ROW('Sanitation Data'!G86)),NA())</f>
        <v>#N/A</v>
      </c>
      <c r="AM92" s="92" t="e">
        <f ca="true">+IF(AND(ISNUMBER(OFFSET('Sanitation Data'!$G$10,0,10*ROW('Sanitation Data'!G86))),'Data Summary'!DB92="Yes"),OFFSET('Sanitation Data'!$G$10,0,10*ROW('Sanitation Data'!G86)),NA())</f>
        <v>#N/A</v>
      </c>
      <c r="AN92" s="92" t="e">
        <f ca="true">+IF(AND(ISNUMBER(OFFSET('Sanitation Data'!$G$11,0,10*ROW('Sanitation Data'!G86))),'Data Summary'!DC92="Yes"),OFFSET('Sanitation Data'!$G$11,0,10*ROW('Sanitation Data'!G86)),NA())</f>
        <v>#N/A</v>
      </c>
      <c r="AO92" s="92" t="e">
        <f ca="true">+IF(AND(ISNUMBER(OFFSET('Sanitation Data'!$G$12,0,10*ROW('Sanitation Data'!G86))),'Data Summary'!DD92="Yes"),OFFSET('Sanitation Data'!$G$12,0,10*ROW('Sanitation Data'!G86)),NA())</f>
        <v>#N/A</v>
      </c>
      <c r="AP92" s="92" t="e">
        <f ca="true">+IF(AND(ISNUMBER(OFFSET('Sanitation Data'!$H$4,0,10*ROW('Sanitation Data'!H86))),'Data Summary'!DE92="Yes"),100-OFFSET('Sanitation Data'!$H$4,0,10*ROW('Sanitation Data'!H86)),NA())</f>
        <v>#N/A</v>
      </c>
      <c r="AQ92" s="92" t="e">
        <f ca="true">+IF(AND(ISNUMBER(OFFSET('Sanitation Data'!$H$6,0,10*ROW('Sanitation Data'!H86))),'Data Summary'!DF92="Yes"),OFFSET('Sanitation Data'!$H$6,0,10*ROW('Sanitation Data'!H86)),NA())</f>
        <v>#N/A</v>
      </c>
      <c r="AR92" s="92" t="e">
        <f ca="true">+IF(AND(ISNUMBER(OFFSET('Sanitation Data'!$H$10,0,10*ROW('Sanitation Data'!H86))),'Data Summary'!DG92="Yes"),OFFSET('Sanitation Data'!$H$10,0,10*ROW('Sanitation Data'!H86)),NA())</f>
        <v>#N/A</v>
      </c>
      <c r="AS92" s="92" t="e">
        <f ca="true">+IF(AND(ISNUMBER(OFFSET('Sanitation Data'!$H$11,0,10*ROW('Sanitation Data'!H86))),'Data Summary'!DH92="Yes"),OFFSET('Sanitation Data'!$H$11,0,10*ROW('Sanitation Data'!H86)),NA())</f>
        <v>#N/A</v>
      </c>
      <c r="AT92" s="92" t="e">
        <f ca="true">+IF(AND(ISNUMBER(OFFSET('Sanitation Data'!$H$12,0,10*ROW('Sanitation Data'!H86))),'Data Summary'!DI92="Yes"),OFFSET('Sanitation Data'!$H$12,0,10*ROW('Sanitation Data'!H86)),NA())</f>
        <v>#N/A</v>
      </c>
      <c r="AU92" s="92" t="e">
        <f ca="true">+IF(AND(ISNUMBER(OFFSET('Sanitation Data'!$I$4,0,10*ROW('Sanitation Data'!I86))),'Data Summary'!DJ92="Yes"),100-OFFSET('Sanitation Data'!$I$4,0,10*ROW('Sanitation Data'!I86)),NA())</f>
        <v>#N/A</v>
      </c>
      <c r="AV92" s="92" t="e">
        <f ca="true">+IF(AND(ISNUMBER(OFFSET('Sanitation Data'!$I$6,0,10*ROW('Sanitation Data'!I86))),'Data Summary'!DK92="Yes"),OFFSET('Sanitation Data'!$I$6,0,10*ROW('Sanitation Data'!I86)),NA())</f>
        <v>#N/A</v>
      </c>
      <c r="AW92" s="92" t="e">
        <f ca="true">+IF(AND(ISNUMBER(OFFSET('Sanitation Data'!$I$10,0,10*ROW('Sanitation Data'!I86))),'Data Summary'!DL92="Yes"),OFFSET('Sanitation Data'!$I$10,0,10*ROW('Sanitation Data'!I86)),NA())</f>
        <v>#N/A</v>
      </c>
      <c r="AX92" s="92" t="e">
        <f ca="true">+IF(AND(ISNUMBER(OFFSET('Sanitation Data'!$I$11,0,10*ROW('Sanitation Data'!I86))),'Data Summary'!DM92="Yes"),OFFSET('Sanitation Data'!$I$11,0,10*ROW('Sanitation Data'!I86)),NA())</f>
        <v>#N/A</v>
      </c>
      <c r="AY92" s="92" t="e">
        <f ca="true">+IF(AND(ISNUMBER(OFFSET('Sanitation Data'!$I$12,0,10*ROW('Sanitation Data'!I86))),'Data Summary'!DN92="Yes"),OFFSET('Sanitation Data'!$I$12,0,10*ROW('Sanitation Data'!I86)),NA())</f>
        <v>#N/A</v>
      </c>
      <c r="AZ92" s="93" t="e">
        <f ca="true">+IF(AND(ISNUMBER(OFFSET('Hygiene Data'!$D$5,0,10*ROW('Hygiene Data'!D86))),'Data Summary'!DO92="Yes"),OFFSET('Hygiene Data'!$D$5,0,10*ROW('Hygiene Data'!D86)),NA())</f>
        <v>#N/A</v>
      </c>
      <c r="BA92" s="93" t="e">
        <f ca="true">+IF(AND(ISNUMBER(OFFSET('Hygiene Data'!$D$7,0,10*ROW('Hygiene Data'!D86))),'Data Summary'!DP92="Yes"),OFFSET('Hygiene Data'!$D$7,0,10*ROW('Hygiene Data'!D86)),NA())</f>
        <v>#N/A</v>
      </c>
      <c r="BB92" s="93" t="e">
        <f ca="true">+IF(AND(ISNUMBER(OFFSET('Hygiene Data'!$D$9,0,10*ROW('Hygiene Data'!D86))),'Data Summary'!DQ92="Yes"),OFFSET('Hygiene Data'!$D$9,0,10*ROW('Hygiene Data'!D86)),NA())</f>
        <v>#N/A</v>
      </c>
      <c r="BC92" s="93" t="e">
        <f ca="true">+IF(AND(ISNUMBER(OFFSET('Hygiene Data'!$E$5,0,10*ROW('Hygiene Data'!E86))),'Data Summary'!DR92="Yes"),OFFSET('Hygiene Data'!$E$5,0,10*ROW('Hygiene Data'!E86)),NA())</f>
        <v>#N/A</v>
      </c>
      <c r="BD92" s="93" t="e">
        <f ca="true">+IF(AND(ISNUMBER(OFFSET('Hygiene Data'!$E$7,0,10*ROW('Hygiene Data'!E86))),'Data Summary'!DS92="Yes"),OFFSET('Hygiene Data'!$E$7,0,10*ROW('Hygiene Data'!E86)),NA())</f>
        <v>#N/A</v>
      </c>
      <c r="BE92" s="93" t="e">
        <f ca="true">+IF(AND(ISNUMBER(OFFSET('Hygiene Data'!$E$9,0,10*ROW('Hygiene Data'!E86))),'Data Summary'!DT92="Yes"),OFFSET('Hygiene Data'!$E$9,0,10*ROW('Hygiene Data'!E86)),NA())</f>
        <v>#N/A</v>
      </c>
      <c r="BF92" s="93" t="e">
        <f ca="true">+IF(AND(ISNUMBER(OFFSET('Hygiene Data'!$F$5,0,10*ROW('Hygiene Data'!F86))),'Data Summary'!DU92="Yes"),OFFSET('Hygiene Data'!$F$5,0,10*ROW('Hygiene Data'!F86)),NA())</f>
        <v>#N/A</v>
      </c>
      <c r="BG92" s="93" t="e">
        <f ca="true">+IF(AND(ISNUMBER(OFFSET('Hygiene Data'!$F$7,0,10*ROW('Hygiene Data'!F86))),'Data Summary'!DV92="Yes"),OFFSET('Hygiene Data'!$F$7,0,10*ROW('Hygiene Data'!F86)),NA())</f>
        <v>#N/A</v>
      </c>
      <c r="BH92" s="93" t="e">
        <f ca="true">+IF(AND(ISNUMBER(OFFSET('Hygiene Data'!$F$9,0,10*ROW('Hygiene Data'!F86))),'Data Summary'!DW92="Yes"),OFFSET('Hygiene Data'!$F$9,0,10*ROW('Hygiene Data'!F86)),NA())</f>
        <v>#N/A</v>
      </c>
      <c r="BI92" s="93" t="e">
        <f ca="true">+IF(AND(ISNUMBER(OFFSET('Hygiene Data'!$G$5,0,10*ROW('Hygiene Data'!G86))),'Data Summary'!DX92="Yes"),OFFSET('Hygiene Data'!$G$5,0,10*ROW('Hygiene Data'!G86)),NA())</f>
        <v>#N/A</v>
      </c>
      <c r="BJ92" s="93" t="e">
        <f ca="true">+IF(AND(ISNUMBER(OFFSET('Hygiene Data'!$G$7,0,10*ROW('Hygiene Data'!G86))),'Data Summary'!DY92="Yes"),OFFSET('Hygiene Data'!$G$7,0,10*ROW('Hygiene Data'!G86)),NA())</f>
        <v>#N/A</v>
      </c>
      <c r="BK92" s="93" t="e">
        <f ca="true">+IF(AND(ISNUMBER(OFFSET('Hygiene Data'!$G$9,0,10*ROW('Hygiene Data'!G86))),'Data Summary'!DZ92="Yes"),OFFSET('Hygiene Data'!$G$9,0,10*ROW('Hygiene Data'!G86)),NA())</f>
        <v>#N/A</v>
      </c>
      <c r="BL92" s="93" t="e">
        <f ca="true">+IF(AND(ISNUMBER(OFFSET('Hygiene Data'!$H$5,0,10*ROW('Hygiene Data'!H86))),'Data Summary'!EA92="Yes"),OFFSET('Hygiene Data'!$H$5,0,10*ROW('Hygiene Data'!H86)),NA())</f>
        <v>#N/A</v>
      </c>
      <c r="BM92" s="93" t="e">
        <f ca="true">+IF(AND(ISNUMBER(OFFSET('Hygiene Data'!$H$7,0,10*ROW('Hygiene Data'!H86))),'Data Summary'!EB92="Yes"),OFFSET('Hygiene Data'!$H$7,0,10*ROW('Hygiene Data'!H86)),NA())</f>
        <v>#N/A</v>
      </c>
      <c r="BN92" s="93" t="e">
        <f ca="true">+IF(AND(ISNUMBER(OFFSET('Hygiene Data'!$H$9,0,10*ROW('Hygiene Data'!H86))),'Data Summary'!EC92="Yes"),OFFSET('Hygiene Data'!$H$9,0,10*ROW('Hygiene Data'!H86)),NA())</f>
        <v>#N/A</v>
      </c>
      <c r="BO92" s="93" t="e">
        <f ca="true">+IF(AND(ISNUMBER(OFFSET('Hygiene Data'!$I$5,0,10*ROW('Hygiene Data'!I86))),'Data Summary'!ED92="Yes"),OFFSET('Hygiene Data'!$I$5,0,10*ROW('Hygiene Data'!I86)),NA())</f>
        <v>#N/A</v>
      </c>
      <c r="BP92" s="93" t="e">
        <f ca="true">+IF(AND(ISNUMBER(OFFSET('Hygiene Data'!$I$7,0,10*ROW('Hygiene Data'!I86))),'Data Summary'!EE92="Yes"),OFFSET('Hygiene Data'!$I$7,0,10*ROW('Hygiene Data'!I86)),NA())</f>
        <v>#N/A</v>
      </c>
      <c r="BQ92" s="93" t="e">
        <f ca="true">+IF(AND(ISNUMBER(OFFSET('Hygiene Data'!$I$9,0,10*ROW('Hygiene Data'!I86))),'Data Summary'!EF92="Yes"),OFFSET('Hygiene Data'!$I$9,0,10*ROW('Hygiene Data'!I86)),NA())</f>
        <v>#N/A</v>
      </c>
    </row>
    <row xmlns:x14ac="http://schemas.microsoft.com/office/spreadsheetml/2009/9/ac" r="93" x14ac:dyDescent="0.2">
      <c r="A93" s="328" t="e">
        <f ca="true">+RIGHT('Data Summary'!A93,LEN('Data Summary'!A93)-9)</f>
        <v>#VALUE!</v>
      </c>
      <c r="B93" s="35" t="str">
        <f ca="true">+IF(ISTEXT('Data Summary'!B93),'Data Summary'!B93,"")</f>
        <v/>
      </c>
      <c r="C93" s="327" t="e">
        <f ca="true">+VALUE('Data Summary'!C93)</f>
        <v>#VALUE!</v>
      </c>
      <c r="D93" s="91" t="e">
        <f ca="true">+IF(AND(ISNUMBER(OFFSET('Water Data'!$D$4,0,10*ROW('Water Data'!D87))),'Data Summary'!BS93="Yes"),100-OFFSET('Water Data'!$D$4,0,10*ROW('Water Data'!D87)),NA())</f>
        <v>#N/A</v>
      </c>
      <c r="E93" s="91" t="e">
        <f ca="true">+IF(AND(ISNUMBER(OFFSET('Water Data'!$D$6,0,10*ROW('Water Data'!D87))),'Data Summary'!BT93="Yes"),OFFSET('Water Data'!$D$6,0,10*ROW('Water Data'!D87)),NA())</f>
        <v>#N/A</v>
      </c>
      <c r="F93" s="91" t="e">
        <f ca="true">+IF(AND(ISNUMBER(OFFSET('Water Data'!$D$9,0,10*ROW('Water Data'!D87))),'Data Summary'!BU93="Yes"),OFFSET('Water Data'!$D$9,0,10*ROW('Water Data'!D87)),NA())</f>
        <v>#N/A</v>
      </c>
      <c r="G93" s="91" t="e">
        <f ca="true">+IF(AND(ISNUMBER(OFFSET('Water Data'!$E$4,0,10*ROW('Water Data'!E87))),'Data Summary'!BV93="Yes"),100-OFFSET('Water Data'!$E$4,0,10*ROW('Water Data'!E87)),NA())</f>
        <v>#N/A</v>
      </c>
      <c r="H93" s="91" t="e">
        <f ca="true">+IF(AND(ISNUMBER(OFFSET('Water Data'!$E$6,0,10*ROW('Water Data'!E87))),'Data Summary'!BW93="Yes"),OFFSET('Water Data'!$E$6,0,10*ROW('Water Data'!E87)),NA())</f>
        <v>#N/A</v>
      </c>
      <c r="I93" s="91" t="e">
        <f ca="true">+IF(AND(ISNUMBER(OFFSET('Water Data'!$E$9,0,10*ROW('Water Data'!E87))),'Data Summary'!BX93="Yes"),OFFSET('Water Data'!$E$9,0,10*ROW('Water Data'!E87)),NA())</f>
        <v>#N/A</v>
      </c>
      <c r="J93" s="91" t="e">
        <f ca="true">+IF(AND(ISNUMBER(OFFSET('Water Data'!$F$4,0,10*ROW('Water Data'!F87))),'Data Summary'!BY93="Yes"),100-OFFSET('Water Data'!$F$4,0,10*ROW('Water Data'!F87)),NA())</f>
        <v>#N/A</v>
      </c>
      <c r="K93" s="91" t="e">
        <f ca="true">+IF(AND(ISNUMBER(OFFSET('Water Data'!$F$6,0,10*ROW('Water Data'!F87))),'Data Summary'!BZ93="Yes"),OFFSET('Water Data'!$F$6,0,10*ROW('Water Data'!F87)),NA())</f>
        <v>#N/A</v>
      </c>
      <c r="L93" s="91" t="e">
        <f ca="true">+IF(AND(ISNUMBER(OFFSET('Water Data'!$F$9,0,10*ROW('Water Data'!F87))),'Data Summary'!CA93="Yes"),OFFSET('Water Data'!$F$9,0,10*ROW('Water Data'!F87)),NA())</f>
        <v>#N/A</v>
      </c>
      <c r="M93" s="91" t="e">
        <f ca="true">+IF(AND(ISNUMBER(OFFSET('Water Data'!$G$4,0,10*ROW('Water Data'!G87))),'Data Summary'!CB93="Yes"),100-OFFSET('Water Data'!$G$4,0,10*ROW('Water Data'!G87)),NA())</f>
        <v>#N/A</v>
      </c>
      <c r="N93" s="91" t="e">
        <f ca="true">+IF(AND(ISNUMBER(OFFSET('Water Data'!$G$6,0,10*ROW('Water Data'!G87))),'Data Summary'!CC93="Yes"),OFFSET('Water Data'!$G$6,0,10*ROW('Water Data'!G87)),NA())</f>
        <v>#N/A</v>
      </c>
      <c r="O93" s="91" t="e">
        <f ca="true">+IF(AND(ISNUMBER(OFFSET('Water Data'!$G$9,0,10*ROW('Water Data'!G87))),'Data Summary'!CD93="Yes"),OFFSET('Water Data'!$G$9,0,10*ROW('Water Data'!G87)),NA())</f>
        <v>#N/A</v>
      </c>
      <c r="P93" s="91" t="e">
        <f ca="true">+IF(AND(ISNUMBER(OFFSET('Water Data'!$H$4,0,10*ROW('Water Data'!H87))),'Data Summary'!CE93="Yes"),100-OFFSET('Water Data'!$H$4,0,10*ROW('Water Data'!H87)),NA())</f>
        <v>#N/A</v>
      </c>
      <c r="Q93" s="91" t="e">
        <f ca="true">+IF(AND(ISNUMBER(OFFSET('Water Data'!$H$6,0,10*ROW('Water Data'!H87))),'Data Summary'!CF93="Yes"),OFFSET('Water Data'!$H$6,0,10*ROW('Water Data'!H87)),NA())</f>
        <v>#N/A</v>
      </c>
      <c r="R93" s="91" t="e">
        <f ca="true">+IF(AND(ISNUMBER(OFFSET('Water Data'!$H$9,0,10*ROW('Water Data'!H87))),'Data Summary'!CG93="Yes"),OFFSET('Water Data'!$H$9,0,10*ROW('Water Data'!H87)),NA())</f>
        <v>#N/A</v>
      </c>
      <c r="S93" s="91" t="e">
        <f ca="true">+IF(AND(ISNUMBER(OFFSET('Water Data'!$I$4,0,10*ROW('Water Data'!I87))),'Data Summary'!CH93="Yes"),100-OFFSET('Water Data'!$I$4,0,10*ROW('Water Data'!I87)),NA())</f>
        <v>#N/A</v>
      </c>
      <c r="T93" s="91" t="e">
        <f ca="true">+IF(AND(ISNUMBER(OFFSET('Water Data'!$I$6,0,10*ROW('Water Data'!I87))),'Data Summary'!CI93="Yes"),OFFSET('Water Data'!$I$6,0,10*ROW('Water Data'!I87)),NA())</f>
        <v>#N/A</v>
      </c>
      <c r="U93" s="91" t="e">
        <f ca="true">+IF(AND(ISNUMBER(OFFSET('Water Data'!$I$9,0,10*ROW('Water Data'!I87))),'Data Summary'!CJ93="Yes"),OFFSET('Water Data'!$I$9,0,10*ROW('Water Data'!I87)),NA())</f>
        <v>#N/A</v>
      </c>
      <c r="V93" s="92" t="e">
        <f ca="true">+IF(AND(ISNUMBER(OFFSET('Sanitation Data'!$D$4,0,10*ROW('Sanitation Data'!D87))),'Data Summary'!CK93="Yes"),100-OFFSET('Sanitation Data'!$D$4,0,10*ROW('Sanitation Data'!D87)),NA())</f>
        <v>#N/A</v>
      </c>
      <c r="W93" s="92" t="e">
        <f ca="true">+IF(AND(ISNUMBER(OFFSET('Sanitation Data'!$D$6,0,10*ROW('Sanitation Data'!D87))),'Data Summary'!CL93="Yes"),OFFSET('Sanitation Data'!$D$6,0,10*ROW('Sanitation Data'!D87)),NA())</f>
        <v>#N/A</v>
      </c>
      <c r="X93" s="92" t="e">
        <f ca="true">+IF(AND(ISNUMBER(OFFSET('Sanitation Data'!$D$10,0,10*ROW('Sanitation Data'!D87))),'Data Summary'!CM93="Yes"),OFFSET('Sanitation Data'!$D$10,0,10*ROW('Sanitation Data'!D87)),NA())</f>
        <v>#N/A</v>
      </c>
      <c r="Y93" s="92" t="e">
        <f ca="true">+IF(AND(ISNUMBER(OFFSET('Sanitation Data'!$D$11,0,10*ROW('Sanitation Data'!D87))),'Data Summary'!CN93="Yes"),OFFSET('Sanitation Data'!$D$11,0,10*ROW('Sanitation Data'!D87)),NA())</f>
        <v>#N/A</v>
      </c>
      <c r="Z93" s="92" t="e">
        <f ca="true">+IF(AND(ISNUMBER(OFFSET('Sanitation Data'!$D$12,0,10*ROW('Sanitation Data'!D87))),'Data Summary'!CO93="Yes"),OFFSET('Sanitation Data'!$D$12,0,10*ROW('Sanitation Data'!D87)),NA())</f>
        <v>#N/A</v>
      </c>
      <c r="AA93" s="92" t="e">
        <f ca="true">+IF(AND(ISNUMBER(OFFSET('Sanitation Data'!$E$4,0,10*ROW('Sanitation Data'!E87))),'Data Summary'!CP93="Yes"),100-OFFSET('Sanitation Data'!$E$4,0,10*ROW('Sanitation Data'!E87)),NA())</f>
        <v>#N/A</v>
      </c>
      <c r="AB93" s="92" t="e">
        <f ca="true">+IF(AND(ISNUMBER(OFFSET('Sanitation Data'!$E$6,0,10*ROW('Sanitation Data'!E87))),'Data Summary'!CQ93="Yes"),OFFSET('Sanitation Data'!$E$6,0,10*ROW('Sanitation Data'!E87)),NA())</f>
        <v>#N/A</v>
      </c>
      <c r="AC93" s="92" t="e">
        <f ca="true">+IF(AND(ISNUMBER(OFFSET('Sanitation Data'!$E$10,0,10*ROW('Sanitation Data'!E87))),'Data Summary'!CR93="Yes"),OFFSET('Sanitation Data'!$E$10,0,10*ROW('Sanitation Data'!E87)),NA())</f>
        <v>#N/A</v>
      </c>
      <c r="AD93" s="92" t="e">
        <f ca="true">+IF(AND(ISNUMBER(OFFSET('Sanitation Data'!$E$11,0,10*ROW('Sanitation Data'!E87))),'Data Summary'!CS93="Yes"),OFFSET('Sanitation Data'!$E$11,0,10*ROW('Sanitation Data'!E87)),NA())</f>
        <v>#N/A</v>
      </c>
      <c r="AE93" s="92" t="e">
        <f ca="true">+IF(AND(ISNUMBER(OFFSET('Sanitation Data'!$E$12,0,10*ROW('Sanitation Data'!E87))),'Data Summary'!CT93="Yes"),OFFSET('Sanitation Data'!$E$12,0,10*ROW('Sanitation Data'!E87)),NA())</f>
        <v>#N/A</v>
      </c>
      <c r="AF93" s="92" t="e">
        <f ca="true">+IF(AND(ISNUMBER(OFFSET('Sanitation Data'!$F$4,0,10*ROW('Sanitation Data'!F87))),'Data Summary'!CU93="Yes"),100-OFFSET('Sanitation Data'!$F$4,0,10*ROW('Sanitation Data'!F87)),NA())</f>
        <v>#N/A</v>
      </c>
      <c r="AG93" s="92" t="e">
        <f ca="true">+IF(AND(ISNUMBER(OFFSET('Sanitation Data'!$F$6,0,10*ROW('Sanitation Data'!F87))),'Data Summary'!CV93="Yes"),OFFSET('Sanitation Data'!$F$6,0,10*ROW('Sanitation Data'!F87)),NA())</f>
        <v>#N/A</v>
      </c>
      <c r="AH93" s="92" t="e">
        <f ca="true">+IF(AND(ISNUMBER(OFFSET('Sanitation Data'!$F$10,0,10*ROW('Sanitation Data'!F87))),'Data Summary'!CW93="Yes"),OFFSET('Sanitation Data'!$F$10,0,10*ROW('Sanitation Data'!F87)),NA())</f>
        <v>#N/A</v>
      </c>
      <c r="AI93" s="92" t="e">
        <f ca="true">+IF(AND(ISNUMBER(OFFSET('Sanitation Data'!$F$11,0,10*ROW('Sanitation Data'!F87))),'Data Summary'!CX93="Yes"),OFFSET('Sanitation Data'!$F$11,0,10*ROW('Sanitation Data'!F87)),NA())</f>
        <v>#N/A</v>
      </c>
      <c r="AJ93" s="92" t="e">
        <f ca="true">+IF(AND(ISNUMBER(OFFSET('Sanitation Data'!$F$12,0,10*ROW('Sanitation Data'!F87))),'Data Summary'!CY93="Yes"),OFFSET('Sanitation Data'!$F$12,0,10*ROW('Sanitation Data'!F87)),NA())</f>
        <v>#N/A</v>
      </c>
      <c r="AK93" s="92" t="e">
        <f ca="true">+IF(AND(ISNUMBER(OFFSET('Sanitation Data'!$G$4,0,10*ROW('Sanitation Data'!G87))),'Data Summary'!CZ93="Yes"),100-OFFSET('Sanitation Data'!$G$4,0,10*ROW('Sanitation Data'!G87)),NA())</f>
        <v>#N/A</v>
      </c>
      <c r="AL93" s="92" t="e">
        <f ca="true">+IF(AND(ISNUMBER(OFFSET('Sanitation Data'!$G$6,0,10*ROW('Sanitation Data'!G87))),'Data Summary'!DA93="Yes"),OFFSET('Sanitation Data'!$G$6,0,10*ROW('Sanitation Data'!G87)),NA())</f>
        <v>#N/A</v>
      </c>
      <c r="AM93" s="92" t="e">
        <f ca="true">+IF(AND(ISNUMBER(OFFSET('Sanitation Data'!$G$10,0,10*ROW('Sanitation Data'!G87))),'Data Summary'!DB93="Yes"),OFFSET('Sanitation Data'!$G$10,0,10*ROW('Sanitation Data'!G87)),NA())</f>
        <v>#N/A</v>
      </c>
      <c r="AN93" s="92" t="e">
        <f ca="true">+IF(AND(ISNUMBER(OFFSET('Sanitation Data'!$G$11,0,10*ROW('Sanitation Data'!G87))),'Data Summary'!DC93="Yes"),OFFSET('Sanitation Data'!$G$11,0,10*ROW('Sanitation Data'!G87)),NA())</f>
        <v>#N/A</v>
      </c>
      <c r="AO93" s="92" t="e">
        <f ca="true">+IF(AND(ISNUMBER(OFFSET('Sanitation Data'!$G$12,0,10*ROW('Sanitation Data'!G87))),'Data Summary'!DD93="Yes"),OFFSET('Sanitation Data'!$G$12,0,10*ROW('Sanitation Data'!G87)),NA())</f>
        <v>#N/A</v>
      </c>
      <c r="AP93" s="92" t="e">
        <f ca="true">+IF(AND(ISNUMBER(OFFSET('Sanitation Data'!$H$4,0,10*ROW('Sanitation Data'!H87))),'Data Summary'!DE93="Yes"),100-OFFSET('Sanitation Data'!$H$4,0,10*ROW('Sanitation Data'!H87)),NA())</f>
        <v>#N/A</v>
      </c>
      <c r="AQ93" s="92" t="e">
        <f ca="true">+IF(AND(ISNUMBER(OFFSET('Sanitation Data'!$H$6,0,10*ROW('Sanitation Data'!H87))),'Data Summary'!DF93="Yes"),OFFSET('Sanitation Data'!$H$6,0,10*ROW('Sanitation Data'!H87)),NA())</f>
        <v>#N/A</v>
      </c>
      <c r="AR93" s="92" t="e">
        <f ca="true">+IF(AND(ISNUMBER(OFFSET('Sanitation Data'!$H$10,0,10*ROW('Sanitation Data'!H87))),'Data Summary'!DG93="Yes"),OFFSET('Sanitation Data'!$H$10,0,10*ROW('Sanitation Data'!H87)),NA())</f>
        <v>#N/A</v>
      </c>
      <c r="AS93" s="92" t="e">
        <f ca="true">+IF(AND(ISNUMBER(OFFSET('Sanitation Data'!$H$11,0,10*ROW('Sanitation Data'!H87))),'Data Summary'!DH93="Yes"),OFFSET('Sanitation Data'!$H$11,0,10*ROW('Sanitation Data'!H87)),NA())</f>
        <v>#N/A</v>
      </c>
      <c r="AT93" s="92" t="e">
        <f ca="true">+IF(AND(ISNUMBER(OFFSET('Sanitation Data'!$H$12,0,10*ROW('Sanitation Data'!H87))),'Data Summary'!DI93="Yes"),OFFSET('Sanitation Data'!$H$12,0,10*ROW('Sanitation Data'!H87)),NA())</f>
        <v>#N/A</v>
      </c>
      <c r="AU93" s="92" t="e">
        <f ca="true">+IF(AND(ISNUMBER(OFFSET('Sanitation Data'!$I$4,0,10*ROW('Sanitation Data'!I87))),'Data Summary'!DJ93="Yes"),100-OFFSET('Sanitation Data'!$I$4,0,10*ROW('Sanitation Data'!I87)),NA())</f>
        <v>#N/A</v>
      </c>
      <c r="AV93" s="92" t="e">
        <f ca="true">+IF(AND(ISNUMBER(OFFSET('Sanitation Data'!$I$6,0,10*ROW('Sanitation Data'!I87))),'Data Summary'!DK93="Yes"),OFFSET('Sanitation Data'!$I$6,0,10*ROW('Sanitation Data'!I87)),NA())</f>
        <v>#N/A</v>
      </c>
      <c r="AW93" s="92" t="e">
        <f ca="true">+IF(AND(ISNUMBER(OFFSET('Sanitation Data'!$I$10,0,10*ROW('Sanitation Data'!I87))),'Data Summary'!DL93="Yes"),OFFSET('Sanitation Data'!$I$10,0,10*ROW('Sanitation Data'!I87)),NA())</f>
        <v>#N/A</v>
      </c>
      <c r="AX93" s="92" t="e">
        <f ca="true">+IF(AND(ISNUMBER(OFFSET('Sanitation Data'!$I$11,0,10*ROW('Sanitation Data'!I87))),'Data Summary'!DM93="Yes"),OFFSET('Sanitation Data'!$I$11,0,10*ROW('Sanitation Data'!I87)),NA())</f>
        <v>#N/A</v>
      </c>
      <c r="AY93" s="92" t="e">
        <f ca="true">+IF(AND(ISNUMBER(OFFSET('Sanitation Data'!$I$12,0,10*ROW('Sanitation Data'!I87))),'Data Summary'!DN93="Yes"),OFFSET('Sanitation Data'!$I$12,0,10*ROW('Sanitation Data'!I87)),NA())</f>
        <v>#N/A</v>
      </c>
      <c r="AZ93" s="93" t="e">
        <f ca="true">+IF(AND(ISNUMBER(OFFSET('Hygiene Data'!$D$5,0,10*ROW('Hygiene Data'!D87))),'Data Summary'!DO93="Yes"),OFFSET('Hygiene Data'!$D$5,0,10*ROW('Hygiene Data'!D87)),NA())</f>
        <v>#N/A</v>
      </c>
      <c r="BA93" s="93" t="e">
        <f ca="true">+IF(AND(ISNUMBER(OFFSET('Hygiene Data'!$D$7,0,10*ROW('Hygiene Data'!D87))),'Data Summary'!DP93="Yes"),OFFSET('Hygiene Data'!$D$7,0,10*ROW('Hygiene Data'!D87)),NA())</f>
        <v>#N/A</v>
      </c>
      <c r="BB93" s="93" t="e">
        <f ca="true">+IF(AND(ISNUMBER(OFFSET('Hygiene Data'!$D$9,0,10*ROW('Hygiene Data'!D87))),'Data Summary'!DQ93="Yes"),OFFSET('Hygiene Data'!$D$9,0,10*ROW('Hygiene Data'!D87)),NA())</f>
        <v>#N/A</v>
      </c>
      <c r="BC93" s="93" t="e">
        <f ca="true">+IF(AND(ISNUMBER(OFFSET('Hygiene Data'!$E$5,0,10*ROW('Hygiene Data'!E87))),'Data Summary'!DR93="Yes"),OFFSET('Hygiene Data'!$E$5,0,10*ROW('Hygiene Data'!E87)),NA())</f>
        <v>#N/A</v>
      </c>
      <c r="BD93" s="93" t="e">
        <f ca="true">+IF(AND(ISNUMBER(OFFSET('Hygiene Data'!$E$7,0,10*ROW('Hygiene Data'!E87))),'Data Summary'!DS93="Yes"),OFFSET('Hygiene Data'!$E$7,0,10*ROW('Hygiene Data'!E87)),NA())</f>
        <v>#N/A</v>
      </c>
      <c r="BE93" s="93" t="e">
        <f ca="true">+IF(AND(ISNUMBER(OFFSET('Hygiene Data'!$E$9,0,10*ROW('Hygiene Data'!E87))),'Data Summary'!DT93="Yes"),OFFSET('Hygiene Data'!$E$9,0,10*ROW('Hygiene Data'!E87)),NA())</f>
        <v>#N/A</v>
      </c>
      <c r="BF93" s="93" t="e">
        <f ca="true">+IF(AND(ISNUMBER(OFFSET('Hygiene Data'!$F$5,0,10*ROW('Hygiene Data'!F87))),'Data Summary'!DU93="Yes"),OFFSET('Hygiene Data'!$F$5,0,10*ROW('Hygiene Data'!F87)),NA())</f>
        <v>#N/A</v>
      </c>
      <c r="BG93" s="93" t="e">
        <f ca="true">+IF(AND(ISNUMBER(OFFSET('Hygiene Data'!$F$7,0,10*ROW('Hygiene Data'!F87))),'Data Summary'!DV93="Yes"),OFFSET('Hygiene Data'!$F$7,0,10*ROW('Hygiene Data'!F87)),NA())</f>
        <v>#N/A</v>
      </c>
      <c r="BH93" s="93" t="e">
        <f ca="true">+IF(AND(ISNUMBER(OFFSET('Hygiene Data'!$F$9,0,10*ROW('Hygiene Data'!F87))),'Data Summary'!DW93="Yes"),OFFSET('Hygiene Data'!$F$9,0,10*ROW('Hygiene Data'!F87)),NA())</f>
        <v>#N/A</v>
      </c>
      <c r="BI93" s="93" t="e">
        <f ca="true">+IF(AND(ISNUMBER(OFFSET('Hygiene Data'!$G$5,0,10*ROW('Hygiene Data'!G87))),'Data Summary'!DX93="Yes"),OFFSET('Hygiene Data'!$G$5,0,10*ROW('Hygiene Data'!G87)),NA())</f>
        <v>#N/A</v>
      </c>
      <c r="BJ93" s="93" t="e">
        <f ca="true">+IF(AND(ISNUMBER(OFFSET('Hygiene Data'!$G$7,0,10*ROW('Hygiene Data'!G87))),'Data Summary'!DY93="Yes"),OFFSET('Hygiene Data'!$G$7,0,10*ROW('Hygiene Data'!G87)),NA())</f>
        <v>#N/A</v>
      </c>
      <c r="BK93" s="93" t="e">
        <f ca="true">+IF(AND(ISNUMBER(OFFSET('Hygiene Data'!$G$9,0,10*ROW('Hygiene Data'!G87))),'Data Summary'!DZ93="Yes"),OFFSET('Hygiene Data'!$G$9,0,10*ROW('Hygiene Data'!G87)),NA())</f>
        <v>#N/A</v>
      </c>
      <c r="BL93" s="93" t="e">
        <f ca="true">+IF(AND(ISNUMBER(OFFSET('Hygiene Data'!$H$5,0,10*ROW('Hygiene Data'!H87))),'Data Summary'!EA93="Yes"),OFFSET('Hygiene Data'!$H$5,0,10*ROW('Hygiene Data'!H87)),NA())</f>
        <v>#N/A</v>
      </c>
      <c r="BM93" s="93" t="e">
        <f ca="true">+IF(AND(ISNUMBER(OFFSET('Hygiene Data'!$H$7,0,10*ROW('Hygiene Data'!H87))),'Data Summary'!EB93="Yes"),OFFSET('Hygiene Data'!$H$7,0,10*ROW('Hygiene Data'!H87)),NA())</f>
        <v>#N/A</v>
      </c>
      <c r="BN93" s="93" t="e">
        <f ca="true">+IF(AND(ISNUMBER(OFFSET('Hygiene Data'!$H$9,0,10*ROW('Hygiene Data'!H87))),'Data Summary'!EC93="Yes"),OFFSET('Hygiene Data'!$H$9,0,10*ROW('Hygiene Data'!H87)),NA())</f>
        <v>#N/A</v>
      </c>
      <c r="BO93" s="93" t="e">
        <f ca="true">+IF(AND(ISNUMBER(OFFSET('Hygiene Data'!$I$5,0,10*ROW('Hygiene Data'!I87))),'Data Summary'!ED93="Yes"),OFFSET('Hygiene Data'!$I$5,0,10*ROW('Hygiene Data'!I87)),NA())</f>
        <v>#N/A</v>
      </c>
      <c r="BP93" s="93" t="e">
        <f ca="true">+IF(AND(ISNUMBER(OFFSET('Hygiene Data'!$I$7,0,10*ROW('Hygiene Data'!I87))),'Data Summary'!EE93="Yes"),OFFSET('Hygiene Data'!$I$7,0,10*ROW('Hygiene Data'!I87)),NA())</f>
        <v>#N/A</v>
      </c>
      <c r="BQ93" s="93" t="e">
        <f ca="true">+IF(AND(ISNUMBER(OFFSET('Hygiene Data'!$I$9,0,10*ROW('Hygiene Data'!I87))),'Data Summary'!EF93="Yes"),OFFSET('Hygiene Data'!$I$9,0,10*ROW('Hygiene Data'!I87)),NA())</f>
        <v>#N/A</v>
      </c>
    </row>
    <row xmlns:x14ac="http://schemas.microsoft.com/office/spreadsheetml/2009/9/ac" r="94" x14ac:dyDescent="0.2">
      <c r="A94" s="328" t="e">
        <f ca="true">+RIGHT('Data Summary'!A94,LEN('Data Summary'!A94)-9)</f>
        <v>#VALUE!</v>
      </c>
      <c r="B94" s="35" t="str">
        <f ca="true">+IF(ISTEXT('Data Summary'!B94),'Data Summary'!B94,"")</f>
        <v/>
      </c>
      <c r="C94" s="327" t="e">
        <f ca="true">+VALUE('Data Summary'!C94)</f>
        <v>#VALUE!</v>
      </c>
      <c r="D94" s="91" t="e">
        <f ca="true">+IF(AND(ISNUMBER(OFFSET('Water Data'!$D$4,0,10*ROW('Water Data'!D88))),'Data Summary'!BS94="Yes"),100-OFFSET('Water Data'!$D$4,0,10*ROW('Water Data'!D88)),NA())</f>
        <v>#N/A</v>
      </c>
      <c r="E94" s="91" t="e">
        <f ca="true">+IF(AND(ISNUMBER(OFFSET('Water Data'!$D$6,0,10*ROW('Water Data'!D88))),'Data Summary'!BT94="Yes"),OFFSET('Water Data'!$D$6,0,10*ROW('Water Data'!D88)),NA())</f>
        <v>#N/A</v>
      </c>
      <c r="F94" s="91" t="e">
        <f ca="true">+IF(AND(ISNUMBER(OFFSET('Water Data'!$D$9,0,10*ROW('Water Data'!D88))),'Data Summary'!BU94="Yes"),OFFSET('Water Data'!$D$9,0,10*ROW('Water Data'!D88)),NA())</f>
        <v>#N/A</v>
      </c>
      <c r="G94" s="91" t="e">
        <f ca="true">+IF(AND(ISNUMBER(OFFSET('Water Data'!$E$4,0,10*ROW('Water Data'!E88))),'Data Summary'!BV94="Yes"),100-OFFSET('Water Data'!$E$4,0,10*ROW('Water Data'!E88)),NA())</f>
        <v>#N/A</v>
      </c>
      <c r="H94" s="91" t="e">
        <f ca="true">+IF(AND(ISNUMBER(OFFSET('Water Data'!$E$6,0,10*ROW('Water Data'!E88))),'Data Summary'!BW94="Yes"),OFFSET('Water Data'!$E$6,0,10*ROW('Water Data'!E88)),NA())</f>
        <v>#N/A</v>
      </c>
      <c r="I94" s="91" t="e">
        <f ca="true">+IF(AND(ISNUMBER(OFFSET('Water Data'!$E$9,0,10*ROW('Water Data'!E88))),'Data Summary'!BX94="Yes"),OFFSET('Water Data'!$E$9,0,10*ROW('Water Data'!E88)),NA())</f>
        <v>#N/A</v>
      </c>
      <c r="J94" s="91" t="e">
        <f ca="true">+IF(AND(ISNUMBER(OFFSET('Water Data'!$F$4,0,10*ROW('Water Data'!F88))),'Data Summary'!BY94="Yes"),100-OFFSET('Water Data'!$F$4,0,10*ROW('Water Data'!F88)),NA())</f>
        <v>#N/A</v>
      </c>
      <c r="K94" s="91" t="e">
        <f ca="true">+IF(AND(ISNUMBER(OFFSET('Water Data'!$F$6,0,10*ROW('Water Data'!F88))),'Data Summary'!BZ94="Yes"),OFFSET('Water Data'!$F$6,0,10*ROW('Water Data'!F88)),NA())</f>
        <v>#N/A</v>
      </c>
      <c r="L94" s="91" t="e">
        <f ca="true">+IF(AND(ISNUMBER(OFFSET('Water Data'!$F$9,0,10*ROW('Water Data'!F88))),'Data Summary'!CA94="Yes"),OFFSET('Water Data'!$F$9,0,10*ROW('Water Data'!F88)),NA())</f>
        <v>#N/A</v>
      </c>
      <c r="M94" s="91" t="e">
        <f ca="true">+IF(AND(ISNUMBER(OFFSET('Water Data'!$G$4,0,10*ROW('Water Data'!G88))),'Data Summary'!CB94="Yes"),100-OFFSET('Water Data'!$G$4,0,10*ROW('Water Data'!G88)),NA())</f>
        <v>#N/A</v>
      </c>
      <c r="N94" s="91" t="e">
        <f ca="true">+IF(AND(ISNUMBER(OFFSET('Water Data'!$G$6,0,10*ROW('Water Data'!G88))),'Data Summary'!CC94="Yes"),OFFSET('Water Data'!$G$6,0,10*ROW('Water Data'!G88)),NA())</f>
        <v>#N/A</v>
      </c>
      <c r="O94" s="91" t="e">
        <f ca="true">+IF(AND(ISNUMBER(OFFSET('Water Data'!$G$9,0,10*ROW('Water Data'!G88))),'Data Summary'!CD94="Yes"),OFFSET('Water Data'!$G$9,0,10*ROW('Water Data'!G88)),NA())</f>
        <v>#N/A</v>
      </c>
      <c r="P94" s="91" t="e">
        <f ca="true">+IF(AND(ISNUMBER(OFFSET('Water Data'!$H$4,0,10*ROW('Water Data'!H88))),'Data Summary'!CE94="Yes"),100-OFFSET('Water Data'!$H$4,0,10*ROW('Water Data'!H88)),NA())</f>
        <v>#N/A</v>
      </c>
      <c r="Q94" s="91" t="e">
        <f ca="true">+IF(AND(ISNUMBER(OFFSET('Water Data'!$H$6,0,10*ROW('Water Data'!H88))),'Data Summary'!CF94="Yes"),OFFSET('Water Data'!$H$6,0,10*ROW('Water Data'!H88)),NA())</f>
        <v>#N/A</v>
      </c>
      <c r="R94" s="91" t="e">
        <f ca="true">+IF(AND(ISNUMBER(OFFSET('Water Data'!$H$9,0,10*ROW('Water Data'!H88))),'Data Summary'!CG94="Yes"),OFFSET('Water Data'!$H$9,0,10*ROW('Water Data'!H88)),NA())</f>
        <v>#N/A</v>
      </c>
      <c r="S94" s="91" t="e">
        <f ca="true">+IF(AND(ISNUMBER(OFFSET('Water Data'!$I$4,0,10*ROW('Water Data'!I88))),'Data Summary'!CH94="Yes"),100-OFFSET('Water Data'!$I$4,0,10*ROW('Water Data'!I88)),NA())</f>
        <v>#N/A</v>
      </c>
      <c r="T94" s="91" t="e">
        <f ca="true">+IF(AND(ISNUMBER(OFFSET('Water Data'!$I$6,0,10*ROW('Water Data'!I88))),'Data Summary'!CI94="Yes"),OFFSET('Water Data'!$I$6,0,10*ROW('Water Data'!I88)),NA())</f>
        <v>#N/A</v>
      </c>
      <c r="U94" s="91" t="e">
        <f ca="true">+IF(AND(ISNUMBER(OFFSET('Water Data'!$I$9,0,10*ROW('Water Data'!I88))),'Data Summary'!CJ94="Yes"),OFFSET('Water Data'!$I$9,0,10*ROW('Water Data'!I88)),NA())</f>
        <v>#N/A</v>
      </c>
      <c r="V94" s="92" t="e">
        <f ca="true">+IF(AND(ISNUMBER(OFFSET('Sanitation Data'!$D$4,0,10*ROW('Sanitation Data'!D88))),'Data Summary'!CK94="Yes"),100-OFFSET('Sanitation Data'!$D$4,0,10*ROW('Sanitation Data'!D88)),NA())</f>
        <v>#N/A</v>
      </c>
      <c r="W94" s="92" t="e">
        <f ca="true">+IF(AND(ISNUMBER(OFFSET('Sanitation Data'!$D$6,0,10*ROW('Sanitation Data'!D88))),'Data Summary'!CL94="Yes"),OFFSET('Sanitation Data'!$D$6,0,10*ROW('Sanitation Data'!D88)),NA())</f>
        <v>#N/A</v>
      </c>
      <c r="X94" s="92" t="e">
        <f ca="true">+IF(AND(ISNUMBER(OFFSET('Sanitation Data'!$D$10,0,10*ROW('Sanitation Data'!D88))),'Data Summary'!CM94="Yes"),OFFSET('Sanitation Data'!$D$10,0,10*ROW('Sanitation Data'!D88)),NA())</f>
        <v>#N/A</v>
      </c>
      <c r="Y94" s="92" t="e">
        <f ca="true">+IF(AND(ISNUMBER(OFFSET('Sanitation Data'!$D$11,0,10*ROW('Sanitation Data'!D88))),'Data Summary'!CN94="Yes"),OFFSET('Sanitation Data'!$D$11,0,10*ROW('Sanitation Data'!D88)),NA())</f>
        <v>#N/A</v>
      </c>
      <c r="Z94" s="92" t="e">
        <f ca="true">+IF(AND(ISNUMBER(OFFSET('Sanitation Data'!$D$12,0,10*ROW('Sanitation Data'!D88))),'Data Summary'!CO94="Yes"),OFFSET('Sanitation Data'!$D$12,0,10*ROW('Sanitation Data'!D88)),NA())</f>
        <v>#N/A</v>
      </c>
      <c r="AA94" s="92" t="e">
        <f ca="true">+IF(AND(ISNUMBER(OFFSET('Sanitation Data'!$E$4,0,10*ROW('Sanitation Data'!E88))),'Data Summary'!CP94="Yes"),100-OFFSET('Sanitation Data'!$E$4,0,10*ROW('Sanitation Data'!E88)),NA())</f>
        <v>#N/A</v>
      </c>
      <c r="AB94" s="92" t="e">
        <f ca="true">+IF(AND(ISNUMBER(OFFSET('Sanitation Data'!$E$6,0,10*ROW('Sanitation Data'!E88))),'Data Summary'!CQ94="Yes"),OFFSET('Sanitation Data'!$E$6,0,10*ROW('Sanitation Data'!E88)),NA())</f>
        <v>#N/A</v>
      </c>
      <c r="AC94" s="92" t="e">
        <f ca="true">+IF(AND(ISNUMBER(OFFSET('Sanitation Data'!$E$10,0,10*ROW('Sanitation Data'!E88))),'Data Summary'!CR94="Yes"),OFFSET('Sanitation Data'!$E$10,0,10*ROW('Sanitation Data'!E88)),NA())</f>
        <v>#N/A</v>
      </c>
      <c r="AD94" s="92" t="e">
        <f ca="true">+IF(AND(ISNUMBER(OFFSET('Sanitation Data'!$E$11,0,10*ROW('Sanitation Data'!E88))),'Data Summary'!CS94="Yes"),OFFSET('Sanitation Data'!$E$11,0,10*ROW('Sanitation Data'!E88)),NA())</f>
        <v>#N/A</v>
      </c>
      <c r="AE94" s="92" t="e">
        <f ca="true">+IF(AND(ISNUMBER(OFFSET('Sanitation Data'!$E$12,0,10*ROW('Sanitation Data'!E88))),'Data Summary'!CT94="Yes"),OFFSET('Sanitation Data'!$E$12,0,10*ROW('Sanitation Data'!E88)),NA())</f>
        <v>#N/A</v>
      </c>
      <c r="AF94" s="92" t="e">
        <f ca="true">+IF(AND(ISNUMBER(OFFSET('Sanitation Data'!$F$4,0,10*ROW('Sanitation Data'!F88))),'Data Summary'!CU94="Yes"),100-OFFSET('Sanitation Data'!$F$4,0,10*ROW('Sanitation Data'!F88)),NA())</f>
        <v>#N/A</v>
      </c>
      <c r="AG94" s="92" t="e">
        <f ca="true">+IF(AND(ISNUMBER(OFFSET('Sanitation Data'!$F$6,0,10*ROW('Sanitation Data'!F88))),'Data Summary'!CV94="Yes"),OFFSET('Sanitation Data'!$F$6,0,10*ROW('Sanitation Data'!F88)),NA())</f>
        <v>#N/A</v>
      </c>
      <c r="AH94" s="92" t="e">
        <f ca="true">+IF(AND(ISNUMBER(OFFSET('Sanitation Data'!$F$10,0,10*ROW('Sanitation Data'!F88))),'Data Summary'!CW94="Yes"),OFFSET('Sanitation Data'!$F$10,0,10*ROW('Sanitation Data'!F88)),NA())</f>
        <v>#N/A</v>
      </c>
      <c r="AI94" s="92" t="e">
        <f ca="true">+IF(AND(ISNUMBER(OFFSET('Sanitation Data'!$F$11,0,10*ROW('Sanitation Data'!F88))),'Data Summary'!CX94="Yes"),OFFSET('Sanitation Data'!$F$11,0,10*ROW('Sanitation Data'!F88)),NA())</f>
        <v>#N/A</v>
      </c>
      <c r="AJ94" s="92" t="e">
        <f ca="true">+IF(AND(ISNUMBER(OFFSET('Sanitation Data'!$F$12,0,10*ROW('Sanitation Data'!F88))),'Data Summary'!CY94="Yes"),OFFSET('Sanitation Data'!$F$12,0,10*ROW('Sanitation Data'!F88)),NA())</f>
        <v>#N/A</v>
      </c>
      <c r="AK94" s="92" t="e">
        <f ca="true">+IF(AND(ISNUMBER(OFFSET('Sanitation Data'!$G$4,0,10*ROW('Sanitation Data'!G88))),'Data Summary'!CZ94="Yes"),100-OFFSET('Sanitation Data'!$G$4,0,10*ROW('Sanitation Data'!G88)),NA())</f>
        <v>#N/A</v>
      </c>
      <c r="AL94" s="92" t="e">
        <f ca="true">+IF(AND(ISNUMBER(OFFSET('Sanitation Data'!$G$6,0,10*ROW('Sanitation Data'!G88))),'Data Summary'!DA94="Yes"),OFFSET('Sanitation Data'!$G$6,0,10*ROW('Sanitation Data'!G88)),NA())</f>
        <v>#N/A</v>
      </c>
      <c r="AM94" s="92" t="e">
        <f ca="true">+IF(AND(ISNUMBER(OFFSET('Sanitation Data'!$G$10,0,10*ROW('Sanitation Data'!G88))),'Data Summary'!DB94="Yes"),OFFSET('Sanitation Data'!$G$10,0,10*ROW('Sanitation Data'!G88)),NA())</f>
        <v>#N/A</v>
      </c>
      <c r="AN94" s="92" t="e">
        <f ca="true">+IF(AND(ISNUMBER(OFFSET('Sanitation Data'!$G$11,0,10*ROW('Sanitation Data'!G88))),'Data Summary'!DC94="Yes"),OFFSET('Sanitation Data'!$G$11,0,10*ROW('Sanitation Data'!G88)),NA())</f>
        <v>#N/A</v>
      </c>
      <c r="AO94" s="92" t="e">
        <f ca="true">+IF(AND(ISNUMBER(OFFSET('Sanitation Data'!$G$12,0,10*ROW('Sanitation Data'!G88))),'Data Summary'!DD94="Yes"),OFFSET('Sanitation Data'!$G$12,0,10*ROW('Sanitation Data'!G88)),NA())</f>
        <v>#N/A</v>
      </c>
      <c r="AP94" s="92" t="e">
        <f ca="true">+IF(AND(ISNUMBER(OFFSET('Sanitation Data'!$H$4,0,10*ROW('Sanitation Data'!H88))),'Data Summary'!DE94="Yes"),100-OFFSET('Sanitation Data'!$H$4,0,10*ROW('Sanitation Data'!H88)),NA())</f>
        <v>#N/A</v>
      </c>
      <c r="AQ94" s="92" t="e">
        <f ca="true">+IF(AND(ISNUMBER(OFFSET('Sanitation Data'!$H$6,0,10*ROW('Sanitation Data'!H88))),'Data Summary'!DF94="Yes"),OFFSET('Sanitation Data'!$H$6,0,10*ROW('Sanitation Data'!H88)),NA())</f>
        <v>#N/A</v>
      </c>
      <c r="AR94" s="92" t="e">
        <f ca="true">+IF(AND(ISNUMBER(OFFSET('Sanitation Data'!$H$10,0,10*ROW('Sanitation Data'!H88))),'Data Summary'!DG94="Yes"),OFFSET('Sanitation Data'!$H$10,0,10*ROW('Sanitation Data'!H88)),NA())</f>
        <v>#N/A</v>
      </c>
      <c r="AS94" s="92" t="e">
        <f ca="true">+IF(AND(ISNUMBER(OFFSET('Sanitation Data'!$H$11,0,10*ROW('Sanitation Data'!H88))),'Data Summary'!DH94="Yes"),OFFSET('Sanitation Data'!$H$11,0,10*ROW('Sanitation Data'!H88)),NA())</f>
        <v>#N/A</v>
      </c>
      <c r="AT94" s="92" t="e">
        <f ca="true">+IF(AND(ISNUMBER(OFFSET('Sanitation Data'!$H$12,0,10*ROW('Sanitation Data'!H88))),'Data Summary'!DI94="Yes"),OFFSET('Sanitation Data'!$H$12,0,10*ROW('Sanitation Data'!H88)),NA())</f>
        <v>#N/A</v>
      </c>
      <c r="AU94" s="92" t="e">
        <f ca="true">+IF(AND(ISNUMBER(OFFSET('Sanitation Data'!$I$4,0,10*ROW('Sanitation Data'!I88))),'Data Summary'!DJ94="Yes"),100-OFFSET('Sanitation Data'!$I$4,0,10*ROW('Sanitation Data'!I88)),NA())</f>
        <v>#N/A</v>
      </c>
      <c r="AV94" s="92" t="e">
        <f ca="true">+IF(AND(ISNUMBER(OFFSET('Sanitation Data'!$I$6,0,10*ROW('Sanitation Data'!I88))),'Data Summary'!DK94="Yes"),OFFSET('Sanitation Data'!$I$6,0,10*ROW('Sanitation Data'!I88)),NA())</f>
        <v>#N/A</v>
      </c>
      <c r="AW94" s="92" t="e">
        <f ca="true">+IF(AND(ISNUMBER(OFFSET('Sanitation Data'!$I$10,0,10*ROW('Sanitation Data'!I88))),'Data Summary'!DL94="Yes"),OFFSET('Sanitation Data'!$I$10,0,10*ROW('Sanitation Data'!I88)),NA())</f>
        <v>#N/A</v>
      </c>
      <c r="AX94" s="92" t="e">
        <f ca="true">+IF(AND(ISNUMBER(OFFSET('Sanitation Data'!$I$11,0,10*ROW('Sanitation Data'!I88))),'Data Summary'!DM94="Yes"),OFFSET('Sanitation Data'!$I$11,0,10*ROW('Sanitation Data'!I88)),NA())</f>
        <v>#N/A</v>
      </c>
      <c r="AY94" s="92" t="e">
        <f ca="true">+IF(AND(ISNUMBER(OFFSET('Sanitation Data'!$I$12,0,10*ROW('Sanitation Data'!I88))),'Data Summary'!DN94="Yes"),OFFSET('Sanitation Data'!$I$12,0,10*ROW('Sanitation Data'!I88)),NA())</f>
        <v>#N/A</v>
      </c>
      <c r="AZ94" s="93" t="e">
        <f ca="true">+IF(AND(ISNUMBER(OFFSET('Hygiene Data'!$D$5,0,10*ROW('Hygiene Data'!D88))),'Data Summary'!DO94="Yes"),OFFSET('Hygiene Data'!$D$5,0,10*ROW('Hygiene Data'!D88)),NA())</f>
        <v>#N/A</v>
      </c>
      <c r="BA94" s="93" t="e">
        <f ca="true">+IF(AND(ISNUMBER(OFFSET('Hygiene Data'!$D$7,0,10*ROW('Hygiene Data'!D88))),'Data Summary'!DP94="Yes"),OFFSET('Hygiene Data'!$D$7,0,10*ROW('Hygiene Data'!D88)),NA())</f>
        <v>#N/A</v>
      </c>
      <c r="BB94" s="93" t="e">
        <f ca="true">+IF(AND(ISNUMBER(OFFSET('Hygiene Data'!$D$9,0,10*ROW('Hygiene Data'!D88))),'Data Summary'!DQ94="Yes"),OFFSET('Hygiene Data'!$D$9,0,10*ROW('Hygiene Data'!D88)),NA())</f>
        <v>#N/A</v>
      </c>
      <c r="BC94" s="93" t="e">
        <f ca="true">+IF(AND(ISNUMBER(OFFSET('Hygiene Data'!$E$5,0,10*ROW('Hygiene Data'!E88))),'Data Summary'!DR94="Yes"),OFFSET('Hygiene Data'!$E$5,0,10*ROW('Hygiene Data'!E88)),NA())</f>
        <v>#N/A</v>
      </c>
      <c r="BD94" s="93" t="e">
        <f ca="true">+IF(AND(ISNUMBER(OFFSET('Hygiene Data'!$E$7,0,10*ROW('Hygiene Data'!E88))),'Data Summary'!DS94="Yes"),OFFSET('Hygiene Data'!$E$7,0,10*ROW('Hygiene Data'!E88)),NA())</f>
        <v>#N/A</v>
      </c>
      <c r="BE94" s="93" t="e">
        <f ca="true">+IF(AND(ISNUMBER(OFFSET('Hygiene Data'!$E$9,0,10*ROW('Hygiene Data'!E88))),'Data Summary'!DT94="Yes"),OFFSET('Hygiene Data'!$E$9,0,10*ROW('Hygiene Data'!E88)),NA())</f>
        <v>#N/A</v>
      </c>
      <c r="BF94" s="93" t="e">
        <f ca="true">+IF(AND(ISNUMBER(OFFSET('Hygiene Data'!$F$5,0,10*ROW('Hygiene Data'!F88))),'Data Summary'!DU94="Yes"),OFFSET('Hygiene Data'!$F$5,0,10*ROW('Hygiene Data'!F88)),NA())</f>
        <v>#N/A</v>
      </c>
      <c r="BG94" s="93" t="e">
        <f ca="true">+IF(AND(ISNUMBER(OFFSET('Hygiene Data'!$F$7,0,10*ROW('Hygiene Data'!F88))),'Data Summary'!DV94="Yes"),OFFSET('Hygiene Data'!$F$7,0,10*ROW('Hygiene Data'!F88)),NA())</f>
        <v>#N/A</v>
      </c>
      <c r="BH94" s="93" t="e">
        <f ca="true">+IF(AND(ISNUMBER(OFFSET('Hygiene Data'!$F$9,0,10*ROW('Hygiene Data'!F88))),'Data Summary'!DW94="Yes"),OFFSET('Hygiene Data'!$F$9,0,10*ROW('Hygiene Data'!F88)),NA())</f>
        <v>#N/A</v>
      </c>
      <c r="BI94" s="93" t="e">
        <f ca="true">+IF(AND(ISNUMBER(OFFSET('Hygiene Data'!$G$5,0,10*ROW('Hygiene Data'!G88))),'Data Summary'!DX94="Yes"),OFFSET('Hygiene Data'!$G$5,0,10*ROW('Hygiene Data'!G88)),NA())</f>
        <v>#N/A</v>
      </c>
      <c r="BJ94" s="93" t="e">
        <f ca="true">+IF(AND(ISNUMBER(OFFSET('Hygiene Data'!$G$7,0,10*ROW('Hygiene Data'!G88))),'Data Summary'!DY94="Yes"),OFFSET('Hygiene Data'!$G$7,0,10*ROW('Hygiene Data'!G88)),NA())</f>
        <v>#N/A</v>
      </c>
      <c r="BK94" s="93" t="e">
        <f ca="true">+IF(AND(ISNUMBER(OFFSET('Hygiene Data'!$G$9,0,10*ROW('Hygiene Data'!G88))),'Data Summary'!DZ94="Yes"),OFFSET('Hygiene Data'!$G$9,0,10*ROW('Hygiene Data'!G88)),NA())</f>
        <v>#N/A</v>
      </c>
      <c r="BL94" s="93" t="e">
        <f ca="true">+IF(AND(ISNUMBER(OFFSET('Hygiene Data'!$H$5,0,10*ROW('Hygiene Data'!H88))),'Data Summary'!EA94="Yes"),OFFSET('Hygiene Data'!$H$5,0,10*ROW('Hygiene Data'!H88)),NA())</f>
        <v>#N/A</v>
      </c>
      <c r="BM94" s="93" t="e">
        <f ca="true">+IF(AND(ISNUMBER(OFFSET('Hygiene Data'!$H$7,0,10*ROW('Hygiene Data'!H88))),'Data Summary'!EB94="Yes"),OFFSET('Hygiene Data'!$H$7,0,10*ROW('Hygiene Data'!H88)),NA())</f>
        <v>#N/A</v>
      </c>
      <c r="BN94" s="93" t="e">
        <f ca="true">+IF(AND(ISNUMBER(OFFSET('Hygiene Data'!$H$9,0,10*ROW('Hygiene Data'!H88))),'Data Summary'!EC94="Yes"),OFFSET('Hygiene Data'!$H$9,0,10*ROW('Hygiene Data'!H88)),NA())</f>
        <v>#N/A</v>
      </c>
      <c r="BO94" s="93" t="e">
        <f ca="true">+IF(AND(ISNUMBER(OFFSET('Hygiene Data'!$I$5,0,10*ROW('Hygiene Data'!I88))),'Data Summary'!ED94="Yes"),OFFSET('Hygiene Data'!$I$5,0,10*ROW('Hygiene Data'!I88)),NA())</f>
        <v>#N/A</v>
      </c>
      <c r="BP94" s="93" t="e">
        <f ca="true">+IF(AND(ISNUMBER(OFFSET('Hygiene Data'!$I$7,0,10*ROW('Hygiene Data'!I88))),'Data Summary'!EE94="Yes"),OFFSET('Hygiene Data'!$I$7,0,10*ROW('Hygiene Data'!I88)),NA())</f>
        <v>#N/A</v>
      </c>
      <c r="BQ94" s="93" t="e">
        <f ca="true">+IF(AND(ISNUMBER(OFFSET('Hygiene Data'!$I$9,0,10*ROW('Hygiene Data'!I88))),'Data Summary'!EF94="Yes"),OFFSET('Hygiene Data'!$I$9,0,10*ROW('Hygiene Data'!I88)),NA())</f>
        <v>#N/A</v>
      </c>
    </row>
    <row xmlns:x14ac="http://schemas.microsoft.com/office/spreadsheetml/2009/9/ac" r="95" x14ac:dyDescent="0.2">
      <c r="A95" s="328" t="e">
        <f ca="true">+RIGHT('Data Summary'!A95,LEN('Data Summary'!A95)-9)</f>
        <v>#VALUE!</v>
      </c>
      <c r="B95" s="35" t="str">
        <f ca="true">+IF(ISTEXT('Data Summary'!B95),'Data Summary'!B95,"")</f>
        <v/>
      </c>
      <c r="C95" s="327" t="e">
        <f ca="true">+VALUE('Data Summary'!C95)</f>
        <v>#VALUE!</v>
      </c>
      <c r="D95" s="91" t="e">
        <f ca="true">+IF(AND(ISNUMBER(OFFSET('Water Data'!$D$4,0,10*ROW('Water Data'!D89))),'Data Summary'!BS95="Yes"),100-OFFSET('Water Data'!$D$4,0,10*ROW('Water Data'!D89)),NA())</f>
        <v>#N/A</v>
      </c>
      <c r="E95" s="91" t="e">
        <f ca="true">+IF(AND(ISNUMBER(OFFSET('Water Data'!$D$6,0,10*ROW('Water Data'!D89))),'Data Summary'!BT95="Yes"),OFFSET('Water Data'!$D$6,0,10*ROW('Water Data'!D89)),NA())</f>
        <v>#N/A</v>
      </c>
      <c r="F95" s="91" t="e">
        <f ca="true">+IF(AND(ISNUMBER(OFFSET('Water Data'!$D$9,0,10*ROW('Water Data'!D89))),'Data Summary'!BU95="Yes"),OFFSET('Water Data'!$D$9,0,10*ROW('Water Data'!D89)),NA())</f>
        <v>#N/A</v>
      </c>
      <c r="G95" s="91" t="e">
        <f ca="true">+IF(AND(ISNUMBER(OFFSET('Water Data'!$E$4,0,10*ROW('Water Data'!E89))),'Data Summary'!BV95="Yes"),100-OFFSET('Water Data'!$E$4,0,10*ROW('Water Data'!E89)),NA())</f>
        <v>#N/A</v>
      </c>
      <c r="H95" s="91" t="e">
        <f ca="true">+IF(AND(ISNUMBER(OFFSET('Water Data'!$E$6,0,10*ROW('Water Data'!E89))),'Data Summary'!BW95="Yes"),OFFSET('Water Data'!$E$6,0,10*ROW('Water Data'!E89)),NA())</f>
        <v>#N/A</v>
      </c>
      <c r="I95" s="91" t="e">
        <f ca="true">+IF(AND(ISNUMBER(OFFSET('Water Data'!$E$9,0,10*ROW('Water Data'!E89))),'Data Summary'!BX95="Yes"),OFFSET('Water Data'!$E$9,0,10*ROW('Water Data'!E89)),NA())</f>
        <v>#N/A</v>
      </c>
      <c r="J95" s="91" t="e">
        <f ca="true">+IF(AND(ISNUMBER(OFFSET('Water Data'!$F$4,0,10*ROW('Water Data'!F89))),'Data Summary'!BY95="Yes"),100-OFFSET('Water Data'!$F$4,0,10*ROW('Water Data'!F89)),NA())</f>
        <v>#N/A</v>
      </c>
      <c r="K95" s="91" t="e">
        <f ca="true">+IF(AND(ISNUMBER(OFFSET('Water Data'!$F$6,0,10*ROW('Water Data'!F89))),'Data Summary'!BZ95="Yes"),OFFSET('Water Data'!$F$6,0,10*ROW('Water Data'!F89)),NA())</f>
        <v>#N/A</v>
      </c>
      <c r="L95" s="91" t="e">
        <f ca="true">+IF(AND(ISNUMBER(OFFSET('Water Data'!$F$9,0,10*ROW('Water Data'!F89))),'Data Summary'!CA95="Yes"),OFFSET('Water Data'!$F$9,0,10*ROW('Water Data'!F89)),NA())</f>
        <v>#N/A</v>
      </c>
      <c r="M95" s="91" t="e">
        <f ca="true">+IF(AND(ISNUMBER(OFFSET('Water Data'!$G$4,0,10*ROW('Water Data'!G89))),'Data Summary'!CB95="Yes"),100-OFFSET('Water Data'!$G$4,0,10*ROW('Water Data'!G89)),NA())</f>
        <v>#N/A</v>
      </c>
      <c r="N95" s="91" t="e">
        <f ca="true">+IF(AND(ISNUMBER(OFFSET('Water Data'!$G$6,0,10*ROW('Water Data'!G89))),'Data Summary'!CC95="Yes"),OFFSET('Water Data'!$G$6,0,10*ROW('Water Data'!G89)),NA())</f>
        <v>#N/A</v>
      </c>
      <c r="O95" s="91" t="e">
        <f ca="true">+IF(AND(ISNUMBER(OFFSET('Water Data'!$G$9,0,10*ROW('Water Data'!G89))),'Data Summary'!CD95="Yes"),OFFSET('Water Data'!$G$9,0,10*ROW('Water Data'!G89)),NA())</f>
        <v>#N/A</v>
      </c>
      <c r="P95" s="91" t="e">
        <f ca="true">+IF(AND(ISNUMBER(OFFSET('Water Data'!$H$4,0,10*ROW('Water Data'!H89))),'Data Summary'!CE95="Yes"),100-OFFSET('Water Data'!$H$4,0,10*ROW('Water Data'!H89)),NA())</f>
        <v>#N/A</v>
      </c>
      <c r="Q95" s="91" t="e">
        <f ca="true">+IF(AND(ISNUMBER(OFFSET('Water Data'!$H$6,0,10*ROW('Water Data'!H89))),'Data Summary'!CF95="Yes"),OFFSET('Water Data'!$H$6,0,10*ROW('Water Data'!H89)),NA())</f>
        <v>#N/A</v>
      </c>
      <c r="R95" s="91" t="e">
        <f ca="true">+IF(AND(ISNUMBER(OFFSET('Water Data'!$H$9,0,10*ROW('Water Data'!H89))),'Data Summary'!CG95="Yes"),OFFSET('Water Data'!$H$9,0,10*ROW('Water Data'!H89)),NA())</f>
        <v>#N/A</v>
      </c>
      <c r="S95" s="91" t="e">
        <f ca="true">+IF(AND(ISNUMBER(OFFSET('Water Data'!$I$4,0,10*ROW('Water Data'!I89))),'Data Summary'!CH95="Yes"),100-OFFSET('Water Data'!$I$4,0,10*ROW('Water Data'!I89)),NA())</f>
        <v>#N/A</v>
      </c>
      <c r="T95" s="91" t="e">
        <f ca="true">+IF(AND(ISNUMBER(OFFSET('Water Data'!$I$6,0,10*ROW('Water Data'!I89))),'Data Summary'!CI95="Yes"),OFFSET('Water Data'!$I$6,0,10*ROW('Water Data'!I89)),NA())</f>
        <v>#N/A</v>
      </c>
      <c r="U95" s="91" t="e">
        <f ca="true">+IF(AND(ISNUMBER(OFFSET('Water Data'!$I$9,0,10*ROW('Water Data'!I89))),'Data Summary'!CJ95="Yes"),OFFSET('Water Data'!$I$9,0,10*ROW('Water Data'!I89)),NA())</f>
        <v>#N/A</v>
      </c>
      <c r="V95" s="92" t="e">
        <f ca="true">+IF(AND(ISNUMBER(OFFSET('Sanitation Data'!$D$4,0,10*ROW('Sanitation Data'!D89))),'Data Summary'!CK95="Yes"),100-OFFSET('Sanitation Data'!$D$4,0,10*ROW('Sanitation Data'!D89)),NA())</f>
        <v>#N/A</v>
      </c>
      <c r="W95" s="92" t="e">
        <f ca="true">+IF(AND(ISNUMBER(OFFSET('Sanitation Data'!$D$6,0,10*ROW('Sanitation Data'!D89))),'Data Summary'!CL95="Yes"),OFFSET('Sanitation Data'!$D$6,0,10*ROW('Sanitation Data'!D89)),NA())</f>
        <v>#N/A</v>
      </c>
      <c r="X95" s="92" t="e">
        <f ca="true">+IF(AND(ISNUMBER(OFFSET('Sanitation Data'!$D$10,0,10*ROW('Sanitation Data'!D89))),'Data Summary'!CM95="Yes"),OFFSET('Sanitation Data'!$D$10,0,10*ROW('Sanitation Data'!D89)),NA())</f>
        <v>#N/A</v>
      </c>
      <c r="Y95" s="92" t="e">
        <f ca="true">+IF(AND(ISNUMBER(OFFSET('Sanitation Data'!$D$11,0,10*ROW('Sanitation Data'!D89))),'Data Summary'!CN95="Yes"),OFFSET('Sanitation Data'!$D$11,0,10*ROW('Sanitation Data'!D89)),NA())</f>
        <v>#N/A</v>
      </c>
      <c r="Z95" s="92" t="e">
        <f ca="true">+IF(AND(ISNUMBER(OFFSET('Sanitation Data'!$D$12,0,10*ROW('Sanitation Data'!D89))),'Data Summary'!CO95="Yes"),OFFSET('Sanitation Data'!$D$12,0,10*ROW('Sanitation Data'!D89)),NA())</f>
        <v>#N/A</v>
      </c>
      <c r="AA95" s="92" t="e">
        <f ca="true">+IF(AND(ISNUMBER(OFFSET('Sanitation Data'!$E$4,0,10*ROW('Sanitation Data'!E89))),'Data Summary'!CP95="Yes"),100-OFFSET('Sanitation Data'!$E$4,0,10*ROW('Sanitation Data'!E89)),NA())</f>
        <v>#N/A</v>
      </c>
      <c r="AB95" s="92" t="e">
        <f ca="true">+IF(AND(ISNUMBER(OFFSET('Sanitation Data'!$E$6,0,10*ROW('Sanitation Data'!E89))),'Data Summary'!CQ95="Yes"),OFFSET('Sanitation Data'!$E$6,0,10*ROW('Sanitation Data'!E89)),NA())</f>
        <v>#N/A</v>
      </c>
      <c r="AC95" s="92" t="e">
        <f ca="true">+IF(AND(ISNUMBER(OFFSET('Sanitation Data'!$E$10,0,10*ROW('Sanitation Data'!E89))),'Data Summary'!CR95="Yes"),OFFSET('Sanitation Data'!$E$10,0,10*ROW('Sanitation Data'!E89)),NA())</f>
        <v>#N/A</v>
      </c>
      <c r="AD95" s="92" t="e">
        <f ca="true">+IF(AND(ISNUMBER(OFFSET('Sanitation Data'!$E$11,0,10*ROW('Sanitation Data'!E89))),'Data Summary'!CS95="Yes"),OFFSET('Sanitation Data'!$E$11,0,10*ROW('Sanitation Data'!E89)),NA())</f>
        <v>#N/A</v>
      </c>
      <c r="AE95" s="92" t="e">
        <f ca="true">+IF(AND(ISNUMBER(OFFSET('Sanitation Data'!$E$12,0,10*ROW('Sanitation Data'!E89))),'Data Summary'!CT95="Yes"),OFFSET('Sanitation Data'!$E$12,0,10*ROW('Sanitation Data'!E89)),NA())</f>
        <v>#N/A</v>
      </c>
      <c r="AF95" s="92" t="e">
        <f ca="true">+IF(AND(ISNUMBER(OFFSET('Sanitation Data'!$F$4,0,10*ROW('Sanitation Data'!F89))),'Data Summary'!CU95="Yes"),100-OFFSET('Sanitation Data'!$F$4,0,10*ROW('Sanitation Data'!F89)),NA())</f>
        <v>#N/A</v>
      </c>
      <c r="AG95" s="92" t="e">
        <f ca="true">+IF(AND(ISNUMBER(OFFSET('Sanitation Data'!$F$6,0,10*ROW('Sanitation Data'!F89))),'Data Summary'!CV95="Yes"),OFFSET('Sanitation Data'!$F$6,0,10*ROW('Sanitation Data'!F89)),NA())</f>
        <v>#N/A</v>
      </c>
      <c r="AH95" s="92" t="e">
        <f ca="true">+IF(AND(ISNUMBER(OFFSET('Sanitation Data'!$F$10,0,10*ROW('Sanitation Data'!F89))),'Data Summary'!CW95="Yes"),OFFSET('Sanitation Data'!$F$10,0,10*ROW('Sanitation Data'!F89)),NA())</f>
        <v>#N/A</v>
      </c>
      <c r="AI95" s="92" t="e">
        <f ca="true">+IF(AND(ISNUMBER(OFFSET('Sanitation Data'!$F$11,0,10*ROW('Sanitation Data'!F89))),'Data Summary'!CX95="Yes"),OFFSET('Sanitation Data'!$F$11,0,10*ROW('Sanitation Data'!F89)),NA())</f>
        <v>#N/A</v>
      </c>
      <c r="AJ95" s="92" t="e">
        <f ca="true">+IF(AND(ISNUMBER(OFFSET('Sanitation Data'!$F$12,0,10*ROW('Sanitation Data'!F89))),'Data Summary'!CY95="Yes"),OFFSET('Sanitation Data'!$F$12,0,10*ROW('Sanitation Data'!F89)),NA())</f>
        <v>#N/A</v>
      </c>
      <c r="AK95" s="92" t="e">
        <f ca="true">+IF(AND(ISNUMBER(OFFSET('Sanitation Data'!$G$4,0,10*ROW('Sanitation Data'!G89))),'Data Summary'!CZ95="Yes"),100-OFFSET('Sanitation Data'!$G$4,0,10*ROW('Sanitation Data'!G89)),NA())</f>
        <v>#N/A</v>
      </c>
      <c r="AL95" s="92" t="e">
        <f ca="true">+IF(AND(ISNUMBER(OFFSET('Sanitation Data'!$G$6,0,10*ROW('Sanitation Data'!G89))),'Data Summary'!DA95="Yes"),OFFSET('Sanitation Data'!$G$6,0,10*ROW('Sanitation Data'!G89)),NA())</f>
        <v>#N/A</v>
      </c>
      <c r="AM95" s="92" t="e">
        <f ca="true">+IF(AND(ISNUMBER(OFFSET('Sanitation Data'!$G$10,0,10*ROW('Sanitation Data'!G89))),'Data Summary'!DB95="Yes"),OFFSET('Sanitation Data'!$G$10,0,10*ROW('Sanitation Data'!G89)),NA())</f>
        <v>#N/A</v>
      </c>
      <c r="AN95" s="92" t="e">
        <f ca="true">+IF(AND(ISNUMBER(OFFSET('Sanitation Data'!$G$11,0,10*ROW('Sanitation Data'!G89))),'Data Summary'!DC95="Yes"),OFFSET('Sanitation Data'!$G$11,0,10*ROW('Sanitation Data'!G89)),NA())</f>
        <v>#N/A</v>
      </c>
      <c r="AO95" s="92" t="e">
        <f ca="true">+IF(AND(ISNUMBER(OFFSET('Sanitation Data'!$G$12,0,10*ROW('Sanitation Data'!G89))),'Data Summary'!DD95="Yes"),OFFSET('Sanitation Data'!$G$12,0,10*ROW('Sanitation Data'!G89)),NA())</f>
        <v>#N/A</v>
      </c>
      <c r="AP95" s="92" t="e">
        <f ca="true">+IF(AND(ISNUMBER(OFFSET('Sanitation Data'!$H$4,0,10*ROW('Sanitation Data'!H89))),'Data Summary'!DE95="Yes"),100-OFFSET('Sanitation Data'!$H$4,0,10*ROW('Sanitation Data'!H89)),NA())</f>
        <v>#N/A</v>
      </c>
      <c r="AQ95" s="92" t="e">
        <f ca="true">+IF(AND(ISNUMBER(OFFSET('Sanitation Data'!$H$6,0,10*ROW('Sanitation Data'!H89))),'Data Summary'!DF95="Yes"),OFFSET('Sanitation Data'!$H$6,0,10*ROW('Sanitation Data'!H89)),NA())</f>
        <v>#N/A</v>
      </c>
      <c r="AR95" s="92" t="e">
        <f ca="true">+IF(AND(ISNUMBER(OFFSET('Sanitation Data'!$H$10,0,10*ROW('Sanitation Data'!H89))),'Data Summary'!DG95="Yes"),OFFSET('Sanitation Data'!$H$10,0,10*ROW('Sanitation Data'!H89)),NA())</f>
        <v>#N/A</v>
      </c>
      <c r="AS95" s="92" t="e">
        <f ca="true">+IF(AND(ISNUMBER(OFFSET('Sanitation Data'!$H$11,0,10*ROW('Sanitation Data'!H89))),'Data Summary'!DH95="Yes"),OFFSET('Sanitation Data'!$H$11,0,10*ROW('Sanitation Data'!H89)),NA())</f>
        <v>#N/A</v>
      </c>
      <c r="AT95" s="92" t="e">
        <f ca="true">+IF(AND(ISNUMBER(OFFSET('Sanitation Data'!$H$12,0,10*ROW('Sanitation Data'!H89))),'Data Summary'!DI95="Yes"),OFFSET('Sanitation Data'!$H$12,0,10*ROW('Sanitation Data'!H89)),NA())</f>
        <v>#N/A</v>
      </c>
      <c r="AU95" s="92" t="e">
        <f ca="true">+IF(AND(ISNUMBER(OFFSET('Sanitation Data'!$I$4,0,10*ROW('Sanitation Data'!I89))),'Data Summary'!DJ95="Yes"),100-OFFSET('Sanitation Data'!$I$4,0,10*ROW('Sanitation Data'!I89)),NA())</f>
        <v>#N/A</v>
      </c>
      <c r="AV95" s="92" t="e">
        <f ca="true">+IF(AND(ISNUMBER(OFFSET('Sanitation Data'!$I$6,0,10*ROW('Sanitation Data'!I89))),'Data Summary'!DK95="Yes"),OFFSET('Sanitation Data'!$I$6,0,10*ROW('Sanitation Data'!I89)),NA())</f>
        <v>#N/A</v>
      </c>
      <c r="AW95" s="92" t="e">
        <f ca="true">+IF(AND(ISNUMBER(OFFSET('Sanitation Data'!$I$10,0,10*ROW('Sanitation Data'!I89))),'Data Summary'!DL95="Yes"),OFFSET('Sanitation Data'!$I$10,0,10*ROW('Sanitation Data'!I89)),NA())</f>
        <v>#N/A</v>
      </c>
      <c r="AX95" s="92" t="e">
        <f ca="true">+IF(AND(ISNUMBER(OFFSET('Sanitation Data'!$I$11,0,10*ROW('Sanitation Data'!I89))),'Data Summary'!DM95="Yes"),OFFSET('Sanitation Data'!$I$11,0,10*ROW('Sanitation Data'!I89)),NA())</f>
        <v>#N/A</v>
      </c>
      <c r="AY95" s="92" t="e">
        <f ca="true">+IF(AND(ISNUMBER(OFFSET('Sanitation Data'!$I$12,0,10*ROW('Sanitation Data'!I89))),'Data Summary'!DN95="Yes"),OFFSET('Sanitation Data'!$I$12,0,10*ROW('Sanitation Data'!I89)),NA())</f>
        <v>#N/A</v>
      </c>
      <c r="AZ95" s="93" t="e">
        <f ca="true">+IF(AND(ISNUMBER(OFFSET('Hygiene Data'!$D$5,0,10*ROW('Hygiene Data'!D89))),'Data Summary'!DO95="Yes"),OFFSET('Hygiene Data'!$D$5,0,10*ROW('Hygiene Data'!D89)),NA())</f>
        <v>#N/A</v>
      </c>
      <c r="BA95" s="93" t="e">
        <f ca="true">+IF(AND(ISNUMBER(OFFSET('Hygiene Data'!$D$7,0,10*ROW('Hygiene Data'!D89))),'Data Summary'!DP95="Yes"),OFFSET('Hygiene Data'!$D$7,0,10*ROW('Hygiene Data'!D89)),NA())</f>
        <v>#N/A</v>
      </c>
      <c r="BB95" s="93" t="e">
        <f ca="true">+IF(AND(ISNUMBER(OFFSET('Hygiene Data'!$D$9,0,10*ROW('Hygiene Data'!D89))),'Data Summary'!DQ95="Yes"),OFFSET('Hygiene Data'!$D$9,0,10*ROW('Hygiene Data'!D89)),NA())</f>
        <v>#N/A</v>
      </c>
      <c r="BC95" s="93" t="e">
        <f ca="true">+IF(AND(ISNUMBER(OFFSET('Hygiene Data'!$E$5,0,10*ROW('Hygiene Data'!E89))),'Data Summary'!DR95="Yes"),OFFSET('Hygiene Data'!$E$5,0,10*ROW('Hygiene Data'!E89)),NA())</f>
        <v>#N/A</v>
      </c>
      <c r="BD95" s="93" t="e">
        <f ca="true">+IF(AND(ISNUMBER(OFFSET('Hygiene Data'!$E$7,0,10*ROW('Hygiene Data'!E89))),'Data Summary'!DS95="Yes"),OFFSET('Hygiene Data'!$E$7,0,10*ROW('Hygiene Data'!E89)),NA())</f>
        <v>#N/A</v>
      </c>
      <c r="BE95" s="93" t="e">
        <f ca="true">+IF(AND(ISNUMBER(OFFSET('Hygiene Data'!$E$9,0,10*ROW('Hygiene Data'!E89))),'Data Summary'!DT95="Yes"),OFFSET('Hygiene Data'!$E$9,0,10*ROW('Hygiene Data'!E89)),NA())</f>
        <v>#N/A</v>
      </c>
      <c r="BF95" s="93" t="e">
        <f ca="true">+IF(AND(ISNUMBER(OFFSET('Hygiene Data'!$F$5,0,10*ROW('Hygiene Data'!F89))),'Data Summary'!DU95="Yes"),OFFSET('Hygiene Data'!$F$5,0,10*ROW('Hygiene Data'!F89)),NA())</f>
        <v>#N/A</v>
      </c>
      <c r="BG95" s="93" t="e">
        <f ca="true">+IF(AND(ISNUMBER(OFFSET('Hygiene Data'!$F$7,0,10*ROW('Hygiene Data'!F89))),'Data Summary'!DV95="Yes"),OFFSET('Hygiene Data'!$F$7,0,10*ROW('Hygiene Data'!F89)),NA())</f>
        <v>#N/A</v>
      </c>
      <c r="BH95" s="93" t="e">
        <f ca="true">+IF(AND(ISNUMBER(OFFSET('Hygiene Data'!$F$9,0,10*ROW('Hygiene Data'!F89))),'Data Summary'!DW95="Yes"),OFFSET('Hygiene Data'!$F$9,0,10*ROW('Hygiene Data'!F89)),NA())</f>
        <v>#N/A</v>
      </c>
      <c r="BI95" s="93" t="e">
        <f ca="true">+IF(AND(ISNUMBER(OFFSET('Hygiene Data'!$G$5,0,10*ROW('Hygiene Data'!G89))),'Data Summary'!DX95="Yes"),OFFSET('Hygiene Data'!$G$5,0,10*ROW('Hygiene Data'!G89)),NA())</f>
        <v>#N/A</v>
      </c>
      <c r="BJ95" s="93" t="e">
        <f ca="true">+IF(AND(ISNUMBER(OFFSET('Hygiene Data'!$G$7,0,10*ROW('Hygiene Data'!G89))),'Data Summary'!DY95="Yes"),OFFSET('Hygiene Data'!$G$7,0,10*ROW('Hygiene Data'!G89)),NA())</f>
        <v>#N/A</v>
      </c>
      <c r="BK95" s="93" t="e">
        <f ca="true">+IF(AND(ISNUMBER(OFFSET('Hygiene Data'!$G$9,0,10*ROW('Hygiene Data'!G89))),'Data Summary'!DZ95="Yes"),OFFSET('Hygiene Data'!$G$9,0,10*ROW('Hygiene Data'!G89)),NA())</f>
        <v>#N/A</v>
      </c>
      <c r="BL95" s="93" t="e">
        <f ca="true">+IF(AND(ISNUMBER(OFFSET('Hygiene Data'!$H$5,0,10*ROW('Hygiene Data'!H89))),'Data Summary'!EA95="Yes"),OFFSET('Hygiene Data'!$H$5,0,10*ROW('Hygiene Data'!H89)),NA())</f>
        <v>#N/A</v>
      </c>
      <c r="BM95" s="93" t="e">
        <f ca="true">+IF(AND(ISNUMBER(OFFSET('Hygiene Data'!$H$7,0,10*ROW('Hygiene Data'!H89))),'Data Summary'!EB95="Yes"),OFFSET('Hygiene Data'!$H$7,0,10*ROW('Hygiene Data'!H89)),NA())</f>
        <v>#N/A</v>
      </c>
      <c r="BN95" s="93" t="e">
        <f ca="true">+IF(AND(ISNUMBER(OFFSET('Hygiene Data'!$H$9,0,10*ROW('Hygiene Data'!H89))),'Data Summary'!EC95="Yes"),OFFSET('Hygiene Data'!$H$9,0,10*ROW('Hygiene Data'!H89)),NA())</f>
        <v>#N/A</v>
      </c>
      <c r="BO95" s="93" t="e">
        <f ca="true">+IF(AND(ISNUMBER(OFFSET('Hygiene Data'!$I$5,0,10*ROW('Hygiene Data'!I89))),'Data Summary'!ED95="Yes"),OFFSET('Hygiene Data'!$I$5,0,10*ROW('Hygiene Data'!I89)),NA())</f>
        <v>#N/A</v>
      </c>
      <c r="BP95" s="93" t="e">
        <f ca="true">+IF(AND(ISNUMBER(OFFSET('Hygiene Data'!$I$7,0,10*ROW('Hygiene Data'!I89))),'Data Summary'!EE95="Yes"),OFFSET('Hygiene Data'!$I$7,0,10*ROW('Hygiene Data'!I89)),NA())</f>
        <v>#N/A</v>
      </c>
      <c r="BQ95" s="93" t="e">
        <f ca="true">+IF(AND(ISNUMBER(OFFSET('Hygiene Data'!$I$9,0,10*ROW('Hygiene Data'!I89))),'Data Summary'!EF95="Yes"),OFFSET('Hygiene Data'!$I$9,0,10*ROW('Hygiene Data'!I89)),NA())</f>
        <v>#N/A</v>
      </c>
    </row>
    <row xmlns:x14ac="http://schemas.microsoft.com/office/spreadsheetml/2009/9/ac" r="96" x14ac:dyDescent="0.2">
      <c r="A96" s="328" t="e">
        <f ca="true">+RIGHT('Data Summary'!A96,LEN('Data Summary'!A96)-9)</f>
        <v>#VALUE!</v>
      </c>
      <c r="B96" s="35" t="str">
        <f ca="true">+IF(ISTEXT('Data Summary'!B96),'Data Summary'!B96,"")</f>
        <v/>
      </c>
      <c r="C96" s="327" t="e">
        <f ca="true">+VALUE('Data Summary'!C96)</f>
        <v>#VALUE!</v>
      </c>
      <c r="D96" s="91" t="e">
        <f ca="true">+IF(AND(ISNUMBER(OFFSET('Water Data'!$D$4,0,10*ROW('Water Data'!D90))),'Data Summary'!BS96="Yes"),100-OFFSET('Water Data'!$D$4,0,10*ROW('Water Data'!D90)),NA())</f>
        <v>#N/A</v>
      </c>
      <c r="E96" s="91" t="e">
        <f ca="true">+IF(AND(ISNUMBER(OFFSET('Water Data'!$D$6,0,10*ROW('Water Data'!D90))),'Data Summary'!BT96="Yes"),OFFSET('Water Data'!$D$6,0,10*ROW('Water Data'!D90)),NA())</f>
        <v>#N/A</v>
      </c>
      <c r="F96" s="91" t="e">
        <f ca="true">+IF(AND(ISNUMBER(OFFSET('Water Data'!$D$9,0,10*ROW('Water Data'!D90))),'Data Summary'!BU96="Yes"),OFFSET('Water Data'!$D$9,0,10*ROW('Water Data'!D90)),NA())</f>
        <v>#N/A</v>
      </c>
      <c r="G96" s="91" t="e">
        <f ca="true">+IF(AND(ISNUMBER(OFFSET('Water Data'!$E$4,0,10*ROW('Water Data'!E90))),'Data Summary'!BV96="Yes"),100-OFFSET('Water Data'!$E$4,0,10*ROW('Water Data'!E90)),NA())</f>
        <v>#N/A</v>
      </c>
      <c r="H96" s="91" t="e">
        <f ca="true">+IF(AND(ISNUMBER(OFFSET('Water Data'!$E$6,0,10*ROW('Water Data'!E90))),'Data Summary'!BW96="Yes"),OFFSET('Water Data'!$E$6,0,10*ROW('Water Data'!E90)),NA())</f>
        <v>#N/A</v>
      </c>
      <c r="I96" s="91" t="e">
        <f ca="true">+IF(AND(ISNUMBER(OFFSET('Water Data'!$E$9,0,10*ROW('Water Data'!E90))),'Data Summary'!BX96="Yes"),OFFSET('Water Data'!$E$9,0,10*ROW('Water Data'!E90)),NA())</f>
        <v>#N/A</v>
      </c>
      <c r="J96" s="91" t="e">
        <f ca="true">+IF(AND(ISNUMBER(OFFSET('Water Data'!$F$4,0,10*ROW('Water Data'!F90))),'Data Summary'!BY96="Yes"),100-OFFSET('Water Data'!$F$4,0,10*ROW('Water Data'!F90)),NA())</f>
        <v>#N/A</v>
      </c>
      <c r="K96" s="91" t="e">
        <f ca="true">+IF(AND(ISNUMBER(OFFSET('Water Data'!$F$6,0,10*ROW('Water Data'!F90))),'Data Summary'!BZ96="Yes"),OFFSET('Water Data'!$F$6,0,10*ROW('Water Data'!F90)),NA())</f>
        <v>#N/A</v>
      </c>
      <c r="L96" s="91" t="e">
        <f ca="true">+IF(AND(ISNUMBER(OFFSET('Water Data'!$F$9,0,10*ROW('Water Data'!F90))),'Data Summary'!CA96="Yes"),OFFSET('Water Data'!$F$9,0,10*ROW('Water Data'!F90)),NA())</f>
        <v>#N/A</v>
      </c>
      <c r="M96" s="91" t="e">
        <f ca="true">+IF(AND(ISNUMBER(OFFSET('Water Data'!$G$4,0,10*ROW('Water Data'!G90))),'Data Summary'!CB96="Yes"),100-OFFSET('Water Data'!$G$4,0,10*ROW('Water Data'!G90)),NA())</f>
        <v>#N/A</v>
      </c>
      <c r="N96" s="91" t="e">
        <f ca="true">+IF(AND(ISNUMBER(OFFSET('Water Data'!$G$6,0,10*ROW('Water Data'!G90))),'Data Summary'!CC96="Yes"),OFFSET('Water Data'!$G$6,0,10*ROW('Water Data'!G90)),NA())</f>
        <v>#N/A</v>
      </c>
      <c r="O96" s="91" t="e">
        <f ca="true">+IF(AND(ISNUMBER(OFFSET('Water Data'!$G$9,0,10*ROW('Water Data'!G90))),'Data Summary'!CD96="Yes"),OFFSET('Water Data'!$G$9,0,10*ROW('Water Data'!G90)),NA())</f>
        <v>#N/A</v>
      </c>
      <c r="P96" s="91" t="e">
        <f ca="true">+IF(AND(ISNUMBER(OFFSET('Water Data'!$H$4,0,10*ROW('Water Data'!H90))),'Data Summary'!CE96="Yes"),100-OFFSET('Water Data'!$H$4,0,10*ROW('Water Data'!H90)),NA())</f>
        <v>#N/A</v>
      </c>
      <c r="Q96" s="91" t="e">
        <f ca="true">+IF(AND(ISNUMBER(OFFSET('Water Data'!$H$6,0,10*ROW('Water Data'!H90))),'Data Summary'!CF96="Yes"),OFFSET('Water Data'!$H$6,0,10*ROW('Water Data'!H90)),NA())</f>
        <v>#N/A</v>
      </c>
      <c r="R96" s="91" t="e">
        <f ca="true">+IF(AND(ISNUMBER(OFFSET('Water Data'!$H$9,0,10*ROW('Water Data'!H90))),'Data Summary'!CG96="Yes"),OFFSET('Water Data'!$H$9,0,10*ROW('Water Data'!H90)),NA())</f>
        <v>#N/A</v>
      </c>
      <c r="S96" s="91" t="e">
        <f ca="true">+IF(AND(ISNUMBER(OFFSET('Water Data'!$I$4,0,10*ROW('Water Data'!I90))),'Data Summary'!CH96="Yes"),100-OFFSET('Water Data'!$I$4,0,10*ROW('Water Data'!I90)),NA())</f>
        <v>#N/A</v>
      </c>
      <c r="T96" s="91" t="e">
        <f ca="true">+IF(AND(ISNUMBER(OFFSET('Water Data'!$I$6,0,10*ROW('Water Data'!I90))),'Data Summary'!CI96="Yes"),OFFSET('Water Data'!$I$6,0,10*ROW('Water Data'!I90)),NA())</f>
        <v>#N/A</v>
      </c>
      <c r="U96" s="91" t="e">
        <f ca="true">+IF(AND(ISNUMBER(OFFSET('Water Data'!$I$9,0,10*ROW('Water Data'!I90))),'Data Summary'!CJ96="Yes"),OFFSET('Water Data'!$I$9,0,10*ROW('Water Data'!I90)),NA())</f>
        <v>#N/A</v>
      </c>
      <c r="V96" s="92" t="e">
        <f ca="true">+IF(AND(ISNUMBER(OFFSET('Sanitation Data'!$D$4,0,10*ROW('Sanitation Data'!D90))),'Data Summary'!CK96="Yes"),100-OFFSET('Sanitation Data'!$D$4,0,10*ROW('Sanitation Data'!D90)),NA())</f>
        <v>#N/A</v>
      </c>
      <c r="W96" s="92" t="e">
        <f ca="true">+IF(AND(ISNUMBER(OFFSET('Sanitation Data'!$D$6,0,10*ROW('Sanitation Data'!D90))),'Data Summary'!CL96="Yes"),OFFSET('Sanitation Data'!$D$6,0,10*ROW('Sanitation Data'!D90)),NA())</f>
        <v>#N/A</v>
      </c>
      <c r="X96" s="92" t="e">
        <f ca="true">+IF(AND(ISNUMBER(OFFSET('Sanitation Data'!$D$10,0,10*ROW('Sanitation Data'!D90))),'Data Summary'!CM96="Yes"),OFFSET('Sanitation Data'!$D$10,0,10*ROW('Sanitation Data'!D90)),NA())</f>
        <v>#N/A</v>
      </c>
      <c r="Y96" s="92" t="e">
        <f ca="true">+IF(AND(ISNUMBER(OFFSET('Sanitation Data'!$D$11,0,10*ROW('Sanitation Data'!D90))),'Data Summary'!CN96="Yes"),OFFSET('Sanitation Data'!$D$11,0,10*ROW('Sanitation Data'!D90)),NA())</f>
        <v>#N/A</v>
      </c>
      <c r="Z96" s="92" t="e">
        <f ca="true">+IF(AND(ISNUMBER(OFFSET('Sanitation Data'!$D$12,0,10*ROW('Sanitation Data'!D90))),'Data Summary'!CO96="Yes"),OFFSET('Sanitation Data'!$D$12,0,10*ROW('Sanitation Data'!D90)),NA())</f>
        <v>#N/A</v>
      </c>
      <c r="AA96" s="92" t="e">
        <f ca="true">+IF(AND(ISNUMBER(OFFSET('Sanitation Data'!$E$4,0,10*ROW('Sanitation Data'!E90))),'Data Summary'!CP96="Yes"),100-OFFSET('Sanitation Data'!$E$4,0,10*ROW('Sanitation Data'!E90)),NA())</f>
        <v>#N/A</v>
      </c>
      <c r="AB96" s="92" t="e">
        <f ca="true">+IF(AND(ISNUMBER(OFFSET('Sanitation Data'!$E$6,0,10*ROW('Sanitation Data'!E90))),'Data Summary'!CQ96="Yes"),OFFSET('Sanitation Data'!$E$6,0,10*ROW('Sanitation Data'!E90)),NA())</f>
        <v>#N/A</v>
      </c>
      <c r="AC96" s="92" t="e">
        <f ca="true">+IF(AND(ISNUMBER(OFFSET('Sanitation Data'!$E$10,0,10*ROW('Sanitation Data'!E90))),'Data Summary'!CR96="Yes"),OFFSET('Sanitation Data'!$E$10,0,10*ROW('Sanitation Data'!E90)),NA())</f>
        <v>#N/A</v>
      </c>
      <c r="AD96" s="92" t="e">
        <f ca="true">+IF(AND(ISNUMBER(OFFSET('Sanitation Data'!$E$11,0,10*ROW('Sanitation Data'!E90))),'Data Summary'!CS96="Yes"),OFFSET('Sanitation Data'!$E$11,0,10*ROW('Sanitation Data'!E90)),NA())</f>
        <v>#N/A</v>
      </c>
      <c r="AE96" s="92" t="e">
        <f ca="true">+IF(AND(ISNUMBER(OFFSET('Sanitation Data'!$E$12,0,10*ROW('Sanitation Data'!E90))),'Data Summary'!CT96="Yes"),OFFSET('Sanitation Data'!$E$12,0,10*ROW('Sanitation Data'!E90)),NA())</f>
        <v>#N/A</v>
      </c>
      <c r="AF96" s="92" t="e">
        <f ca="true">+IF(AND(ISNUMBER(OFFSET('Sanitation Data'!$F$4,0,10*ROW('Sanitation Data'!F90))),'Data Summary'!CU96="Yes"),100-OFFSET('Sanitation Data'!$F$4,0,10*ROW('Sanitation Data'!F90)),NA())</f>
        <v>#N/A</v>
      </c>
      <c r="AG96" s="92" t="e">
        <f ca="true">+IF(AND(ISNUMBER(OFFSET('Sanitation Data'!$F$6,0,10*ROW('Sanitation Data'!F90))),'Data Summary'!CV96="Yes"),OFFSET('Sanitation Data'!$F$6,0,10*ROW('Sanitation Data'!F90)),NA())</f>
        <v>#N/A</v>
      </c>
      <c r="AH96" s="92" t="e">
        <f ca="true">+IF(AND(ISNUMBER(OFFSET('Sanitation Data'!$F$10,0,10*ROW('Sanitation Data'!F90))),'Data Summary'!CW96="Yes"),OFFSET('Sanitation Data'!$F$10,0,10*ROW('Sanitation Data'!F90)),NA())</f>
        <v>#N/A</v>
      </c>
      <c r="AI96" s="92" t="e">
        <f ca="true">+IF(AND(ISNUMBER(OFFSET('Sanitation Data'!$F$11,0,10*ROW('Sanitation Data'!F90))),'Data Summary'!CX96="Yes"),OFFSET('Sanitation Data'!$F$11,0,10*ROW('Sanitation Data'!F90)),NA())</f>
        <v>#N/A</v>
      </c>
      <c r="AJ96" s="92" t="e">
        <f ca="true">+IF(AND(ISNUMBER(OFFSET('Sanitation Data'!$F$12,0,10*ROW('Sanitation Data'!F90))),'Data Summary'!CY96="Yes"),OFFSET('Sanitation Data'!$F$12,0,10*ROW('Sanitation Data'!F90)),NA())</f>
        <v>#N/A</v>
      </c>
      <c r="AK96" s="92" t="e">
        <f ca="true">+IF(AND(ISNUMBER(OFFSET('Sanitation Data'!$G$4,0,10*ROW('Sanitation Data'!G90))),'Data Summary'!CZ96="Yes"),100-OFFSET('Sanitation Data'!$G$4,0,10*ROW('Sanitation Data'!G90)),NA())</f>
        <v>#N/A</v>
      </c>
      <c r="AL96" s="92" t="e">
        <f ca="true">+IF(AND(ISNUMBER(OFFSET('Sanitation Data'!$G$6,0,10*ROW('Sanitation Data'!G90))),'Data Summary'!DA96="Yes"),OFFSET('Sanitation Data'!$G$6,0,10*ROW('Sanitation Data'!G90)),NA())</f>
        <v>#N/A</v>
      </c>
      <c r="AM96" s="92" t="e">
        <f ca="true">+IF(AND(ISNUMBER(OFFSET('Sanitation Data'!$G$10,0,10*ROW('Sanitation Data'!G90))),'Data Summary'!DB96="Yes"),OFFSET('Sanitation Data'!$G$10,0,10*ROW('Sanitation Data'!G90)),NA())</f>
        <v>#N/A</v>
      </c>
      <c r="AN96" s="92" t="e">
        <f ca="true">+IF(AND(ISNUMBER(OFFSET('Sanitation Data'!$G$11,0,10*ROW('Sanitation Data'!G90))),'Data Summary'!DC96="Yes"),OFFSET('Sanitation Data'!$G$11,0,10*ROW('Sanitation Data'!G90)),NA())</f>
        <v>#N/A</v>
      </c>
      <c r="AO96" s="92" t="e">
        <f ca="true">+IF(AND(ISNUMBER(OFFSET('Sanitation Data'!$G$12,0,10*ROW('Sanitation Data'!G90))),'Data Summary'!DD96="Yes"),OFFSET('Sanitation Data'!$G$12,0,10*ROW('Sanitation Data'!G90)),NA())</f>
        <v>#N/A</v>
      </c>
      <c r="AP96" s="92" t="e">
        <f ca="true">+IF(AND(ISNUMBER(OFFSET('Sanitation Data'!$H$4,0,10*ROW('Sanitation Data'!H90))),'Data Summary'!DE96="Yes"),100-OFFSET('Sanitation Data'!$H$4,0,10*ROW('Sanitation Data'!H90)),NA())</f>
        <v>#N/A</v>
      </c>
      <c r="AQ96" s="92" t="e">
        <f ca="true">+IF(AND(ISNUMBER(OFFSET('Sanitation Data'!$H$6,0,10*ROW('Sanitation Data'!H90))),'Data Summary'!DF96="Yes"),OFFSET('Sanitation Data'!$H$6,0,10*ROW('Sanitation Data'!H90)),NA())</f>
        <v>#N/A</v>
      </c>
      <c r="AR96" s="92" t="e">
        <f ca="true">+IF(AND(ISNUMBER(OFFSET('Sanitation Data'!$H$10,0,10*ROW('Sanitation Data'!H90))),'Data Summary'!DG96="Yes"),OFFSET('Sanitation Data'!$H$10,0,10*ROW('Sanitation Data'!H90)),NA())</f>
        <v>#N/A</v>
      </c>
      <c r="AS96" s="92" t="e">
        <f ca="true">+IF(AND(ISNUMBER(OFFSET('Sanitation Data'!$H$11,0,10*ROW('Sanitation Data'!H90))),'Data Summary'!DH96="Yes"),OFFSET('Sanitation Data'!$H$11,0,10*ROW('Sanitation Data'!H90)),NA())</f>
        <v>#N/A</v>
      </c>
      <c r="AT96" s="92" t="e">
        <f ca="true">+IF(AND(ISNUMBER(OFFSET('Sanitation Data'!$H$12,0,10*ROW('Sanitation Data'!H90))),'Data Summary'!DI96="Yes"),OFFSET('Sanitation Data'!$H$12,0,10*ROW('Sanitation Data'!H90)),NA())</f>
        <v>#N/A</v>
      </c>
      <c r="AU96" s="92" t="e">
        <f ca="true">+IF(AND(ISNUMBER(OFFSET('Sanitation Data'!$I$4,0,10*ROW('Sanitation Data'!I90))),'Data Summary'!DJ96="Yes"),100-OFFSET('Sanitation Data'!$I$4,0,10*ROW('Sanitation Data'!I90)),NA())</f>
        <v>#N/A</v>
      </c>
      <c r="AV96" s="92" t="e">
        <f ca="true">+IF(AND(ISNUMBER(OFFSET('Sanitation Data'!$I$6,0,10*ROW('Sanitation Data'!I90))),'Data Summary'!DK96="Yes"),OFFSET('Sanitation Data'!$I$6,0,10*ROW('Sanitation Data'!I90)),NA())</f>
        <v>#N/A</v>
      </c>
      <c r="AW96" s="92" t="e">
        <f ca="true">+IF(AND(ISNUMBER(OFFSET('Sanitation Data'!$I$10,0,10*ROW('Sanitation Data'!I90))),'Data Summary'!DL96="Yes"),OFFSET('Sanitation Data'!$I$10,0,10*ROW('Sanitation Data'!I90)),NA())</f>
        <v>#N/A</v>
      </c>
      <c r="AX96" s="92" t="e">
        <f ca="true">+IF(AND(ISNUMBER(OFFSET('Sanitation Data'!$I$11,0,10*ROW('Sanitation Data'!I90))),'Data Summary'!DM96="Yes"),OFFSET('Sanitation Data'!$I$11,0,10*ROW('Sanitation Data'!I90)),NA())</f>
        <v>#N/A</v>
      </c>
      <c r="AY96" s="92" t="e">
        <f ca="true">+IF(AND(ISNUMBER(OFFSET('Sanitation Data'!$I$12,0,10*ROW('Sanitation Data'!I90))),'Data Summary'!DN96="Yes"),OFFSET('Sanitation Data'!$I$12,0,10*ROW('Sanitation Data'!I90)),NA())</f>
        <v>#N/A</v>
      </c>
      <c r="AZ96" s="93" t="e">
        <f ca="true">+IF(AND(ISNUMBER(OFFSET('Hygiene Data'!$D$5,0,10*ROW('Hygiene Data'!D90))),'Data Summary'!DO96="Yes"),OFFSET('Hygiene Data'!$D$5,0,10*ROW('Hygiene Data'!D90)),NA())</f>
        <v>#N/A</v>
      </c>
      <c r="BA96" s="93" t="e">
        <f ca="true">+IF(AND(ISNUMBER(OFFSET('Hygiene Data'!$D$7,0,10*ROW('Hygiene Data'!D90))),'Data Summary'!DP96="Yes"),OFFSET('Hygiene Data'!$D$7,0,10*ROW('Hygiene Data'!D90)),NA())</f>
        <v>#N/A</v>
      </c>
      <c r="BB96" s="93" t="e">
        <f ca="true">+IF(AND(ISNUMBER(OFFSET('Hygiene Data'!$D$9,0,10*ROW('Hygiene Data'!D90))),'Data Summary'!DQ96="Yes"),OFFSET('Hygiene Data'!$D$9,0,10*ROW('Hygiene Data'!D90)),NA())</f>
        <v>#N/A</v>
      </c>
      <c r="BC96" s="93" t="e">
        <f ca="true">+IF(AND(ISNUMBER(OFFSET('Hygiene Data'!$E$5,0,10*ROW('Hygiene Data'!E90))),'Data Summary'!DR96="Yes"),OFFSET('Hygiene Data'!$E$5,0,10*ROW('Hygiene Data'!E90)),NA())</f>
        <v>#N/A</v>
      </c>
      <c r="BD96" s="93" t="e">
        <f ca="true">+IF(AND(ISNUMBER(OFFSET('Hygiene Data'!$E$7,0,10*ROW('Hygiene Data'!E90))),'Data Summary'!DS96="Yes"),OFFSET('Hygiene Data'!$E$7,0,10*ROW('Hygiene Data'!E90)),NA())</f>
        <v>#N/A</v>
      </c>
      <c r="BE96" s="93" t="e">
        <f ca="true">+IF(AND(ISNUMBER(OFFSET('Hygiene Data'!$E$9,0,10*ROW('Hygiene Data'!E90))),'Data Summary'!DT96="Yes"),OFFSET('Hygiene Data'!$E$9,0,10*ROW('Hygiene Data'!E90)),NA())</f>
        <v>#N/A</v>
      </c>
      <c r="BF96" s="93" t="e">
        <f ca="true">+IF(AND(ISNUMBER(OFFSET('Hygiene Data'!$F$5,0,10*ROW('Hygiene Data'!F90))),'Data Summary'!DU96="Yes"),OFFSET('Hygiene Data'!$F$5,0,10*ROW('Hygiene Data'!F90)),NA())</f>
        <v>#N/A</v>
      </c>
      <c r="BG96" s="93" t="e">
        <f ca="true">+IF(AND(ISNUMBER(OFFSET('Hygiene Data'!$F$7,0,10*ROW('Hygiene Data'!F90))),'Data Summary'!DV96="Yes"),OFFSET('Hygiene Data'!$F$7,0,10*ROW('Hygiene Data'!F90)),NA())</f>
        <v>#N/A</v>
      </c>
      <c r="BH96" s="93" t="e">
        <f ca="true">+IF(AND(ISNUMBER(OFFSET('Hygiene Data'!$F$9,0,10*ROW('Hygiene Data'!F90))),'Data Summary'!DW96="Yes"),OFFSET('Hygiene Data'!$F$9,0,10*ROW('Hygiene Data'!F90)),NA())</f>
        <v>#N/A</v>
      </c>
      <c r="BI96" s="93" t="e">
        <f ca="true">+IF(AND(ISNUMBER(OFFSET('Hygiene Data'!$G$5,0,10*ROW('Hygiene Data'!G90))),'Data Summary'!DX96="Yes"),OFFSET('Hygiene Data'!$G$5,0,10*ROW('Hygiene Data'!G90)),NA())</f>
        <v>#N/A</v>
      </c>
      <c r="BJ96" s="93" t="e">
        <f ca="true">+IF(AND(ISNUMBER(OFFSET('Hygiene Data'!$G$7,0,10*ROW('Hygiene Data'!G90))),'Data Summary'!DY96="Yes"),OFFSET('Hygiene Data'!$G$7,0,10*ROW('Hygiene Data'!G90)),NA())</f>
        <v>#N/A</v>
      </c>
      <c r="BK96" s="93" t="e">
        <f ca="true">+IF(AND(ISNUMBER(OFFSET('Hygiene Data'!$G$9,0,10*ROW('Hygiene Data'!G90))),'Data Summary'!DZ96="Yes"),OFFSET('Hygiene Data'!$G$9,0,10*ROW('Hygiene Data'!G90)),NA())</f>
        <v>#N/A</v>
      </c>
      <c r="BL96" s="93" t="e">
        <f ca="true">+IF(AND(ISNUMBER(OFFSET('Hygiene Data'!$H$5,0,10*ROW('Hygiene Data'!H90))),'Data Summary'!EA96="Yes"),OFFSET('Hygiene Data'!$H$5,0,10*ROW('Hygiene Data'!H90)),NA())</f>
        <v>#N/A</v>
      </c>
      <c r="BM96" s="93" t="e">
        <f ca="true">+IF(AND(ISNUMBER(OFFSET('Hygiene Data'!$H$7,0,10*ROW('Hygiene Data'!H90))),'Data Summary'!EB96="Yes"),OFFSET('Hygiene Data'!$H$7,0,10*ROW('Hygiene Data'!H90)),NA())</f>
        <v>#N/A</v>
      </c>
      <c r="BN96" s="93" t="e">
        <f ca="true">+IF(AND(ISNUMBER(OFFSET('Hygiene Data'!$H$9,0,10*ROW('Hygiene Data'!H90))),'Data Summary'!EC96="Yes"),OFFSET('Hygiene Data'!$H$9,0,10*ROW('Hygiene Data'!H90)),NA())</f>
        <v>#N/A</v>
      </c>
      <c r="BO96" s="93" t="e">
        <f ca="true">+IF(AND(ISNUMBER(OFFSET('Hygiene Data'!$I$5,0,10*ROW('Hygiene Data'!I90))),'Data Summary'!ED96="Yes"),OFFSET('Hygiene Data'!$I$5,0,10*ROW('Hygiene Data'!I90)),NA())</f>
        <v>#N/A</v>
      </c>
      <c r="BP96" s="93" t="e">
        <f ca="true">+IF(AND(ISNUMBER(OFFSET('Hygiene Data'!$I$7,0,10*ROW('Hygiene Data'!I90))),'Data Summary'!EE96="Yes"),OFFSET('Hygiene Data'!$I$7,0,10*ROW('Hygiene Data'!I90)),NA())</f>
        <v>#N/A</v>
      </c>
      <c r="BQ96" s="93" t="e">
        <f ca="true">+IF(AND(ISNUMBER(OFFSET('Hygiene Data'!$I$9,0,10*ROW('Hygiene Data'!I90))),'Data Summary'!EF96="Yes"),OFFSET('Hygiene Data'!$I$9,0,10*ROW('Hygiene Data'!I90)),NA())</f>
        <v>#N/A</v>
      </c>
    </row>
    <row xmlns:x14ac="http://schemas.microsoft.com/office/spreadsheetml/2009/9/ac" r="97" x14ac:dyDescent="0.2">
      <c r="A97" s="328" t="e">
        <f ca="true">+RIGHT('Data Summary'!A97,LEN('Data Summary'!A97)-9)</f>
        <v>#VALUE!</v>
      </c>
      <c r="B97" s="35" t="str">
        <f ca="true">+IF(ISTEXT('Data Summary'!B97),'Data Summary'!B97,"")</f>
        <v/>
      </c>
      <c r="C97" s="327" t="e">
        <f ca="true">+VALUE('Data Summary'!C97)</f>
        <v>#VALUE!</v>
      </c>
      <c r="D97" s="91" t="e">
        <f ca="true">+IF(AND(ISNUMBER(OFFSET('Water Data'!$D$4,0,10*ROW('Water Data'!D91))),'Data Summary'!BS97="Yes"),100-OFFSET('Water Data'!$D$4,0,10*ROW('Water Data'!D91)),NA())</f>
        <v>#N/A</v>
      </c>
      <c r="E97" s="91" t="e">
        <f ca="true">+IF(AND(ISNUMBER(OFFSET('Water Data'!$D$6,0,10*ROW('Water Data'!D91))),'Data Summary'!BT97="Yes"),OFFSET('Water Data'!$D$6,0,10*ROW('Water Data'!D91)),NA())</f>
        <v>#N/A</v>
      </c>
      <c r="F97" s="91" t="e">
        <f ca="true">+IF(AND(ISNUMBER(OFFSET('Water Data'!$D$9,0,10*ROW('Water Data'!D91))),'Data Summary'!BU97="Yes"),OFFSET('Water Data'!$D$9,0,10*ROW('Water Data'!D91)),NA())</f>
        <v>#N/A</v>
      </c>
      <c r="G97" s="91" t="e">
        <f ca="true">+IF(AND(ISNUMBER(OFFSET('Water Data'!$E$4,0,10*ROW('Water Data'!E91))),'Data Summary'!BV97="Yes"),100-OFFSET('Water Data'!$E$4,0,10*ROW('Water Data'!E91)),NA())</f>
        <v>#N/A</v>
      </c>
      <c r="H97" s="91" t="e">
        <f ca="true">+IF(AND(ISNUMBER(OFFSET('Water Data'!$E$6,0,10*ROW('Water Data'!E91))),'Data Summary'!BW97="Yes"),OFFSET('Water Data'!$E$6,0,10*ROW('Water Data'!E91)),NA())</f>
        <v>#N/A</v>
      </c>
      <c r="I97" s="91" t="e">
        <f ca="true">+IF(AND(ISNUMBER(OFFSET('Water Data'!$E$9,0,10*ROW('Water Data'!E91))),'Data Summary'!BX97="Yes"),OFFSET('Water Data'!$E$9,0,10*ROW('Water Data'!E91)),NA())</f>
        <v>#N/A</v>
      </c>
      <c r="J97" s="91" t="e">
        <f ca="true">+IF(AND(ISNUMBER(OFFSET('Water Data'!$F$4,0,10*ROW('Water Data'!F91))),'Data Summary'!BY97="Yes"),100-OFFSET('Water Data'!$F$4,0,10*ROW('Water Data'!F91)),NA())</f>
        <v>#N/A</v>
      </c>
      <c r="K97" s="91" t="e">
        <f ca="true">+IF(AND(ISNUMBER(OFFSET('Water Data'!$F$6,0,10*ROW('Water Data'!F91))),'Data Summary'!BZ97="Yes"),OFFSET('Water Data'!$F$6,0,10*ROW('Water Data'!F91)),NA())</f>
        <v>#N/A</v>
      </c>
      <c r="L97" s="91" t="e">
        <f ca="true">+IF(AND(ISNUMBER(OFFSET('Water Data'!$F$9,0,10*ROW('Water Data'!F91))),'Data Summary'!CA97="Yes"),OFFSET('Water Data'!$F$9,0,10*ROW('Water Data'!F91)),NA())</f>
        <v>#N/A</v>
      </c>
      <c r="M97" s="91" t="e">
        <f ca="true">+IF(AND(ISNUMBER(OFFSET('Water Data'!$G$4,0,10*ROW('Water Data'!G91))),'Data Summary'!CB97="Yes"),100-OFFSET('Water Data'!$G$4,0,10*ROW('Water Data'!G91)),NA())</f>
        <v>#N/A</v>
      </c>
      <c r="N97" s="91" t="e">
        <f ca="true">+IF(AND(ISNUMBER(OFFSET('Water Data'!$G$6,0,10*ROW('Water Data'!G91))),'Data Summary'!CC97="Yes"),OFFSET('Water Data'!$G$6,0,10*ROW('Water Data'!G91)),NA())</f>
        <v>#N/A</v>
      </c>
      <c r="O97" s="91" t="e">
        <f ca="true">+IF(AND(ISNUMBER(OFFSET('Water Data'!$G$9,0,10*ROW('Water Data'!G91))),'Data Summary'!CD97="Yes"),OFFSET('Water Data'!$G$9,0,10*ROW('Water Data'!G91)),NA())</f>
        <v>#N/A</v>
      </c>
      <c r="P97" s="91" t="e">
        <f ca="true">+IF(AND(ISNUMBER(OFFSET('Water Data'!$H$4,0,10*ROW('Water Data'!H91))),'Data Summary'!CE97="Yes"),100-OFFSET('Water Data'!$H$4,0,10*ROW('Water Data'!H91)),NA())</f>
        <v>#N/A</v>
      </c>
      <c r="Q97" s="91" t="e">
        <f ca="true">+IF(AND(ISNUMBER(OFFSET('Water Data'!$H$6,0,10*ROW('Water Data'!H91))),'Data Summary'!CF97="Yes"),OFFSET('Water Data'!$H$6,0,10*ROW('Water Data'!H91)),NA())</f>
        <v>#N/A</v>
      </c>
      <c r="R97" s="91" t="e">
        <f ca="true">+IF(AND(ISNUMBER(OFFSET('Water Data'!$H$9,0,10*ROW('Water Data'!H91))),'Data Summary'!CG97="Yes"),OFFSET('Water Data'!$H$9,0,10*ROW('Water Data'!H91)),NA())</f>
        <v>#N/A</v>
      </c>
      <c r="S97" s="91" t="e">
        <f ca="true">+IF(AND(ISNUMBER(OFFSET('Water Data'!$I$4,0,10*ROW('Water Data'!I91))),'Data Summary'!CH97="Yes"),100-OFFSET('Water Data'!$I$4,0,10*ROW('Water Data'!I91)),NA())</f>
        <v>#N/A</v>
      </c>
      <c r="T97" s="91" t="e">
        <f ca="true">+IF(AND(ISNUMBER(OFFSET('Water Data'!$I$6,0,10*ROW('Water Data'!I91))),'Data Summary'!CI97="Yes"),OFFSET('Water Data'!$I$6,0,10*ROW('Water Data'!I91)),NA())</f>
        <v>#N/A</v>
      </c>
      <c r="U97" s="91" t="e">
        <f ca="true">+IF(AND(ISNUMBER(OFFSET('Water Data'!$I$9,0,10*ROW('Water Data'!I91))),'Data Summary'!CJ97="Yes"),OFFSET('Water Data'!$I$9,0,10*ROW('Water Data'!I91)),NA())</f>
        <v>#N/A</v>
      </c>
      <c r="V97" s="92" t="e">
        <f ca="true">+IF(AND(ISNUMBER(OFFSET('Sanitation Data'!$D$4,0,10*ROW('Sanitation Data'!D91))),'Data Summary'!CK97="Yes"),100-OFFSET('Sanitation Data'!$D$4,0,10*ROW('Sanitation Data'!D91)),NA())</f>
        <v>#N/A</v>
      </c>
      <c r="W97" s="92" t="e">
        <f ca="true">+IF(AND(ISNUMBER(OFFSET('Sanitation Data'!$D$6,0,10*ROW('Sanitation Data'!D91))),'Data Summary'!CL97="Yes"),OFFSET('Sanitation Data'!$D$6,0,10*ROW('Sanitation Data'!D91)),NA())</f>
        <v>#N/A</v>
      </c>
      <c r="X97" s="92" t="e">
        <f ca="true">+IF(AND(ISNUMBER(OFFSET('Sanitation Data'!$D$10,0,10*ROW('Sanitation Data'!D91))),'Data Summary'!CM97="Yes"),OFFSET('Sanitation Data'!$D$10,0,10*ROW('Sanitation Data'!D91)),NA())</f>
        <v>#N/A</v>
      </c>
      <c r="Y97" s="92" t="e">
        <f ca="true">+IF(AND(ISNUMBER(OFFSET('Sanitation Data'!$D$11,0,10*ROW('Sanitation Data'!D91))),'Data Summary'!CN97="Yes"),OFFSET('Sanitation Data'!$D$11,0,10*ROW('Sanitation Data'!D91)),NA())</f>
        <v>#N/A</v>
      </c>
      <c r="Z97" s="92" t="e">
        <f ca="true">+IF(AND(ISNUMBER(OFFSET('Sanitation Data'!$D$12,0,10*ROW('Sanitation Data'!D91))),'Data Summary'!CO97="Yes"),OFFSET('Sanitation Data'!$D$12,0,10*ROW('Sanitation Data'!D91)),NA())</f>
        <v>#N/A</v>
      </c>
      <c r="AA97" s="92" t="e">
        <f ca="true">+IF(AND(ISNUMBER(OFFSET('Sanitation Data'!$E$4,0,10*ROW('Sanitation Data'!E91))),'Data Summary'!CP97="Yes"),100-OFFSET('Sanitation Data'!$E$4,0,10*ROW('Sanitation Data'!E91)),NA())</f>
        <v>#N/A</v>
      </c>
      <c r="AB97" s="92" t="e">
        <f ca="true">+IF(AND(ISNUMBER(OFFSET('Sanitation Data'!$E$6,0,10*ROW('Sanitation Data'!E91))),'Data Summary'!CQ97="Yes"),OFFSET('Sanitation Data'!$E$6,0,10*ROW('Sanitation Data'!E91)),NA())</f>
        <v>#N/A</v>
      </c>
      <c r="AC97" s="92" t="e">
        <f ca="true">+IF(AND(ISNUMBER(OFFSET('Sanitation Data'!$E$10,0,10*ROW('Sanitation Data'!E91))),'Data Summary'!CR97="Yes"),OFFSET('Sanitation Data'!$E$10,0,10*ROW('Sanitation Data'!E91)),NA())</f>
        <v>#N/A</v>
      </c>
      <c r="AD97" s="92" t="e">
        <f ca="true">+IF(AND(ISNUMBER(OFFSET('Sanitation Data'!$E$11,0,10*ROW('Sanitation Data'!E91))),'Data Summary'!CS97="Yes"),OFFSET('Sanitation Data'!$E$11,0,10*ROW('Sanitation Data'!E91)),NA())</f>
        <v>#N/A</v>
      </c>
      <c r="AE97" s="92" t="e">
        <f ca="true">+IF(AND(ISNUMBER(OFFSET('Sanitation Data'!$E$12,0,10*ROW('Sanitation Data'!E91))),'Data Summary'!CT97="Yes"),OFFSET('Sanitation Data'!$E$12,0,10*ROW('Sanitation Data'!E91)),NA())</f>
        <v>#N/A</v>
      </c>
      <c r="AF97" s="92" t="e">
        <f ca="true">+IF(AND(ISNUMBER(OFFSET('Sanitation Data'!$F$4,0,10*ROW('Sanitation Data'!F91))),'Data Summary'!CU97="Yes"),100-OFFSET('Sanitation Data'!$F$4,0,10*ROW('Sanitation Data'!F91)),NA())</f>
        <v>#N/A</v>
      </c>
      <c r="AG97" s="92" t="e">
        <f ca="true">+IF(AND(ISNUMBER(OFFSET('Sanitation Data'!$F$6,0,10*ROW('Sanitation Data'!F91))),'Data Summary'!CV97="Yes"),OFFSET('Sanitation Data'!$F$6,0,10*ROW('Sanitation Data'!F91)),NA())</f>
        <v>#N/A</v>
      </c>
      <c r="AH97" s="92" t="e">
        <f ca="true">+IF(AND(ISNUMBER(OFFSET('Sanitation Data'!$F$10,0,10*ROW('Sanitation Data'!F91))),'Data Summary'!CW97="Yes"),OFFSET('Sanitation Data'!$F$10,0,10*ROW('Sanitation Data'!F91)),NA())</f>
        <v>#N/A</v>
      </c>
      <c r="AI97" s="92" t="e">
        <f ca="true">+IF(AND(ISNUMBER(OFFSET('Sanitation Data'!$F$11,0,10*ROW('Sanitation Data'!F91))),'Data Summary'!CX97="Yes"),OFFSET('Sanitation Data'!$F$11,0,10*ROW('Sanitation Data'!F91)),NA())</f>
        <v>#N/A</v>
      </c>
      <c r="AJ97" s="92" t="e">
        <f ca="true">+IF(AND(ISNUMBER(OFFSET('Sanitation Data'!$F$12,0,10*ROW('Sanitation Data'!F91))),'Data Summary'!CY97="Yes"),OFFSET('Sanitation Data'!$F$12,0,10*ROW('Sanitation Data'!F91)),NA())</f>
        <v>#N/A</v>
      </c>
      <c r="AK97" s="92" t="e">
        <f ca="true">+IF(AND(ISNUMBER(OFFSET('Sanitation Data'!$G$4,0,10*ROW('Sanitation Data'!G91))),'Data Summary'!CZ97="Yes"),100-OFFSET('Sanitation Data'!$G$4,0,10*ROW('Sanitation Data'!G91)),NA())</f>
        <v>#N/A</v>
      </c>
      <c r="AL97" s="92" t="e">
        <f ca="true">+IF(AND(ISNUMBER(OFFSET('Sanitation Data'!$G$6,0,10*ROW('Sanitation Data'!G91))),'Data Summary'!DA97="Yes"),OFFSET('Sanitation Data'!$G$6,0,10*ROW('Sanitation Data'!G91)),NA())</f>
        <v>#N/A</v>
      </c>
      <c r="AM97" s="92" t="e">
        <f ca="true">+IF(AND(ISNUMBER(OFFSET('Sanitation Data'!$G$10,0,10*ROW('Sanitation Data'!G91))),'Data Summary'!DB97="Yes"),OFFSET('Sanitation Data'!$G$10,0,10*ROW('Sanitation Data'!G91)),NA())</f>
        <v>#N/A</v>
      </c>
      <c r="AN97" s="92" t="e">
        <f ca="true">+IF(AND(ISNUMBER(OFFSET('Sanitation Data'!$G$11,0,10*ROW('Sanitation Data'!G91))),'Data Summary'!DC97="Yes"),OFFSET('Sanitation Data'!$G$11,0,10*ROW('Sanitation Data'!G91)),NA())</f>
        <v>#N/A</v>
      </c>
      <c r="AO97" s="92" t="e">
        <f ca="true">+IF(AND(ISNUMBER(OFFSET('Sanitation Data'!$G$12,0,10*ROW('Sanitation Data'!G91))),'Data Summary'!DD97="Yes"),OFFSET('Sanitation Data'!$G$12,0,10*ROW('Sanitation Data'!G91)),NA())</f>
        <v>#N/A</v>
      </c>
      <c r="AP97" s="92" t="e">
        <f ca="true">+IF(AND(ISNUMBER(OFFSET('Sanitation Data'!$H$4,0,10*ROW('Sanitation Data'!H91))),'Data Summary'!DE97="Yes"),100-OFFSET('Sanitation Data'!$H$4,0,10*ROW('Sanitation Data'!H91)),NA())</f>
        <v>#N/A</v>
      </c>
      <c r="AQ97" s="92" t="e">
        <f ca="true">+IF(AND(ISNUMBER(OFFSET('Sanitation Data'!$H$6,0,10*ROW('Sanitation Data'!H91))),'Data Summary'!DF97="Yes"),OFFSET('Sanitation Data'!$H$6,0,10*ROW('Sanitation Data'!H91)),NA())</f>
        <v>#N/A</v>
      </c>
      <c r="AR97" s="92" t="e">
        <f ca="true">+IF(AND(ISNUMBER(OFFSET('Sanitation Data'!$H$10,0,10*ROW('Sanitation Data'!H91))),'Data Summary'!DG97="Yes"),OFFSET('Sanitation Data'!$H$10,0,10*ROW('Sanitation Data'!H91)),NA())</f>
        <v>#N/A</v>
      </c>
      <c r="AS97" s="92" t="e">
        <f ca="true">+IF(AND(ISNUMBER(OFFSET('Sanitation Data'!$H$11,0,10*ROW('Sanitation Data'!H91))),'Data Summary'!DH97="Yes"),OFFSET('Sanitation Data'!$H$11,0,10*ROW('Sanitation Data'!H91)),NA())</f>
        <v>#N/A</v>
      </c>
      <c r="AT97" s="92" t="e">
        <f ca="true">+IF(AND(ISNUMBER(OFFSET('Sanitation Data'!$H$12,0,10*ROW('Sanitation Data'!H91))),'Data Summary'!DI97="Yes"),OFFSET('Sanitation Data'!$H$12,0,10*ROW('Sanitation Data'!H91)),NA())</f>
        <v>#N/A</v>
      </c>
      <c r="AU97" s="92" t="e">
        <f ca="true">+IF(AND(ISNUMBER(OFFSET('Sanitation Data'!$I$4,0,10*ROW('Sanitation Data'!I91))),'Data Summary'!DJ97="Yes"),100-OFFSET('Sanitation Data'!$I$4,0,10*ROW('Sanitation Data'!I91)),NA())</f>
        <v>#N/A</v>
      </c>
      <c r="AV97" s="92" t="e">
        <f ca="true">+IF(AND(ISNUMBER(OFFSET('Sanitation Data'!$I$6,0,10*ROW('Sanitation Data'!I91))),'Data Summary'!DK97="Yes"),OFFSET('Sanitation Data'!$I$6,0,10*ROW('Sanitation Data'!I91)),NA())</f>
        <v>#N/A</v>
      </c>
      <c r="AW97" s="92" t="e">
        <f ca="true">+IF(AND(ISNUMBER(OFFSET('Sanitation Data'!$I$10,0,10*ROW('Sanitation Data'!I91))),'Data Summary'!DL97="Yes"),OFFSET('Sanitation Data'!$I$10,0,10*ROW('Sanitation Data'!I91)),NA())</f>
        <v>#N/A</v>
      </c>
      <c r="AX97" s="92" t="e">
        <f ca="true">+IF(AND(ISNUMBER(OFFSET('Sanitation Data'!$I$11,0,10*ROW('Sanitation Data'!I91))),'Data Summary'!DM97="Yes"),OFFSET('Sanitation Data'!$I$11,0,10*ROW('Sanitation Data'!I91)),NA())</f>
        <v>#N/A</v>
      </c>
      <c r="AY97" s="92" t="e">
        <f ca="true">+IF(AND(ISNUMBER(OFFSET('Sanitation Data'!$I$12,0,10*ROW('Sanitation Data'!I91))),'Data Summary'!DN97="Yes"),OFFSET('Sanitation Data'!$I$12,0,10*ROW('Sanitation Data'!I91)),NA())</f>
        <v>#N/A</v>
      </c>
      <c r="AZ97" s="93" t="e">
        <f ca="true">+IF(AND(ISNUMBER(OFFSET('Hygiene Data'!$D$5,0,10*ROW('Hygiene Data'!D91))),'Data Summary'!DO97="Yes"),OFFSET('Hygiene Data'!$D$5,0,10*ROW('Hygiene Data'!D91)),NA())</f>
        <v>#N/A</v>
      </c>
      <c r="BA97" s="93" t="e">
        <f ca="true">+IF(AND(ISNUMBER(OFFSET('Hygiene Data'!$D$7,0,10*ROW('Hygiene Data'!D91))),'Data Summary'!DP97="Yes"),OFFSET('Hygiene Data'!$D$7,0,10*ROW('Hygiene Data'!D91)),NA())</f>
        <v>#N/A</v>
      </c>
      <c r="BB97" s="93" t="e">
        <f ca="true">+IF(AND(ISNUMBER(OFFSET('Hygiene Data'!$D$9,0,10*ROW('Hygiene Data'!D91))),'Data Summary'!DQ97="Yes"),OFFSET('Hygiene Data'!$D$9,0,10*ROW('Hygiene Data'!D91)),NA())</f>
        <v>#N/A</v>
      </c>
      <c r="BC97" s="93" t="e">
        <f ca="true">+IF(AND(ISNUMBER(OFFSET('Hygiene Data'!$E$5,0,10*ROW('Hygiene Data'!E91))),'Data Summary'!DR97="Yes"),OFFSET('Hygiene Data'!$E$5,0,10*ROW('Hygiene Data'!E91)),NA())</f>
        <v>#N/A</v>
      </c>
      <c r="BD97" s="93" t="e">
        <f ca="true">+IF(AND(ISNUMBER(OFFSET('Hygiene Data'!$E$7,0,10*ROW('Hygiene Data'!E91))),'Data Summary'!DS97="Yes"),OFFSET('Hygiene Data'!$E$7,0,10*ROW('Hygiene Data'!E91)),NA())</f>
        <v>#N/A</v>
      </c>
      <c r="BE97" s="93" t="e">
        <f ca="true">+IF(AND(ISNUMBER(OFFSET('Hygiene Data'!$E$9,0,10*ROW('Hygiene Data'!E91))),'Data Summary'!DT97="Yes"),OFFSET('Hygiene Data'!$E$9,0,10*ROW('Hygiene Data'!E91)),NA())</f>
        <v>#N/A</v>
      </c>
      <c r="BF97" s="93" t="e">
        <f ca="true">+IF(AND(ISNUMBER(OFFSET('Hygiene Data'!$F$5,0,10*ROW('Hygiene Data'!F91))),'Data Summary'!DU97="Yes"),OFFSET('Hygiene Data'!$F$5,0,10*ROW('Hygiene Data'!F91)),NA())</f>
        <v>#N/A</v>
      </c>
      <c r="BG97" s="93" t="e">
        <f ca="true">+IF(AND(ISNUMBER(OFFSET('Hygiene Data'!$F$7,0,10*ROW('Hygiene Data'!F91))),'Data Summary'!DV97="Yes"),OFFSET('Hygiene Data'!$F$7,0,10*ROW('Hygiene Data'!F91)),NA())</f>
        <v>#N/A</v>
      </c>
      <c r="BH97" s="93" t="e">
        <f ca="true">+IF(AND(ISNUMBER(OFFSET('Hygiene Data'!$F$9,0,10*ROW('Hygiene Data'!F91))),'Data Summary'!DW97="Yes"),OFFSET('Hygiene Data'!$F$9,0,10*ROW('Hygiene Data'!F91)),NA())</f>
        <v>#N/A</v>
      </c>
      <c r="BI97" s="93" t="e">
        <f ca="true">+IF(AND(ISNUMBER(OFFSET('Hygiene Data'!$G$5,0,10*ROW('Hygiene Data'!G91))),'Data Summary'!DX97="Yes"),OFFSET('Hygiene Data'!$G$5,0,10*ROW('Hygiene Data'!G91)),NA())</f>
        <v>#N/A</v>
      </c>
      <c r="BJ97" s="93" t="e">
        <f ca="true">+IF(AND(ISNUMBER(OFFSET('Hygiene Data'!$G$7,0,10*ROW('Hygiene Data'!G91))),'Data Summary'!DY97="Yes"),OFFSET('Hygiene Data'!$G$7,0,10*ROW('Hygiene Data'!G91)),NA())</f>
        <v>#N/A</v>
      </c>
      <c r="BK97" s="93" t="e">
        <f ca="true">+IF(AND(ISNUMBER(OFFSET('Hygiene Data'!$G$9,0,10*ROW('Hygiene Data'!G91))),'Data Summary'!DZ97="Yes"),OFFSET('Hygiene Data'!$G$9,0,10*ROW('Hygiene Data'!G91)),NA())</f>
        <v>#N/A</v>
      </c>
      <c r="BL97" s="93" t="e">
        <f ca="true">+IF(AND(ISNUMBER(OFFSET('Hygiene Data'!$H$5,0,10*ROW('Hygiene Data'!H91))),'Data Summary'!EA97="Yes"),OFFSET('Hygiene Data'!$H$5,0,10*ROW('Hygiene Data'!H91)),NA())</f>
        <v>#N/A</v>
      </c>
      <c r="BM97" s="93" t="e">
        <f ca="true">+IF(AND(ISNUMBER(OFFSET('Hygiene Data'!$H$7,0,10*ROW('Hygiene Data'!H91))),'Data Summary'!EB97="Yes"),OFFSET('Hygiene Data'!$H$7,0,10*ROW('Hygiene Data'!H91)),NA())</f>
        <v>#N/A</v>
      </c>
      <c r="BN97" s="93" t="e">
        <f ca="true">+IF(AND(ISNUMBER(OFFSET('Hygiene Data'!$H$9,0,10*ROW('Hygiene Data'!H91))),'Data Summary'!EC97="Yes"),OFFSET('Hygiene Data'!$H$9,0,10*ROW('Hygiene Data'!H91)),NA())</f>
        <v>#N/A</v>
      </c>
      <c r="BO97" s="93" t="e">
        <f ca="true">+IF(AND(ISNUMBER(OFFSET('Hygiene Data'!$I$5,0,10*ROW('Hygiene Data'!I91))),'Data Summary'!ED97="Yes"),OFFSET('Hygiene Data'!$I$5,0,10*ROW('Hygiene Data'!I91)),NA())</f>
        <v>#N/A</v>
      </c>
      <c r="BP97" s="93" t="e">
        <f ca="true">+IF(AND(ISNUMBER(OFFSET('Hygiene Data'!$I$7,0,10*ROW('Hygiene Data'!I91))),'Data Summary'!EE97="Yes"),OFFSET('Hygiene Data'!$I$7,0,10*ROW('Hygiene Data'!I91)),NA())</f>
        <v>#N/A</v>
      </c>
      <c r="BQ97" s="93" t="e">
        <f ca="true">+IF(AND(ISNUMBER(OFFSET('Hygiene Data'!$I$9,0,10*ROW('Hygiene Data'!I91))),'Data Summary'!EF97="Yes"),OFFSET('Hygiene Data'!$I$9,0,10*ROW('Hygiene Data'!I91)),NA())</f>
        <v>#N/A</v>
      </c>
    </row>
    <row xmlns:x14ac="http://schemas.microsoft.com/office/spreadsheetml/2009/9/ac" r="98" x14ac:dyDescent="0.2">
      <c r="A98" s="328" t="e">
        <f ca="true">+RIGHT('Data Summary'!A98,LEN('Data Summary'!A98)-9)</f>
        <v>#VALUE!</v>
      </c>
      <c r="B98" s="35" t="str">
        <f ca="true">+IF(ISTEXT('Data Summary'!B98),'Data Summary'!B98,"")</f>
        <v/>
      </c>
      <c r="C98" s="327" t="e">
        <f ca="true">+VALUE('Data Summary'!C98)</f>
        <v>#VALUE!</v>
      </c>
      <c r="D98" s="91" t="e">
        <f ca="true">+IF(AND(ISNUMBER(OFFSET('Water Data'!$D$4,0,10*ROW('Water Data'!D92))),'Data Summary'!BS98="Yes"),100-OFFSET('Water Data'!$D$4,0,10*ROW('Water Data'!D92)),NA())</f>
        <v>#N/A</v>
      </c>
      <c r="E98" s="91" t="e">
        <f ca="true">+IF(AND(ISNUMBER(OFFSET('Water Data'!$D$6,0,10*ROW('Water Data'!D92))),'Data Summary'!BT98="Yes"),OFFSET('Water Data'!$D$6,0,10*ROW('Water Data'!D92)),NA())</f>
        <v>#N/A</v>
      </c>
      <c r="F98" s="91" t="e">
        <f ca="true">+IF(AND(ISNUMBER(OFFSET('Water Data'!$D$9,0,10*ROW('Water Data'!D92))),'Data Summary'!BU98="Yes"),OFFSET('Water Data'!$D$9,0,10*ROW('Water Data'!D92)),NA())</f>
        <v>#N/A</v>
      </c>
      <c r="G98" s="91" t="e">
        <f ca="true">+IF(AND(ISNUMBER(OFFSET('Water Data'!$E$4,0,10*ROW('Water Data'!E92))),'Data Summary'!BV98="Yes"),100-OFFSET('Water Data'!$E$4,0,10*ROW('Water Data'!E92)),NA())</f>
        <v>#N/A</v>
      </c>
      <c r="H98" s="91" t="e">
        <f ca="true">+IF(AND(ISNUMBER(OFFSET('Water Data'!$E$6,0,10*ROW('Water Data'!E92))),'Data Summary'!BW98="Yes"),OFFSET('Water Data'!$E$6,0,10*ROW('Water Data'!E92)),NA())</f>
        <v>#N/A</v>
      </c>
      <c r="I98" s="91" t="e">
        <f ca="true">+IF(AND(ISNUMBER(OFFSET('Water Data'!$E$9,0,10*ROW('Water Data'!E92))),'Data Summary'!BX98="Yes"),OFFSET('Water Data'!$E$9,0,10*ROW('Water Data'!E92)),NA())</f>
        <v>#N/A</v>
      </c>
      <c r="J98" s="91" t="e">
        <f ca="true">+IF(AND(ISNUMBER(OFFSET('Water Data'!$F$4,0,10*ROW('Water Data'!F92))),'Data Summary'!BY98="Yes"),100-OFFSET('Water Data'!$F$4,0,10*ROW('Water Data'!F92)),NA())</f>
        <v>#N/A</v>
      </c>
      <c r="K98" s="91" t="e">
        <f ca="true">+IF(AND(ISNUMBER(OFFSET('Water Data'!$F$6,0,10*ROW('Water Data'!F92))),'Data Summary'!BZ98="Yes"),OFFSET('Water Data'!$F$6,0,10*ROW('Water Data'!F92)),NA())</f>
        <v>#N/A</v>
      </c>
      <c r="L98" s="91" t="e">
        <f ca="true">+IF(AND(ISNUMBER(OFFSET('Water Data'!$F$9,0,10*ROW('Water Data'!F92))),'Data Summary'!CA98="Yes"),OFFSET('Water Data'!$F$9,0,10*ROW('Water Data'!F92)),NA())</f>
        <v>#N/A</v>
      </c>
      <c r="M98" s="91" t="e">
        <f ca="true">+IF(AND(ISNUMBER(OFFSET('Water Data'!$G$4,0,10*ROW('Water Data'!G92))),'Data Summary'!CB98="Yes"),100-OFFSET('Water Data'!$G$4,0,10*ROW('Water Data'!G92)),NA())</f>
        <v>#N/A</v>
      </c>
      <c r="N98" s="91" t="e">
        <f ca="true">+IF(AND(ISNUMBER(OFFSET('Water Data'!$G$6,0,10*ROW('Water Data'!G92))),'Data Summary'!CC98="Yes"),OFFSET('Water Data'!$G$6,0,10*ROW('Water Data'!G92)),NA())</f>
        <v>#N/A</v>
      </c>
      <c r="O98" s="91" t="e">
        <f ca="true">+IF(AND(ISNUMBER(OFFSET('Water Data'!$G$9,0,10*ROW('Water Data'!G92))),'Data Summary'!CD98="Yes"),OFFSET('Water Data'!$G$9,0,10*ROW('Water Data'!G92)),NA())</f>
        <v>#N/A</v>
      </c>
      <c r="P98" s="91" t="e">
        <f ca="true">+IF(AND(ISNUMBER(OFFSET('Water Data'!$H$4,0,10*ROW('Water Data'!H92))),'Data Summary'!CE98="Yes"),100-OFFSET('Water Data'!$H$4,0,10*ROW('Water Data'!H92)),NA())</f>
        <v>#N/A</v>
      </c>
      <c r="Q98" s="91" t="e">
        <f ca="true">+IF(AND(ISNUMBER(OFFSET('Water Data'!$H$6,0,10*ROW('Water Data'!H92))),'Data Summary'!CF98="Yes"),OFFSET('Water Data'!$H$6,0,10*ROW('Water Data'!H92)),NA())</f>
        <v>#N/A</v>
      </c>
      <c r="R98" s="91" t="e">
        <f ca="true">+IF(AND(ISNUMBER(OFFSET('Water Data'!$H$9,0,10*ROW('Water Data'!H92))),'Data Summary'!CG98="Yes"),OFFSET('Water Data'!$H$9,0,10*ROW('Water Data'!H92)),NA())</f>
        <v>#N/A</v>
      </c>
      <c r="S98" s="91" t="e">
        <f ca="true">+IF(AND(ISNUMBER(OFFSET('Water Data'!$I$4,0,10*ROW('Water Data'!I92))),'Data Summary'!CH98="Yes"),100-OFFSET('Water Data'!$I$4,0,10*ROW('Water Data'!I92)),NA())</f>
        <v>#N/A</v>
      </c>
      <c r="T98" s="91" t="e">
        <f ca="true">+IF(AND(ISNUMBER(OFFSET('Water Data'!$I$6,0,10*ROW('Water Data'!I92))),'Data Summary'!CI98="Yes"),OFFSET('Water Data'!$I$6,0,10*ROW('Water Data'!I92)),NA())</f>
        <v>#N/A</v>
      </c>
      <c r="U98" s="91" t="e">
        <f ca="true">+IF(AND(ISNUMBER(OFFSET('Water Data'!$I$9,0,10*ROW('Water Data'!I92))),'Data Summary'!CJ98="Yes"),OFFSET('Water Data'!$I$9,0,10*ROW('Water Data'!I92)),NA())</f>
        <v>#N/A</v>
      </c>
      <c r="V98" s="92" t="e">
        <f ca="true">+IF(AND(ISNUMBER(OFFSET('Sanitation Data'!$D$4,0,10*ROW('Sanitation Data'!D92))),'Data Summary'!CK98="Yes"),100-OFFSET('Sanitation Data'!$D$4,0,10*ROW('Sanitation Data'!D92)),NA())</f>
        <v>#N/A</v>
      </c>
      <c r="W98" s="92" t="e">
        <f ca="true">+IF(AND(ISNUMBER(OFFSET('Sanitation Data'!$D$6,0,10*ROW('Sanitation Data'!D92))),'Data Summary'!CL98="Yes"),OFFSET('Sanitation Data'!$D$6,0,10*ROW('Sanitation Data'!D92)),NA())</f>
        <v>#N/A</v>
      </c>
      <c r="X98" s="92" t="e">
        <f ca="true">+IF(AND(ISNUMBER(OFFSET('Sanitation Data'!$D$10,0,10*ROW('Sanitation Data'!D92))),'Data Summary'!CM98="Yes"),OFFSET('Sanitation Data'!$D$10,0,10*ROW('Sanitation Data'!D92)),NA())</f>
        <v>#N/A</v>
      </c>
      <c r="Y98" s="92" t="e">
        <f ca="true">+IF(AND(ISNUMBER(OFFSET('Sanitation Data'!$D$11,0,10*ROW('Sanitation Data'!D92))),'Data Summary'!CN98="Yes"),OFFSET('Sanitation Data'!$D$11,0,10*ROW('Sanitation Data'!D92)),NA())</f>
        <v>#N/A</v>
      </c>
      <c r="Z98" s="92" t="e">
        <f ca="true">+IF(AND(ISNUMBER(OFFSET('Sanitation Data'!$D$12,0,10*ROW('Sanitation Data'!D92))),'Data Summary'!CO98="Yes"),OFFSET('Sanitation Data'!$D$12,0,10*ROW('Sanitation Data'!D92)),NA())</f>
        <v>#N/A</v>
      </c>
      <c r="AA98" s="92" t="e">
        <f ca="true">+IF(AND(ISNUMBER(OFFSET('Sanitation Data'!$E$4,0,10*ROW('Sanitation Data'!E92))),'Data Summary'!CP98="Yes"),100-OFFSET('Sanitation Data'!$E$4,0,10*ROW('Sanitation Data'!E92)),NA())</f>
        <v>#N/A</v>
      </c>
      <c r="AB98" s="92" t="e">
        <f ca="true">+IF(AND(ISNUMBER(OFFSET('Sanitation Data'!$E$6,0,10*ROW('Sanitation Data'!E92))),'Data Summary'!CQ98="Yes"),OFFSET('Sanitation Data'!$E$6,0,10*ROW('Sanitation Data'!E92)),NA())</f>
        <v>#N/A</v>
      </c>
      <c r="AC98" s="92" t="e">
        <f ca="true">+IF(AND(ISNUMBER(OFFSET('Sanitation Data'!$E$10,0,10*ROW('Sanitation Data'!E92))),'Data Summary'!CR98="Yes"),OFFSET('Sanitation Data'!$E$10,0,10*ROW('Sanitation Data'!E92)),NA())</f>
        <v>#N/A</v>
      </c>
      <c r="AD98" s="92" t="e">
        <f ca="true">+IF(AND(ISNUMBER(OFFSET('Sanitation Data'!$E$11,0,10*ROW('Sanitation Data'!E92))),'Data Summary'!CS98="Yes"),OFFSET('Sanitation Data'!$E$11,0,10*ROW('Sanitation Data'!E92)),NA())</f>
        <v>#N/A</v>
      </c>
      <c r="AE98" s="92" t="e">
        <f ca="true">+IF(AND(ISNUMBER(OFFSET('Sanitation Data'!$E$12,0,10*ROW('Sanitation Data'!E92))),'Data Summary'!CT98="Yes"),OFFSET('Sanitation Data'!$E$12,0,10*ROW('Sanitation Data'!E92)),NA())</f>
        <v>#N/A</v>
      </c>
      <c r="AF98" s="92" t="e">
        <f ca="true">+IF(AND(ISNUMBER(OFFSET('Sanitation Data'!$F$4,0,10*ROW('Sanitation Data'!F92))),'Data Summary'!CU98="Yes"),100-OFFSET('Sanitation Data'!$F$4,0,10*ROW('Sanitation Data'!F92)),NA())</f>
        <v>#N/A</v>
      </c>
      <c r="AG98" s="92" t="e">
        <f ca="true">+IF(AND(ISNUMBER(OFFSET('Sanitation Data'!$F$6,0,10*ROW('Sanitation Data'!F92))),'Data Summary'!CV98="Yes"),OFFSET('Sanitation Data'!$F$6,0,10*ROW('Sanitation Data'!F92)),NA())</f>
        <v>#N/A</v>
      </c>
      <c r="AH98" s="92" t="e">
        <f ca="true">+IF(AND(ISNUMBER(OFFSET('Sanitation Data'!$F$10,0,10*ROW('Sanitation Data'!F92))),'Data Summary'!CW98="Yes"),OFFSET('Sanitation Data'!$F$10,0,10*ROW('Sanitation Data'!F92)),NA())</f>
        <v>#N/A</v>
      </c>
      <c r="AI98" s="92" t="e">
        <f ca="true">+IF(AND(ISNUMBER(OFFSET('Sanitation Data'!$F$11,0,10*ROW('Sanitation Data'!F92))),'Data Summary'!CX98="Yes"),OFFSET('Sanitation Data'!$F$11,0,10*ROW('Sanitation Data'!F92)),NA())</f>
        <v>#N/A</v>
      </c>
      <c r="AJ98" s="92" t="e">
        <f ca="true">+IF(AND(ISNUMBER(OFFSET('Sanitation Data'!$F$12,0,10*ROW('Sanitation Data'!F92))),'Data Summary'!CY98="Yes"),OFFSET('Sanitation Data'!$F$12,0,10*ROW('Sanitation Data'!F92)),NA())</f>
        <v>#N/A</v>
      </c>
      <c r="AK98" s="92" t="e">
        <f ca="true">+IF(AND(ISNUMBER(OFFSET('Sanitation Data'!$G$4,0,10*ROW('Sanitation Data'!G92))),'Data Summary'!CZ98="Yes"),100-OFFSET('Sanitation Data'!$G$4,0,10*ROW('Sanitation Data'!G92)),NA())</f>
        <v>#N/A</v>
      </c>
      <c r="AL98" s="92" t="e">
        <f ca="true">+IF(AND(ISNUMBER(OFFSET('Sanitation Data'!$G$6,0,10*ROW('Sanitation Data'!G92))),'Data Summary'!DA98="Yes"),OFFSET('Sanitation Data'!$G$6,0,10*ROW('Sanitation Data'!G92)),NA())</f>
        <v>#N/A</v>
      </c>
      <c r="AM98" s="92" t="e">
        <f ca="true">+IF(AND(ISNUMBER(OFFSET('Sanitation Data'!$G$10,0,10*ROW('Sanitation Data'!G92))),'Data Summary'!DB98="Yes"),OFFSET('Sanitation Data'!$G$10,0,10*ROW('Sanitation Data'!G92)),NA())</f>
        <v>#N/A</v>
      </c>
      <c r="AN98" s="92" t="e">
        <f ca="true">+IF(AND(ISNUMBER(OFFSET('Sanitation Data'!$G$11,0,10*ROW('Sanitation Data'!G92))),'Data Summary'!DC98="Yes"),OFFSET('Sanitation Data'!$G$11,0,10*ROW('Sanitation Data'!G92)),NA())</f>
        <v>#N/A</v>
      </c>
      <c r="AO98" s="92" t="e">
        <f ca="true">+IF(AND(ISNUMBER(OFFSET('Sanitation Data'!$G$12,0,10*ROW('Sanitation Data'!G92))),'Data Summary'!DD98="Yes"),OFFSET('Sanitation Data'!$G$12,0,10*ROW('Sanitation Data'!G92)),NA())</f>
        <v>#N/A</v>
      </c>
      <c r="AP98" s="92" t="e">
        <f ca="true">+IF(AND(ISNUMBER(OFFSET('Sanitation Data'!$H$4,0,10*ROW('Sanitation Data'!H92))),'Data Summary'!DE98="Yes"),100-OFFSET('Sanitation Data'!$H$4,0,10*ROW('Sanitation Data'!H92)),NA())</f>
        <v>#N/A</v>
      </c>
      <c r="AQ98" s="92" t="e">
        <f ca="true">+IF(AND(ISNUMBER(OFFSET('Sanitation Data'!$H$6,0,10*ROW('Sanitation Data'!H92))),'Data Summary'!DF98="Yes"),OFFSET('Sanitation Data'!$H$6,0,10*ROW('Sanitation Data'!H92)),NA())</f>
        <v>#N/A</v>
      </c>
      <c r="AR98" s="92" t="e">
        <f ca="true">+IF(AND(ISNUMBER(OFFSET('Sanitation Data'!$H$10,0,10*ROW('Sanitation Data'!H92))),'Data Summary'!DG98="Yes"),OFFSET('Sanitation Data'!$H$10,0,10*ROW('Sanitation Data'!H92)),NA())</f>
        <v>#N/A</v>
      </c>
      <c r="AS98" s="92" t="e">
        <f ca="true">+IF(AND(ISNUMBER(OFFSET('Sanitation Data'!$H$11,0,10*ROW('Sanitation Data'!H92))),'Data Summary'!DH98="Yes"),OFFSET('Sanitation Data'!$H$11,0,10*ROW('Sanitation Data'!H92)),NA())</f>
        <v>#N/A</v>
      </c>
      <c r="AT98" s="92" t="e">
        <f ca="true">+IF(AND(ISNUMBER(OFFSET('Sanitation Data'!$H$12,0,10*ROW('Sanitation Data'!H92))),'Data Summary'!DI98="Yes"),OFFSET('Sanitation Data'!$H$12,0,10*ROW('Sanitation Data'!H92)),NA())</f>
        <v>#N/A</v>
      </c>
      <c r="AU98" s="92" t="e">
        <f ca="true">+IF(AND(ISNUMBER(OFFSET('Sanitation Data'!$I$4,0,10*ROW('Sanitation Data'!I92))),'Data Summary'!DJ98="Yes"),100-OFFSET('Sanitation Data'!$I$4,0,10*ROW('Sanitation Data'!I92)),NA())</f>
        <v>#N/A</v>
      </c>
      <c r="AV98" s="92" t="e">
        <f ca="true">+IF(AND(ISNUMBER(OFFSET('Sanitation Data'!$I$6,0,10*ROW('Sanitation Data'!I92))),'Data Summary'!DK98="Yes"),OFFSET('Sanitation Data'!$I$6,0,10*ROW('Sanitation Data'!I92)),NA())</f>
        <v>#N/A</v>
      </c>
      <c r="AW98" s="92" t="e">
        <f ca="true">+IF(AND(ISNUMBER(OFFSET('Sanitation Data'!$I$10,0,10*ROW('Sanitation Data'!I92))),'Data Summary'!DL98="Yes"),OFFSET('Sanitation Data'!$I$10,0,10*ROW('Sanitation Data'!I92)),NA())</f>
        <v>#N/A</v>
      </c>
      <c r="AX98" s="92" t="e">
        <f ca="true">+IF(AND(ISNUMBER(OFFSET('Sanitation Data'!$I$11,0,10*ROW('Sanitation Data'!I92))),'Data Summary'!DM98="Yes"),OFFSET('Sanitation Data'!$I$11,0,10*ROW('Sanitation Data'!I92)),NA())</f>
        <v>#N/A</v>
      </c>
      <c r="AY98" s="92" t="e">
        <f ca="true">+IF(AND(ISNUMBER(OFFSET('Sanitation Data'!$I$12,0,10*ROW('Sanitation Data'!I92))),'Data Summary'!DN98="Yes"),OFFSET('Sanitation Data'!$I$12,0,10*ROW('Sanitation Data'!I92)),NA())</f>
        <v>#N/A</v>
      </c>
      <c r="AZ98" s="93" t="e">
        <f ca="true">+IF(AND(ISNUMBER(OFFSET('Hygiene Data'!$D$5,0,10*ROW('Hygiene Data'!D92))),'Data Summary'!DO98="Yes"),OFFSET('Hygiene Data'!$D$5,0,10*ROW('Hygiene Data'!D92)),NA())</f>
        <v>#N/A</v>
      </c>
      <c r="BA98" s="93" t="e">
        <f ca="true">+IF(AND(ISNUMBER(OFFSET('Hygiene Data'!$D$7,0,10*ROW('Hygiene Data'!D92))),'Data Summary'!DP98="Yes"),OFFSET('Hygiene Data'!$D$7,0,10*ROW('Hygiene Data'!D92)),NA())</f>
        <v>#N/A</v>
      </c>
      <c r="BB98" s="93" t="e">
        <f ca="true">+IF(AND(ISNUMBER(OFFSET('Hygiene Data'!$D$9,0,10*ROW('Hygiene Data'!D92))),'Data Summary'!DQ98="Yes"),OFFSET('Hygiene Data'!$D$9,0,10*ROW('Hygiene Data'!D92)),NA())</f>
        <v>#N/A</v>
      </c>
      <c r="BC98" s="93" t="e">
        <f ca="true">+IF(AND(ISNUMBER(OFFSET('Hygiene Data'!$E$5,0,10*ROW('Hygiene Data'!E92))),'Data Summary'!DR98="Yes"),OFFSET('Hygiene Data'!$E$5,0,10*ROW('Hygiene Data'!E92)),NA())</f>
        <v>#N/A</v>
      </c>
      <c r="BD98" s="93" t="e">
        <f ca="true">+IF(AND(ISNUMBER(OFFSET('Hygiene Data'!$E$7,0,10*ROW('Hygiene Data'!E92))),'Data Summary'!DS98="Yes"),OFFSET('Hygiene Data'!$E$7,0,10*ROW('Hygiene Data'!E92)),NA())</f>
        <v>#N/A</v>
      </c>
      <c r="BE98" s="93" t="e">
        <f ca="true">+IF(AND(ISNUMBER(OFFSET('Hygiene Data'!$E$9,0,10*ROW('Hygiene Data'!E92))),'Data Summary'!DT98="Yes"),OFFSET('Hygiene Data'!$E$9,0,10*ROW('Hygiene Data'!E92)),NA())</f>
        <v>#N/A</v>
      </c>
      <c r="BF98" s="93" t="e">
        <f ca="true">+IF(AND(ISNUMBER(OFFSET('Hygiene Data'!$F$5,0,10*ROW('Hygiene Data'!F92))),'Data Summary'!DU98="Yes"),OFFSET('Hygiene Data'!$F$5,0,10*ROW('Hygiene Data'!F92)),NA())</f>
        <v>#N/A</v>
      </c>
      <c r="BG98" s="93" t="e">
        <f ca="true">+IF(AND(ISNUMBER(OFFSET('Hygiene Data'!$F$7,0,10*ROW('Hygiene Data'!F92))),'Data Summary'!DV98="Yes"),OFFSET('Hygiene Data'!$F$7,0,10*ROW('Hygiene Data'!F92)),NA())</f>
        <v>#N/A</v>
      </c>
      <c r="BH98" s="93" t="e">
        <f ca="true">+IF(AND(ISNUMBER(OFFSET('Hygiene Data'!$F$9,0,10*ROW('Hygiene Data'!F92))),'Data Summary'!DW98="Yes"),OFFSET('Hygiene Data'!$F$9,0,10*ROW('Hygiene Data'!F92)),NA())</f>
        <v>#N/A</v>
      </c>
      <c r="BI98" s="93" t="e">
        <f ca="true">+IF(AND(ISNUMBER(OFFSET('Hygiene Data'!$G$5,0,10*ROW('Hygiene Data'!G92))),'Data Summary'!DX98="Yes"),OFFSET('Hygiene Data'!$G$5,0,10*ROW('Hygiene Data'!G92)),NA())</f>
        <v>#N/A</v>
      </c>
      <c r="BJ98" s="93" t="e">
        <f ca="true">+IF(AND(ISNUMBER(OFFSET('Hygiene Data'!$G$7,0,10*ROW('Hygiene Data'!G92))),'Data Summary'!DY98="Yes"),OFFSET('Hygiene Data'!$G$7,0,10*ROW('Hygiene Data'!G92)),NA())</f>
        <v>#N/A</v>
      </c>
      <c r="BK98" s="93" t="e">
        <f ca="true">+IF(AND(ISNUMBER(OFFSET('Hygiene Data'!$G$9,0,10*ROW('Hygiene Data'!G92))),'Data Summary'!DZ98="Yes"),OFFSET('Hygiene Data'!$G$9,0,10*ROW('Hygiene Data'!G92)),NA())</f>
        <v>#N/A</v>
      </c>
      <c r="BL98" s="93" t="e">
        <f ca="true">+IF(AND(ISNUMBER(OFFSET('Hygiene Data'!$H$5,0,10*ROW('Hygiene Data'!H92))),'Data Summary'!EA98="Yes"),OFFSET('Hygiene Data'!$H$5,0,10*ROW('Hygiene Data'!H92)),NA())</f>
        <v>#N/A</v>
      </c>
      <c r="BM98" s="93" t="e">
        <f ca="true">+IF(AND(ISNUMBER(OFFSET('Hygiene Data'!$H$7,0,10*ROW('Hygiene Data'!H92))),'Data Summary'!EB98="Yes"),OFFSET('Hygiene Data'!$H$7,0,10*ROW('Hygiene Data'!H92)),NA())</f>
        <v>#N/A</v>
      </c>
      <c r="BN98" s="93" t="e">
        <f ca="true">+IF(AND(ISNUMBER(OFFSET('Hygiene Data'!$H$9,0,10*ROW('Hygiene Data'!H92))),'Data Summary'!EC98="Yes"),OFFSET('Hygiene Data'!$H$9,0,10*ROW('Hygiene Data'!H92)),NA())</f>
        <v>#N/A</v>
      </c>
      <c r="BO98" s="93" t="e">
        <f ca="true">+IF(AND(ISNUMBER(OFFSET('Hygiene Data'!$I$5,0,10*ROW('Hygiene Data'!I92))),'Data Summary'!ED98="Yes"),OFFSET('Hygiene Data'!$I$5,0,10*ROW('Hygiene Data'!I92)),NA())</f>
        <v>#N/A</v>
      </c>
      <c r="BP98" s="93" t="e">
        <f ca="true">+IF(AND(ISNUMBER(OFFSET('Hygiene Data'!$I$7,0,10*ROW('Hygiene Data'!I92))),'Data Summary'!EE98="Yes"),OFFSET('Hygiene Data'!$I$7,0,10*ROW('Hygiene Data'!I92)),NA())</f>
        <v>#N/A</v>
      </c>
      <c r="BQ98" s="93" t="e">
        <f ca="true">+IF(AND(ISNUMBER(OFFSET('Hygiene Data'!$I$9,0,10*ROW('Hygiene Data'!I92))),'Data Summary'!EF98="Yes"),OFFSET('Hygiene Data'!$I$9,0,10*ROW('Hygiene Data'!I92)),NA())</f>
        <v>#N/A</v>
      </c>
    </row>
    <row xmlns:x14ac="http://schemas.microsoft.com/office/spreadsheetml/2009/9/ac" r="99" x14ac:dyDescent="0.2">
      <c r="A99" s="328" t="e">
        <f ca="true">+RIGHT('Data Summary'!A99,LEN('Data Summary'!A99)-9)</f>
        <v>#VALUE!</v>
      </c>
      <c r="B99" s="35" t="str">
        <f ca="true">+IF(ISTEXT('Data Summary'!B99),'Data Summary'!B99,"")</f>
        <v/>
      </c>
      <c r="C99" s="327" t="e">
        <f ca="true">+VALUE('Data Summary'!C99)</f>
        <v>#VALUE!</v>
      </c>
      <c r="D99" s="91" t="e">
        <f ca="true">+IF(AND(ISNUMBER(OFFSET('Water Data'!$D$4,0,10*ROW('Water Data'!D93))),'Data Summary'!BS99="Yes"),100-OFFSET('Water Data'!$D$4,0,10*ROW('Water Data'!D93)),NA())</f>
        <v>#N/A</v>
      </c>
      <c r="E99" s="91" t="e">
        <f ca="true">+IF(AND(ISNUMBER(OFFSET('Water Data'!$D$6,0,10*ROW('Water Data'!D93))),'Data Summary'!BT99="Yes"),OFFSET('Water Data'!$D$6,0,10*ROW('Water Data'!D93)),NA())</f>
        <v>#N/A</v>
      </c>
      <c r="F99" s="91" t="e">
        <f ca="true">+IF(AND(ISNUMBER(OFFSET('Water Data'!$D$9,0,10*ROW('Water Data'!D93))),'Data Summary'!BU99="Yes"),OFFSET('Water Data'!$D$9,0,10*ROW('Water Data'!D93)),NA())</f>
        <v>#N/A</v>
      </c>
      <c r="G99" s="91" t="e">
        <f ca="true">+IF(AND(ISNUMBER(OFFSET('Water Data'!$E$4,0,10*ROW('Water Data'!E93))),'Data Summary'!BV99="Yes"),100-OFFSET('Water Data'!$E$4,0,10*ROW('Water Data'!E93)),NA())</f>
        <v>#N/A</v>
      </c>
      <c r="H99" s="91" t="e">
        <f ca="true">+IF(AND(ISNUMBER(OFFSET('Water Data'!$E$6,0,10*ROW('Water Data'!E93))),'Data Summary'!BW99="Yes"),OFFSET('Water Data'!$E$6,0,10*ROW('Water Data'!E93)),NA())</f>
        <v>#N/A</v>
      </c>
      <c r="I99" s="91" t="e">
        <f ca="true">+IF(AND(ISNUMBER(OFFSET('Water Data'!$E$9,0,10*ROW('Water Data'!E93))),'Data Summary'!BX99="Yes"),OFFSET('Water Data'!$E$9,0,10*ROW('Water Data'!E93)),NA())</f>
        <v>#N/A</v>
      </c>
      <c r="J99" s="91" t="e">
        <f ca="true">+IF(AND(ISNUMBER(OFFSET('Water Data'!$F$4,0,10*ROW('Water Data'!F93))),'Data Summary'!BY99="Yes"),100-OFFSET('Water Data'!$F$4,0,10*ROW('Water Data'!F93)),NA())</f>
        <v>#N/A</v>
      </c>
      <c r="K99" s="91" t="e">
        <f ca="true">+IF(AND(ISNUMBER(OFFSET('Water Data'!$F$6,0,10*ROW('Water Data'!F93))),'Data Summary'!BZ99="Yes"),OFFSET('Water Data'!$F$6,0,10*ROW('Water Data'!F93)),NA())</f>
        <v>#N/A</v>
      </c>
      <c r="L99" s="91" t="e">
        <f ca="true">+IF(AND(ISNUMBER(OFFSET('Water Data'!$F$9,0,10*ROW('Water Data'!F93))),'Data Summary'!CA99="Yes"),OFFSET('Water Data'!$F$9,0,10*ROW('Water Data'!F93)),NA())</f>
        <v>#N/A</v>
      </c>
      <c r="M99" s="91" t="e">
        <f ca="true">+IF(AND(ISNUMBER(OFFSET('Water Data'!$G$4,0,10*ROW('Water Data'!G93))),'Data Summary'!CB99="Yes"),100-OFFSET('Water Data'!$G$4,0,10*ROW('Water Data'!G93)),NA())</f>
        <v>#N/A</v>
      </c>
      <c r="N99" s="91" t="e">
        <f ca="true">+IF(AND(ISNUMBER(OFFSET('Water Data'!$G$6,0,10*ROW('Water Data'!G93))),'Data Summary'!CC99="Yes"),OFFSET('Water Data'!$G$6,0,10*ROW('Water Data'!G93)),NA())</f>
        <v>#N/A</v>
      </c>
      <c r="O99" s="91" t="e">
        <f ca="true">+IF(AND(ISNUMBER(OFFSET('Water Data'!$G$9,0,10*ROW('Water Data'!G93))),'Data Summary'!CD99="Yes"),OFFSET('Water Data'!$G$9,0,10*ROW('Water Data'!G93)),NA())</f>
        <v>#N/A</v>
      </c>
      <c r="P99" s="91" t="e">
        <f ca="true">+IF(AND(ISNUMBER(OFFSET('Water Data'!$H$4,0,10*ROW('Water Data'!H93))),'Data Summary'!CE99="Yes"),100-OFFSET('Water Data'!$H$4,0,10*ROW('Water Data'!H93)),NA())</f>
        <v>#N/A</v>
      </c>
      <c r="Q99" s="91" t="e">
        <f ca="true">+IF(AND(ISNUMBER(OFFSET('Water Data'!$H$6,0,10*ROW('Water Data'!H93))),'Data Summary'!CF99="Yes"),OFFSET('Water Data'!$H$6,0,10*ROW('Water Data'!H93)),NA())</f>
        <v>#N/A</v>
      </c>
      <c r="R99" s="91" t="e">
        <f ca="true">+IF(AND(ISNUMBER(OFFSET('Water Data'!$H$9,0,10*ROW('Water Data'!H93))),'Data Summary'!CG99="Yes"),OFFSET('Water Data'!$H$9,0,10*ROW('Water Data'!H93)),NA())</f>
        <v>#N/A</v>
      </c>
      <c r="S99" s="91" t="e">
        <f ca="true">+IF(AND(ISNUMBER(OFFSET('Water Data'!$I$4,0,10*ROW('Water Data'!I93))),'Data Summary'!CH99="Yes"),100-OFFSET('Water Data'!$I$4,0,10*ROW('Water Data'!I93)),NA())</f>
        <v>#N/A</v>
      </c>
      <c r="T99" s="91" t="e">
        <f ca="true">+IF(AND(ISNUMBER(OFFSET('Water Data'!$I$6,0,10*ROW('Water Data'!I93))),'Data Summary'!CI99="Yes"),OFFSET('Water Data'!$I$6,0,10*ROW('Water Data'!I93)),NA())</f>
        <v>#N/A</v>
      </c>
      <c r="U99" s="91" t="e">
        <f ca="true">+IF(AND(ISNUMBER(OFFSET('Water Data'!$I$9,0,10*ROW('Water Data'!I93))),'Data Summary'!CJ99="Yes"),OFFSET('Water Data'!$I$9,0,10*ROW('Water Data'!I93)),NA())</f>
        <v>#N/A</v>
      </c>
      <c r="V99" s="92" t="e">
        <f ca="true">+IF(AND(ISNUMBER(OFFSET('Sanitation Data'!$D$4,0,10*ROW('Sanitation Data'!D93))),'Data Summary'!CK99="Yes"),100-OFFSET('Sanitation Data'!$D$4,0,10*ROW('Sanitation Data'!D93)),NA())</f>
        <v>#N/A</v>
      </c>
      <c r="W99" s="92" t="e">
        <f ca="true">+IF(AND(ISNUMBER(OFFSET('Sanitation Data'!$D$6,0,10*ROW('Sanitation Data'!D93))),'Data Summary'!CL99="Yes"),OFFSET('Sanitation Data'!$D$6,0,10*ROW('Sanitation Data'!D93)),NA())</f>
        <v>#N/A</v>
      </c>
      <c r="X99" s="92" t="e">
        <f ca="true">+IF(AND(ISNUMBER(OFFSET('Sanitation Data'!$D$10,0,10*ROW('Sanitation Data'!D93))),'Data Summary'!CM99="Yes"),OFFSET('Sanitation Data'!$D$10,0,10*ROW('Sanitation Data'!D93)),NA())</f>
        <v>#N/A</v>
      </c>
      <c r="Y99" s="92" t="e">
        <f ca="true">+IF(AND(ISNUMBER(OFFSET('Sanitation Data'!$D$11,0,10*ROW('Sanitation Data'!D93))),'Data Summary'!CN99="Yes"),OFFSET('Sanitation Data'!$D$11,0,10*ROW('Sanitation Data'!D93)),NA())</f>
        <v>#N/A</v>
      </c>
      <c r="Z99" s="92" t="e">
        <f ca="true">+IF(AND(ISNUMBER(OFFSET('Sanitation Data'!$D$12,0,10*ROW('Sanitation Data'!D93))),'Data Summary'!CO99="Yes"),OFFSET('Sanitation Data'!$D$12,0,10*ROW('Sanitation Data'!D93)),NA())</f>
        <v>#N/A</v>
      </c>
      <c r="AA99" s="92" t="e">
        <f ca="true">+IF(AND(ISNUMBER(OFFSET('Sanitation Data'!$E$4,0,10*ROW('Sanitation Data'!E93))),'Data Summary'!CP99="Yes"),100-OFFSET('Sanitation Data'!$E$4,0,10*ROW('Sanitation Data'!E93)),NA())</f>
        <v>#N/A</v>
      </c>
      <c r="AB99" s="92" t="e">
        <f ca="true">+IF(AND(ISNUMBER(OFFSET('Sanitation Data'!$E$6,0,10*ROW('Sanitation Data'!E93))),'Data Summary'!CQ99="Yes"),OFFSET('Sanitation Data'!$E$6,0,10*ROW('Sanitation Data'!E93)),NA())</f>
        <v>#N/A</v>
      </c>
      <c r="AC99" s="92" t="e">
        <f ca="true">+IF(AND(ISNUMBER(OFFSET('Sanitation Data'!$E$10,0,10*ROW('Sanitation Data'!E93))),'Data Summary'!CR99="Yes"),OFFSET('Sanitation Data'!$E$10,0,10*ROW('Sanitation Data'!E93)),NA())</f>
        <v>#N/A</v>
      </c>
      <c r="AD99" s="92" t="e">
        <f ca="true">+IF(AND(ISNUMBER(OFFSET('Sanitation Data'!$E$11,0,10*ROW('Sanitation Data'!E93))),'Data Summary'!CS99="Yes"),OFFSET('Sanitation Data'!$E$11,0,10*ROW('Sanitation Data'!E93)),NA())</f>
        <v>#N/A</v>
      </c>
      <c r="AE99" s="92" t="e">
        <f ca="true">+IF(AND(ISNUMBER(OFFSET('Sanitation Data'!$E$12,0,10*ROW('Sanitation Data'!E93))),'Data Summary'!CT99="Yes"),OFFSET('Sanitation Data'!$E$12,0,10*ROW('Sanitation Data'!E93)),NA())</f>
        <v>#N/A</v>
      </c>
      <c r="AF99" s="92" t="e">
        <f ca="true">+IF(AND(ISNUMBER(OFFSET('Sanitation Data'!$F$4,0,10*ROW('Sanitation Data'!F93))),'Data Summary'!CU99="Yes"),100-OFFSET('Sanitation Data'!$F$4,0,10*ROW('Sanitation Data'!F93)),NA())</f>
        <v>#N/A</v>
      </c>
      <c r="AG99" s="92" t="e">
        <f ca="true">+IF(AND(ISNUMBER(OFFSET('Sanitation Data'!$F$6,0,10*ROW('Sanitation Data'!F93))),'Data Summary'!CV99="Yes"),OFFSET('Sanitation Data'!$F$6,0,10*ROW('Sanitation Data'!F93)),NA())</f>
        <v>#N/A</v>
      </c>
      <c r="AH99" s="92" t="e">
        <f ca="true">+IF(AND(ISNUMBER(OFFSET('Sanitation Data'!$F$10,0,10*ROW('Sanitation Data'!F93))),'Data Summary'!CW99="Yes"),OFFSET('Sanitation Data'!$F$10,0,10*ROW('Sanitation Data'!F93)),NA())</f>
        <v>#N/A</v>
      </c>
      <c r="AI99" s="92" t="e">
        <f ca="true">+IF(AND(ISNUMBER(OFFSET('Sanitation Data'!$F$11,0,10*ROW('Sanitation Data'!F93))),'Data Summary'!CX99="Yes"),OFFSET('Sanitation Data'!$F$11,0,10*ROW('Sanitation Data'!F93)),NA())</f>
        <v>#N/A</v>
      </c>
      <c r="AJ99" s="92" t="e">
        <f ca="true">+IF(AND(ISNUMBER(OFFSET('Sanitation Data'!$F$12,0,10*ROW('Sanitation Data'!F93))),'Data Summary'!CY99="Yes"),OFFSET('Sanitation Data'!$F$12,0,10*ROW('Sanitation Data'!F93)),NA())</f>
        <v>#N/A</v>
      </c>
      <c r="AK99" s="92" t="e">
        <f ca="true">+IF(AND(ISNUMBER(OFFSET('Sanitation Data'!$G$4,0,10*ROW('Sanitation Data'!G93))),'Data Summary'!CZ99="Yes"),100-OFFSET('Sanitation Data'!$G$4,0,10*ROW('Sanitation Data'!G93)),NA())</f>
        <v>#N/A</v>
      </c>
      <c r="AL99" s="92" t="e">
        <f ca="true">+IF(AND(ISNUMBER(OFFSET('Sanitation Data'!$G$6,0,10*ROW('Sanitation Data'!G93))),'Data Summary'!DA99="Yes"),OFFSET('Sanitation Data'!$G$6,0,10*ROW('Sanitation Data'!G93)),NA())</f>
        <v>#N/A</v>
      </c>
      <c r="AM99" s="92" t="e">
        <f ca="true">+IF(AND(ISNUMBER(OFFSET('Sanitation Data'!$G$10,0,10*ROW('Sanitation Data'!G93))),'Data Summary'!DB99="Yes"),OFFSET('Sanitation Data'!$G$10,0,10*ROW('Sanitation Data'!G93)),NA())</f>
        <v>#N/A</v>
      </c>
      <c r="AN99" s="92" t="e">
        <f ca="true">+IF(AND(ISNUMBER(OFFSET('Sanitation Data'!$G$11,0,10*ROW('Sanitation Data'!G93))),'Data Summary'!DC99="Yes"),OFFSET('Sanitation Data'!$G$11,0,10*ROW('Sanitation Data'!G93)),NA())</f>
        <v>#N/A</v>
      </c>
      <c r="AO99" s="92" t="e">
        <f ca="true">+IF(AND(ISNUMBER(OFFSET('Sanitation Data'!$G$12,0,10*ROW('Sanitation Data'!G93))),'Data Summary'!DD99="Yes"),OFFSET('Sanitation Data'!$G$12,0,10*ROW('Sanitation Data'!G93)),NA())</f>
        <v>#N/A</v>
      </c>
      <c r="AP99" s="92" t="e">
        <f ca="true">+IF(AND(ISNUMBER(OFFSET('Sanitation Data'!$H$4,0,10*ROW('Sanitation Data'!H93))),'Data Summary'!DE99="Yes"),100-OFFSET('Sanitation Data'!$H$4,0,10*ROW('Sanitation Data'!H93)),NA())</f>
        <v>#N/A</v>
      </c>
      <c r="AQ99" s="92" t="e">
        <f ca="true">+IF(AND(ISNUMBER(OFFSET('Sanitation Data'!$H$6,0,10*ROW('Sanitation Data'!H93))),'Data Summary'!DF99="Yes"),OFFSET('Sanitation Data'!$H$6,0,10*ROW('Sanitation Data'!H93)),NA())</f>
        <v>#N/A</v>
      </c>
      <c r="AR99" s="92" t="e">
        <f ca="true">+IF(AND(ISNUMBER(OFFSET('Sanitation Data'!$H$10,0,10*ROW('Sanitation Data'!H93))),'Data Summary'!DG99="Yes"),OFFSET('Sanitation Data'!$H$10,0,10*ROW('Sanitation Data'!H93)),NA())</f>
        <v>#N/A</v>
      </c>
      <c r="AS99" s="92" t="e">
        <f ca="true">+IF(AND(ISNUMBER(OFFSET('Sanitation Data'!$H$11,0,10*ROW('Sanitation Data'!H93))),'Data Summary'!DH99="Yes"),OFFSET('Sanitation Data'!$H$11,0,10*ROW('Sanitation Data'!H93)),NA())</f>
        <v>#N/A</v>
      </c>
      <c r="AT99" s="92" t="e">
        <f ca="true">+IF(AND(ISNUMBER(OFFSET('Sanitation Data'!$H$12,0,10*ROW('Sanitation Data'!H93))),'Data Summary'!DI99="Yes"),OFFSET('Sanitation Data'!$H$12,0,10*ROW('Sanitation Data'!H93)),NA())</f>
        <v>#N/A</v>
      </c>
      <c r="AU99" s="92" t="e">
        <f ca="true">+IF(AND(ISNUMBER(OFFSET('Sanitation Data'!$I$4,0,10*ROW('Sanitation Data'!I93))),'Data Summary'!DJ99="Yes"),100-OFFSET('Sanitation Data'!$I$4,0,10*ROW('Sanitation Data'!I93)),NA())</f>
        <v>#N/A</v>
      </c>
      <c r="AV99" s="92" t="e">
        <f ca="true">+IF(AND(ISNUMBER(OFFSET('Sanitation Data'!$I$6,0,10*ROW('Sanitation Data'!I93))),'Data Summary'!DK99="Yes"),OFFSET('Sanitation Data'!$I$6,0,10*ROW('Sanitation Data'!I93)),NA())</f>
        <v>#N/A</v>
      </c>
      <c r="AW99" s="92" t="e">
        <f ca="true">+IF(AND(ISNUMBER(OFFSET('Sanitation Data'!$I$10,0,10*ROW('Sanitation Data'!I93))),'Data Summary'!DL99="Yes"),OFFSET('Sanitation Data'!$I$10,0,10*ROW('Sanitation Data'!I93)),NA())</f>
        <v>#N/A</v>
      </c>
      <c r="AX99" s="92" t="e">
        <f ca="true">+IF(AND(ISNUMBER(OFFSET('Sanitation Data'!$I$11,0,10*ROW('Sanitation Data'!I93))),'Data Summary'!DM99="Yes"),OFFSET('Sanitation Data'!$I$11,0,10*ROW('Sanitation Data'!I93)),NA())</f>
        <v>#N/A</v>
      </c>
      <c r="AY99" s="92" t="e">
        <f ca="true">+IF(AND(ISNUMBER(OFFSET('Sanitation Data'!$I$12,0,10*ROW('Sanitation Data'!I93))),'Data Summary'!DN99="Yes"),OFFSET('Sanitation Data'!$I$12,0,10*ROW('Sanitation Data'!I93)),NA())</f>
        <v>#N/A</v>
      </c>
      <c r="AZ99" s="93" t="e">
        <f ca="true">+IF(AND(ISNUMBER(OFFSET('Hygiene Data'!$D$5,0,10*ROW('Hygiene Data'!D93))),'Data Summary'!DO99="Yes"),OFFSET('Hygiene Data'!$D$5,0,10*ROW('Hygiene Data'!D93)),NA())</f>
        <v>#N/A</v>
      </c>
      <c r="BA99" s="93" t="e">
        <f ca="true">+IF(AND(ISNUMBER(OFFSET('Hygiene Data'!$D$7,0,10*ROW('Hygiene Data'!D93))),'Data Summary'!DP99="Yes"),OFFSET('Hygiene Data'!$D$7,0,10*ROW('Hygiene Data'!D93)),NA())</f>
        <v>#N/A</v>
      </c>
      <c r="BB99" s="93" t="e">
        <f ca="true">+IF(AND(ISNUMBER(OFFSET('Hygiene Data'!$D$9,0,10*ROW('Hygiene Data'!D93))),'Data Summary'!DQ99="Yes"),OFFSET('Hygiene Data'!$D$9,0,10*ROW('Hygiene Data'!D93)),NA())</f>
        <v>#N/A</v>
      </c>
      <c r="BC99" s="93" t="e">
        <f ca="true">+IF(AND(ISNUMBER(OFFSET('Hygiene Data'!$E$5,0,10*ROW('Hygiene Data'!E93))),'Data Summary'!DR99="Yes"),OFFSET('Hygiene Data'!$E$5,0,10*ROW('Hygiene Data'!E93)),NA())</f>
        <v>#N/A</v>
      </c>
      <c r="BD99" s="93" t="e">
        <f ca="true">+IF(AND(ISNUMBER(OFFSET('Hygiene Data'!$E$7,0,10*ROW('Hygiene Data'!E93))),'Data Summary'!DS99="Yes"),OFFSET('Hygiene Data'!$E$7,0,10*ROW('Hygiene Data'!E93)),NA())</f>
        <v>#N/A</v>
      </c>
      <c r="BE99" s="93" t="e">
        <f ca="true">+IF(AND(ISNUMBER(OFFSET('Hygiene Data'!$E$9,0,10*ROW('Hygiene Data'!E93))),'Data Summary'!DT99="Yes"),OFFSET('Hygiene Data'!$E$9,0,10*ROW('Hygiene Data'!E93)),NA())</f>
        <v>#N/A</v>
      </c>
      <c r="BF99" s="93" t="e">
        <f ca="true">+IF(AND(ISNUMBER(OFFSET('Hygiene Data'!$F$5,0,10*ROW('Hygiene Data'!F93))),'Data Summary'!DU99="Yes"),OFFSET('Hygiene Data'!$F$5,0,10*ROW('Hygiene Data'!F93)),NA())</f>
        <v>#N/A</v>
      </c>
      <c r="BG99" s="93" t="e">
        <f ca="true">+IF(AND(ISNUMBER(OFFSET('Hygiene Data'!$F$7,0,10*ROW('Hygiene Data'!F93))),'Data Summary'!DV99="Yes"),OFFSET('Hygiene Data'!$F$7,0,10*ROW('Hygiene Data'!F93)),NA())</f>
        <v>#N/A</v>
      </c>
      <c r="BH99" s="93" t="e">
        <f ca="true">+IF(AND(ISNUMBER(OFFSET('Hygiene Data'!$F$9,0,10*ROW('Hygiene Data'!F93))),'Data Summary'!DW99="Yes"),OFFSET('Hygiene Data'!$F$9,0,10*ROW('Hygiene Data'!F93)),NA())</f>
        <v>#N/A</v>
      </c>
      <c r="BI99" s="93" t="e">
        <f ca="true">+IF(AND(ISNUMBER(OFFSET('Hygiene Data'!$G$5,0,10*ROW('Hygiene Data'!G93))),'Data Summary'!DX99="Yes"),OFFSET('Hygiene Data'!$G$5,0,10*ROW('Hygiene Data'!G93)),NA())</f>
        <v>#N/A</v>
      </c>
      <c r="BJ99" s="93" t="e">
        <f ca="true">+IF(AND(ISNUMBER(OFFSET('Hygiene Data'!$G$7,0,10*ROW('Hygiene Data'!G93))),'Data Summary'!DY99="Yes"),OFFSET('Hygiene Data'!$G$7,0,10*ROW('Hygiene Data'!G93)),NA())</f>
        <v>#N/A</v>
      </c>
      <c r="BK99" s="93" t="e">
        <f ca="true">+IF(AND(ISNUMBER(OFFSET('Hygiene Data'!$G$9,0,10*ROW('Hygiene Data'!G93))),'Data Summary'!DZ99="Yes"),OFFSET('Hygiene Data'!$G$9,0,10*ROW('Hygiene Data'!G93)),NA())</f>
        <v>#N/A</v>
      </c>
      <c r="BL99" s="93" t="e">
        <f ca="true">+IF(AND(ISNUMBER(OFFSET('Hygiene Data'!$H$5,0,10*ROW('Hygiene Data'!H93))),'Data Summary'!EA99="Yes"),OFFSET('Hygiene Data'!$H$5,0,10*ROW('Hygiene Data'!H93)),NA())</f>
        <v>#N/A</v>
      </c>
      <c r="BM99" s="93" t="e">
        <f ca="true">+IF(AND(ISNUMBER(OFFSET('Hygiene Data'!$H$7,0,10*ROW('Hygiene Data'!H93))),'Data Summary'!EB99="Yes"),OFFSET('Hygiene Data'!$H$7,0,10*ROW('Hygiene Data'!H93)),NA())</f>
        <v>#N/A</v>
      </c>
      <c r="BN99" s="93" t="e">
        <f ca="true">+IF(AND(ISNUMBER(OFFSET('Hygiene Data'!$H$9,0,10*ROW('Hygiene Data'!H93))),'Data Summary'!EC99="Yes"),OFFSET('Hygiene Data'!$H$9,0,10*ROW('Hygiene Data'!H93)),NA())</f>
        <v>#N/A</v>
      </c>
      <c r="BO99" s="93" t="e">
        <f ca="true">+IF(AND(ISNUMBER(OFFSET('Hygiene Data'!$I$5,0,10*ROW('Hygiene Data'!I93))),'Data Summary'!ED99="Yes"),OFFSET('Hygiene Data'!$I$5,0,10*ROW('Hygiene Data'!I93)),NA())</f>
        <v>#N/A</v>
      </c>
      <c r="BP99" s="93" t="e">
        <f ca="true">+IF(AND(ISNUMBER(OFFSET('Hygiene Data'!$I$7,0,10*ROW('Hygiene Data'!I93))),'Data Summary'!EE99="Yes"),OFFSET('Hygiene Data'!$I$7,0,10*ROW('Hygiene Data'!I93)),NA())</f>
        <v>#N/A</v>
      </c>
      <c r="BQ99" s="93" t="e">
        <f ca="true">+IF(AND(ISNUMBER(OFFSET('Hygiene Data'!$I$9,0,10*ROW('Hygiene Data'!I93))),'Data Summary'!EF99="Yes"),OFFSET('Hygiene Data'!$I$9,0,10*ROW('Hygiene Data'!I93)),NA())</f>
        <v>#N/A</v>
      </c>
    </row>
    <row xmlns:x14ac="http://schemas.microsoft.com/office/spreadsheetml/2009/9/ac" r="100" x14ac:dyDescent="0.2">
      <c r="A100" s="328" t="e">
        <f ca="true">+RIGHT('Data Summary'!A100,LEN('Data Summary'!A100)-9)</f>
        <v>#VALUE!</v>
      </c>
      <c r="B100" s="35" t="str">
        <f ca="true">+IF(ISTEXT('Data Summary'!B100),'Data Summary'!B100,"")</f>
        <v/>
      </c>
      <c r="C100" s="327" t="e">
        <f ca="true">+VALUE('Data Summary'!C100)</f>
        <v>#VALUE!</v>
      </c>
      <c r="D100" s="91" t="e">
        <f ca="true">+IF(AND(ISNUMBER(OFFSET('Water Data'!$D$4,0,10*ROW('Water Data'!D94))),'Data Summary'!BS100="Yes"),100-OFFSET('Water Data'!$D$4,0,10*ROW('Water Data'!D94)),NA())</f>
        <v>#N/A</v>
      </c>
      <c r="E100" s="91" t="e">
        <f ca="true">+IF(AND(ISNUMBER(OFFSET('Water Data'!$D$6,0,10*ROW('Water Data'!D94))),'Data Summary'!BT100="Yes"),OFFSET('Water Data'!$D$6,0,10*ROW('Water Data'!D94)),NA())</f>
        <v>#N/A</v>
      </c>
      <c r="F100" s="91" t="e">
        <f ca="true">+IF(AND(ISNUMBER(OFFSET('Water Data'!$D$9,0,10*ROW('Water Data'!D94))),'Data Summary'!BU100="Yes"),OFFSET('Water Data'!$D$9,0,10*ROW('Water Data'!D94)),NA())</f>
        <v>#N/A</v>
      </c>
      <c r="G100" s="91" t="e">
        <f ca="true">+IF(AND(ISNUMBER(OFFSET('Water Data'!$E$4,0,10*ROW('Water Data'!E94))),'Data Summary'!BV100="Yes"),100-OFFSET('Water Data'!$E$4,0,10*ROW('Water Data'!E94)),NA())</f>
        <v>#N/A</v>
      </c>
      <c r="H100" s="91" t="e">
        <f ca="true">+IF(AND(ISNUMBER(OFFSET('Water Data'!$E$6,0,10*ROW('Water Data'!E94))),'Data Summary'!BW100="Yes"),OFFSET('Water Data'!$E$6,0,10*ROW('Water Data'!E94)),NA())</f>
        <v>#N/A</v>
      </c>
      <c r="I100" s="91" t="e">
        <f ca="true">+IF(AND(ISNUMBER(OFFSET('Water Data'!$E$9,0,10*ROW('Water Data'!E94))),'Data Summary'!BX100="Yes"),OFFSET('Water Data'!$E$9,0,10*ROW('Water Data'!E94)),NA())</f>
        <v>#N/A</v>
      </c>
      <c r="J100" s="91" t="e">
        <f ca="true">+IF(AND(ISNUMBER(OFFSET('Water Data'!$F$4,0,10*ROW('Water Data'!F94))),'Data Summary'!BY100="Yes"),100-OFFSET('Water Data'!$F$4,0,10*ROW('Water Data'!F94)),NA())</f>
        <v>#N/A</v>
      </c>
      <c r="K100" s="91" t="e">
        <f ca="true">+IF(AND(ISNUMBER(OFFSET('Water Data'!$F$6,0,10*ROW('Water Data'!F94))),'Data Summary'!BZ100="Yes"),OFFSET('Water Data'!$F$6,0,10*ROW('Water Data'!F94)),NA())</f>
        <v>#N/A</v>
      </c>
      <c r="L100" s="91" t="e">
        <f ca="true">+IF(AND(ISNUMBER(OFFSET('Water Data'!$F$9,0,10*ROW('Water Data'!F94))),'Data Summary'!CA100="Yes"),OFFSET('Water Data'!$F$9,0,10*ROW('Water Data'!F94)),NA())</f>
        <v>#N/A</v>
      </c>
      <c r="M100" s="91" t="e">
        <f ca="true">+IF(AND(ISNUMBER(OFFSET('Water Data'!$G$4,0,10*ROW('Water Data'!G94))),'Data Summary'!CB100="Yes"),100-OFFSET('Water Data'!$G$4,0,10*ROW('Water Data'!G94)),NA())</f>
        <v>#N/A</v>
      </c>
      <c r="N100" s="91" t="e">
        <f ca="true">+IF(AND(ISNUMBER(OFFSET('Water Data'!$G$6,0,10*ROW('Water Data'!G94))),'Data Summary'!CC100="Yes"),OFFSET('Water Data'!$G$6,0,10*ROW('Water Data'!G94)),NA())</f>
        <v>#N/A</v>
      </c>
      <c r="O100" s="91" t="e">
        <f ca="true">+IF(AND(ISNUMBER(OFFSET('Water Data'!$G$9,0,10*ROW('Water Data'!G94))),'Data Summary'!CD100="Yes"),OFFSET('Water Data'!$G$9,0,10*ROW('Water Data'!G94)),NA())</f>
        <v>#N/A</v>
      </c>
      <c r="P100" s="91" t="e">
        <f ca="true">+IF(AND(ISNUMBER(OFFSET('Water Data'!$H$4,0,10*ROW('Water Data'!H94))),'Data Summary'!CE100="Yes"),100-OFFSET('Water Data'!$H$4,0,10*ROW('Water Data'!H94)),NA())</f>
        <v>#N/A</v>
      </c>
      <c r="Q100" s="91" t="e">
        <f ca="true">+IF(AND(ISNUMBER(OFFSET('Water Data'!$H$6,0,10*ROW('Water Data'!H94))),'Data Summary'!CF100="Yes"),OFFSET('Water Data'!$H$6,0,10*ROW('Water Data'!H94)),NA())</f>
        <v>#N/A</v>
      </c>
      <c r="R100" s="91" t="e">
        <f ca="true">+IF(AND(ISNUMBER(OFFSET('Water Data'!$H$9,0,10*ROW('Water Data'!H94))),'Data Summary'!CG100="Yes"),OFFSET('Water Data'!$H$9,0,10*ROW('Water Data'!H94)),NA())</f>
        <v>#N/A</v>
      </c>
      <c r="S100" s="91" t="e">
        <f ca="true">+IF(AND(ISNUMBER(OFFSET('Water Data'!$I$4,0,10*ROW('Water Data'!I94))),'Data Summary'!CH100="Yes"),100-OFFSET('Water Data'!$I$4,0,10*ROW('Water Data'!I94)),NA())</f>
        <v>#N/A</v>
      </c>
      <c r="T100" s="91" t="e">
        <f ca="true">+IF(AND(ISNUMBER(OFFSET('Water Data'!$I$6,0,10*ROW('Water Data'!I94))),'Data Summary'!CI100="Yes"),OFFSET('Water Data'!$I$6,0,10*ROW('Water Data'!I94)),NA())</f>
        <v>#N/A</v>
      </c>
      <c r="U100" s="91" t="e">
        <f ca="true">+IF(AND(ISNUMBER(OFFSET('Water Data'!$I$9,0,10*ROW('Water Data'!I94))),'Data Summary'!CJ100="Yes"),OFFSET('Water Data'!$I$9,0,10*ROW('Water Data'!I94)),NA())</f>
        <v>#N/A</v>
      </c>
      <c r="V100" s="92" t="e">
        <f ca="true">+IF(AND(ISNUMBER(OFFSET('Sanitation Data'!$D$4,0,10*ROW('Sanitation Data'!D94))),'Data Summary'!CK100="Yes"),100-OFFSET('Sanitation Data'!$D$4,0,10*ROW('Sanitation Data'!D94)),NA())</f>
        <v>#N/A</v>
      </c>
      <c r="W100" s="92" t="e">
        <f ca="true">+IF(AND(ISNUMBER(OFFSET('Sanitation Data'!$D$6,0,10*ROW('Sanitation Data'!D94))),'Data Summary'!CL100="Yes"),OFFSET('Sanitation Data'!$D$6,0,10*ROW('Sanitation Data'!D94)),NA())</f>
        <v>#N/A</v>
      </c>
      <c r="X100" s="92" t="e">
        <f ca="true">+IF(AND(ISNUMBER(OFFSET('Sanitation Data'!$D$10,0,10*ROW('Sanitation Data'!D94))),'Data Summary'!CM100="Yes"),OFFSET('Sanitation Data'!$D$10,0,10*ROW('Sanitation Data'!D94)),NA())</f>
        <v>#N/A</v>
      </c>
      <c r="Y100" s="92" t="e">
        <f ca="true">+IF(AND(ISNUMBER(OFFSET('Sanitation Data'!$D$11,0,10*ROW('Sanitation Data'!D94))),'Data Summary'!CN100="Yes"),OFFSET('Sanitation Data'!$D$11,0,10*ROW('Sanitation Data'!D94)),NA())</f>
        <v>#N/A</v>
      </c>
      <c r="Z100" s="92" t="e">
        <f ca="true">+IF(AND(ISNUMBER(OFFSET('Sanitation Data'!$D$12,0,10*ROW('Sanitation Data'!D94))),'Data Summary'!CO100="Yes"),OFFSET('Sanitation Data'!$D$12,0,10*ROW('Sanitation Data'!D94)),NA())</f>
        <v>#N/A</v>
      </c>
      <c r="AA100" s="92" t="e">
        <f ca="true">+IF(AND(ISNUMBER(OFFSET('Sanitation Data'!$E$4,0,10*ROW('Sanitation Data'!E94))),'Data Summary'!CP100="Yes"),100-OFFSET('Sanitation Data'!$E$4,0,10*ROW('Sanitation Data'!E94)),NA())</f>
        <v>#N/A</v>
      </c>
      <c r="AB100" s="92" t="e">
        <f ca="true">+IF(AND(ISNUMBER(OFFSET('Sanitation Data'!$E$6,0,10*ROW('Sanitation Data'!E94))),'Data Summary'!CQ100="Yes"),OFFSET('Sanitation Data'!$E$6,0,10*ROW('Sanitation Data'!E94)),NA())</f>
        <v>#N/A</v>
      </c>
      <c r="AC100" s="92" t="e">
        <f ca="true">+IF(AND(ISNUMBER(OFFSET('Sanitation Data'!$E$10,0,10*ROW('Sanitation Data'!E94))),'Data Summary'!CR100="Yes"),OFFSET('Sanitation Data'!$E$10,0,10*ROW('Sanitation Data'!E94)),NA())</f>
        <v>#N/A</v>
      </c>
      <c r="AD100" s="92" t="e">
        <f ca="true">+IF(AND(ISNUMBER(OFFSET('Sanitation Data'!$E$11,0,10*ROW('Sanitation Data'!E94))),'Data Summary'!CS100="Yes"),OFFSET('Sanitation Data'!$E$11,0,10*ROW('Sanitation Data'!E94)),NA())</f>
        <v>#N/A</v>
      </c>
      <c r="AE100" s="92" t="e">
        <f ca="true">+IF(AND(ISNUMBER(OFFSET('Sanitation Data'!$E$12,0,10*ROW('Sanitation Data'!E94))),'Data Summary'!CT100="Yes"),OFFSET('Sanitation Data'!$E$12,0,10*ROW('Sanitation Data'!E94)),NA())</f>
        <v>#N/A</v>
      </c>
      <c r="AF100" s="92" t="e">
        <f ca="true">+IF(AND(ISNUMBER(OFFSET('Sanitation Data'!$F$4,0,10*ROW('Sanitation Data'!F94))),'Data Summary'!CU100="Yes"),100-OFFSET('Sanitation Data'!$F$4,0,10*ROW('Sanitation Data'!F94)),NA())</f>
        <v>#N/A</v>
      </c>
      <c r="AG100" s="92" t="e">
        <f ca="true">+IF(AND(ISNUMBER(OFFSET('Sanitation Data'!$F$6,0,10*ROW('Sanitation Data'!F94))),'Data Summary'!CV100="Yes"),OFFSET('Sanitation Data'!$F$6,0,10*ROW('Sanitation Data'!F94)),NA())</f>
        <v>#N/A</v>
      </c>
      <c r="AH100" s="92" t="e">
        <f ca="true">+IF(AND(ISNUMBER(OFFSET('Sanitation Data'!$F$10,0,10*ROW('Sanitation Data'!F94))),'Data Summary'!CW100="Yes"),OFFSET('Sanitation Data'!$F$10,0,10*ROW('Sanitation Data'!F94)),NA())</f>
        <v>#N/A</v>
      </c>
      <c r="AI100" s="92" t="e">
        <f ca="true">+IF(AND(ISNUMBER(OFFSET('Sanitation Data'!$F$11,0,10*ROW('Sanitation Data'!F94))),'Data Summary'!CX100="Yes"),OFFSET('Sanitation Data'!$F$11,0,10*ROW('Sanitation Data'!F94)),NA())</f>
        <v>#N/A</v>
      </c>
      <c r="AJ100" s="92" t="e">
        <f ca="true">+IF(AND(ISNUMBER(OFFSET('Sanitation Data'!$F$12,0,10*ROW('Sanitation Data'!F94))),'Data Summary'!CY100="Yes"),OFFSET('Sanitation Data'!$F$12,0,10*ROW('Sanitation Data'!F94)),NA())</f>
        <v>#N/A</v>
      </c>
      <c r="AK100" s="92" t="e">
        <f ca="true">+IF(AND(ISNUMBER(OFFSET('Sanitation Data'!$G$4,0,10*ROW('Sanitation Data'!G94))),'Data Summary'!CZ100="Yes"),100-OFFSET('Sanitation Data'!$G$4,0,10*ROW('Sanitation Data'!G94)),NA())</f>
        <v>#N/A</v>
      </c>
      <c r="AL100" s="92" t="e">
        <f ca="true">+IF(AND(ISNUMBER(OFFSET('Sanitation Data'!$G$6,0,10*ROW('Sanitation Data'!G94))),'Data Summary'!DA100="Yes"),OFFSET('Sanitation Data'!$G$6,0,10*ROW('Sanitation Data'!G94)),NA())</f>
        <v>#N/A</v>
      </c>
      <c r="AM100" s="92" t="e">
        <f ca="true">+IF(AND(ISNUMBER(OFFSET('Sanitation Data'!$G$10,0,10*ROW('Sanitation Data'!G94))),'Data Summary'!DB100="Yes"),OFFSET('Sanitation Data'!$G$10,0,10*ROW('Sanitation Data'!G94)),NA())</f>
        <v>#N/A</v>
      </c>
      <c r="AN100" s="92" t="e">
        <f ca="true">+IF(AND(ISNUMBER(OFFSET('Sanitation Data'!$G$11,0,10*ROW('Sanitation Data'!G94))),'Data Summary'!DC100="Yes"),OFFSET('Sanitation Data'!$G$11,0,10*ROW('Sanitation Data'!G94)),NA())</f>
        <v>#N/A</v>
      </c>
      <c r="AO100" s="92" t="e">
        <f ca="true">+IF(AND(ISNUMBER(OFFSET('Sanitation Data'!$G$12,0,10*ROW('Sanitation Data'!G94))),'Data Summary'!DD100="Yes"),OFFSET('Sanitation Data'!$G$12,0,10*ROW('Sanitation Data'!G94)),NA())</f>
        <v>#N/A</v>
      </c>
      <c r="AP100" s="92" t="e">
        <f ca="true">+IF(AND(ISNUMBER(OFFSET('Sanitation Data'!$H$4,0,10*ROW('Sanitation Data'!H94))),'Data Summary'!DE100="Yes"),100-OFFSET('Sanitation Data'!$H$4,0,10*ROW('Sanitation Data'!H94)),NA())</f>
        <v>#N/A</v>
      </c>
      <c r="AQ100" s="92" t="e">
        <f ca="true">+IF(AND(ISNUMBER(OFFSET('Sanitation Data'!$H$6,0,10*ROW('Sanitation Data'!H94))),'Data Summary'!DF100="Yes"),OFFSET('Sanitation Data'!$H$6,0,10*ROW('Sanitation Data'!H94)),NA())</f>
        <v>#N/A</v>
      </c>
      <c r="AR100" s="92" t="e">
        <f ca="true">+IF(AND(ISNUMBER(OFFSET('Sanitation Data'!$H$10,0,10*ROW('Sanitation Data'!H94))),'Data Summary'!DG100="Yes"),OFFSET('Sanitation Data'!$H$10,0,10*ROW('Sanitation Data'!H94)),NA())</f>
        <v>#N/A</v>
      </c>
      <c r="AS100" s="92" t="e">
        <f ca="true">+IF(AND(ISNUMBER(OFFSET('Sanitation Data'!$H$11,0,10*ROW('Sanitation Data'!H94))),'Data Summary'!DH100="Yes"),OFFSET('Sanitation Data'!$H$11,0,10*ROW('Sanitation Data'!H94)),NA())</f>
        <v>#N/A</v>
      </c>
      <c r="AT100" s="92" t="e">
        <f ca="true">+IF(AND(ISNUMBER(OFFSET('Sanitation Data'!$H$12,0,10*ROW('Sanitation Data'!H94))),'Data Summary'!DI100="Yes"),OFFSET('Sanitation Data'!$H$12,0,10*ROW('Sanitation Data'!H94)),NA())</f>
        <v>#N/A</v>
      </c>
      <c r="AU100" s="92" t="e">
        <f ca="true">+IF(AND(ISNUMBER(OFFSET('Sanitation Data'!$I$4,0,10*ROW('Sanitation Data'!I94))),'Data Summary'!DJ100="Yes"),100-OFFSET('Sanitation Data'!$I$4,0,10*ROW('Sanitation Data'!I94)),NA())</f>
        <v>#N/A</v>
      </c>
      <c r="AV100" s="92" t="e">
        <f ca="true">+IF(AND(ISNUMBER(OFFSET('Sanitation Data'!$I$6,0,10*ROW('Sanitation Data'!I94))),'Data Summary'!DK100="Yes"),OFFSET('Sanitation Data'!$I$6,0,10*ROW('Sanitation Data'!I94)),NA())</f>
        <v>#N/A</v>
      </c>
      <c r="AW100" s="92" t="e">
        <f ca="true">+IF(AND(ISNUMBER(OFFSET('Sanitation Data'!$I$10,0,10*ROW('Sanitation Data'!I94))),'Data Summary'!DL100="Yes"),OFFSET('Sanitation Data'!$I$10,0,10*ROW('Sanitation Data'!I94)),NA())</f>
        <v>#N/A</v>
      </c>
      <c r="AX100" s="92" t="e">
        <f ca="true">+IF(AND(ISNUMBER(OFFSET('Sanitation Data'!$I$11,0,10*ROW('Sanitation Data'!I94))),'Data Summary'!DM100="Yes"),OFFSET('Sanitation Data'!$I$11,0,10*ROW('Sanitation Data'!I94)),NA())</f>
        <v>#N/A</v>
      </c>
      <c r="AY100" s="92" t="e">
        <f ca="true">+IF(AND(ISNUMBER(OFFSET('Sanitation Data'!$I$12,0,10*ROW('Sanitation Data'!I94))),'Data Summary'!DN100="Yes"),OFFSET('Sanitation Data'!$I$12,0,10*ROW('Sanitation Data'!I94)),NA())</f>
        <v>#N/A</v>
      </c>
      <c r="AZ100" s="93" t="e">
        <f ca="true">+IF(AND(ISNUMBER(OFFSET('Hygiene Data'!$D$5,0,10*ROW('Hygiene Data'!D94))),'Data Summary'!DO100="Yes"),OFFSET('Hygiene Data'!$D$5,0,10*ROW('Hygiene Data'!D94)),NA())</f>
        <v>#N/A</v>
      </c>
      <c r="BA100" s="93" t="e">
        <f ca="true">+IF(AND(ISNUMBER(OFFSET('Hygiene Data'!$D$7,0,10*ROW('Hygiene Data'!D94))),'Data Summary'!DP100="Yes"),OFFSET('Hygiene Data'!$D$7,0,10*ROW('Hygiene Data'!D94)),NA())</f>
        <v>#N/A</v>
      </c>
      <c r="BB100" s="93" t="e">
        <f ca="true">+IF(AND(ISNUMBER(OFFSET('Hygiene Data'!$D$9,0,10*ROW('Hygiene Data'!D94))),'Data Summary'!DQ100="Yes"),OFFSET('Hygiene Data'!$D$9,0,10*ROW('Hygiene Data'!D94)),NA())</f>
        <v>#N/A</v>
      </c>
      <c r="BC100" s="93" t="e">
        <f ca="true">+IF(AND(ISNUMBER(OFFSET('Hygiene Data'!$E$5,0,10*ROW('Hygiene Data'!E94))),'Data Summary'!DR100="Yes"),OFFSET('Hygiene Data'!$E$5,0,10*ROW('Hygiene Data'!E94)),NA())</f>
        <v>#N/A</v>
      </c>
      <c r="BD100" s="93" t="e">
        <f ca="true">+IF(AND(ISNUMBER(OFFSET('Hygiene Data'!$E$7,0,10*ROW('Hygiene Data'!E94))),'Data Summary'!DS100="Yes"),OFFSET('Hygiene Data'!$E$7,0,10*ROW('Hygiene Data'!E94)),NA())</f>
        <v>#N/A</v>
      </c>
      <c r="BE100" s="93" t="e">
        <f ca="true">+IF(AND(ISNUMBER(OFFSET('Hygiene Data'!$E$9,0,10*ROW('Hygiene Data'!E94))),'Data Summary'!DT100="Yes"),OFFSET('Hygiene Data'!$E$9,0,10*ROW('Hygiene Data'!E94)),NA())</f>
        <v>#N/A</v>
      </c>
      <c r="BF100" s="93" t="e">
        <f ca="true">+IF(AND(ISNUMBER(OFFSET('Hygiene Data'!$F$5,0,10*ROW('Hygiene Data'!F94))),'Data Summary'!DU100="Yes"),OFFSET('Hygiene Data'!$F$5,0,10*ROW('Hygiene Data'!F94)),NA())</f>
        <v>#N/A</v>
      </c>
      <c r="BG100" s="93" t="e">
        <f ca="true">+IF(AND(ISNUMBER(OFFSET('Hygiene Data'!$F$7,0,10*ROW('Hygiene Data'!F94))),'Data Summary'!DV100="Yes"),OFFSET('Hygiene Data'!$F$7,0,10*ROW('Hygiene Data'!F94)),NA())</f>
        <v>#N/A</v>
      </c>
      <c r="BH100" s="93" t="e">
        <f ca="true">+IF(AND(ISNUMBER(OFFSET('Hygiene Data'!$F$9,0,10*ROW('Hygiene Data'!F94))),'Data Summary'!DW100="Yes"),OFFSET('Hygiene Data'!$F$9,0,10*ROW('Hygiene Data'!F94)),NA())</f>
        <v>#N/A</v>
      </c>
      <c r="BI100" s="93" t="e">
        <f ca="true">+IF(AND(ISNUMBER(OFFSET('Hygiene Data'!$G$5,0,10*ROW('Hygiene Data'!G94))),'Data Summary'!DX100="Yes"),OFFSET('Hygiene Data'!$G$5,0,10*ROW('Hygiene Data'!G94)),NA())</f>
        <v>#N/A</v>
      </c>
      <c r="BJ100" s="93" t="e">
        <f ca="true">+IF(AND(ISNUMBER(OFFSET('Hygiene Data'!$G$7,0,10*ROW('Hygiene Data'!G94))),'Data Summary'!DY100="Yes"),OFFSET('Hygiene Data'!$G$7,0,10*ROW('Hygiene Data'!G94)),NA())</f>
        <v>#N/A</v>
      </c>
      <c r="BK100" s="93" t="e">
        <f ca="true">+IF(AND(ISNUMBER(OFFSET('Hygiene Data'!$G$9,0,10*ROW('Hygiene Data'!G94))),'Data Summary'!DZ100="Yes"),OFFSET('Hygiene Data'!$G$9,0,10*ROW('Hygiene Data'!G94)),NA())</f>
        <v>#N/A</v>
      </c>
      <c r="BL100" s="93" t="e">
        <f ca="true">+IF(AND(ISNUMBER(OFFSET('Hygiene Data'!$H$5,0,10*ROW('Hygiene Data'!H94))),'Data Summary'!EA100="Yes"),OFFSET('Hygiene Data'!$H$5,0,10*ROW('Hygiene Data'!H94)),NA())</f>
        <v>#N/A</v>
      </c>
      <c r="BM100" s="93" t="e">
        <f ca="true">+IF(AND(ISNUMBER(OFFSET('Hygiene Data'!$H$7,0,10*ROW('Hygiene Data'!H94))),'Data Summary'!EB100="Yes"),OFFSET('Hygiene Data'!$H$7,0,10*ROW('Hygiene Data'!H94)),NA())</f>
        <v>#N/A</v>
      </c>
      <c r="BN100" s="93" t="e">
        <f ca="true">+IF(AND(ISNUMBER(OFFSET('Hygiene Data'!$H$9,0,10*ROW('Hygiene Data'!H94))),'Data Summary'!EC100="Yes"),OFFSET('Hygiene Data'!$H$9,0,10*ROW('Hygiene Data'!H94)),NA())</f>
        <v>#N/A</v>
      </c>
      <c r="BO100" s="93" t="e">
        <f ca="true">+IF(AND(ISNUMBER(OFFSET('Hygiene Data'!$I$5,0,10*ROW('Hygiene Data'!I94))),'Data Summary'!ED100="Yes"),OFFSET('Hygiene Data'!$I$5,0,10*ROW('Hygiene Data'!I94)),NA())</f>
        <v>#N/A</v>
      </c>
      <c r="BP100" s="93" t="e">
        <f ca="true">+IF(AND(ISNUMBER(OFFSET('Hygiene Data'!$I$7,0,10*ROW('Hygiene Data'!I94))),'Data Summary'!EE100="Yes"),OFFSET('Hygiene Data'!$I$7,0,10*ROW('Hygiene Data'!I94)),NA())</f>
        <v>#N/A</v>
      </c>
      <c r="BQ100" s="93" t="e">
        <f ca="true">+IF(AND(ISNUMBER(OFFSET('Hygiene Data'!$I$9,0,10*ROW('Hygiene Data'!I94))),'Data Summary'!EF100="Yes"),OFFSET('Hygiene Data'!$I$9,0,10*ROW('Hygiene Data'!I94)),NA())</f>
        <v>#N/A</v>
      </c>
    </row>
    <row xmlns:x14ac="http://schemas.microsoft.com/office/spreadsheetml/2009/9/ac" r="101" x14ac:dyDescent="0.2">
      <c r="A101" s="328" t="e">
        <f ca="true">+RIGHT('Data Summary'!A101,LEN('Data Summary'!A101)-9)</f>
        <v>#VALUE!</v>
      </c>
      <c r="B101" s="35" t="str">
        <f ca="true">+IF(ISTEXT('Data Summary'!B101),'Data Summary'!B101,"")</f>
        <v/>
      </c>
      <c r="C101" s="327" t="e">
        <f ca="true">+VALUE('Data Summary'!C101)</f>
        <v>#VALUE!</v>
      </c>
      <c r="D101" s="91" t="e">
        <f ca="true">+IF(AND(ISNUMBER(OFFSET('Water Data'!$D$4,0,10*ROW('Water Data'!D95))),'Data Summary'!BS101="Yes"),100-OFFSET('Water Data'!$D$4,0,10*ROW('Water Data'!D95)),NA())</f>
        <v>#N/A</v>
      </c>
      <c r="E101" s="91" t="e">
        <f ca="true">+IF(AND(ISNUMBER(OFFSET('Water Data'!$D$6,0,10*ROW('Water Data'!D95))),'Data Summary'!BT101="Yes"),OFFSET('Water Data'!$D$6,0,10*ROW('Water Data'!D95)),NA())</f>
        <v>#N/A</v>
      </c>
      <c r="F101" s="91" t="e">
        <f ca="true">+IF(AND(ISNUMBER(OFFSET('Water Data'!$D$9,0,10*ROW('Water Data'!D95))),'Data Summary'!BU101="Yes"),OFFSET('Water Data'!$D$9,0,10*ROW('Water Data'!D95)),NA())</f>
        <v>#N/A</v>
      </c>
      <c r="G101" s="91" t="e">
        <f ca="true">+IF(AND(ISNUMBER(OFFSET('Water Data'!$E$4,0,10*ROW('Water Data'!E95))),'Data Summary'!BV101="Yes"),100-OFFSET('Water Data'!$E$4,0,10*ROW('Water Data'!E95)),NA())</f>
        <v>#N/A</v>
      </c>
      <c r="H101" s="91" t="e">
        <f ca="true">+IF(AND(ISNUMBER(OFFSET('Water Data'!$E$6,0,10*ROW('Water Data'!E95))),'Data Summary'!BW101="Yes"),OFFSET('Water Data'!$E$6,0,10*ROW('Water Data'!E95)),NA())</f>
        <v>#N/A</v>
      </c>
      <c r="I101" s="91" t="e">
        <f ca="true">+IF(AND(ISNUMBER(OFFSET('Water Data'!$E$9,0,10*ROW('Water Data'!E95))),'Data Summary'!BX101="Yes"),OFFSET('Water Data'!$E$9,0,10*ROW('Water Data'!E95)),NA())</f>
        <v>#N/A</v>
      </c>
      <c r="J101" s="91" t="e">
        <f ca="true">+IF(AND(ISNUMBER(OFFSET('Water Data'!$F$4,0,10*ROW('Water Data'!F95))),'Data Summary'!BY101="Yes"),100-OFFSET('Water Data'!$F$4,0,10*ROW('Water Data'!F95)),NA())</f>
        <v>#N/A</v>
      </c>
      <c r="K101" s="91" t="e">
        <f ca="true">+IF(AND(ISNUMBER(OFFSET('Water Data'!$F$6,0,10*ROW('Water Data'!F95))),'Data Summary'!BZ101="Yes"),OFFSET('Water Data'!$F$6,0,10*ROW('Water Data'!F95)),NA())</f>
        <v>#N/A</v>
      </c>
      <c r="L101" s="91" t="e">
        <f ca="true">+IF(AND(ISNUMBER(OFFSET('Water Data'!$F$9,0,10*ROW('Water Data'!F95))),'Data Summary'!CA101="Yes"),OFFSET('Water Data'!$F$9,0,10*ROW('Water Data'!F95)),NA())</f>
        <v>#N/A</v>
      </c>
      <c r="M101" s="91" t="e">
        <f ca="true">+IF(AND(ISNUMBER(OFFSET('Water Data'!$G$4,0,10*ROW('Water Data'!G95))),'Data Summary'!CB101="Yes"),100-OFFSET('Water Data'!$G$4,0,10*ROW('Water Data'!G95)),NA())</f>
        <v>#N/A</v>
      </c>
      <c r="N101" s="91" t="e">
        <f ca="true">+IF(AND(ISNUMBER(OFFSET('Water Data'!$G$6,0,10*ROW('Water Data'!G95))),'Data Summary'!CC101="Yes"),OFFSET('Water Data'!$G$6,0,10*ROW('Water Data'!G95)),NA())</f>
        <v>#N/A</v>
      </c>
      <c r="O101" s="91" t="e">
        <f ca="true">+IF(AND(ISNUMBER(OFFSET('Water Data'!$G$9,0,10*ROW('Water Data'!G95))),'Data Summary'!CD101="Yes"),OFFSET('Water Data'!$G$9,0,10*ROW('Water Data'!G95)),NA())</f>
        <v>#N/A</v>
      </c>
      <c r="P101" s="91" t="e">
        <f ca="true">+IF(AND(ISNUMBER(OFFSET('Water Data'!$H$4,0,10*ROW('Water Data'!H95))),'Data Summary'!CE101="Yes"),100-OFFSET('Water Data'!$H$4,0,10*ROW('Water Data'!H95)),NA())</f>
        <v>#N/A</v>
      </c>
      <c r="Q101" s="91" t="e">
        <f ca="true">+IF(AND(ISNUMBER(OFFSET('Water Data'!$H$6,0,10*ROW('Water Data'!H95))),'Data Summary'!CF101="Yes"),OFFSET('Water Data'!$H$6,0,10*ROW('Water Data'!H95)),NA())</f>
        <v>#N/A</v>
      </c>
      <c r="R101" s="91" t="e">
        <f ca="true">+IF(AND(ISNUMBER(OFFSET('Water Data'!$H$9,0,10*ROW('Water Data'!H95))),'Data Summary'!CG101="Yes"),OFFSET('Water Data'!$H$9,0,10*ROW('Water Data'!H95)),NA())</f>
        <v>#N/A</v>
      </c>
      <c r="S101" s="91" t="e">
        <f ca="true">+IF(AND(ISNUMBER(OFFSET('Water Data'!$I$4,0,10*ROW('Water Data'!I95))),'Data Summary'!CH101="Yes"),100-OFFSET('Water Data'!$I$4,0,10*ROW('Water Data'!I95)),NA())</f>
        <v>#N/A</v>
      </c>
      <c r="T101" s="91" t="e">
        <f ca="true">+IF(AND(ISNUMBER(OFFSET('Water Data'!$I$6,0,10*ROW('Water Data'!I95))),'Data Summary'!CI101="Yes"),OFFSET('Water Data'!$I$6,0,10*ROW('Water Data'!I95)),NA())</f>
        <v>#N/A</v>
      </c>
      <c r="U101" s="91" t="e">
        <f ca="true">+IF(AND(ISNUMBER(OFFSET('Water Data'!$I$9,0,10*ROW('Water Data'!I95))),'Data Summary'!CJ101="Yes"),OFFSET('Water Data'!$I$9,0,10*ROW('Water Data'!I95)),NA())</f>
        <v>#N/A</v>
      </c>
      <c r="V101" s="92" t="e">
        <f ca="true">+IF(AND(ISNUMBER(OFFSET('Sanitation Data'!$D$4,0,10*ROW('Sanitation Data'!D95))),'Data Summary'!CK101="Yes"),100-OFFSET('Sanitation Data'!$D$4,0,10*ROW('Sanitation Data'!D95)),NA())</f>
        <v>#N/A</v>
      </c>
      <c r="W101" s="92" t="e">
        <f ca="true">+IF(AND(ISNUMBER(OFFSET('Sanitation Data'!$D$6,0,10*ROW('Sanitation Data'!D95))),'Data Summary'!CL101="Yes"),OFFSET('Sanitation Data'!$D$6,0,10*ROW('Sanitation Data'!D95)),NA())</f>
        <v>#N/A</v>
      </c>
      <c r="X101" s="92" t="e">
        <f ca="true">+IF(AND(ISNUMBER(OFFSET('Sanitation Data'!$D$10,0,10*ROW('Sanitation Data'!D95))),'Data Summary'!CM101="Yes"),OFFSET('Sanitation Data'!$D$10,0,10*ROW('Sanitation Data'!D95)),NA())</f>
        <v>#N/A</v>
      </c>
      <c r="Y101" s="92" t="e">
        <f ca="true">+IF(AND(ISNUMBER(OFFSET('Sanitation Data'!$D$11,0,10*ROW('Sanitation Data'!D95))),'Data Summary'!CN101="Yes"),OFFSET('Sanitation Data'!$D$11,0,10*ROW('Sanitation Data'!D95)),NA())</f>
        <v>#N/A</v>
      </c>
      <c r="Z101" s="92" t="e">
        <f ca="true">+IF(AND(ISNUMBER(OFFSET('Sanitation Data'!$D$12,0,10*ROW('Sanitation Data'!D95))),'Data Summary'!CO101="Yes"),OFFSET('Sanitation Data'!$D$12,0,10*ROW('Sanitation Data'!D95)),NA())</f>
        <v>#N/A</v>
      </c>
      <c r="AA101" s="92" t="e">
        <f ca="true">+IF(AND(ISNUMBER(OFFSET('Sanitation Data'!$E$4,0,10*ROW('Sanitation Data'!E95))),'Data Summary'!CP101="Yes"),100-OFFSET('Sanitation Data'!$E$4,0,10*ROW('Sanitation Data'!E95)),NA())</f>
        <v>#N/A</v>
      </c>
      <c r="AB101" s="92" t="e">
        <f ca="true">+IF(AND(ISNUMBER(OFFSET('Sanitation Data'!$E$6,0,10*ROW('Sanitation Data'!E95))),'Data Summary'!CQ101="Yes"),OFFSET('Sanitation Data'!$E$6,0,10*ROW('Sanitation Data'!E95)),NA())</f>
        <v>#N/A</v>
      </c>
      <c r="AC101" s="92" t="e">
        <f ca="true">+IF(AND(ISNUMBER(OFFSET('Sanitation Data'!$E$10,0,10*ROW('Sanitation Data'!E95))),'Data Summary'!CR101="Yes"),OFFSET('Sanitation Data'!$E$10,0,10*ROW('Sanitation Data'!E95)),NA())</f>
        <v>#N/A</v>
      </c>
      <c r="AD101" s="92" t="e">
        <f ca="true">+IF(AND(ISNUMBER(OFFSET('Sanitation Data'!$E$11,0,10*ROW('Sanitation Data'!E95))),'Data Summary'!CS101="Yes"),OFFSET('Sanitation Data'!$E$11,0,10*ROW('Sanitation Data'!E95)),NA())</f>
        <v>#N/A</v>
      </c>
      <c r="AE101" s="92" t="e">
        <f ca="true">+IF(AND(ISNUMBER(OFFSET('Sanitation Data'!$E$12,0,10*ROW('Sanitation Data'!E95))),'Data Summary'!CT101="Yes"),OFFSET('Sanitation Data'!$E$12,0,10*ROW('Sanitation Data'!E95)),NA())</f>
        <v>#N/A</v>
      </c>
      <c r="AF101" s="92" t="e">
        <f ca="true">+IF(AND(ISNUMBER(OFFSET('Sanitation Data'!$F$4,0,10*ROW('Sanitation Data'!F95))),'Data Summary'!CU101="Yes"),100-OFFSET('Sanitation Data'!$F$4,0,10*ROW('Sanitation Data'!F95)),NA())</f>
        <v>#N/A</v>
      </c>
      <c r="AG101" s="92" t="e">
        <f ca="true">+IF(AND(ISNUMBER(OFFSET('Sanitation Data'!$F$6,0,10*ROW('Sanitation Data'!F95))),'Data Summary'!CV101="Yes"),OFFSET('Sanitation Data'!$F$6,0,10*ROW('Sanitation Data'!F95)),NA())</f>
        <v>#N/A</v>
      </c>
      <c r="AH101" s="92" t="e">
        <f ca="true">+IF(AND(ISNUMBER(OFFSET('Sanitation Data'!$F$10,0,10*ROW('Sanitation Data'!F95))),'Data Summary'!CW101="Yes"),OFFSET('Sanitation Data'!$F$10,0,10*ROW('Sanitation Data'!F95)),NA())</f>
        <v>#N/A</v>
      </c>
      <c r="AI101" s="92" t="e">
        <f ca="true">+IF(AND(ISNUMBER(OFFSET('Sanitation Data'!$F$11,0,10*ROW('Sanitation Data'!F95))),'Data Summary'!CX101="Yes"),OFFSET('Sanitation Data'!$F$11,0,10*ROW('Sanitation Data'!F95)),NA())</f>
        <v>#N/A</v>
      </c>
      <c r="AJ101" s="92" t="e">
        <f ca="true">+IF(AND(ISNUMBER(OFFSET('Sanitation Data'!$F$12,0,10*ROW('Sanitation Data'!F95))),'Data Summary'!CY101="Yes"),OFFSET('Sanitation Data'!$F$12,0,10*ROW('Sanitation Data'!F95)),NA())</f>
        <v>#N/A</v>
      </c>
      <c r="AK101" s="92" t="e">
        <f ca="true">+IF(AND(ISNUMBER(OFFSET('Sanitation Data'!$G$4,0,10*ROW('Sanitation Data'!G95))),'Data Summary'!CZ101="Yes"),100-OFFSET('Sanitation Data'!$G$4,0,10*ROW('Sanitation Data'!G95)),NA())</f>
        <v>#N/A</v>
      </c>
      <c r="AL101" s="92" t="e">
        <f ca="true">+IF(AND(ISNUMBER(OFFSET('Sanitation Data'!$G$6,0,10*ROW('Sanitation Data'!G95))),'Data Summary'!DA101="Yes"),OFFSET('Sanitation Data'!$G$6,0,10*ROW('Sanitation Data'!G95)),NA())</f>
        <v>#N/A</v>
      </c>
      <c r="AM101" s="92" t="e">
        <f ca="true">+IF(AND(ISNUMBER(OFFSET('Sanitation Data'!$G$10,0,10*ROW('Sanitation Data'!G95))),'Data Summary'!DB101="Yes"),OFFSET('Sanitation Data'!$G$10,0,10*ROW('Sanitation Data'!G95)),NA())</f>
        <v>#N/A</v>
      </c>
      <c r="AN101" s="92" t="e">
        <f ca="true">+IF(AND(ISNUMBER(OFFSET('Sanitation Data'!$G$11,0,10*ROW('Sanitation Data'!G95))),'Data Summary'!DC101="Yes"),OFFSET('Sanitation Data'!$G$11,0,10*ROW('Sanitation Data'!G95)),NA())</f>
        <v>#N/A</v>
      </c>
      <c r="AO101" s="92" t="e">
        <f ca="true">+IF(AND(ISNUMBER(OFFSET('Sanitation Data'!$G$12,0,10*ROW('Sanitation Data'!G95))),'Data Summary'!DD101="Yes"),OFFSET('Sanitation Data'!$G$12,0,10*ROW('Sanitation Data'!G95)),NA())</f>
        <v>#N/A</v>
      </c>
      <c r="AP101" s="92" t="e">
        <f ca="true">+IF(AND(ISNUMBER(OFFSET('Sanitation Data'!$H$4,0,10*ROW('Sanitation Data'!H95))),'Data Summary'!DE101="Yes"),100-OFFSET('Sanitation Data'!$H$4,0,10*ROW('Sanitation Data'!H95)),NA())</f>
        <v>#N/A</v>
      </c>
      <c r="AQ101" s="92" t="e">
        <f ca="true">+IF(AND(ISNUMBER(OFFSET('Sanitation Data'!$H$6,0,10*ROW('Sanitation Data'!H95))),'Data Summary'!DF101="Yes"),OFFSET('Sanitation Data'!$H$6,0,10*ROW('Sanitation Data'!H95)),NA())</f>
        <v>#N/A</v>
      </c>
      <c r="AR101" s="92" t="e">
        <f ca="true">+IF(AND(ISNUMBER(OFFSET('Sanitation Data'!$H$10,0,10*ROW('Sanitation Data'!H95))),'Data Summary'!DG101="Yes"),OFFSET('Sanitation Data'!$H$10,0,10*ROW('Sanitation Data'!H95)),NA())</f>
        <v>#N/A</v>
      </c>
      <c r="AS101" s="92" t="e">
        <f ca="true">+IF(AND(ISNUMBER(OFFSET('Sanitation Data'!$H$11,0,10*ROW('Sanitation Data'!H95))),'Data Summary'!DH101="Yes"),OFFSET('Sanitation Data'!$H$11,0,10*ROW('Sanitation Data'!H95)),NA())</f>
        <v>#N/A</v>
      </c>
      <c r="AT101" s="92" t="e">
        <f ca="true">+IF(AND(ISNUMBER(OFFSET('Sanitation Data'!$H$12,0,10*ROW('Sanitation Data'!H95))),'Data Summary'!DI101="Yes"),OFFSET('Sanitation Data'!$H$12,0,10*ROW('Sanitation Data'!H95)),NA())</f>
        <v>#N/A</v>
      </c>
      <c r="AU101" s="92" t="e">
        <f ca="true">+IF(AND(ISNUMBER(OFFSET('Sanitation Data'!$I$4,0,10*ROW('Sanitation Data'!I95))),'Data Summary'!DJ101="Yes"),100-OFFSET('Sanitation Data'!$I$4,0,10*ROW('Sanitation Data'!I95)),NA())</f>
        <v>#N/A</v>
      </c>
      <c r="AV101" s="92" t="e">
        <f ca="true">+IF(AND(ISNUMBER(OFFSET('Sanitation Data'!$I$6,0,10*ROW('Sanitation Data'!I95))),'Data Summary'!DK101="Yes"),OFFSET('Sanitation Data'!$I$6,0,10*ROW('Sanitation Data'!I95)),NA())</f>
        <v>#N/A</v>
      </c>
      <c r="AW101" s="92" t="e">
        <f ca="true">+IF(AND(ISNUMBER(OFFSET('Sanitation Data'!$I$10,0,10*ROW('Sanitation Data'!I95))),'Data Summary'!DL101="Yes"),OFFSET('Sanitation Data'!$I$10,0,10*ROW('Sanitation Data'!I95)),NA())</f>
        <v>#N/A</v>
      </c>
      <c r="AX101" s="92" t="e">
        <f ca="true">+IF(AND(ISNUMBER(OFFSET('Sanitation Data'!$I$11,0,10*ROW('Sanitation Data'!I95))),'Data Summary'!DM101="Yes"),OFFSET('Sanitation Data'!$I$11,0,10*ROW('Sanitation Data'!I95)),NA())</f>
        <v>#N/A</v>
      </c>
      <c r="AY101" s="92" t="e">
        <f ca="true">+IF(AND(ISNUMBER(OFFSET('Sanitation Data'!$I$12,0,10*ROW('Sanitation Data'!I95))),'Data Summary'!DN101="Yes"),OFFSET('Sanitation Data'!$I$12,0,10*ROW('Sanitation Data'!I95)),NA())</f>
        <v>#N/A</v>
      </c>
      <c r="AZ101" s="93" t="e">
        <f ca="true">+IF(AND(ISNUMBER(OFFSET('Hygiene Data'!$D$5,0,10*ROW('Hygiene Data'!D95))),'Data Summary'!DO101="Yes"),OFFSET('Hygiene Data'!$D$5,0,10*ROW('Hygiene Data'!D95)),NA())</f>
        <v>#N/A</v>
      </c>
      <c r="BA101" s="93" t="e">
        <f ca="true">+IF(AND(ISNUMBER(OFFSET('Hygiene Data'!$D$7,0,10*ROW('Hygiene Data'!D95))),'Data Summary'!DP101="Yes"),OFFSET('Hygiene Data'!$D$7,0,10*ROW('Hygiene Data'!D95)),NA())</f>
        <v>#N/A</v>
      </c>
      <c r="BB101" s="93" t="e">
        <f ca="true">+IF(AND(ISNUMBER(OFFSET('Hygiene Data'!$D$9,0,10*ROW('Hygiene Data'!D95))),'Data Summary'!DQ101="Yes"),OFFSET('Hygiene Data'!$D$9,0,10*ROW('Hygiene Data'!D95)),NA())</f>
        <v>#N/A</v>
      </c>
      <c r="BC101" s="93" t="e">
        <f ca="true">+IF(AND(ISNUMBER(OFFSET('Hygiene Data'!$E$5,0,10*ROW('Hygiene Data'!E95))),'Data Summary'!DR101="Yes"),OFFSET('Hygiene Data'!$E$5,0,10*ROW('Hygiene Data'!E95)),NA())</f>
        <v>#N/A</v>
      </c>
      <c r="BD101" s="93" t="e">
        <f ca="true">+IF(AND(ISNUMBER(OFFSET('Hygiene Data'!$E$7,0,10*ROW('Hygiene Data'!E95))),'Data Summary'!DS101="Yes"),OFFSET('Hygiene Data'!$E$7,0,10*ROW('Hygiene Data'!E95)),NA())</f>
        <v>#N/A</v>
      </c>
      <c r="BE101" s="93" t="e">
        <f ca="true">+IF(AND(ISNUMBER(OFFSET('Hygiene Data'!$E$9,0,10*ROW('Hygiene Data'!E95))),'Data Summary'!DT101="Yes"),OFFSET('Hygiene Data'!$E$9,0,10*ROW('Hygiene Data'!E95)),NA())</f>
        <v>#N/A</v>
      </c>
      <c r="BF101" s="93" t="e">
        <f ca="true">+IF(AND(ISNUMBER(OFFSET('Hygiene Data'!$F$5,0,10*ROW('Hygiene Data'!F95))),'Data Summary'!DU101="Yes"),OFFSET('Hygiene Data'!$F$5,0,10*ROW('Hygiene Data'!F95)),NA())</f>
        <v>#N/A</v>
      </c>
      <c r="BG101" s="93" t="e">
        <f ca="true">+IF(AND(ISNUMBER(OFFSET('Hygiene Data'!$F$7,0,10*ROW('Hygiene Data'!F95))),'Data Summary'!DV101="Yes"),OFFSET('Hygiene Data'!$F$7,0,10*ROW('Hygiene Data'!F95)),NA())</f>
        <v>#N/A</v>
      </c>
      <c r="BH101" s="93" t="e">
        <f ca="true">+IF(AND(ISNUMBER(OFFSET('Hygiene Data'!$F$9,0,10*ROW('Hygiene Data'!F95))),'Data Summary'!DW101="Yes"),OFFSET('Hygiene Data'!$F$9,0,10*ROW('Hygiene Data'!F95)),NA())</f>
        <v>#N/A</v>
      </c>
      <c r="BI101" s="93" t="e">
        <f ca="true">+IF(AND(ISNUMBER(OFFSET('Hygiene Data'!$G$5,0,10*ROW('Hygiene Data'!G95))),'Data Summary'!DX101="Yes"),OFFSET('Hygiene Data'!$G$5,0,10*ROW('Hygiene Data'!G95)),NA())</f>
        <v>#N/A</v>
      </c>
      <c r="BJ101" s="93" t="e">
        <f ca="true">+IF(AND(ISNUMBER(OFFSET('Hygiene Data'!$G$7,0,10*ROW('Hygiene Data'!G95))),'Data Summary'!DY101="Yes"),OFFSET('Hygiene Data'!$G$7,0,10*ROW('Hygiene Data'!G95)),NA())</f>
        <v>#N/A</v>
      </c>
      <c r="BK101" s="93" t="e">
        <f ca="true">+IF(AND(ISNUMBER(OFFSET('Hygiene Data'!$G$9,0,10*ROW('Hygiene Data'!G95))),'Data Summary'!DZ101="Yes"),OFFSET('Hygiene Data'!$G$9,0,10*ROW('Hygiene Data'!G95)),NA())</f>
        <v>#N/A</v>
      </c>
      <c r="BL101" s="93" t="e">
        <f ca="true">+IF(AND(ISNUMBER(OFFSET('Hygiene Data'!$H$5,0,10*ROW('Hygiene Data'!H95))),'Data Summary'!EA101="Yes"),OFFSET('Hygiene Data'!$H$5,0,10*ROW('Hygiene Data'!H95)),NA())</f>
        <v>#N/A</v>
      </c>
      <c r="BM101" s="93" t="e">
        <f ca="true">+IF(AND(ISNUMBER(OFFSET('Hygiene Data'!$H$7,0,10*ROW('Hygiene Data'!H95))),'Data Summary'!EB101="Yes"),OFFSET('Hygiene Data'!$H$7,0,10*ROW('Hygiene Data'!H95)),NA())</f>
        <v>#N/A</v>
      </c>
      <c r="BN101" s="93" t="e">
        <f ca="true">+IF(AND(ISNUMBER(OFFSET('Hygiene Data'!$H$9,0,10*ROW('Hygiene Data'!H95))),'Data Summary'!EC101="Yes"),OFFSET('Hygiene Data'!$H$9,0,10*ROW('Hygiene Data'!H95)),NA())</f>
        <v>#N/A</v>
      </c>
      <c r="BO101" s="93" t="e">
        <f ca="true">+IF(AND(ISNUMBER(OFFSET('Hygiene Data'!$I$5,0,10*ROW('Hygiene Data'!I95))),'Data Summary'!ED101="Yes"),OFFSET('Hygiene Data'!$I$5,0,10*ROW('Hygiene Data'!I95)),NA())</f>
        <v>#N/A</v>
      </c>
      <c r="BP101" s="93" t="e">
        <f ca="true">+IF(AND(ISNUMBER(OFFSET('Hygiene Data'!$I$7,0,10*ROW('Hygiene Data'!I95))),'Data Summary'!EE101="Yes"),OFFSET('Hygiene Data'!$I$7,0,10*ROW('Hygiene Data'!I95)),NA())</f>
        <v>#N/A</v>
      </c>
      <c r="BQ101" s="93" t="e">
        <f ca="true">+IF(AND(ISNUMBER(OFFSET('Hygiene Data'!$I$9,0,10*ROW('Hygiene Data'!I95))),'Data Summary'!EF101="Yes"),OFFSET('Hygiene Data'!$I$9,0,10*ROW('Hygiene Data'!I95)),NA())</f>
        <v>#N/A</v>
      </c>
    </row>
    <row xmlns:x14ac="http://schemas.microsoft.com/office/spreadsheetml/2009/9/ac" r="102" x14ac:dyDescent="0.2">
      <c r="A102" s="328" t="e">
        <f ca="true">+RIGHT('Data Summary'!A102,LEN('Data Summary'!A102)-9)</f>
        <v>#VALUE!</v>
      </c>
      <c r="B102" s="35" t="str">
        <f ca="true">+IF(ISTEXT('Data Summary'!B102),'Data Summary'!B102,"")</f>
        <v/>
      </c>
      <c r="C102" s="327" t="e">
        <f ca="true">+VALUE('Data Summary'!C102)</f>
        <v>#VALUE!</v>
      </c>
      <c r="D102" s="91" t="e">
        <f ca="true">+IF(AND(ISNUMBER(OFFSET('Water Data'!$D$4,0,10*ROW('Water Data'!D96))),'Data Summary'!BS102="Yes"),100-OFFSET('Water Data'!$D$4,0,10*ROW('Water Data'!D96)),NA())</f>
        <v>#N/A</v>
      </c>
      <c r="E102" s="91" t="e">
        <f ca="true">+IF(AND(ISNUMBER(OFFSET('Water Data'!$D$6,0,10*ROW('Water Data'!D96))),'Data Summary'!BT102="Yes"),OFFSET('Water Data'!$D$6,0,10*ROW('Water Data'!D96)),NA())</f>
        <v>#N/A</v>
      </c>
      <c r="F102" s="91" t="e">
        <f ca="true">+IF(AND(ISNUMBER(OFFSET('Water Data'!$D$9,0,10*ROW('Water Data'!D96))),'Data Summary'!BU102="Yes"),OFFSET('Water Data'!$D$9,0,10*ROW('Water Data'!D96)),NA())</f>
        <v>#N/A</v>
      </c>
      <c r="G102" s="91" t="e">
        <f ca="true">+IF(AND(ISNUMBER(OFFSET('Water Data'!$E$4,0,10*ROW('Water Data'!E96))),'Data Summary'!BV102="Yes"),100-OFFSET('Water Data'!$E$4,0,10*ROW('Water Data'!E96)),NA())</f>
        <v>#N/A</v>
      </c>
      <c r="H102" s="91" t="e">
        <f ca="true">+IF(AND(ISNUMBER(OFFSET('Water Data'!$E$6,0,10*ROW('Water Data'!E96))),'Data Summary'!BW102="Yes"),OFFSET('Water Data'!$E$6,0,10*ROW('Water Data'!E96)),NA())</f>
        <v>#N/A</v>
      </c>
      <c r="I102" s="91" t="e">
        <f ca="true">+IF(AND(ISNUMBER(OFFSET('Water Data'!$E$9,0,10*ROW('Water Data'!E96))),'Data Summary'!BX102="Yes"),OFFSET('Water Data'!$E$9,0,10*ROW('Water Data'!E96)),NA())</f>
        <v>#N/A</v>
      </c>
      <c r="J102" s="91" t="e">
        <f ca="true">+IF(AND(ISNUMBER(OFFSET('Water Data'!$F$4,0,10*ROW('Water Data'!F96))),'Data Summary'!BY102="Yes"),100-OFFSET('Water Data'!$F$4,0,10*ROW('Water Data'!F96)),NA())</f>
        <v>#N/A</v>
      </c>
      <c r="K102" s="91" t="e">
        <f ca="true">+IF(AND(ISNUMBER(OFFSET('Water Data'!$F$6,0,10*ROW('Water Data'!F96))),'Data Summary'!BZ102="Yes"),OFFSET('Water Data'!$F$6,0,10*ROW('Water Data'!F96)),NA())</f>
        <v>#N/A</v>
      </c>
      <c r="L102" s="91" t="e">
        <f ca="true">+IF(AND(ISNUMBER(OFFSET('Water Data'!$F$9,0,10*ROW('Water Data'!F96))),'Data Summary'!CA102="Yes"),OFFSET('Water Data'!$F$9,0,10*ROW('Water Data'!F96)),NA())</f>
        <v>#N/A</v>
      </c>
      <c r="M102" s="91" t="e">
        <f ca="true">+IF(AND(ISNUMBER(OFFSET('Water Data'!$G$4,0,10*ROW('Water Data'!G96))),'Data Summary'!CB102="Yes"),100-OFFSET('Water Data'!$G$4,0,10*ROW('Water Data'!G96)),NA())</f>
        <v>#N/A</v>
      </c>
      <c r="N102" s="91" t="e">
        <f ca="true">+IF(AND(ISNUMBER(OFFSET('Water Data'!$G$6,0,10*ROW('Water Data'!G96))),'Data Summary'!CC102="Yes"),OFFSET('Water Data'!$G$6,0,10*ROW('Water Data'!G96)),NA())</f>
        <v>#N/A</v>
      </c>
      <c r="O102" s="91" t="e">
        <f ca="true">+IF(AND(ISNUMBER(OFFSET('Water Data'!$G$9,0,10*ROW('Water Data'!G96))),'Data Summary'!CD102="Yes"),OFFSET('Water Data'!$G$9,0,10*ROW('Water Data'!G96)),NA())</f>
        <v>#N/A</v>
      </c>
      <c r="P102" s="91" t="e">
        <f ca="true">+IF(AND(ISNUMBER(OFFSET('Water Data'!$H$4,0,10*ROW('Water Data'!H96))),'Data Summary'!CE102="Yes"),100-OFFSET('Water Data'!$H$4,0,10*ROW('Water Data'!H96)),NA())</f>
        <v>#N/A</v>
      </c>
      <c r="Q102" s="91" t="e">
        <f ca="true">+IF(AND(ISNUMBER(OFFSET('Water Data'!$H$6,0,10*ROW('Water Data'!H96))),'Data Summary'!CF102="Yes"),OFFSET('Water Data'!$H$6,0,10*ROW('Water Data'!H96)),NA())</f>
        <v>#N/A</v>
      </c>
      <c r="R102" s="91" t="e">
        <f ca="true">+IF(AND(ISNUMBER(OFFSET('Water Data'!$H$9,0,10*ROW('Water Data'!H96))),'Data Summary'!CG102="Yes"),OFFSET('Water Data'!$H$9,0,10*ROW('Water Data'!H96)),NA())</f>
        <v>#N/A</v>
      </c>
      <c r="S102" s="91" t="e">
        <f ca="true">+IF(AND(ISNUMBER(OFFSET('Water Data'!$I$4,0,10*ROW('Water Data'!I96))),'Data Summary'!CH102="Yes"),100-OFFSET('Water Data'!$I$4,0,10*ROW('Water Data'!I96)),NA())</f>
        <v>#N/A</v>
      </c>
      <c r="T102" s="91" t="e">
        <f ca="true">+IF(AND(ISNUMBER(OFFSET('Water Data'!$I$6,0,10*ROW('Water Data'!I96))),'Data Summary'!CI102="Yes"),OFFSET('Water Data'!$I$6,0,10*ROW('Water Data'!I96)),NA())</f>
        <v>#N/A</v>
      </c>
      <c r="U102" s="91" t="e">
        <f ca="true">+IF(AND(ISNUMBER(OFFSET('Water Data'!$I$9,0,10*ROW('Water Data'!I96))),'Data Summary'!CJ102="Yes"),OFFSET('Water Data'!$I$9,0,10*ROW('Water Data'!I96)),NA())</f>
        <v>#N/A</v>
      </c>
      <c r="V102" s="92" t="e">
        <f ca="true">+IF(AND(ISNUMBER(OFFSET('Sanitation Data'!$D$4,0,10*ROW('Sanitation Data'!D96))),'Data Summary'!CK102="Yes"),100-OFFSET('Sanitation Data'!$D$4,0,10*ROW('Sanitation Data'!D96)),NA())</f>
        <v>#N/A</v>
      </c>
      <c r="W102" s="92" t="e">
        <f ca="true">+IF(AND(ISNUMBER(OFFSET('Sanitation Data'!$D$6,0,10*ROW('Sanitation Data'!D96))),'Data Summary'!CL102="Yes"),OFFSET('Sanitation Data'!$D$6,0,10*ROW('Sanitation Data'!D96)),NA())</f>
        <v>#N/A</v>
      </c>
      <c r="X102" s="92" t="e">
        <f ca="true">+IF(AND(ISNUMBER(OFFSET('Sanitation Data'!$D$10,0,10*ROW('Sanitation Data'!D96))),'Data Summary'!CM102="Yes"),OFFSET('Sanitation Data'!$D$10,0,10*ROW('Sanitation Data'!D96)),NA())</f>
        <v>#N/A</v>
      </c>
      <c r="Y102" s="92" t="e">
        <f ca="true">+IF(AND(ISNUMBER(OFFSET('Sanitation Data'!$D$11,0,10*ROW('Sanitation Data'!D96))),'Data Summary'!CN102="Yes"),OFFSET('Sanitation Data'!$D$11,0,10*ROW('Sanitation Data'!D96)),NA())</f>
        <v>#N/A</v>
      </c>
      <c r="Z102" s="92" t="e">
        <f ca="true">+IF(AND(ISNUMBER(OFFSET('Sanitation Data'!$D$12,0,10*ROW('Sanitation Data'!D96))),'Data Summary'!CO102="Yes"),OFFSET('Sanitation Data'!$D$12,0,10*ROW('Sanitation Data'!D96)),NA())</f>
        <v>#N/A</v>
      </c>
      <c r="AA102" s="92" t="e">
        <f ca="true">+IF(AND(ISNUMBER(OFFSET('Sanitation Data'!$E$4,0,10*ROW('Sanitation Data'!E96))),'Data Summary'!CP102="Yes"),100-OFFSET('Sanitation Data'!$E$4,0,10*ROW('Sanitation Data'!E96)),NA())</f>
        <v>#N/A</v>
      </c>
      <c r="AB102" s="92" t="e">
        <f ca="true">+IF(AND(ISNUMBER(OFFSET('Sanitation Data'!$E$6,0,10*ROW('Sanitation Data'!E96))),'Data Summary'!CQ102="Yes"),OFFSET('Sanitation Data'!$E$6,0,10*ROW('Sanitation Data'!E96)),NA())</f>
        <v>#N/A</v>
      </c>
      <c r="AC102" s="92" t="e">
        <f ca="true">+IF(AND(ISNUMBER(OFFSET('Sanitation Data'!$E$10,0,10*ROW('Sanitation Data'!E96))),'Data Summary'!CR102="Yes"),OFFSET('Sanitation Data'!$E$10,0,10*ROW('Sanitation Data'!E96)),NA())</f>
        <v>#N/A</v>
      </c>
      <c r="AD102" s="92" t="e">
        <f ca="true">+IF(AND(ISNUMBER(OFFSET('Sanitation Data'!$E$11,0,10*ROW('Sanitation Data'!E96))),'Data Summary'!CS102="Yes"),OFFSET('Sanitation Data'!$E$11,0,10*ROW('Sanitation Data'!E96)),NA())</f>
        <v>#N/A</v>
      </c>
      <c r="AE102" s="92" t="e">
        <f ca="true">+IF(AND(ISNUMBER(OFFSET('Sanitation Data'!$E$12,0,10*ROW('Sanitation Data'!E96))),'Data Summary'!CT102="Yes"),OFFSET('Sanitation Data'!$E$12,0,10*ROW('Sanitation Data'!E96)),NA())</f>
        <v>#N/A</v>
      </c>
      <c r="AF102" s="92" t="e">
        <f ca="true">+IF(AND(ISNUMBER(OFFSET('Sanitation Data'!$F$4,0,10*ROW('Sanitation Data'!F96))),'Data Summary'!CU102="Yes"),100-OFFSET('Sanitation Data'!$F$4,0,10*ROW('Sanitation Data'!F96)),NA())</f>
        <v>#N/A</v>
      </c>
      <c r="AG102" s="92" t="e">
        <f ca="true">+IF(AND(ISNUMBER(OFFSET('Sanitation Data'!$F$6,0,10*ROW('Sanitation Data'!F96))),'Data Summary'!CV102="Yes"),OFFSET('Sanitation Data'!$F$6,0,10*ROW('Sanitation Data'!F96)),NA())</f>
        <v>#N/A</v>
      </c>
      <c r="AH102" s="92" t="e">
        <f ca="true">+IF(AND(ISNUMBER(OFFSET('Sanitation Data'!$F$10,0,10*ROW('Sanitation Data'!F96))),'Data Summary'!CW102="Yes"),OFFSET('Sanitation Data'!$F$10,0,10*ROW('Sanitation Data'!F96)),NA())</f>
        <v>#N/A</v>
      </c>
      <c r="AI102" s="92" t="e">
        <f ca="true">+IF(AND(ISNUMBER(OFFSET('Sanitation Data'!$F$11,0,10*ROW('Sanitation Data'!F96))),'Data Summary'!CX102="Yes"),OFFSET('Sanitation Data'!$F$11,0,10*ROW('Sanitation Data'!F96)),NA())</f>
        <v>#N/A</v>
      </c>
      <c r="AJ102" s="92" t="e">
        <f ca="true">+IF(AND(ISNUMBER(OFFSET('Sanitation Data'!$F$12,0,10*ROW('Sanitation Data'!F96))),'Data Summary'!CY102="Yes"),OFFSET('Sanitation Data'!$F$12,0,10*ROW('Sanitation Data'!F96)),NA())</f>
        <v>#N/A</v>
      </c>
      <c r="AK102" s="92" t="e">
        <f ca="true">+IF(AND(ISNUMBER(OFFSET('Sanitation Data'!$G$4,0,10*ROW('Sanitation Data'!G96))),'Data Summary'!CZ102="Yes"),100-OFFSET('Sanitation Data'!$G$4,0,10*ROW('Sanitation Data'!G96)),NA())</f>
        <v>#N/A</v>
      </c>
      <c r="AL102" s="92" t="e">
        <f ca="true">+IF(AND(ISNUMBER(OFFSET('Sanitation Data'!$G$6,0,10*ROW('Sanitation Data'!G96))),'Data Summary'!DA102="Yes"),OFFSET('Sanitation Data'!$G$6,0,10*ROW('Sanitation Data'!G96)),NA())</f>
        <v>#N/A</v>
      </c>
      <c r="AM102" s="92" t="e">
        <f ca="true">+IF(AND(ISNUMBER(OFFSET('Sanitation Data'!$G$10,0,10*ROW('Sanitation Data'!G96))),'Data Summary'!DB102="Yes"),OFFSET('Sanitation Data'!$G$10,0,10*ROW('Sanitation Data'!G96)),NA())</f>
        <v>#N/A</v>
      </c>
      <c r="AN102" s="92" t="e">
        <f ca="true">+IF(AND(ISNUMBER(OFFSET('Sanitation Data'!$G$11,0,10*ROW('Sanitation Data'!G96))),'Data Summary'!DC102="Yes"),OFFSET('Sanitation Data'!$G$11,0,10*ROW('Sanitation Data'!G96)),NA())</f>
        <v>#N/A</v>
      </c>
      <c r="AO102" s="92" t="e">
        <f ca="true">+IF(AND(ISNUMBER(OFFSET('Sanitation Data'!$G$12,0,10*ROW('Sanitation Data'!G96))),'Data Summary'!DD102="Yes"),OFFSET('Sanitation Data'!$G$12,0,10*ROW('Sanitation Data'!G96)),NA())</f>
        <v>#N/A</v>
      </c>
      <c r="AP102" s="92" t="e">
        <f ca="true">+IF(AND(ISNUMBER(OFFSET('Sanitation Data'!$H$4,0,10*ROW('Sanitation Data'!H96))),'Data Summary'!DE102="Yes"),100-OFFSET('Sanitation Data'!$H$4,0,10*ROW('Sanitation Data'!H96)),NA())</f>
        <v>#N/A</v>
      </c>
      <c r="AQ102" s="92" t="e">
        <f ca="true">+IF(AND(ISNUMBER(OFFSET('Sanitation Data'!$H$6,0,10*ROW('Sanitation Data'!H96))),'Data Summary'!DF102="Yes"),OFFSET('Sanitation Data'!$H$6,0,10*ROW('Sanitation Data'!H96)),NA())</f>
        <v>#N/A</v>
      </c>
      <c r="AR102" s="92" t="e">
        <f ca="true">+IF(AND(ISNUMBER(OFFSET('Sanitation Data'!$H$10,0,10*ROW('Sanitation Data'!H96))),'Data Summary'!DG102="Yes"),OFFSET('Sanitation Data'!$H$10,0,10*ROW('Sanitation Data'!H96)),NA())</f>
        <v>#N/A</v>
      </c>
      <c r="AS102" s="92" t="e">
        <f ca="true">+IF(AND(ISNUMBER(OFFSET('Sanitation Data'!$H$11,0,10*ROW('Sanitation Data'!H96))),'Data Summary'!DH102="Yes"),OFFSET('Sanitation Data'!$H$11,0,10*ROW('Sanitation Data'!H96)),NA())</f>
        <v>#N/A</v>
      </c>
      <c r="AT102" s="92" t="e">
        <f ca="true">+IF(AND(ISNUMBER(OFFSET('Sanitation Data'!$H$12,0,10*ROW('Sanitation Data'!H96))),'Data Summary'!DI102="Yes"),OFFSET('Sanitation Data'!$H$12,0,10*ROW('Sanitation Data'!H96)),NA())</f>
        <v>#N/A</v>
      </c>
      <c r="AU102" s="92" t="e">
        <f ca="true">+IF(AND(ISNUMBER(OFFSET('Sanitation Data'!$I$4,0,10*ROW('Sanitation Data'!I96))),'Data Summary'!DJ102="Yes"),100-OFFSET('Sanitation Data'!$I$4,0,10*ROW('Sanitation Data'!I96)),NA())</f>
        <v>#N/A</v>
      </c>
      <c r="AV102" s="92" t="e">
        <f ca="true">+IF(AND(ISNUMBER(OFFSET('Sanitation Data'!$I$6,0,10*ROW('Sanitation Data'!I96))),'Data Summary'!DK102="Yes"),OFFSET('Sanitation Data'!$I$6,0,10*ROW('Sanitation Data'!I96)),NA())</f>
        <v>#N/A</v>
      </c>
      <c r="AW102" s="92" t="e">
        <f ca="true">+IF(AND(ISNUMBER(OFFSET('Sanitation Data'!$I$10,0,10*ROW('Sanitation Data'!I96))),'Data Summary'!DL102="Yes"),OFFSET('Sanitation Data'!$I$10,0,10*ROW('Sanitation Data'!I96)),NA())</f>
        <v>#N/A</v>
      </c>
      <c r="AX102" s="92" t="e">
        <f ca="true">+IF(AND(ISNUMBER(OFFSET('Sanitation Data'!$I$11,0,10*ROW('Sanitation Data'!I96))),'Data Summary'!DM102="Yes"),OFFSET('Sanitation Data'!$I$11,0,10*ROW('Sanitation Data'!I96)),NA())</f>
        <v>#N/A</v>
      </c>
      <c r="AY102" s="92" t="e">
        <f ca="true">+IF(AND(ISNUMBER(OFFSET('Sanitation Data'!$I$12,0,10*ROW('Sanitation Data'!I96))),'Data Summary'!DN102="Yes"),OFFSET('Sanitation Data'!$I$12,0,10*ROW('Sanitation Data'!I96)),NA())</f>
        <v>#N/A</v>
      </c>
      <c r="AZ102" s="93" t="e">
        <f ca="true">+IF(AND(ISNUMBER(OFFSET('Hygiene Data'!$D$5,0,10*ROW('Hygiene Data'!D96))),'Data Summary'!DO102="Yes"),OFFSET('Hygiene Data'!$D$5,0,10*ROW('Hygiene Data'!D96)),NA())</f>
        <v>#N/A</v>
      </c>
      <c r="BA102" s="93" t="e">
        <f ca="true">+IF(AND(ISNUMBER(OFFSET('Hygiene Data'!$D$7,0,10*ROW('Hygiene Data'!D96))),'Data Summary'!DP102="Yes"),OFFSET('Hygiene Data'!$D$7,0,10*ROW('Hygiene Data'!D96)),NA())</f>
        <v>#N/A</v>
      </c>
      <c r="BB102" s="93" t="e">
        <f ca="true">+IF(AND(ISNUMBER(OFFSET('Hygiene Data'!$D$9,0,10*ROW('Hygiene Data'!D96))),'Data Summary'!DQ102="Yes"),OFFSET('Hygiene Data'!$D$9,0,10*ROW('Hygiene Data'!D96)),NA())</f>
        <v>#N/A</v>
      </c>
      <c r="BC102" s="93" t="e">
        <f ca="true">+IF(AND(ISNUMBER(OFFSET('Hygiene Data'!$E$5,0,10*ROW('Hygiene Data'!E96))),'Data Summary'!DR102="Yes"),OFFSET('Hygiene Data'!$E$5,0,10*ROW('Hygiene Data'!E96)),NA())</f>
        <v>#N/A</v>
      </c>
      <c r="BD102" s="93" t="e">
        <f ca="true">+IF(AND(ISNUMBER(OFFSET('Hygiene Data'!$E$7,0,10*ROW('Hygiene Data'!E96))),'Data Summary'!DS102="Yes"),OFFSET('Hygiene Data'!$E$7,0,10*ROW('Hygiene Data'!E96)),NA())</f>
        <v>#N/A</v>
      </c>
      <c r="BE102" s="93" t="e">
        <f ca="true">+IF(AND(ISNUMBER(OFFSET('Hygiene Data'!$E$9,0,10*ROW('Hygiene Data'!E96))),'Data Summary'!DT102="Yes"),OFFSET('Hygiene Data'!$E$9,0,10*ROW('Hygiene Data'!E96)),NA())</f>
        <v>#N/A</v>
      </c>
      <c r="BF102" s="93" t="e">
        <f ca="true">+IF(AND(ISNUMBER(OFFSET('Hygiene Data'!$F$5,0,10*ROW('Hygiene Data'!F96))),'Data Summary'!DU102="Yes"),OFFSET('Hygiene Data'!$F$5,0,10*ROW('Hygiene Data'!F96)),NA())</f>
        <v>#N/A</v>
      </c>
      <c r="BG102" s="93" t="e">
        <f ca="true">+IF(AND(ISNUMBER(OFFSET('Hygiene Data'!$F$7,0,10*ROW('Hygiene Data'!F96))),'Data Summary'!DV102="Yes"),OFFSET('Hygiene Data'!$F$7,0,10*ROW('Hygiene Data'!F96)),NA())</f>
        <v>#N/A</v>
      </c>
      <c r="BH102" s="93" t="e">
        <f ca="true">+IF(AND(ISNUMBER(OFFSET('Hygiene Data'!$F$9,0,10*ROW('Hygiene Data'!F96))),'Data Summary'!DW102="Yes"),OFFSET('Hygiene Data'!$F$9,0,10*ROW('Hygiene Data'!F96)),NA())</f>
        <v>#N/A</v>
      </c>
      <c r="BI102" s="93" t="e">
        <f ca="true">+IF(AND(ISNUMBER(OFFSET('Hygiene Data'!$G$5,0,10*ROW('Hygiene Data'!G96))),'Data Summary'!DX102="Yes"),OFFSET('Hygiene Data'!$G$5,0,10*ROW('Hygiene Data'!G96)),NA())</f>
        <v>#N/A</v>
      </c>
      <c r="BJ102" s="93" t="e">
        <f ca="true">+IF(AND(ISNUMBER(OFFSET('Hygiene Data'!$G$7,0,10*ROW('Hygiene Data'!G96))),'Data Summary'!DY102="Yes"),OFFSET('Hygiene Data'!$G$7,0,10*ROW('Hygiene Data'!G96)),NA())</f>
        <v>#N/A</v>
      </c>
      <c r="BK102" s="93" t="e">
        <f ca="true">+IF(AND(ISNUMBER(OFFSET('Hygiene Data'!$G$9,0,10*ROW('Hygiene Data'!G96))),'Data Summary'!DZ102="Yes"),OFFSET('Hygiene Data'!$G$9,0,10*ROW('Hygiene Data'!G96)),NA())</f>
        <v>#N/A</v>
      </c>
      <c r="BL102" s="93" t="e">
        <f ca="true">+IF(AND(ISNUMBER(OFFSET('Hygiene Data'!$H$5,0,10*ROW('Hygiene Data'!H96))),'Data Summary'!EA102="Yes"),OFFSET('Hygiene Data'!$H$5,0,10*ROW('Hygiene Data'!H96)),NA())</f>
        <v>#N/A</v>
      </c>
      <c r="BM102" s="93" t="e">
        <f ca="true">+IF(AND(ISNUMBER(OFFSET('Hygiene Data'!$H$7,0,10*ROW('Hygiene Data'!H96))),'Data Summary'!EB102="Yes"),OFFSET('Hygiene Data'!$H$7,0,10*ROW('Hygiene Data'!H96)),NA())</f>
        <v>#N/A</v>
      </c>
      <c r="BN102" s="93" t="e">
        <f ca="true">+IF(AND(ISNUMBER(OFFSET('Hygiene Data'!$H$9,0,10*ROW('Hygiene Data'!H96))),'Data Summary'!EC102="Yes"),OFFSET('Hygiene Data'!$H$9,0,10*ROW('Hygiene Data'!H96)),NA())</f>
        <v>#N/A</v>
      </c>
      <c r="BO102" s="93" t="e">
        <f ca="true">+IF(AND(ISNUMBER(OFFSET('Hygiene Data'!$I$5,0,10*ROW('Hygiene Data'!I96))),'Data Summary'!ED102="Yes"),OFFSET('Hygiene Data'!$I$5,0,10*ROW('Hygiene Data'!I96)),NA())</f>
        <v>#N/A</v>
      </c>
      <c r="BP102" s="93" t="e">
        <f ca="true">+IF(AND(ISNUMBER(OFFSET('Hygiene Data'!$I$7,0,10*ROW('Hygiene Data'!I96))),'Data Summary'!EE102="Yes"),OFFSET('Hygiene Data'!$I$7,0,10*ROW('Hygiene Data'!I96)),NA())</f>
        <v>#N/A</v>
      </c>
      <c r="BQ102" s="93" t="e">
        <f ca="true">+IF(AND(ISNUMBER(OFFSET('Hygiene Data'!$I$9,0,10*ROW('Hygiene Data'!I96))),'Data Summary'!EF102="Yes"),OFFSET('Hygiene Data'!$I$9,0,10*ROW('Hygiene Data'!I96)),NA())</f>
        <v>#N/A</v>
      </c>
    </row>
    <row xmlns:x14ac="http://schemas.microsoft.com/office/spreadsheetml/2009/9/ac" r="103" x14ac:dyDescent="0.2">
      <c r="A103" s="328" t="e">
        <f ca="true">+RIGHT('Data Summary'!A103,LEN('Data Summary'!A103)-9)</f>
        <v>#VALUE!</v>
      </c>
      <c r="B103" s="35" t="str">
        <f ca="true">+IF(ISTEXT('Data Summary'!B103),'Data Summary'!B103,"")</f>
        <v/>
      </c>
      <c r="C103" s="327" t="e">
        <f ca="true">+VALUE('Data Summary'!C103)</f>
        <v>#VALUE!</v>
      </c>
      <c r="D103" s="91" t="e">
        <f ca="true">+IF(AND(ISNUMBER(OFFSET('Water Data'!$D$4,0,10*ROW('Water Data'!D97))),'Data Summary'!BS103="Yes"),100-OFFSET('Water Data'!$D$4,0,10*ROW('Water Data'!D97)),NA())</f>
        <v>#N/A</v>
      </c>
      <c r="E103" s="91" t="e">
        <f ca="true">+IF(AND(ISNUMBER(OFFSET('Water Data'!$D$6,0,10*ROW('Water Data'!D97))),'Data Summary'!BT103="Yes"),OFFSET('Water Data'!$D$6,0,10*ROW('Water Data'!D97)),NA())</f>
        <v>#N/A</v>
      </c>
      <c r="F103" s="91" t="e">
        <f ca="true">+IF(AND(ISNUMBER(OFFSET('Water Data'!$D$9,0,10*ROW('Water Data'!D97))),'Data Summary'!BU103="Yes"),OFFSET('Water Data'!$D$9,0,10*ROW('Water Data'!D97)),NA())</f>
        <v>#N/A</v>
      </c>
      <c r="G103" s="91" t="e">
        <f ca="true">+IF(AND(ISNUMBER(OFFSET('Water Data'!$E$4,0,10*ROW('Water Data'!E97))),'Data Summary'!BV103="Yes"),100-OFFSET('Water Data'!$E$4,0,10*ROW('Water Data'!E97)),NA())</f>
        <v>#N/A</v>
      </c>
      <c r="H103" s="91" t="e">
        <f ca="true">+IF(AND(ISNUMBER(OFFSET('Water Data'!$E$6,0,10*ROW('Water Data'!E97))),'Data Summary'!BW103="Yes"),OFFSET('Water Data'!$E$6,0,10*ROW('Water Data'!E97)),NA())</f>
        <v>#N/A</v>
      </c>
      <c r="I103" s="91" t="e">
        <f ca="true">+IF(AND(ISNUMBER(OFFSET('Water Data'!$E$9,0,10*ROW('Water Data'!E97))),'Data Summary'!BX103="Yes"),OFFSET('Water Data'!$E$9,0,10*ROW('Water Data'!E97)),NA())</f>
        <v>#N/A</v>
      </c>
      <c r="J103" s="91" t="e">
        <f ca="true">+IF(AND(ISNUMBER(OFFSET('Water Data'!$F$4,0,10*ROW('Water Data'!F97))),'Data Summary'!BY103="Yes"),100-OFFSET('Water Data'!$F$4,0,10*ROW('Water Data'!F97)),NA())</f>
        <v>#N/A</v>
      </c>
      <c r="K103" s="91" t="e">
        <f ca="true">+IF(AND(ISNUMBER(OFFSET('Water Data'!$F$6,0,10*ROW('Water Data'!F97))),'Data Summary'!BZ103="Yes"),OFFSET('Water Data'!$F$6,0,10*ROW('Water Data'!F97)),NA())</f>
        <v>#N/A</v>
      </c>
      <c r="L103" s="91" t="e">
        <f ca="true">+IF(AND(ISNUMBER(OFFSET('Water Data'!$F$9,0,10*ROW('Water Data'!F97))),'Data Summary'!CA103="Yes"),OFFSET('Water Data'!$F$9,0,10*ROW('Water Data'!F97)),NA())</f>
        <v>#N/A</v>
      </c>
      <c r="M103" s="91" t="e">
        <f ca="true">+IF(AND(ISNUMBER(OFFSET('Water Data'!$G$4,0,10*ROW('Water Data'!G97))),'Data Summary'!CB103="Yes"),100-OFFSET('Water Data'!$G$4,0,10*ROW('Water Data'!G97)),NA())</f>
        <v>#N/A</v>
      </c>
      <c r="N103" s="91" t="e">
        <f ca="true">+IF(AND(ISNUMBER(OFFSET('Water Data'!$G$6,0,10*ROW('Water Data'!G97))),'Data Summary'!CC103="Yes"),OFFSET('Water Data'!$G$6,0,10*ROW('Water Data'!G97)),NA())</f>
        <v>#N/A</v>
      </c>
      <c r="O103" s="91" t="e">
        <f ca="true">+IF(AND(ISNUMBER(OFFSET('Water Data'!$G$9,0,10*ROW('Water Data'!G97))),'Data Summary'!CD103="Yes"),OFFSET('Water Data'!$G$9,0,10*ROW('Water Data'!G97)),NA())</f>
        <v>#N/A</v>
      </c>
      <c r="P103" s="91" t="e">
        <f ca="true">+IF(AND(ISNUMBER(OFFSET('Water Data'!$H$4,0,10*ROW('Water Data'!H97))),'Data Summary'!CE103="Yes"),100-OFFSET('Water Data'!$H$4,0,10*ROW('Water Data'!H97)),NA())</f>
        <v>#N/A</v>
      </c>
      <c r="Q103" s="91" t="e">
        <f ca="true">+IF(AND(ISNUMBER(OFFSET('Water Data'!$H$6,0,10*ROW('Water Data'!H97))),'Data Summary'!CF103="Yes"),OFFSET('Water Data'!$H$6,0,10*ROW('Water Data'!H97)),NA())</f>
        <v>#N/A</v>
      </c>
      <c r="R103" s="91" t="e">
        <f ca="true">+IF(AND(ISNUMBER(OFFSET('Water Data'!$H$9,0,10*ROW('Water Data'!H97))),'Data Summary'!CG103="Yes"),OFFSET('Water Data'!$H$9,0,10*ROW('Water Data'!H97)),NA())</f>
        <v>#N/A</v>
      </c>
      <c r="S103" s="91" t="e">
        <f ca="true">+IF(AND(ISNUMBER(OFFSET('Water Data'!$I$4,0,10*ROW('Water Data'!I97))),'Data Summary'!CH103="Yes"),100-OFFSET('Water Data'!$I$4,0,10*ROW('Water Data'!I97)),NA())</f>
        <v>#N/A</v>
      </c>
      <c r="T103" s="91" t="e">
        <f ca="true">+IF(AND(ISNUMBER(OFFSET('Water Data'!$I$6,0,10*ROW('Water Data'!I97))),'Data Summary'!CI103="Yes"),OFFSET('Water Data'!$I$6,0,10*ROW('Water Data'!I97)),NA())</f>
        <v>#N/A</v>
      </c>
      <c r="U103" s="91" t="e">
        <f ca="true">+IF(AND(ISNUMBER(OFFSET('Water Data'!$I$9,0,10*ROW('Water Data'!I97))),'Data Summary'!CJ103="Yes"),OFFSET('Water Data'!$I$9,0,10*ROW('Water Data'!I97)),NA())</f>
        <v>#N/A</v>
      </c>
      <c r="V103" s="92" t="e">
        <f ca="true">+IF(AND(ISNUMBER(OFFSET('Sanitation Data'!$D$4,0,10*ROW('Sanitation Data'!D97))),'Data Summary'!CK103="Yes"),100-OFFSET('Sanitation Data'!$D$4,0,10*ROW('Sanitation Data'!D97)),NA())</f>
        <v>#N/A</v>
      </c>
      <c r="W103" s="92" t="e">
        <f ca="true">+IF(AND(ISNUMBER(OFFSET('Sanitation Data'!$D$6,0,10*ROW('Sanitation Data'!D97))),'Data Summary'!CL103="Yes"),OFFSET('Sanitation Data'!$D$6,0,10*ROW('Sanitation Data'!D97)),NA())</f>
        <v>#N/A</v>
      </c>
      <c r="X103" s="92" t="e">
        <f ca="true">+IF(AND(ISNUMBER(OFFSET('Sanitation Data'!$D$10,0,10*ROW('Sanitation Data'!D97))),'Data Summary'!CM103="Yes"),OFFSET('Sanitation Data'!$D$10,0,10*ROW('Sanitation Data'!D97)),NA())</f>
        <v>#N/A</v>
      </c>
      <c r="Y103" s="92" t="e">
        <f ca="true">+IF(AND(ISNUMBER(OFFSET('Sanitation Data'!$D$11,0,10*ROW('Sanitation Data'!D97))),'Data Summary'!CN103="Yes"),OFFSET('Sanitation Data'!$D$11,0,10*ROW('Sanitation Data'!D97)),NA())</f>
        <v>#N/A</v>
      </c>
      <c r="Z103" s="92" t="e">
        <f ca="true">+IF(AND(ISNUMBER(OFFSET('Sanitation Data'!$D$12,0,10*ROW('Sanitation Data'!D97))),'Data Summary'!CO103="Yes"),OFFSET('Sanitation Data'!$D$12,0,10*ROW('Sanitation Data'!D97)),NA())</f>
        <v>#N/A</v>
      </c>
      <c r="AA103" s="92" t="e">
        <f ca="true">+IF(AND(ISNUMBER(OFFSET('Sanitation Data'!$E$4,0,10*ROW('Sanitation Data'!E97))),'Data Summary'!CP103="Yes"),100-OFFSET('Sanitation Data'!$E$4,0,10*ROW('Sanitation Data'!E97)),NA())</f>
        <v>#N/A</v>
      </c>
      <c r="AB103" s="92" t="e">
        <f ca="true">+IF(AND(ISNUMBER(OFFSET('Sanitation Data'!$E$6,0,10*ROW('Sanitation Data'!E97))),'Data Summary'!CQ103="Yes"),OFFSET('Sanitation Data'!$E$6,0,10*ROW('Sanitation Data'!E97)),NA())</f>
        <v>#N/A</v>
      </c>
      <c r="AC103" s="92" t="e">
        <f ca="true">+IF(AND(ISNUMBER(OFFSET('Sanitation Data'!$E$10,0,10*ROW('Sanitation Data'!E97))),'Data Summary'!CR103="Yes"),OFFSET('Sanitation Data'!$E$10,0,10*ROW('Sanitation Data'!E97)),NA())</f>
        <v>#N/A</v>
      </c>
      <c r="AD103" s="92" t="e">
        <f ca="true">+IF(AND(ISNUMBER(OFFSET('Sanitation Data'!$E$11,0,10*ROW('Sanitation Data'!E97))),'Data Summary'!CS103="Yes"),OFFSET('Sanitation Data'!$E$11,0,10*ROW('Sanitation Data'!E97)),NA())</f>
        <v>#N/A</v>
      </c>
      <c r="AE103" s="92" t="e">
        <f ca="true">+IF(AND(ISNUMBER(OFFSET('Sanitation Data'!$E$12,0,10*ROW('Sanitation Data'!E97))),'Data Summary'!CT103="Yes"),OFFSET('Sanitation Data'!$E$12,0,10*ROW('Sanitation Data'!E97)),NA())</f>
        <v>#N/A</v>
      </c>
      <c r="AF103" s="92" t="e">
        <f ca="true">+IF(AND(ISNUMBER(OFFSET('Sanitation Data'!$F$4,0,10*ROW('Sanitation Data'!F97))),'Data Summary'!CU103="Yes"),100-OFFSET('Sanitation Data'!$F$4,0,10*ROW('Sanitation Data'!F97)),NA())</f>
        <v>#N/A</v>
      </c>
      <c r="AG103" s="92" t="e">
        <f ca="true">+IF(AND(ISNUMBER(OFFSET('Sanitation Data'!$F$6,0,10*ROW('Sanitation Data'!F97))),'Data Summary'!CV103="Yes"),OFFSET('Sanitation Data'!$F$6,0,10*ROW('Sanitation Data'!F97)),NA())</f>
        <v>#N/A</v>
      </c>
      <c r="AH103" s="92" t="e">
        <f ca="true">+IF(AND(ISNUMBER(OFFSET('Sanitation Data'!$F$10,0,10*ROW('Sanitation Data'!F97))),'Data Summary'!CW103="Yes"),OFFSET('Sanitation Data'!$F$10,0,10*ROW('Sanitation Data'!F97)),NA())</f>
        <v>#N/A</v>
      </c>
      <c r="AI103" s="92" t="e">
        <f ca="true">+IF(AND(ISNUMBER(OFFSET('Sanitation Data'!$F$11,0,10*ROW('Sanitation Data'!F97))),'Data Summary'!CX103="Yes"),OFFSET('Sanitation Data'!$F$11,0,10*ROW('Sanitation Data'!F97)),NA())</f>
        <v>#N/A</v>
      </c>
      <c r="AJ103" s="92" t="e">
        <f ca="true">+IF(AND(ISNUMBER(OFFSET('Sanitation Data'!$F$12,0,10*ROW('Sanitation Data'!F97))),'Data Summary'!CY103="Yes"),OFFSET('Sanitation Data'!$F$12,0,10*ROW('Sanitation Data'!F97)),NA())</f>
        <v>#N/A</v>
      </c>
      <c r="AK103" s="92" t="e">
        <f ca="true">+IF(AND(ISNUMBER(OFFSET('Sanitation Data'!$G$4,0,10*ROW('Sanitation Data'!G97))),'Data Summary'!CZ103="Yes"),100-OFFSET('Sanitation Data'!$G$4,0,10*ROW('Sanitation Data'!G97)),NA())</f>
        <v>#N/A</v>
      </c>
      <c r="AL103" s="92" t="e">
        <f ca="true">+IF(AND(ISNUMBER(OFFSET('Sanitation Data'!$G$6,0,10*ROW('Sanitation Data'!G97))),'Data Summary'!DA103="Yes"),OFFSET('Sanitation Data'!$G$6,0,10*ROW('Sanitation Data'!G97)),NA())</f>
        <v>#N/A</v>
      </c>
      <c r="AM103" s="92" t="e">
        <f ca="true">+IF(AND(ISNUMBER(OFFSET('Sanitation Data'!$G$10,0,10*ROW('Sanitation Data'!G97))),'Data Summary'!DB103="Yes"),OFFSET('Sanitation Data'!$G$10,0,10*ROW('Sanitation Data'!G97)),NA())</f>
        <v>#N/A</v>
      </c>
      <c r="AN103" s="92" t="e">
        <f ca="true">+IF(AND(ISNUMBER(OFFSET('Sanitation Data'!$G$11,0,10*ROW('Sanitation Data'!G97))),'Data Summary'!DC103="Yes"),OFFSET('Sanitation Data'!$G$11,0,10*ROW('Sanitation Data'!G97)),NA())</f>
        <v>#N/A</v>
      </c>
      <c r="AO103" s="92" t="e">
        <f ca="true">+IF(AND(ISNUMBER(OFFSET('Sanitation Data'!$G$12,0,10*ROW('Sanitation Data'!G97))),'Data Summary'!DD103="Yes"),OFFSET('Sanitation Data'!$G$12,0,10*ROW('Sanitation Data'!G97)),NA())</f>
        <v>#N/A</v>
      </c>
      <c r="AP103" s="92" t="e">
        <f ca="true">+IF(AND(ISNUMBER(OFFSET('Sanitation Data'!$H$4,0,10*ROW('Sanitation Data'!H97))),'Data Summary'!DE103="Yes"),100-OFFSET('Sanitation Data'!$H$4,0,10*ROW('Sanitation Data'!H97)),NA())</f>
        <v>#N/A</v>
      </c>
      <c r="AQ103" s="92" t="e">
        <f ca="true">+IF(AND(ISNUMBER(OFFSET('Sanitation Data'!$H$6,0,10*ROW('Sanitation Data'!H97))),'Data Summary'!DF103="Yes"),OFFSET('Sanitation Data'!$H$6,0,10*ROW('Sanitation Data'!H97)),NA())</f>
        <v>#N/A</v>
      </c>
      <c r="AR103" s="92" t="e">
        <f ca="true">+IF(AND(ISNUMBER(OFFSET('Sanitation Data'!$H$10,0,10*ROW('Sanitation Data'!H97))),'Data Summary'!DG103="Yes"),OFFSET('Sanitation Data'!$H$10,0,10*ROW('Sanitation Data'!H97)),NA())</f>
        <v>#N/A</v>
      </c>
      <c r="AS103" s="92" t="e">
        <f ca="true">+IF(AND(ISNUMBER(OFFSET('Sanitation Data'!$H$11,0,10*ROW('Sanitation Data'!H97))),'Data Summary'!DH103="Yes"),OFFSET('Sanitation Data'!$H$11,0,10*ROW('Sanitation Data'!H97)),NA())</f>
        <v>#N/A</v>
      </c>
      <c r="AT103" s="92" t="e">
        <f ca="true">+IF(AND(ISNUMBER(OFFSET('Sanitation Data'!$H$12,0,10*ROW('Sanitation Data'!H97))),'Data Summary'!DI103="Yes"),OFFSET('Sanitation Data'!$H$12,0,10*ROW('Sanitation Data'!H97)),NA())</f>
        <v>#N/A</v>
      </c>
      <c r="AU103" s="92" t="e">
        <f ca="true">+IF(AND(ISNUMBER(OFFSET('Sanitation Data'!$I$4,0,10*ROW('Sanitation Data'!I97))),'Data Summary'!DJ103="Yes"),100-OFFSET('Sanitation Data'!$I$4,0,10*ROW('Sanitation Data'!I97)),NA())</f>
        <v>#N/A</v>
      </c>
      <c r="AV103" s="92" t="e">
        <f ca="true">+IF(AND(ISNUMBER(OFFSET('Sanitation Data'!$I$6,0,10*ROW('Sanitation Data'!I97))),'Data Summary'!DK103="Yes"),OFFSET('Sanitation Data'!$I$6,0,10*ROW('Sanitation Data'!I97)),NA())</f>
        <v>#N/A</v>
      </c>
      <c r="AW103" s="92" t="e">
        <f ca="true">+IF(AND(ISNUMBER(OFFSET('Sanitation Data'!$I$10,0,10*ROW('Sanitation Data'!I97))),'Data Summary'!DL103="Yes"),OFFSET('Sanitation Data'!$I$10,0,10*ROW('Sanitation Data'!I97)),NA())</f>
        <v>#N/A</v>
      </c>
      <c r="AX103" s="92" t="e">
        <f ca="true">+IF(AND(ISNUMBER(OFFSET('Sanitation Data'!$I$11,0,10*ROW('Sanitation Data'!I97))),'Data Summary'!DM103="Yes"),OFFSET('Sanitation Data'!$I$11,0,10*ROW('Sanitation Data'!I97)),NA())</f>
        <v>#N/A</v>
      </c>
      <c r="AY103" s="92" t="e">
        <f ca="true">+IF(AND(ISNUMBER(OFFSET('Sanitation Data'!$I$12,0,10*ROW('Sanitation Data'!I97))),'Data Summary'!DN103="Yes"),OFFSET('Sanitation Data'!$I$12,0,10*ROW('Sanitation Data'!I97)),NA())</f>
        <v>#N/A</v>
      </c>
      <c r="AZ103" s="93" t="e">
        <f ca="true">+IF(AND(ISNUMBER(OFFSET('Hygiene Data'!$D$5,0,10*ROW('Hygiene Data'!D97))),'Data Summary'!DO103="Yes"),OFFSET('Hygiene Data'!$D$5,0,10*ROW('Hygiene Data'!D97)),NA())</f>
        <v>#N/A</v>
      </c>
      <c r="BA103" s="93" t="e">
        <f ca="true">+IF(AND(ISNUMBER(OFFSET('Hygiene Data'!$D$7,0,10*ROW('Hygiene Data'!D97))),'Data Summary'!DP103="Yes"),OFFSET('Hygiene Data'!$D$7,0,10*ROW('Hygiene Data'!D97)),NA())</f>
        <v>#N/A</v>
      </c>
      <c r="BB103" s="93" t="e">
        <f ca="true">+IF(AND(ISNUMBER(OFFSET('Hygiene Data'!$D$9,0,10*ROW('Hygiene Data'!D97))),'Data Summary'!DQ103="Yes"),OFFSET('Hygiene Data'!$D$9,0,10*ROW('Hygiene Data'!D97)),NA())</f>
        <v>#N/A</v>
      </c>
      <c r="BC103" s="93" t="e">
        <f ca="true">+IF(AND(ISNUMBER(OFFSET('Hygiene Data'!$E$5,0,10*ROW('Hygiene Data'!E97))),'Data Summary'!DR103="Yes"),OFFSET('Hygiene Data'!$E$5,0,10*ROW('Hygiene Data'!E97)),NA())</f>
        <v>#N/A</v>
      </c>
      <c r="BD103" s="93" t="e">
        <f ca="true">+IF(AND(ISNUMBER(OFFSET('Hygiene Data'!$E$7,0,10*ROW('Hygiene Data'!E97))),'Data Summary'!DS103="Yes"),OFFSET('Hygiene Data'!$E$7,0,10*ROW('Hygiene Data'!E97)),NA())</f>
        <v>#N/A</v>
      </c>
      <c r="BE103" s="93" t="e">
        <f ca="true">+IF(AND(ISNUMBER(OFFSET('Hygiene Data'!$E$9,0,10*ROW('Hygiene Data'!E97))),'Data Summary'!DT103="Yes"),OFFSET('Hygiene Data'!$E$9,0,10*ROW('Hygiene Data'!E97)),NA())</f>
        <v>#N/A</v>
      </c>
      <c r="BF103" s="93" t="e">
        <f ca="true">+IF(AND(ISNUMBER(OFFSET('Hygiene Data'!$F$5,0,10*ROW('Hygiene Data'!F97))),'Data Summary'!DU103="Yes"),OFFSET('Hygiene Data'!$F$5,0,10*ROW('Hygiene Data'!F97)),NA())</f>
        <v>#N/A</v>
      </c>
      <c r="BG103" s="93" t="e">
        <f ca="true">+IF(AND(ISNUMBER(OFFSET('Hygiene Data'!$F$7,0,10*ROW('Hygiene Data'!F97))),'Data Summary'!DV103="Yes"),OFFSET('Hygiene Data'!$F$7,0,10*ROW('Hygiene Data'!F97)),NA())</f>
        <v>#N/A</v>
      </c>
      <c r="BH103" s="93" t="e">
        <f ca="true">+IF(AND(ISNUMBER(OFFSET('Hygiene Data'!$F$9,0,10*ROW('Hygiene Data'!F97))),'Data Summary'!DW103="Yes"),OFFSET('Hygiene Data'!$F$9,0,10*ROW('Hygiene Data'!F97)),NA())</f>
        <v>#N/A</v>
      </c>
      <c r="BI103" s="93" t="e">
        <f ca="true">+IF(AND(ISNUMBER(OFFSET('Hygiene Data'!$G$5,0,10*ROW('Hygiene Data'!G97))),'Data Summary'!DX103="Yes"),OFFSET('Hygiene Data'!$G$5,0,10*ROW('Hygiene Data'!G97)),NA())</f>
        <v>#N/A</v>
      </c>
      <c r="BJ103" s="93" t="e">
        <f ca="true">+IF(AND(ISNUMBER(OFFSET('Hygiene Data'!$G$7,0,10*ROW('Hygiene Data'!G97))),'Data Summary'!DY103="Yes"),OFFSET('Hygiene Data'!$G$7,0,10*ROW('Hygiene Data'!G97)),NA())</f>
        <v>#N/A</v>
      </c>
      <c r="BK103" s="93" t="e">
        <f ca="true">+IF(AND(ISNUMBER(OFFSET('Hygiene Data'!$G$9,0,10*ROW('Hygiene Data'!G97))),'Data Summary'!DZ103="Yes"),OFFSET('Hygiene Data'!$G$9,0,10*ROW('Hygiene Data'!G97)),NA())</f>
        <v>#N/A</v>
      </c>
      <c r="BL103" s="93" t="e">
        <f ca="true">+IF(AND(ISNUMBER(OFFSET('Hygiene Data'!$H$5,0,10*ROW('Hygiene Data'!H97))),'Data Summary'!EA103="Yes"),OFFSET('Hygiene Data'!$H$5,0,10*ROW('Hygiene Data'!H97)),NA())</f>
        <v>#N/A</v>
      </c>
      <c r="BM103" s="93" t="e">
        <f ca="true">+IF(AND(ISNUMBER(OFFSET('Hygiene Data'!$H$7,0,10*ROW('Hygiene Data'!H97))),'Data Summary'!EB103="Yes"),OFFSET('Hygiene Data'!$H$7,0,10*ROW('Hygiene Data'!H97)),NA())</f>
        <v>#N/A</v>
      </c>
      <c r="BN103" s="93" t="e">
        <f ca="true">+IF(AND(ISNUMBER(OFFSET('Hygiene Data'!$H$9,0,10*ROW('Hygiene Data'!H97))),'Data Summary'!EC103="Yes"),OFFSET('Hygiene Data'!$H$9,0,10*ROW('Hygiene Data'!H97)),NA())</f>
        <v>#N/A</v>
      </c>
      <c r="BO103" s="93" t="e">
        <f ca="true">+IF(AND(ISNUMBER(OFFSET('Hygiene Data'!$I$5,0,10*ROW('Hygiene Data'!I97))),'Data Summary'!ED103="Yes"),OFFSET('Hygiene Data'!$I$5,0,10*ROW('Hygiene Data'!I97)),NA())</f>
        <v>#N/A</v>
      </c>
      <c r="BP103" s="93" t="e">
        <f ca="true">+IF(AND(ISNUMBER(OFFSET('Hygiene Data'!$I$7,0,10*ROW('Hygiene Data'!I97))),'Data Summary'!EE103="Yes"),OFFSET('Hygiene Data'!$I$7,0,10*ROW('Hygiene Data'!I97)),NA())</f>
        <v>#N/A</v>
      </c>
      <c r="BQ103" s="93" t="e">
        <f ca="true">+IF(AND(ISNUMBER(OFFSET('Hygiene Data'!$I$9,0,10*ROW('Hygiene Data'!I97))),'Data Summary'!EF103="Yes"),OFFSET('Hygiene Data'!$I$9,0,10*ROW('Hygiene Data'!I97)),NA())</f>
        <v>#N/A</v>
      </c>
    </row>
    <row xmlns:x14ac="http://schemas.microsoft.com/office/spreadsheetml/2009/9/ac" r="104" x14ac:dyDescent="0.2">
      <c r="A104" s="328" t="e">
        <f ca="true">+RIGHT('Data Summary'!A104,LEN('Data Summary'!A104)-9)</f>
        <v>#VALUE!</v>
      </c>
      <c r="B104" s="35" t="str">
        <f ca="true">+IF(ISTEXT('Data Summary'!B104),'Data Summary'!B104,"")</f>
        <v/>
      </c>
      <c r="C104" s="327" t="e">
        <f ca="true">+VALUE('Data Summary'!C104)</f>
        <v>#VALUE!</v>
      </c>
      <c r="D104" s="91" t="e">
        <f ca="true">+IF(AND(ISNUMBER(OFFSET('Water Data'!$D$4,0,10*ROW('Water Data'!D98))),'Data Summary'!BS104="Yes"),100-OFFSET('Water Data'!$D$4,0,10*ROW('Water Data'!D98)),NA())</f>
        <v>#N/A</v>
      </c>
      <c r="E104" s="91" t="e">
        <f ca="true">+IF(AND(ISNUMBER(OFFSET('Water Data'!$D$6,0,10*ROW('Water Data'!D98))),'Data Summary'!BT104="Yes"),OFFSET('Water Data'!$D$6,0,10*ROW('Water Data'!D98)),NA())</f>
        <v>#N/A</v>
      </c>
      <c r="F104" s="91" t="e">
        <f ca="true">+IF(AND(ISNUMBER(OFFSET('Water Data'!$D$9,0,10*ROW('Water Data'!D98))),'Data Summary'!BU104="Yes"),OFFSET('Water Data'!$D$9,0,10*ROW('Water Data'!D98)),NA())</f>
        <v>#N/A</v>
      </c>
      <c r="G104" s="91" t="e">
        <f ca="true">+IF(AND(ISNUMBER(OFFSET('Water Data'!$E$4,0,10*ROW('Water Data'!E98))),'Data Summary'!BV104="Yes"),100-OFFSET('Water Data'!$E$4,0,10*ROW('Water Data'!E98)),NA())</f>
        <v>#N/A</v>
      </c>
      <c r="H104" s="91" t="e">
        <f ca="true">+IF(AND(ISNUMBER(OFFSET('Water Data'!$E$6,0,10*ROW('Water Data'!E98))),'Data Summary'!BW104="Yes"),OFFSET('Water Data'!$E$6,0,10*ROW('Water Data'!E98)),NA())</f>
        <v>#N/A</v>
      </c>
      <c r="I104" s="91" t="e">
        <f ca="true">+IF(AND(ISNUMBER(OFFSET('Water Data'!$E$9,0,10*ROW('Water Data'!E98))),'Data Summary'!BX104="Yes"),OFFSET('Water Data'!$E$9,0,10*ROW('Water Data'!E98)),NA())</f>
        <v>#N/A</v>
      </c>
      <c r="J104" s="91" t="e">
        <f ca="true">+IF(AND(ISNUMBER(OFFSET('Water Data'!$F$4,0,10*ROW('Water Data'!F98))),'Data Summary'!BY104="Yes"),100-OFFSET('Water Data'!$F$4,0,10*ROW('Water Data'!F98)),NA())</f>
        <v>#N/A</v>
      </c>
      <c r="K104" s="91" t="e">
        <f ca="true">+IF(AND(ISNUMBER(OFFSET('Water Data'!$F$6,0,10*ROW('Water Data'!F98))),'Data Summary'!BZ104="Yes"),OFFSET('Water Data'!$F$6,0,10*ROW('Water Data'!F98)),NA())</f>
        <v>#N/A</v>
      </c>
      <c r="L104" s="91" t="e">
        <f ca="true">+IF(AND(ISNUMBER(OFFSET('Water Data'!$F$9,0,10*ROW('Water Data'!F98))),'Data Summary'!CA104="Yes"),OFFSET('Water Data'!$F$9,0,10*ROW('Water Data'!F98)),NA())</f>
        <v>#N/A</v>
      </c>
      <c r="M104" s="91" t="e">
        <f ca="true">+IF(AND(ISNUMBER(OFFSET('Water Data'!$G$4,0,10*ROW('Water Data'!G98))),'Data Summary'!CB104="Yes"),100-OFFSET('Water Data'!$G$4,0,10*ROW('Water Data'!G98)),NA())</f>
        <v>#N/A</v>
      </c>
      <c r="N104" s="91" t="e">
        <f ca="true">+IF(AND(ISNUMBER(OFFSET('Water Data'!$G$6,0,10*ROW('Water Data'!G98))),'Data Summary'!CC104="Yes"),OFFSET('Water Data'!$G$6,0,10*ROW('Water Data'!G98)),NA())</f>
        <v>#N/A</v>
      </c>
      <c r="O104" s="91" t="e">
        <f ca="true">+IF(AND(ISNUMBER(OFFSET('Water Data'!$G$9,0,10*ROW('Water Data'!G98))),'Data Summary'!CD104="Yes"),OFFSET('Water Data'!$G$9,0,10*ROW('Water Data'!G98)),NA())</f>
        <v>#N/A</v>
      </c>
      <c r="P104" s="91" t="e">
        <f ca="true">+IF(AND(ISNUMBER(OFFSET('Water Data'!$H$4,0,10*ROW('Water Data'!H98))),'Data Summary'!CE104="Yes"),100-OFFSET('Water Data'!$H$4,0,10*ROW('Water Data'!H98)),NA())</f>
        <v>#N/A</v>
      </c>
      <c r="Q104" s="91" t="e">
        <f ca="true">+IF(AND(ISNUMBER(OFFSET('Water Data'!$H$6,0,10*ROW('Water Data'!H98))),'Data Summary'!CF104="Yes"),OFFSET('Water Data'!$H$6,0,10*ROW('Water Data'!H98)),NA())</f>
        <v>#N/A</v>
      </c>
      <c r="R104" s="91" t="e">
        <f ca="true">+IF(AND(ISNUMBER(OFFSET('Water Data'!$H$9,0,10*ROW('Water Data'!H98))),'Data Summary'!CG104="Yes"),OFFSET('Water Data'!$H$9,0,10*ROW('Water Data'!H98)),NA())</f>
        <v>#N/A</v>
      </c>
      <c r="S104" s="91" t="e">
        <f ca="true">+IF(AND(ISNUMBER(OFFSET('Water Data'!$I$4,0,10*ROW('Water Data'!I98))),'Data Summary'!CH104="Yes"),100-OFFSET('Water Data'!$I$4,0,10*ROW('Water Data'!I98)),NA())</f>
        <v>#N/A</v>
      </c>
      <c r="T104" s="91" t="e">
        <f ca="true">+IF(AND(ISNUMBER(OFFSET('Water Data'!$I$6,0,10*ROW('Water Data'!I98))),'Data Summary'!CI104="Yes"),OFFSET('Water Data'!$I$6,0,10*ROW('Water Data'!I98)),NA())</f>
        <v>#N/A</v>
      </c>
      <c r="U104" s="91" t="e">
        <f ca="true">+IF(AND(ISNUMBER(OFFSET('Water Data'!$I$9,0,10*ROW('Water Data'!I98))),'Data Summary'!CJ104="Yes"),OFFSET('Water Data'!$I$9,0,10*ROW('Water Data'!I98)),NA())</f>
        <v>#N/A</v>
      </c>
      <c r="V104" s="92" t="e">
        <f ca="true">+IF(AND(ISNUMBER(OFFSET('Sanitation Data'!$D$4,0,10*ROW('Sanitation Data'!D98))),'Data Summary'!CK104="Yes"),100-OFFSET('Sanitation Data'!$D$4,0,10*ROW('Sanitation Data'!D98)),NA())</f>
        <v>#N/A</v>
      </c>
      <c r="W104" s="92" t="e">
        <f ca="true">+IF(AND(ISNUMBER(OFFSET('Sanitation Data'!$D$6,0,10*ROW('Sanitation Data'!D98))),'Data Summary'!CL104="Yes"),OFFSET('Sanitation Data'!$D$6,0,10*ROW('Sanitation Data'!D98)),NA())</f>
        <v>#N/A</v>
      </c>
      <c r="X104" s="92" t="e">
        <f ca="true">+IF(AND(ISNUMBER(OFFSET('Sanitation Data'!$D$10,0,10*ROW('Sanitation Data'!D98))),'Data Summary'!CM104="Yes"),OFFSET('Sanitation Data'!$D$10,0,10*ROW('Sanitation Data'!D98)),NA())</f>
        <v>#N/A</v>
      </c>
      <c r="Y104" s="92" t="e">
        <f ca="true">+IF(AND(ISNUMBER(OFFSET('Sanitation Data'!$D$11,0,10*ROW('Sanitation Data'!D98))),'Data Summary'!CN104="Yes"),OFFSET('Sanitation Data'!$D$11,0,10*ROW('Sanitation Data'!D98)),NA())</f>
        <v>#N/A</v>
      </c>
      <c r="Z104" s="92" t="e">
        <f ca="true">+IF(AND(ISNUMBER(OFFSET('Sanitation Data'!$D$12,0,10*ROW('Sanitation Data'!D98))),'Data Summary'!CO104="Yes"),OFFSET('Sanitation Data'!$D$12,0,10*ROW('Sanitation Data'!D98)),NA())</f>
        <v>#N/A</v>
      </c>
      <c r="AA104" s="92" t="e">
        <f ca="true">+IF(AND(ISNUMBER(OFFSET('Sanitation Data'!$E$4,0,10*ROW('Sanitation Data'!E98))),'Data Summary'!CP104="Yes"),100-OFFSET('Sanitation Data'!$E$4,0,10*ROW('Sanitation Data'!E98)),NA())</f>
        <v>#N/A</v>
      </c>
      <c r="AB104" s="92" t="e">
        <f ca="true">+IF(AND(ISNUMBER(OFFSET('Sanitation Data'!$E$6,0,10*ROW('Sanitation Data'!E98))),'Data Summary'!CQ104="Yes"),OFFSET('Sanitation Data'!$E$6,0,10*ROW('Sanitation Data'!E98)),NA())</f>
        <v>#N/A</v>
      </c>
      <c r="AC104" s="92" t="e">
        <f ca="true">+IF(AND(ISNUMBER(OFFSET('Sanitation Data'!$E$10,0,10*ROW('Sanitation Data'!E98))),'Data Summary'!CR104="Yes"),OFFSET('Sanitation Data'!$E$10,0,10*ROW('Sanitation Data'!E98)),NA())</f>
        <v>#N/A</v>
      </c>
      <c r="AD104" s="92" t="e">
        <f ca="true">+IF(AND(ISNUMBER(OFFSET('Sanitation Data'!$E$11,0,10*ROW('Sanitation Data'!E98))),'Data Summary'!CS104="Yes"),OFFSET('Sanitation Data'!$E$11,0,10*ROW('Sanitation Data'!E98)),NA())</f>
        <v>#N/A</v>
      </c>
      <c r="AE104" s="92" t="e">
        <f ca="true">+IF(AND(ISNUMBER(OFFSET('Sanitation Data'!$E$12,0,10*ROW('Sanitation Data'!E98))),'Data Summary'!CT104="Yes"),OFFSET('Sanitation Data'!$E$12,0,10*ROW('Sanitation Data'!E98)),NA())</f>
        <v>#N/A</v>
      </c>
      <c r="AF104" s="92" t="e">
        <f ca="true">+IF(AND(ISNUMBER(OFFSET('Sanitation Data'!$F$4,0,10*ROW('Sanitation Data'!F98))),'Data Summary'!CU104="Yes"),100-OFFSET('Sanitation Data'!$F$4,0,10*ROW('Sanitation Data'!F98)),NA())</f>
        <v>#N/A</v>
      </c>
      <c r="AG104" s="92" t="e">
        <f ca="true">+IF(AND(ISNUMBER(OFFSET('Sanitation Data'!$F$6,0,10*ROW('Sanitation Data'!F98))),'Data Summary'!CV104="Yes"),OFFSET('Sanitation Data'!$F$6,0,10*ROW('Sanitation Data'!F98)),NA())</f>
        <v>#N/A</v>
      </c>
      <c r="AH104" s="92" t="e">
        <f ca="true">+IF(AND(ISNUMBER(OFFSET('Sanitation Data'!$F$10,0,10*ROW('Sanitation Data'!F98))),'Data Summary'!CW104="Yes"),OFFSET('Sanitation Data'!$F$10,0,10*ROW('Sanitation Data'!F98)),NA())</f>
        <v>#N/A</v>
      </c>
      <c r="AI104" s="92" t="e">
        <f ca="true">+IF(AND(ISNUMBER(OFFSET('Sanitation Data'!$F$11,0,10*ROW('Sanitation Data'!F98))),'Data Summary'!CX104="Yes"),OFFSET('Sanitation Data'!$F$11,0,10*ROW('Sanitation Data'!F98)),NA())</f>
        <v>#N/A</v>
      </c>
      <c r="AJ104" s="92" t="e">
        <f ca="true">+IF(AND(ISNUMBER(OFFSET('Sanitation Data'!$F$12,0,10*ROW('Sanitation Data'!F98))),'Data Summary'!CY104="Yes"),OFFSET('Sanitation Data'!$F$12,0,10*ROW('Sanitation Data'!F98)),NA())</f>
        <v>#N/A</v>
      </c>
      <c r="AK104" s="92" t="e">
        <f ca="true">+IF(AND(ISNUMBER(OFFSET('Sanitation Data'!$G$4,0,10*ROW('Sanitation Data'!G98))),'Data Summary'!CZ104="Yes"),100-OFFSET('Sanitation Data'!$G$4,0,10*ROW('Sanitation Data'!G98)),NA())</f>
        <v>#N/A</v>
      </c>
      <c r="AL104" s="92" t="e">
        <f ca="true">+IF(AND(ISNUMBER(OFFSET('Sanitation Data'!$G$6,0,10*ROW('Sanitation Data'!G98))),'Data Summary'!DA104="Yes"),OFFSET('Sanitation Data'!$G$6,0,10*ROW('Sanitation Data'!G98)),NA())</f>
        <v>#N/A</v>
      </c>
      <c r="AM104" s="92" t="e">
        <f ca="true">+IF(AND(ISNUMBER(OFFSET('Sanitation Data'!$G$10,0,10*ROW('Sanitation Data'!G98))),'Data Summary'!DB104="Yes"),OFFSET('Sanitation Data'!$G$10,0,10*ROW('Sanitation Data'!G98)),NA())</f>
        <v>#N/A</v>
      </c>
      <c r="AN104" s="92" t="e">
        <f ca="true">+IF(AND(ISNUMBER(OFFSET('Sanitation Data'!$G$11,0,10*ROW('Sanitation Data'!G98))),'Data Summary'!DC104="Yes"),OFFSET('Sanitation Data'!$G$11,0,10*ROW('Sanitation Data'!G98)),NA())</f>
        <v>#N/A</v>
      </c>
      <c r="AO104" s="92" t="e">
        <f ca="true">+IF(AND(ISNUMBER(OFFSET('Sanitation Data'!$G$12,0,10*ROW('Sanitation Data'!G98))),'Data Summary'!DD104="Yes"),OFFSET('Sanitation Data'!$G$12,0,10*ROW('Sanitation Data'!G98)),NA())</f>
        <v>#N/A</v>
      </c>
      <c r="AP104" s="92" t="e">
        <f ca="true">+IF(AND(ISNUMBER(OFFSET('Sanitation Data'!$H$4,0,10*ROW('Sanitation Data'!H98))),'Data Summary'!DE104="Yes"),100-OFFSET('Sanitation Data'!$H$4,0,10*ROW('Sanitation Data'!H98)),NA())</f>
        <v>#N/A</v>
      </c>
      <c r="AQ104" s="92" t="e">
        <f ca="true">+IF(AND(ISNUMBER(OFFSET('Sanitation Data'!$H$6,0,10*ROW('Sanitation Data'!H98))),'Data Summary'!DF104="Yes"),OFFSET('Sanitation Data'!$H$6,0,10*ROW('Sanitation Data'!H98)),NA())</f>
        <v>#N/A</v>
      </c>
      <c r="AR104" s="92" t="e">
        <f ca="true">+IF(AND(ISNUMBER(OFFSET('Sanitation Data'!$H$10,0,10*ROW('Sanitation Data'!H98))),'Data Summary'!DG104="Yes"),OFFSET('Sanitation Data'!$H$10,0,10*ROW('Sanitation Data'!H98)),NA())</f>
        <v>#N/A</v>
      </c>
      <c r="AS104" s="92" t="e">
        <f ca="true">+IF(AND(ISNUMBER(OFFSET('Sanitation Data'!$H$11,0,10*ROW('Sanitation Data'!H98))),'Data Summary'!DH104="Yes"),OFFSET('Sanitation Data'!$H$11,0,10*ROW('Sanitation Data'!H98)),NA())</f>
        <v>#N/A</v>
      </c>
      <c r="AT104" s="92" t="e">
        <f ca="true">+IF(AND(ISNUMBER(OFFSET('Sanitation Data'!$H$12,0,10*ROW('Sanitation Data'!H98))),'Data Summary'!DI104="Yes"),OFFSET('Sanitation Data'!$H$12,0,10*ROW('Sanitation Data'!H98)),NA())</f>
        <v>#N/A</v>
      </c>
      <c r="AU104" s="92" t="e">
        <f ca="true">+IF(AND(ISNUMBER(OFFSET('Sanitation Data'!$I$4,0,10*ROW('Sanitation Data'!I98))),'Data Summary'!DJ104="Yes"),100-OFFSET('Sanitation Data'!$I$4,0,10*ROW('Sanitation Data'!I98)),NA())</f>
        <v>#N/A</v>
      </c>
      <c r="AV104" s="92" t="e">
        <f ca="true">+IF(AND(ISNUMBER(OFFSET('Sanitation Data'!$I$6,0,10*ROW('Sanitation Data'!I98))),'Data Summary'!DK104="Yes"),OFFSET('Sanitation Data'!$I$6,0,10*ROW('Sanitation Data'!I98)),NA())</f>
        <v>#N/A</v>
      </c>
      <c r="AW104" s="92" t="e">
        <f ca="true">+IF(AND(ISNUMBER(OFFSET('Sanitation Data'!$I$10,0,10*ROW('Sanitation Data'!I98))),'Data Summary'!DL104="Yes"),OFFSET('Sanitation Data'!$I$10,0,10*ROW('Sanitation Data'!I98)),NA())</f>
        <v>#N/A</v>
      </c>
      <c r="AX104" s="92" t="e">
        <f ca="true">+IF(AND(ISNUMBER(OFFSET('Sanitation Data'!$I$11,0,10*ROW('Sanitation Data'!I98))),'Data Summary'!DM104="Yes"),OFFSET('Sanitation Data'!$I$11,0,10*ROW('Sanitation Data'!I98)),NA())</f>
        <v>#N/A</v>
      </c>
      <c r="AY104" s="92" t="e">
        <f ca="true">+IF(AND(ISNUMBER(OFFSET('Sanitation Data'!$I$12,0,10*ROW('Sanitation Data'!I98))),'Data Summary'!DN104="Yes"),OFFSET('Sanitation Data'!$I$12,0,10*ROW('Sanitation Data'!I98)),NA())</f>
        <v>#N/A</v>
      </c>
      <c r="AZ104" s="93" t="e">
        <f ca="true">+IF(AND(ISNUMBER(OFFSET('Hygiene Data'!$D$5,0,10*ROW('Hygiene Data'!D98))),'Data Summary'!DO104="Yes"),OFFSET('Hygiene Data'!$D$5,0,10*ROW('Hygiene Data'!D98)),NA())</f>
        <v>#N/A</v>
      </c>
      <c r="BA104" s="93" t="e">
        <f ca="true">+IF(AND(ISNUMBER(OFFSET('Hygiene Data'!$D$7,0,10*ROW('Hygiene Data'!D98))),'Data Summary'!DP104="Yes"),OFFSET('Hygiene Data'!$D$7,0,10*ROW('Hygiene Data'!D98)),NA())</f>
        <v>#N/A</v>
      </c>
      <c r="BB104" s="93" t="e">
        <f ca="true">+IF(AND(ISNUMBER(OFFSET('Hygiene Data'!$D$9,0,10*ROW('Hygiene Data'!D98))),'Data Summary'!DQ104="Yes"),OFFSET('Hygiene Data'!$D$9,0,10*ROW('Hygiene Data'!D98)),NA())</f>
        <v>#N/A</v>
      </c>
      <c r="BC104" s="93" t="e">
        <f ca="true">+IF(AND(ISNUMBER(OFFSET('Hygiene Data'!$E$5,0,10*ROW('Hygiene Data'!E98))),'Data Summary'!DR104="Yes"),OFFSET('Hygiene Data'!$E$5,0,10*ROW('Hygiene Data'!E98)),NA())</f>
        <v>#N/A</v>
      </c>
      <c r="BD104" s="93" t="e">
        <f ca="true">+IF(AND(ISNUMBER(OFFSET('Hygiene Data'!$E$7,0,10*ROW('Hygiene Data'!E98))),'Data Summary'!DS104="Yes"),OFFSET('Hygiene Data'!$E$7,0,10*ROW('Hygiene Data'!E98)),NA())</f>
        <v>#N/A</v>
      </c>
      <c r="BE104" s="93" t="e">
        <f ca="true">+IF(AND(ISNUMBER(OFFSET('Hygiene Data'!$E$9,0,10*ROW('Hygiene Data'!E98))),'Data Summary'!DT104="Yes"),OFFSET('Hygiene Data'!$E$9,0,10*ROW('Hygiene Data'!E98)),NA())</f>
        <v>#N/A</v>
      </c>
      <c r="BF104" s="93" t="e">
        <f ca="true">+IF(AND(ISNUMBER(OFFSET('Hygiene Data'!$F$5,0,10*ROW('Hygiene Data'!F98))),'Data Summary'!DU104="Yes"),OFFSET('Hygiene Data'!$F$5,0,10*ROW('Hygiene Data'!F98)),NA())</f>
        <v>#N/A</v>
      </c>
      <c r="BG104" s="93" t="e">
        <f ca="true">+IF(AND(ISNUMBER(OFFSET('Hygiene Data'!$F$7,0,10*ROW('Hygiene Data'!F98))),'Data Summary'!DV104="Yes"),OFFSET('Hygiene Data'!$F$7,0,10*ROW('Hygiene Data'!F98)),NA())</f>
        <v>#N/A</v>
      </c>
      <c r="BH104" s="93" t="e">
        <f ca="true">+IF(AND(ISNUMBER(OFFSET('Hygiene Data'!$F$9,0,10*ROW('Hygiene Data'!F98))),'Data Summary'!DW104="Yes"),OFFSET('Hygiene Data'!$F$9,0,10*ROW('Hygiene Data'!F98)),NA())</f>
        <v>#N/A</v>
      </c>
      <c r="BI104" s="93" t="e">
        <f ca="true">+IF(AND(ISNUMBER(OFFSET('Hygiene Data'!$G$5,0,10*ROW('Hygiene Data'!G98))),'Data Summary'!DX104="Yes"),OFFSET('Hygiene Data'!$G$5,0,10*ROW('Hygiene Data'!G98)),NA())</f>
        <v>#N/A</v>
      </c>
      <c r="BJ104" s="93" t="e">
        <f ca="true">+IF(AND(ISNUMBER(OFFSET('Hygiene Data'!$G$7,0,10*ROW('Hygiene Data'!G98))),'Data Summary'!DY104="Yes"),OFFSET('Hygiene Data'!$G$7,0,10*ROW('Hygiene Data'!G98)),NA())</f>
        <v>#N/A</v>
      </c>
      <c r="BK104" s="93" t="e">
        <f ca="true">+IF(AND(ISNUMBER(OFFSET('Hygiene Data'!$G$9,0,10*ROW('Hygiene Data'!G98))),'Data Summary'!DZ104="Yes"),OFFSET('Hygiene Data'!$G$9,0,10*ROW('Hygiene Data'!G98)),NA())</f>
        <v>#N/A</v>
      </c>
      <c r="BL104" s="93" t="e">
        <f ca="true">+IF(AND(ISNUMBER(OFFSET('Hygiene Data'!$H$5,0,10*ROW('Hygiene Data'!H98))),'Data Summary'!EA104="Yes"),OFFSET('Hygiene Data'!$H$5,0,10*ROW('Hygiene Data'!H98)),NA())</f>
        <v>#N/A</v>
      </c>
      <c r="BM104" s="93" t="e">
        <f ca="true">+IF(AND(ISNUMBER(OFFSET('Hygiene Data'!$H$7,0,10*ROW('Hygiene Data'!H98))),'Data Summary'!EB104="Yes"),OFFSET('Hygiene Data'!$H$7,0,10*ROW('Hygiene Data'!H98)),NA())</f>
        <v>#N/A</v>
      </c>
      <c r="BN104" s="93" t="e">
        <f ca="true">+IF(AND(ISNUMBER(OFFSET('Hygiene Data'!$H$9,0,10*ROW('Hygiene Data'!H98))),'Data Summary'!EC104="Yes"),OFFSET('Hygiene Data'!$H$9,0,10*ROW('Hygiene Data'!H98)),NA())</f>
        <v>#N/A</v>
      </c>
      <c r="BO104" s="93" t="e">
        <f ca="true">+IF(AND(ISNUMBER(OFFSET('Hygiene Data'!$I$5,0,10*ROW('Hygiene Data'!I98))),'Data Summary'!ED104="Yes"),OFFSET('Hygiene Data'!$I$5,0,10*ROW('Hygiene Data'!I98)),NA())</f>
        <v>#N/A</v>
      </c>
      <c r="BP104" s="93" t="e">
        <f ca="true">+IF(AND(ISNUMBER(OFFSET('Hygiene Data'!$I$7,0,10*ROW('Hygiene Data'!I98))),'Data Summary'!EE104="Yes"),OFFSET('Hygiene Data'!$I$7,0,10*ROW('Hygiene Data'!I98)),NA())</f>
        <v>#N/A</v>
      </c>
      <c r="BQ104" s="93" t="e">
        <f ca="true">+IF(AND(ISNUMBER(OFFSET('Hygiene Data'!$I$9,0,10*ROW('Hygiene Data'!I98))),'Data Summary'!EF104="Yes"),OFFSET('Hygiene Data'!$I$9,0,10*ROW('Hygiene Data'!I98)),NA())</f>
        <v>#N/A</v>
      </c>
    </row>
    <row xmlns:x14ac="http://schemas.microsoft.com/office/spreadsheetml/2009/9/ac" r="105" x14ac:dyDescent="0.2">
      <c r="A105" s="328" t="e">
        <f ca="true">+RIGHT('Data Summary'!A105,LEN('Data Summary'!A105)-9)</f>
        <v>#VALUE!</v>
      </c>
      <c r="B105" s="35" t="str">
        <f ca="true">+IF(ISTEXT('Data Summary'!B105),'Data Summary'!B105,"")</f>
        <v/>
      </c>
      <c r="C105" s="327" t="e">
        <f ca="true">+VALUE('Data Summary'!C105)</f>
        <v>#VALUE!</v>
      </c>
      <c r="D105" s="91" t="e">
        <f ca="true">+IF(AND(ISNUMBER(OFFSET('Water Data'!$D$4,0,10*ROW('Water Data'!D99))),'Data Summary'!BS105="Yes"),100-OFFSET('Water Data'!$D$4,0,10*ROW('Water Data'!D99)),NA())</f>
        <v>#N/A</v>
      </c>
      <c r="E105" s="91" t="e">
        <f ca="true">+IF(AND(ISNUMBER(OFFSET('Water Data'!$D$6,0,10*ROW('Water Data'!D99))),'Data Summary'!BT105="Yes"),OFFSET('Water Data'!$D$6,0,10*ROW('Water Data'!D99)),NA())</f>
        <v>#N/A</v>
      </c>
      <c r="F105" s="91" t="e">
        <f ca="true">+IF(AND(ISNUMBER(OFFSET('Water Data'!$D$9,0,10*ROW('Water Data'!D99))),'Data Summary'!BU105="Yes"),OFFSET('Water Data'!$D$9,0,10*ROW('Water Data'!D99)),NA())</f>
        <v>#N/A</v>
      </c>
      <c r="G105" s="91" t="e">
        <f ca="true">+IF(AND(ISNUMBER(OFFSET('Water Data'!$E$4,0,10*ROW('Water Data'!E99))),'Data Summary'!BV105="Yes"),100-OFFSET('Water Data'!$E$4,0,10*ROW('Water Data'!E99)),NA())</f>
        <v>#N/A</v>
      </c>
      <c r="H105" s="91" t="e">
        <f ca="true">+IF(AND(ISNUMBER(OFFSET('Water Data'!$E$6,0,10*ROW('Water Data'!E99))),'Data Summary'!BW105="Yes"),OFFSET('Water Data'!$E$6,0,10*ROW('Water Data'!E99)),NA())</f>
        <v>#N/A</v>
      </c>
      <c r="I105" s="91" t="e">
        <f ca="true">+IF(AND(ISNUMBER(OFFSET('Water Data'!$E$9,0,10*ROW('Water Data'!E99))),'Data Summary'!BX105="Yes"),OFFSET('Water Data'!$E$9,0,10*ROW('Water Data'!E99)),NA())</f>
        <v>#N/A</v>
      </c>
      <c r="J105" s="91" t="e">
        <f ca="true">+IF(AND(ISNUMBER(OFFSET('Water Data'!$F$4,0,10*ROW('Water Data'!F99))),'Data Summary'!BY105="Yes"),100-OFFSET('Water Data'!$F$4,0,10*ROW('Water Data'!F99)),NA())</f>
        <v>#N/A</v>
      </c>
      <c r="K105" s="91" t="e">
        <f ca="true">+IF(AND(ISNUMBER(OFFSET('Water Data'!$F$6,0,10*ROW('Water Data'!F99))),'Data Summary'!BZ105="Yes"),OFFSET('Water Data'!$F$6,0,10*ROW('Water Data'!F99)),NA())</f>
        <v>#N/A</v>
      </c>
      <c r="L105" s="91" t="e">
        <f ca="true">+IF(AND(ISNUMBER(OFFSET('Water Data'!$F$9,0,10*ROW('Water Data'!F99))),'Data Summary'!CA105="Yes"),OFFSET('Water Data'!$F$9,0,10*ROW('Water Data'!F99)),NA())</f>
        <v>#N/A</v>
      </c>
      <c r="M105" s="91" t="e">
        <f ca="true">+IF(AND(ISNUMBER(OFFSET('Water Data'!$G$4,0,10*ROW('Water Data'!G99))),'Data Summary'!CB105="Yes"),100-OFFSET('Water Data'!$G$4,0,10*ROW('Water Data'!G99)),NA())</f>
        <v>#N/A</v>
      </c>
      <c r="N105" s="91" t="e">
        <f ca="true">+IF(AND(ISNUMBER(OFFSET('Water Data'!$G$6,0,10*ROW('Water Data'!G99))),'Data Summary'!CC105="Yes"),OFFSET('Water Data'!$G$6,0,10*ROW('Water Data'!G99)),NA())</f>
        <v>#N/A</v>
      </c>
      <c r="O105" s="91" t="e">
        <f ca="true">+IF(AND(ISNUMBER(OFFSET('Water Data'!$G$9,0,10*ROW('Water Data'!G99))),'Data Summary'!CD105="Yes"),OFFSET('Water Data'!$G$9,0,10*ROW('Water Data'!G99)),NA())</f>
        <v>#N/A</v>
      </c>
      <c r="P105" s="91" t="e">
        <f ca="true">+IF(AND(ISNUMBER(OFFSET('Water Data'!$H$4,0,10*ROW('Water Data'!H99))),'Data Summary'!CE105="Yes"),100-OFFSET('Water Data'!$H$4,0,10*ROW('Water Data'!H99)),NA())</f>
        <v>#N/A</v>
      </c>
      <c r="Q105" s="91" t="e">
        <f ca="true">+IF(AND(ISNUMBER(OFFSET('Water Data'!$H$6,0,10*ROW('Water Data'!H99))),'Data Summary'!CF105="Yes"),OFFSET('Water Data'!$H$6,0,10*ROW('Water Data'!H99)),NA())</f>
        <v>#N/A</v>
      </c>
      <c r="R105" s="91" t="e">
        <f ca="true">+IF(AND(ISNUMBER(OFFSET('Water Data'!$H$9,0,10*ROW('Water Data'!H99))),'Data Summary'!CG105="Yes"),OFFSET('Water Data'!$H$9,0,10*ROW('Water Data'!H99)),NA())</f>
        <v>#N/A</v>
      </c>
      <c r="S105" s="91" t="e">
        <f ca="true">+IF(AND(ISNUMBER(OFFSET('Water Data'!$I$4,0,10*ROW('Water Data'!I99))),'Data Summary'!CH105="Yes"),100-OFFSET('Water Data'!$I$4,0,10*ROW('Water Data'!I99)),NA())</f>
        <v>#N/A</v>
      </c>
      <c r="T105" s="91" t="e">
        <f ca="true">+IF(AND(ISNUMBER(OFFSET('Water Data'!$I$6,0,10*ROW('Water Data'!I99))),'Data Summary'!CI105="Yes"),OFFSET('Water Data'!$I$6,0,10*ROW('Water Data'!I99)),NA())</f>
        <v>#N/A</v>
      </c>
      <c r="U105" s="91" t="e">
        <f ca="true">+IF(AND(ISNUMBER(OFFSET('Water Data'!$I$9,0,10*ROW('Water Data'!I99))),'Data Summary'!CJ105="Yes"),OFFSET('Water Data'!$I$9,0,10*ROW('Water Data'!I99)),NA())</f>
        <v>#N/A</v>
      </c>
      <c r="V105" s="92" t="e">
        <f ca="true">+IF(AND(ISNUMBER(OFFSET('Sanitation Data'!$D$4,0,10*ROW('Sanitation Data'!D99))),'Data Summary'!CK105="Yes"),100-OFFSET('Sanitation Data'!$D$4,0,10*ROW('Sanitation Data'!D99)),NA())</f>
        <v>#N/A</v>
      </c>
      <c r="W105" s="92" t="e">
        <f ca="true">+IF(AND(ISNUMBER(OFFSET('Sanitation Data'!$D$6,0,10*ROW('Sanitation Data'!D99))),'Data Summary'!CL105="Yes"),OFFSET('Sanitation Data'!$D$6,0,10*ROW('Sanitation Data'!D99)),NA())</f>
        <v>#N/A</v>
      </c>
      <c r="X105" s="92" t="e">
        <f ca="true">+IF(AND(ISNUMBER(OFFSET('Sanitation Data'!$D$10,0,10*ROW('Sanitation Data'!D99))),'Data Summary'!CM105="Yes"),OFFSET('Sanitation Data'!$D$10,0,10*ROW('Sanitation Data'!D99)),NA())</f>
        <v>#N/A</v>
      </c>
      <c r="Y105" s="92" t="e">
        <f ca="true">+IF(AND(ISNUMBER(OFFSET('Sanitation Data'!$D$11,0,10*ROW('Sanitation Data'!D99))),'Data Summary'!CN105="Yes"),OFFSET('Sanitation Data'!$D$11,0,10*ROW('Sanitation Data'!D99)),NA())</f>
        <v>#N/A</v>
      </c>
      <c r="Z105" s="92" t="e">
        <f ca="true">+IF(AND(ISNUMBER(OFFSET('Sanitation Data'!$D$12,0,10*ROW('Sanitation Data'!D99))),'Data Summary'!CO105="Yes"),OFFSET('Sanitation Data'!$D$12,0,10*ROW('Sanitation Data'!D99)),NA())</f>
        <v>#N/A</v>
      </c>
      <c r="AA105" s="92" t="e">
        <f ca="true">+IF(AND(ISNUMBER(OFFSET('Sanitation Data'!$E$4,0,10*ROW('Sanitation Data'!E99))),'Data Summary'!CP105="Yes"),100-OFFSET('Sanitation Data'!$E$4,0,10*ROW('Sanitation Data'!E99)),NA())</f>
        <v>#N/A</v>
      </c>
      <c r="AB105" s="92" t="e">
        <f ca="true">+IF(AND(ISNUMBER(OFFSET('Sanitation Data'!$E$6,0,10*ROW('Sanitation Data'!E99))),'Data Summary'!CQ105="Yes"),OFFSET('Sanitation Data'!$E$6,0,10*ROW('Sanitation Data'!E99)),NA())</f>
        <v>#N/A</v>
      </c>
      <c r="AC105" s="92" t="e">
        <f ca="true">+IF(AND(ISNUMBER(OFFSET('Sanitation Data'!$E$10,0,10*ROW('Sanitation Data'!E99))),'Data Summary'!CR105="Yes"),OFFSET('Sanitation Data'!$E$10,0,10*ROW('Sanitation Data'!E99)),NA())</f>
        <v>#N/A</v>
      </c>
      <c r="AD105" s="92" t="e">
        <f ca="true">+IF(AND(ISNUMBER(OFFSET('Sanitation Data'!$E$11,0,10*ROW('Sanitation Data'!E99))),'Data Summary'!CS105="Yes"),OFFSET('Sanitation Data'!$E$11,0,10*ROW('Sanitation Data'!E99)),NA())</f>
        <v>#N/A</v>
      </c>
      <c r="AE105" s="92" t="e">
        <f ca="true">+IF(AND(ISNUMBER(OFFSET('Sanitation Data'!$E$12,0,10*ROW('Sanitation Data'!E99))),'Data Summary'!CT105="Yes"),OFFSET('Sanitation Data'!$E$12,0,10*ROW('Sanitation Data'!E99)),NA())</f>
        <v>#N/A</v>
      </c>
      <c r="AF105" s="92" t="e">
        <f ca="true">+IF(AND(ISNUMBER(OFFSET('Sanitation Data'!$F$4,0,10*ROW('Sanitation Data'!F99))),'Data Summary'!CU105="Yes"),100-OFFSET('Sanitation Data'!$F$4,0,10*ROW('Sanitation Data'!F99)),NA())</f>
        <v>#N/A</v>
      </c>
      <c r="AG105" s="92" t="e">
        <f ca="true">+IF(AND(ISNUMBER(OFFSET('Sanitation Data'!$F$6,0,10*ROW('Sanitation Data'!F99))),'Data Summary'!CV105="Yes"),OFFSET('Sanitation Data'!$F$6,0,10*ROW('Sanitation Data'!F99)),NA())</f>
        <v>#N/A</v>
      </c>
      <c r="AH105" s="92" t="e">
        <f ca="true">+IF(AND(ISNUMBER(OFFSET('Sanitation Data'!$F$10,0,10*ROW('Sanitation Data'!F99))),'Data Summary'!CW105="Yes"),OFFSET('Sanitation Data'!$F$10,0,10*ROW('Sanitation Data'!F99)),NA())</f>
        <v>#N/A</v>
      </c>
      <c r="AI105" s="92" t="e">
        <f ca="true">+IF(AND(ISNUMBER(OFFSET('Sanitation Data'!$F$11,0,10*ROW('Sanitation Data'!F99))),'Data Summary'!CX105="Yes"),OFFSET('Sanitation Data'!$F$11,0,10*ROW('Sanitation Data'!F99)),NA())</f>
        <v>#N/A</v>
      </c>
      <c r="AJ105" s="92" t="e">
        <f ca="true">+IF(AND(ISNUMBER(OFFSET('Sanitation Data'!$F$12,0,10*ROW('Sanitation Data'!F99))),'Data Summary'!CY105="Yes"),OFFSET('Sanitation Data'!$F$12,0,10*ROW('Sanitation Data'!F99)),NA())</f>
        <v>#N/A</v>
      </c>
      <c r="AK105" s="92" t="e">
        <f ca="true">+IF(AND(ISNUMBER(OFFSET('Sanitation Data'!$G$4,0,10*ROW('Sanitation Data'!G99))),'Data Summary'!CZ105="Yes"),100-OFFSET('Sanitation Data'!$G$4,0,10*ROW('Sanitation Data'!G99)),NA())</f>
        <v>#N/A</v>
      </c>
      <c r="AL105" s="92" t="e">
        <f ca="true">+IF(AND(ISNUMBER(OFFSET('Sanitation Data'!$G$6,0,10*ROW('Sanitation Data'!G99))),'Data Summary'!DA105="Yes"),OFFSET('Sanitation Data'!$G$6,0,10*ROW('Sanitation Data'!G99)),NA())</f>
        <v>#N/A</v>
      </c>
      <c r="AM105" s="92" t="e">
        <f ca="true">+IF(AND(ISNUMBER(OFFSET('Sanitation Data'!$G$10,0,10*ROW('Sanitation Data'!G99))),'Data Summary'!DB105="Yes"),OFFSET('Sanitation Data'!$G$10,0,10*ROW('Sanitation Data'!G99)),NA())</f>
        <v>#N/A</v>
      </c>
      <c r="AN105" s="92" t="e">
        <f ca="true">+IF(AND(ISNUMBER(OFFSET('Sanitation Data'!$G$11,0,10*ROW('Sanitation Data'!G99))),'Data Summary'!DC105="Yes"),OFFSET('Sanitation Data'!$G$11,0,10*ROW('Sanitation Data'!G99)),NA())</f>
        <v>#N/A</v>
      </c>
      <c r="AO105" s="92" t="e">
        <f ca="true">+IF(AND(ISNUMBER(OFFSET('Sanitation Data'!$G$12,0,10*ROW('Sanitation Data'!G99))),'Data Summary'!DD105="Yes"),OFFSET('Sanitation Data'!$G$12,0,10*ROW('Sanitation Data'!G99)),NA())</f>
        <v>#N/A</v>
      </c>
      <c r="AP105" s="92" t="e">
        <f ca="true">+IF(AND(ISNUMBER(OFFSET('Sanitation Data'!$H$4,0,10*ROW('Sanitation Data'!H99))),'Data Summary'!DE105="Yes"),100-OFFSET('Sanitation Data'!$H$4,0,10*ROW('Sanitation Data'!H99)),NA())</f>
        <v>#N/A</v>
      </c>
      <c r="AQ105" s="92" t="e">
        <f ca="true">+IF(AND(ISNUMBER(OFFSET('Sanitation Data'!$H$6,0,10*ROW('Sanitation Data'!H99))),'Data Summary'!DF105="Yes"),OFFSET('Sanitation Data'!$H$6,0,10*ROW('Sanitation Data'!H99)),NA())</f>
        <v>#N/A</v>
      </c>
      <c r="AR105" s="92" t="e">
        <f ca="true">+IF(AND(ISNUMBER(OFFSET('Sanitation Data'!$H$10,0,10*ROW('Sanitation Data'!H99))),'Data Summary'!DG105="Yes"),OFFSET('Sanitation Data'!$H$10,0,10*ROW('Sanitation Data'!H99)),NA())</f>
        <v>#N/A</v>
      </c>
      <c r="AS105" s="92" t="e">
        <f ca="true">+IF(AND(ISNUMBER(OFFSET('Sanitation Data'!$H$11,0,10*ROW('Sanitation Data'!H99))),'Data Summary'!DH105="Yes"),OFFSET('Sanitation Data'!$H$11,0,10*ROW('Sanitation Data'!H99)),NA())</f>
        <v>#N/A</v>
      </c>
      <c r="AT105" s="92" t="e">
        <f ca="true">+IF(AND(ISNUMBER(OFFSET('Sanitation Data'!$H$12,0,10*ROW('Sanitation Data'!H99))),'Data Summary'!DI105="Yes"),OFFSET('Sanitation Data'!$H$12,0,10*ROW('Sanitation Data'!H99)),NA())</f>
        <v>#N/A</v>
      </c>
      <c r="AU105" s="92" t="e">
        <f ca="true">+IF(AND(ISNUMBER(OFFSET('Sanitation Data'!$I$4,0,10*ROW('Sanitation Data'!I99))),'Data Summary'!DJ105="Yes"),100-OFFSET('Sanitation Data'!$I$4,0,10*ROW('Sanitation Data'!I99)),NA())</f>
        <v>#N/A</v>
      </c>
      <c r="AV105" s="92" t="e">
        <f ca="true">+IF(AND(ISNUMBER(OFFSET('Sanitation Data'!$I$6,0,10*ROW('Sanitation Data'!I99))),'Data Summary'!DK105="Yes"),OFFSET('Sanitation Data'!$I$6,0,10*ROW('Sanitation Data'!I99)),NA())</f>
        <v>#N/A</v>
      </c>
      <c r="AW105" s="92" t="e">
        <f ca="true">+IF(AND(ISNUMBER(OFFSET('Sanitation Data'!$I$10,0,10*ROW('Sanitation Data'!I99))),'Data Summary'!DL105="Yes"),OFFSET('Sanitation Data'!$I$10,0,10*ROW('Sanitation Data'!I99)),NA())</f>
        <v>#N/A</v>
      </c>
      <c r="AX105" s="92" t="e">
        <f ca="true">+IF(AND(ISNUMBER(OFFSET('Sanitation Data'!$I$11,0,10*ROW('Sanitation Data'!I99))),'Data Summary'!DM105="Yes"),OFFSET('Sanitation Data'!$I$11,0,10*ROW('Sanitation Data'!I99)),NA())</f>
        <v>#N/A</v>
      </c>
      <c r="AY105" s="92" t="e">
        <f ca="true">+IF(AND(ISNUMBER(OFFSET('Sanitation Data'!$I$12,0,10*ROW('Sanitation Data'!I99))),'Data Summary'!DN105="Yes"),OFFSET('Sanitation Data'!$I$12,0,10*ROW('Sanitation Data'!I99)),NA())</f>
        <v>#N/A</v>
      </c>
      <c r="AZ105" s="93" t="e">
        <f ca="true">+IF(AND(ISNUMBER(OFFSET('Hygiene Data'!$D$5,0,10*ROW('Hygiene Data'!D99))),'Data Summary'!DO105="Yes"),OFFSET('Hygiene Data'!$D$5,0,10*ROW('Hygiene Data'!D99)),NA())</f>
        <v>#N/A</v>
      </c>
      <c r="BA105" s="93" t="e">
        <f ca="true">+IF(AND(ISNUMBER(OFFSET('Hygiene Data'!$D$7,0,10*ROW('Hygiene Data'!D99))),'Data Summary'!DP105="Yes"),OFFSET('Hygiene Data'!$D$7,0,10*ROW('Hygiene Data'!D99)),NA())</f>
        <v>#N/A</v>
      </c>
      <c r="BB105" s="93" t="e">
        <f ca="true">+IF(AND(ISNUMBER(OFFSET('Hygiene Data'!$D$9,0,10*ROW('Hygiene Data'!D99))),'Data Summary'!DQ105="Yes"),OFFSET('Hygiene Data'!$D$9,0,10*ROW('Hygiene Data'!D99)),NA())</f>
        <v>#N/A</v>
      </c>
      <c r="BC105" s="93" t="e">
        <f ca="true">+IF(AND(ISNUMBER(OFFSET('Hygiene Data'!$E$5,0,10*ROW('Hygiene Data'!E99))),'Data Summary'!DR105="Yes"),OFFSET('Hygiene Data'!$E$5,0,10*ROW('Hygiene Data'!E99)),NA())</f>
        <v>#N/A</v>
      </c>
      <c r="BD105" s="93" t="e">
        <f ca="true">+IF(AND(ISNUMBER(OFFSET('Hygiene Data'!$E$7,0,10*ROW('Hygiene Data'!E99))),'Data Summary'!DS105="Yes"),OFFSET('Hygiene Data'!$E$7,0,10*ROW('Hygiene Data'!E99)),NA())</f>
        <v>#N/A</v>
      </c>
      <c r="BE105" s="93" t="e">
        <f ca="true">+IF(AND(ISNUMBER(OFFSET('Hygiene Data'!$E$9,0,10*ROW('Hygiene Data'!E99))),'Data Summary'!DT105="Yes"),OFFSET('Hygiene Data'!$E$9,0,10*ROW('Hygiene Data'!E99)),NA())</f>
        <v>#N/A</v>
      </c>
      <c r="BF105" s="93" t="e">
        <f ca="true">+IF(AND(ISNUMBER(OFFSET('Hygiene Data'!$F$5,0,10*ROW('Hygiene Data'!F99))),'Data Summary'!DU105="Yes"),OFFSET('Hygiene Data'!$F$5,0,10*ROW('Hygiene Data'!F99)),NA())</f>
        <v>#N/A</v>
      </c>
      <c r="BG105" s="93" t="e">
        <f ca="true">+IF(AND(ISNUMBER(OFFSET('Hygiene Data'!$F$7,0,10*ROW('Hygiene Data'!F99))),'Data Summary'!DV105="Yes"),OFFSET('Hygiene Data'!$F$7,0,10*ROW('Hygiene Data'!F99)),NA())</f>
        <v>#N/A</v>
      </c>
      <c r="BH105" s="93" t="e">
        <f ca="true">+IF(AND(ISNUMBER(OFFSET('Hygiene Data'!$F$9,0,10*ROW('Hygiene Data'!F99))),'Data Summary'!DW105="Yes"),OFFSET('Hygiene Data'!$F$9,0,10*ROW('Hygiene Data'!F99)),NA())</f>
        <v>#N/A</v>
      </c>
      <c r="BI105" s="93" t="e">
        <f ca="true">+IF(AND(ISNUMBER(OFFSET('Hygiene Data'!$G$5,0,10*ROW('Hygiene Data'!G99))),'Data Summary'!DX105="Yes"),OFFSET('Hygiene Data'!$G$5,0,10*ROW('Hygiene Data'!G99)),NA())</f>
        <v>#N/A</v>
      </c>
      <c r="BJ105" s="93" t="e">
        <f ca="true">+IF(AND(ISNUMBER(OFFSET('Hygiene Data'!$G$7,0,10*ROW('Hygiene Data'!G99))),'Data Summary'!DY105="Yes"),OFFSET('Hygiene Data'!$G$7,0,10*ROW('Hygiene Data'!G99)),NA())</f>
        <v>#N/A</v>
      </c>
      <c r="BK105" s="93" t="e">
        <f ca="true">+IF(AND(ISNUMBER(OFFSET('Hygiene Data'!$G$9,0,10*ROW('Hygiene Data'!G99))),'Data Summary'!DZ105="Yes"),OFFSET('Hygiene Data'!$G$9,0,10*ROW('Hygiene Data'!G99)),NA())</f>
        <v>#N/A</v>
      </c>
      <c r="BL105" s="93" t="e">
        <f ca="true">+IF(AND(ISNUMBER(OFFSET('Hygiene Data'!$H$5,0,10*ROW('Hygiene Data'!H99))),'Data Summary'!EA105="Yes"),OFFSET('Hygiene Data'!$H$5,0,10*ROW('Hygiene Data'!H99)),NA())</f>
        <v>#N/A</v>
      </c>
      <c r="BM105" s="93" t="e">
        <f ca="true">+IF(AND(ISNUMBER(OFFSET('Hygiene Data'!$H$7,0,10*ROW('Hygiene Data'!H99))),'Data Summary'!EB105="Yes"),OFFSET('Hygiene Data'!$H$7,0,10*ROW('Hygiene Data'!H99)),NA())</f>
        <v>#N/A</v>
      </c>
      <c r="BN105" s="93" t="e">
        <f ca="true">+IF(AND(ISNUMBER(OFFSET('Hygiene Data'!$H$9,0,10*ROW('Hygiene Data'!H99))),'Data Summary'!EC105="Yes"),OFFSET('Hygiene Data'!$H$9,0,10*ROW('Hygiene Data'!H99)),NA())</f>
        <v>#N/A</v>
      </c>
      <c r="BO105" s="93" t="e">
        <f ca="true">+IF(AND(ISNUMBER(OFFSET('Hygiene Data'!$I$5,0,10*ROW('Hygiene Data'!I99))),'Data Summary'!ED105="Yes"),OFFSET('Hygiene Data'!$I$5,0,10*ROW('Hygiene Data'!I99)),NA())</f>
        <v>#N/A</v>
      </c>
      <c r="BP105" s="93" t="e">
        <f ca="true">+IF(AND(ISNUMBER(OFFSET('Hygiene Data'!$I$7,0,10*ROW('Hygiene Data'!I99))),'Data Summary'!EE105="Yes"),OFFSET('Hygiene Data'!$I$7,0,10*ROW('Hygiene Data'!I99)),NA())</f>
        <v>#N/A</v>
      </c>
      <c r="BQ105" s="93" t="e">
        <f ca="true">+IF(AND(ISNUMBER(OFFSET('Hygiene Data'!$I$9,0,10*ROW('Hygiene Data'!I99))),'Data Summary'!EF105="Yes"),OFFSET('Hygiene Data'!$I$9,0,10*ROW('Hygiene Data'!I99)),NA())</f>
        <v>#N/A</v>
      </c>
    </row>
    <row xmlns:x14ac="http://schemas.microsoft.com/office/spreadsheetml/2009/9/ac" r="106" x14ac:dyDescent="0.2">
      <c r="A106" s="328" t="e">
        <f ca="true">+RIGHT('Data Summary'!A106,LEN('Data Summary'!A106)-9)</f>
        <v>#VALUE!</v>
      </c>
      <c r="B106" s="35" t="str">
        <f ca="true">+IF(ISTEXT('Data Summary'!B106),'Data Summary'!B106,"")</f>
        <v/>
      </c>
      <c r="C106" s="327" t="e">
        <f ca="true">+VALUE('Data Summary'!C106)</f>
        <v>#VALUE!</v>
      </c>
      <c r="D106" s="91" t="e">
        <f ca="true">+IF(AND(ISNUMBER(OFFSET('Water Data'!$D$4,0,10*ROW('Water Data'!D100))),'Data Summary'!BS106="Yes"),100-OFFSET('Water Data'!$D$4,0,10*ROW('Water Data'!D100)),NA())</f>
        <v>#N/A</v>
      </c>
      <c r="E106" s="91" t="e">
        <f ca="true">+IF(AND(ISNUMBER(OFFSET('Water Data'!$D$6,0,10*ROW('Water Data'!D100))),'Data Summary'!BT106="Yes"),OFFSET('Water Data'!$D$6,0,10*ROW('Water Data'!D100)),NA())</f>
        <v>#N/A</v>
      </c>
      <c r="F106" s="91" t="e">
        <f ca="true">+IF(AND(ISNUMBER(OFFSET('Water Data'!$D$9,0,10*ROW('Water Data'!D100))),'Data Summary'!BU106="Yes"),OFFSET('Water Data'!$D$9,0,10*ROW('Water Data'!D100)),NA())</f>
        <v>#N/A</v>
      </c>
      <c r="G106" s="91" t="e">
        <f ca="true">+IF(AND(ISNUMBER(OFFSET('Water Data'!$E$4,0,10*ROW('Water Data'!E100))),'Data Summary'!BV106="Yes"),100-OFFSET('Water Data'!$E$4,0,10*ROW('Water Data'!E100)),NA())</f>
        <v>#N/A</v>
      </c>
      <c r="H106" s="91" t="e">
        <f ca="true">+IF(AND(ISNUMBER(OFFSET('Water Data'!$E$6,0,10*ROW('Water Data'!E100))),'Data Summary'!BW106="Yes"),OFFSET('Water Data'!$E$6,0,10*ROW('Water Data'!E100)),NA())</f>
        <v>#N/A</v>
      </c>
      <c r="I106" s="91" t="e">
        <f ca="true">+IF(AND(ISNUMBER(OFFSET('Water Data'!$E$9,0,10*ROW('Water Data'!E100))),'Data Summary'!BX106="Yes"),OFFSET('Water Data'!$E$9,0,10*ROW('Water Data'!E100)),NA())</f>
        <v>#N/A</v>
      </c>
      <c r="J106" s="91" t="e">
        <f ca="true">+IF(AND(ISNUMBER(OFFSET('Water Data'!$F$4,0,10*ROW('Water Data'!F100))),'Data Summary'!BY106="Yes"),100-OFFSET('Water Data'!$F$4,0,10*ROW('Water Data'!F100)),NA())</f>
        <v>#N/A</v>
      </c>
      <c r="K106" s="91" t="e">
        <f ca="true">+IF(AND(ISNUMBER(OFFSET('Water Data'!$F$6,0,10*ROW('Water Data'!F100))),'Data Summary'!BZ106="Yes"),OFFSET('Water Data'!$F$6,0,10*ROW('Water Data'!F100)),NA())</f>
        <v>#N/A</v>
      </c>
      <c r="L106" s="91" t="e">
        <f ca="true">+IF(AND(ISNUMBER(OFFSET('Water Data'!$F$9,0,10*ROW('Water Data'!F100))),'Data Summary'!CA106="Yes"),OFFSET('Water Data'!$F$9,0,10*ROW('Water Data'!F100)),NA())</f>
        <v>#N/A</v>
      </c>
      <c r="M106" s="91" t="e">
        <f ca="true">+IF(AND(ISNUMBER(OFFSET('Water Data'!$G$4,0,10*ROW('Water Data'!G100))),'Data Summary'!CB106="Yes"),100-OFFSET('Water Data'!$G$4,0,10*ROW('Water Data'!G100)),NA())</f>
        <v>#N/A</v>
      </c>
      <c r="N106" s="91" t="e">
        <f ca="true">+IF(AND(ISNUMBER(OFFSET('Water Data'!$G$6,0,10*ROW('Water Data'!G100))),'Data Summary'!CC106="Yes"),OFFSET('Water Data'!$G$6,0,10*ROW('Water Data'!G100)),NA())</f>
        <v>#N/A</v>
      </c>
      <c r="O106" s="91" t="e">
        <f ca="true">+IF(AND(ISNUMBER(OFFSET('Water Data'!$G$9,0,10*ROW('Water Data'!G100))),'Data Summary'!CD106="Yes"),OFFSET('Water Data'!$G$9,0,10*ROW('Water Data'!G100)),NA())</f>
        <v>#N/A</v>
      </c>
      <c r="P106" s="91" t="e">
        <f ca="true">+IF(AND(ISNUMBER(OFFSET('Water Data'!$H$4,0,10*ROW('Water Data'!H100))),'Data Summary'!CE106="Yes"),100-OFFSET('Water Data'!$H$4,0,10*ROW('Water Data'!H100)),NA())</f>
        <v>#N/A</v>
      </c>
      <c r="Q106" s="91" t="e">
        <f ca="true">+IF(AND(ISNUMBER(OFFSET('Water Data'!$H$6,0,10*ROW('Water Data'!H100))),'Data Summary'!CF106="Yes"),OFFSET('Water Data'!$H$6,0,10*ROW('Water Data'!H100)),NA())</f>
        <v>#N/A</v>
      </c>
      <c r="R106" s="91" t="e">
        <f ca="true">+IF(AND(ISNUMBER(OFFSET('Water Data'!$H$9,0,10*ROW('Water Data'!H100))),'Data Summary'!CG106="Yes"),OFFSET('Water Data'!$H$9,0,10*ROW('Water Data'!H100)),NA())</f>
        <v>#N/A</v>
      </c>
      <c r="S106" s="91" t="e">
        <f ca="true">+IF(AND(ISNUMBER(OFFSET('Water Data'!$I$4,0,10*ROW('Water Data'!I100))),'Data Summary'!CH106="Yes"),100-OFFSET('Water Data'!$I$4,0,10*ROW('Water Data'!I100)),NA())</f>
        <v>#N/A</v>
      </c>
      <c r="T106" s="91" t="e">
        <f ca="true">+IF(AND(ISNUMBER(OFFSET('Water Data'!$I$6,0,10*ROW('Water Data'!I100))),'Data Summary'!CI106="Yes"),OFFSET('Water Data'!$I$6,0,10*ROW('Water Data'!I100)),NA())</f>
        <v>#N/A</v>
      </c>
      <c r="U106" s="91" t="e">
        <f ca="true">+IF(AND(ISNUMBER(OFFSET('Water Data'!$I$9,0,10*ROW('Water Data'!I100))),'Data Summary'!CJ106="Yes"),OFFSET('Water Data'!$I$9,0,10*ROW('Water Data'!I100)),NA())</f>
        <v>#N/A</v>
      </c>
      <c r="V106" s="92" t="e">
        <f ca="true">+IF(AND(ISNUMBER(OFFSET('Sanitation Data'!$D$4,0,10*ROW('Sanitation Data'!D100))),'Data Summary'!CK106="Yes"),100-OFFSET('Sanitation Data'!$D$4,0,10*ROW('Sanitation Data'!D100)),NA())</f>
        <v>#N/A</v>
      </c>
      <c r="W106" s="92" t="e">
        <f ca="true">+IF(AND(ISNUMBER(OFFSET('Sanitation Data'!$D$6,0,10*ROW('Sanitation Data'!D100))),'Data Summary'!CL106="Yes"),OFFSET('Sanitation Data'!$D$6,0,10*ROW('Sanitation Data'!D100)),NA())</f>
        <v>#N/A</v>
      </c>
      <c r="X106" s="92" t="e">
        <f ca="true">+IF(AND(ISNUMBER(OFFSET('Sanitation Data'!$D$10,0,10*ROW('Sanitation Data'!D100))),'Data Summary'!CM106="Yes"),OFFSET('Sanitation Data'!$D$10,0,10*ROW('Sanitation Data'!D100)),NA())</f>
        <v>#N/A</v>
      </c>
      <c r="Y106" s="92" t="e">
        <f ca="true">+IF(AND(ISNUMBER(OFFSET('Sanitation Data'!$D$11,0,10*ROW('Sanitation Data'!D100))),'Data Summary'!CN106="Yes"),OFFSET('Sanitation Data'!$D$11,0,10*ROW('Sanitation Data'!D100)),NA())</f>
        <v>#N/A</v>
      </c>
      <c r="Z106" s="92" t="e">
        <f ca="true">+IF(AND(ISNUMBER(OFFSET('Sanitation Data'!$D$12,0,10*ROW('Sanitation Data'!D100))),'Data Summary'!CO106="Yes"),OFFSET('Sanitation Data'!$D$12,0,10*ROW('Sanitation Data'!D100)),NA())</f>
        <v>#N/A</v>
      </c>
      <c r="AA106" s="92" t="e">
        <f ca="true">+IF(AND(ISNUMBER(OFFSET('Sanitation Data'!$E$4,0,10*ROW('Sanitation Data'!E100))),'Data Summary'!CP106="Yes"),100-OFFSET('Sanitation Data'!$E$4,0,10*ROW('Sanitation Data'!E100)),NA())</f>
        <v>#N/A</v>
      </c>
      <c r="AB106" s="92" t="e">
        <f ca="true">+IF(AND(ISNUMBER(OFFSET('Sanitation Data'!$E$6,0,10*ROW('Sanitation Data'!E100))),'Data Summary'!CQ106="Yes"),OFFSET('Sanitation Data'!$E$6,0,10*ROW('Sanitation Data'!E100)),NA())</f>
        <v>#N/A</v>
      </c>
      <c r="AC106" s="92" t="e">
        <f ca="true">+IF(AND(ISNUMBER(OFFSET('Sanitation Data'!$E$10,0,10*ROW('Sanitation Data'!E100))),'Data Summary'!CR106="Yes"),OFFSET('Sanitation Data'!$E$10,0,10*ROW('Sanitation Data'!E100)),NA())</f>
        <v>#N/A</v>
      </c>
      <c r="AD106" s="92" t="e">
        <f ca="true">+IF(AND(ISNUMBER(OFFSET('Sanitation Data'!$E$11,0,10*ROW('Sanitation Data'!E100))),'Data Summary'!CS106="Yes"),OFFSET('Sanitation Data'!$E$11,0,10*ROW('Sanitation Data'!E100)),NA())</f>
        <v>#N/A</v>
      </c>
      <c r="AE106" s="92" t="e">
        <f ca="true">+IF(AND(ISNUMBER(OFFSET('Sanitation Data'!$E$12,0,10*ROW('Sanitation Data'!E100))),'Data Summary'!CT106="Yes"),OFFSET('Sanitation Data'!$E$12,0,10*ROW('Sanitation Data'!E100)),NA())</f>
        <v>#N/A</v>
      </c>
      <c r="AF106" s="92" t="e">
        <f ca="true">+IF(AND(ISNUMBER(OFFSET('Sanitation Data'!$F$4,0,10*ROW('Sanitation Data'!F100))),'Data Summary'!CU106="Yes"),100-OFFSET('Sanitation Data'!$F$4,0,10*ROW('Sanitation Data'!F100)),NA())</f>
        <v>#N/A</v>
      </c>
      <c r="AG106" s="92" t="e">
        <f ca="true">+IF(AND(ISNUMBER(OFFSET('Sanitation Data'!$F$6,0,10*ROW('Sanitation Data'!F100))),'Data Summary'!CV106="Yes"),OFFSET('Sanitation Data'!$F$6,0,10*ROW('Sanitation Data'!F100)),NA())</f>
        <v>#N/A</v>
      </c>
      <c r="AH106" s="92" t="e">
        <f ca="true">+IF(AND(ISNUMBER(OFFSET('Sanitation Data'!$F$10,0,10*ROW('Sanitation Data'!F100))),'Data Summary'!CW106="Yes"),OFFSET('Sanitation Data'!$F$10,0,10*ROW('Sanitation Data'!F100)),NA())</f>
        <v>#N/A</v>
      </c>
      <c r="AI106" s="92" t="e">
        <f ca="true">+IF(AND(ISNUMBER(OFFSET('Sanitation Data'!$F$11,0,10*ROW('Sanitation Data'!F100))),'Data Summary'!CX106="Yes"),OFFSET('Sanitation Data'!$F$11,0,10*ROW('Sanitation Data'!F100)),NA())</f>
        <v>#N/A</v>
      </c>
      <c r="AJ106" s="92" t="e">
        <f ca="true">+IF(AND(ISNUMBER(OFFSET('Sanitation Data'!$F$12,0,10*ROW('Sanitation Data'!F100))),'Data Summary'!CY106="Yes"),OFFSET('Sanitation Data'!$F$12,0,10*ROW('Sanitation Data'!F100)),NA())</f>
        <v>#N/A</v>
      </c>
      <c r="AK106" s="92" t="e">
        <f ca="true">+IF(AND(ISNUMBER(OFFSET('Sanitation Data'!$G$4,0,10*ROW('Sanitation Data'!G100))),'Data Summary'!CZ106="Yes"),100-OFFSET('Sanitation Data'!$G$4,0,10*ROW('Sanitation Data'!G100)),NA())</f>
        <v>#N/A</v>
      </c>
      <c r="AL106" s="92" t="e">
        <f ca="true">+IF(AND(ISNUMBER(OFFSET('Sanitation Data'!$G$6,0,10*ROW('Sanitation Data'!G100))),'Data Summary'!DA106="Yes"),OFFSET('Sanitation Data'!$G$6,0,10*ROW('Sanitation Data'!G100)),NA())</f>
        <v>#N/A</v>
      </c>
      <c r="AM106" s="92" t="e">
        <f ca="true">+IF(AND(ISNUMBER(OFFSET('Sanitation Data'!$G$10,0,10*ROW('Sanitation Data'!G100))),'Data Summary'!DB106="Yes"),OFFSET('Sanitation Data'!$G$10,0,10*ROW('Sanitation Data'!G100)),NA())</f>
        <v>#N/A</v>
      </c>
      <c r="AN106" s="92" t="e">
        <f ca="true">+IF(AND(ISNUMBER(OFFSET('Sanitation Data'!$G$11,0,10*ROW('Sanitation Data'!G100))),'Data Summary'!DC106="Yes"),OFFSET('Sanitation Data'!$G$11,0,10*ROW('Sanitation Data'!G100)),NA())</f>
        <v>#N/A</v>
      </c>
      <c r="AO106" s="92" t="e">
        <f ca="true">+IF(AND(ISNUMBER(OFFSET('Sanitation Data'!$G$12,0,10*ROW('Sanitation Data'!G100))),'Data Summary'!DD106="Yes"),OFFSET('Sanitation Data'!$G$12,0,10*ROW('Sanitation Data'!G100)),NA())</f>
        <v>#N/A</v>
      </c>
      <c r="AP106" s="92" t="e">
        <f ca="true">+IF(AND(ISNUMBER(OFFSET('Sanitation Data'!$H$4,0,10*ROW('Sanitation Data'!H100))),'Data Summary'!DE106="Yes"),100-OFFSET('Sanitation Data'!$H$4,0,10*ROW('Sanitation Data'!H100)),NA())</f>
        <v>#N/A</v>
      </c>
      <c r="AQ106" s="92" t="e">
        <f ca="true">+IF(AND(ISNUMBER(OFFSET('Sanitation Data'!$H$6,0,10*ROW('Sanitation Data'!H100))),'Data Summary'!DF106="Yes"),OFFSET('Sanitation Data'!$H$6,0,10*ROW('Sanitation Data'!H100)),NA())</f>
        <v>#N/A</v>
      </c>
      <c r="AR106" s="92" t="e">
        <f ca="true">+IF(AND(ISNUMBER(OFFSET('Sanitation Data'!$H$10,0,10*ROW('Sanitation Data'!H100))),'Data Summary'!DG106="Yes"),OFFSET('Sanitation Data'!$H$10,0,10*ROW('Sanitation Data'!H100)),NA())</f>
        <v>#N/A</v>
      </c>
      <c r="AS106" s="92" t="e">
        <f ca="true">+IF(AND(ISNUMBER(OFFSET('Sanitation Data'!$H$11,0,10*ROW('Sanitation Data'!H100))),'Data Summary'!DH106="Yes"),OFFSET('Sanitation Data'!$H$11,0,10*ROW('Sanitation Data'!H100)),NA())</f>
        <v>#N/A</v>
      </c>
      <c r="AT106" s="92" t="e">
        <f ca="true">+IF(AND(ISNUMBER(OFFSET('Sanitation Data'!$H$12,0,10*ROW('Sanitation Data'!H100))),'Data Summary'!DI106="Yes"),OFFSET('Sanitation Data'!$H$12,0,10*ROW('Sanitation Data'!H100)),NA())</f>
        <v>#N/A</v>
      </c>
      <c r="AU106" s="92" t="e">
        <f ca="true">+IF(AND(ISNUMBER(OFFSET('Sanitation Data'!$I$4,0,10*ROW('Sanitation Data'!I100))),'Data Summary'!DJ106="Yes"),100-OFFSET('Sanitation Data'!$I$4,0,10*ROW('Sanitation Data'!I100)),NA())</f>
        <v>#N/A</v>
      </c>
      <c r="AV106" s="92" t="e">
        <f ca="true">+IF(AND(ISNUMBER(OFFSET('Sanitation Data'!$I$6,0,10*ROW('Sanitation Data'!I100))),'Data Summary'!DK106="Yes"),OFFSET('Sanitation Data'!$I$6,0,10*ROW('Sanitation Data'!I100)),NA())</f>
        <v>#N/A</v>
      </c>
      <c r="AW106" s="92" t="e">
        <f ca="true">+IF(AND(ISNUMBER(OFFSET('Sanitation Data'!$I$10,0,10*ROW('Sanitation Data'!I100))),'Data Summary'!DL106="Yes"),OFFSET('Sanitation Data'!$I$10,0,10*ROW('Sanitation Data'!I100)),NA())</f>
        <v>#N/A</v>
      </c>
      <c r="AX106" s="92" t="e">
        <f ca="true">+IF(AND(ISNUMBER(OFFSET('Sanitation Data'!$I$11,0,10*ROW('Sanitation Data'!I100))),'Data Summary'!DM106="Yes"),OFFSET('Sanitation Data'!$I$11,0,10*ROW('Sanitation Data'!I100)),NA())</f>
        <v>#N/A</v>
      </c>
      <c r="AY106" s="92" t="e">
        <f ca="true">+IF(AND(ISNUMBER(OFFSET('Sanitation Data'!$I$12,0,10*ROW('Sanitation Data'!I100))),'Data Summary'!DN106="Yes"),OFFSET('Sanitation Data'!$I$12,0,10*ROW('Sanitation Data'!I100)),NA())</f>
        <v>#N/A</v>
      </c>
      <c r="AZ106" s="93" t="e">
        <f ca="true">+IF(AND(ISNUMBER(OFFSET('Hygiene Data'!$D$5,0,10*ROW('Hygiene Data'!D100))),'Data Summary'!DO106="Yes"),OFFSET('Hygiene Data'!$D$5,0,10*ROW('Hygiene Data'!D100)),NA())</f>
        <v>#N/A</v>
      </c>
      <c r="BA106" s="93" t="e">
        <f ca="true">+IF(AND(ISNUMBER(OFFSET('Hygiene Data'!$D$7,0,10*ROW('Hygiene Data'!D100))),'Data Summary'!DP106="Yes"),OFFSET('Hygiene Data'!$D$7,0,10*ROW('Hygiene Data'!D100)),NA())</f>
        <v>#N/A</v>
      </c>
      <c r="BB106" s="93" t="e">
        <f ca="true">+IF(AND(ISNUMBER(OFFSET('Hygiene Data'!$D$9,0,10*ROW('Hygiene Data'!D100))),'Data Summary'!DQ106="Yes"),OFFSET('Hygiene Data'!$D$9,0,10*ROW('Hygiene Data'!D100)),NA())</f>
        <v>#N/A</v>
      </c>
      <c r="BC106" s="93" t="e">
        <f ca="true">+IF(AND(ISNUMBER(OFFSET('Hygiene Data'!$E$5,0,10*ROW('Hygiene Data'!E100))),'Data Summary'!DR106="Yes"),OFFSET('Hygiene Data'!$E$5,0,10*ROW('Hygiene Data'!E100)),NA())</f>
        <v>#N/A</v>
      </c>
      <c r="BD106" s="93" t="e">
        <f ca="true">+IF(AND(ISNUMBER(OFFSET('Hygiene Data'!$E$7,0,10*ROW('Hygiene Data'!E100))),'Data Summary'!DS106="Yes"),OFFSET('Hygiene Data'!$E$7,0,10*ROW('Hygiene Data'!E100)),NA())</f>
        <v>#N/A</v>
      </c>
      <c r="BE106" s="93" t="e">
        <f ca="true">+IF(AND(ISNUMBER(OFFSET('Hygiene Data'!$E$9,0,10*ROW('Hygiene Data'!E100))),'Data Summary'!DT106="Yes"),OFFSET('Hygiene Data'!$E$9,0,10*ROW('Hygiene Data'!E100)),NA())</f>
        <v>#N/A</v>
      </c>
      <c r="BF106" s="93" t="e">
        <f ca="true">+IF(AND(ISNUMBER(OFFSET('Hygiene Data'!$F$5,0,10*ROW('Hygiene Data'!F100))),'Data Summary'!DU106="Yes"),OFFSET('Hygiene Data'!$F$5,0,10*ROW('Hygiene Data'!F100)),NA())</f>
        <v>#N/A</v>
      </c>
      <c r="BG106" s="93" t="e">
        <f ca="true">+IF(AND(ISNUMBER(OFFSET('Hygiene Data'!$F$7,0,10*ROW('Hygiene Data'!F100))),'Data Summary'!DV106="Yes"),OFFSET('Hygiene Data'!$F$7,0,10*ROW('Hygiene Data'!F100)),NA())</f>
        <v>#N/A</v>
      </c>
      <c r="BH106" s="93" t="e">
        <f ca="true">+IF(AND(ISNUMBER(OFFSET('Hygiene Data'!$F$9,0,10*ROW('Hygiene Data'!F100))),'Data Summary'!DW106="Yes"),OFFSET('Hygiene Data'!$F$9,0,10*ROW('Hygiene Data'!F100)),NA())</f>
        <v>#N/A</v>
      </c>
      <c r="BI106" s="93" t="e">
        <f ca="true">+IF(AND(ISNUMBER(OFFSET('Hygiene Data'!$G$5,0,10*ROW('Hygiene Data'!G100))),'Data Summary'!DX106="Yes"),OFFSET('Hygiene Data'!$G$5,0,10*ROW('Hygiene Data'!G100)),NA())</f>
        <v>#N/A</v>
      </c>
      <c r="BJ106" s="93" t="e">
        <f ca="true">+IF(AND(ISNUMBER(OFFSET('Hygiene Data'!$G$7,0,10*ROW('Hygiene Data'!G100))),'Data Summary'!DY106="Yes"),OFFSET('Hygiene Data'!$G$7,0,10*ROW('Hygiene Data'!G100)),NA())</f>
        <v>#N/A</v>
      </c>
      <c r="BK106" s="93" t="e">
        <f ca="true">+IF(AND(ISNUMBER(OFFSET('Hygiene Data'!$G$9,0,10*ROW('Hygiene Data'!G100))),'Data Summary'!DZ106="Yes"),OFFSET('Hygiene Data'!$G$9,0,10*ROW('Hygiene Data'!G100)),NA())</f>
        <v>#N/A</v>
      </c>
      <c r="BL106" s="93" t="e">
        <f ca="true">+IF(AND(ISNUMBER(OFFSET('Hygiene Data'!$H$5,0,10*ROW('Hygiene Data'!H100))),'Data Summary'!EA106="Yes"),OFFSET('Hygiene Data'!$H$5,0,10*ROW('Hygiene Data'!H100)),NA())</f>
        <v>#N/A</v>
      </c>
      <c r="BM106" s="93" t="e">
        <f ca="true">+IF(AND(ISNUMBER(OFFSET('Hygiene Data'!$H$7,0,10*ROW('Hygiene Data'!H100))),'Data Summary'!EB106="Yes"),OFFSET('Hygiene Data'!$H$7,0,10*ROW('Hygiene Data'!H100)),NA())</f>
        <v>#N/A</v>
      </c>
      <c r="BN106" s="93" t="e">
        <f ca="true">+IF(AND(ISNUMBER(OFFSET('Hygiene Data'!$H$9,0,10*ROW('Hygiene Data'!H100))),'Data Summary'!EC106="Yes"),OFFSET('Hygiene Data'!$H$9,0,10*ROW('Hygiene Data'!H100)),NA())</f>
        <v>#N/A</v>
      </c>
      <c r="BO106" s="93" t="e">
        <f ca="true">+IF(AND(ISNUMBER(OFFSET('Hygiene Data'!$I$5,0,10*ROW('Hygiene Data'!I100))),'Data Summary'!ED106="Yes"),OFFSET('Hygiene Data'!$I$5,0,10*ROW('Hygiene Data'!I100)),NA())</f>
        <v>#N/A</v>
      </c>
      <c r="BP106" s="93" t="e">
        <f ca="true">+IF(AND(ISNUMBER(OFFSET('Hygiene Data'!$I$7,0,10*ROW('Hygiene Data'!I100))),'Data Summary'!EE106="Yes"),OFFSET('Hygiene Data'!$I$7,0,10*ROW('Hygiene Data'!I100)),NA())</f>
        <v>#N/A</v>
      </c>
      <c r="BQ106" s="93" t="e">
        <f ca="true">+IF(AND(ISNUMBER(OFFSET('Hygiene Data'!$I$9,0,10*ROW('Hygiene Data'!I100))),'Data Summary'!EF106="Yes"),OFFSET('Hygiene Data'!$I$9,0,10*ROW('Hygiene Data'!I100)),NA())</f>
        <v>#N/A</v>
      </c>
    </row>
    <row xmlns:x14ac="http://schemas.microsoft.com/office/spreadsheetml/2009/9/ac" r="107" x14ac:dyDescent="0.2">
      <c r="A107" s="328" t="e">
        <f ca="true">+RIGHT('Data Summary'!A107,LEN('Data Summary'!A107)-9)</f>
        <v>#VALUE!</v>
      </c>
      <c r="B107" s="35" t="str">
        <f ca="true">+IF(ISTEXT('Data Summary'!B107),'Data Summary'!B107,"")</f>
        <v/>
      </c>
      <c r="C107" s="327" t="e">
        <f ca="true">+VALUE('Data Summary'!C107)</f>
        <v>#VALUE!</v>
      </c>
      <c r="D107" s="91" t="e">
        <f ca="true">+IF(AND(ISNUMBER(OFFSET('Water Data'!$D$4,0,10*ROW('Water Data'!D101))),'Data Summary'!BS107="Yes"),100-OFFSET('Water Data'!$D$4,0,10*ROW('Water Data'!D101)),NA())</f>
        <v>#N/A</v>
      </c>
      <c r="E107" s="91" t="e">
        <f ca="true">+IF(AND(ISNUMBER(OFFSET('Water Data'!$D$6,0,10*ROW('Water Data'!D101))),'Data Summary'!BT107="Yes"),OFFSET('Water Data'!$D$6,0,10*ROW('Water Data'!D101)),NA())</f>
        <v>#N/A</v>
      </c>
      <c r="F107" s="91" t="e">
        <f ca="true">+IF(AND(ISNUMBER(OFFSET('Water Data'!$D$9,0,10*ROW('Water Data'!D101))),'Data Summary'!BU107="Yes"),OFFSET('Water Data'!$D$9,0,10*ROW('Water Data'!D101)),NA())</f>
        <v>#N/A</v>
      </c>
      <c r="G107" s="91" t="e">
        <f ca="true">+IF(AND(ISNUMBER(OFFSET('Water Data'!$E$4,0,10*ROW('Water Data'!E101))),'Data Summary'!BV107="Yes"),100-OFFSET('Water Data'!$E$4,0,10*ROW('Water Data'!E101)),NA())</f>
        <v>#N/A</v>
      </c>
      <c r="H107" s="91" t="e">
        <f ca="true">+IF(AND(ISNUMBER(OFFSET('Water Data'!$E$6,0,10*ROW('Water Data'!E101))),'Data Summary'!BW107="Yes"),OFFSET('Water Data'!$E$6,0,10*ROW('Water Data'!E101)),NA())</f>
        <v>#N/A</v>
      </c>
      <c r="I107" s="91" t="e">
        <f ca="true">+IF(AND(ISNUMBER(OFFSET('Water Data'!$E$9,0,10*ROW('Water Data'!E101))),'Data Summary'!BX107="Yes"),OFFSET('Water Data'!$E$9,0,10*ROW('Water Data'!E101)),NA())</f>
        <v>#N/A</v>
      </c>
      <c r="J107" s="91" t="e">
        <f ca="true">+IF(AND(ISNUMBER(OFFSET('Water Data'!$F$4,0,10*ROW('Water Data'!F101))),'Data Summary'!BY107="Yes"),100-OFFSET('Water Data'!$F$4,0,10*ROW('Water Data'!F101)),NA())</f>
        <v>#N/A</v>
      </c>
      <c r="K107" s="91" t="e">
        <f ca="true">+IF(AND(ISNUMBER(OFFSET('Water Data'!$F$6,0,10*ROW('Water Data'!F101))),'Data Summary'!BZ107="Yes"),OFFSET('Water Data'!$F$6,0,10*ROW('Water Data'!F101)),NA())</f>
        <v>#N/A</v>
      </c>
      <c r="L107" s="91" t="e">
        <f ca="true">+IF(AND(ISNUMBER(OFFSET('Water Data'!$F$9,0,10*ROW('Water Data'!F101))),'Data Summary'!CA107="Yes"),OFFSET('Water Data'!$F$9,0,10*ROW('Water Data'!F101)),NA())</f>
        <v>#N/A</v>
      </c>
      <c r="M107" s="91" t="e">
        <f ca="true">+IF(AND(ISNUMBER(OFFSET('Water Data'!$G$4,0,10*ROW('Water Data'!G101))),'Data Summary'!CB107="Yes"),100-OFFSET('Water Data'!$G$4,0,10*ROW('Water Data'!G101)),NA())</f>
        <v>#N/A</v>
      </c>
      <c r="N107" s="91" t="e">
        <f ca="true">+IF(AND(ISNUMBER(OFFSET('Water Data'!$G$6,0,10*ROW('Water Data'!G101))),'Data Summary'!CC107="Yes"),OFFSET('Water Data'!$G$6,0,10*ROW('Water Data'!G101)),NA())</f>
        <v>#N/A</v>
      </c>
      <c r="O107" s="91" t="e">
        <f ca="true">+IF(AND(ISNUMBER(OFFSET('Water Data'!$G$9,0,10*ROW('Water Data'!G101))),'Data Summary'!CD107="Yes"),OFFSET('Water Data'!$G$9,0,10*ROW('Water Data'!G101)),NA())</f>
        <v>#N/A</v>
      </c>
      <c r="P107" s="91" t="e">
        <f ca="true">+IF(AND(ISNUMBER(OFFSET('Water Data'!$H$4,0,10*ROW('Water Data'!H101))),'Data Summary'!CE107="Yes"),100-OFFSET('Water Data'!$H$4,0,10*ROW('Water Data'!H101)),NA())</f>
        <v>#N/A</v>
      </c>
      <c r="Q107" s="91" t="e">
        <f ca="true">+IF(AND(ISNUMBER(OFFSET('Water Data'!$H$6,0,10*ROW('Water Data'!H101))),'Data Summary'!CF107="Yes"),OFFSET('Water Data'!$H$6,0,10*ROW('Water Data'!H101)),NA())</f>
        <v>#N/A</v>
      </c>
      <c r="R107" s="91" t="e">
        <f ca="true">+IF(AND(ISNUMBER(OFFSET('Water Data'!$H$9,0,10*ROW('Water Data'!H101))),'Data Summary'!CG107="Yes"),OFFSET('Water Data'!$H$9,0,10*ROW('Water Data'!H101)),NA())</f>
        <v>#N/A</v>
      </c>
      <c r="S107" s="91" t="e">
        <f ca="true">+IF(AND(ISNUMBER(OFFSET('Water Data'!$I$4,0,10*ROW('Water Data'!I101))),'Data Summary'!CH107="Yes"),100-OFFSET('Water Data'!$I$4,0,10*ROW('Water Data'!I101)),NA())</f>
        <v>#N/A</v>
      </c>
      <c r="T107" s="91" t="e">
        <f ca="true">+IF(AND(ISNUMBER(OFFSET('Water Data'!$I$6,0,10*ROW('Water Data'!I101))),'Data Summary'!CI107="Yes"),OFFSET('Water Data'!$I$6,0,10*ROW('Water Data'!I101)),NA())</f>
        <v>#N/A</v>
      </c>
      <c r="U107" s="91" t="e">
        <f ca="true">+IF(AND(ISNUMBER(OFFSET('Water Data'!$I$9,0,10*ROW('Water Data'!I101))),'Data Summary'!CJ107="Yes"),OFFSET('Water Data'!$I$9,0,10*ROW('Water Data'!I101)),NA())</f>
        <v>#N/A</v>
      </c>
      <c r="V107" s="92" t="e">
        <f ca="true">+IF(AND(ISNUMBER(OFFSET('Sanitation Data'!$D$4,0,10*ROW('Sanitation Data'!D101))),'Data Summary'!CK107="Yes"),100-OFFSET('Sanitation Data'!$D$4,0,10*ROW('Sanitation Data'!D101)),NA())</f>
        <v>#N/A</v>
      </c>
      <c r="W107" s="92" t="e">
        <f ca="true">+IF(AND(ISNUMBER(OFFSET('Sanitation Data'!$D$6,0,10*ROW('Sanitation Data'!D101))),'Data Summary'!CL107="Yes"),OFFSET('Sanitation Data'!$D$6,0,10*ROW('Sanitation Data'!D101)),NA())</f>
        <v>#N/A</v>
      </c>
      <c r="X107" s="92" t="e">
        <f ca="true">+IF(AND(ISNUMBER(OFFSET('Sanitation Data'!$D$10,0,10*ROW('Sanitation Data'!D101))),'Data Summary'!CM107="Yes"),OFFSET('Sanitation Data'!$D$10,0,10*ROW('Sanitation Data'!D101)),NA())</f>
        <v>#N/A</v>
      </c>
      <c r="Y107" s="92" t="e">
        <f ca="true">+IF(AND(ISNUMBER(OFFSET('Sanitation Data'!$D$11,0,10*ROW('Sanitation Data'!D101))),'Data Summary'!CN107="Yes"),OFFSET('Sanitation Data'!$D$11,0,10*ROW('Sanitation Data'!D101)),NA())</f>
        <v>#N/A</v>
      </c>
      <c r="Z107" s="92" t="e">
        <f ca="true">+IF(AND(ISNUMBER(OFFSET('Sanitation Data'!$D$12,0,10*ROW('Sanitation Data'!D101))),'Data Summary'!CO107="Yes"),OFFSET('Sanitation Data'!$D$12,0,10*ROW('Sanitation Data'!D101)),NA())</f>
        <v>#N/A</v>
      </c>
      <c r="AA107" s="92" t="e">
        <f ca="true">+IF(AND(ISNUMBER(OFFSET('Sanitation Data'!$E$4,0,10*ROW('Sanitation Data'!E101))),'Data Summary'!CP107="Yes"),100-OFFSET('Sanitation Data'!$E$4,0,10*ROW('Sanitation Data'!E101)),NA())</f>
        <v>#N/A</v>
      </c>
      <c r="AB107" s="92" t="e">
        <f ca="true">+IF(AND(ISNUMBER(OFFSET('Sanitation Data'!$E$6,0,10*ROW('Sanitation Data'!E101))),'Data Summary'!CQ107="Yes"),OFFSET('Sanitation Data'!$E$6,0,10*ROW('Sanitation Data'!E101)),NA())</f>
        <v>#N/A</v>
      </c>
      <c r="AC107" s="92" t="e">
        <f ca="true">+IF(AND(ISNUMBER(OFFSET('Sanitation Data'!$E$10,0,10*ROW('Sanitation Data'!E101))),'Data Summary'!CR107="Yes"),OFFSET('Sanitation Data'!$E$10,0,10*ROW('Sanitation Data'!E101)),NA())</f>
        <v>#N/A</v>
      </c>
      <c r="AD107" s="92" t="e">
        <f ca="true">+IF(AND(ISNUMBER(OFFSET('Sanitation Data'!$E$11,0,10*ROW('Sanitation Data'!E101))),'Data Summary'!CS107="Yes"),OFFSET('Sanitation Data'!$E$11,0,10*ROW('Sanitation Data'!E101)),NA())</f>
        <v>#N/A</v>
      </c>
      <c r="AE107" s="92" t="e">
        <f ca="true">+IF(AND(ISNUMBER(OFFSET('Sanitation Data'!$E$12,0,10*ROW('Sanitation Data'!E101))),'Data Summary'!CT107="Yes"),OFFSET('Sanitation Data'!$E$12,0,10*ROW('Sanitation Data'!E101)),NA())</f>
        <v>#N/A</v>
      </c>
      <c r="AF107" s="92" t="e">
        <f ca="true">+IF(AND(ISNUMBER(OFFSET('Sanitation Data'!$F$4,0,10*ROW('Sanitation Data'!F101))),'Data Summary'!CU107="Yes"),100-OFFSET('Sanitation Data'!$F$4,0,10*ROW('Sanitation Data'!F101)),NA())</f>
        <v>#N/A</v>
      </c>
      <c r="AG107" s="92" t="e">
        <f ca="true">+IF(AND(ISNUMBER(OFFSET('Sanitation Data'!$F$6,0,10*ROW('Sanitation Data'!F101))),'Data Summary'!CV107="Yes"),OFFSET('Sanitation Data'!$F$6,0,10*ROW('Sanitation Data'!F101)),NA())</f>
        <v>#N/A</v>
      </c>
      <c r="AH107" s="92" t="e">
        <f ca="true">+IF(AND(ISNUMBER(OFFSET('Sanitation Data'!$F$10,0,10*ROW('Sanitation Data'!F101))),'Data Summary'!CW107="Yes"),OFFSET('Sanitation Data'!$F$10,0,10*ROW('Sanitation Data'!F101)),NA())</f>
        <v>#N/A</v>
      </c>
      <c r="AI107" s="92" t="e">
        <f ca="true">+IF(AND(ISNUMBER(OFFSET('Sanitation Data'!$F$11,0,10*ROW('Sanitation Data'!F101))),'Data Summary'!CX107="Yes"),OFFSET('Sanitation Data'!$F$11,0,10*ROW('Sanitation Data'!F101)),NA())</f>
        <v>#N/A</v>
      </c>
      <c r="AJ107" s="92" t="e">
        <f ca="true">+IF(AND(ISNUMBER(OFFSET('Sanitation Data'!$F$12,0,10*ROW('Sanitation Data'!F101))),'Data Summary'!CY107="Yes"),OFFSET('Sanitation Data'!$F$12,0,10*ROW('Sanitation Data'!F101)),NA())</f>
        <v>#N/A</v>
      </c>
      <c r="AK107" s="92" t="e">
        <f ca="true">+IF(AND(ISNUMBER(OFFSET('Sanitation Data'!$G$4,0,10*ROW('Sanitation Data'!G101))),'Data Summary'!CZ107="Yes"),100-OFFSET('Sanitation Data'!$G$4,0,10*ROW('Sanitation Data'!G101)),NA())</f>
        <v>#N/A</v>
      </c>
      <c r="AL107" s="92" t="e">
        <f ca="true">+IF(AND(ISNUMBER(OFFSET('Sanitation Data'!$G$6,0,10*ROW('Sanitation Data'!G101))),'Data Summary'!DA107="Yes"),OFFSET('Sanitation Data'!$G$6,0,10*ROW('Sanitation Data'!G101)),NA())</f>
        <v>#N/A</v>
      </c>
      <c r="AM107" s="92" t="e">
        <f ca="true">+IF(AND(ISNUMBER(OFFSET('Sanitation Data'!$G$10,0,10*ROW('Sanitation Data'!G101))),'Data Summary'!DB107="Yes"),OFFSET('Sanitation Data'!$G$10,0,10*ROW('Sanitation Data'!G101)),NA())</f>
        <v>#N/A</v>
      </c>
      <c r="AN107" s="92" t="e">
        <f ca="true">+IF(AND(ISNUMBER(OFFSET('Sanitation Data'!$G$11,0,10*ROW('Sanitation Data'!G101))),'Data Summary'!DC107="Yes"),OFFSET('Sanitation Data'!$G$11,0,10*ROW('Sanitation Data'!G101)),NA())</f>
        <v>#N/A</v>
      </c>
      <c r="AO107" s="92" t="e">
        <f ca="true">+IF(AND(ISNUMBER(OFFSET('Sanitation Data'!$G$12,0,10*ROW('Sanitation Data'!G101))),'Data Summary'!DD107="Yes"),OFFSET('Sanitation Data'!$G$12,0,10*ROW('Sanitation Data'!G101)),NA())</f>
        <v>#N/A</v>
      </c>
      <c r="AP107" s="92" t="e">
        <f ca="true">+IF(AND(ISNUMBER(OFFSET('Sanitation Data'!$H$4,0,10*ROW('Sanitation Data'!H101))),'Data Summary'!DE107="Yes"),100-OFFSET('Sanitation Data'!$H$4,0,10*ROW('Sanitation Data'!H101)),NA())</f>
        <v>#N/A</v>
      </c>
      <c r="AQ107" s="92" t="e">
        <f ca="true">+IF(AND(ISNUMBER(OFFSET('Sanitation Data'!$H$6,0,10*ROW('Sanitation Data'!H101))),'Data Summary'!DF107="Yes"),OFFSET('Sanitation Data'!$H$6,0,10*ROW('Sanitation Data'!H101)),NA())</f>
        <v>#N/A</v>
      </c>
      <c r="AR107" s="92" t="e">
        <f ca="true">+IF(AND(ISNUMBER(OFFSET('Sanitation Data'!$H$10,0,10*ROW('Sanitation Data'!H101))),'Data Summary'!DG107="Yes"),OFFSET('Sanitation Data'!$H$10,0,10*ROW('Sanitation Data'!H101)),NA())</f>
        <v>#N/A</v>
      </c>
      <c r="AS107" s="92" t="e">
        <f ca="true">+IF(AND(ISNUMBER(OFFSET('Sanitation Data'!$H$11,0,10*ROW('Sanitation Data'!H101))),'Data Summary'!DH107="Yes"),OFFSET('Sanitation Data'!$H$11,0,10*ROW('Sanitation Data'!H101)),NA())</f>
        <v>#N/A</v>
      </c>
      <c r="AT107" s="92" t="e">
        <f ca="true">+IF(AND(ISNUMBER(OFFSET('Sanitation Data'!$H$12,0,10*ROW('Sanitation Data'!H101))),'Data Summary'!DI107="Yes"),OFFSET('Sanitation Data'!$H$12,0,10*ROW('Sanitation Data'!H101)),NA())</f>
        <v>#N/A</v>
      </c>
      <c r="AU107" s="92" t="e">
        <f ca="true">+IF(AND(ISNUMBER(OFFSET('Sanitation Data'!$I$4,0,10*ROW('Sanitation Data'!I101))),'Data Summary'!DJ107="Yes"),100-OFFSET('Sanitation Data'!$I$4,0,10*ROW('Sanitation Data'!I101)),NA())</f>
        <v>#N/A</v>
      </c>
      <c r="AV107" s="92" t="e">
        <f ca="true">+IF(AND(ISNUMBER(OFFSET('Sanitation Data'!$I$6,0,10*ROW('Sanitation Data'!I101))),'Data Summary'!DK107="Yes"),OFFSET('Sanitation Data'!$I$6,0,10*ROW('Sanitation Data'!I101)),NA())</f>
        <v>#N/A</v>
      </c>
      <c r="AW107" s="92" t="e">
        <f ca="true">+IF(AND(ISNUMBER(OFFSET('Sanitation Data'!$I$10,0,10*ROW('Sanitation Data'!I101))),'Data Summary'!DL107="Yes"),OFFSET('Sanitation Data'!$I$10,0,10*ROW('Sanitation Data'!I101)),NA())</f>
        <v>#N/A</v>
      </c>
      <c r="AX107" s="92" t="e">
        <f ca="true">+IF(AND(ISNUMBER(OFFSET('Sanitation Data'!$I$11,0,10*ROW('Sanitation Data'!I101))),'Data Summary'!DM107="Yes"),OFFSET('Sanitation Data'!$I$11,0,10*ROW('Sanitation Data'!I101)),NA())</f>
        <v>#N/A</v>
      </c>
      <c r="AY107" s="92" t="e">
        <f ca="true">+IF(AND(ISNUMBER(OFFSET('Sanitation Data'!$I$12,0,10*ROW('Sanitation Data'!I101))),'Data Summary'!DN107="Yes"),OFFSET('Sanitation Data'!$I$12,0,10*ROW('Sanitation Data'!I101)),NA())</f>
        <v>#N/A</v>
      </c>
      <c r="AZ107" s="93" t="e">
        <f ca="true">+IF(AND(ISNUMBER(OFFSET('Hygiene Data'!$D$5,0,10*ROW('Hygiene Data'!D101))),'Data Summary'!DO107="Yes"),OFFSET('Hygiene Data'!$D$5,0,10*ROW('Hygiene Data'!D101)),NA())</f>
        <v>#N/A</v>
      </c>
      <c r="BA107" s="93" t="e">
        <f ca="true">+IF(AND(ISNUMBER(OFFSET('Hygiene Data'!$D$7,0,10*ROW('Hygiene Data'!D101))),'Data Summary'!DP107="Yes"),OFFSET('Hygiene Data'!$D$7,0,10*ROW('Hygiene Data'!D101)),NA())</f>
        <v>#N/A</v>
      </c>
      <c r="BB107" s="93" t="e">
        <f ca="true">+IF(AND(ISNUMBER(OFFSET('Hygiene Data'!$D$9,0,10*ROW('Hygiene Data'!D101))),'Data Summary'!DQ107="Yes"),OFFSET('Hygiene Data'!$D$9,0,10*ROW('Hygiene Data'!D101)),NA())</f>
        <v>#N/A</v>
      </c>
      <c r="BC107" s="93" t="e">
        <f ca="true">+IF(AND(ISNUMBER(OFFSET('Hygiene Data'!$E$5,0,10*ROW('Hygiene Data'!E101))),'Data Summary'!DR107="Yes"),OFFSET('Hygiene Data'!$E$5,0,10*ROW('Hygiene Data'!E101)),NA())</f>
        <v>#N/A</v>
      </c>
      <c r="BD107" s="93" t="e">
        <f ca="true">+IF(AND(ISNUMBER(OFFSET('Hygiene Data'!$E$7,0,10*ROW('Hygiene Data'!E101))),'Data Summary'!DS107="Yes"),OFFSET('Hygiene Data'!$E$7,0,10*ROW('Hygiene Data'!E101)),NA())</f>
        <v>#N/A</v>
      </c>
      <c r="BE107" s="93" t="e">
        <f ca="true">+IF(AND(ISNUMBER(OFFSET('Hygiene Data'!$E$9,0,10*ROW('Hygiene Data'!E101))),'Data Summary'!DT107="Yes"),OFFSET('Hygiene Data'!$E$9,0,10*ROW('Hygiene Data'!E101)),NA())</f>
        <v>#N/A</v>
      </c>
      <c r="BF107" s="93" t="e">
        <f ca="true">+IF(AND(ISNUMBER(OFFSET('Hygiene Data'!$F$5,0,10*ROW('Hygiene Data'!F101))),'Data Summary'!DU107="Yes"),OFFSET('Hygiene Data'!$F$5,0,10*ROW('Hygiene Data'!F101)),NA())</f>
        <v>#N/A</v>
      </c>
      <c r="BG107" s="93" t="e">
        <f ca="true">+IF(AND(ISNUMBER(OFFSET('Hygiene Data'!$F$7,0,10*ROW('Hygiene Data'!F101))),'Data Summary'!DV107="Yes"),OFFSET('Hygiene Data'!$F$7,0,10*ROW('Hygiene Data'!F101)),NA())</f>
        <v>#N/A</v>
      </c>
      <c r="BH107" s="93" t="e">
        <f ca="true">+IF(AND(ISNUMBER(OFFSET('Hygiene Data'!$F$9,0,10*ROW('Hygiene Data'!F101))),'Data Summary'!DW107="Yes"),OFFSET('Hygiene Data'!$F$9,0,10*ROW('Hygiene Data'!F101)),NA())</f>
        <v>#N/A</v>
      </c>
      <c r="BI107" s="93" t="e">
        <f ca="true">+IF(AND(ISNUMBER(OFFSET('Hygiene Data'!$G$5,0,10*ROW('Hygiene Data'!G101))),'Data Summary'!DX107="Yes"),OFFSET('Hygiene Data'!$G$5,0,10*ROW('Hygiene Data'!G101)),NA())</f>
        <v>#N/A</v>
      </c>
      <c r="BJ107" s="93" t="e">
        <f ca="true">+IF(AND(ISNUMBER(OFFSET('Hygiene Data'!$G$7,0,10*ROW('Hygiene Data'!G101))),'Data Summary'!DY107="Yes"),OFFSET('Hygiene Data'!$G$7,0,10*ROW('Hygiene Data'!G101)),NA())</f>
        <v>#N/A</v>
      </c>
      <c r="BK107" s="93" t="e">
        <f ca="true">+IF(AND(ISNUMBER(OFFSET('Hygiene Data'!$G$9,0,10*ROW('Hygiene Data'!G101))),'Data Summary'!DZ107="Yes"),OFFSET('Hygiene Data'!$G$9,0,10*ROW('Hygiene Data'!G101)),NA())</f>
        <v>#N/A</v>
      </c>
      <c r="BL107" s="93" t="e">
        <f ca="true">+IF(AND(ISNUMBER(OFFSET('Hygiene Data'!$H$5,0,10*ROW('Hygiene Data'!H101))),'Data Summary'!EA107="Yes"),OFFSET('Hygiene Data'!$H$5,0,10*ROW('Hygiene Data'!H101)),NA())</f>
        <v>#N/A</v>
      </c>
      <c r="BM107" s="93" t="e">
        <f ca="true">+IF(AND(ISNUMBER(OFFSET('Hygiene Data'!$H$7,0,10*ROW('Hygiene Data'!H101))),'Data Summary'!EB107="Yes"),OFFSET('Hygiene Data'!$H$7,0,10*ROW('Hygiene Data'!H101)),NA())</f>
        <v>#N/A</v>
      </c>
      <c r="BN107" s="93" t="e">
        <f ca="true">+IF(AND(ISNUMBER(OFFSET('Hygiene Data'!$H$9,0,10*ROW('Hygiene Data'!H101))),'Data Summary'!EC107="Yes"),OFFSET('Hygiene Data'!$H$9,0,10*ROW('Hygiene Data'!H101)),NA())</f>
        <v>#N/A</v>
      </c>
      <c r="BO107" s="93" t="e">
        <f ca="true">+IF(AND(ISNUMBER(OFFSET('Hygiene Data'!$I$5,0,10*ROW('Hygiene Data'!I101))),'Data Summary'!ED107="Yes"),OFFSET('Hygiene Data'!$I$5,0,10*ROW('Hygiene Data'!I101)),NA())</f>
        <v>#N/A</v>
      </c>
      <c r="BP107" s="93" t="e">
        <f ca="true">+IF(AND(ISNUMBER(OFFSET('Hygiene Data'!$I$7,0,10*ROW('Hygiene Data'!I101))),'Data Summary'!EE107="Yes"),OFFSET('Hygiene Data'!$I$7,0,10*ROW('Hygiene Data'!I101)),NA())</f>
        <v>#N/A</v>
      </c>
      <c r="BQ107" s="93" t="e">
        <f ca="true">+IF(AND(ISNUMBER(OFFSET('Hygiene Data'!$I$9,0,10*ROW('Hygiene Data'!I101))),'Data Summary'!EF107="Yes"),OFFSET('Hygiene Data'!$I$9,0,10*ROW('Hygiene Data'!I101)),NA())</f>
        <v>#N/A</v>
      </c>
    </row>
    <row xmlns:x14ac="http://schemas.microsoft.com/office/spreadsheetml/2009/9/ac" r="108" x14ac:dyDescent="0.2">
      <c r="A108" s="328" t="e">
        <f ca="true">+RIGHT('Data Summary'!A108,LEN('Data Summary'!A108)-9)</f>
        <v>#VALUE!</v>
      </c>
      <c r="B108" s="35" t="str">
        <f ca="true">+IF(ISTEXT('Data Summary'!B108),'Data Summary'!B108,"")</f>
        <v/>
      </c>
      <c r="C108" s="327" t="e">
        <f ca="true">+VALUE('Data Summary'!C108)</f>
        <v>#VALUE!</v>
      </c>
      <c r="D108" s="91" t="e">
        <f ca="true">+IF(AND(ISNUMBER(OFFSET('Water Data'!$D$4,0,10*ROW('Water Data'!D102))),'Data Summary'!BS108="Yes"),100-OFFSET('Water Data'!$D$4,0,10*ROW('Water Data'!D102)),NA())</f>
        <v>#N/A</v>
      </c>
      <c r="E108" s="91" t="e">
        <f ca="true">+IF(AND(ISNUMBER(OFFSET('Water Data'!$D$6,0,10*ROW('Water Data'!D102))),'Data Summary'!BT108="Yes"),OFFSET('Water Data'!$D$6,0,10*ROW('Water Data'!D102)),NA())</f>
        <v>#N/A</v>
      </c>
      <c r="F108" s="91" t="e">
        <f ca="true">+IF(AND(ISNUMBER(OFFSET('Water Data'!$D$9,0,10*ROW('Water Data'!D102))),'Data Summary'!BU108="Yes"),OFFSET('Water Data'!$D$9,0,10*ROW('Water Data'!D102)),NA())</f>
        <v>#N/A</v>
      </c>
      <c r="G108" s="91" t="e">
        <f ca="true">+IF(AND(ISNUMBER(OFFSET('Water Data'!$E$4,0,10*ROW('Water Data'!E102))),'Data Summary'!BV108="Yes"),100-OFFSET('Water Data'!$E$4,0,10*ROW('Water Data'!E102)),NA())</f>
        <v>#N/A</v>
      </c>
      <c r="H108" s="91" t="e">
        <f ca="true">+IF(AND(ISNUMBER(OFFSET('Water Data'!$E$6,0,10*ROW('Water Data'!E102))),'Data Summary'!BW108="Yes"),OFFSET('Water Data'!$E$6,0,10*ROW('Water Data'!E102)),NA())</f>
        <v>#N/A</v>
      </c>
      <c r="I108" s="91" t="e">
        <f ca="true">+IF(AND(ISNUMBER(OFFSET('Water Data'!$E$9,0,10*ROW('Water Data'!E102))),'Data Summary'!BX108="Yes"),OFFSET('Water Data'!$E$9,0,10*ROW('Water Data'!E102)),NA())</f>
        <v>#N/A</v>
      </c>
      <c r="J108" s="91" t="e">
        <f ca="true">+IF(AND(ISNUMBER(OFFSET('Water Data'!$F$4,0,10*ROW('Water Data'!F102))),'Data Summary'!BY108="Yes"),100-OFFSET('Water Data'!$F$4,0,10*ROW('Water Data'!F102)),NA())</f>
        <v>#N/A</v>
      </c>
      <c r="K108" s="91" t="e">
        <f ca="true">+IF(AND(ISNUMBER(OFFSET('Water Data'!$F$6,0,10*ROW('Water Data'!F102))),'Data Summary'!BZ108="Yes"),OFFSET('Water Data'!$F$6,0,10*ROW('Water Data'!F102)),NA())</f>
        <v>#N/A</v>
      </c>
      <c r="L108" s="91" t="e">
        <f ca="true">+IF(AND(ISNUMBER(OFFSET('Water Data'!$F$9,0,10*ROW('Water Data'!F102))),'Data Summary'!CA108="Yes"),OFFSET('Water Data'!$F$9,0,10*ROW('Water Data'!F102)),NA())</f>
        <v>#N/A</v>
      </c>
      <c r="M108" s="91" t="e">
        <f ca="true">+IF(AND(ISNUMBER(OFFSET('Water Data'!$G$4,0,10*ROW('Water Data'!G102))),'Data Summary'!CB108="Yes"),100-OFFSET('Water Data'!$G$4,0,10*ROW('Water Data'!G102)),NA())</f>
        <v>#N/A</v>
      </c>
      <c r="N108" s="91" t="e">
        <f ca="true">+IF(AND(ISNUMBER(OFFSET('Water Data'!$G$6,0,10*ROW('Water Data'!G102))),'Data Summary'!CC108="Yes"),OFFSET('Water Data'!$G$6,0,10*ROW('Water Data'!G102)),NA())</f>
        <v>#N/A</v>
      </c>
      <c r="O108" s="91" t="e">
        <f ca="true">+IF(AND(ISNUMBER(OFFSET('Water Data'!$G$9,0,10*ROW('Water Data'!G102))),'Data Summary'!CD108="Yes"),OFFSET('Water Data'!$G$9,0,10*ROW('Water Data'!G102)),NA())</f>
        <v>#N/A</v>
      </c>
      <c r="P108" s="91" t="e">
        <f ca="true">+IF(AND(ISNUMBER(OFFSET('Water Data'!$H$4,0,10*ROW('Water Data'!H102))),'Data Summary'!CE108="Yes"),100-OFFSET('Water Data'!$H$4,0,10*ROW('Water Data'!H102)),NA())</f>
        <v>#N/A</v>
      </c>
      <c r="Q108" s="91" t="e">
        <f ca="true">+IF(AND(ISNUMBER(OFFSET('Water Data'!$H$6,0,10*ROW('Water Data'!H102))),'Data Summary'!CF108="Yes"),OFFSET('Water Data'!$H$6,0,10*ROW('Water Data'!H102)),NA())</f>
        <v>#N/A</v>
      </c>
      <c r="R108" s="91" t="e">
        <f ca="true">+IF(AND(ISNUMBER(OFFSET('Water Data'!$H$9,0,10*ROW('Water Data'!H102))),'Data Summary'!CG108="Yes"),OFFSET('Water Data'!$H$9,0,10*ROW('Water Data'!H102)),NA())</f>
        <v>#N/A</v>
      </c>
      <c r="S108" s="91" t="e">
        <f ca="true">+IF(AND(ISNUMBER(OFFSET('Water Data'!$I$4,0,10*ROW('Water Data'!I102))),'Data Summary'!CH108="Yes"),100-OFFSET('Water Data'!$I$4,0,10*ROW('Water Data'!I102)),NA())</f>
        <v>#N/A</v>
      </c>
      <c r="T108" s="91" t="e">
        <f ca="true">+IF(AND(ISNUMBER(OFFSET('Water Data'!$I$6,0,10*ROW('Water Data'!I102))),'Data Summary'!CI108="Yes"),OFFSET('Water Data'!$I$6,0,10*ROW('Water Data'!I102)),NA())</f>
        <v>#N/A</v>
      </c>
      <c r="U108" s="91" t="e">
        <f ca="true">+IF(AND(ISNUMBER(OFFSET('Water Data'!$I$9,0,10*ROW('Water Data'!I102))),'Data Summary'!CJ108="Yes"),OFFSET('Water Data'!$I$9,0,10*ROW('Water Data'!I102)),NA())</f>
        <v>#N/A</v>
      </c>
      <c r="V108" s="92" t="e">
        <f ca="true">+IF(AND(ISNUMBER(OFFSET('Sanitation Data'!$D$4,0,10*ROW('Sanitation Data'!D102))),'Data Summary'!CK108="Yes"),100-OFFSET('Sanitation Data'!$D$4,0,10*ROW('Sanitation Data'!D102)),NA())</f>
        <v>#N/A</v>
      </c>
      <c r="W108" s="92" t="e">
        <f ca="true">+IF(AND(ISNUMBER(OFFSET('Sanitation Data'!$D$6,0,10*ROW('Sanitation Data'!D102))),'Data Summary'!CL108="Yes"),OFFSET('Sanitation Data'!$D$6,0,10*ROW('Sanitation Data'!D102)),NA())</f>
        <v>#N/A</v>
      </c>
      <c r="X108" s="92" t="e">
        <f ca="true">+IF(AND(ISNUMBER(OFFSET('Sanitation Data'!$D$10,0,10*ROW('Sanitation Data'!D102))),'Data Summary'!CM108="Yes"),OFFSET('Sanitation Data'!$D$10,0,10*ROW('Sanitation Data'!D102)),NA())</f>
        <v>#N/A</v>
      </c>
      <c r="Y108" s="92" t="e">
        <f ca="true">+IF(AND(ISNUMBER(OFFSET('Sanitation Data'!$D$11,0,10*ROW('Sanitation Data'!D102))),'Data Summary'!CN108="Yes"),OFFSET('Sanitation Data'!$D$11,0,10*ROW('Sanitation Data'!D102)),NA())</f>
        <v>#N/A</v>
      </c>
      <c r="Z108" s="92" t="e">
        <f ca="true">+IF(AND(ISNUMBER(OFFSET('Sanitation Data'!$D$12,0,10*ROW('Sanitation Data'!D102))),'Data Summary'!CO108="Yes"),OFFSET('Sanitation Data'!$D$12,0,10*ROW('Sanitation Data'!D102)),NA())</f>
        <v>#N/A</v>
      </c>
      <c r="AA108" s="92" t="e">
        <f ca="true">+IF(AND(ISNUMBER(OFFSET('Sanitation Data'!$E$4,0,10*ROW('Sanitation Data'!E102))),'Data Summary'!CP108="Yes"),100-OFFSET('Sanitation Data'!$E$4,0,10*ROW('Sanitation Data'!E102)),NA())</f>
        <v>#N/A</v>
      </c>
      <c r="AB108" s="92" t="e">
        <f ca="true">+IF(AND(ISNUMBER(OFFSET('Sanitation Data'!$E$6,0,10*ROW('Sanitation Data'!E102))),'Data Summary'!CQ108="Yes"),OFFSET('Sanitation Data'!$E$6,0,10*ROW('Sanitation Data'!E102)),NA())</f>
        <v>#N/A</v>
      </c>
      <c r="AC108" s="92" t="e">
        <f ca="true">+IF(AND(ISNUMBER(OFFSET('Sanitation Data'!$E$10,0,10*ROW('Sanitation Data'!E102))),'Data Summary'!CR108="Yes"),OFFSET('Sanitation Data'!$E$10,0,10*ROW('Sanitation Data'!E102)),NA())</f>
        <v>#N/A</v>
      </c>
      <c r="AD108" s="92" t="e">
        <f ca="true">+IF(AND(ISNUMBER(OFFSET('Sanitation Data'!$E$11,0,10*ROW('Sanitation Data'!E102))),'Data Summary'!CS108="Yes"),OFFSET('Sanitation Data'!$E$11,0,10*ROW('Sanitation Data'!E102)),NA())</f>
        <v>#N/A</v>
      </c>
      <c r="AE108" s="92" t="e">
        <f ca="true">+IF(AND(ISNUMBER(OFFSET('Sanitation Data'!$E$12,0,10*ROW('Sanitation Data'!E102))),'Data Summary'!CT108="Yes"),OFFSET('Sanitation Data'!$E$12,0,10*ROW('Sanitation Data'!E102)),NA())</f>
        <v>#N/A</v>
      </c>
      <c r="AF108" s="92" t="e">
        <f ca="true">+IF(AND(ISNUMBER(OFFSET('Sanitation Data'!$F$4,0,10*ROW('Sanitation Data'!F102))),'Data Summary'!CU108="Yes"),100-OFFSET('Sanitation Data'!$F$4,0,10*ROW('Sanitation Data'!F102)),NA())</f>
        <v>#N/A</v>
      </c>
      <c r="AG108" s="92" t="e">
        <f ca="true">+IF(AND(ISNUMBER(OFFSET('Sanitation Data'!$F$6,0,10*ROW('Sanitation Data'!F102))),'Data Summary'!CV108="Yes"),OFFSET('Sanitation Data'!$F$6,0,10*ROW('Sanitation Data'!F102)),NA())</f>
        <v>#N/A</v>
      </c>
      <c r="AH108" s="92" t="e">
        <f ca="true">+IF(AND(ISNUMBER(OFFSET('Sanitation Data'!$F$10,0,10*ROW('Sanitation Data'!F102))),'Data Summary'!CW108="Yes"),OFFSET('Sanitation Data'!$F$10,0,10*ROW('Sanitation Data'!F102)),NA())</f>
        <v>#N/A</v>
      </c>
      <c r="AI108" s="92" t="e">
        <f ca="true">+IF(AND(ISNUMBER(OFFSET('Sanitation Data'!$F$11,0,10*ROW('Sanitation Data'!F102))),'Data Summary'!CX108="Yes"),OFFSET('Sanitation Data'!$F$11,0,10*ROW('Sanitation Data'!F102)),NA())</f>
        <v>#N/A</v>
      </c>
      <c r="AJ108" s="92" t="e">
        <f ca="true">+IF(AND(ISNUMBER(OFFSET('Sanitation Data'!$F$12,0,10*ROW('Sanitation Data'!F102))),'Data Summary'!CY108="Yes"),OFFSET('Sanitation Data'!$F$12,0,10*ROW('Sanitation Data'!F102)),NA())</f>
        <v>#N/A</v>
      </c>
      <c r="AK108" s="92" t="e">
        <f ca="true">+IF(AND(ISNUMBER(OFFSET('Sanitation Data'!$G$4,0,10*ROW('Sanitation Data'!G102))),'Data Summary'!CZ108="Yes"),100-OFFSET('Sanitation Data'!$G$4,0,10*ROW('Sanitation Data'!G102)),NA())</f>
        <v>#N/A</v>
      </c>
      <c r="AL108" s="92" t="e">
        <f ca="true">+IF(AND(ISNUMBER(OFFSET('Sanitation Data'!$G$6,0,10*ROW('Sanitation Data'!G102))),'Data Summary'!DA108="Yes"),OFFSET('Sanitation Data'!$G$6,0,10*ROW('Sanitation Data'!G102)),NA())</f>
        <v>#N/A</v>
      </c>
      <c r="AM108" s="92" t="e">
        <f ca="true">+IF(AND(ISNUMBER(OFFSET('Sanitation Data'!$G$10,0,10*ROW('Sanitation Data'!G102))),'Data Summary'!DB108="Yes"),OFFSET('Sanitation Data'!$G$10,0,10*ROW('Sanitation Data'!G102)),NA())</f>
        <v>#N/A</v>
      </c>
      <c r="AN108" s="92" t="e">
        <f ca="true">+IF(AND(ISNUMBER(OFFSET('Sanitation Data'!$G$11,0,10*ROW('Sanitation Data'!G102))),'Data Summary'!DC108="Yes"),OFFSET('Sanitation Data'!$G$11,0,10*ROW('Sanitation Data'!G102)),NA())</f>
        <v>#N/A</v>
      </c>
      <c r="AO108" s="92" t="e">
        <f ca="true">+IF(AND(ISNUMBER(OFFSET('Sanitation Data'!$G$12,0,10*ROW('Sanitation Data'!G102))),'Data Summary'!DD108="Yes"),OFFSET('Sanitation Data'!$G$12,0,10*ROW('Sanitation Data'!G102)),NA())</f>
        <v>#N/A</v>
      </c>
      <c r="AP108" s="92" t="e">
        <f ca="true">+IF(AND(ISNUMBER(OFFSET('Sanitation Data'!$H$4,0,10*ROW('Sanitation Data'!H102))),'Data Summary'!DE108="Yes"),100-OFFSET('Sanitation Data'!$H$4,0,10*ROW('Sanitation Data'!H102)),NA())</f>
        <v>#N/A</v>
      </c>
      <c r="AQ108" s="92" t="e">
        <f ca="true">+IF(AND(ISNUMBER(OFFSET('Sanitation Data'!$H$6,0,10*ROW('Sanitation Data'!H102))),'Data Summary'!DF108="Yes"),OFFSET('Sanitation Data'!$H$6,0,10*ROW('Sanitation Data'!H102)),NA())</f>
        <v>#N/A</v>
      </c>
      <c r="AR108" s="92" t="e">
        <f ca="true">+IF(AND(ISNUMBER(OFFSET('Sanitation Data'!$H$10,0,10*ROW('Sanitation Data'!H102))),'Data Summary'!DG108="Yes"),OFFSET('Sanitation Data'!$H$10,0,10*ROW('Sanitation Data'!H102)),NA())</f>
        <v>#N/A</v>
      </c>
      <c r="AS108" s="92" t="e">
        <f ca="true">+IF(AND(ISNUMBER(OFFSET('Sanitation Data'!$H$11,0,10*ROW('Sanitation Data'!H102))),'Data Summary'!DH108="Yes"),OFFSET('Sanitation Data'!$H$11,0,10*ROW('Sanitation Data'!H102)),NA())</f>
        <v>#N/A</v>
      </c>
      <c r="AT108" s="92" t="e">
        <f ca="true">+IF(AND(ISNUMBER(OFFSET('Sanitation Data'!$H$12,0,10*ROW('Sanitation Data'!H102))),'Data Summary'!DI108="Yes"),OFFSET('Sanitation Data'!$H$12,0,10*ROW('Sanitation Data'!H102)),NA())</f>
        <v>#N/A</v>
      </c>
      <c r="AU108" s="92" t="e">
        <f ca="true">+IF(AND(ISNUMBER(OFFSET('Sanitation Data'!$I$4,0,10*ROW('Sanitation Data'!I102))),'Data Summary'!DJ108="Yes"),100-OFFSET('Sanitation Data'!$I$4,0,10*ROW('Sanitation Data'!I102)),NA())</f>
        <v>#N/A</v>
      </c>
      <c r="AV108" s="92" t="e">
        <f ca="true">+IF(AND(ISNUMBER(OFFSET('Sanitation Data'!$I$6,0,10*ROW('Sanitation Data'!I102))),'Data Summary'!DK108="Yes"),OFFSET('Sanitation Data'!$I$6,0,10*ROW('Sanitation Data'!I102)),NA())</f>
        <v>#N/A</v>
      </c>
      <c r="AW108" s="92" t="e">
        <f ca="true">+IF(AND(ISNUMBER(OFFSET('Sanitation Data'!$I$10,0,10*ROW('Sanitation Data'!I102))),'Data Summary'!DL108="Yes"),OFFSET('Sanitation Data'!$I$10,0,10*ROW('Sanitation Data'!I102)),NA())</f>
        <v>#N/A</v>
      </c>
      <c r="AX108" s="92" t="e">
        <f ca="true">+IF(AND(ISNUMBER(OFFSET('Sanitation Data'!$I$11,0,10*ROW('Sanitation Data'!I102))),'Data Summary'!DM108="Yes"),OFFSET('Sanitation Data'!$I$11,0,10*ROW('Sanitation Data'!I102)),NA())</f>
        <v>#N/A</v>
      </c>
      <c r="AY108" s="92" t="e">
        <f ca="true">+IF(AND(ISNUMBER(OFFSET('Sanitation Data'!$I$12,0,10*ROW('Sanitation Data'!I102))),'Data Summary'!DN108="Yes"),OFFSET('Sanitation Data'!$I$12,0,10*ROW('Sanitation Data'!I102)),NA())</f>
        <v>#N/A</v>
      </c>
      <c r="AZ108" s="93" t="e">
        <f ca="true">+IF(AND(ISNUMBER(OFFSET('Hygiene Data'!$D$5,0,10*ROW('Hygiene Data'!D102))),'Data Summary'!DO108="Yes"),OFFSET('Hygiene Data'!$D$5,0,10*ROW('Hygiene Data'!D102)),NA())</f>
        <v>#N/A</v>
      </c>
      <c r="BA108" s="93" t="e">
        <f ca="true">+IF(AND(ISNUMBER(OFFSET('Hygiene Data'!$D$7,0,10*ROW('Hygiene Data'!D102))),'Data Summary'!DP108="Yes"),OFFSET('Hygiene Data'!$D$7,0,10*ROW('Hygiene Data'!D102)),NA())</f>
        <v>#N/A</v>
      </c>
      <c r="BB108" s="93" t="e">
        <f ca="true">+IF(AND(ISNUMBER(OFFSET('Hygiene Data'!$D$9,0,10*ROW('Hygiene Data'!D102))),'Data Summary'!DQ108="Yes"),OFFSET('Hygiene Data'!$D$9,0,10*ROW('Hygiene Data'!D102)),NA())</f>
        <v>#N/A</v>
      </c>
      <c r="BC108" s="93" t="e">
        <f ca="true">+IF(AND(ISNUMBER(OFFSET('Hygiene Data'!$E$5,0,10*ROW('Hygiene Data'!E102))),'Data Summary'!DR108="Yes"),OFFSET('Hygiene Data'!$E$5,0,10*ROW('Hygiene Data'!E102)),NA())</f>
        <v>#N/A</v>
      </c>
      <c r="BD108" s="93" t="e">
        <f ca="true">+IF(AND(ISNUMBER(OFFSET('Hygiene Data'!$E$7,0,10*ROW('Hygiene Data'!E102))),'Data Summary'!DS108="Yes"),OFFSET('Hygiene Data'!$E$7,0,10*ROW('Hygiene Data'!E102)),NA())</f>
        <v>#N/A</v>
      </c>
      <c r="BE108" s="93" t="e">
        <f ca="true">+IF(AND(ISNUMBER(OFFSET('Hygiene Data'!$E$9,0,10*ROW('Hygiene Data'!E102))),'Data Summary'!DT108="Yes"),OFFSET('Hygiene Data'!$E$9,0,10*ROW('Hygiene Data'!E102)),NA())</f>
        <v>#N/A</v>
      </c>
      <c r="BF108" s="93" t="e">
        <f ca="true">+IF(AND(ISNUMBER(OFFSET('Hygiene Data'!$F$5,0,10*ROW('Hygiene Data'!F102))),'Data Summary'!DU108="Yes"),OFFSET('Hygiene Data'!$F$5,0,10*ROW('Hygiene Data'!F102)),NA())</f>
        <v>#N/A</v>
      </c>
      <c r="BG108" s="93" t="e">
        <f ca="true">+IF(AND(ISNUMBER(OFFSET('Hygiene Data'!$F$7,0,10*ROW('Hygiene Data'!F102))),'Data Summary'!DV108="Yes"),OFFSET('Hygiene Data'!$F$7,0,10*ROW('Hygiene Data'!F102)),NA())</f>
        <v>#N/A</v>
      </c>
      <c r="BH108" s="93" t="e">
        <f ca="true">+IF(AND(ISNUMBER(OFFSET('Hygiene Data'!$F$9,0,10*ROW('Hygiene Data'!F102))),'Data Summary'!DW108="Yes"),OFFSET('Hygiene Data'!$F$9,0,10*ROW('Hygiene Data'!F102)),NA())</f>
        <v>#N/A</v>
      </c>
      <c r="BI108" s="93" t="e">
        <f ca="true">+IF(AND(ISNUMBER(OFFSET('Hygiene Data'!$G$5,0,10*ROW('Hygiene Data'!G102))),'Data Summary'!DX108="Yes"),OFFSET('Hygiene Data'!$G$5,0,10*ROW('Hygiene Data'!G102)),NA())</f>
        <v>#N/A</v>
      </c>
      <c r="BJ108" s="93" t="e">
        <f ca="true">+IF(AND(ISNUMBER(OFFSET('Hygiene Data'!$G$7,0,10*ROW('Hygiene Data'!G102))),'Data Summary'!DY108="Yes"),OFFSET('Hygiene Data'!$G$7,0,10*ROW('Hygiene Data'!G102)),NA())</f>
        <v>#N/A</v>
      </c>
      <c r="BK108" s="93" t="e">
        <f ca="true">+IF(AND(ISNUMBER(OFFSET('Hygiene Data'!$G$9,0,10*ROW('Hygiene Data'!G102))),'Data Summary'!DZ108="Yes"),OFFSET('Hygiene Data'!$G$9,0,10*ROW('Hygiene Data'!G102)),NA())</f>
        <v>#N/A</v>
      </c>
      <c r="BL108" s="93" t="e">
        <f ca="true">+IF(AND(ISNUMBER(OFFSET('Hygiene Data'!$H$5,0,10*ROW('Hygiene Data'!H102))),'Data Summary'!EA108="Yes"),OFFSET('Hygiene Data'!$H$5,0,10*ROW('Hygiene Data'!H102)),NA())</f>
        <v>#N/A</v>
      </c>
      <c r="BM108" s="93" t="e">
        <f ca="true">+IF(AND(ISNUMBER(OFFSET('Hygiene Data'!$H$7,0,10*ROW('Hygiene Data'!H102))),'Data Summary'!EB108="Yes"),OFFSET('Hygiene Data'!$H$7,0,10*ROW('Hygiene Data'!H102)),NA())</f>
        <v>#N/A</v>
      </c>
      <c r="BN108" s="93" t="e">
        <f ca="true">+IF(AND(ISNUMBER(OFFSET('Hygiene Data'!$H$9,0,10*ROW('Hygiene Data'!H102))),'Data Summary'!EC108="Yes"),OFFSET('Hygiene Data'!$H$9,0,10*ROW('Hygiene Data'!H102)),NA())</f>
        <v>#N/A</v>
      </c>
      <c r="BO108" s="93" t="e">
        <f ca="true">+IF(AND(ISNUMBER(OFFSET('Hygiene Data'!$I$5,0,10*ROW('Hygiene Data'!I102))),'Data Summary'!ED108="Yes"),OFFSET('Hygiene Data'!$I$5,0,10*ROW('Hygiene Data'!I102)),NA())</f>
        <v>#N/A</v>
      </c>
      <c r="BP108" s="93" t="e">
        <f ca="true">+IF(AND(ISNUMBER(OFFSET('Hygiene Data'!$I$7,0,10*ROW('Hygiene Data'!I102))),'Data Summary'!EE108="Yes"),OFFSET('Hygiene Data'!$I$7,0,10*ROW('Hygiene Data'!I102)),NA())</f>
        <v>#N/A</v>
      </c>
      <c r="BQ108" s="93" t="e">
        <f ca="true">+IF(AND(ISNUMBER(OFFSET('Hygiene Data'!$I$9,0,10*ROW('Hygiene Data'!I102))),'Data Summary'!EF108="Yes"),OFFSET('Hygiene Data'!$I$9,0,10*ROW('Hygiene Data'!I102)),NA())</f>
        <v>#N/A</v>
      </c>
    </row>
    <row xmlns:x14ac="http://schemas.microsoft.com/office/spreadsheetml/2009/9/ac" r="109" x14ac:dyDescent="0.2">
      <c r="A109" s="328" t="e">
        <f ca="true">+RIGHT('Data Summary'!A109,LEN('Data Summary'!A109)-9)</f>
        <v>#VALUE!</v>
      </c>
      <c r="B109" s="35" t="str">
        <f ca="true">+IF(ISTEXT('Data Summary'!B109),'Data Summary'!B109,"")</f>
        <v/>
      </c>
      <c r="C109" s="327" t="e">
        <f ca="true">+VALUE('Data Summary'!C109)</f>
        <v>#VALUE!</v>
      </c>
      <c r="D109" s="91" t="e">
        <f ca="true">+IF(AND(ISNUMBER(OFFSET('Water Data'!$D$4,0,10*ROW('Water Data'!D103))),'Data Summary'!BS109="Yes"),100-OFFSET('Water Data'!$D$4,0,10*ROW('Water Data'!D103)),NA())</f>
        <v>#N/A</v>
      </c>
      <c r="E109" s="91" t="e">
        <f ca="true">+IF(AND(ISNUMBER(OFFSET('Water Data'!$D$6,0,10*ROW('Water Data'!D103))),'Data Summary'!BT109="Yes"),OFFSET('Water Data'!$D$6,0,10*ROW('Water Data'!D103)),NA())</f>
        <v>#N/A</v>
      </c>
      <c r="F109" s="91" t="e">
        <f ca="true">+IF(AND(ISNUMBER(OFFSET('Water Data'!$D$9,0,10*ROW('Water Data'!D103))),'Data Summary'!BU109="Yes"),OFFSET('Water Data'!$D$9,0,10*ROW('Water Data'!D103)),NA())</f>
        <v>#N/A</v>
      </c>
      <c r="G109" s="91" t="e">
        <f ca="true">+IF(AND(ISNUMBER(OFFSET('Water Data'!$E$4,0,10*ROW('Water Data'!E103))),'Data Summary'!BV109="Yes"),100-OFFSET('Water Data'!$E$4,0,10*ROW('Water Data'!E103)),NA())</f>
        <v>#N/A</v>
      </c>
      <c r="H109" s="91" t="e">
        <f ca="true">+IF(AND(ISNUMBER(OFFSET('Water Data'!$E$6,0,10*ROW('Water Data'!E103))),'Data Summary'!BW109="Yes"),OFFSET('Water Data'!$E$6,0,10*ROW('Water Data'!E103)),NA())</f>
        <v>#N/A</v>
      </c>
      <c r="I109" s="91" t="e">
        <f ca="true">+IF(AND(ISNUMBER(OFFSET('Water Data'!$E$9,0,10*ROW('Water Data'!E103))),'Data Summary'!BX109="Yes"),OFFSET('Water Data'!$E$9,0,10*ROW('Water Data'!E103)),NA())</f>
        <v>#N/A</v>
      </c>
      <c r="J109" s="91" t="e">
        <f ca="true">+IF(AND(ISNUMBER(OFFSET('Water Data'!$F$4,0,10*ROW('Water Data'!F103))),'Data Summary'!BY109="Yes"),100-OFFSET('Water Data'!$F$4,0,10*ROW('Water Data'!F103)),NA())</f>
        <v>#N/A</v>
      </c>
      <c r="K109" s="91" t="e">
        <f ca="true">+IF(AND(ISNUMBER(OFFSET('Water Data'!$F$6,0,10*ROW('Water Data'!F103))),'Data Summary'!BZ109="Yes"),OFFSET('Water Data'!$F$6,0,10*ROW('Water Data'!F103)),NA())</f>
        <v>#N/A</v>
      </c>
      <c r="L109" s="91" t="e">
        <f ca="true">+IF(AND(ISNUMBER(OFFSET('Water Data'!$F$9,0,10*ROW('Water Data'!F103))),'Data Summary'!CA109="Yes"),OFFSET('Water Data'!$F$9,0,10*ROW('Water Data'!F103)),NA())</f>
        <v>#N/A</v>
      </c>
      <c r="M109" s="91" t="e">
        <f ca="true">+IF(AND(ISNUMBER(OFFSET('Water Data'!$G$4,0,10*ROW('Water Data'!G103))),'Data Summary'!CB109="Yes"),100-OFFSET('Water Data'!$G$4,0,10*ROW('Water Data'!G103)),NA())</f>
        <v>#N/A</v>
      </c>
      <c r="N109" s="91" t="e">
        <f ca="true">+IF(AND(ISNUMBER(OFFSET('Water Data'!$G$6,0,10*ROW('Water Data'!G103))),'Data Summary'!CC109="Yes"),OFFSET('Water Data'!$G$6,0,10*ROW('Water Data'!G103)),NA())</f>
        <v>#N/A</v>
      </c>
      <c r="O109" s="91" t="e">
        <f ca="true">+IF(AND(ISNUMBER(OFFSET('Water Data'!$G$9,0,10*ROW('Water Data'!G103))),'Data Summary'!CD109="Yes"),OFFSET('Water Data'!$G$9,0,10*ROW('Water Data'!G103)),NA())</f>
        <v>#N/A</v>
      </c>
      <c r="P109" s="91" t="e">
        <f ca="true">+IF(AND(ISNUMBER(OFFSET('Water Data'!$H$4,0,10*ROW('Water Data'!H103))),'Data Summary'!CE109="Yes"),100-OFFSET('Water Data'!$H$4,0,10*ROW('Water Data'!H103)),NA())</f>
        <v>#N/A</v>
      </c>
      <c r="Q109" s="91" t="e">
        <f ca="true">+IF(AND(ISNUMBER(OFFSET('Water Data'!$H$6,0,10*ROW('Water Data'!H103))),'Data Summary'!CF109="Yes"),OFFSET('Water Data'!$H$6,0,10*ROW('Water Data'!H103)),NA())</f>
        <v>#N/A</v>
      </c>
      <c r="R109" s="91" t="e">
        <f ca="true">+IF(AND(ISNUMBER(OFFSET('Water Data'!$H$9,0,10*ROW('Water Data'!H103))),'Data Summary'!CG109="Yes"),OFFSET('Water Data'!$H$9,0,10*ROW('Water Data'!H103)),NA())</f>
        <v>#N/A</v>
      </c>
      <c r="S109" s="91" t="e">
        <f ca="true">+IF(AND(ISNUMBER(OFFSET('Water Data'!$I$4,0,10*ROW('Water Data'!I103))),'Data Summary'!CH109="Yes"),100-OFFSET('Water Data'!$I$4,0,10*ROW('Water Data'!I103)),NA())</f>
        <v>#N/A</v>
      </c>
      <c r="T109" s="91" t="e">
        <f ca="true">+IF(AND(ISNUMBER(OFFSET('Water Data'!$I$6,0,10*ROW('Water Data'!I103))),'Data Summary'!CI109="Yes"),OFFSET('Water Data'!$I$6,0,10*ROW('Water Data'!I103)),NA())</f>
        <v>#N/A</v>
      </c>
      <c r="U109" s="91" t="e">
        <f ca="true">+IF(AND(ISNUMBER(OFFSET('Water Data'!$I$9,0,10*ROW('Water Data'!I103))),'Data Summary'!CJ109="Yes"),OFFSET('Water Data'!$I$9,0,10*ROW('Water Data'!I103)),NA())</f>
        <v>#N/A</v>
      </c>
      <c r="V109" s="92" t="e">
        <f ca="true">+IF(AND(ISNUMBER(OFFSET('Sanitation Data'!$D$4,0,10*ROW('Sanitation Data'!D103))),'Data Summary'!CK109="Yes"),100-OFFSET('Sanitation Data'!$D$4,0,10*ROW('Sanitation Data'!D103)),NA())</f>
        <v>#N/A</v>
      </c>
      <c r="W109" s="92" t="e">
        <f ca="true">+IF(AND(ISNUMBER(OFFSET('Sanitation Data'!$D$6,0,10*ROW('Sanitation Data'!D103))),'Data Summary'!CL109="Yes"),OFFSET('Sanitation Data'!$D$6,0,10*ROW('Sanitation Data'!D103)),NA())</f>
        <v>#N/A</v>
      </c>
      <c r="X109" s="92" t="e">
        <f ca="true">+IF(AND(ISNUMBER(OFFSET('Sanitation Data'!$D$10,0,10*ROW('Sanitation Data'!D103))),'Data Summary'!CM109="Yes"),OFFSET('Sanitation Data'!$D$10,0,10*ROW('Sanitation Data'!D103)),NA())</f>
        <v>#N/A</v>
      </c>
      <c r="Y109" s="92" t="e">
        <f ca="true">+IF(AND(ISNUMBER(OFFSET('Sanitation Data'!$D$11,0,10*ROW('Sanitation Data'!D103))),'Data Summary'!CN109="Yes"),OFFSET('Sanitation Data'!$D$11,0,10*ROW('Sanitation Data'!D103)),NA())</f>
        <v>#N/A</v>
      </c>
      <c r="Z109" s="92" t="e">
        <f ca="true">+IF(AND(ISNUMBER(OFFSET('Sanitation Data'!$D$12,0,10*ROW('Sanitation Data'!D103))),'Data Summary'!CO109="Yes"),OFFSET('Sanitation Data'!$D$12,0,10*ROW('Sanitation Data'!D103)),NA())</f>
        <v>#N/A</v>
      </c>
      <c r="AA109" s="92" t="e">
        <f ca="true">+IF(AND(ISNUMBER(OFFSET('Sanitation Data'!$E$4,0,10*ROW('Sanitation Data'!E103))),'Data Summary'!CP109="Yes"),100-OFFSET('Sanitation Data'!$E$4,0,10*ROW('Sanitation Data'!E103)),NA())</f>
        <v>#N/A</v>
      </c>
      <c r="AB109" s="92" t="e">
        <f ca="true">+IF(AND(ISNUMBER(OFFSET('Sanitation Data'!$E$6,0,10*ROW('Sanitation Data'!E103))),'Data Summary'!CQ109="Yes"),OFFSET('Sanitation Data'!$E$6,0,10*ROW('Sanitation Data'!E103)),NA())</f>
        <v>#N/A</v>
      </c>
      <c r="AC109" s="92" t="e">
        <f ca="true">+IF(AND(ISNUMBER(OFFSET('Sanitation Data'!$E$10,0,10*ROW('Sanitation Data'!E103))),'Data Summary'!CR109="Yes"),OFFSET('Sanitation Data'!$E$10,0,10*ROW('Sanitation Data'!E103)),NA())</f>
        <v>#N/A</v>
      </c>
      <c r="AD109" s="92" t="e">
        <f ca="true">+IF(AND(ISNUMBER(OFFSET('Sanitation Data'!$E$11,0,10*ROW('Sanitation Data'!E103))),'Data Summary'!CS109="Yes"),OFFSET('Sanitation Data'!$E$11,0,10*ROW('Sanitation Data'!E103)),NA())</f>
        <v>#N/A</v>
      </c>
      <c r="AE109" s="92" t="e">
        <f ca="true">+IF(AND(ISNUMBER(OFFSET('Sanitation Data'!$E$12,0,10*ROW('Sanitation Data'!E103))),'Data Summary'!CT109="Yes"),OFFSET('Sanitation Data'!$E$12,0,10*ROW('Sanitation Data'!E103)),NA())</f>
        <v>#N/A</v>
      </c>
      <c r="AF109" s="92" t="e">
        <f ca="true">+IF(AND(ISNUMBER(OFFSET('Sanitation Data'!$F$4,0,10*ROW('Sanitation Data'!F103))),'Data Summary'!CU109="Yes"),100-OFFSET('Sanitation Data'!$F$4,0,10*ROW('Sanitation Data'!F103)),NA())</f>
        <v>#N/A</v>
      </c>
      <c r="AG109" s="92" t="e">
        <f ca="true">+IF(AND(ISNUMBER(OFFSET('Sanitation Data'!$F$6,0,10*ROW('Sanitation Data'!F103))),'Data Summary'!CV109="Yes"),OFFSET('Sanitation Data'!$F$6,0,10*ROW('Sanitation Data'!F103)),NA())</f>
        <v>#N/A</v>
      </c>
      <c r="AH109" s="92" t="e">
        <f ca="true">+IF(AND(ISNUMBER(OFFSET('Sanitation Data'!$F$10,0,10*ROW('Sanitation Data'!F103))),'Data Summary'!CW109="Yes"),OFFSET('Sanitation Data'!$F$10,0,10*ROW('Sanitation Data'!F103)),NA())</f>
        <v>#N/A</v>
      </c>
      <c r="AI109" s="92" t="e">
        <f ca="true">+IF(AND(ISNUMBER(OFFSET('Sanitation Data'!$F$11,0,10*ROW('Sanitation Data'!F103))),'Data Summary'!CX109="Yes"),OFFSET('Sanitation Data'!$F$11,0,10*ROW('Sanitation Data'!F103)),NA())</f>
        <v>#N/A</v>
      </c>
      <c r="AJ109" s="92" t="e">
        <f ca="true">+IF(AND(ISNUMBER(OFFSET('Sanitation Data'!$F$12,0,10*ROW('Sanitation Data'!F103))),'Data Summary'!CY109="Yes"),OFFSET('Sanitation Data'!$F$12,0,10*ROW('Sanitation Data'!F103)),NA())</f>
        <v>#N/A</v>
      </c>
      <c r="AK109" s="92" t="e">
        <f ca="true">+IF(AND(ISNUMBER(OFFSET('Sanitation Data'!$G$4,0,10*ROW('Sanitation Data'!G103))),'Data Summary'!CZ109="Yes"),100-OFFSET('Sanitation Data'!$G$4,0,10*ROW('Sanitation Data'!G103)),NA())</f>
        <v>#N/A</v>
      </c>
      <c r="AL109" s="92" t="e">
        <f ca="true">+IF(AND(ISNUMBER(OFFSET('Sanitation Data'!$G$6,0,10*ROW('Sanitation Data'!G103))),'Data Summary'!DA109="Yes"),OFFSET('Sanitation Data'!$G$6,0,10*ROW('Sanitation Data'!G103)),NA())</f>
        <v>#N/A</v>
      </c>
      <c r="AM109" s="92" t="e">
        <f ca="true">+IF(AND(ISNUMBER(OFFSET('Sanitation Data'!$G$10,0,10*ROW('Sanitation Data'!G103))),'Data Summary'!DB109="Yes"),OFFSET('Sanitation Data'!$G$10,0,10*ROW('Sanitation Data'!G103)),NA())</f>
        <v>#N/A</v>
      </c>
      <c r="AN109" s="92" t="e">
        <f ca="true">+IF(AND(ISNUMBER(OFFSET('Sanitation Data'!$G$11,0,10*ROW('Sanitation Data'!G103))),'Data Summary'!DC109="Yes"),OFFSET('Sanitation Data'!$G$11,0,10*ROW('Sanitation Data'!G103)),NA())</f>
        <v>#N/A</v>
      </c>
      <c r="AO109" s="92" t="e">
        <f ca="true">+IF(AND(ISNUMBER(OFFSET('Sanitation Data'!$G$12,0,10*ROW('Sanitation Data'!G103))),'Data Summary'!DD109="Yes"),OFFSET('Sanitation Data'!$G$12,0,10*ROW('Sanitation Data'!G103)),NA())</f>
        <v>#N/A</v>
      </c>
      <c r="AP109" s="92" t="e">
        <f ca="true">+IF(AND(ISNUMBER(OFFSET('Sanitation Data'!$H$4,0,10*ROW('Sanitation Data'!H103))),'Data Summary'!DE109="Yes"),100-OFFSET('Sanitation Data'!$H$4,0,10*ROW('Sanitation Data'!H103)),NA())</f>
        <v>#N/A</v>
      </c>
      <c r="AQ109" s="92" t="e">
        <f ca="true">+IF(AND(ISNUMBER(OFFSET('Sanitation Data'!$H$6,0,10*ROW('Sanitation Data'!H103))),'Data Summary'!DF109="Yes"),OFFSET('Sanitation Data'!$H$6,0,10*ROW('Sanitation Data'!H103)),NA())</f>
        <v>#N/A</v>
      </c>
      <c r="AR109" s="92" t="e">
        <f ca="true">+IF(AND(ISNUMBER(OFFSET('Sanitation Data'!$H$10,0,10*ROW('Sanitation Data'!H103))),'Data Summary'!DG109="Yes"),OFFSET('Sanitation Data'!$H$10,0,10*ROW('Sanitation Data'!H103)),NA())</f>
        <v>#N/A</v>
      </c>
      <c r="AS109" s="92" t="e">
        <f ca="true">+IF(AND(ISNUMBER(OFFSET('Sanitation Data'!$H$11,0,10*ROW('Sanitation Data'!H103))),'Data Summary'!DH109="Yes"),OFFSET('Sanitation Data'!$H$11,0,10*ROW('Sanitation Data'!H103)),NA())</f>
        <v>#N/A</v>
      </c>
      <c r="AT109" s="92" t="e">
        <f ca="true">+IF(AND(ISNUMBER(OFFSET('Sanitation Data'!$H$12,0,10*ROW('Sanitation Data'!H103))),'Data Summary'!DI109="Yes"),OFFSET('Sanitation Data'!$H$12,0,10*ROW('Sanitation Data'!H103)),NA())</f>
        <v>#N/A</v>
      </c>
      <c r="AU109" s="92" t="e">
        <f ca="true">+IF(AND(ISNUMBER(OFFSET('Sanitation Data'!$I$4,0,10*ROW('Sanitation Data'!I103))),'Data Summary'!DJ109="Yes"),100-OFFSET('Sanitation Data'!$I$4,0,10*ROW('Sanitation Data'!I103)),NA())</f>
        <v>#N/A</v>
      </c>
      <c r="AV109" s="92" t="e">
        <f ca="true">+IF(AND(ISNUMBER(OFFSET('Sanitation Data'!$I$6,0,10*ROW('Sanitation Data'!I103))),'Data Summary'!DK109="Yes"),OFFSET('Sanitation Data'!$I$6,0,10*ROW('Sanitation Data'!I103)),NA())</f>
        <v>#N/A</v>
      </c>
      <c r="AW109" s="92" t="e">
        <f ca="true">+IF(AND(ISNUMBER(OFFSET('Sanitation Data'!$I$10,0,10*ROW('Sanitation Data'!I103))),'Data Summary'!DL109="Yes"),OFFSET('Sanitation Data'!$I$10,0,10*ROW('Sanitation Data'!I103)),NA())</f>
        <v>#N/A</v>
      </c>
      <c r="AX109" s="92" t="e">
        <f ca="true">+IF(AND(ISNUMBER(OFFSET('Sanitation Data'!$I$11,0,10*ROW('Sanitation Data'!I103))),'Data Summary'!DM109="Yes"),OFFSET('Sanitation Data'!$I$11,0,10*ROW('Sanitation Data'!I103)),NA())</f>
        <v>#N/A</v>
      </c>
      <c r="AY109" s="92" t="e">
        <f ca="true">+IF(AND(ISNUMBER(OFFSET('Sanitation Data'!$I$12,0,10*ROW('Sanitation Data'!I103))),'Data Summary'!DN109="Yes"),OFFSET('Sanitation Data'!$I$12,0,10*ROW('Sanitation Data'!I103)),NA())</f>
        <v>#N/A</v>
      </c>
      <c r="AZ109" s="93" t="e">
        <f ca="true">+IF(AND(ISNUMBER(OFFSET('Hygiene Data'!$D$5,0,10*ROW('Hygiene Data'!D103))),'Data Summary'!DO109="Yes"),OFFSET('Hygiene Data'!$D$5,0,10*ROW('Hygiene Data'!D103)),NA())</f>
        <v>#N/A</v>
      </c>
      <c r="BA109" s="93" t="e">
        <f ca="true">+IF(AND(ISNUMBER(OFFSET('Hygiene Data'!$D$7,0,10*ROW('Hygiene Data'!D103))),'Data Summary'!DP109="Yes"),OFFSET('Hygiene Data'!$D$7,0,10*ROW('Hygiene Data'!D103)),NA())</f>
        <v>#N/A</v>
      </c>
      <c r="BB109" s="93" t="e">
        <f ca="true">+IF(AND(ISNUMBER(OFFSET('Hygiene Data'!$D$9,0,10*ROW('Hygiene Data'!D103))),'Data Summary'!DQ109="Yes"),OFFSET('Hygiene Data'!$D$9,0,10*ROW('Hygiene Data'!D103)),NA())</f>
        <v>#N/A</v>
      </c>
      <c r="BC109" s="93" t="e">
        <f ca="true">+IF(AND(ISNUMBER(OFFSET('Hygiene Data'!$E$5,0,10*ROW('Hygiene Data'!E103))),'Data Summary'!DR109="Yes"),OFFSET('Hygiene Data'!$E$5,0,10*ROW('Hygiene Data'!E103)),NA())</f>
        <v>#N/A</v>
      </c>
      <c r="BD109" s="93" t="e">
        <f ca="true">+IF(AND(ISNUMBER(OFFSET('Hygiene Data'!$E$7,0,10*ROW('Hygiene Data'!E103))),'Data Summary'!DS109="Yes"),OFFSET('Hygiene Data'!$E$7,0,10*ROW('Hygiene Data'!E103)),NA())</f>
        <v>#N/A</v>
      </c>
      <c r="BE109" s="93" t="e">
        <f ca="true">+IF(AND(ISNUMBER(OFFSET('Hygiene Data'!$E$9,0,10*ROW('Hygiene Data'!E103))),'Data Summary'!DT109="Yes"),OFFSET('Hygiene Data'!$E$9,0,10*ROW('Hygiene Data'!E103)),NA())</f>
        <v>#N/A</v>
      </c>
      <c r="BF109" s="93" t="e">
        <f ca="true">+IF(AND(ISNUMBER(OFFSET('Hygiene Data'!$F$5,0,10*ROW('Hygiene Data'!F103))),'Data Summary'!DU109="Yes"),OFFSET('Hygiene Data'!$F$5,0,10*ROW('Hygiene Data'!F103)),NA())</f>
        <v>#N/A</v>
      </c>
      <c r="BG109" s="93" t="e">
        <f ca="true">+IF(AND(ISNUMBER(OFFSET('Hygiene Data'!$F$7,0,10*ROW('Hygiene Data'!F103))),'Data Summary'!DV109="Yes"),OFFSET('Hygiene Data'!$F$7,0,10*ROW('Hygiene Data'!F103)),NA())</f>
        <v>#N/A</v>
      </c>
      <c r="BH109" s="93" t="e">
        <f ca="true">+IF(AND(ISNUMBER(OFFSET('Hygiene Data'!$F$9,0,10*ROW('Hygiene Data'!F103))),'Data Summary'!DW109="Yes"),OFFSET('Hygiene Data'!$F$9,0,10*ROW('Hygiene Data'!F103)),NA())</f>
        <v>#N/A</v>
      </c>
      <c r="BI109" s="93" t="e">
        <f ca="true">+IF(AND(ISNUMBER(OFFSET('Hygiene Data'!$G$5,0,10*ROW('Hygiene Data'!G103))),'Data Summary'!DX109="Yes"),OFFSET('Hygiene Data'!$G$5,0,10*ROW('Hygiene Data'!G103)),NA())</f>
        <v>#N/A</v>
      </c>
      <c r="BJ109" s="93" t="e">
        <f ca="true">+IF(AND(ISNUMBER(OFFSET('Hygiene Data'!$G$7,0,10*ROW('Hygiene Data'!G103))),'Data Summary'!DY109="Yes"),OFFSET('Hygiene Data'!$G$7,0,10*ROW('Hygiene Data'!G103)),NA())</f>
        <v>#N/A</v>
      </c>
      <c r="BK109" s="93" t="e">
        <f ca="true">+IF(AND(ISNUMBER(OFFSET('Hygiene Data'!$G$9,0,10*ROW('Hygiene Data'!G103))),'Data Summary'!DZ109="Yes"),OFFSET('Hygiene Data'!$G$9,0,10*ROW('Hygiene Data'!G103)),NA())</f>
        <v>#N/A</v>
      </c>
      <c r="BL109" s="93" t="e">
        <f ca="true">+IF(AND(ISNUMBER(OFFSET('Hygiene Data'!$H$5,0,10*ROW('Hygiene Data'!H103))),'Data Summary'!EA109="Yes"),OFFSET('Hygiene Data'!$H$5,0,10*ROW('Hygiene Data'!H103)),NA())</f>
        <v>#N/A</v>
      </c>
      <c r="BM109" s="93" t="e">
        <f ca="true">+IF(AND(ISNUMBER(OFFSET('Hygiene Data'!$H$7,0,10*ROW('Hygiene Data'!H103))),'Data Summary'!EB109="Yes"),OFFSET('Hygiene Data'!$H$7,0,10*ROW('Hygiene Data'!H103)),NA())</f>
        <v>#N/A</v>
      </c>
      <c r="BN109" s="93" t="e">
        <f ca="true">+IF(AND(ISNUMBER(OFFSET('Hygiene Data'!$H$9,0,10*ROW('Hygiene Data'!H103))),'Data Summary'!EC109="Yes"),OFFSET('Hygiene Data'!$H$9,0,10*ROW('Hygiene Data'!H103)),NA())</f>
        <v>#N/A</v>
      </c>
      <c r="BO109" s="93" t="e">
        <f ca="true">+IF(AND(ISNUMBER(OFFSET('Hygiene Data'!$I$5,0,10*ROW('Hygiene Data'!I103))),'Data Summary'!ED109="Yes"),OFFSET('Hygiene Data'!$I$5,0,10*ROW('Hygiene Data'!I103)),NA())</f>
        <v>#N/A</v>
      </c>
      <c r="BP109" s="93" t="e">
        <f ca="true">+IF(AND(ISNUMBER(OFFSET('Hygiene Data'!$I$7,0,10*ROW('Hygiene Data'!I103))),'Data Summary'!EE109="Yes"),OFFSET('Hygiene Data'!$I$7,0,10*ROW('Hygiene Data'!I103)),NA())</f>
        <v>#N/A</v>
      </c>
      <c r="BQ109" s="93" t="e">
        <f ca="true">+IF(AND(ISNUMBER(OFFSET('Hygiene Data'!$I$9,0,10*ROW('Hygiene Data'!I103))),'Data Summary'!EF109="Yes"),OFFSET('Hygiene Data'!$I$9,0,10*ROW('Hygiene Data'!I103)),NA())</f>
        <v>#N/A</v>
      </c>
    </row>
    <row xmlns:x14ac="http://schemas.microsoft.com/office/spreadsheetml/2009/9/ac" r="110" x14ac:dyDescent="0.2">
      <c r="A110" s="328" t="e">
        <f ca="true">+RIGHT('Data Summary'!A110,LEN('Data Summary'!A110)-9)</f>
        <v>#VALUE!</v>
      </c>
      <c r="B110" s="35" t="str">
        <f ca="true">+IF(ISTEXT('Data Summary'!B110),'Data Summary'!B110,"")</f>
        <v/>
      </c>
      <c r="C110" s="327" t="e">
        <f ca="true">+VALUE('Data Summary'!C110)</f>
        <v>#VALUE!</v>
      </c>
      <c r="D110" s="91" t="e">
        <f ca="true">+IF(AND(ISNUMBER(OFFSET('Water Data'!$D$4,0,10*ROW('Water Data'!D104))),'Data Summary'!BS110="Yes"),100-OFFSET('Water Data'!$D$4,0,10*ROW('Water Data'!D104)),NA())</f>
        <v>#N/A</v>
      </c>
      <c r="E110" s="91" t="e">
        <f ca="true">+IF(AND(ISNUMBER(OFFSET('Water Data'!$D$6,0,10*ROW('Water Data'!D104))),'Data Summary'!BT110="Yes"),OFFSET('Water Data'!$D$6,0,10*ROW('Water Data'!D104)),NA())</f>
        <v>#N/A</v>
      </c>
      <c r="F110" s="91" t="e">
        <f ca="true">+IF(AND(ISNUMBER(OFFSET('Water Data'!$D$9,0,10*ROW('Water Data'!D104))),'Data Summary'!BU110="Yes"),OFFSET('Water Data'!$D$9,0,10*ROW('Water Data'!D104)),NA())</f>
        <v>#N/A</v>
      </c>
      <c r="G110" s="91" t="e">
        <f ca="true">+IF(AND(ISNUMBER(OFFSET('Water Data'!$E$4,0,10*ROW('Water Data'!E104))),'Data Summary'!BV110="Yes"),100-OFFSET('Water Data'!$E$4,0,10*ROW('Water Data'!E104)),NA())</f>
        <v>#N/A</v>
      </c>
      <c r="H110" s="91" t="e">
        <f ca="true">+IF(AND(ISNUMBER(OFFSET('Water Data'!$E$6,0,10*ROW('Water Data'!E104))),'Data Summary'!BW110="Yes"),OFFSET('Water Data'!$E$6,0,10*ROW('Water Data'!E104)),NA())</f>
        <v>#N/A</v>
      </c>
      <c r="I110" s="91" t="e">
        <f ca="true">+IF(AND(ISNUMBER(OFFSET('Water Data'!$E$9,0,10*ROW('Water Data'!E104))),'Data Summary'!BX110="Yes"),OFFSET('Water Data'!$E$9,0,10*ROW('Water Data'!E104)),NA())</f>
        <v>#N/A</v>
      </c>
      <c r="J110" s="91" t="e">
        <f ca="true">+IF(AND(ISNUMBER(OFFSET('Water Data'!$F$4,0,10*ROW('Water Data'!F104))),'Data Summary'!BY110="Yes"),100-OFFSET('Water Data'!$F$4,0,10*ROW('Water Data'!F104)),NA())</f>
        <v>#N/A</v>
      </c>
      <c r="K110" s="91" t="e">
        <f ca="true">+IF(AND(ISNUMBER(OFFSET('Water Data'!$F$6,0,10*ROW('Water Data'!F104))),'Data Summary'!BZ110="Yes"),OFFSET('Water Data'!$F$6,0,10*ROW('Water Data'!F104)),NA())</f>
        <v>#N/A</v>
      </c>
      <c r="L110" s="91" t="e">
        <f ca="true">+IF(AND(ISNUMBER(OFFSET('Water Data'!$F$9,0,10*ROW('Water Data'!F104))),'Data Summary'!CA110="Yes"),OFFSET('Water Data'!$F$9,0,10*ROW('Water Data'!F104)),NA())</f>
        <v>#N/A</v>
      </c>
      <c r="M110" s="91" t="e">
        <f ca="true">+IF(AND(ISNUMBER(OFFSET('Water Data'!$G$4,0,10*ROW('Water Data'!G104))),'Data Summary'!CB110="Yes"),100-OFFSET('Water Data'!$G$4,0,10*ROW('Water Data'!G104)),NA())</f>
        <v>#N/A</v>
      </c>
      <c r="N110" s="91" t="e">
        <f ca="true">+IF(AND(ISNUMBER(OFFSET('Water Data'!$G$6,0,10*ROW('Water Data'!G104))),'Data Summary'!CC110="Yes"),OFFSET('Water Data'!$G$6,0,10*ROW('Water Data'!G104)),NA())</f>
        <v>#N/A</v>
      </c>
      <c r="O110" s="91" t="e">
        <f ca="true">+IF(AND(ISNUMBER(OFFSET('Water Data'!$G$9,0,10*ROW('Water Data'!G104))),'Data Summary'!CD110="Yes"),OFFSET('Water Data'!$G$9,0,10*ROW('Water Data'!G104)),NA())</f>
        <v>#N/A</v>
      </c>
      <c r="P110" s="91" t="e">
        <f ca="true">+IF(AND(ISNUMBER(OFFSET('Water Data'!$H$4,0,10*ROW('Water Data'!H104))),'Data Summary'!CE110="Yes"),100-OFFSET('Water Data'!$H$4,0,10*ROW('Water Data'!H104)),NA())</f>
        <v>#N/A</v>
      </c>
      <c r="Q110" s="91" t="e">
        <f ca="true">+IF(AND(ISNUMBER(OFFSET('Water Data'!$H$6,0,10*ROW('Water Data'!H104))),'Data Summary'!CF110="Yes"),OFFSET('Water Data'!$H$6,0,10*ROW('Water Data'!H104)),NA())</f>
        <v>#N/A</v>
      </c>
      <c r="R110" s="91" t="e">
        <f ca="true">+IF(AND(ISNUMBER(OFFSET('Water Data'!$H$9,0,10*ROW('Water Data'!H104))),'Data Summary'!CG110="Yes"),OFFSET('Water Data'!$H$9,0,10*ROW('Water Data'!H104)),NA())</f>
        <v>#N/A</v>
      </c>
      <c r="S110" s="91" t="e">
        <f ca="true">+IF(AND(ISNUMBER(OFFSET('Water Data'!$I$4,0,10*ROW('Water Data'!I104))),'Data Summary'!CH110="Yes"),100-OFFSET('Water Data'!$I$4,0,10*ROW('Water Data'!I104)),NA())</f>
        <v>#N/A</v>
      </c>
      <c r="T110" s="91" t="e">
        <f ca="true">+IF(AND(ISNUMBER(OFFSET('Water Data'!$I$6,0,10*ROW('Water Data'!I104))),'Data Summary'!CI110="Yes"),OFFSET('Water Data'!$I$6,0,10*ROW('Water Data'!I104)),NA())</f>
        <v>#N/A</v>
      </c>
      <c r="U110" s="91" t="e">
        <f ca="true">+IF(AND(ISNUMBER(OFFSET('Water Data'!$I$9,0,10*ROW('Water Data'!I104))),'Data Summary'!CJ110="Yes"),OFFSET('Water Data'!$I$9,0,10*ROW('Water Data'!I104)),NA())</f>
        <v>#N/A</v>
      </c>
      <c r="V110" s="92" t="e">
        <f ca="true">+IF(AND(ISNUMBER(OFFSET('Sanitation Data'!$D$4,0,10*ROW('Sanitation Data'!D104))),'Data Summary'!CK110="Yes"),100-OFFSET('Sanitation Data'!$D$4,0,10*ROW('Sanitation Data'!D104)),NA())</f>
        <v>#N/A</v>
      </c>
      <c r="W110" s="92" t="e">
        <f ca="true">+IF(AND(ISNUMBER(OFFSET('Sanitation Data'!$D$6,0,10*ROW('Sanitation Data'!D104))),'Data Summary'!CL110="Yes"),OFFSET('Sanitation Data'!$D$6,0,10*ROW('Sanitation Data'!D104)),NA())</f>
        <v>#N/A</v>
      </c>
      <c r="X110" s="92" t="e">
        <f ca="true">+IF(AND(ISNUMBER(OFFSET('Sanitation Data'!$D$10,0,10*ROW('Sanitation Data'!D104))),'Data Summary'!CM110="Yes"),OFFSET('Sanitation Data'!$D$10,0,10*ROW('Sanitation Data'!D104)),NA())</f>
        <v>#N/A</v>
      </c>
      <c r="Y110" s="92" t="e">
        <f ca="true">+IF(AND(ISNUMBER(OFFSET('Sanitation Data'!$D$11,0,10*ROW('Sanitation Data'!D104))),'Data Summary'!CN110="Yes"),OFFSET('Sanitation Data'!$D$11,0,10*ROW('Sanitation Data'!D104)),NA())</f>
        <v>#N/A</v>
      </c>
      <c r="Z110" s="92" t="e">
        <f ca="true">+IF(AND(ISNUMBER(OFFSET('Sanitation Data'!$D$12,0,10*ROW('Sanitation Data'!D104))),'Data Summary'!CO110="Yes"),OFFSET('Sanitation Data'!$D$12,0,10*ROW('Sanitation Data'!D104)),NA())</f>
        <v>#N/A</v>
      </c>
      <c r="AA110" s="92" t="e">
        <f ca="true">+IF(AND(ISNUMBER(OFFSET('Sanitation Data'!$E$4,0,10*ROW('Sanitation Data'!E104))),'Data Summary'!CP110="Yes"),100-OFFSET('Sanitation Data'!$E$4,0,10*ROW('Sanitation Data'!E104)),NA())</f>
        <v>#N/A</v>
      </c>
      <c r="AB110" s="92" t="e">
        <f ca="true">+IF(AND(ISNUMBER(OFFSET('Sanitation Data'!$E$6,0,10*ROW('Sanitation Data'!E104))),'Data Summary'!CQ110="Yes"),OFFSET('Sanitation Data'!$E$6,0,10*ROW('Sanitation Data'!E104)),NA())</f>
        <v>#N/A</v>
      </c>
      <c r="AC110" s="92" t="e">
        <f ca="true">+IF(AND(ISNUMBER(OFFSET('Sanitation Data'!$E$10,0,10*ROW('Sanitation Data'!E104))),'Data Summary'!CR110="Yes"),OFFSET('Sanitation Data'!$E$10,0,10*ROW('Sanitation Data'!E104)),NA())</f>
        <v>#N/A</v>
      </c>
      <c r="AD110" s="92" t="e">
        <f ca="true">+IF(AND(ISNUMBER(OFFSET('Sanitation Data'!$E$11,0,10*ROW('Sanitation Data'!E104))),'Data Summary'!CS110="Yes"),OFFSET('Sanitation Data'!$E$11,0,10*ROW('Sanitation Data'!E104)),NA())</f>
        <v>#N/A</v>
      </c>
      <c r="AE110" s="92" t="e">
        <f ca="true">+IF(AND(ISNUMBER(OFFSET('Sanitation Data'!$E$12,0,10*ROW('Sanitation Data'!E104))),'Data Summary'!CT110="Yes"),OFFSET('Sanitation Data'!$E$12,0,10*ROW('Sanitation Data'!E104)),NA())</f>
        <v>#N/A</v>
      </c>
      <c r="AF110" s="92" t="e">
        <f ca="true">+IF(AND(ISNUMBER(OFFSET('Sanitation Data'!$F$4,0,10*ROW('Sanitation Data'!F104))),'Data Summary'!CU110="Yes"),100-OFFSET('Sanitation Data'!$F$4,0,10*ROW('Sanitation Data'!F104)),NA())</f>
        <v>#N/A</v>
      </c>
      <c r="AG110" s="92" t="e">
        <f ca="true">+IF(AND(ISNUMBER(OFFSET('Sanitation Data'!$F$6,0,10*ROW('Sanitation Data'!F104))),'Data Summary'!CV110="Yes"),OFFSET('Sanitation Data'!$F$6,0,10*ROW('Sanitation Data'!F104)),NA())</f>
        <v>#N/A</v>
      </c>
      <c r="AH110" s="92" t="e">
        <f ca="true">+IF(AND(ISNUMBER(OFFSET('Sanitation Data'!$F$10,0,10*ROW('Sanitation Data'!F104))),'Data Summary'!CW110="Yes"),OFFSET('Sanitation Data'!$F$10,0,10*ROW('Sanitation Data'!F104)),NA())</f>
        <v>#N/A</v>
      </c>
      <c r="AI110" s="92" t="e">
        <f ca="true">+IF(AND(ISNUMBER(OFFSET('Sanitation Data'!$F$11,0,10*ROW('Sanitation Data'!F104))),'Data Summary'!CX110="Yes"),OFFSET('Sanitation Data'!$F$11,0,10*ROW('Sanitation Data'!F104)),NA())</f>
        <v>#N/A</v>
      </c>
      <c r="AJ110" s="92" t="e">
        <f ca="true">+IF(AND(ISNUMBER(OFFSET('Sanitation Data'!$F$12,0,10*ROW('Sanitation Data'!F104))),'Data Summary'!CY110="Yes"),OFFSET('Sanitation Data'!$F$12,0,10*ROW('Sanitation Data'!F104)),NA())</f>
        <v>#N/A</v>
      </c>
      <c r="AK110" s="92" t="e">
        <f ca="true">+IF(AND(ISNUMBER(OFFSET('Sanitation Data'!$G$4,0,10*ROW('Sanitation Data'!G104))),'Data Summary'!CZ110="Yes"),100-OFFSET('Sanitation Data'!$G$4,0,10*ROW('Sanitation Data'!G104)),NA())</f>
        <v>#N/A</v>
      </c>
      <c r="AL110" s="92" t="e">
        <f ca="true">+IF(AND(ISNUMBER(OFFSET('Sanitation Data'!$G$6,0,10*ROW('Sanitation Data'!G104))),'Data Summary'!DA110="Yes"),OFFSET('Sanitation Data'!$G$6,0,10*ROW('Sanitation Data'!G104)),NA())</f>
        <v>#N/A</v>
      </c>
      <c r="AM110" s="92" t="e">
        <f ca="true">+IF(AND(ISNUMBER(OFFSET('Sanitation Data'!$G$10,0,10*ROW('Sanitation Data'!G104))),'Data Summary'!DB110="Yes"),OFFSET('Sanitation Data'!$G$10,0,10*ROW('Sanitation Data'!G104)),NA())</f>
        <v>#N/A</v>
      </c>
      <c r="AN110" s="92" t="e">
        <f ca="true">+IF(AND(ISNUMBER(OFFSET('Sanitation Data'!$G$11,0,10*ROW('Sanitation Data'!G104))),'Data Summary'!DC110="Yes"),OFFSET('Sanitation Data'!$G$11,0,10*ROW('Sanitation Data'!G104)),NA())</f>
        <v>#N/A</v>
      </c>
      <c r="AO110" s="92" t="e">
        <f ca="true">+IF(AND(ISNUMBER(OFFSET('Sanitation Data'!$G$12,0,10*ROW('Sanitation Data'!G104))),'Data Summary'!DD110="Yes"),OFFSET('Sanitation Data'!$G$12,0,10*ROW('Sanitation Data'!G104)),NA())</f>
        <v>#N/A</v>
      </c>
      <c r="AP110" s="92" t="e">
        <f ca="true">+IF(AND(ISNUMBER(OFFSET('Sanitation Data'!$H$4,0,10*ROW('Sanitation Data'!H104))),'Data Summary'!DE110="Yes"),100-OFFSET('Sanitation Data'!$H$4,0,10*ROW('Sanitation Data'!H104)),NA())</f>
        <v>#N/A</v>
      </c>
      <c r="AQ110" s="92" t="e">
        <f ca="true">+IF(AND(ISNUMBER(OFFSET('Sanitation Data'!$H$6,0,10*ROW('Sanitation Data'!H104))),'Data Summary'!DF110="Yes"),OFFSET('Sanitation Data'!$H$6,0,10*ROW('Sanitation Data'!H104)),NA())</f>
        <v>#N/A</v>
      </c>
      <c r="AR110" s="92" t="e">
        <f ca="true">+IF(AND(ISNUMBER(OFFSET('Sanitation Data'!$H$10,0,10*ROW('Sanitation Data'!H104))),'Data Summary'!DG110="Yes"),OFFSET('Sanitation Data'!$H$10,0,10*ROW('Sanitation Data'!H104)),NA())</f>
        <v>#N/A</v>
      </c>
      <c r="AS110" s="92" t="e">
        <f ca="true">+IF(AND(ISNUMBER(OFFSET('Sanitation Data'!$H$11,0,10*ROW('Sanitation Data'!H104))),'Data Summary'!DH110="Yes"),OFFSET('Sanitation Data'!$H$11,0,10*ROW('Sanitation Data'!H104)),NA())</f>
        <v>#N/A</v>
      </c>
      <c r="AT110" s="92" t="e">
        <f ca="true">+IF(AND(ISNUMBER(OFFSET('Sanitation Data'!$H$12,0,10*ROW('Sanitation Data'!H104))),'Data Summary'!DI110="Yes"),OFFSET('Sanitation Data'!$H$12,0,10*ROW('Sanitation Data'!H104)),NA())</f>
        <v>#N/A</v>
      </c>
      <c r="AU110" s="92" t="e">
        <f ca="true">+IF(AND(ISNUMBER(OFFSET('Sanitation Data'!$I$4,0,10*ROW('Sanitation Data'!I104))),'Data Summary'!DJ110="Yes"),100-OFFSET('Sanitation Data'!$I$4,0,10*ROW('Sanitation Data'!I104)),NA())</f>
        <v>#N/A</v>
      </c>
      <c r="AV110" s="92" t="e">
        <f ca="true">+IF(AND(ISNUMBER(OFFSET('Sanitation Data'!$I$6,0,10*ROW('Sanitation Data'!I104))),'Data Summary'!DK110="Yes"),OFFSET('Sanitation Data'!$I$6,0,10*ROW('Sanitation Data'!I104)),NA())</f>
        <v>#N/A</v>
      </c>
      <c r="AW110" s="92" t="e">
        <f ca="true">+IF(AND(ISNUMBER(OFFSET('Sanitation Data'!$I$10,0,10*ROW('Sanitation Data'!I104))),'Data Summary'!DL110="Yes"),OFFSET('Sanitation Data'!$I$10,0,10*ROW('Sanitation Data'!I104)),NA())</f>
        <v>#N/A</v>
      </c>
      <c r="AX110" s="92" t="e">
        <f ca="true">+IF(AND(ISNUMBER(OFFSET('Sanitation Data'!$I$11,0,10*ROW('Sanitation Data'!I104))),'Data Summary'!DM110="Yes"),OFFSET('Sanitation Data'!$I$11,0,10*ROW('Sanitation Data'!I104)),NA())</f>
        <v>#N/A</v>
      </c>
      <c r="AY110" s="92" t="e">
        <f ca="true">+IF(AND(ISNUMBER(OFFSET('Sanitation Data'!$I$12,0,10*ROW('Sanitation Data'!I104))),'Data Summary'!DN110="Yes"),OFFSET('Sanitation Data'!$I$12,0,10*ROW('Sanitation Data'!I104)),NA())</f>
        <v>#N/A</v>
      </c>
      <c r="AZ110" s="93" t="e">
        <f ca="true">+IF(AND(ISNUMBER(OFFSET('Hygiene Data'!$D$5,0,10*ROW('Hygiene Data'!D104))),'Data Summary'!DO110="Yes"),OFFSET('Hygiene Data'!$D$5,0,10*ROW('Hygiene Data'!D104)),NA())</f>
        <v>#N/A</v>
      </c>
      <c r="BA110" s="93" t="e">
        <f ca="true">+IF(AND(ISNUMBER(OFFSET('Hygiene Data'!$D$7,0,10*ROW('Hygiene Data'!D104))),'Data Summary'!DP110="Yes"),OFFSET('Hygiene Data'!$D$7,0,10*ROW('Hygiene Data'!D104)),NA())</f>
        <v>#N/A</v>
      </c>
      <c r="BB110" s="93" t="e">
        <f ca="true">+IF(AND(ISNUMBER(OFFSET('Hygiene Data'!$D$9,0,10*ROW('Hygiene Data'!D104))),'Data Summary'!DQ110="Yes"),OFFSET('Hygiene Data'!$D$9,0,10*ROW('Hygiene Data'!D104)),NA())</f>
        <v>#N/A</v>
      </c>
      <c r="BC110" s="93" t="e">
        <f ca="true">+IF(AND(ISNUMBER(OFFSET('Hygiene Data'!$E$5,0,10*ROW('Hygiene Data'!E104))),'Data Summary'!DR110="Yes"),OFFSET('Hygiene Data'!$E$5,0,10*ROW('Hygiene Data'!E104)),NA())</f>
        <v>#N/A</v>
      </c>
      <c r="BD110" s="93" t="e">
        <f ca="true">+IF(AND(ISNUMBER(OFFSET('Hygiene Data'!$E$7,0,10*ROW('Hygiene Data'!E104))),'Data Summary'!DS110="Yes"),OFFSET('Hygiene Data'!$E$7,0,10*ROW('Hygiene Data'!E104)),NA())</f>
        <v>#N/A</v>
      </c>
      <c r="BE110" s="93" t="e">
        <f ca="true">+IF(AND(ISNUMBER(OFFSET('Hygiene Data'!$E$9,0,10*ROW('Hygiene Data'!E104))),'Data Summary'!DT110="Yes"),OFFSET('Hygiene Data'!$E$9,0,10*ROW('Hygiene Data'!E104)),NA())</f>
        <v>#N/A</v>
      </c>
      <c r="BF110" s="93" t="e">
        <f ca="true">+IF(AND(ISNUMBER(OFFSET('Hygiene Data'!$F$5,0,10*ROW('Hygiene Data'!F104))),'Data Summary'!DU110="Yes"),OFFSET('Hygiene Data'!$F$5,0,10*ROW('Hygiene Data'!F104)),NA())</f>
        <v>#N/A</v>
      </c>
      <c r="BG110" s="93" t="e">
        <f ca="true">+IF(AND(ISNUMBER(OFFSET('Hygiene Data'!$F$7,0,10*ROW('Hygiene Data'!F104))),'Data Summary'!DV110="Yes"),OFFSET('Hygiene Data'!$F$7,0,10*ROW('Hygiene Data'!F104)),NA())</f>
        <v>#N/A</v>
      </c>
      <c r="BH110" s="93" t="e">
        <f ca="true">+IF(AND(ISNUMBER(OFFSET('Hygiene Data'!$F$9,0,10*ROW('Hygiene Data'!F104))),'Data Summary'!DW110="Yes"),OFFSET('Hygiene Data'!$F$9,0,10*ROW('Hygiene Data'!F104)),NA())</f>
        <v>#N/A</v>
      </c>
      <c r="BI110" s="93" t="e">
        <f ca="true">+IF(AND(ISNUMBER(OFFSET('Hygiene Data'!$G$5,0,10*ROW('Hygiene Data'!G104))),'Data Summary'!DX110="Yes"),OFFSET('Hygiene Data'!$G$5,0,10*ROW('Hygiene Data'!G104)),NA())</f>
        <v>#N/A</v>
      </c>
      <c r="BJ110" s="93" t="e">
        <f ca="true">+IF(AND(ISNUMBER(OFFSET('Hygiene Data'!$G$7,0,10*ROW('Hygiene Data'!G104))),'Data Summary'!DY110="Yes"),OFFSET('Hygiene Data'!$G$7,0,10*ROW('Hygiene Data'!G104)),NA())</f>
        <v>#N/A</v>
      </c>
      <c r="BK110" s="93" t="e">
        <f ca="true">+IF(AND(ISNUMBER(OFFSET('Hygiene Data'!$G$9,0,10*ROW('Hygiene Data'!G104))),'Data Summary'!DZ110="Yes"),OFFSET('Hygiene Data'!$G$9,0,10*ROW('Hygiene Data'!G104)),NA())</f>
        <v>#N/A</v>
      </c>
      <c r="BL110" s="93" t="e">
        <f ca="true">+IF(AND(ISNUMBER(OFFSET('Hygiene Data'!$H$5,0,10*ROW('Hygiene Data'!H104))),'Data Summary'!EA110="Yes"),OFFSET('Hygiene Data'!$H$5,0,10*ROW('Hygiene Data'!H104)),NA())</f>
        <v>#N/A</v>
      </c>
      <c r="BM110" s="93" t="e">
        <f ca="true">+IF(AND(ISNUMBER(OFFSET('Hygiene Data'!$H$7,0,10*ROW('Hygiene Data'!H104))),'Data Summary'!EB110="Yes"),OFFSET('Hygiene Data'!$H$7,0,10*ROW('Hygiene Data'!H104)),NA())</f>
        <v>#N/A</v>
      </c>
      <c r="BN110" s="93" t="e">
        <f ca="true">+IF(AND(ISNUMBER(OFFSET('Hygiene Data'!$H$9,0,10*ROW('Hygiene Data'!H104))),'Data Summary'!EC110="Yes"),OFFSET('Hygiene Data'!$H$9,0,10*ROW('Hygiene Data'!H104)),NA())</f>
        <v>#N/A</v>
      </c>
      <c r="BO110" s="93" t="e">
        <f ca="true">+IF(AND(ISNUMBER(OFFSET('Hygiene Data'!$I$5,0,10*ROW('Hygiene Data'!I104))),'Data Summary'!ED110="Yes"),OFFSET('Hygiene Data'!$I$5,0,10*ROW('Hygiene Data'!I104)),NA())</f>
        <v>#N/A</v>
      </c>
      <c r="BP110" s="93" t="e">
        <f ca="true">+IF(AND(ISNUMBER(OFFSET('Hygiene Data'!$I$7,0,10*ROW('Hygiene Data'!I104))),'Data Summary'!EE110="Yes"),OFFSET('Hygiene Data'!$I$7,0,10*ROW('Hygiene Data'!I104)),NA())</f>
        <v>#N/A</v>
      </c>
      <c r="BQ110" s="93" t="e">
        <f ca="true">+IF(AND(ISNUMBER(OFFSET('Hygiene Data'!$I$9,0,10*ROW('Hygiene Data'!I104))),'Data Summary'!EF110="Yes"),OFFSET('Hygiene Data'!$I$9,0,10*ROW('Hygiene Data'!I104)),NA())</f>
        <v>#N/A</v>
      </c>
    </row>
    <row xmlns:x14ac="http://schemas.microsoft.com/office/spreadsheetml/2009/9/ac" r="111" x14ac:dyDescent="0.2">
      <c r="A111" s="328" t="e">
        <f ca="true">+RIGHT('Data Summary'!A111,LEN('Data Summary'!A111)-9)</f>
        <v>#VALUE!</v>
      </c>
      <c r="B111" s="35" t="str">
        <f ca="true">+IF(ISTEXT('Data Summary'!B111),'Data Summary'!B111,"")</f>
        <v/>
      </c>
      <c r="C111" s="327" t="e">
        <f ca="true">+VALUE('Data Summary'!C111)</f>
        <v>#VALUE!</v>
      </c>
      <c r="D111" s="91" t="e">
        <f ca="true">+IF(AND(ISNUMBER(OFFSET('Water Data'!$D$4,0,10*ROW('Water Data'!D105))),'Data Summary'!BS111="Yes"),100-OFFSET('Water Data'!$D$4,0,10*ROW('Water Data'!D105)),NA())</f>
        <v>#N/A</v>
      </c>
      <c r="E111" s="91" t="e">
        <f ca="true">+IF(AND(ISNUMBER(OFFSET('Water Data'!$D$6,0,10*ROW('Water Data'!D105))),'Data Summary'!BT111="Yes"),OFFSET('Water Data'!$D$6,0,10*ROW('Water Data'!D105)),NA())</f>
        <v>#N/A</v>
      </c>
      <c r="F111" s="91" t="e">
        <f ca="true">+IF(AND(ISNUMBER(OFFSET('Water Data'!$D$9,0,10*ROW('Water Data'!D105))),'Data Summary'!BU111="Yes"),OFFSET('Water Data'!$D$9,0,10*ROW('Water Data'!D105)),NA())</f>
        <v>#N/A</v>
      </c>
      <c r="G111" s="91" t="e">
        <f ca="true">+IF(AND(ISNUMBER(OFFSET('Water Data'!$E$4,0,10*ROW('Water Data'!E105))),'Data Summary'!BV111="Yes"),100-OFFSET('Water Data'!$E$4,0,10*ROW('Water Data'!E105)),NA())</f>
        <v>#N/A</v>
      </c>
      <c r="H111" s="91" t="e">
        <f ca="true">+IF(AND(ISNUMBER(OFFSET('Water Data'!$E$6,0,10*ROW('Water Data'!E105))),'Data Summary'!BW111="Yes"),OFFSET('Water Data'!$E$6,0,10*ROW('Water Data'!E105)),NA())</f>
        <v>#N/A</v>
      </c>
      <c r="I111" s="91" t="e">
        <f ca="true">+IF(AND(ISNUMBER(OFFSET('Water Data'!$E$9,0,10*ROW('Water Data'!E105))),'Data Summary'!BX111="Yes"),OFFSET('Water Data'!$E$9,0,10*ROW('Water Data'!E105)),NA())</f>
        <v>#N/A</v>
      </c>
      <c r="J111" s="91" t="e">
        <f ca="true">+IF(AND(ISNUMBER(OFFSET('Water Data'!$F$4,0,10*ROW('Water Data'!F105))),'Data Summary'!BY111="Yes"),100-OFFSET('Water Data'!$F$4,0,10*ROW('Water Data'!F105)),NA())</f>
        <v>#N/A</v>
      </c>
      <c r="K111" s="91" t="e">
        <f ca="true">+IF(AND(ISNUMBER(OFFSET('Water Data'!$F$6,0,10*ROW('Water Data'!F105))),'Data Summary'!BZ111="Yes"),OFFSET('Water Data'!$F$6,0,10*ROW('Water Data'!F105)),NA())</f>
        <v>#N/A</v>
      </c>
      <c r="L111" s="91" t="e">
        <f ca="true">+IF(AND(ISNUMBER(OFFSET('Water Data'!$F$9,0,10*ROW('Water Data'!F105))),'Data Summary'!CA111="Yes"),OFFSET('Water Data'!$F$9,0,10*ROW('Water Data'!F105)),NA())</f>
        <v>#N/A</v>
      </c>
      <c r="M111" s="91" t="e">
        <f ca="true">+IF(AND(ISNUMBER(OFFSET('Water Data'!$G$4,0,10*ROW('Water Data'!G105))),'Data Summary'!CB111="Yes"),100-OFFSET('Water Data'!$G$4,0,10*ROW('Water Data'!G105)),NA())</f>
        <v>#N/A</v>
      </c>
      <c r="N111" s="91" t="e">
        <f ca="true">+IF(AND(ISNUMBER(OFFSET('Water Data'!$G$6,0,10*ROW('Water Data'!G105))),'Data Summary'!CC111="Yes"),OFFSET('Water Data'!$G$6,0,10*ROW('Water Data'!G105)),NA())</f>
        <v>#N/A</v>
      </c>
      <c r="O111" s="91" t="e">
        <f ca="true">+IF(AND(ISNUMBER(OFFSET('Water Data'!$G$9,0,10*ROW('Water Data'!G105))),'Data Summary'!CD111="Yes"),OFFSET('Water Data'!$G$9,0,10*ROW('Water Data'!G105)),NA())</f>
        <v>#N/A</v>
      </c>
      <c r="P111" s="91" t="e">
        <f ca="true">+IF(AND(ISNUMBER(OFFSET('Water Data'!$H$4,0,10*ROW('Water Data'!H105))),'Data Summary'!CE111="Yes"),100-OFFSET('Water Data'!$H$4,0,10*ROW('Water Data'!H105)),NA())</f>
        <v>#N/A</v>
      </c>
      <c r="Q111" s="91" t="e">
        <f ca="true">+IF(AND(ISNUMBER(OFFSET('Water Data'!$H$6,0,10*ROW('Water Data'!H105))),'Data Summary'!CF111="Yes"),OFFSET('Water Data'!$H$6,0,10*ROW('Water Data'!H105)),NA())</f>
        <v>#N/A</v>
      </c>
      <c r="R111" s="91" t="e">
        <f ca="true">+IF(AND(ISNUMBER(OFFSET('Water Data'!$H$9,0,10*ROW('Water Data'!H105))),'Data Summary'!CG111="Yes"),OFFSET('Water Data'!$H$9,0,10*ROW('Water Data'!H105)),NA())</f>
        <v>#N/A</v>
      </c>
      <c r="S111" s="91" t="e">
        <f ca="true">+IF(AND(ISNUMBER(OFFSET('Water Data'!$I$4,0,10*ROW('Water Data'!I105))),'Data Summary'!CH111="Yes"),100-OFFSET('Water Data'!$I$4,0,10*ROW('Water Data'!I105)),NA())</f>
        <v>#N/A</v>
      </c>
      <c r="T111" s="91" t="e">
        <f ca="true">+IF(AND(ISNUMBER(OFFSET('Water Data'!$I$6,0,10*ROW('Water Data'!I105))),'Data Summary'!CI111="Yes"),OFFSET('Water Data'!$I$6,0,10*ROW('Water Data'!I105)),NA())</f>
        <v>#N/A</v>
      </c>
      <c r="U111" s="91" t="e">
        <f ca="true">+IF(AND(ISNUMBER(OFFSET('Water Data'!$I$9,0,10*ROW('Water Data'!I105))),'Data Summary'!CJ111="Yes"),OFFSET('Water Data'!$I$9,0,10*ROW('Water Data'!I105)),NA())</f>
        <v>#N/A</v>
      </c>
      <c r="V111" s="92" t="e">
        <f ca="true">+IF(AND(ISNUMBER(OFFSET('Sanitation Data'!$D$4,0,10*ROW('Sanitation Data'!D105))),'Data Summary'!CK111="Yes"),100-OFFSET('Sanitation Data'!$D$4,0,10*ROW('Sanitation Data'!D105)),NA())</f>
        <v>#N/A</v>
      </c>
      <c r="W111" s="92" t="e">
        <f ca="true">+IF(AND(ISNUMBER(OFFSET('Sanitation Data'!$D$6,0,10*ROW('Sanitation Data'!D105))),'Data Summary'!CL111="Yes"),OFFSET('Sanitation Data'!$D$6,0,10*ROW('Sanitation Data'!D105)),NA())</f>
        <v>#N/A</v>
      </c>
      <c r="X111" s="92" t="e">
        <f ca="true">+IF(AND(ISNUMBER(OFFSET('Sanitation Data'!$D$10,0,10*ROW('Sanitation Data'!D105))),'Data Summary'!CM111="Yes"),OFFSET('Sanitation Data'!$D$10,0,10*ROW('Sanitation Data'!D105)),NA())</f>
        <v>#N/A</v>
      </c>
      <c r="Y111" s="92" t="e">
        <f ca="true">+IF(AND(ISNUMBER(OFFSET('Sanitation Data'!$D$11,0,10*ROW('Sanitation Data'!D105))),'Data Summary'!CN111="Yes"),OFFSET('Sanitation Data'!$D$11,0,10*ROW('Sanitation Data'!D105)),NA())</f>
        <v>#N/A</v>
      </c>
      <c r="Z111" s="92" t="e">
        <f ca="true">+IF(AND(ISNUMBER(OFFSET('Sanitation Data'!$D$12,0,10*ROW('Sanitation Data'!D105))),'Data Summary'!CO111="Yes"),OFFSET('Sanitation Data'!$D$12,0,10*ROW('Sanitation Data'!D105)),NA())</f>
        <v>#N/A</v>
      </c>
      <c r="AA111" s="92" t="e">
        <f ca="true">+IF(AND(ISNUMBER(OFFSET('Sanitation Data'!$E$4,0,10*ROW('Sanitation Data'!E105))),'Data Summary'!CP111="Yes"),100-OFFSET('Sanitation Data'!$E$4,0,10*ROW('Sanitation Data'!E105)),NA())</f>
        <v>#N/A</v>
      </c>
      <c r="AB111" s="92" t="e">
        <f ca="true">+IF(AND(ISNUMBER(OFFSET('Sanitation Data'!$E$6,0,10*ROW('Sanitation Data'!E105))),'Data Summary'!CQ111="Yes"),OFFSET('Sanitation Data'!$E$6,0,10*ROW('Sanitation Data'!E105)),NA())</f>
        <v>#N/A</v>
      </c>
      <c r="AC111" s="92" t="e">
        <f ca="true">+IF(AND(ISNUMBER(OFFSET('Sanitation Data'!$E$10,0,10*ROW('Sanitation Data'!E105))),'Data Summary'!CR111="Yes"),OFFSET('Sanitation Data'!$E$10,0,10*ROW('Sanitation Data'!E105)),NA())</f>
        <v>#N/A</v>
      </c>
      <c r="AD111" s="92" t="e">
        <f ca="true">+IF(AND(ISNUMBER(OFFSET('Sanitation Data'!$E$11,0,10*ROW('Sanitation Data'!E105))),'Data Summary'!CS111="Yes"),OFFSET('Sanitation Data'!$E$11,0,10*ROW('Sanitation Data'!E105)),NA())</f>
        <v>#N/A</v>
      </c>
      <c r="AE111" s="92" t="e">
        <f ca="true">+IF(AND(ISNUMBER(OFFSET('Sanitation Data'!$E$12,0,10*ROW('Sanitation Data'!E105))),'Data Summary'!CT111="Yes"),OFFSET('Sanitation Data'!$E$12,0,10*ROW('Sanitation Data'!E105)),NA())</f>
        <v>#N/A</v>
      </c>
      <c r="AF111" s="92" t="e">
        <f ca="true">+IF(AND(ISNUMBER(OFFSET('Sanitation Data'!$F$4,0,10*ROW('Sanitation Data'!F105))),'Data Summary'!CU111="Yes"),100-OFFSET('Sanitation Data'!$F$4,0,10*ROW('Sanitation Data'!F105)),NA())</f>
        <v>#N/A</v>
      </c>
      <c r="AG111" s="92" t="e">
        <f ca="true">+IF(AND(ISNUMBER(OFFSET('Sanitation Data'!$F$6,0,10*ROW('Sanitation Data'!F105))),'Data Summary'!CV111="Yes"),OFFSET('Sanitation Data'!$F$6,0,10*ROW('Sanitation Data'!F105)),NA())</f>
        <v>#N/A</v>
      </c>
      <c r="AH111" s="92" t="e">
        <f ca="true">+IF(AND(ISNUMBER(OFFSET('Sanitation Data'!$F$10,0,10*ROW('Sanitation Data'!F105))),'Data Summary'!CW111="Yes"),OFFSET('Sanitation Data'!$F$10,0,10*ROW('Sanitation Data'!F105)),NA())</f>
        <v>#N/A</v>
      </c>
      <c r="AI111" s="92" t="e">
        <f ca="true">+IF(AND(ISNUMBER(OFFSET('Sanitation Data'!$F$11,0,10*ROW('Sanitation Data'!F105))),'Data Summary'!CX111="Yes"),OFFSET('Sanitation Data'!$F$11,0,10*ROW('Sanitation Data'!F105)),NA())</f>
        <v>#N/A</v>
      </c>
      <c r="AJ111" s="92" t="e">
        <f ca="true">+IF(AND(ISNUMBER(OFFSET('Sanitation Data'!$F$12,0,10*ROW('Sanitation Data'!F105))),'Data Summary'!CY111="Yes"),OFFSET('Sanitation Data'!$F$12,0,10*ROW('Sanitation Data'!F105)),NA())</f>
        <v>#N/A</v>
      </c>
      <c r="AK111" s="92" t="e">
        <f ca="true">+IF(AND(ISNUMBER(OFFSET('Sanitation Data'!$G$4,0,10*ROW('Sanitation Data'!G105))),'Data Summary'!CZ111="Yes"),100-OFFSET('Sanitation Data'!$G$4,0,10*ROW('Sanitation Data'!G105)),NA())</f>
        <v>#N/A</v>
      </c>
      <c r="AL111" s="92" t="e">
        <f ca="true">+IF(AND(ISNUMBER(OFFSET('Sanitation Data'!$G$6,0,10*ROW('Sanitation Data'!G105))),'Data Summary'!DA111="Yes"),OFFSET('Sanitation Data'!$G$6,0,10*ROW('Sanitation Data'!G105)),NA())</f>
        <v>#N/A</v>
      </c>
      <c r="AM111" s="92" t="e">
        <f ca="true">+IF(AND(ISNUMBER(OFFSET('Sanitation Data'!$G$10,0,10*ROW('Sanitation Data'!G105))),'Data Summary'!DB111="Yes"),OFFSET('Sanitation Data'!$G$10,0,10*ROW('Sanitation Data'!G105)),NA())</f>
        <v>#N/A</v>
      </c>
      <c r="AN111" s="92" t="e">
        <f ca="true">+IF(AND(ISNUMBER(OFFSET('Sanitation Data'!$G$11,0,10*ROW('Sanitation Data'!G105))),'Data Summary'!DC111="Yes"),OFFSET('Sanitation Data'!$G$11,0,10*ROW('Sanitation Data'!G105)),NA())</f>
        <v>#N/A</v>
      </c>
      <c r="AO111" s="92" t="e">
        <f ca="true">+IF(AND(ISNUMBER(OFFSET('Sanitation Data'!$G$12,0,10*ROW('Sanitation Data'!G105))),'Data Summary'!DD111="Yes"),OFFSET('Sanitation Data'!$G$12,0,10*ROW('Sanitation Data'!G105)),NA())</f>
        <v>#N/A</v>
      </c>
      <c r="AP111" s="92" t="e">
        <f ca="true">+IF(AND(ISNUMBER(OFFSET('Sanitation Data'!$H$4,0,10*ROW('Sanitation Data'!H105))),'Data Summary'!DE111="Yes"),100-OFFSET('Sanitation Data'!$H$4,0,10*ROW('Sanitation Data'!H105)),NA())</f>
        <v>#N/A</v>
      </c>
      <c r="AQ111" s="92" t="e">
        <f ca="true">+IF(AND(ISNUMBER(OFFSET('Sanitation Data'!$H$6,0,10*ROW('Sanitation Data'!H105))),'Data Summary'!DF111="Yes"),OFFSET('Sanitation Data'!$H$6,0,10*ROW('Sanitation Data'!H105)),NA())</f>
        <v>#N/A</v>
      </c>
      <c r="AR111" s="92" t="e">
        <f ca="true">+IF(AND(ISNUMBER(OFFSET('Sanitation Data'!$H$10,0,10*ROW('Sanitation Data'!H105))),'Data Summary'!DG111="Yes"),OFFSET('Sanitation Data'!$H$10,0,10*ROW('Sanitation Data'!H105)),NA())</f>
        <v>#N/A</v>
      </c>
      <c r="AS111" s="92" t="e">
        <f ca="true">+IF(AND(ISNUMBER(OFFSET('Sanitation Data'!$H$11,0,10*ROW('Sanitation Data'!H105))),'Data Summary'!DH111="Yes"),OFFSET('Sanitation Data'!$H$11,0,10*ROW('Sanitation Data'!H105)),NA())</f>
        <v>#N/A</v>
      </c>
      <c r="AT111" s="92" t="e">
        <f ca="true">+IF(AND(ISNUMBER(OFFSET('Sanitation Data'!$H$12,0,10*ROW('Sanitation Data'!H105))),'Data Summary'!DI111="Yes"),OFFSET('Sanitation Data'!$H$12,0,10*ROW('Sanitation Data'!H105)),NA())</f>
        <v>#N/A</v>
      </c>
      <c r="AU111" s="92" t="e">
        <f ca="true">+IF(AND(ISNUMBER(OFFSET('Sanitation Data'!$I$4,0,10*ROW('Sanitation Data'!I105))),'Data Summary'!DJ111="Yes"),100-OFFSET('Sanitation Data'!$I$4,0,10*ROW('Sanitation Data'!I105)),NA())</f>
        <v>#N/A</v>
      </c>
      <c r="AV111" s="92" t="e">
        <f ca="true">+IF(AND(ISNUMBER(OFFSET('Sanitation Data'!$I$6,0,10*ROW('Sanitation Data'!I105))),'Data Summary'!DK111="Yes"),OFFSET('Sanitation Data'!$I$6,0,10*ROW('Sanitation Data'!I105)),NA())</f>
        <v>#N/A</v>
      </c>
      <c r="AW111" s="92" t="e">
        <f ca="true">+IF(AND(ISNUMBER(OFFSET('Sanitation Data'!$I$10,0,10*ROW('Sanitation Data'!I105))),'Data Summary'!DL111="Yes"),OFFSET('Sanitation Data'!$I$10,0,10*ROW('Sanitation Data'!I105)),NA())</f>
        <v>#N/A</v>
      </c>
      <c r="AX111" s="92" t="e">
        <f ca="true">+IF(AND(ISNUMBER(OFFSET('Sanitation Data'!$I$11,0,10*ROW('Sanitation Data'!I105))),'Data Summary'!DM111="Yes"),OFFSET('Sanitation Data'!$I$11,0,10*ROW('Sanitation Data'!I105)),NA())</f>
        <v>#N/A</v>
      </c>
      <c r="AY111" s="92" t="e">
        <f ca="true">+IF(AND(ISNUMBER(OFFSET('Sanitation Data'!$I$12,0,10*ROW('Sanitation Data'!I105))),'Data Summary'!DN111="Yes"),OFFSET('Sanitation Data'!$I$12,0,10*ROW('Sanitation Data'!I105)),NA())</f>
        <v>#N/A</v>
      </c>
      <c r="AZ111" s="93" t="e">
        <f ca="true">+IF(AND(ISNUMBER(OFFSET('Hygiene Data'!$D$5,0,10*ROW('Hygiene Data'!D105))),'Data Summary'!DO111="Yes"),OFFSET('Hygiene Data'!$D$5,0,10*ROW('Hygiene Data'!D105)),NA())</f>
        <v>#N/A</v>
      </c>
      <c r="BA111" s="93" t="e">
        <f ca="true">+IF(AND(ISNUMBER(OFFSET('Hygiene Data'!$D$7,0,10*ROW('Hygiene Data'!D105))),'Data Summary'!DP111="Yes"),OFFSET('Hygiene Data'!$D$7,0,10*ROW('Hygiene Data'!D105)),NA())</f>
        <v>#N/A</v>
      </c>
      <c r="BB111" s="93" t="e">
        <f ca="true">+IF(AND(ISNUMBER(OFFSET('Hygiene Data'!$D$9,0,10*ROW('Hygiene Data'!D105))),'Data Summary'!DQ111="Yes"),OFFSET('Hygiene Data'!$D$9,0,10*ROW('Hygiene Data'!D105)),NA())</f>
        <v>#N/A</v>
      </c>
      <c r="BC111" s="93" t="e">
        <f ca="true">+IF(AND(ISNUMBER(OFFSET('Hygiene Data'!$E$5,0,10*ROW('Hygiene Data'!E105))),'Data Summary'!DR111="Yes"),OFFSET('Hygiene Data'!$E$5,0,10*ROW('Hygiene Data'!E105)),NA())</f>
        <v>#N/A</v>
      </c>
      <c r="BD111" s="93" t="e">
        <f ca="true">+IF(AND(ISNUMBER(OFFSET('Hygiene Data'!$E$7,0,10*ROW('Hygiene Data'!E105))),'Data Summary'!DS111="Yes"),OFFSET('Hygiene Data'!$E$7,0,10*ROW('Hygiene Data'!E105)),NA())</f>
        <v>#N/A</v>
      </c>
      <c r="BE111" s="93" t="e">
        <f ca="true">+IF(AND(ISNUMBER(OFFSET('Hygiene Data'!$E$9,0,10*ROW('Hygiene Data'!E105))),'Data Summary'!DT111="Yes"),OFFSET('Hygiene Data'!$E$9,0,10*ROW('Hygiene Data'!E105)),NA())</f>
        <v>#N/A</v>
      </c>
      <c r="BF111" s="93" t="e">
        <f ca="true">+IF(AND(ISNUMBER(OFFSET('Hygiene Data'!$F$5,0,10*ROW('Hygiene Data'!F105))),'Data Summary'!DU111="Yes"),OFFSET('Hygiene Data'!$F$5,0,10*ROW('Hygiene Data'!F105)),NA())</f>
        <v>#N/A</v>
      </c>
      <c r="BG111" s="93" t="e">
        <f ca="true">+IF(AND(ISNUMBER(OFFSET('Hygiene Data'!$F$7,0,10*ROW('Hygiene Data'!F105))),'Data Summary'!DV111="Yes"),OFFSET('Hygiene Data'!$F$7,0,10*ROW('Hygiene Data'!F105)),NA())</f>
        <v>#N/A</v>
      </c>
      <c r="BH111" s="93" t="e">
        <f ca="true">+IF(AND(ISNUMBER(OFFSET('Hygiene Data'!$F$9,0,10*ROW('Hygiene Data'!F105))),'Data Summary'!DW111="Yes"),OFFSET('Hygiene Data'!$F$9,0,10*ROW('Hygiene Data'!F105)),NA())</f>
        <v>#N/A</v>
      </c>
      <c r="BI111" s="93" t="e">
        <f ca="true">+IF(AND(ISNUMBER(OFFSET('Hygiene Data'!$G$5,0,10*ROW('Hygiene Data'!G105))),'Data Summary'!DX111="Yes"),OFFSET('Hygiene Data'!$G$5,0,10*ROW('Hygiene Data'!G105)),NA())</f>
        <v>#N/A</v>
      </c>
      <c r="BJ111" s="93" t="e">
        <f ca="true">+IF(AND(ISNUMBER(OFFSET('Hygiene Data'!$G$7,0,10*ROW('Hygiene Data'!G105))),'Data Summary'!DY111="Yes"),OFFSET('Hygiene Data'!$G$7,0,10*ROW('Hygiene Data'!G105)),NA())</f>
        <v>#N/A</v>
      </c>
      <c r="BK111" s="93" t="e">
        <f ca="true">+IF(AND(ISNUMBER(OFFSET('Hygiene Data'!$G$9,0,10*ROW('Hygiene Data'!G105))),'Data Summary'!DZ111="Yes"),OFFSET('Hygiene Data'!$G$9,0,10*ROW('Hygiene Data'!G105)),NA())</f>
        <v>#N/A</v>
      </c>
      <c r="BL111" s="93" t="e">
        <f ca="true">+IF(AND(ISNUMBER(OFFSET('Hygiene Data'!$H$5,0,10*ROW('Hygiene Data'!H105))),'Data Summary'!EA111="Yes"),OFFSET('Hygiene Data'!$H$5,0,10*ROW('Hygiene Data'!H105)),NA())</f>
        <v>#N/A</v>
      </c>
      <c r="BM111" s="93" t="e">
        <f ca="true">+IF(AND(ISNUMBER(OFFSET('Hygiene Data'!$H$7,0,10*ROW('Hygiene Data'!H105))),'Data Summary'!EB111="Yes"),OFFSET('Hygiene Data'!$H$7,0,10*ROW('Hygiene Data'!H105)),NA())</f>
        <v>#N/A</v>
      </c>
      <c r="BN111" s="93" t="e">
        <f ca="true">+IF(AND(ISNUMBER(OFFSET('Hygiene Data'!$H$9,0,10*ROW('Hygiene Data'!H105))),'Data Summary'!EC111="Yes"),OFFSET('Hygiene Data'!$H$9,0,10*ROW('Hygiene Data'!H105)),NA())</f>
        <v>#N/A</v>
      </c>
      <c r="BO111" s="93" t="e">
        <f ca="true">+IF(AND(ISNUMBER(OFFSET('Hygiene Data'!$I$5,0,10*ROW('Hygiene Data'!I105))),'Data Summary'!ED111="Yes"),OFFSET('Hygiene Data'!$I$5,0,10*ROW('Hygiene Data'!I105)),NA())</f>
        <v>#N/A</v>
      </c>
      <c r="BP111" s="93" t="e">
        <f ca="true">+IF(AND(ISNUMBER(OFFSET('Hygiene Data'!$I$7,0,10*ROW('Hygiene Data'!I105))),'Data Summary'!EE111="Yes"),OFFSET('Hygiene Data'!$I$7,0,10*ROW('Hygiene Data'!I105)),NA())</f>
        <v>#N/A</v>
      </c>
      <c r="BQ111" s="93" t="e">
        <f ca="true">+IF(AND(ISNUMBER(OFFSET('Hygiene Data'!$I$9,0,10*ROW('Hygiene Data'!I105))),'Data Summary'!EF111="Yes"),OFFSET('Hygiene Data'!$I$9,0,10*ROW('Hygiene Data'!I105)),NA())</f>
        <v>#N/A</v>
      </c>
    </row>
    <row xmlns:x14ac="http://schemas.microsoft.com/office/spreadsheetml/2009/9/ac" r="112" x14ac:dyDescent="0.2">
      <c r="A112" s="328" t="e">
        <f ca="true">+RIGHT('Data Summary'!A112,LEN('Data Summary'!A112)-9)</f>
        <v>#VALUE!</v>
      </c>
      <c r="B112" s="35" t="str">
        <f ca="true">+IF(ISTEXT('Data Summary'!B112),'Data Summary'!B112,"")</f>
        <v/>
      </c>
      <c r="C112" s="327" t="e">
        <f ca="true">+VALUE('Data Summary'!C112)</f>
        <v>#VALUE!</v>
      </c>
      <c r="D112" s="91" t="e">
        <f ca="true">+IF(AND(ISNUMBER(OFFSET('Water Data'!$D$4,0,10*ROW('Water Data'!D106))),'Data Summary'!BS112="Yes"),100-OFFSET('Water Data'!$D$4,0,10*ROW('Water Data'!D106)),NA())</f>
        <v>#N/A</v>
      </c>
      <c r="E112" s="91" t="e">
        <f ca="true">+IF(AND(ISNUMBER(OFFSET('Water Data'!$D$6,0,10*ROW('Water Data'!D106))),'Data Summary'!BT112="Yes"),OFFSET('Water Data'!$D$6,0,10*ROW('Water Data'!D106)),NA())</f>
        <v>#N/A</v>
      </c>
      <c r="F112" s="91" t="e">
        <f ca="true">+IF(AND(ISNUMBER(OFFSET('Water Data'!$D$9,0,10*ROW('Water Data'!D106))),'Data Summary'!BU112="Yes"),OFFSET('Water Data'!$D$9,0,10*ROW('Water Data'!D106)),NA())</f>
        <v>#N/A</v>
      </c>
      <c r="G112" s="91" t="e">
        <f ca="true">+IF(AND(ISNUMBER(OFFSET('Water Data'!$E$4,0,10*ROW('Water Data'!E106))),'Data Summary'!BV112="Yes"),100-OFFSET('Water Data'!$E$4,0,10*ROW('Water Data'!E106)),NA())</f>
        <v>#N/A</v>
      </c>
      <c r="H112" s="91" t="e">
        <f ca="true">+IF(AND(ISNUMBER(OFFSET('Water Data'!$E$6,0,10*ROW('Water Data'!E106))),'Data Summary'!BW112="Yes"),OFFSET('Water Data'!$E$6,0,10*ROW('Water Data'!E106)),NA())</f>
        <v>#N/A</v>
      </c>
      <c r="I112" s="91" t="e">
        <f ca="true">+IF(AND(ISNUMBER(OFFSET('Water Data'!$E$9,0,10*ROW('Water Data'!E106))),'Data Summary'!BX112="Yes"),OFFSET('Water Data'!$E$9,0,10*ROW('Water Data'!E106)),NA())</f>
        <v>#N/A</v>
      </c>
      <c r="J112" s="91" t="e">
        <f ca="true">+IF(AND(ISNUMBER(OFFSET('Water Data'!$F$4,0,10*ROW('Water Data'!F106))),'Data Summary'!BY112="Yes"),100-OFFSET('Water Data'!$F$4,0,10*ROW('Water Data'!F106)),NA())</f>
        <v>#N/A</v>
      </c>
      <c r="K112" s="91" t="e">
        <f ca="true">+IF(AND(ISNUMBER(OFFSET('Water Data'!$F$6,0,10*ROW('Water Data'!F106))),'Data Summary'!BZ112="Yes"),OFFSET('Water Data'!$F$6,0,10*ROW('Water Data'!F106)),NA())</f>
        <v>#N/A</v>
      </c>
      <c r="L112" s="91" t="e">
        <f ca="true">+IF(AND(ISNUMBER(OFFSET('Water Data'!$F$9,0,10*ROW('Water Data'!F106))),'Data Summary'!CA112="Yes"),OFFSET('Water Data'!$F$9,0,10*ROW('Water Data'!F106)),NA())</f>
        <v>#N/A</v>
      </c>
      <c r="M112" s="91" t="e">
        <f ca="true">+IF(AND(ISNUMBER(OFFSET('Water Data'!$G$4,0,10*ROW('Water Data'!G106))),'Data Summary'!CB112="Yes"),100-OFFSET('Water Data'!$G$4,0,10*ROW('Water Data'!G106)),NA())</f>
        <v>#N/A</v>
      </c>
      <c r="N112" s="91" t="e">
        <f ca="true">+IF(AND(ISNUMBER(OFFSET('Water Data'!$G$6,0,10*ROW('Water Data'!G106))),'Data Summary'!CC112="Yes"),OFFSET('Water Data'!$G$6,0,10*ROW('Water Data'!G106)),NA())</f>
        <v>#N/A</v>
      </c>
      <c r="O112" s="91" t="e">
        <f ca="true">+IF(AND(ISNUMBER(OFFSET('Water Data'!$G$9,0,10*ROW('Water Data'!G106))),'Data Summary'!CD112="Yes"),OFFSET('Water Data'!$G$9,0,10*ROW('Water Data'!G106)),NA())</f>
        <v>#N/A</v>
      </c>
      <c r="P112" s="91" t="e">
        <f ca="true">+IF(AND(ISNUMBER(OFFSET('Water Data'!$H$4,0,10*ROW('Water Data'!H106))),'Data Summary'!CE112="Yes"),100-OFFSET('Water Data'!$H$4,0,10*ROW('Water Data'!H106)),NA())</f>
        <v>#N/A</v>
      </c>
      <c r="Q112" s="91" t="e">
        <f ca="true">+IF(AND(ISNUMBER(OFFSET('Water Data'!$H$6,0,10*ROW('Water Data'!H106))),'Data Summary'!CF112="Yes"),OFFSET('Water Data'!$H$6,0,10*ROW('Water Data'!H106)),NA())</f>
        <v>#N/A</v>
      </c>
      <c r="R112" s="91" t="e">
        <f ca="true">+IF(AND(ISNUMBER(OFFSET('Water Data'!$H$9,0,10*ROW('Water Data'!H106))),'Data Summary'!CG112="Yes"),OFFSET('Water Data'!$H$9,0,10*ROW('Water Data'!H106)),NA())</f>
        <v>#N/A</v>
      </c>
      <c r="S112" s="91" t="e">
        <f ca="true">+IF(AND(ISNUMBER(OFFSET('Water Data'!$I$4,0,10*ROW('Water Data'!I106))),'Data Summary'!CH112="Yes"),100-OFFSET('Water Data'!$I$4,0,10*ROW('Water Data'!I106)),NA())</f>
        <v>#N/A</v>
      </c>
      <c r="T112" s="91" t="e">
        <f ca="true">+IF(AND(ISNUMBER(OFFSET('Water Data'!$I$6,0,10*ROW('Water Data'!I106))),'Data Summary'!CI112="Yes"),OFFSET('Water Data'!$I$6,0,10*ROW('Water Data'!I106)),NA())</f>
        <v>#N/A</v>
      </c>
      <c r="U112" s="91" t="e">
        <f ca="true">+IF(AND(ISNUMBER(OFFSET('Water Data'!$I$9,0,10*ROW('Water Data'!I106))),'Data Summary'!CJ112="Yes"),OFFSET('Water Data'!$I$9,0,10*ROW('Water Data'!I106)),NA())</f>
        <v>#N/A</v>
      </c>
      <c r="V112" s="92" t="e">
        <f ca="true">+IF(AND(ISNUMBER(OFFSET('Sanitation Data'!$D$4,0,10*ROW('Sanitation Data'!D106))),'Data Summary'!CK112="Yes"),100-OFFSET('Sanitation Data'!$D$4,0,10*ROW('Sanitation Data'!D106)),NA())</f>
        <v>#N/A</v>
      </c>
      <c r="W112" s="92" t="e">
        <f ca="true">+IF(AND(ISNUMBER(OFFSET('Sanitation Data'!$D$6,0,10*ROW('Sanitation Data'!D106))),'Data Summary'!CL112="Yes"),OFFSET('Sanitation Data'!$D$6,0,10*ROW('Sanitation Data'!D106)),NA())</f>
        <v>#N/A</v>
      </c>
      <c r="X112" s="92" t="e">
        <f ca="true">+IF(AND(ISNUMBER(OFFSET('Sanitation Data'!$D$10,0,10*ROW('Sanitation Data'!D106))),'Data Summary'!CM112="Yes"),OFFSET('Sanitation Data'!$D$10,0,10*ROW('Sanitation Data'!D106)),NA())</f>
        <v>#N/A</v>
      </c>
      <c r="Y112" s="92" t="e">
        <f ca="true">+IF(AND(ISNUMBER(OFFSET('Sanitation Data'!$D$11,0,10*ROW('Sanitation Data'!D106))),'Data Summary'!CN112="Yes"),OFFSET('Sanitation Data'!$D$11,0,10*ROW('Sanitation Data'!D106)),NA())</f>
        <v>#N/A</v>
      </c>
      <c r="Z112" s="92" t="e">
        <f ca="true">+IF(AND(ISNUMBER(OFFSET('Sanitation Data'!$D$12,0,10*ROW('Sanitation Data'!D106))),'Data Summary'!CO112="Yes"),OFFSET('Sanitation Data'!$D$12,0,10*ROW('Sanitation Data'!D106)),NA())</f>
        <v>#N/A</v>
      </c>
      <c r="AA112" s="92" t="e">
        <f ca="true">+IF(AND(ISNUMBER(OFFSET('Sanitation Data'!$E$4,0,10*ROW('Sanitation Data'!E106))),'Data Summary'!CP112="Yes"),100-OFFSET('Sanitation Data'!$E$4,0,10*ROW('Sanitation Data'!E106)),NA())</f>
        <v>#N/A</v>
      </c>
      <c r="AB112" s="92" t="e">
        <f ca="true">+IF(AND(ISNUMBER(OFFSET('Sanitation Data'!$E$6,0,10*ROW('Sanitation Data'!E106))),'Data Summary'!CQ112="Yes"),OFFSET('Sanitation Data'!$E$6,0,10*ROW('Sanitation Data'!E106)),NA())</f>
        <v>#N/A</v>
      </c>
      <c r="AC112" s="92" t="e">
        <f ca="true">+IF(AND(ISNUMBER(OFFSET('Sanitation Data'!$E$10,0,10*ROW('Sanitation Data'!E106))),'Data Summary'!CR112="Yes"),OFFSET('Sanitation Data'!$E$10,0,10*ROW('Sanitation Data'!E106)),NA())</f>
        <v>#N/A</v>
      </c>
      <c r="AD112" s="92" t="e">
        <f ca="true">+IF(AND(ISNUMBER(OFFSET('Sanitation Data'!$E$11,0,10*ROW('Sanitation Data'!E106))),'Data Summary'!CS112="Yes"),OFFSET('Sanitation Data'!$E$11,0,10*ROW('Sanitation Data'!E106)),NA())</f>
        <v>#N/A</v>
      </c>
      <c r="AE112" s="92" t="e">
        <f ca="true">+IF(AND(ISNUMBER(OFFSET('Sanitation Data'!$E$12,0,10*ROW('Sanitation Data'!E106))),'Data Summary'!CT112="Yes"),OFFSET('Sanitation Data'!$E$12,0,10*ROW('Sanitation Data'!E106)),NA())</f>
        <v>#N/A</v>
      </c>
      <c r="AF112" s="92" t="e">
        <f ca="true">+IF(AND(ISNUMBER(OFFSET('Sanitation Data'!$F$4,0,10*ROW('Sanitation Data'!F106))),'Data Summary'!CU112="Yes"),100-OFFSET('Sanitation Data'!$F$4,0,10*ROW('Sanitation Data'!F106)),NA())</f>
        <v>#N/A</v>
      </c>
      <c r="AG112" s="92" t="e">
        <f ca="true">+IF(AND(ISNUMBER(OFFSET('Sanitation Data'!$F$6,0,10*ROW('Sanitation Data'!F106))),'Data Summary'!CV112="Yes"),OFFSET('Sanitation Data'!$F$6,0,10*ROW('Sanitation Data'!F106)),NA())</f>
        <v>#N/A</v>
      </c>
      <c r="AH112" s="92" t="e">
        <f ca="true">+IF(AND(ISNUMBER(OFFSET('Sanitation Data'!$F$10,0,10*ROW('Sanitation Data'!F106))),'Data Summary'!CW112="Yes"),OFFSET('Sanitation Data'!$F$10,0,10*ROW('Sanitation Data'!F106)),NA())</f>
        <v>#N/A</v>
      </c>
      <c r="AI112" s="92" t="e">
        <f ca="true">+IF(AND(ISNUMBER(OFFSET('Sanitation Data'!$F$11,0,10*ROW('Sanitation Data'!F106))),'Data Summary'!CX112="Yes"),OFFSET('Sanitation Data'!$F$11,0,10*ROW('Sanitation Data'!F106)),NA())</f>
        <v>#N/A</v>
      </c>
      <c r="AJ112" s="92" t="e">
        <f ca="true">+IF(AND(ISNUMBER(OFFSET('Sanitation Data'!$F$12,0,10*ROW('Sanitation Data'!F106))),'Data Summary'!CY112="Yes"),OFFSET('Sanitation Data'!$F$12,0,10*ROW('Sanitation Data'!F106)),NA())</f>
        <v>#N/A</v>
      </c>
      <c r="AK112" s="92" t="e">
        <f ca="true">+IF(AND(ISNUMBER(OFFSET('Sanitation Data'!$G$4,0,10*ROW('Sanitation Data'!G106))),'Data Summary'!CZ112="Yes"),100-OFFSET('Sanitation Data'!$G$4,0,10*ROW('Sanitation Data'!G106)),NA())</f>
        <v>#N/A</v>
      </c>
      <c r="AL112" s="92" t="e">
        <f ca="true">+IF(AND(ISNUMBER(OFFSET('Sanitation Data'!$G$6,0,10*ROW('Sanitation Data'!G106))),'Data Summary'!DA112="Yes"),OFFSET('Sanitation Data'!$G$6,0,10*ROW('Sanitation Data'!G106)),NA())</f>
        <v>#N/A</v>
      </c>
      <c r="AM112" s="92" t="e">
        <f ca="true">+IF(AND(ISNUMBER(OFFSET('Sanitation Data'!$G$10,0,10*ROW('Sanitation Data'!G106))),'Data Summary'!DB112="Yes"),OFFSET('Sanitation Data'!$G$10,0,10*ROW('Sanitation Data'!G106)),NA())</f>
        <v>#N/A</v>
      </c>
      <c r="AN112" s="92" t="e">
        <f ca="true">+IF(AND(ISNUMBER(OFFSET('Sanitation Data'!$G$11,0,10*ROW('Sanitation Data'!G106))),'Data Summary'!DC112="Yes"),OFFSET('Sanitation Data'!$G$11,0,10*ROW('Sanitation Data'!G106)),NA())</f>
        <v>#N/A</v>
      </c>
      <c r="AO112" s="92" t="e">
        <f ca="true">+IF(AND(ISNUMBER(OFFSET('Sanitation Data'!$G$12,0,10*ROW('Sanitation Data'!G106))),'Data Summary'!DD112="Yes"),OFFSET('Sanitation Data'!$G$12,0,10*ROW('Sanitation Data'!G106)),NA())</f>
        <v>#N/A</v>
      </c>
      <c r="AP112" s="92" t="e">
        <f ca="true">+IF(AND(ISNUMBER(OFFSET('Sanitation Data'!$H$4,0,10*ROW('Sanitation Data'!H106))),'Data Summary'!DE112="Yes"),100-OFFSET('Sanitation Data'!$H$4,0,10*ROW('Sanitation Data'!H106)),NA())</f>
        <v>#N/A</v>
      </c>
      <c r="AQ112" s="92" t="e">
        <f ca="true">+IF(AND(ISNUMBER(OFFSET('Sanitation Data'!$H$6,0,10*ROW('Sanitation Data'!H106))),'Data Summary'!DF112="Yes"),OFFSET('Sanitation Data'!$H$6,0,10*ROW('Sanitation Data'!H106)),NA())</f>
        <v>#N/A</v>
      </c>
      <c r="AR112" s="92" t="e">
        <f ca="true">+IF(AND(ISNUMBER(OFFSET('Sanitation Data'!$H$10,0,10*ROW('Sanitation Data'!H106))),'Data Summary'!DG112="Yes"),OFFSET('Sanitation Data'!$H$10,0,10*ROW('Sanitation Data'!H106)),NA())</f>
        <v>#N/A</v>
      </c>
      <c r="AS112" s="92" t="e">
        <f ca="true">+IF(AND(ISNUMBER(OFFSET('Sanitation Data'!$H$11,0,10*ROW('Sanitation Data'!H106))),'Data Summary'!DH112="Yes"),OFFSET('Sanitation Data'!$H$11,0,10*ROW('Sanitation Data'!H106)),NA())</f>
        <v>#N/A</v>
      </c>
      <c r="AT112" s="92" t="e">
        <f ca="true">+IF(AND(ISNUMBER(OFFSET('Sanitation Data'!$H$12,0,10*ROW('Sanitation Data'!H106))),'Data Summary'!DI112="Yes"),OFFSET('Sanitation Data'!$H$12,0,10*ROW('Sanitation Data'!H106)),NA())</f>
        <v>#N/A</v>
      </c>
      <c r="AU112" s="92" t="e">
        <f ca="true">+IF(AND(ISNUMBER(OFFSET('Sanitation Data'!$I$4,0,10*ROW('Sanitation Data'!I106))),'Data Summary'!DJ112="Yes"),100-OFFSET('Sanitation Data'!$I$4,0,10*ROW('Sanitation Data'!I106)),NA())</f>
        <v>#N/A</v>
      </c>
      <c r="AV112" s="92" t="e">
        <f ca="true">+IF(AND(ISNUMBER(OFFSET('Sanitation Data'!$I$6,0,10*ROW('Sanitation Data'!I106))),'Data Summary'!DK112="Yes"),OFFSET('Sanitation Data'!$I$6,0,10*ROW('Sanitation Data'!I106)),NA())</f>
        <v>#N/A</v>
      </c>
      <c r="AW112" s="92" t="e">
        <f ca="true">+IF(AND(ISNUMBER(OFFSET('Sanitation Data'!$I$10,0,10*ROW('Sanitation Data'!I106))),'Data Summary'!DL112="Yes"),OFFSET('Sanitation Data'!$I$10,0,10*ROW('Sanitation Data'!I106)),NA())</f>
        <v>#N/A</v>
      </c>
      <c r="AX112" s="92" t="e">
        <f ca="true">+IF(AND(ISNUMBER(OFFSET('Sanitation Data'!$I$11,0,10*ROW('Sanitation Data'!I106))),'Data Summary'!DM112="Yes"),OFFSET('Sanitation Data'!$I$11,0,10*ROW('Sanitation Data'!I106)),NA())</f>
        <v>#N/A</v>
      </c>
      <c r="AY112" s="92" t="e">
        <f ca="true">+IF(AND(ISNUMBER(OFFSET('Sanitation Data'!$I$12,0,10*ROW('Sanitation Data'!I106))),'Data Summary'!DN112="Yes"),OFFSET('Sanitation Data'!$I$12,0,10*ROW('Sanitation Data'!I106)),NA())</f>
        <v>#N/A</v>
      </c>
      <c r="AZ112" s="93" t="e">
        <f ca="true">+IF(AND(ISNUMBER(OFFSET('Hygiene Data'!$D$5,0,10*ROW('Hygiene Data'!D106))),'Data Summary'!DO112="Yes"),OFFSET('Hygiene Data'!$D$5,0,10*ROW('Hygiene Data'!D106)),NA())</f>
        <v>#N/A</v>
      </c>
      <c r="BA112" s="93" t="e">
        <f ca="true">+IF(AND(ISNUMBER(OFFSET('Hygiene Data'!$D$7,0,10*ROW('Hygiene Data'!D106))),'Data Summary'!DP112="Yes"),OFFSET('Hygiene Data'!$D$7,0,10*ROW('Hygiene Data'!D106)),NA())</f>
        <v>#N/A</v>
      </c>
      <c r="BB112" s="93" t="e">
        <f ca="true">+IF(AND(ISNUMBER(OFFSET('Hygiene Data'!$D$9,0,10*ROW('Hygiene Data'!D106))),'Data Summary'!DQ112="Yes"),OFFSET('Hygiene Data'!$D$9,0,10*ROW('Hygiene Data'!D106)),NA())</f>
        <v>#N/A</v>
      </c>
      <c r="BC112" s="93" t="e">
        <f ca="true">+IF(AND(ISNUMBER(OFFSET('Hygiene Data'!$E$5,0,10*ROW('Hygiene Data'!E106))),'Data Summary'!DR112="Yes"),OFFSET('Hygiene Data'!$E$5,0,10*ROW('Hygiene Data'!E106)),NA())</f>
        <v>#N/A</v>
      </c>
      <c r="BD112" s="93" t="e">
        <f ca="true">+IF(AND(ISNUMBER(OFFSET('Hygiene Data'!$E$7,0,10*ROW('Hygiene Data'!E106))),'Data Summary'!DS112="Yes"),OFFSET('Hygiene Data'!$E$7,0,10*ROW('Hygiene Data'!E106)),NA())</f>
        <v>#N/A</v>
      </c>
      <c r="BE112" s="93" t="e">
        <f ca="true">+IF(AND(ISNUMBER(OFFSET('Hygiene Data'!$E$9,0,10*ROW('Hygiene Data'!E106))),'Data Summary'!DT112="Yes"),OFFSET('Hygiene Data'!$E$9,0,10*ROW('Hygiene Data'!E106)),NA())</f>
        <v>#N/A</v>
      </c>
      <c r="BF112" s="93" t="e">
        <f ca="true">+IF(AND(ISNUMBER(OFFSET('Hygiene Data'!$F$5,0,10*ROW('Hygiene Data'!F106))),'Data Summary'!DU112="Yes"),OFFSET('Hygiene Data'!$F$5,0,10*ROW('Hygiene Data'!F106)),NA())</f>
        <v>#N/A</v>
      </c>
      <c r="BG112" s="93" t="e">
        <f ca="true">+IF(AND(ISNUMBER(OFFSET('Hygiene Data'!$F$7,0,10*ROW('Hygiene Data'!F106))),'Data Summary'!DV112="Yes"),OFFSET('Hygiene Data'!$F$7,0,10*ROW('Hygiene Data'!F106)),NA())</f>
        <v>#N/A</v>
      </c>
      <c r="BH112" s="93" t="e">
        <f ca="true">+IF(AND(ISNUMBER(OFFSET('Hygiene Data'!$F$9,0,10*ROW('Hygiene Data'!F106))),'Data Summary'!DW112="Yes"),OFFSET('Hygiene Data'!$F$9,0,10*ROW('Hygiene Data'!F106)),NA())</f>
        <v>#N/A</v>
      </c>
      <c r="BI112" s="93" t="e">
        <f ca="true">+IF(AND(ISNUMBER(OFFSET('Hygiene Data'!$G$5,0,10*ROW('Hygiene Data'!G106))),'Data Summary'!DX112="Yes"),OFFSET('Hygiene Data'!$G$5,0,10*ROW('Hygiene Data'!G106)),NA())</f>
        <v>#N/A</v>
      </c>
      <c r="BJ112" s="93" t="e">
        <f ca="true">+IF(AND(ISNUMBER(OFFSET('Hygiene Data'!$G$7,0,10*ROW('Hygiene Data'!G106))),'Data Summary'!DY112="Yes"),OFFSET('Hygiene Data'!$G$7,0,10*ROW('Hygiene Data'!G106)),NA())</f>
        <v>#N/A</v>
      </c>
      <c r="BK112" s="93" t="e">
        <f ca="true">+IF(AND(ISNUMBER(OFFSET('Hygiene Data'!$G$9,0,10*ROW('Hygiene Data'!G106))),'Data Summary'!DZ112="Yes"),OFFSET('Hygiene Data'!$G$9,0,10*ROW('Hygiene Data'!G106)),NA())</f>
        <v>#N/A</v>
      </c>
      <c r="BL112" s="93" t="e">
        <f ca="true">+IF(AND(ISNUMBER(OFFSET('Hygiene Data'!$H$5,0,10*ROW('Hygiene Data'!H106))),'Data Summary'!EA112="Yes"),OFFSET('Hygiene Data'!$H$5,0,10*ROW('Hygiene Data'!H106)),NA())</f>
        <v>#N/A</v>
      </c>
      <c r="BM112" s="93" t="e">
        <f ca="true">+IF(AND(ISNUMBER(OFFSET('Hygiene Data'!$H$7,0,10*ROW('Hygiene Data'!H106))),'Data Summary'!EB112="Yes"),OFFSET('Hygiene Data'!$H$7,0,10*ROW('Hygiene Data'!H106)),NA())</f>
        <v>#N/A</v>
      </c>
      <c r="BN112" s="93" t="e">
        <f ca="true">+IF(AND(ISNUMBER(OFFSET('Hygiene Data'!$H$9,0,10*ROW('Hygiene Data'!H106))),'Data Summary'!EC112="Yes"),OFFSET('Hygiene Data'!$H$9,0,10*ROW('Hygiene Data'!H106)),NA())</f>
        <v>#N/A</v>
      </c>
      <c r="BO112" s="93" t="e">
        <f ca="true">+IF(AND(ISNUMBER(OFFSET('Hygiene Data'!$I$5,0,10*ROW('Hygiene Data'!I106))),'Data Summary'!ED112="Yes"),OFFSET('Hygiene Data'!$I$5,0,10*ROW('Hygiene Data'!I106)),NA())</f>
        <v>#N/A</v>
      </c>
      <c r="BP112" s="93" t="e">
        <f ca="true">+IF(AND(ISNUMBER(OFFSET('Hygiene Data'!$I$7,0,10*ROW('Hygiene Data'!I106))),'Data Summary'!EE112="Yes"),OFFSET('Hygiene Data'!$I$7,0,10*ROW('Hygiene Data'!I106)),NA())</f>
        <v>#N/A</v>
      </c>
      <c r="BQ112" s="93" t="e">
        <f ca="true">+IF(AND(ISNUMBER(OFFSET('Hygiene Data'!$I$9,0,10*ROW('Hygiene Data'!I106))),'Data Summary'!EF112="Yes"),OFFSET('Hygiene Data'!$I$9,0,10*ROW('Hygiene Data'!I106)),NA())</f>
        <v>#N/A</v>
      </c>
    </row>
    <row xmlns:x14ac="http://schemas.microsoft.com/office/spreadsheetml/2009/9/ac" r="113" x14ac:dyDescent="0.2">
      <c r="A113" s="328" t="e">
        <f ca="true">+RIGHT('Data Summary'!A113,LEN('Data Summary'!A113)-9)</f>
        <v>#VALUE!</v>
      </c>
      <c r="B113" s="35" t="str">
        <f ca="true">+IF(ISTEXT('Data Summary'!B113),'Data Summary'!B113,"")</f>
        <v/>
      </c>
      <c r="C113" s="327" t="e">
        <f ca="true">+VALUE('Data Summary'!C113)</f>
        <v>#VALUE!</v>
      </c>
      <c r="D113" s="91" t="e">
        <f ca="true">+IF(AND(ISNUMBER(OFFSET('Water Data'!$D$4,0,10*ROW('Water Data'!D107))),'Data Summary'!BS113="Yes"),100-OFFSET('Water Data'!$D$4,0,10*ROW('Water Data'!D107)),NA())</f>
        <v>#N/A</v>
      </c>
      <c r="E113" s="91" t="e">
        <f ca="true">+IF(AND(ISNUMBER(OFFSET('Water Data'!$D$6,0,10*ROW('Water Data'!D107))),'Data Summary'!BT113="Yes"),OFFSET('Water Data'!$D$6,0,10*ROW('Water Data'!D107)),NA())</f>
        <v>#N/A</v>
      </c>
      <c r="F113" s="91" t="e">
        <f ca="true">+IF(AND(ISNUMBER(OFFSET('Water Data'!$D$9,0,10*ROW('Water Data'!D107))),'Data Summary'!BU113="Yes"),OFFSET('Water Data'!$D$9,0,10*ROW('Water Data'!D107)),NA())</f>
        <v>#N/A</v>
      </c>
      <c r="G113" s="91" t="e">
        <f ca="true">+IF(AND(ISNUMBER(OFFSET('Water Data'!$E$4,0,10*ROW('Water Data'!E107))),'Data Summary'!BV113="Yes"),100-OFFSET('Water Data'!$E$4,0,10*ROW('Water Data'!E107)),NA())</f>
        <v>#N/A</v>
      </c>
      <c r="H113" s="91" t="e">
        <f ca="true">+IF(AND(ISNUMBER(OFFSET('Water Data'!$E$6,0,10*ROW('Water Data'!E107))),'Data Summary'!BW113="Yes"),OFFSET('Water Data'!$E$6,0,10*ROW('Water Data'!E107)),NA())</f>
        <v>#N/A</v>
      </c>
      <c r="I113" s="91" t="e">
        <f ca="true">+IF(AND(ISNUMBER(OFFSET('Water Data'!$E$9,0,10*ROW('Water Data'!E107))),'Data Summary'!BX113="Yes"),OFFSET('Water Data'!$E$9,0,10*ROW('Water Data'!E107)),NA())</f>
        <v>#N/A</v>
      </c>
      <c r="J113" s="91" t="e">
        <f ca="true">+IF(AND(ISNUMBER(OFFSET('Water Data'!$F$4,0,10*ROW('Water Data'!F107))),'Data Summary'!BY113="Yes"),100-OFFSET('Water Data'!$F$4,0,10*ROW('Water Data'!F107)),NA())</f>
        <v>#N/A</v>
      </c>
      <c r="K113" s="91" t="e">
        <f ca="true">+IF(AND(ISNUMBER(OFFSET('Water Data'!$F$6,0,10*ROW('Water Data'!F107))),'Data Summary'!BZ113="Yes"),OFFSET('Water Data'!$F$6,0,10*ROW('Water Data'!F107)),NA())</f>
        <v>#N/A</v>
      </c>
      <c r="L113" s="91" t="e">
        <f ca="true">+IF(AND(ISNUMBER(OFFSET('Water Data'!$F$9,0,10*ROW('Water Data'!F107))),'Data Summary'!CA113="Yes"),OFFSET('Water Data'!$F$9,0,10*ROW('Water Data'!F107)),NA())</f>
        <v>#N/A</v>
      </c>
      <c r="M113" s="91" t="e">
        <f ca="true">+IF(AND(ISNUMBER(OFFSET('Water Data'!$G$4,0,10*ROW('Water Data'!G107))),'Data Summary'!CB113="Yes"),100-OFFSET('Water Data'!$G$4,0,10*ROW('Water Data'!G107)),NA())</f>
        <v>#N/A</v>
      </c>
      <c r="N113" s="91" t="e">
        <f ca="true">+IF(AND(ISNUMBER(OFFSET('Water Data'!$G$6,0,10*ROW('Water Data'!G107))),'Data Summary'!CC113="Yes"),OFFSET('Water Data'!$G$6,0,10*ROW('Water Data'!G107)),NA())</f>
        <v>#N/A</v>
      </c>
      <c r="O113" s="91" t="e">
        <f ca="true">+IF(AND(ISNUMBER(OFFSET('Water Data'!$G$9,0,10*ROW('Water Data'!G107))),'Data Summary'!CD113="Yes"),OFFSET('Water Data'!$G$9,0,10*ROW('Water Data'!G107)),NA())</f>
        <v>#N/A</v>
      </c>
      <c r="P113" s="91" t="e">
        <f ca="true">+IF(AND(ISNUMBER(OFFSET('Water Data'!$H$4,0,10*ROW('Water Data'!H107))),'Data Summary'!CE113="Yes"),100-OFFSET('Water Data'!$H$4,0,10*ROW('Water Data'!H107)),NA())</f>
        <v>#N/A</v>
      </c>
      <c r="Q113" s="91" t="e">
        <f ca="true">+IF(AND(ISNUMBER(OFFSET('Water Data'!$H$6,0,10*ROW('Water Data'!H107))),'Data Summary'!CF113="Yes"),OFFSET('Water Data'!$H$6,0,10*ROW('Water Data'!H107)),NA())</f>
        <v>#N/A</v>
      </c>
      <c r="R113" s="91" t="e">
        <f ca="true">+IF(AND(ISNUMBER(OFFSET('Water Data'!$H$9,0,10*ROW('Water Data'!H107))),'Data Summary'!CG113="Yes"),OFFSET('Water Data'!$H$9,0,10*ROW('Water Data'!H107)),NA())</f>
        <v>#N/A</v>
      </c>
      <c r="S113" s="91" t="e">
        <f ca="true">+IF(AND(ISNUMBER(OFFSET('Water Data'!$I$4,0,10*ROW('Water Data'!I107))),'Data Summary'!CH113="Yes"),100-OFFSET('Water Data'!$I$4,0,10*ROW('Water Data'!I107)),NA())</f>
        <v>#N/A</v>
      </c>
      <c r="T113" s="91" t="e">
        <f ca="true">+IF(AND(ISNUMBER(OFFSET('Water Data'!$I$6,0,10*ROW('Water Data'!I107))),'Data Summary'!CI113="Yes"),OFFSET('Water Data'!$I$6,0,10*ROW('Water Data'!I107)),NA())</f>
        <v>#N/A</v>
      </c>
      <c r="U113" s="91" t="e">
        <f ca="true">+IF(AND(ISNUMBER(OFFSET('Water Data'!$I$9,0,10*ROW('Water Data'!I107))),'Data Summary'!CJ113="Yes"),OFFSET('Water Data'!$I$9,0,10*ROW('Water Data'!I107)),NA())</f>
        <v>#N/A</v>
      </c>
      <c r="V113" s="92" t="e">
        <f ca="true">+IF(AND(ISNUMBER(OFFSET('Sanitation Data'!$D$4,0,10*ROW('Sanitation Data'!D107))),'Data Summary'!CK113="Yes"),100-OFFSET('Sanitation Data'!$D$4,0,10*ROW('Sanitation Data'!D107)),NA())</f>
        <v>#N/A</v>
      </c>
      <c r="W113" s="92" t="e">
        <f ca="true">+IF(AND(ISNUMBER(OFFSET('Sanitation Data'!$D$6,0,10*ROW('Sanitation Data'!D107))),'Data Summary'!CL113="Yes"),OFFSET('Sanitation Data'!$D$6,0,10*ROW('Sanitation Data'!D107)),NA())</f>
        <v>#N/A</v>
      </c>
      <c r="X113" s="92" t="e">
        <f ca="true">+IF(AND(ISNUMBER(OFFSET('Sanitation Data'!$D$10,0,10*ROW('Sanitation Data'!D107))),'Data Summary'!CM113="Yes"),OFFSET('Sanitation Data'!$D$10,0,10*ROW('Sanitation Data'!D107)),NA())</f>
        <v>#N/A</v>
      </c>
      <c r="Y113" s="92" t="e">
        <f ca="true">+IF(AND(ISNUMBER(OFFSET('Sanitation Data'!$D$11,0,10*ROW('Sanitation Data'!D107))),'Data Summary'!CN113="Yes"),OFFSET('Sanitation Data'!$D$11,0,10*ROW('Sanitation Data'!D107)),NA())</f>
        <v>#N/A</v>
      </c>
      <c r="Z113" s="92" t="e">
        <f ca="true">+IF(AND(ISNUMBER(OFFSET('Sanitation Data'!$D$12,0,10*ROW('Sanitation Data'!D107))),'Data Summary'!CO113="Yes"),OFFSET('Sanitation Data'!$D$12,0,10*ROW('Sanitation Data'!D107)),NA())</f>
        <v>#N/A</v>
      </c>
      <c r="AA113" s="92" t="e">
        <f ca="true">+IF(AND(ISNUMBER(OFFSET('Sanitation Data'!$E$4,0,10*ROW('Sanitation Data'!E107))),'Data Summary'!CP113="Yes"),100-OFFSET('Sanitation Data'!$E$4,0,10*ROW('Sanitation Data'!E107)),NA())</f>
        <v>#N/A</v>
      </c>
      <c r="AB113" s="92" t="e">
        <f ca="true">+IF(AND(ISNUMBER(OFFSET('Sanitation Data'!$E$6,0,10*ROW('Sanitation Data'!E107))),'Data Summary'!CQ113="Yes"),OFFSET('Sanitation Data'!$E$6,0,10*ROW('Sanitation Data'!E107)),NA())</f>
        <v>#N/A</v>
      </c>
      <c r="AC113" s="92" t="e">
        <f ca="true">+IF(AND(ISNUMBER(OFFSET('Sanitation Data'!$E$10,0,10*ROW('Sanitation Data'!E107))),'Data Summary'!CR113="Yes"),OFFSET('Sanitation Data'!$E$10,0,10*ROW('Sanitation Data'!E107)),NA())</f>
        <v>#N/A</v>
      </c>
      <c r="AD113" s="92" t="e">
        <f ca="true">+IF(AND(ISNUMBER(OFFSET('Sanitation Data'!$E$11,0,10*ROW('Sanitation Data'!E107))),'Data Summary'!CS113="Yes"),OFFSET('Sanitation Data'!$E$11,0,10*ROW('Sanitation Data'!E107)),NA())</f>
        <v>#N/A</v>
      </c>
      <c r="AE113" s="92" t="e">
        <f ca="true">+IF(AND(ISNUMBER(OFFSET('Sanitation Data'!$E$12,0,10*ROW('Sanitation Data'!E107))),'Data Summary'!CT113="Yes"),OFFSET('Sanitation Data'!$E$12,0,10*ROW('Sanitation Data'!E107)),NA())</f>
        <v>#N/A</v>
      </c>
      <c r="AF113" s="92" t="e">
        <f ca="true">+IF(AND(ISNUMBER(OFFSET('Sanitation Data'!$F$4,0,10*ROW('Sanitation Data'!F107))),'Data Summary'!CU113="Yes"),100-OFFSET('Sanitation Data'!$F$4,0,10*ROW('Sanitation Data'!F107)),NA())</f>
        <v>#N/A</v>
      </c>
      <c r="AG113" s="92" t="e">
        <f ca="true">+IF(AND(ISNUMBER(OFFSET('Sanitation Data'!$F$6,0,10*ROW('Sanitation Data'!F107))),'Data Summary'!CV113="Yes"),OFFSET('Sanitation Data'!$F$6,0,10*ROW('Sanitation Data'!F107)),NA())</f>
        <v>#N/A</v>
      </c>
      <c r="AH113" s="92" t="e">
        <f ca="true">+IF(AND(ISNUMBER(OFFSET('Sanitation Data'!$F$10,0,10*ROW('Sanitation Data'!F107))),'Data Summary'!CW113="Yes"),OFFSET('Sanitation Data'!$F$10,0,10*ROW('Sanitation Data'!F107)),NA())</f>
        <v>#N/A</v>
      </c>
      <c r="AI113" s="92" t="e">
        <f ca="true">+IF(AND(ISNUMBER(OFFSET('Sanitation Data'!$F$11,0,10*ROW('Sanitation Data'!F107))),'Data Summary'!CX113="Yes"),OFFSET('Sanitation Data'!$F$11,0,10*ROW('Sanitation Data'!F107)),NA())</f>
        <v>#N/A</v>
      </c>
      <c r="AJ113" s="92" t="e">
        <f ca="true">+IF(AND(ISNUMBER(OFFSET('Sanitation Data'!$F$12,0,10*ROW('Sanitation Data'!F107))),'Data Summary'!CY113="Yes"),OFFSET('Sanitation Data'!$F$12,0,10*ROW('Sanitation Data'!F107)),NA())</f>
        <v>#N/A</v>
      </c>
      <c r="AK113" s="92" t="e">
        <f ca="true">+IF(AND(ISNUMBER(OFFSET('Sanitation Data'!$G$4,0,10*ROW('Sanitation Data'!G107))),'Data Summary'!CZ113="Yes"),100-OFFSET('Sanitation Data'!$G$4,0,10*ROW('Sanitation Data'!G107)),NA())</f>
        <v>#N/A</v>
      </c>
      <c r="AL113" s="92" t="e">
        <f ca="true">+IF(AND(ISNUMBER(OFFSET('Sanitation Data'!$G$6,0,10*ROW('Sanitation Data'!G107))),'Data Summary'!DA113="Yes"),OFFSET('Sanitation Data'!$G$6,0,10*ROW('Sanitation Data'!G107)),NA())</f>
        <v>#N/A</v>
      </c>
      <c r="AM113" s="92" t="e">
        <f ca="true">+IF(AND(ISNUMBER(OFFSET('Sanitation Data'!$G$10,0,10*ROW('Sanitation Data'!G107))),'Data Summary'!DB113="Yes"),OFFSET('Sanitation Data'!$G$10,0,10*ROW('Sanitation Data'!G107)),NA())</f>
        <v>#N/A</v>
      </c>
      <c r="AN113" s="92" t="e">
        <f ca="true">+IF(AND(ISNUMBER(OFFSET('Sanitation Data'!$G$11,0,10*ROW('Sanitation Data'!G107))),'Data Summary'!DC113="Yes"),OFFSET('Sanitation Data'!$G$11,0,10*ROW('Sanitation Data'!G107)),NA())</f>
        <v>#N/A</v>
      </c>
      <c r="AO113" s="92" t="e">
        <f ca="true">+IF(AND(ISNUMBER(OFFSET('Sanitation Data'!$G$12,0,10*ROW('Sanitation Data'!G107))),'Data Summary'!DD113="Yes"),OFFSET('Sanitation Data'!$G$12,0,10*ROW('Sanitation Data'!G107)),NA())</f>
        <v>#N/A</v>
      </c>
      <c r="AP113" s="92" t="e">
        <f ca="true">+IF(AND(ISNUMBER(OFFSET('Sanitation Data'!$H$4,0,10*ROW('Sanitation Data'!H107))),'Data Summary'!DE113="Yes"),100-OFFSET('Sanitation Data'!$H$4,0,10*ROW('Sanitation Data'!H107)),NA())</f>
        <v>#N/A</v>
      </c>
      <c r="AQ113" s="92" t="e">
        <f ca="true">+IF(AND(ISNUMBER(OFFSET('Sanitation Data'!$H$6,0,10*ROW('Sanitation Data'!H107))),'Data Summary'!DF113="Yes"),OFFSET('Sanitation Data'!$H$6,0,10*ROW('Sanitation Data'!H107)),NA())</f>
        <v>#N/A</v>
      </c>
      <c r="AR113" s="92" t="e">
        <f ca="true">+IF(AND(ISNUMBER(OFFSET('Sanitation Data'!$H$10,0,10*ROW('Sanitation Data'!H107))),'Data Summary'!DG113="Yes"),OFFSET('Sanitation Data'!$H$10,0,10*ROW('Sanitation Data'!H107)),NA())</f>
        <v>#N/A</v>
      </c>
      <c r="AS113" s="92" t="e">
        <f ca="true">+IF(AND(ISNUMBER(OFFSET('Sanitation Data'!$H$11,0,10*ROW('Sanitation Data'!H107))),'Data Summary'!DH113="Yes"),OFFSET('Sanitation Data'!$H$11,0,10*ROW('Sanitation Data'!H107)),NA())</f>
        <v>#N/A</v>
      </c>
      <c r="AT113" s="92" t="e">
        <f ca="true">+IF(AND(ISNUMBER(OFFSET('Sanitation Data'!$H$12,0,10*ROW('Sanitation Data'!H107))),'Data Summary'!DI113="Yes"),OFFSET('Sanitation Data'!$H$12,0,10*ROW('Sanitation Data'!H107)),NA())</f>
        <v>#N/A</v>
      </c>
      <c r="AU113" s="92" t="e">
        <f ca="true">+IF(AND(ISNUMBER(OFFSET('Sanitation Data'!$I$4,0,10*ROW('Sanitation Data'!I107))),'Data Summary'!DJ113="Yes"),100-OFFSET('Sanitation Data'!$I$4,0,10*ROW('Sanitation Data'!I107)),NA())</f>
        <v>#N/A</v>
      </c>
      <c r="AV113" s="92" t="e">
        <f ca="true">+IF(AND(ISNUMBER(OFFSET('Sanitation Data'!$I$6,0,10*ROW('Sanitation Data'!I107))),'Data Summary'!DK113="Yes"),OFFSET('Sanitation Data'!$I$6,0,10*ROW('Sanitation Data'!I107)),NA())</f>
        <v>#N/A</v>
      </c>
      <c r="AW113" s="92" t="e">
        <f ca="true">+IF(AND(ISNUMBER(OFFSET('Sanitation Data'!$I$10,0,10*ROW('Sanitation Data'!I107))),'Data Summary'!DL113="Yes"),OFFSET('Sanitation Data'!$I$10,0,10*ROW('Sanitation Data'!I107)),NA())</f>
        <v>#N/A</v>
      </c>
      <c r="AX113" s="92" t="e">
        <f ca="true">+IF(AND(ISNUMBER(OFFSET('Sanitation Data'!$I$11,0,10*ROW('Sanitation Data'!I107))),'Data Summary'!DM113="Yes"),OFFSET('Sanitation Data'!$I$11,0,10*ROW('Sanitation Data'!I107)),NA())</f>
        <v>#N/A</v>
      </c>
      <c r="AY113" s="92" t="e">
        <f ca="true">+IF(AND(ISNUMBER(OFFSET('Sanitation Data'!$I$12,0,10*ROW('Sanitation Data'!I107))),'Data Summary'!DN113="Yes"),OFFSET('Sanitation Data'!$I$12,0,10*ROW('Sanitation Data'!I107)),NA())</f>
        <v>#N/A</v>
      </c>
      <c r="AZ113" s="93" t="e">
        <f ca="true">+IF(AND(ISNUMBER(OFFSET('Hygiene Data'!$D$5,0,10*ROW('Hygiene Data'!D107))),'Data Summary'!DO113="Yes"),OFFSET('Hygiene Data'!$D$5,0,10*ROW('Hygiene Data'!D107)),NA())</f>
        <v>#N/A</v>
      </c>
      <c r="BA113" s="93" t="e">
        <f ca="true">+IF(AND(ISNUMBER(OFFSET('Hygiene Data'!$D$7,0,10*ROW('Hygiene Data'!D107))),'Data Summary'!DP113="Yes"),OFFSET('Hygiene Data'!$D$7,0,10*ROW('Hygiene Data'!D107)),NA())</f>
        <v>#N/A</v>
      </c>
      <c r="BB113" s="93" t="e">
        <f ca="true">+IF(AND(ISNUMBER(OFFSET('Hygiene Data'!$D$9,0,10*ROW('Hygiene Data'!D107))),'Data Summary'!DQ113="Yes"),OFFSET('Hygiene Data'!$D$9,0,10*ROW('Hygiene Data'!D107)),NA())</f>
        <v>#N/A</v>
      </c>
      <c r="BC113" s="93" t="e">
        <f ca="true">+IF(AND(ISNUMBER(OFFSET('Hygiene Data'!$E$5,0,10*ROW('Hygiene Data'!E107))),'Data Summary'!DR113="Yes"),OFFSET('Hygiene Data'!$E$5,0,10*ROW('Hygiene Data'!E107)),NA())</f>
        <v>#N/A</v>
      </c>
      <c r="BD113" s="93" t="e">
        <f ca="true">+IF(AND(ISNUMBER(OFFSET('Hygiene Data'!$E$7,0,10*ROW('Hygiene Data'!E107))),'Data Summary'!DS113="Yes"),OFFSET('Hygiene Data'!$E$7,0,10*ROW('Hygiene Data'!E107)),NA())</f>
        <v>#N/A</v>
      </c>
      <c r="BE113" s="93" t="e">
        <f ca="true">+IF(AND(ISNUMBER(OFFSET('Hygiene Data'!$E$9,0,10*ROW('Hygiene Data'!E107))),'Data Summary'!DT113="Yes"),OFFSET('Hygiene Data'!$E$9,0,10*ROW('Hygiene Data'!E107)),NA())</f>
        <v>#N/A</v>
      </c>
      <c r="BF113" s="93" t="e">
        <f ca="true">+IF(AND(ISNUMBER(OFFSET('Hygiene Data'!$F$5,0,10*ROW('Hygiene Data'!F107))),'Data Summary'!DU113="Yes"),OFFSET('Hygiene Data'!$F$5,0,10*ROW('Hygiene Data'!F107)),NA())</f>
        <v>#N/A</v>
      </c>
      <c r="BG113" s="93" t="e">
        <f ca="true">+IF(AND(ISNUMBER(OFFSET('Hygiene Data'!$F$7,0,10*ROW('Hygiene Data'!F107))),'Data Summary'!DV113="Yes"),OFFSET('Hygiene Data'!$F$7,0,10*ROW('Hygiene Data'!F107)),NA())</f>
        <v>#N/A</v>
      </c>
      <c r="BH113" s="93" t="e">
        <f ca="true">+IF(AND(ISNUMBER(OFFSET('Hygiene Data'!$F$9,0,10*ROW('Hygiene Data'!F107))),'Data Summary'!DW113="Yes"),OFFSET('Hygiene Data'!$F$9,0,10*ROW('Hygiene Data'!F107)),NA())</f>
        <v>#N/A</v>
      </c>
      <c r="BI113" s="93" t="e">
        <f ca="true">+IF(AND(ISNUMBER(OFFSET('Hygiene Data'!$G$5,0,10*ROW('Hygiene Data'!G107))),'Data Summary'!DX113="Yes"),OFFSET('Hygiene Data'!$G$5,0,10*ROW('Hygiene Data'!G107)),NA())</f>
        <v>#N/A</v>
      </c>
      <c r="BJ113" s="93" t="e">
        <f ca="true">+IF(AND(ISNUMBER(OFFSET('Hygiene Data'!$G$7,0,10*ROW('Hygiene Data'!G107))),'Data Summary'!DY113="Yes"),OFFSET('Hygiene Data'!$G$7,0,10*ROW('Hygiene Data'!G107)),NA())</f>
        <v>#N/A</v>
      </c>
      <c r="BK113" s="93" t="e">
        <f ca="true">+IF(AND(ISNUMBER(OFFSET('Hygiene Data'!$G$9,0,10*ROW('Hygiene Data'!G107))),'Data Summary'!DZ113="Yes"),OFFSET('Hygiene Data'!$G$9,0,10*ROW('Hygiene Data'!G107)),NA())</f>
        <v>#N/A</v>
      </c>
      <c r="BL113" s="93" t="e">
        <f ca="true">+IF(AND(ISNUMBER(OFFSET('Hygiene Data'!$H$5,0,10*ROW('Hygiene Data'!H107))),'Data Summary'!EA113="Yes"),OFFSET('Hygiene Data'!$H$5,0,10*ROW('Hygiene Data'!H107)),NA())</f>
        <v>#N/A</v>
      </c>
      <c r="BM113" s="93" t="e">
        <f ca="true">+IF(AND(ISNUMBER(OFFSET('Hygiene Data'!$H$7,0,10*ROW('Hygiene Data'!H107))),'Data Summary'!EB113="Yes"),OFFSET('Hygiene Data'!$H$7,0,10*ROW('Hygiene Data'!H107)),NA())</f>
        <v>#N/A</v>
      </c>
      <c r="BN113" s="93" t="e">
        <f ca="true">+IF(AND(ISNUMBER(OFFSET('Hygiene Data'!$H$9,0,10*ROW('Hygiene Data'!H107))),'Data Summary'!EC113="Yes"),OFFSET('Hygiene Data'!$H$9,0,10*ROW('Hygiene Data'!H107)),NA())</f>
        <v>#N/A</v>
      </c>
      <c r="BO113" s="93" t="e">
        <f ca="true">+IF(AND(ISNUMBER(OFFSET('Hygiene Data'!$I$5,0,10*ROW('Hygiene Data'!I107))),'Data Summary'!ED113="Yes"),OFFSET('Hygiene Data'!$I$5,0,10*ROW('Hygiene Data'!I107)),NA())</f>
        <v>#N/A</v>
      </c>
      <c r="BP113" s="93" t="e">
        <f ca="true">+IF(AND(ISNUMBER(OFFSET('Hygiene Data'!$I$7,0,10*ROW('Hygiene Data'!I107))),'Data Summary'!EE113="Yes"),OFFSET('Hygiene Data'!$I$7,0,10*ROW('Hygiene Data'!I107)),NA())</f>
        <v>#N/A</v>
      </c>
      <c r="BQ113" s="93" t="e">
        <f ca="true">+IF(AND(ISNUMBER(OFFSET('Hygiene Data'!$I$9,0,10*ROW('Hygiene Data'!I107))),'Data Summary'!EF113="Yes"),OFFSET('Hygiene Data'!$I$9,0,10*ROW('Hygiene Data'!I107)),NA())</f>
        <v>#N/A</v>
      </c>
    </row>
    <row xmlns:x14ac="http://schemas.microsoft.com/office/spreadsheetml/2009/9/ac" r="114" x14ac:dyDescent="0.2">
      <c r="A114" s="328" t="e">
        <f ca="true">+RIGHT('Data Summary'!A114,LEN('Data Summary'!A114)-9)</f>
        <v>#VALUE!</v>
      </c>
      <c r="B114" s="35" t="str">
        <f ca="true">+IF(ISTEXT('Data Summary'!B114),'Data Summary'!B114,"")</f>
        <v/>
      </c>
      <c r="C114" s="327" t="e">
        <f ca="true">+VALUE('Data Summary'!C114)</f>
        <v>#VALUE!</v>
      </c>
      <c r="D114" s="91" t="e">
        <f ca="true">+IF(AND(ISNUMBER(OFFSET('Water Data'!$D$4,0,10*ROW('Water Data'!D108))),'Data Summary'!BS114="Yes"),100-OFFSET('Water Data'!$D$4,0,10*ROW('Water Data'!D108)),NA())</f>
        <v>#N/A</v>
      </c>
      <c r="E114" s="91" t="e">
        <f ca="true">+IF(AND(ISNUMBER(OFFSET('Water Data'!$D$6,0,10*ROW('Water Data'!D108))),'Data Summary'!BT114="Yes"),OFFSET('Water Data'!$D$6,0,10*ROW('Water Data'!D108)),NA())</f>
        <v>#N/A</v>
      </c>
      <c r="F114" s="91" t="e">
        <f ca="true">+IF(AND(ISNUMBER(OFFSET('Water Data'!$D$9,0,10*ROW('Water Data'!D108))),'Data Summary'!BU114="Yes"),OFFSET('Water Data'!$D$9,0,10*ROW('Water Data'!D108)),NA())</f>
        <v>#N/A</v>
      </c>
      <c r="G114" s="91" t="e">
        <f ca="true">+IF(AND(ISNUMBER(OFFSET('Water Data'!$E$4,0,10*ROW('Water Data'!E108))),'Data Summary'!BV114="Yes"),100-OFFSET('Water Data'!$E$4,0,10*ROW('Water Data'!E108)),NA())</f>
        <v>#N/A</v>
      </c>
      <c r="H114" s="91" t="e">
        <f ca="true">+IF(AND(ISNUMBER(OFFSET('Water Data'!$E$6,0,10*ROW('Water Data'!E108))),'Data Summary'!BW114="Yes"),OFFSET('Water Data'!$E$6,0,10*ROW('Water Data'!E108)),NA())</f>
        <v>#N/A</v>
      </c>
      <c r="I114" s="91" t="e">
        <f ca="true">+IF(AND(ISNUMBER(OFFSET('Water Data'!$E$9,0,10*ROW('Water Data'!E108))),'Data Summary'!BX114="Yes"),OFFSET('Water Data'!$E$9,0,10*ROW('Water Data'!E108)),NA())</f>
        <v>#N/A</v>
      </c>
      <c r="J114" s="91" t="e">
        <f ca="true">+IF(AND(ISNUMBER(OFFSET('Water Data'!$F$4,0,10*ROW('Water Data'!F108))),'Data Summary'!BY114="Yes"),100-OFFSET('Water Data'!$F$4,0,10*ROW('Water Data'!F108)),NA())</f>
        <v>#N/A</v>
      </c>
      <c r="K114" s="91" t="e">
        <f ca="true">+IF(AND(ISNUMBER(OFFSET('Water Data'!$F$6,0,10*ROW('Water Data'!F108))),'Data Summary'!BZ114="Yes"),OFFSET('Water Data'!$F$6,0,10*ROW('Water Data'!F108)),NA())</f>
        <v>#N/A</v>
      </c>
      <c r="L114" s="91" t="e">
        <f ca="true">+IF(AND(ISNUMBER(OFFSET('Water Data'!$F$9,0,10*ROW('Water Data'!F108))),'Data Summary'!CA114="Yes"),OFFSET('Water Data'!$F$9,0,10*ROW('Water Data'!F108)),NA())</f>
        <v>#N/A</v>
      </c>
      <c r="M114" s="91" t="e">
        <f ca="true">+IF(AND(ISNUMBER(OFFSET('Water Data'!$G$4,0,10*ROW('Water Data'!G108))),'Data Summary'!CB114="Yes"),100-OFFSET('Water Data'!$G$4,0,10*ROW('Water Data'!G108)),NA())</f>
        <v>#N/A</v>
      </c>
      <c r="N114" s="91" t="e">
        <f ca="true">+IF(AND(ISNUMBER(OFFSET('Water Data'!$G$6,0,10*ROW('Water Data'!G108))),'Data Summary'!CC114="Yes"),OFFSET('Water Data'!$G$6,0,10*ROW('Water Data'!G108)),NA())</f>
        <v>#N/A</v>
      </c>
      <c r="O114" s="91" t="e">
        <f ca="true">+IF(AND(ISNUMBER(OFFSET('Water Data'!$G$9,0,10*ROW('Water Data'!G108))),'Data Summary'!CD114="Yes"),OFFSET('Water Data'!$G$9,0,10*ROW('Water Data'!G108)),NA())</f>
        <v>#N/A</v>
      </c>
      <c r="P114" s="91" t="e">
        <f ca="true">+IF(AND(ISNUMBER(OFFSET('Water Data'!$H$4,0,10*ROW('Water Data'!H108))),'Data Summary'!CE114="Yes"),100-OFFSET('Water Data'!$H$4,0,10*ROW('Water Data'!H108)),NA())</f>
        <v>#N/A</v>
      </c>
      <c r="Q114" s="91" t="e">
        <f ca="true">+IF(AND(ISNUMBER(OFFSET('Water Data'!$H$6,0,10*ROW('Water Data'!H108))),'Data Summary'!CF114="Yes"),OFFSET('Water Data'!$H$6,0,10*ROW('Water Data'!H108)),NA())</f>
        <v>#N/A</v>
      </c>
      <c r="R114" s="91" t="e">
        <f ca="true">+IF(AND(ISNUMBER(OFFSET('Water Data'!$H$9,0,10*ROW('Water Data'!H108))),'Data Summary'!CG114="Yes"),OFFSET('Water Data'!$H$9,0,10*ROW('Water Data'!H108)),NA())</f>
        <v>#N/A</v>
      </c>
      <c r="S114" s="91" t="e">
        <f ca="true">+IF(AND(ISNUMBER(OFFSET('Water Data'!$I$4,0,10*ROW('Water Data'!I108))),'Data Summary'!CH114="Yes"),100-OFFSET('Water Data'!$I$4,0,10*ROW('Water Data'!I108)),NA())</f>
        <v>#N/A</v>
      </c>
      <c r="T114" s="91" t="e">
        <f ca="true">+IF(AND(ISNUMBER(OFFSET('Water Data'!$I$6,0,10*ROW('Water Data'!I108))),'Data Summary'!CI114="Yes"),OFFSET('Water Data'!$I$6,0,10*ROW('Water Data'!I108)),NA())</f>
        <v>#N/A</v>
      </c>
      <c r="U114" s="91" t="e">
        <f ca="true">+IF(AND(ISNUMBER(OFFSET('Water Data'!$I$9,0,10*ROW('Water Data'!I108))),'Data Summary'!CJ114="Yes"),OFFSET('Water Data'!$I$9,0,10*ROW('Water Data'!I108)),NA())</f>
        <v>#N/A</v>
      </c>
      <c r="V114" s="92" t="e">
        <f ca="true">+IF(AND(ISNUMBER(OFFSET('Sanitation Data'!$D$4,0,10*ROW('Sanitation Data'!D108))),'Data Summary'!CK114="Yes"),100-OFFSET('Sanitation Data'!$D$4,0,10*ROW('Sanitation Data'!D108)),NA())</f>
        <v>#N/A</v>
      </c>
      <c r="W114" s="92" t="e">
        <f ca="true">+IF(AND(ISNUMBER(OFFSET('Sanitation Data'!$D$6,0,10*ROW('Sanitation Data'!D108))),'Data Summary'!CL114="Yes"),OFFSET('Sanitation Data'!$D$6,0,10*ROW('Sanitation Data'!D108)),NA())</f>
        <v>#N/A</v>
      </c>
      <c r="X114" s="92" t="e">
        <f ca="true">+IF(AND(ISNUMBER(OFFSET('Sanitation Data'!$D$10,0,10*ROW('Sanitation Data'!D108))),'Data Summary'!CM114="Yes"),OFFSET('Sanitation Data'!$D$10,0,10*ROW('Sanitation Data'!D108)),NA())</f>
        <v>#N/A</v>
      </c>
      <c r="Y114" s="92" t="e">
        <f ca="true">+IF(AND(ISNUMBER(OFFSET('Sanitation Data'!$D$11,0,10*ROW('Sanitation Data'!D108))),'Data Summary'!CN114="Yes"),OFFSET('Sanitation Data'!$D$11,0,10*ROW('Sanitation Data'!D108)),NA())</f>
        <v>#N/A</v>
      </c>
      <c r="Z114" s="92" t="e">
        <f ca="true">+IF(AND(ISNUMBER(OFFSET('Sanitation Data'!$D$12,0,10*ROW('Sanitation Data'!D108))),'Data Summary'!CO114="Yes"),OFFSET('Sanitation Data'!$D$12,0,10*ROW('Sanitation Data'!D108)),NA())</f>
        <v>#N/A</v>
      </c>
      <c r="AA114" s="92" t="e">
        <f ca="true">+IF(AND(ISNUMBER(OFFSET('Sanitation Data'!$E$4,0,10*ROW('Sanitation Data'!E108))),'Data Summary'!CP114="Yes"),100-OFFSET('Sanitation Data'!$E$4,0,10*ROW('Sanitation Data'!E108)),NA())</f>
        <v>#N/A</v>
      </c>
      <c r="AB114" s="92" t="e">
        <f ca="true">+IF(AND(ISNUMBER(OFFSET('Sanitation Data'!$E$6,0,10*ROW('Sanitation Data'!E108))),'Data Summary'!CQ114="Yes"),OFFSET('Sanitation Data'!$E$6,0,10*ROW('Sanitation Data'!E108)),NA())</f>
        <v>#N/A</v>
      </c>
      <c r="AC114" s="92" t="e">
        <f ca="true">+IF(AND(ISNUMBER(OFFSET('Sanitation Data'!$E$10,0,10*ROW('Sanitation Data'!E108))),'Data Summary'!CR114="Yes"),OFFSET('Sanitation Data'!$E$10,0,10*ROW('Sanitation Data'!E108)),NA())</f>
        <v>#N/A</v>
      </c>
      <c r="AD114" s="92" t="e">
        <f ca="true">+IF(AND(ISNUMBER(OFFSET('Sanitation Data'!$E$11,0,10*ROW('Sanitation Data'!E108))),'Data Summary'!CS114="Yes"),OFFSET('Sanitation Data'!$E$11,0,10*ROW('Sanitation Data'!E108)),NA())</f>
        <v>#N/A</v>
      </c>
      <c r="AE114" s="92" t="e">
        <f ca="true">+IF(AND(ISNUMBER(OFFSET('Sanitation Data'!$E$12,0,10*ROW('Sanitation Data'!E108))),'Data Summary'!CT114="Yes"),OFFSET('Sanitation Data'!$E$12,0,10*ROW('Sanitation Data'!E108)),NA())</f>
        <v>#N/A</v>
      </c>
      <c r="AF114" s="92" t="e">
        <f ca="true">+IF(AND(ISNUMBER(OFFSET('Sanitation Data'!$F$4,0,10*ROW('Sanitation Data'!F108))),'Data Summary'!CU114="Yes"),100-OFFSET('Sanitation Data'!$F$4,0,10*ROW('Sanitation Data'!F108)),NA())</f>
        <v>#N/A</v>
      </c>
      <c r="AG114" s="92" t="e">
        <f ca="true">+IF(AND(ISNUMBER(OFFSET('Sanitation Data'!$F$6,0,10*ROW('Sanitation Data'!F108))),'Data Summary'!CV114="Yes"),OFFSET('Sanitation Data'!$F$6,0,10*ROW('Sanitation Data'!F108)),NA())</f>
        <v>#N/A</v>
      </c>
      <c r="AH114" s="92" t="e">
        <f ca="true">+IF(AND(ISNUMBER(OFFSET('Sanitation Data'!$F$10,0,10*ROW('Sanitation Data'!F108))),'Data Summary'!CW114="Yes"),OFFSET('Sanitation Data'!$F$10,0,10*ROW('Sanitation Data'!F108)),NA())</f>
        <v>#N/A</v>
      </c>
      <c r="AI114" s="92" t="e">
        <f ca="true">+IF(AND(ISNUMBER(OFFSET('Sanitation Data'!$F$11,0,10*ROW('Sanitation Data'!F108))),'Data Summary'!CX114="Yes"),OFFSET('Sanitation Data'!$F$11,0,10*ROW('Sanitation Data'!F108)),NA())</f>
        <v>#N/A</v>
      </c>
      <c r="AJ114" s="92" t="e">
        <f ca="true">+IF(AND(ISNUMBER(OFFSET('Sanitation Data'!$F$12,0,10*ROW('Sanitation Data'!F108))),'Data Summary'!CY114="Yes"),OFFSET('Sanitation Data'!$F$12,0,10*ROW('Sanitation Data'!F108)),NA())</f>
        <v>#N/A</v>
      </c>
      <c r="AK114" s="92" t="e">
        <f ca="true">+IF(AND(ISNUMBER(OFFSET('Sanitation Data'!$G$4,0,10*ROW('Sanitation Data'!G108))),'Data Summary'!CZ114="Yes"),100-OFFSET('Sanitation Data'!$G$4,0,10*ROW('Sanitation Data'!G108)),NA())</f>
        <v>#N/A</v>
      </c>
      <c r="AL114" s="92" t="e">
        <f ca="true">+IF(AND(ISNUMBER(OFFSET('Sanitation Data'!$G$6,0,10*ROW('Sanitation Data'!G108))),'Data Summary'!DA114="Yes"),OFFSET('Sanitation Data'!$G$6,0,10*ROW('Sanitation Data'!G108)),NA())</f>
        <v>#N/A</v>
      </c>
      <c r="AM114" s="92" t="e">
        <f ca="true">+IF(AND(ISNUMBER(OFFSET('Sanitation Data'!$G$10,0,10*ROW('Sanitation Data'!G108))),'Data Summary'!DB114="Yes"),OFFSET('Sanitation Data'!$G$10,0,10*ROW('Sanitation Data'!G108)),NA())</f>
        <v>#N/A</v>
      </c>
      <c r="AN114" s="92" t="e">
        <f ca="true">+IF(AND(ISNUMBER(OFFSET('Sanitation Data'!$G$11,0,10*ROW('Sanitation Data'!G108))),'Data Summary'!DC114="Yes"),OFFSET('Sanitation Data'!$G$11,0,10*ROW('Sanitation Data'!G108)),NA())</f>
        <v>#N/A</v>
      </c>
      <c r="AO114" s="92" t="e">
        <f ca="true">+IF(AND(ISNUMBER(OFFSET('Sanitation Data'!$G$12,0,10*ROW('Sanitation Data'!G108))),'Data Summary'!DD114="Yes"),OFFSET('Sanitation Data'!$G$12,0,10*ROW('Sanitation Data'!G108)),NA())</f>
        <v>#N/A</v>
      </c>
      <c r="AP114" s="92" t="e">
        <f ca="true">+IF(AND(ISNUMBER(OFFSET('Sanitation Data'!$H$4,0,10*ROW('Sanitation Data'!H108))),'Data Summary'!DE114="Yes"),100-OFFSET('Sanitation Data'!$H$4,0,10*ROW('Sanitation Data'!H108)),NA())</f>
        <v>#N/A</v>
      </c>
      <c r="AQ114" s="92" t="e">
        <f ca="true">+IF(AND(ISNUMBER(OFFSET('Sanitation Data'!$H$6,0,10*ROW('Sanitation Data'!H108))),'Data Summary'!DF114="Yes"),OFFSET('Sanitation Data'!$H$6,0,10*ROW('Sanitation Data'!H108)),NA())</f>
        <v>#N/A</v>
      </c>
      <c r="AR114" s="92" t="e">
        <f ca="true">+IF(AND(ISNUMBER(OFFSET('Sanitation Data'!$H$10,0,10*ROW('Sanitation Data'!H108))),'Data Summary'!DG114="Yes"),OFFSET('Sanitation Data'!$H$10,0,10*ROW('Sanitation Data'!H108)),NA())</f>
        <v>#N/A</v>
      </c>
      <c r="AS114" s="92" t="e">
        <f ca="true">+IF(AND(ISNUMBER(OFFSET('Sanitation Data'!$H$11,0,10*ROW('Sanitation Data'!H108))),'Data Summary'!DH114="Yes"),OFFSET('Sanitation Data'!$H$11,0,10*ROW('Sanitation Data'!H108)),NA())</f>
        <v>#N/A</v>
      </c>
      <c r="AT114" s="92" t="e">
        <f ca="true">+IF(AND(ISNUMBER(OFFSET('Sanitation Data'!$H$12,0,10*ROW('Sanitation Data'!H108))),'Data Summary'!DI114="Yes"),OFFSET('Sanitation Data'!$H$12,0,10*ROW('Sanitation Data'!H108)),NA())</f>
        <v>#N/A</v>
      </c>
      <c r="AU114" s="92" t="e">
        <f ca="true">+IF(AND(ISNUMBER(OFFSET('Sanitation Data'!$I$4,0,10*ROW('Sanitation Data'!I108))),'Data Summary'!DJ114="Yes"),100-OFFSET('Sanitation Data'!$I$4,0,10*ROW('Sanitation Data'!I108)),NA())</f>
        <v>#N/A</v>
      </c>
      <c r="AV114" s="92" t="e">
        <f ca="true">+IF(AND(ISNUMBER(OFFSET('Sanitation Data'!$I$6,0,10*ROW('Sanitation Data'!I108))),'Data Summary'!DK114="Yes"),OFFSET('Sanitation Data'!$I$6,0,10*ROW('Sanitation Data'!I108)),NA())</f>
        <v>#N/A</v>
      </c>
      <c r="AW114" s="92" t="e">
        <f ca="true">+IF(AND(ISNUMBER(OFFSET('Sanitation Data'!$I$10,0,10*ROW('Sanitation Data'!I108))),'Data Summary'!DL114="Yes"),OFFSET('Sanitation Data'!$I$10,0,10*ROW('Sanitation Data'!I108)),NA())</f>
        <v>#N/A</v>
      </c>
      <c r="AX114" s="92" t="e">
        <f ca="true">+IF(AND(ISNUMBER(OFFSET('Sanitation Data'!$I$11,0,10*ROW('Sanitation Data'!I108))),'Data Summary'!DM114="Yes"),OFFSET('Sanitation Data'!$I$11,0,10*ROW('Sanitation Data'!I108)),NA())</f>
        <v>#N/A</v>
      </c>
      <c r="AY114" s="92" t="e">
        <f ca="true">+IF(AND(ISNUMBER(OFFSET('Sanitation Data'!$I$12,0,10*ROW('Sanitation Data'!I108))),'Data Summary'!DN114="Yes"),OFFSET('Sanitation Data'!$I$12,0,10*ROW('Sanitation Data'!I108)),NA())</f>
        <v>#N/A</v>
      </c>
      <c r="AZ114" s="93" t="e">
        <f ca="true">+IF(AND(ISNUMBER(OFFSET('Hygiene Data'!$D$5,0,10*ROW('Hygiene Data'!D108))),'Data Summary'!DO114="Yes"),OFFSET('Hygiene Data'!$D$5,0,10*ROW('Hygiene Data'!D108)),NA())</f>
        <v>#N/A</v>
      </c>
      <c r="BA114" s="93" t="e">
        <f ca="true">+IF(AND(ISNUMBER(OFFSET('Hygiene Data'!$D$7,0,10*ROW('Hygiene Data'!D108))),'Data Summary'!DP114="Yes"),OFFSET('Hygiene Data'!$D$7,0,10*ROW('Hygiene Data'!D108)),NA())</f>
        <v>#N/A</v>
      </c>
      <c r="BB114" s="93" t="e">
        <f ca="true">+IF(AND(ISNUMBER(OFFSET('Hygiene Data'!$D$9,0,10*ROW('Hygiene Data'!D108))),'Data Summary'!DQ114="Yes"),OFFSET('Hygiene Data'!$D$9,0,10*ROW('Hygiene Data'!D108)),NA())</f>
        <v>#N/A</v>
      </c>
      <c r="BC114" s="93" t="e">
        <f ca="true">+IF(AND(ISNUMBER(OFFSET('Hygiene Data'!$E$5,0,10*ROW('Hygiene Data'!E108))),'Data Summary'!DR114="Yes"),OFFSET('Hygiene Data'!$E$5,0,10*ROW('Hygiene Data'!E108)),NA())</f>
        <v>#N/A</v>
      </c>
      <c r="BD114" s="93" t="e">
        <f ca="true">+IF(AND(ISNUMBER(OFFSET('Hygiene Data'!$E$7,0,10*ROW('Hygiene Data'!E108))),'Data Summary'!DS114="Yes"),OFFSET('Hygiene Data'!$E$7,0,10*ROW('Hygiene Data'!E108)),NA())</f>
        <v>#N/A</v>
      </c>
      <c r="BE114" s="93" t="e">
        <f ca="true">+IF(AND(ISNUMBER(OFFSET('Hygiene Data'!$E$9,0,10*ROW('Hygiene Data'!E108))),'Data Summary'!DT114="Yes"),OFFSET('Hygiene Data'!$E$9,0,10*ROW('Hygiene Data'!E108)),NA())</f>
        <v>#N/A</v>
      </c>
      <c r="BF114" s="93" t="e">
        <f ca="true">+IF(AND(ISNUMBER(OFFSET('Hygiene Data'!$F$5,0,10*ROW('Hygiene Data'!F108))),'Data Summary'!DU114="Yes"),OFFSET('Hygiene Data'!$F$5,0,10*ROW('Hygiene Data'!F108)),NA())</f>
        <v>#N/A</v>
      </c>
      <c r="BG114" s="93" t="e">
        <f ca="true">+IF(AND(ISNUMBER(OFFSET('Hygiene Data'!$F$7,0,10*ROW('Hygiene Data'!F108))),'Data Summary'!DV114="Yes"),OFFSET('Hygiene Data'!$F$7,0,10*ROW('Hygiene Data'!F108)),NA())</f>
        <v>#N/A</v>
      </c>
      <c r="BH114" s="93" t="e">
        <f ca="true">+IF(AND(ISNUMBER(OFFSET('Hygiene Data'!$F$9,0,10*ROW('Hygiene Data'!F108))),'Data Summary'!DW114="Yes"),OFFSET('Hygiene Data'!$F$9,0,10*ROW('Hygiene Data'!F108)),NA())</f>
        <v>#N/A</v>
      </c>
      <c r="BI114" s="93" t="e">
        <f ca="true">+IF(AND(ISNUMBER(OFFSET('Hygiene Data'!$G$5,0,10*ROW('Hygiene Data'!G108))),'Data Summary'!DX114="Yes"),OFFSET('Hygiene Data'!$G$5,0,10*ROW('Hygiene Data'!G108)),NA())</f>
        <v>#N/A</v>
      </c>
      <c r="BJ114" s="93" t="e">
        <f ca="true">+IF(AND(ISNUMBER(OFFSET('Hygiene Data'!$G$7,0,10*ROW('Hygiene Data'!G108))),'Data Summary'!DY114="Yes"),OFFSET('Hygiene Data'!$G$7,0,10*ROW('Hygiene Data'!G108)),NA())</f>
        <v>#N/A</v>
      </c>
      <c r="BK114" s="93" t="e">
        <f ca="true">+IF(AND(ISNUMBER(OFFSET('Hygiene Data'!$G$9,0,10*ROW('Hygiene Data'!G108))),'Data Summary'!DZ114="Yes"),OFFSET('Hygiene Data'!$G$9,0,10*ROW('Hygiene Data'!G108)),NA())</f>
        <v>#N/A</v>
      </c>
      <c r="BL114" s="93" t="e">
        <f ca="true">+IF(AND(ISNUMBER(OFFSET('Hygiene Data'!$H$5,0,10*ROW('Hygiene Data'!H108))),'Data Summary'!EA114="Yes"),OFFSET('Hygiene Data'!$H$5,0,10*ROW('Hygiene Data'!H108)),NA())</f>
        <v>#N/A</v>
      </c>
      <c r="BM114" s="93" t="e">
        <f ca="true">+IF(AND(ISNUMBER(OFFSET('Hygiene Data'!$H$7,0,10*ROW('Hygiene Data'!H108))),'Data Summary'!EB114="Yes"),OFFSET('Hygiene Data'!$H$7,0,10*ROW('Hygiene Data'!H108)),NA())</f>
        <v>#N/A</v>
      </c>
      <c r="BN114" s="93" t="e">
        <f ca="true">+IF(AND(ISNUMBER(OFFSET('Hygiene Data'!$H$9,0,10*ROW('Hygiene Data'!H108))),'Data Summary'!EC114="Yes"),OFFSET('Hygiene Data'!$H$9,0,10*ROW('Hygiene Data'!H108)),NA())</f>
        <v>#N/A</v>
      </c>
      <c r="BO114" s="93" t="e">
        <f ca="true">+IF(AND(ISNUMBER(OFFSET('Hygiene Data'!$I$5,0,10*ROW('Hygiene Data'!I108))),'Data Summary'!ED114="Yes"),OFFSET('Hygiene Data'!$I$5,0,10*ROW('Hygiene Data'!I108)),NA())</f>
        <v>#N/A</v>
      </c>
      <c r="BP114" s="93" t="e">
        <f ca="true">+IF(AND(ISNUMBER(OFFSET('Hygiene Data'!$I$7,0,10*ROW('Hygiene Data'!I108))),'Data Summary'!EE114="Yes"),OFFSET('Hygiene Data'!$I$7,0,10*ROW('Hygiene Data'!I108)),NA())</f>
        <v>#N/A</v>
      </c>
      <c r="BQ114" s="93" t="e">
        <f ca="true">+IF(AND(ISNUMBER(OFFSET('Hygiene Data'!$I$9,0,10*ROW('Hygiene Data'!I108))),'Data Summary'!EF114="Yes"),OFFSET('Hygiene Data'!$I$9,0,10*ROW('Hygiene Data'!I108)),NA())</f>
        <v>#N/A</v>
      </c>
    </row>
    <row xmlns:x14ac="http://schemas.microsoft.com/office/spreadsheetml/2009/9/ac" r="115" x14ac:dyDescent="0.2">
      <c r="A115" s="328" t="e">
        <f ca="true">+RIGHT('Data Summary'!A115,LEN('Data Summary'!A115)-9)</f>
        <v>#VALUE!</v>
      </c>
      <c r="B115" s="35" t="str">
        <f ca="true">+IF(ISTEXT('Data Summary'!B115),'Data Summary'!B115,"")</f>
        <v/>
      </c>
      <c r="C115" s="327" t="e">
        <f ca="true">+VALUE('Data Summary'!C115)</f>
        <v>#VALUE!</v>
      </c>
      <c r="D115" s="91" t="e">
        <f ca="true">+IF(AND(ISNUMBER(OFFSET('Water Data'!$D$4,0,10*ROW('Water Data'!D109))),'Data Summary'!BS115="Yes"),100-OFFSET('Water Data'!$D$4,0,10*ROW('Water Data'!D109)),NA())</f>
        <v>#N/A</v>
      </c>
      <c r="E115" s="91" t="e">
        <f ca="true">+IF(AND(ISNUMBER(OFFSET('Water Data'!$D$6,0,10*ROW('Water Data'!D109))),'Data Summary'!BT115="Yes"),OFFSET('Water Data'!$D$6,0,10*ROW('Water Data'!D109)),NA())</f>
        <v>#N/A</v>
      </c>
      <c r="F115" s="91" t="e">
        <f ca="true">+IF(AND(ISNUMBER(OFFSET('Water Data'!$D$9,0,10*ROW('Water Data'!D109))),'Data Summary'!BU115="Yes"),OFFSET('Water Data'!$D$9,0,10*ROW('Water Data'!D109)),NA())</f>
        <v>#N/A</v>
      </c>
      <c r="G115" s="91" t="e">
        <f ca="true">+IF(AND(ISNUMBER(OFFSET('Water Data'!$E$4,0,10*ROW('Water Data'!E109))),'Data Summary'!BV115="Yes"),100-OFFSET('Water Data'!$E$4,0,10*ROW('Water Data'!E109)),NA())</f>
        <v>#N/A</v>
      </c>
      <c r="H115" s="91" t="e">
        <f ca="true">+IF(AND(ISNUMBER(OFFSET('Water Data'!$E$6,0,10*ROW('Water Data'!E109))),'Data Summary'!BW115="Yes"),OFFSET('Water Data'!$E$6,0,10*ROW('Water Data'!E109)),NA())</f>
        <v>#N/A</v>
      </c>
      <c r="I115" s="91" t="e">
        <f ca="true">+IF(AND(ISNUMBER(OFFSET('Water Data'!$E$9,0,10*ROW('Water Data'!E109))),'Data Summary'!BX115="Yes"),OFFSET('Water Data'!$E$9,0,10*ROW('Water Data'!E109)),NA())</f>
        <v>#N/A</v>
      </c>
      <c r="J115" s="91" t="e">
        <f ca="true">+IF(AND(ISNUMBER(OFFSET('Water Data'!$F$4,0,10*ROW('Water Data'!F109))),'Data Summary'!BY115="Yes"),100-OFFSET('Water Data'!$F$4,0,10*ROW('Water Data'!F109)),NA())</f>
        <v>#N/A</v>
      </c>
      <c r="K115" s="91" t="e">
        <f ca="true">+IF(AND(ISNUMBER(OFFSET('Water Data'!$F$6,0,10*ROW('Water Data'!F109))),'Data Summary'!BZ115="Yes"),OFFSET('Water Data'!$F$6,0,10*ROW('Water Data'!F109)),NA())</f>
        <v>#N/A</v>
      </c>
      <c r="L115" s="91" t="e">
        <f ca="true">+IF(AND(ISNUMBER(OFFSET('Water Data'!$F$9,0,10*ROW('Water Data'!F109))),'Data Summary'!CA115="Yes"),OFFSET('Water Data'!$F$9,0,10*ROW('Water Data'!F109)),NA())</f>
        <v>#N/A</v>
      </c>
      <c r="M115" s="91" t="e">
        <f ca="true">+IF(AND(ISNUMBER(OFFSET('Water Data'!$G$4,0,10*ROW('Water Data'!G109))),'Data Summary'!CB115="Yes"),100-OFFSET('Water Data'!$G$4,0,10*ROW('Water Data'!G109)),NA())</f>
        <v>#N/A</v>
      </c>
      <c r="N115" s="91" t="e">
        <f ca="true">+IF(AND(ISNUMBER(OFFSET('Water Data'!$G$6,0,10*ROW('Water Data'!G109))),'Data Summary'!CC115="Yes"),OFFSET('Water Data'!$G$6,0,10*ROW('Water Data'!G109)),NA())</f>
        <v>#N/A</v>
      </c>
      <c r="O115" s="91" t="e">
        <f ca="true">+IF(AND(ISNUMBER(OFFSET('Water Data'!$G$9,0,10*ROW('Water Data'!G109))),'Data Summary'!CD115="Yes"),OFFSET('Water Data'!$G$9,0,10*ROW('Water Data'!G109)),NA())</f>
        <v>#N/A</v>
      </c>
      <c r="P115" s="91" t="e">
        <f ca="true">+IF(AND(ISNUMBER(OFFSET('Water Data'!$H$4,0,10*ROW('Water Data'!H109))),'Data Summary'!CE115="Yes"),100-OFFSET('Water Data'!$H$4,0,10*ROW('Water Data'!H109)),NA())</f>
        <v>#N/A</v>
      </c>
      <c r="Q115" s="91" t="e">
        <f ca="true">+IF(AND(ISNUMBER(OFFSET('Water Data'!$H$6,0,10*ROW('Water Data'!H109))),'Data Summary'!CF115="Yes"),OFFSET('Water Data'!$H$6,0,10*ROW('Water Data'!H109)),NA())</f>
        <v>#N/A</v>
      </c>
      <c r="R115" s="91" t="e">
        <f ca="true">+IF(AND(ISNUMBER(OFFSET('Water Data'!$H$9,0,10*ROW('Water Data'!H109))),'Data Summary'!CG115="Yes"),OFFSET('Water Data'!$H$9,0,10*ROW('Water Data'!H109)),NA())</f>
        <v>#N/A</v>
      </c>
      <c r="S115" s="91" t="e">
        <f ca="true">+IF(AND(ISNUMBER(OFFSET('Water Data'!$I$4,0,10*ROW('Water Data'!I109))),'Data Summary'!CH115="Yes"),100-OFFSET('Water Data'!$I$4,0,10*ROW('Water Data'!I109)),NA())</f>
        <v>#N/A</v>
      </c>
      <c r="T115" s="91" t="e">
        <f ca="true">+IF(AND(ISNUMBER(OFFSET('Water Data'!$I$6,0,10*ROW('Water Data'!I109))),'Data Summary'!CI115="Yes"),OFFSET('Water Data'!$I$6,0,10*ROW('Water Data'!I109)),NA())</f>
        <v>#N/A</v>
      </c>
      <c r="U115" s="91" t="e">
        <f ca="true">+IF(AND(ISNUMBER(OFFSET('Water Data'!$I$9,0,10*ROW('Water Data'!I109))),'Data Summary'!CJ115="Yes"),OFFSET('Water Data'!$I$9,0,10*ROW('Water Data'!I109)),NA())</f>
        <v>#N/A</v>
      </c>
      <c r="V115" s="92" t="e">
        <f ca="true">+IF(AND(ISNUMBER(OFFSET('Sanitation Data'!$D$4,0,10*ROW('Sanitation Data'!D109))),'Data Summary'!CK115="Yes"),100-OFFSET('Sanitation Data'!$D$4,0,10*ROW('Sanitation Data'!D109)),NA())</f>
        <v>#N/A</v>
      </c>
      <c r="W115" s="92" t="e">
        <f ca="true">+IF(AND(ISNUMBER(OFFSET('Sanitation Data'!$D$6,0,10*ROW('Sanitation Data'!D109))),'Data Summary'!CL115="Yes"),OFFSET('Sanitation Data'!$D$6,0,10*ROW('Sanitation Data'!D109)),NA())</f>
        <v>#N/A</v>
      </c>
      <c r="X115" s="92" t="e">
        <f ca="true">+IF(AND(ISNUMBER(OFFSET('Sanitation Data'!$D$10,0,10*ROW('Sanitation Data'!D109))),'Data Summary'!CM115="Yes"),OFFSET('Sanitation Data'!$D$10,0,10*ROW('Sanitation Data'!D109)),NA())</f>
        <v>#N/A</v>
      </c>
      <c r="Y115" s="92" t="e">
        <f ca="true">+IF(AND(ISNUMBER(OFFSET('Sanitation Data'!$D$11,0,10*ROW('Sanitation Data'!D109))),'Data Summary'!CN115="Yes"),OFFSET('Sanitation Data'!$D$11,0,10*ROW('Sanitation Data'!D109)),NA())</f>
        <v>#N/A</v>
      </c>
      <c r="Z115" s="92" t="e">
        <f ca="true">+IF(AND(ISNUMBER(OFFSET('Sanitation Data'!$D$12,0,10*ROW('Sanitation Data'!D109))),'Data Summary'!CO115="Yes"),OFFSET('Sanitation Data'!$D$12,0,10*ROW('Sanitation Data'!D109)),NA())</f>
        <v>#N/A</v>
      </c>
      <c r="AA115" s="92" t="e">
        <f ca="true">+IF(AND(ISNUMBER(OFFSET('Sanitation Data'!$E$4,0,10*ROW('Sanitation Data'!E109))),'Data Summary'!CP115="Yes"),100-OFFSET('Sanitation Data'!$E$4,0,10*ROW('Sanitation Data'!E109)),NA())</f>
        <v>#N/A</v>
      </c>
      <c r="AB115" s="92" t="e">
        <f ca="true">+IF(AND(ISNUMBER(OFFSET('Sanitation Data'!$E$6,0,10*ROW('Sanitation Data'!E109))),'Data Summary'!CQ115="Yes"),OFFSET('Sanitation Data'!$E$6,0,10*ROW('Sanitation Data'!E109)),NA())</f>
        <v>#N/A</v>
      </c>
      <c r="AC115" s="92" t="e">
        <f ca="true">+IF(AND(ISNUMBER(OFFSET('Sanitation Data'!$E$10,0,10*ROW('Sanitation Data'!E109))),'Data Summary'!CR115="Yes"),OFFSET('Sanitation Data'!$E$10,0,10*ROW('Sanitation Data'!E109)),NA())</f>
        <v>#N/A</v>
      </c>
      <c r="AD115" s="92" t="e">
        <f ca="true">+IF(AND(ISNUMBER(OFFSET('Sanitation Data'!$E$11,0,10*ROW('Sanitation Data'!E109))),'Data Summary'!CS115="Yes"),OFFSET('Sanitation Data'!$E$11,0,10*ROW('Sanitation Data'!E109)),NA())</f>
        <v>#N/A</v>
      </c>
      <c r="AE115" s="92" t="e">
        <f ca="true">+IF(AND(ISNUMBER(OFFSET('Sanitation Data'!$E$12,0,10*ROW('Sanitation Data'!E109))),'Data Summary'!CT115="Yes"),OFFSET('Sanitation Data'!$E$12,0,10*ROW('Sanitation Data'!E109)),NA())</f>
        <v>#N/A</v>
      </c>
      <c r="AF115" s="92" t="e">
        <f ca="true">+IF(AND(ISNUMBER(OFFSET('Sanitation Data'!$F$4,0,10*ROW('Sanitation Data'!F109))),'Data Summary'!CU115="Yes"),100-OFFSET('Sanitation Data'!$F$4,0,10*ROW('Sanitation Data'!F109)),NA())</f>
        <v>#N/A</v>
      </c>
      <c r="AG115" s="92" t="e">
        <f ca="true">+IF(AND(ISNUMBER(OFFSET('Sanitation Data'!$F$6,0,10*ROW('Sanitation Data'!F109))),'Data Summary'!CV115="Yes"),OFFSET('Sanitation Data'!$F$6,0,10*ROW('Sanitation Data'!F109)),NA())</f>
        <v>#N/A</v>
      </c>
      <c r="AH115" s="92" t="e">
        <f ca="true">+IF(AND(ISNUMBER(OFFSET('Sanitation Data'!$F$10,0,10*ROW('Sanitation Data'!F109))),'Data Summary'!CW115="Yes"),OFFSET('Sanitation Data'!$F$10,0,10*ROW('Sanitation Data'!F109)),NA())</f>
        <v>#N/A</v>
      </c>
      <c r="AI115" s="92" t="e">
        <f ca="true">+IF(AND(ISNUMBER(OFFSET('Sanitation Data'!$F$11,0,10*ROW('Sanitation Data'!F109))),'Data Summary'!CX115="Yes"),OFFSET('Sanitation Data'!$F$11,0,10*ROW('Sanitation Data'!F109)),NA())</f>
        <v>#N/A</v>
      </c>
      <c r="AJ115" s="92" t="e">
        <f ca="true">+IF(AND(ISNUMBER(OFFSET('Sanitation Data'!$F$12,0,10*ROW('Sanitation Data'!F109))),'Data Summary'!CY115="Yes"),OFFSET('Sanitation Data'!$F$12,0,10*ROW('Sanitation Data'!F109)),NA())</f>
        <v>#N/A</v>
      </c>
      <c r="AK115" s="92" t="e">
        <f ca="true">+IF(AND(ISNUMBER(OFFSET('Sanitation Data'!$G$4,0,10*ROW('Sanitation Data'!G109))),'Data Summary'!CZ115="Yes"),100-OFFSET('Sanitation Data'!$G$4,0,10*ROW('Sanitation Data'!G109)),NA())</f>
        <v>#N/A</v>
      </c>
      <c r="AL115" s="92" t="e">
        <f ca="true">+IF(AND(ISNUMBER(OFFSET('Sanitation Data'!$G$6,0,10*ROW('Sanitation Data'!G109))),'Data Summary'!DA115="Yes"),OFFSET('Sanitation Data'!$G$6,0,10*ROW('Sanitation Data'!G109)),NA())</f>
        <v>#N/A</v>
      </c>
      <c r="AM115" s="92" t="e">
        <f ca="true">+IF(AND(ISNUMBER(OFFSET('Sanitation Data'!$G$10,0,10*ROW('Sanitation Data'!G109))),'Data Summary'!DB115="Yes"),OFFSET('Sanitation Data'!$G$10,0,10*ROW('Sanitation Data'!G109)),NA())</f>
        <v>#N/A</v>
      </c>
      <c r="AN115" s="92" t="e">
        <f ca="true">+IF(AND(ISNUMBER(OFFSET('Sanitation Data'!$G$11,0,10*ROW('Sanitation Data'!G109))),'Data Summary'!DC115="Yes"),OFFSET('Sanitation Data'!$G$11,0,10*ROW('Sanitation Data'!G109)),NA())</f>
        <v>#N/A</v>
      </c>
      <c r="AO115" s="92" t="e">
        <f ca="true">+IF(AND(ISNUMBER(OFFSET('Sanitation Data'!$G$12,0,10*ROW('Sanitation Data'!G109))),'Data Summary'!DD115="Yes"),OFFSET('Sanitation Data'!$G$12,0,10*ROW('Sanitation Data'!G109)),NA())</f>
        <v>#N/A</v>
      </c>
      <c r="AP115" s="92" t="e">
        <f ca="true">+IF(AND(ISNUMBER(OFFSET('Sanitation Data'!$H$4,0,10*ROW('Sanitation Data'!H109))),'Data Summary'!DE115="Yes"),100-OFFSET('Sanitation Data'!$H$4,0,10*ROW('Sanitation Data'!H109)),NA())</f>
        <v>#N/A</v>
      </c>
      <c r="AQ115" s="92" t="e">
        <f ca="true">+IF(AND(ISNUMBER(OFFSET('Sanitation Data'!$H$6,0,10*ROW('Sanitation Data'!H109))),'Data Summary'!DF115="Yes"),OFFSET('Sanitation Data'!$H$6,0,10*ROW('Sanitation Data'!H109)),NA())</f>
        <v>#N/A</v>
      </c>
      <c r="AR115" s="92" t="e">
        <f ca="true">+IF(AND(ISNUMBER(OFFSET('Sanitation Data'!$H$10,0,10*ROW('Sanitation Data'!H109))),'Data Summary'!DG115="Yes"),OFFSET('Sanitation Data'!$H$10,0,10*ROW('Sanitation Data'!H109)),NA())</f>
        <v>#N/A</v>
      </c>
      <c r="AS115" s="92" t="e">
        <f ca="true">+IF(AND(ISNUMBER(OFFSET('Sanitation Data'!$H$11,0,10*ROW('Sanitation Data'!H109))),'Data Summary'!DH115="Yes"),OFFSET('Sanitation Data'!$H$11,0,10*ROW('Sanitation Data'!H109)),NA())</f>
        <v>#N/A</v>
      </c>
      <c r="AT115" s="92" t="e">
        <f ca="true">+IF(AND(ISNUMBER(OFFSET('Sanitation Data'!$H$12,0,10*ROW('Sanitation Data'!H109))),'Data Summary'!DI115="Yes"),OFFSET('Sanitation Data'!$H$12,0,10*ROW('Sanitation Data'!H109)),NA())</f>
        <v>#N/A</v>
      </c>
      <c r="AU115" s="92" t="e">
        <f ca="true">+IF(AND(ISNUMBER(OFFSET('Sanitation Data'!$I$4,0,10*ROW('Sanitation Data'!I109))),'Data Summary'!DJ115="Yes"),100-OFFSET('Sanitation Data'!$I$4,0,10*ROW('Sanitation Data'!I109)),NA())</f>
        <v>#N/A</v>
      </c>
      <c r="AV115" s="92" t="e">
        <f ca="true">+IF(AND(ISNUMBER(OFFSET('Sanitation Data'!$I$6,0,10*ROW('Sanitation Data'!I109))),'Data Summary'!DK115="Yes"),OFFSET('Sanitation Data'!$I$6,0,10*ROW('Sanitation Data'!I109)),NA())</f>
        <v>#N/A</v>
      </c>
      <c r="AW115" s="92" t="e">
        <f ca="true">+IF(AND(ISNUMBER(OFFSET('Sanitation Data'!$I$10,0,10*ROW('Sanitation Data'!I109))),'Data Summary'!DL115="Yes"),OFFSET('Sanitation Data'!$I$10,0,10*ROW('Sanitation Data'!I109)),NA())</f>
        <v>#N/A</v>
      </c>
      <c r="AX115" s="92" t="e">
        <f ca="true">+IF(AND(ISNUMBER(OFFSET('Sanitation Data'!$I$11,0,10*ROW('Sanitation Data'!I109))),'Data Summary'!DM115="Yes"),OFFSET('Sanitation Data'!$I$11,0,10*ROW('Sanitation Data'!I109)),NA())</f>
        <v>#N/A</v>
      </c>
      <c r="AY115" s="92" t="e">
        <f ca="true">+IF(AND(ISNUMBER(OFFSET('Sanitation Data'!$I$12,0,10*ROW('Sanitation Data'!I109))),'Data Summary'!DN115="Yes"),OFFSET('Sanitation Data'!$I$12,0,10*ROW('Sanitation Data'!I109)),NA())</f>
        <v>#N/A</v>
      </c>
      <c r="AZ115" s="93" t="e">
        <f ca="true">+IF(AND(ISNUMBER(OFFSET('Hygiene Data'!$D$5,0,10*ROW('Hygiene Data'!D109))),'Data Summary'!DO115="Yes"),OFFSET('Hygiene Data'!$D$5,0,10*ROW('Hygiene Data'!D109)),NA())</f>
        <v>#N/A</v>
      </c>
      <c r="BA115" s="93" t="e">
        <f ca="true">+IF(AND(ISNUMBER(OFFSET('Hygiene Data'!$D$7,0,10*ROW('Hygiene Data'!D109))),'Data Summary'!DP115="Yes"),OFFSET('Hygiene Data'!$D$7,0,10*ROW('Hygiene Data'!D109)),NA())</f>
        <v>#N/A</v>
      </c>
      <c r="BB115" s="93" t="e">
        <f ca="true">+IF(AND(ISNUMBER(OFFSET('Hygiene Data'!$D$9,0,10*ROW('Hygiene Data'!D109))),'Data Summary'!DQ115="Yes"),OFFSET('Hygiene Data'!$D$9,0,10*ROW('Hygiene Data'!D109)),NA())</f>
        <v>#N/A</v>
      </c>
      <c r="BC115" s="93" t="e">
        <f ca="true">+IF(AND(ISNUMBER(OFFSET('Hygiene Data'!$E$5,0,10*ROW('Hygiene Data'!E109))),'Data Summary'!DR115="Yes"),OFFSET('Hygiene Data'!$E$5,0,10*ROW('Hygiene Data'!E109)),NA())</f>
        <v>#N/A</v>
      </c>
      <c r="BD115" s="93" t="e">
        <f ca="true">+IF(AND(ISNUMBER(OFFSET('Hygiene Data'!$E$7,0,10*ROW('Hygiene Data'!E109))),'Data Summary'!DS115="Yes"),OFFSET('Hygiene Data'!$E$7,0,10*ROW('Hygiene Data'!E109)),NA())</f>
        <v>#N/A</v>
      </c>
      <c r="BE115" s="93" t="e">
        <f ca="true">+IF(AND(ISNUMBER(OFFSET('Hygiene Data'!$E$9,0,10*ROW('Hygiene Data'!E109))),'Data Summary'!DT115="Yes"),OFFSET('Hygiene Data'!$E$9,0,10*ROW('Hygiene Data'!E109)),NA())</f>
        <v>#N/A</v>
      </c>
      <c r="BF115" s="93" t="e">
        <f ca="true">+IF(AND(ISNUMBER(OFFSET('Hygiene Data'!$F$5,0,10*ROW('Hygiene Data'!F109))),'Data Summary'!DU115="Yes"),OFFSET('Hygiene Data'!$F$5,0,10*ROW('Hygiene Data'!F109)),NA())</f>
        <v>#N/A</v>
      </c>
      <c r="BG115" s="93" t="e">
        <f ca="true">+IF(AND(ISNUMBER(OFFSET('Hygiene Data'!$F$7,0,10*ROW('Hygiene Data'!F109))),'Data Summary'!DV115="Yes"),OFFSET('Hygiene Data'!$F$7,0,10*ROW('Hygiene Data'!F109)),NA())</f>
        <v>#N/A</v>
      </c>
      <c r="BH115" s="93" t="e">
        <f ca="true">+IF(AND(ISNUMBER(OFFSET('Hygiene Data'!$F$9,0,10*ROW('Hygiene Data'!F109))),'Data Summary'!DW115="Yes"),OFFSET('Hygiene Data'!$F$9,0,10*ROW('Hygiene Data'!F109)),NA())</f>
        <v>#N/A</v>
      </c>
      <c r="BI115" s="93" t="e">
        <f ca="true">+IF(AND(ISNUMBER(OFFSET('Hygiene Data'!$G$5,0,10*ROW('Hygiene Data'!G109))),'Data Summary'!DX115="Yes"),OFFSET('Hygiene Data'!$G$5,0,10*ROW('Hygiene Data'!G109)),NA())</f>
        <v>#N/A</v>
      </c>
      <c r="BJ115" s="93" t="e">
        <f ca="true">+IF(AND(ISNUMBER(OFFSET('Hygiene Data'!$G$7,0,10*ROW('Hygiene Data'!G109))),'Data Summary'!DY115="Yes"),OFFSET('Hygiene Data'!$G$7,0,10*ROW('Hygiene Data'!G109)),NA())</f>
        <v>#N/A</v>
      </c>
      <c r="BK115" s="93" t="e">
        <f ca="true">+IF(AND(ISNUMBER(OFFSET('Hygiene Data'!$G$9,0,10*ROW('Hygiene Data'!G109))),'Data Summary'!DZ115="Yes"),OFFSET('Hygiene Data'!$G$9,0,10*ROW('Hygiene Data'!G109)),NA())</f>
        <v>#N/A</v>
      </c>
      <c r="BL115" s="93" t="e">
        <f ca="true">+IF(AND(ISNUMBER(OFFSET('Hygiene Data'!$H$5,0,10*ROW('Hygiene Data'!H109))),'Data Summary'!EA115="Yes"),OFFSET('Hygiene Data'!$H$5,0,10*ROW('Hygiene Data'!H109)),NA())</f>
        <v>#N/A</v>
      </c>
      <c r="BM115" s="93" t="e">
        <f ca="true">+IF(AND(ISNUMBER(OFFSET('Hygiene Data'!$H$7,0,10*ROW('Hygiene Data'!H109))),'Data Summary'!EB115="Yes"),OFFSET('Hygiene Data'!$H$7,0,10*ROW('Hygiene Data'!H109)),NA())</f>
        <v>#N/A</v>
      </c>
      <c r="BN115" s="93" t="e">
        <f ca="true">+IF(AND(ISNUMBER(OFFSET('Hygiene Data'!$H$9,0,10*ROW('Hygiene Data'!H109))),'Data Summary'!EC115="Yes"),OFFSET('Hygiene Data'!$H$9,0,10*ROW('Hygiene Data'!H109)),NA())</f>
        <v>#N/A</v>
      </c>
      <c r="BO115" s="93" t="e">
        <f ca="true">+IF(AND(ISNUMBER(OFFSET('Hygiene Data'!$I$5,0,10*ROW('Hygiene Data'!I109))),'Data Summary'!ED115="Yes"),OFFSET('Hygiene Data'!$I$5,0,10*ROW('Hygiene Data'!I109)),NA())</f>
        <v>#N/A</v>
      </c>
      <c r="BP115" s="93" t="e">
        <f ca="true">+IF(AND(ISNUMBER(OFFSET('Hygiene Data'!$I$7,0,10*ROW('Hygiene Data'!I109))),'Data Summary'!EE115="Yes"),OFFSET('Hygiene Data'!$I$7,0,10*ROW('Hygiene Data'!I109)),NA())</f>
        <v>#N/A</v>
      </c>
      <c r="BQ115" s="93" t="e">
        <f ca="true">+IF(AND(ISNUMBER(OFFSET('Hygiene Data'!$I$9,0,10*ROW('Hygiene Data'!I109))),'Data Summary'!EF115="Yes"),OFFSET('Hygiene Data'!$I$9,0,10*ROW('Hygiene Data'!I109)),NA())</f>
        <v>#N/A</v>
      </c>
    </row>
    <row xmlns:x14ac="http://schemas.microsoft.com/office/spreadsheetml/2009/9/ac" r="116" x14ac:dyDescent="0.2">
      <c r="A116" s="328" t="e">
        <f ca="true">+RIGHT('Data Summary'!A116,LEN('Data Summary'!A116)-9)</f>
        <v>#VALUE!</v>
      </c>
      <c r="B116" s="35" t="str">
        <f ca="true">+IF(ISTEXT('Data Summary'!B116),'Data Summary'!B116,"")</f>
        <v/>
      </c>
      <c r="C116" s="327" t="e">
        <f ca="true">+VALUE('Data Summary'!C116)</f>
        <v>#VALUE!</v>
      </c>
      <c r="D116" s="91" t="e">
        <f ca="true">+IF(AND(ISNUMBER(OFFSET('Water Data'!$D$4,0,10*ROW('Water Data'!D110))),'Data Summary'!BS116="Yes"),100-OFFSET('Water Data'!$D$4,0,10*ROW('Water Data'!D110)),NA())</f>
        <v>#N/A</v>
      </c>
      <c r="E116" s="91" t="e">
        <f ca="true">+IF(AND(ISNUMBER(OFFSET('Water Data'!$D$6,0,10*ROW('Water Data'!D110))),'Data Summary'!BT116="Yes"),OFFSET('Water Data'!$D$6,0,10*ROW('Water Data'!D110)),NA())</f>
        <v>#N/A</v>
      </c>
      <c r="F116" s="91" t="e">
        <f ca="true">+IF(AND(ISNUMBER(OFFSET('Water Data'!$D$9,0,10*ROW('Water Data'!D110))),'Data Summary'!BU116="Yes"),OFFSET('Water Data'!$D$9,0,10*ROW('Water Data'!D110)),NA())</f>
        <v>#N/A</v>
      </c>
      <c r="G116" s="91" t="e">
        <f ca="true">+IF(AND(ISNUMBER(OFFSET('Water Data'!$E$4,0,10*ROW('Water Data'!E110))),'Data Summary'!BV116="Yes"),100-OFFSET('Water Data'!$E$4,0,10*ROW('Water Data'!E110)),NA())</f>
        <v>#N/A</v>
      </c>
      <c r="H116" s="91" t="e">
        <f ca="true">+IF(AND(ISNUMBER(OFFSET('Water Data'!$E$6,0,10*ROW('Water Data'!E110))),'Data Summary'!BW116="Yes"),OFFSET('Water Data'!$E$6,0,10*ROW('Water Data'!E110)),NA())</f>
        <v>#N/A</v>
      </c>
      <c r="I116" s="91" t="e">
        <f ca="true">+IF(AND(ISNUMBER(OFFSET('Water Data'!$E$9,0,10*ROW('Water Data'!E110))),'Data Summary'!BX116="Yes"),OFFSET('Water Data'!$E$9,0,10*ROW('Water Data'!E110)),NA())</f>
        <v>#N/A</v>
      </c>
      <c r="J116" s="91" t="e">
        <f ca="true">+IF(AND(ISNUMBER(OFFSET('Water Data'!$F$4,0,10*ROW('Water Data'!F110))),'Data Summary'!BY116="Yes"),100-OFFSET('Water Data'!$F$4,0,10*ROW('Water Data'!F110)),NA())</f>
        <v>#N/A</v>
      </c>
      <c r="K116" s="91" t="e">
        <f ca="true">+IF(AND(ISNUMBER(OFFSET('Water Data'!$F$6,0,10*ROW('Water Data'!F110))),'Data Summary'!BZ116="Yes"),OFFSET('Water Data'!$F$6,0,10*ROW('Water Data'!F110)),NA())</f>
        <v>#N/A</v>
      </c>
      <c r="L116" s="91" t="e">
        <f ca="true">+IF(AND(ISNUMBER(OFFSET('Water Data'!$F$9,0,10*ROW('Water Data'!F110))),'Data Summary'!CA116="Yes"),OFFSET('Water Data'!$F$9,0,10*ROW('Water Data'!F110)),NA())</f>
        <v>#N/A</v>
      </c>
      <c r="M116" s="91" t="e">
        <f ca="true">+IF(AND(ISNUMBER(OFFSET('Water Data'!$G$4,0,10*ROW('Water Data'!G110))),'Data Summary'!CB116="Yes"),100-OFFSET('Water Data'!$G$4,0,10*ROW('Water Data'!G110)),NA())</f>
        <v>#N/A</v>
      </c>
      <c r="N116" s="91" t="e">
        <f ca="true">+IF(AND(ISNUMBER(OFFSET('Water Data'!$G$6,0,10*ROW('Water Data'!G110))),'Data Summary'!CC116="Yes"),OFFSET('Water Data'!$G$6,0,10*ROW('Water Data'!G110)),NA())</f>
        <v>#N/A</v>
      </c>
      <c r="O116" s="91" t="e">
        <f ca="true">+IF(AND(ISNUMBER(OFFSET('Water Data'!$G$9,0,10*ROW('Water Data'!G110))),'Data Summary'!CD116="Yes"),OFFSET('Water Data'!$G$9,0,10*ROW('Water Data'!G110)),NA())</f>
        <v>#N/A</v>
      </c>
      <c r="P116" s="91" t="e">
        <f ca="true">+IF(AND(ISNUMBER(OFFSET('Water Data'!$H$4,0,10*ROW('Water Data'!H110))),'Data Summary'!CE116="Yes"),100-OFFSET('Water Data'!$H$4,0,10*ROW('Water Data'!H110)),NA())</f>
        <v>#N/A</v>
      </c>
      <c r="Q116" s="91" t="e">
        <f ca="true">+IF(AND(ISNUMBER(OFFSET('Water Data'!$H$6,0,10*ROW('Water Data'!H110))),'Data Summary'!CF116="Yes"),OFFSET('Water Data'!$H$6,0,10*ROW('Water Data'!H110)),NA())</f>
        <v>#N/A</v>
      </c>
      <c r="R116" s="91" t="e">
        <f ca="true">+IF(AND(ISNUMBER(OFFSET('Water Data'!$H$9,0,10*ROW('Water Data'!H110))),'Data Summary'!CG116="Yes"),OFFSET('Water Data'!$H$9,0,10*ROW('Water Data'!H110)),NA())</f>
        <v>#N/A</v>
      </c>
      <c r="S116" s="91" t="e">
        <f ca="true">+IF(AND(ISNUMBER(OFFSET('Water Data'!$I$4,0,10*ROW('Water Data'!I110))),'Data Summary'!CH116="Yes"),100-OFFSET('Water Data'!$I$4,0,10*ROW('Water Data'!I110)),NA())</f>
        <v>#N/A</v>
      </c>
      <c r="T116" s="91" t="e">
        <f ca="true">+IF(AND(ISNUMBER(OFFSET('Water Data'!$I$6,0,10*ROW('Water Data'!I110))),'Data Summary'!CI116="Yes"),OFFSET('Water Data'!$I$6,0,10*ROW('Water Data'!I110)),NA())</f>
        <v>#N/A</v>
      </c>
      <c r="U116" s="91" t="e">
        <f ca="true">+IF(AND(ISNUMBER(OFFSET('Water Data'!$I$9,0,10*ROW('Water Data'!I110))),'Data Summary'!CJ116="Yes"),OFFSET('Water Data'!$I$9,0,10*ROW('Water Data'!I110)),NA())</f>
        <v>#N/A</v>
      </c>
      <c r="V116" s="92" t="e">
        <f ca="true">+IF(AND(ISNUMBER(OFFSET('Sanitation Data'!$D$4,0,10*ROW('Sanitation Data'!D110))),'Data Summary'!CK116="Yes"),100-OFFSET('Sanitation Data'!$D$4,0,10*ROW('Sanitation Data'!D110)),NA())</f>
        <v>#N/A</v>
      </c>
      <c r="W116" s="92" t="e">
        <f ca="true">+IF(AND(ISNUMBER(OFFSET('Sanitation Data'!$D$6,0,10*ROW('Sanitation Data'!D110))),'Data Summary'!CL116="Yes"),OFFSET('Sanitation Data'!$D$6,0,10*ROW('Sanitation Data'!D110)),NA())</f>
        <v>#N/A</v>
      </c>
      <c r="X116" s="92" t="e">
        <f ca="true">+IF(AND(ISNUMBER(OFFSET('Sanitation Data'!$D$10,0,10*ROW('Sanitation Data'!D110))),'Data Summary'!CM116="Yes"),OFFSET('Sanitation Data'!$D$10,0,10*ROW('Sanitation Data'!D110)),NA())</f>
        <v>#N/A</v>
      </c>
      <c r="Y116" s="92" t="e">
        <f ca="true">+IF(AND(ISNUMBER(OFFSET('Sanitation Data'!$D$11,0,10*ROW('Sanitation Data'!D110))),'Data Summary'!CN116="Yes"),OFFSET('Sanitation Data'!$D$11,0,10*ROW('Sanitation Data'!D110)),NA())</f>
        <v>#N/A</v>
      </c>
      <c r="Z116" s="92" t="e">
        <f ca="true">+IF(AND(ISNUMBER(OFFSET('Sanitation Data'!$D$12,0,10*ROW('Sanitation Data'!D110))),'Data Summary'!CO116="Yes"),OFFSET('Sanitation Data'!$D$12,0,10*ROW('Sanitation Data'!D110)),NA())</f>
        <v>#N/A</v>
      </c>
      <c r="AA116" s="92" t="e">
        <f ca="true">+IF(AND(ISNUMBER(OFFSET('Sanitation Data'!$E$4,0,10*ROW('Sanitation Data'!E110))),'Data Summary'!CP116="Yes"),100-OFFSET('Sanitation Data'!$E$4,0,10*ROW('Sanitation Data'!E110)),NA())</f>
        <v>#N/A</v>
      </c>
      <c r="AB116" s="92" t="e">
        <f ca="true">+IF(AND(ISNUMBER(OFFSET('Sanitation Data'!$E$6,0,10*ROW('Sanitation Data'!E110))),'Data Summary'!CQ116="Yes"),OFFSET('Sanitation Data'!$E$6,0,10*ROW('Sanitation Data'!E110)),NA())</f>
        <v>#N/A</v>
      </c>
      <c r="AC116" s="92" t="e">
        <f ca="true">+IF(AND(ISNUMBER(OFFSET('Sanitation Data'!$E$10,0,10*ROW('Sanitation Data'!E110))),'Data Summary'!CR116="Yes"),OFFSET('Sanitation Data'!$E$10,0,10*ROW('Sanitation Data'!E110)),NA())</f>
        <v>#N/A</v>
      </c>
      <c r="AD116" s="92" t="e">
        <f ca="true">+IF(AND(ISNUMBER(OFFSET('Sanitation Data'!$E$11,0,10*ROW('Sanitation Data'!E110))),'Data Summary'!CS116="Yes"),OFFSET('Sanitation Data'!$E$11,0,10*ROW('Sanitation Data'!E110)),NA())</f>
        <v>#N/A</v>
      </c>
      <c r="AE116" s="92" t="e">
        <f ca="true">+IF(AND(ISNUMBER(OFFSET('Sanitation Data'!$E$12,0,10*ROW('Sanitation Data'!E110))),'Data Summary'!CT116="Yes"),OFFSET('Sanitation Data'!$E$12,0,10*ROW('Sanitation Data'!E110)),NA())</f>
        <v>#N/A</v>
      </c>
      <c r="AF116" s="92" t="e">
        <f ca="true">+IF(AND(ISNUMBER(OFFSET('Sanitation Data'!$F$4,0,10*ROW('Sanitation Data'!F110))),'Data Summary'!CU116="Yes"),100-OFFSET('Sanitation Data'!$F$4,0,10*ROW('Sanitation Data'!F110)),NA())</f>
        <v>#N/A</v>
      </c>
      <c r="AG116" s="92" t="e">
        <f ca="true">+IF(AND(ISNUMBER(OFFSET('Sanitation Data'!$F$6,0,10*ROW('Sanitation Data'!F110))),'Data Summary'!CV116="Yes"),OFFSET('Sanitation Data'!$F$6,0,10*ROW('Sanitation Data'!F110)),NA())</f>
        <v>#N/A</v>
      </c>
      <c r="AH116" s="92" t="e">
        <f ca="true">+IF(AND(ISNUMBER(OFFSET('Sanitation Data'!$F$10,0,10*ROW('Sanitation Data'!F110))),'Data Summary'!CW116="Yes"),OFFSET('Sanitation Data'!$F$10,0,10*ROW('Sanitation Data'!F110)),NA())</f>
        <v>#N/A</v>
      </c>
      <c r="AI116" s="92" t="e">
        <f ca="true">+IF(AND(ISNUMBER(OFFSET('Sanitation Data'!$F$11,0,10*ROW('Sanitation Data'!F110))),'Data Summary'!CX116="Yes"),OFFSET('Sanitation Data'!$F$11,0,10*ROW('Sanitation Data'!F110)),NA())</f>
        <v>#N/A</v>
      </c>
      <c r="AJ116" s="92" t="e">
        <f ca="true">+IF(AND(ISNUMBER(OFFSET('Sanitation Data'!$F$12,0,10*ROW('Sanitation Data'!F110))),'Data Summary'!CY116="Yes"),OFFSET('Sanitation Data'!$F$12,0,10*ROW('Sanitation Data'!F110)),NA())</f>
        <v>#N/A</v>
      </c>
      <c r="AK116" s="92" t="e">
        <f ca="true">+IF(AND(ISNUMBER(OFFSET('Sanitation Data'!$G$4,0,10*ROW('Sanitation Data'!G110))),'Data Summary'!CZ116="Yes"),100-OFFSET('Sanitation Data'!$G$4,0,10*ROW('Sanitation Data'!G110)),NA())</f>
        <v>#N/A</v>
      </c>
      <c r="AL116" s="92" t="e">
        <f ca="true">+IF(AND(ISNUMBER(OFFSET('Sanitation Data'!$G$6,0,10*ROW('Sanitation Data'!G110))),'Data Summary'!DA116="Yes"),OFFSET('Sanitation Data'!$G$6,0,10*ROW('Sanitation Data'!G110)),NA())</f>
        <v>#N/A</v>
      </c>
      <c r="AM116" s="92" t="e">
        <f ca="true">+IF(AND(ISNUMBER(OFFSET('Sanitation Data'!$G$10,0,10*ROW('Sanitation Data'!G110))),'Data Summary'!DB116="Yes"),OFFSET('Sanitation Data'!$G$10,0,10*ROW('Sanitation Data'!G110)),NA())</f>
        <v>#N/A</v>
      </c>
      <c r="AN116" s="92" t="e">
        <f ca="true">+IF(AND(ISNUMBER(OFFSET('Sanitation Data'!$G$11,0,10*ROW('Sanitation Data'!G110))),'Data Summary'!DC116="Yes"),OFFSET('Sanitation Data'!$G$11,0,10*ROW('Sanitation Data'!G110)),NA())</f>
        <v>#N/A</v>
      </c>
      <c r="AO116" s="92" t="e">
        <f ca="true">+IF(AND(ISNUMBER(OFFSET('Sanitation Data'!$G$12,0,10*ROW('Sanitation Data'!G110))),'Data Summary'!DD116="Yes"),OFFSET('Sanitation Data'!$G$12,0,10*ROW('Sanitation Data'!G110)),NA())</f>
        <v>#N/A</v>
      </c>
      <c r="AP116" s="92" t="e">
        <f ca="true">+IF(AND(ISNUMBER(OFFSET('Sanitation Data'!$H$4,0,10*ROW('Sanitation Data'!H110))),'Data Summary'!DE116="Yes"),100-OFFSET('Sanitation Data'!$H$4,0,10*ROW('Sanitation Data'!H110)),NA())</f>
        <v>#N/A</v>
      </c>
      <c r="AQ116" s="92" t="e">
        <f ca="true">+IF(AND(ISNUMBER(OFFSET('Sanitation Data'!$H$6,0,10*ROW('Sanitation Data'!H110))),'Data Summary'!DF116="Yes"),OFFSET('Sanitation Data'!$H$6,0,10*ROW('Sanitation Data'!H110)),NA())</f>
        <v>#N/A</v>
      </c>
      <c r="AR116" s="92" t="e">
        <f ca="true">+IF(AND(ISNUMBER(OFFSET('Sanitation Data'!$H$10,0,10*ROW('Sanitation Data'!H110))),'Data Summary'!DG116="Yes"),OFFSET('Sanitation Data'!$H$10,0,10*ROW('Sanitation Data'!H110)),NA())</f>
        <v>#N/A</v>
      </c>
      <c r="AS116" s="92" t="e">
        <f ca="true">+IF(AND(ISNUMBER(OFFSET('Sanitation Data'!$H$11,0,10*ROW('Sanitation Data'!H110))),'Data Summary'!DH116="Yes"),OFFSET('Sanitation Data'!$H$11,0,10*ROW('Sanitation Data'!H110)),NA())</f>
        <v>#N/A</v>
      </c>
      <c r="AT116" s="92" t="e">
        <f ca="true">+IF(AND(ISNUMBER(OFFSET('Sanitation Data'!$H$12,0,10*ROW('Sanitation Data'!H110))),'Data Summary'!DI116="Yes"),OFFSET('Sanitation Data'!$H$12,0,10*ROW('Sanitation Data'!H110)),NA())</f>
        <v>#N/A</v>
      </c>
      <c r="AU116" s="92" t="e">
        <f ca="true">+IF(AND(ISNUMBER(OFFSET('Sanitation Data'!$I$4,0,10*ROW('Sanitation Data'!I110))),'Data Summary'!DJ116="Yes"),100-OFFSET('Sanitation Data'!$I$4,0,10*ROW('Sanitation Data'!I110)),NA())</f>
        <v>#N/A</v>
      </c>
      <c r="AV116" s="92" t="e">
        <f ca="true">+IF(AND(ISNUMBER(OFFSET('Sanitation Data'!$I$6,0,10*ROW('Sanitation Data'!I110))),'Data Summary'!DK116="Yes"),OFFSET('Sanitation Data'!$I$6,0,10*ROW('Sanitation Data'!I110)),NA())</f>
        <v>#N/A</v>
      </c>
      <c r="AW116" s="92" t="e">
        <f ca="true">+IF(AND(ISNUMBER(OFFSET('Sanitation Data'!$I$10,0,10*ROW('Sanitation Data'!I110))),'Data Summary'!DL116="Yes"),OFFSET('Sanitation Data'!$I$10,0,10*ROW('Sanitation Data'!I110)),NA())</f>
        <v>#N/A</v>
      </c>
      <c r="AX116" s="92" t="e">
        <f ca="true">+IF(AND(ISNUMBER(OFFSET('Sanitation Data'!$I$11,0,10*ROW('Sanitation Data'!I110))),'Data Summary'!DM116="Yes"),OFFSET('Sanitation Data'!$I$11,0,10*ROW('Sanitation Data'!I110)),NA())</f>
        <v>#N/A</v>
      </c>
      <c r="AY116" s="92" t="e">
        <f ca="true">+IF(AND(ISNUMBER(OFFSET('Sanitation Data'!$I$12,0,10*ROW('Sanitation Data'!I110))),'Data Summary'!DN116="Yes"),OFFSET('Sanitation Data'!$I$12,0,10*ROW('Sanitation Data'!I110)),NA())</f>
        <v>#N/A</v>
      </c>
      <c r="AZ116" s="93" t="e">
        <f ca="true">+IF(AND(ISNUMBER(OFFSET('Hygiene Data'!$D$5,0,10*ROW('Hygiene Data'!D110))),'Data Summary'!DO116="Yes"),OFFSET('Hygiene Data'!$D$5,0,10*ROW('Hygiene Data'!D110)),NA())</f>
        <v>#N/A</v>
      </c>
      <c r="BA116" s="93" t="e">
        <f ca="true">+IF(AND(ISNUMBER(OFFSET('Hygiene Data'!$D$7,0,10*ROW('Hygiene Data'!D110))),'Data Summary'!DP116="Yes"),OFFSET('Hygiene Data'!$D$7,0,10*ROW('Hygiene Data'!D110)),NA())</f>
        <v>#N/A</v>
      </c>
      <c r="BB116" s="93" t="e">
        <f ca="true">+IF(AND(ISNUMBER(OFFSET('Hygiene Data'!$D$9,0,10*ROW('Hygiene Data'!D110))),'Data Summary'!DQ116="Yes"),OFFSET('Hygiene Data'!$D$9,0,10*ROW('Hygiene Data'!D110)),NA())</f>
        <v>#N/A</v>
      </c>
      <c r="BC116" s="93" t="e">
        <f ca="true">+IF(AND(ISNUMBER(OFFSET('Hygiene Data'!$E$5,0,10*ROW('Hygiene Data'!E110))),'Data Summary'!DR116="Yes"),OFFSET('Hygiene Data'!$E$5,0,10*ROW('Hygiene Data'!E110)),NA())</f>
        <v>#N/A</v>
      </c>
      <c r="BD116" s="93" t="e">
        <f ca="true">+IF(AND(ISNUMBER(OFFSET('Hygiene Data'!$E$7,0,10*ROW('Hygiene Data'!E110))),'Data Summary'!DS116="Yes"),OFFSET('Hygiene Data'!$E$7,0,10*ROW('Hygiene Data'!E110)),NA())</f>
        <v>#N/A</v>
      </c>
      <c r="BE116" s="93" t="e">
        <f ca="true">+IF(AND(ISNUMBER(OFFSET('Hygiene Data'!$E$9,0,10*ROW('Hygiene Data'!E110))),'Data Summary'!DT116="Yes"),OFFSET('Hygiene Data'!$E$9,0,10*ROW('Hygiene Data'!E110)),NA())</f>
        <v>#N/A</v>
      </c>
      <c r="BF116" s="93" t="e">
        <f ca="true">+IF(AND(ISNUMBER(OFFSET('Hygiene Data'!$F$5,0,10*ROW('Hygiene Data'!F110))),'Data Summary'!DU116="Yes"),OFFSET('Hygiene Data'!$F$5,0,10*ROW('Hygiene Data'!F110)),NA())</f>
        <v>#N/A</v>
      </c>
      <c r="BG116" s="93" t="e">
        <f ca="true">+IF(AND(ISNUMBER(OFFSET('Hygiene Data'!$F$7,0,10*ROW('Hygiene Data'!F110))),'Data Summary'!DV116="Yes"),OFFSET('Hygiene Data'!$F$7,0,10*ROW('Hygiene Data'!F110)),NA())</f>
        <v>#N/A</v>
      </c>
      <c r="BH116" s="93" t="e">
        <f ca="true">+IF(AND(ISNUMBER(OFFSET('Hygiene Data'!$F$9,0,10*ROW('Hygiene Data'!F110))),'Data Summary'!DW116="Yes"),OFFSET('Hygiene Data'!$F$9,0,10*ROW('Hygiene Data'!F110)),NA())</f>
        <v>#N/A</v>
      </c>
      <c r="BI116" s="93" t="e">
        <f ca="true">+IF(AND(ISNUMBER(OFFSET('Hygiene Data'!$G$5,0,10*ROW('Hygiene Data'!G110))),'Data Summary'!DX116="Yes"),OFFSET('Hygiene Data'!$G$5,0,10*ROW('Hygiene Data'!G110)),NA())</f>
        <v>#N/A</v>
      </c>
      <c r="BJ116" s="93" t="e">
        <f ca="true">+IF(AND(ISNUMBER(OFFSET('Hygiene Data'!$G$7,0,10*ROW('Hygiene Data'!G110))),'Data Summary'!DY116="Yes"),OFFSET('Hygiene Data'!$G$7,0,10*ROW('Hygiene Data'!G110)),NA())</f>
        <v>#N/A</v>
      </c>
      <c r="BK116" s="93" t="e">
        <f ca="true">+IF(AND(ISNUMBER(OFFSET('Hygiene Data'!$G$9,0,10*ROW('Hygiene Data'!G110))),'Data Summary'!DZ116="Yes"),OFFSET('Hygiene Data'!$G$9,0,10*ROW('Hygiene Data'!G110)),NA())</f>
        <v>#N/A</v>
      </c>
      <c r="BL116" s="93" t="e">
        <f ca="true">+IF(AND(ISNUMBER(OFFSET('Hygiene Data'!$H$5,0,10*ROW('Hygiene Data'!H110))),'Data Summary'!EA116="Yes"),OFFSET('Hygiene Data'!$H$5,0,10*ROW('Hygiene Data'!H110)),NA())</f>
        <v>#N/A</v>
      </c>
      <c r="BM116" s="93" t="e">
        <f ca="true">+IF(AND(ISNUMBER(OFFSET('Hygiene Data'!$H$7,0,10*ROW('Hygiene Data'!H110))),'Data Summary'!EB116="Yes"),OFFSET('Hygiene Data'!$H$7,0,10*ROW('Hygiene Data'!H110)),NA())</f>
        <v>#N/A</v>
      </c>
      <c r="BN116" s="93" t="e">
        <f ca="true">+IF(AND(ISNUMBER(OFFSET('Hygiene Data'!$H$9,0,10*ROW('Hygiene Data'!H110))),'Data Summary'!EC116="Yes"),OFFSET('Hygiene Data'!$H$9,0,10*ROW('Hygiene Data'!H110)),NA())</f>
        <v>#N/A</v>
      </c>
      <c r="BO116" s="93" t="e">
        <f ca="true">+IF(AND(ISNUMBER(OFFSET('Hygiene Data'!$I$5,0,10*ROW('Hygiene Data'!I110))),'Data Summary'!ED116="Yes"),OFFSET('Hygiene Data'!$I$5,0,10*ROW('Hygiene Data'!I110)),NA())</f>
        <v>#N/A</v>
      </c>
      <c r="BP116" s="93" t="e">
        <f ca="true">+IF(AND(ISNUMBER(OFFSET('Hygiene Data'!$I$7,0,10*ROW('Hygiene Data'!I110))),'Data Summary'!EE116="Yes"),OFFSET('Hygiene Data'!$I$7,0,10*ROW('Hygiene Data'!I110)),NA())</f>
        <v>#N/A</v>
      </c>
      <c r="BQ116" s="93" t="e">
        <f ca="true">+IF(AND(ISNUMBER(OFFSET('Hygiene Data'!$I$9,0,10*ROW('Hygiene Data'!I110))),'Data Summary'!EF116="Yes"),OFFSET('Hygiene Data'!$I$9,0,10*ROW('Hygiene Data'!I110)),NA())</f>
        <v>#N/A</v>
      </c>
    </row>
    <row xmlns:x14ac="http://schemas.microsoft.com/office/spreadsheetml/2009/9/ac" r="117" x14ac:dyDescent="0.2">
      <c r="A117" s="328" t="e">
        <f ca="true">+RIGHT('Data Summary'!A117,LEN('Data Summary'!A117)-9)</f>
        <v>#VALUE!</v>
      </c>
      <c r="B117" s="35" t="str">
        <f ca="true">+IF(ISTEXT('Data Summary'!B117),'Data Summary'!B117,"")</f>
        <v/>
      </c>
      <c r="C117" s="327" t="e">
        <f ca="true">+VALUE('Data Summary'!C117)</f>
        <v>#VALUE!</v>
      </c>
      <c r="D117" s="91" t="e">
        <f ca="true">+IF(AND(ISNUMBER(OFFSET('Water Data'!$D$4,0,10*ROW('Water Data'!D111))),'Data Summary'!BS117="Yes"),100-OFFSET('Water Data'!$D$4,0,10*ROW('Water Data'!D111)),NA())</f>
        <v>#N/A</v>
      </c>
      <c r="E117" s="91" t="e">
        <f ca="true">+IF(AND(ISNUMBER(OFFSET('Water Data'!$D$6,0,10*ROW('Water Data'!D111))),'Data Summary'!BT117="Yes"),OFFSET('Water Data'!$D$6,0,10*ROW('Water Data'!D111)),NA())</f>
        <v>#N/A</v>
      </c>
      <c r="F117" s="91" t="e">
        <f ca="true">+IF(AND(ISNUMBER(OFFSET('Water Data'!$D$9,0,10*ROW('Water Data'!D111))),'Data Summary'!BU117="Yes"),OFFSET('Water Data'!$D$9,0,10*ROW('Water Data'!D111)),NA())</f>
        <v>#N/A</v>
      </c>
      <c r="G117" s="91" t="e">
        <f ca="true">+IF(AND(ISNUMBER(OFFSET('Water Data'!$E$4,0,10*ROW('Water Data'!E111))),'Data Summary'!BV117="Yes"),100-OFFSET('Water Data'!$E$4,0,10*ROW('Water Data'!E111)),NA())</f>
        <v>#N/A</v>
      </c>
      <c r="H117" s="91" t="e">
        <f ca="true">+IF(AND(ISNUMBER(OFFSET('Water Data'!$E$6,0,10*ROW('Water Data'!E111))),'Data Summary'!BW117="Yes"),OFFSET('Water Data'!$E$6,0,10*ROW('Water Data'!E111)),NA())</f>
        <v>#N/A</v>
      </c>
      <c r="I117" s="91" t="e">
        <f ca="true">+IF(AND(ISNUMBER(OFFSET('Water Data'!$E$9,0,10*ROW('Water Data'!E111))),'Data Summary'!BX117="Yes"),OFFSET('Water Data'!$E$9,0,10*ROW('Water Data'!E111)),NA())</f>
        <v>#N/A</v>
      </c>
      <c r="J117" s="91" t="e">
        <f ca="true">+IF(AND(ISNUMBER(OFFSET('Water Data'!$F$4,0,10*ROW('Water Data'!F111))),'Data Summary'!BY117="Yes"),100-OFFSET('Water Data'!$F$4,0,10*ROW('Water Data'!F111)),NA())</f>
        <v>#N/A</v>
      </c>
      <c r="K117" s="91" t="e">
        <f ca="true">+IF(AND(ISNUMBER(OFFSET('Water Data'!$F$6,0,10*ROW('Water Data'!F111))),'Data Summary'!BZ117="Yes"),OFFSET('Water Data'!$F$6,0,10*ROW('Water Data'!F111)),NA())</f>
        <v>#N/A</v>
      </c>
      <c r="L117" s="91" t="e">
        <f ca="true">+IF(AND(ISNUMBER(OFFSET('Water Data'!$F$9,0,10*ROW('Water Data'!F111))),'Data Summary'!CA117="Yes"),OFFSET('Water Data'!$F$9,0,10*ROW('Water Data'!F111)),NA())</f>
        <v>#N/A</v>
      </c>
      <c r="M117" s="91" t="e">
        <f ca="true">+IF(AND(ISNUMBER(OFFSET('Water Data'!$G$4,0,10*ROW('Water Data'!G111))),'Data Summary'!CB117="Yes"),100-OFFSET('Water Data'!$G$4,0,10*ROW('Water Data'!G111)),NA())</f>
        <v>#N/A</v>
      </c>
      <c r="N117" s="91" t="e">
        <f ca="true">+IF(AND(ISNUMBER(OFFSET('Water Data'!$G$6,0,10*ROW('Water Data'!G111))),'Data Summary'!CC117="Yes"),OFFSET('Water Data'!$G$6,0,10*ROW('Water Data'!G111)),NA())</f>
        <v>#N/A</v>
      </c>
      <c r="O117" s="91" t="e">
        <f ca="true">+IF(AND(ISNUMBER(OFFSET('Water Data'!$G$9,0,10*ROW('Water Data'!G111))),'Data Summary'!CD117="Yes"),OFFSET('Water Data'!$G$9,0,10*ROW('Water Data'!G111)),NA())</f>
        <v>#N/A</v>
      </c>
      <c r="P117" s="91" t="e">
        <f ca="true">+IF(AND(ISNUMBER(OFFSET('Water Data'!$H$4,0,10*ROW('Water Data'!H111))),'Data Summary'!CE117="Yes"),100-OFFSET('Water Data'!$H$4,0,10*ROW('Water Data'!H111)),NA())</f>
        <v>#N/A</v>
      </c>
      <c r="Q117" s="91" t="e">
        <f ca="true">+IF(AND(ISNUMBER(OFFSET('Water Data'!$H$6,0,10*ROW('Water Data'!H111))),'Data Summary'!CF117="Yes"),OFFSET('Water Data'!$H$6,0,10*ROW('Water Data'!H111)),NA())</f>
        <v>#N/A</v>
      </c>
      <c r="R117" s="91" t="e">
        <f ca="true">+IF(AND(ISNUMBER(OFFSET('Water Data'!$H$9,0,10*ROW('Water Data'!H111))),'Data Summary'!CG117="Yes"),OFFSET('Water Data'!$H$9,0,10*ROW('Water Data'!H111)),NA())</f>
        <v>#N/A</v>
      </c>
      <c r="S117" s="91" t="e">
        <f ca="true">+IF(AND(ISNUMBER(OFFSET('Water Data'!$I$4,0,10*ROW('Water Data'!I111))),'Data Summary'!CH117="Yes"),100-OFFSET('Water Data'!$I$4,0,10*ROW('Water Data'!I111)),NA())</f>
        <v>#N/A</v>
      </c>
      <c r="T117" s="91" t="e">
        <f ca="true">+IF(AND(ISNUMBER(OFFSET('Water Data'!$I$6,0,10*ROW('Water Data'!I111))),'Data Summary'!CI117="Yes"),OFFSET('Water Data'!$I$6,0,10*ROW('Water Data'!I111)),NA())</f>
        <v>#N/A</v>
      </c>
      <c r="U117" s="91" t="e">
        <f ca="true">+IF(AND(ISNUMBER(OFFSET('Water Data'!$I$9,0,10*ROW('Water Data'!I111))),'Data Summary'!CJ117="Yes"),OFFSET('Water Data'!$I$9,0,10*ROW('Water Data'!I111)),NA())</f>
        <v>#N/A</v>
      </c>
      <c r="V117" s="92" t="e">
        <f ca="true">+IF(AND(ISNUMBER(OFFSET('Sanitation Data'!$D$4,0,10*ROW('Sanitation Data'!D111))),'Data Summary'!CK117="Yes"),100-OFFSET('Sanitation Data'!$D$4,0,10*ROW('Sanitation Data'!D111)),NA())</f>
        <v>#N/A</v>
      </c>
      <c r="W117" s="92" t="e">
        <f ca="true">+IF(AND(ISNUMBER(OFFSET('Sanitation Data'!$D$6,0,10*ROW('Sanitation Data'!D111))),'Data Summary'!CL117="Yes"),OFFSET('Sanitation Data'!$D$6,0,10*ROW('Sanitation Data'!D111)),NA())</f>
        <v>#N/A</v>
      </c>
      <c r="X117" s="92" t="e">
        <f ca="true">+IF(AND(ISNUMBER(OFFSET('Sanitation Data'!$D$10,0,10*ROW('Sanitation Data'!D111))),'Data Summary'!CM117="Yes"),OFFSET('Sanitation Data'!$D$10,0,10*ROW('Sanitation Data'!D111)),NA())</f>
        <v>#N/A</v>
      </c>
      <c r="Y117" s="92" t="e">
        <f ca="true">+IF(AND(ISNUMBER(OFFSET('Sanitation Data'!$D$11,0,10*ROW('Sanitation Data'!D111))),'Data Summary'!CN117="Yes"),OFFSET('Sanitation Data'!$D$11,0,10*ROW('Sanitation Data'!D111)),NA())</f>
        <v>#N/A</v>
      </c>
      <c r="Z117" s="92" t="e">
        <f ca="true">+IF(AND(ISNUMBER(OFFSET('Sanitation Data'!$D$12,0,10*ROW('Sanitation Data'!D111))),'Data Summary'!CO117="Yes"),OFFSET('Sanitation Data'!$D$12,0,10*ROW('Sanitation Data'!D111)),NA())</f>
        <v>#N/A</v>
      </c>
      <c r="AA117" s="92" t="e">
        <f ca="true">+IF(AND(ISNUMBER(OFFSET('Sanitation Data'!$E$4,0,10*ROW('Sanitation Data'!E111))),'Data Summary'!CP117="Yes"),100-OFFSET('Sanitation Data'!$E$4,0,10*ROW('Sanitation Data'!E111)),NA())</f>
        <v>#N/A</v>
      </c>
      <c r="AB117" s="92" t="e">
        <f ca="true">+IF(AND(ISNUMBER(OFFSET('Sanitation Data'!$E$6,0,10*ROW('Sanitation Data'!E111))),'Data Summary'!CQ117="Yes"),OFFSET('Sanitation Data'!$E$6,0,10*ROW('Sanitation Data'!E111)),NA())</f>
        <v>#N/A</v>
      </c>
      <c r="AC117" s="92" t="e">
        <f ca="true">+IF(AND(ISNUMBER(OFFSET('Sanitation Data'!$E$10,0,10*ROW('Sanitation Data'!E111))),'Data Summary'!CR117="Yes"),OFFSET('Sanitation Data'!$E$10,0,10*ROW('Sanitation Data'!E111)),NA())</f>
        <v>#N/A</v>
      </c>
      <c r="AD117" s="92" t="e">
        <f ca="true">+IF(AND(ISNUMBER(OFFSET('Sanitation Data'!$E$11,0,10*ROW('Sanitation Data'!E111))),'Data Summary'!CS117="Yes"),OFFSET('Sanitation Data'!$E$11,0,10*ROW('Sanitation Data'!E111)),NA())</f>
        <v>#N/A</v>
      </c>
      <c r="AE117" s="92" t="e">
        <f ca="true">+IF(AND(ISNUMBER(OFFSET('Sanitation Data'!$E$12,0,10*ROW('Sanitation Data'!E111))),'Data Summary'!CT117="Yes"),OFFSET('Sanitation Data'!$E$12,0,10*ROW('Sanitation Data'!E111)),NA())</f>
        <v>#N/A</v>
      </c>
      <c r="AF117" s="92" t="e">
        <f ca="true">+IF(AND(ISNUMBER(OFFSET('Sanitation Data'!$F$4,0,10*ROW('Sanitation Data'!F111))),'Data Summary'!CU117="Yes"),100-OFFSET('Sanitation Data'!$F$4,0,10*ROW('Sanitation Data'!F111)),NA())</f>
        <v>#N/A</v>
      </c>
      <c r="AG117" s="92" t="e">
        <f ca="true">+IF(AND(ISNUMBER(OFFSET('Sanitation Data'!$F$6,0,10*ROW('Sanitation Data'!F111))),'Data Summary'!CV117="Yes"),OFFSET('Sanitation Data'!$F$6,0,10*ROW('Sanitation Data'!F111)),NA())</f>
        <v>#N/A</v>
      </c>
      <c r="AH117" s="92" t="e">
        <f ca="true">+IF(AND(ISNUMBER(OFFSET('Sanitation Data'!$F$10,0,10*ROW('Sanitation Data'!F111))),'Data Summary'!CW117="Yes"),OFFSET('Sanitation Data'!$F$10,0,10*ROW('Sanitation Data'!F111)),NA())</f>
        <v>#N/A</v>
      </c>
      <c r="AI117" s="92" t="e">
        <f ca="true">+IF(AND(ISNUMBER(OFFSET('Sanitation Data'!$F$11,0,10*ROW('Sanitation Data'!F111))),'Data Summary'!CX117="Yes"),OFFSET('Sanitation Data'!$F$11,0,10*ROW('Sanitation Data'!F111)),NA())</f>
        <v>#N/A</v>
      </c>
      <c r="AJ117" s="92" t="e">
        <f ca="true">+IF(AND(ISNUMBER(OFFSET('Sanitation Data'!$F$12,0,10*ROW('Sanitation Data'!F111))),'Data Summary'!CY117="Yes"),OFFSET('Sanitation Data'!$F$12,0,10*ROW('Sanitation Data'!F111)),NA())</f>
        <v>#N/A</v>
      </c>
      <c r="AK117" s="92" t="e">
        <f ca="true">+IF(AND(ISNUMBER(OFFSET('Sanitation Data'!$G$4,0,10*ROW('Sanitation Data'!G111))),'Data Summary'!CZ117="Yes"),100-OFFSET('Sanitation Data'!$G$4,0,10*ROW('Sanitation Data'!G111)),NA())</f>
        <v>#N/A</v>
      </c>
      <c r="AL117" s="92" t="e">
        <f ca="true">+IF(AND(ISNUMBER(OFFSET('Sanitation Data'!$G$6,0,10*ROW('Sanitation Data'!G111))),'Data Summary'!DA117="Yes"),OFFSET('Sanitation Data'!$G$6,0,10*ROW('Sanitation Data'!G111)),NA())</f>
        <v>#N/A</v>
      </c>
      <c r="AM117" s="92" t="e">
        <f ca="true">+IF(AND(ISNUMBER(OFFSET('Sanitation Data'!$G$10,0,10*ROW('Sanitation Data'!G111))),'Data Summary'!DB117="Yes"),OFFSET('Sanitation Data'!$G$10,0,10*ROW('Sanitation Data'!G111)),NA())</f>
        <v>#N/A</v>
      </c>
      <c r="AN117" s="92" t="e">
        <f ca="true">+IF(AND(ISNUMBER(OFFSET('Sanitation Data'!$G$11,0,10*ROW('Sanitation Data'!G111))),'Data Summary'!DC117="Yes"),OFFSET('Sanitation Data'!$G$11,0,10*ROW('Sanitation Data'!G111)),NA())</f>
        <v>#N/A</v>
      </c>
      <c r="AO117" s="92" t="e">
        <f ca="true">+IF(AND(ISNUMBER(OFFSET('Sanitation Data'!$G$12,0,10*ROW('Sanitation Data'!G111))),'Data Summary'!DD117="Yes"),OFFSET('Sanitation Data'!$G$12,0,10*ROW('Sanitation Data'!G111)),NA())</f>
        <v>#N/A</v>
      </c>
      <c r="AP117" s="92" t="e">
        <f ca="true">+IF(AND(ISNUMBER(OFFSET('Sanitation Data'!$H$4,0,10*ROW('Sanitation Data'!H111))),'Data Summary'!DE117="Yes"),100-OFFSET('Sanitation Data'!$H$4,0,10*ROW('Sanitation Data'!H111)),NA())</f>
        <v>#N/A</v>
      </c>
      <c r="AQ117" s="92" t="e">
        <f ca="true">+IF(AND(ISNUMBER(OFFSET('Sanitation Data'!$H$6,0,10*ROW('Sanitation Data'!H111))),'Data Summary'!DF117="Yes"),OFFSET('Sanitation Data'!$H$6,0,10*ROW('Sanitation Data'!H111)),NA())</f>
        <v>#N/A</v>
      </c>
      <c r="AR117" s="92" t="e">
        <f ca="true">+IF(AND(ISNUMBER(OFFSET('Sanitation Data'!$H$10,0,10*ROW('Sanitation Data'!H111))),'Data Summary'!DG117="Yes"),OFFSET('Sanitation Data'!$H$10,0,10*ROW('Sanitation Data'!H111)),NA())</f>
        <v>#N/A</v>
      </c>
      <c r="AS117" s="92" t="e">
        <f ca="true">+IF(AND(ISNUMBER(OFFSET('Sanitation Data'!$H$11,0,10*ROW('Sanitation Data'!H111))),'Data Summary'!DH117="Yes"),OFFSET('Sanitation Data'!$H$11,0,10*ROW('Sanitation Data'!H111)),NA())</f>
        <v>#N/A</v>
      </c>
      <c r="AT117" s="92" t="e">
        <f ca="true">+IF(AND(ISNUMBER(OFFSET('Sanitation Data'!$H$12,0,10*ROW('Sanitation Data'!H111))),'Data Summary'!DI117="Yes"),OFFSET('Sanitation Data'!$H$12,0,10*ROW('Sanitation Data'!H111)),NA())</f>
        <v>#N/A</v>
      </c>
      <c r="AU117" s="92" t="e">
        <f ca="true">+IF(AND(ISNUMBER(OFFSET('Sanitation Data'!$I$4,0,10*ROW('Sanitation Data'!I111))),'Data Summary'!DJ117="Yes"),100-OFFSET('Sanitation Data'!$I$4,0,10*ROW('Sanitation Data'!I111)),NA())</f>
        <v>#N/A</v>
      </c>
      <c r="AV117" s="92" t="e">
        <f ca="true">+IF(AND(ISNUMBER(OFFSET('Sanitation Data'!$I$6,0,10*ROW('Sanitation Data'!I111))),'Data Summary'!DK117="Yes"),OFFSET('Sanitation Data'!$I$6,0,10*ROW('Sanitation Data'!I111)),NA())</f>
        <v>#N/A</v>
      </c>
      <c r="AW117" s="92" t="e">
        <f ca="true">+IF(AND(ISNUMBER(OFFSET('Sanitation Data'!$I$10,0,10*ROW('Sanitation Data'!I111))),'Data Summary'!DL117="Yes"),OFFSET('Sanitation Data'!$I$10,0,10*ROW('Sanitation Data'!I111)),NA())</f>
        <v>#N/A</v>
      </c>
      <c r="AX117" s="92" t="e">
        <f ca="true">+IF(AND(ISNUMBER(OFFSET('Sanitation Data'!$I$11,0,10*ROW('Sanitation Data'!I111))),'Data Summary'!DM117="Yes"),OFFSET('Sanitation Data'!$I$11,0,10*ROW('Sanitation Data'!I111)),NA())</f>
        <v>#N/A</v>
      </c>
      <c r="AY117" s="92" t="e">
        <f ca="true">+IF(AND(ISNUMBER(OFFSET('Sanitation Data'!$I$12,0,10*ROW('Sanitation Data'!I111))),'Data Summary'!DN117="Yes"),OFFSET('Sanitation Data'!$I$12,0,10*ROW('Sanitation Data'!I111)),NA())</f>
        <v>#N/A</v>
      </c>
      <c r="AZ117" s="93" t="e">
        <f ca="true">+IF(AND(ISNUMBER(OFFSET('Hygiene Data'!$D$5,0,10*ROW('Hygiene Data'!D111))),'Data Summary'!DO117="Yes"),OFFSET('Hygiene Data'!$D$5,0,10*ROW('Hygiene Data'!D111)),NA())</f>
        <v>#N/A</v>
      </c>
      <c r="BA117" s="93" t="e">
        <f ca="true">+IF(AND(ISNUMBER(OFFSET('Hygiene Data'!$D$7,0,10*ROW('Hygiene Data'!D111))),'Data Summary'!DP117="Yes"),OFFSET('Hygiene Data'!$D$7,0,10*ROW('Hygiene Data'!D111)),NA())</f>
        <v>#N/A</v>
      </c>
      <c r="BB117" s="93" t="e">
        <f ca="true">+IF(AND(ISNUMBER(OFFSET('Hygiene Data'!$D$9,0,10*ROW('Hygiene Data'!D111))),'Data Summary'!DQ117="Yes"),OFFSET('Hygiene Data'!$D$9,0,10*ROW('Hygiene Data'!D111)),NA())</f>
        <v>#N/A</v>
      </c>
      <c r="BC117" s="93" t="e">
        <f ca="true">+IF(AND(ISNUMBER(OFFSET('Hygiene Data'!$E$5,0,10*ROW('Hygiene Data'!E111))),'Data Summary'!DR117="Yes"),OFFSET('Hygiene Data'!$E$5,0,10*ROW('Hygiene Data'!E111)),NA())</f>
        <v>#N/A</v>
      </c>
      <c r="BD117" s="93" t="e">
        <f ca="true">+IF(AND(ISNUMBER(OFFSET('Hygiene Data'!$E$7,0,10*ROW('Hygiene Data'!E111))),'Data Summary'!DS117="Yes"),OFFSET('Hygiene Data'!$E$7,0,10*ROW('Hygiene Data'!E111)),NA())</f>
        <v>#N/A</v>
      </c>
      <c r="BE117" s="93" t="e">
        <f ca="true">+IF(AND(ISNUMBER(OFFSET('Hygiene Data'!$E$9,0,10*ROW('Hygiene Data'!E111))),'Data Summary'!DT117="Yes"),OFFSET('Hygiene Data'!$E$9,0,10*ROW('Hygiene Data'!E111)),NA())</f>
        <v>#N/A</v>
      </c>
      <c r="BF117" s="93" t="e">
        <f ca="true">+IF(AND(ISNUMBER(OFFSET('Hygiene Data'!$F$5,0,10*ROW('Hygiene Data'!F111))),'Data Summary'!DU117="Yes"),OFFSET('Hygiene Data'!$F$5,0,10*ROW('Hygiene Data'!F111)),NA())</f>
        <v>#N/A</v>
      </c>
      <c r="BG117" s="93" t="e">
        <f ca="true">+IF(AND(ISNUMBER(OFFSET('Hygiene Data'!$F$7,0,10*ROW('Hygiene Data'!F111))),'Data Summary'!DV117="Yes"),OFFSET('Hygiene Data'!$F$7,0,10*ROW('Hygiene Data'!F111)),NA())</f>
        <v>#N/A</v>
      </c>
      <c r="BH117" s="93" t="e">
        <f ca="true">+IF(AND(ISNUMBER(OFFSET('Hygiene Data'!$F$9,0,10*ROW('Hygiene Data'!F111))),'Data Summary'!DW117="Yes"),OFFSET('Hygiene Data'!$F$9,0,10*ROW('Hygiene Data'!F111)),NA())</f>
        <v>#N/A</v>
      </c>
      <c r="BI117" s="93" t="e">
        <f ca="true">+IF(AND(ISNUMBER(OFFSET('Hygiene Data'!$G$5,0,10*ROW('Hygiene Data'!G111))),'Data Summary'!DX117="Yes"),OFFSET('Hygiene Data'!$G$5,0,10*ROW('Hygiene Data'!G111)),NA())</f>
        <v>#N/A</v>
      </c>
      <c r="BJ117" s="93" t="e">
        <f ca="true">+IF(AND(ISNUMBER(OFFSET('Hygiene Data'!$G$7,0,10*ROW('Hygiene Data'!G111))),'Data Summary'!DY117="Yes"),OFFSET('Hygiene Data'!$G$7,0,10*ROW('Hygiene Data'!G111)),NA())</f>
        <v>#N/A</v>
      </c>
      <c r="BK117" s="93" t="e">
        <f ca="true">+IF(AND(ISNUMBER(OFFSET('Hygiene Data'!$G$9,0,10*ROW('Hygiene Data'!G111))),'Data Summary'!DZ117="Yes"),OFFSET('Hygiene Data'!$G$9,0,10*ROW('Hygiene Data'!G111)),NA())</f>
        <v>#N/A</v>
      </c>
      <c r="BL117" s="93" t="e">
        <f ca="true">+IF(AND(ISNUMBER(OFFSET('Hygiene Data'!$H$5,0,10*ROW('Hygiene Data'!H111))),'Data Summary'!EA117="Yes"),OFFSET('Hygiene Data'!$H$5,0,10*ROW('Hygiene Data'!H111)),NA())</f>
        <v>#N/A</v>
      </c>
      <c r="BM117" s="93" t="e">
        <f ca="true">+IF(AND(ISNUMBER(OFFSET('Hygiene Data'!$H$7,0,10*ROW('Hygiene Data'!H111))),'Data Summary'!EB117="Yes"),OFFSET('Hygiene Data'!$H$7,0,10*ROW('Hygiene Data'!H111)),NA())</f>
        <v>#N/A</v>
      </c>
      <c r="BN117" s="93" t="e">
        <f ca="true">+IF(AND(ISNUMBER(OFFSET('Hygiene Data'!$H$9,0,10*ROW('Hygiene Data'!H111))),'Data Summary'!EC117="Yes"),OFFSET('Hygiene Data'!$H$9,0,10*ROW('Hygiene Data'!H111)),NA())</f>
        <v>#N/A</v>
      </c>
      <c r="BO117" s="93" t="e">
        <f ca="true">+IF(AND(ISNUMBER(OFFSET('Hygiene Data'!$I$5,0,10*ROW('Hygiene Data'!I111))),'Data Summary'!ED117="Yes"),OFFSET('Hygiene Data'!$I$5,0,10*ROW('Hygiene Data'!I111)),NA())</f>
        <v>#N/A</v>
      </c>
      <c r="BP117" s="93" t="e">
        <f ca="true">+IF(AND(ISNUMBER(OFFSET('Hygiene Data'!$I$7,0,10*ROW('Hygiene Data'!I111))),'Data Summary'!EE117="Yes"),OFFSET('Hygiene Data'!$I$7,0,10*ROW('Hygiene Data'!I111)),NA())</f>
        <v>#N/A</v>
      </c>
      <c r="BQ117" s="93" t="e">
        <f ca="true">+IF(AND(ISNUMBER(OFFSET('Hygiene Data'!$I$9,0,10*ROW('Hygiene Data'!I111))),'Data Summary'!EF117="Yes"),OFFSET('Hygiene Data'!$I$9,0,10*ROW('Hygiene Data'!I111)),NA())</f>
        <v>#N/A</v>
      </c>
    </row>
    <row xmlns:x14ac="http://schemas.microsoft.com/office/spreadsheetml/2009/9/ac" r="118" x14ac:dyDescent="0.2">
      <c r="A118" s="328" t="e">
        <f ca="true">+RIGHT('Data Summary'!A118,LEN('Data Summary'!A118)-9)</f>
        <v>#VALUE!</v>
      </c>
      <c r="B118" s="35" t="str">
        <f ca="true">+IF(ISTEXT('Data Summary'!B118),'Data Summary'!B118,"")</f>
        <v/>
      </c>
      <c r="C118" s="327" t="e">
        <f ca="true">+VALUE('Data Summary'!C118)</f>
        <v>#VALUE!</v>
      </c>
      <c r="D118" s="91" t="e">
        <f ca="true">+IF(AND(ISNUMBER(OFFSET('Water Data'!$D$4,0,10*ROW('Water Data'!D112))),'Data Summary'!BS118="Yes"),100-OFFSET('Water Data'!$D$4,0,10*ROW('Water Data'!D112)),NA())</f>
        <v>#N/A</v>
      </c>
      <c r="E118" s="91" t="e">
        <f ca="true">+IF(AND(ISNUMBER(OFFSET('Water Data'!$D$6,0,10*ROW('Water Data'!D112))),'Data Summary'!BT118="Yes"),OFFSET('Water Data'!$D$6,0,10*ROW('Water Data'!D112)),NA())</f>
        <v>#N/A</v>
      </c>
      <c r="F118" s="91" t="e">
        <f ca="true">+IF(AND(ISNUMBER(OFFSET('Water Data'!$D$9,0,10*ROW('Water Data'!D112))),'Data Summary'!BU118="Yes"),OFFSET('Water Data'!$D$9,0,10*ROW('Water Data'!D112)),NA())</f>
        <v>#N/A</v>
      </c>
      <c r="G118" s="91" t="e">
        <f ca="true">+IF(AND(ISNUMBER(OFFSET('Water Data'!$E$4,0,10*ROW('Water Data'!E112))),'Data Summary'!BV118="Yes"),100-OFFSET('Water Data'!$E$4,0,10*ROW('Water Data'!E112)),NA())</f>
        <v>#N/A</v>
      </c>
      <c r="H118" s="91" t="e">
        <f ca="true">+IF(AND(ISNUMBER(OFFSET('Water Data'!$E$6,0,10*ROW('Water Data'!E112))),'Data Summary'!BW118="Yes"),OFFSET('Water Data'!$E$6,0,10*ROW('Water Data'!E112)),NA())</f>
        <v>#N/A</v>
      </c>
      <c r="I118" s="91" t="e">
        <f ca="true">+IF(AND(ISNUMBER(OFFSET('Water Data'!$E$9,0,10*ROW('Water Data'!E112))),'Data Summary'!BX118="Yes"),OFFSET('Water Data'!$E$9,0,10*ROW('Water Data'!E112)),NA())</f>
        <v>#N/A</v>
      </c>
      <c r="J118" s="91" t="e">
        <f ca="true">+IF(AND(ISNUMBER(OFFSET('Water Data'!$F$4,0,10*ROW('Water Data'!F112))),'Data Summary'!BY118="Yes"),100-OFFSET('Water Data'!$F$4,0,10*ROW('Water Data'!F112)),NA())</f>
        <v>#N/A</v>
      </c>
      <c r="K118" s="91" t="e">
        <f ca="true">+IF(AND(ISNUMBER(OFFSET('Water Data'!$F$6,0,10*ROW('Water Data'!F112))),'Data Summary'!BZ118="Yes"),OFFSET('Water Data'!$F$6,0,10*ROW('Water Data'!F112)),NA())</f>
        <v>#N/A</v>
      </c>
      <c r="L118" s="91" t="e">
        <f ca="true">+IF(AND(ISNUMBER(OFFSET('Water Data'!$F$9,0,10*ROW('Water Data'!F112))),'Data Summary'!CA118="Yes"),OFFSET('Water Data'!$F$9,0,10*ROW('Water Data'!F112)),NA())</f>
        <v>#N/A</v>
      </c>
      <c r="M118" s="91" t="e">
        <f ca="true">+IF(AND(ISNUMBER(OFFSET('Water Data'!$G$4,0,10*ROW('Water Data'!G112))),'Data Summary'!CB118="Yes"),100-OFFSET('Water Data'!$G$4,0,10*ROW('Water Data'!G112)),NA())</f>
        <v>#N/A</v>
      </c>
      <c r="N118" s="91" t="e">
        <f ca="true">+IF(AND(ISNUMBER(OFFSET('Water Data'!$G$6,0,10*ROW('Water Data'!G112))),'Data Summary'!CC118="Yes"),OFFSET('Water Data'!$G$6,0,10*ROW('Water Data'!G112)),NA())</f>
        <v>#N/A</v>
      </c>
      <c r="O118" s="91" t="e">
        <f ca="true">+IF(AND(ISNUMBER(OFFSET('Water Data'!$G$9,0,10*ROW('Water Data'!G112))),'Data Summary'!CD118="Yes"),OFFSET('Water Data'!$G$9,0,10*ROW('Water Data'!G112)),NA())</f>
        <v>#N/A</v>
      </c>
      <c r="P118" s="91" t="e">
        <f ca="true">+IF(AND(ISNUMBER(OFFSET('Water Data'!$H$4,0,10*ROW('Water Data'!H112))),'Data Summary'!CE118="Yes"),100-OFFSET('Water Data'!$H$4,0,10*ROW('Water Data'!H112)),NA())</f>
        <v>#N/A</v>
      </c>
      <c r="Q118" s="91" t="e">
        <f ca="true">+IF(AND(ISNUMBER(OFFSET('Water Data'!$H$6,0,10*ROW('Water Data'!H112))),'Data Summary'!CF118="Yes"),OFFSET('Water Data'!$H$6,0,10*ROW('Water Data'!H112)),NA())</f>
        <v>#N/A</v>
      </c>
      <c r="R118" s="91" t="e">
        <f ca="true">+IF(AND(ISNUMBER(OFFSET('Water Data'!$H$9,0,10*ROW('Water Data'!H112))),'Data Summary'!CG118="Yes"),OFFSET('Water Data'!$H$9,0,10*ROW('Water Data'!H112)),NA())</f>
        <v>#N/A</v>
      </c>
      <c r="S118" s="91" t="e">
        <f ca="true">+IF(AND(ISNUMBER(OFFSET('Water Data'!$I$4,0,10*ROW('Water Data'!I112))),'Data Summary'!CH118="Yes"),100-OFFSET('Water Data'!$I$4,0,10*ROW('Water Data'!I112)),NA())</f>
        <v>#N/A</v>
      </c>
      <c r="T118" s="91" t="e">
        <f ca="true">+IF(AND(ISNUMBER(OFFSET('Water Data'!$I$6,0,10*ROW('Water Data'!I112))),'Data Summary'!CI118="Yes"),OFFSET('Water Data'!$I$6,0,10*ROW('Water Data'!I112)),NA())</f>
        <v>#N/A</v>
      </c>
      <c r="U118" s="91" t="e">
        <f ca="true">+IF(AND(ISNUMBER(OFFSET('Water Data'!$I$9,0,10*ROW('Water Data'!I112))),'Data Summary'!CJ118="Yes"),OFFSET('Water Data'!$I$9,0,10*ROW('Water Data'!I112)),NA())</f>
        <v>#N/A</v>
      </c>
      <c r="V118" s="92" t="e">
        <f ca="true">+IF(AND(ISNUMBER(OFFSET('Sanitation Data'!$D$4,0,10*ROW('Sanitation Data'!D112))),'Data Summary'!CK118="Yes"),100-OFFSET('Sanitation Data'!$D$4,0,10*ROW('Sanitation Data'!D112)),NA())</f>
        <v>#N/A</v>
      </c>
      <c r="W118" s="92" t="e">
        <f ca="true">+IF(AND(ISNUMBER(OFFSET('Sanitation Data'!$D$6,0,10*ROW('Sanitation Data'!D112))),'Data Summary'!CL118="Yes"),OFFSET('Sanitation Data'!$D$6,0,10*ROW('Sanitation Data'!D112)),NA())</f>
        <v>#N/A</v>
      </c>
      <c r="X118" s="92" t="e">
        <f ca="true">+IF(AND(ISNUMBER(OFFSET('Sanitation Data'!$D$10,0,10*ROW('Sanitation Data'!D112))),'Data Summary'!CM118="Yes"),OFFSET('Sanitation Data'!$D$10,0,10*ROW('Sanitation Data'!D112)),NA())</f>
        <v>#N/A</v>
      </c>
      <c r="Y118" s="92" t="e">
        <f ca="true">+IF(AND(ISNUMBER(OFFSET('Sanitation Data'!$D$11,0,10*ROW('Sanitation Data'!D112))),'Data Summary'!CN118="Yes"),OFFSET('Sanitation Data'!$D$11,0,10*ROW('Sanitation Data'!D112)),NA())</f>
        <v>#N/A</v>
      </c>
      <c r="Z118" s="92" t="e">
        <f ca="true">+IF(AND(ISNUMBER(OFFSET('Sanitation Data'!$D$12,0,10*ROW('Sanitation Data'!D112))),'Data Summary'!CO118="Yes"),OFFSET('Sanitation Data'!$D$12,0,10*ROW('Sanitation Data'!D112)),NA())</f>
        <v>#N/A</v>
      </c>
      <c r="AA118" s="92" t="e">
        <f ca="true">+IF(AND(ISNUMBER(OFFSET('Sanitation Data'!$E$4,0,10*ROW('Sanitation Data'!E112))),'Data Summary'!CP118="Yes"),100-OFFSET('Sanitation Data'!$E$4,0,10*ROW('Sanitation Data'!E112)),NA())</f>
        <v>#N/A</v>
      </c>
      <c r="AB118" s="92" t="e">
        <f ca="true">+IF(AND(ISNUMBER(OFFSET('Sanitation Data'!$E$6,0,10*ROW('Sanitation Data'!E112))),'Data Summary'!CQ118="Yes"),OFFSET('Sanitation Data'!$E$6,0,10*ROW('Sanitation Data'!E112)),NA())</f>
        <v>#N/A</v>
      </c>
      <c r="AC118" s="92" t="e">
        <f ca="true">+IF(AND(ISNUMBER(OFFSET('Sanitation Data'!$E$10,0,10*ROW('Sanitation Data'!E112))),'Data Summary'!CR118="Yes"),OFFSET('Sanitation Data'!$E$10,0,10*ROW('Sanitation Data'!E112)),NA())</f>
        <v>#N/A</v>
      </c>
      <c r="AD118" s="92" t="e">
        <f ca="true">+IF(AND(ISNUMBER(OFFSET('Sanitation Data'!$E$11,0,10*ROW('Sanitation Data'!E112))),'Data Summary'!CS118="Yes"),OFFSET('Sanitation Data'!$E$11,0,10*ROW('Sanitation Data'!E112)),NA())</f>
        <v>#N/A</v>
      </c>
      <c r="AE118" s="92" t="e">
        <f ca="true">+IF(AND(ISNUMBER(OFFSET('Sanitation Data'!$E$12,0,10*ROW('Sanitation Data'!E112))),'Data Summary'!CT118="Yes"),OFFSET('Sanitation Data'!$E$12,0,10*ROW('Sanitation Data'!E112)),NA())</f>
        <v>#N/A</v>
      </c>
      <c r="AF118" s="92" t="e">
        <f ca="true">+IF(AND(ISNUMBER(OFFSET('Sanitation Data'!$F$4,0,10*ROW('Sanitation Data'!F112))),'Data Summary'!CU118="Yes"),100-OFFSET('Sanitation Data'!$F$4,0,10*ROW('Sanitation Data'!F112)),NA())</f>
        <v>#N/A</v>
      </c>
      <c r="AG118" s="92" t="e">
        <f ca="true">+IF(AND(ISNUMBER(OFFSET('Sanitation Data'!$F$6,0,10*ROW('Sanitation Data'!F112))),'Data Summary'!CV118="Yes"),OFFSET('Sanitation Data'!$F$6,0,10*ROW('Sanitation Data'!F112)),NA())</f>
        <v>#N/A</v>
      </c>
      <c r="AH118" s="92" t="e">
        <f ca="true">+IF(AND(ISNUMBER(OFFSET('Sanitation Data'!$F$10,0,10*ROW('Sanitation Data'!F112))),'Data Summary'!CW118="Yes"),OFFSET('Sanitation Data'!$F$10,0,10*ROW('Sanitation Data'!F112)),NA())</f>
        <v>#N/A</v>
      </c>
      <c r="AI118" s="92" t="e">
        <f ca="true">+IF(AND(ISNUMBER(OFFSET('Sanitation Data'!$F$11,0,10*ROW('Sanitation Data'!F112))),'Data Summary'!CX118="Yes"),OFFSET('Sanitation Data'!$F$11,0,10*ROW('Sanitation Data'!F112)),NA())</f>
        <v>#N/A</v>
      </c>
      <c r="AJ118" s="92" t="e">
        <f ca="true">+IF(AND(ISNUMBER(OFFSET('Sanitation Data'!$F$12,0,10*ROW('Sanitation Data'!F112))),'Data Summary'!CY118="Yes"),OFFSET('Sanitation Data'!$F$12,0,10*ROW('Sanitation Data'!F112)),NA())</f>
        <v>#N/A</v>
      </c>
      <c r="AK118" s="92" t="e">
        <f ca="true">+IF(AND(ISNUMBER(OFFSET('Sanitation Data'!$G$4,0,10*ROW('Sanitation Data'!G112))),'Data Summary'!CZ118="Yes"),100-OFFSET('Sanitation Data'!$G$4,0,10*ROW('Sanitation Data'!G112)),NA())</f>
        <v>#N/A</v>
      </c>
      <c r="AL118" s="92" t="e">
        <f ca="true">+IF(AND(ISNUMBER(OFFSET('Sanitation Data'!$G$6,0,10*ROW('Sanitation Data'!G112))),'Data Summary'!DA118="Yes"),OFFSET('Sanitation Data'!$G$6,0,10*ROW('Sanitation Data'!G112)),NA())</f>
        <v>#N/A</v>
      </c>
      <c r="AM118" s="92" t="e">
        <f ca="true">+IF(AND(ISNUMBER(OFFSET('Sanitation Data'!$G$10,0,10*ROW('Sanitation Data'!G112))),'Data Summary'!DB118="Yes"),OFFSET('Sanitation Data'!$G$10,0,10*ROW('Sanitation Data'!G112)),NA())</f>
        <v>#N/A</v>
      </c>
      <c r="AN118" s="92" t="e">
        <f ca="true">+IF(AND(ISNUMBER(OFFSET('Sanitation Data'!$G$11,0,10*ROW('Sanitation Data'!G112))),'Data Summary'!DC118="Yes"),OFFSET('Sanitation Data'!$G$11,0,10*ROW('Sanitation Data'!G112)),NA())</f>
        <v>#N/A</v>
      </c>
      <c r="AO118" s="92" t="e">
        <f ca="true">+IF(AND(ISNUMBER(OFFSET('Sanitation Data'!$G$12,0,10*ROW('Sanitation Data'!G112))),'Data Summary'!DD118="Yes"),OFFSET('Sanitation Data'!$G$12,0,10*ROW('Sanitation Data'!G112)),NA())</f>
        <v>#N/A</v>
      </c>
      <c r="AP118" s="92" t="e">
        <f ca="true">+IF(AND(ISNUMBER(OFFSET('Sanitation Data'!$H$4,0,10*ROW('Sanitation Data'!H112))),'Data Summary'!DE118="Yes"),100-OFFSET('Sanitation Data'!$H$4,0,10*ROW('Sanitation Data'!H112)),NA())</f>
        <v>#N/A</v>
      </c>
      <c r="AQ118" s="92" t="e">
        <f ca="true">+IF(AND(ISNUMBER(OFFSET('Sanitation Data'!$H$6,0,10*ROW('Sanitation Data'!H112))),'Data Summary'!DF118="Yes"),OFFSET('Sanitation Data'!$H$6,0,10*ROW('Sanitation Data'!H112)),NA())</f>
        <v>#N/A</v>
      </c>
      <c r="AR118" s="92" t="e">
        <f ca="true">+IF(AND(ISNUMBER(OFFSET('Sanitation Data'!$H$10,0,10*ROW('Sanitation Data'!H112))),'Data Summary'!DG118="Yes"),OFFSET('Sanitation Data'!$H$10,0,10*ROW('Sanitation Data'!H112)),NA())</f>
        <v>#N/A</v>
      </c>
      <c r="AS118" s="92" t="e">
        <f ca="true">+IF(AND(ISNUMBER(OFFSET('Sanitation Data'!$H$11,0,10*ROW('Sanitation Data'!H112))),'Data Summary'!DH118="Yes"),OFFSET('Sanitation Data'!$H$11,0,10*ROW('Sanitation Data'!H112)),NA())</f>
        <v>#N/A</v>
      </c>
      <c r="AT118" s="92" t="e">
        <f ca="true">+IF(AND(ISNUMBER(OFFSET('Sanitation Data'!$H$12,0,10*ROW('Sanitation Data'!H112))),'Data Summary'!DI118="Yes"),OFFSET('Sanitation Data'!$H$12,0,10*ROW('Sanitation Data'!H112)),NA())</f>
        <v>#N/A</v>
      </c>
      <c r="AU118" s="92" t="e">
        <f ca="true">+IF(AND(ISNUMBER(OFFSET('Sanitation Data'!$I$4,0,10*ROW('Sanitation Data'!I112))),'Data Summary'!DJ118="Yes"),100-OFFSET('Sanitation Data'!$I$4,0,10*ROW('Sanitation Data'!I112)),NA())</f>
        <v>#N/A</v>
      </c>
      <c r="AV118" s="92" t="e">
        <f ca="true">+IF(AND(ISNUMBER(OFFSET('Sanitation Data'!$I$6,0,10*ROW('Sanitation Data'!I112))),'Data Summary'!DK118="Yes"),OFFSET('Sanitation Data'!$I$6,0,10*ROW('Sanitation Data'!I112)),NA())</f>
        <v>#N/A</v>
      </c>
      <c r="AW118" s="92" t="e">
        <f ca="true">+IF(AND(ISNUMBER(OFFSET('Sanitation Data'!$I$10,0,10*ROW('Sanitation Data'!I112))),'Data Summary'!DL118="Yes"),OFFSET('Sanitation Data'!$I$10,0,10*ROW('Sanitation Data'!I112)),NA())</f>
        <v>#N/A</v>
      </c>
      <c r="AX118" s="92" t="e">
        <f ca="true">+IF(AND(ISNUMBER(OFFSET('Sanitation Data'!$I$11,0,10*ROW('Sanitation Data'!I112))),'Data Summary'!DM118="Yes"),OFFSET('Sanitation Data'!$I$11,0,10*ROW('Sanitation Data'!I112)),NA())</f>
        <v>#N/A</v>
      </c>
      <c r="AY118" s="92" t="e">
        <f ca="true">+IF(AND(ISNUMBER(OFFSET('Sanitation Data'!$I$12,0,10*ROW('Sanitation Data'!I112))),'Data Summary'!DN118="Yes"),OFFSET('Sanitation Data'!$I$12,0,10*ROW('Sanitation Data'!I112)),NA())</f>
        <v>#N/A</v>
      </c>
      <c r="AZ118" s="93" t="e">
        <f ca="true">+IF(AND(ISNUMBER(OFFSET('Hygiene Data'!$D$5,0,10*ROW('Hygiene Data'!D112))),'Data Summary'!DO118="Yes"),OFFSET('Hygiene Data'!$D$5,0,10*ROW('Hygiene Data'!D112)),NA())</f>
        <v>#N/A</v>
      </c>
      <c r="BA118" s="93" t="e">
        <f ca="true">+IF(AND(ISNUMBER(OFFSET('Hygiene Data'!$D$7,0,10*ROW('Hygiene Data'!D112))),'Data Summary'!DP118="Yes"),OFFSET('Hygiene Data'!$D$7,0,10*ROW('Hygiene Data'!D112)),NA())</f>
        <v>#N/A</v>
      </c>
      <c r="BB118" s="93" t="e">
        <f ca="true">+IF(AND(ISNUMBER(OFFSET('Hygiene Data'!$D$9,0,10*ROW('Hygiene Data'!D112))),'Data Summary'!DQ118="Yes"),OFFSET('Hygiene Data'!$D$9,0,10*ROW('Hygiene Data'!D112)),NA())</f>
        <v>#N/A</v>
      </c>
      <c r="BC118" s="93" t="e">
        <f ca="true">+IF(AND(ISNUMBER(OFFSET('Hygiene Data'!$E$5,0,10*ROW('Hygiene Data'!E112))),'Data Summary'!DR118="Yes"),OFFSET('Hygiene Data'!$E$5,0,10*ROW('Hygiene Data'!E112)),NA())</f>
        <v>#N/A</v>
      </c>
      <c r="BD118" s="93" t="e">
        <f ca="true">+IF(AND(ISNUMBER(OFFSET('Hygiene Data'!$E$7,0,10*ROW('Hygiene Data'!E112))),'Data Summary'!DS118="Yes"),OFFSET('Hygiene Data'!$E$7,0,10*ROW('Hygiene Data'!E112)),NA())</f>
        <v>#N/A</v>
      </c>
      <c r="BE118" s="93" t="e">
        <f ca="true">+IF(AND(ISNUMBER(OFFSET('Hygiene Data'!$E$9,0,10*ROW('Hygiene Data'!E112))),'Data Summary'!DT118="Yes"),OFFSET('Hygiene Data'!$E$9,0,10*ROW('Hygiene Data'!E112)),NA())</f>
        <v>#N/A</v>
      </c>
      <c r="BF118" s="93" t="e">
        <f ca="true">+IF(AND(ISNUMBER(OFFSET('Hygiene Data'!$F$5,0,10*ROW('Hygiene Data'!F112))),'Data Summary'!DU118="Yes"),OFFSET('Hygiene Data'!$F$5,0,10*ROW('Hygiene Data'!F112)),NA())</f>
        <v>#N/A</v>
      </c>
      <c r="BG118" s="93" t="e">
        <f ca="true">+IF(AND(ISNUMBER(OFFSET('Hygiene Data'!$F$7,0,10*ROW('Hygiene Data'!F112))),'Data Summary'!DV118="Yes"),OFFSET('Hygiene Data'!$F$7,0,10*ROW('Hygiene Data'!F112)),NA())</f>
        <v>#N/A</v>
      </c>
      <c r="BH118" s="93" t="e">
        <f ca="true">+IF(AND(ISNUMBER(OFFSET('Hygiene Data'!$F$9,0,10*ROW('Hygiene Data'!F112))),'Data Summary'!DW118="Yes"),OFFSET('Hygiene Data'!$F$9,0,10*ROW('Hygiene Data'!F112)),NA())</f>
        <v>#N/A</v>
      </c>
      <c r="BI118" s="93" t="e">
        <f ca="true">+IF(AND(ISNUMBER(OFFSET('Hygiene Data'!$G$5,0,10*ROW('Hygiene Data'!G112))),'Data Summary'!DX118="Yes"),OFFSET('Hygiene Data'!$G$5,0,10*ROW('Hygiene Data'!G112)),NA())</f>
        <v>#N/A</v>
      </c>
      <c r="BJ118" s="93" t="e">
        <f ca="true">+IF(AND(ISNUMBER(OFFSET('Hygiene Data'!$G$7,0,10*ROW('Hygiene Data'!G112))),'Data Summary'!DY118="Yes"),OFFSET('Hygiene Data'!$G$7,0,10*ROW('Hygiene Data'!G112)),NA())</f>
        <v>#N/A</v>
      </c>
      <c r="BK118" s="93" t="e">
        <f ca="true">+IF(AND(ISNUMBER(OFFSET('Hygiene Data'!$G$9,0,10*ROW('Hygiene Data'!G112))),'Data Summary'!DZ118="Yes"),OFFSET('Hygiene Data'!$G$9,0,10*ROW('Hygiene Data'!G112)),NA())</f>
        <v>#N/A</v>
      </c>
      <c r="BL118" s="93" t="e">
        <f ca="true">+IF(AND(ISNUMBER(OFFSET('Hygiene Data'!$H$5,0,10*ROW('Hygiene Data'!H112))),'Data Summary'!EA118="Yes"),OFFSET('Hygiene Data'!$H$5,0,10*ROW('Hygiene Data'!H112)),NA())</f>
        <v>#N/A</v>
      </c>
      <c r="BM118" s="93" t="e">
        <f ca="true">+IF(AND(ISNUMBER(OFFSET('Hygiene Data'!$H$7,0,10*ROW('Hygiene Data'!H112))),'Data Summary'!EB118="Yes"),OFFSET('Hygiene Data'!$H$7,0,10*ROW('Hygiene Data'!H112)),NA())</f>
        <v>#N/A</v>
      </c>
      <c r="BN118" s="93" t="e">
        <f ca="true">+IF(AND(ISNUMBER(OFFSET('Hygiene Data'!$H$9,0,10*ROW('Hygiene Data'!H112))),'Data Summary'!EC118="Yes"),OFFSET('Hygiene Data'!$H$9,0,10*ROW('Hygiene Data'!H112)),NA())</f>
        <v>#N/A</v>
      </c>
      <c r="BO118" s="93" t="e">
        <f ca="true">+IF(AND(ISNUMBER(OFFSET('Hygiene Data'!$I$5,0,10*ROW('Hygiene Data'!I112))),'Data Summary'!ED118="Yes"),OFFSET('Hygiene Data'!$I$5,0,10*ROW('Hygiene Data'!I112)),NA())</f>
        <v>#N/A</v>
      </c>
      <c r="BP118" s="93" t="e">
        <f ca="true">+IF(AND(ISNUMBER(OFFSET('Hygiene Data'!$I$7,0,10*ROW('Hygiene Data'!I112))),'Data Summary'!EE118="Yes"),OFFSET('Hygiene Data'!$I$7,0,10*ROW('Hygiene Data'!I112)),NA())</f>
        <v>#N/A</v>
      </c>
      <c r="BQ118" s="93" t="e">
        <f ca="true">+IF(AND(ISNUMBER(OFFSET('Hygiene Data'!$I$9,0,10*ROW('Hygiene Data'!I112))),'Data Summary'!EF118="Yes"),OFFSET('Hygiene Data'!$I$9,0,10*ROW('Hygiene Data'!I112)),NA())</f>
        <v>#N/A</v>
      </c>
    </row>
    <row xmlns:x14ac="http://schemas.microsoft.com/office/spreadsheetml/2009/9/ac" r="119" x14ac:dyDescent="0.2">
      <c r="A119" s="328" t="e">
        <f ca="true">+RIGHT('Data Summary'!A119,LEN('Data Summary'!A119)-9)</f>
        <v>#VALUE!</v>
      </c>
      <c r="B119" s="35" t="str">
        <f ca="true">+IF(ISTEXT('Data Summary'!B119),'Data Summary'!B119,"")</f>
        <v/>
      </c>
      <c r="C119" s="327" t="e">
        <f ca="true">+VALUE('Data Summary'!C119)</f>
        <v>#VALUE!</v>
      </c>
      <c r="D119" s="91" t="e">
        <f ca="true">+IF(AND(ISNUMBER(OFFSET('Water Data'!$D$4,0,10*ROW('Water Data'!D113))),'Data Summary'!BS119="Yes"),100-OFFSET('Water Data'!$D$4,0,10*ROW('Water Data'!D113)),NA())</f>
        <v>#N/A</v>
      </c>
      <c r="E119" s="91" t="e">
        <f ca="true">+IF(AND(ISNUMBER(OFFSET('Water Data'!$D$6,0,10*ROW('Water Data'!D113))),'Data Summary'!BT119="Yes"),OFFSET('Water Data'!$D$6,0,10*ROW('Water Data'!D113)),NA())</f>
        <v>#N/A</v>
      </c>
      <c r="F119" s="91" t="e">
        <f ca="true">+IF(AND(ISNUMBER(OFFSET('Water Data'!$D$9,0,10*ROW('Water Data'!D113))),'Data Summary'!BU119="Yes"),OFFSET('Water Data'!$D$9,0,10*ROW('Water Data'!D113)),NA())</f>
        <v>#N/A</v>
      </c>
      <c r="G119" s="91" t="e">
        <f ca="true">+IF(AND(ISNUMBER(OFFSET('Water Data'!$E$4,0,10*ROW('Water Data'!E113))),'Data Summary'!BV119="Yes"),100-OFFSET('Water Data'!$E$4,0,10*ROW('Water Data'!E113)),NA())</f>
        <v>#N/A</v>
      </c>
      <c r="H119" s="91" t="e">
        <f ca="true">+IF(AND(ISNUMBER(OFFSET('Water Data'!$E$6,0,10*ROW('Water Data'!E113))),'Data Summary'!BW119="Yes"),OFFSET('Water Data'!$E$6,0,10*ROW('Water Data'!E113)),NA())</f>
        <v>#N/A</v>
      </c>
      <c r="I119" s="91" t="e">
        <f ca="true">+IF(AND(ISNUMBER(OFFSET('Water Data'!$E$9,0,10*ROW('Water Data'!E113))),'Data Summary'!BX119="Yes"),OFFSET('Water Data'!$E$9,0,10*ROW('Water Data'!E113)),NA())</f>
        <v>#N/A</v>
      </c>
      <c r="J119" s="91" t="e">
        <f ca="true">+IF(AND(ISNUMBER(OFFSET('Water Data'!$F$4,0,10*ROW('Water Data'!F113))),'Data Summary'!BY119="Yes"),100-OFFSET('Water Data'!$F$4,0,10*ROW('Water Data'!F113)),NA())</f>
        <v>#N/A</v>
      </c>
      <c r="K119" s="91" t="e">
        <f ca="true">+IF(AND(ISNUMBER(OFFSET('Water Data'!$F$6,0,10*ROW('Water Data'!F113))),'Data Summary'!BZ119="Yes"),OFFSET('Water Data'!$F$6,0,10*ROW('Water Data'!F113)),NA())</f>
        <v>#N/A</v>
      </c>
      <c r="L119" s="91" t="e">
        <f ca="true">+IF(AND(ISNUMBER(OFFSET('Water Data'!$F$9,0,10*ROW('Water Data'!F113))),'Data Summary'!CA119="Yes"),OFFSET('Water Data'!$F$9,0,10*ROW('Water Data'!F113)),NA())</f>
        <v>#N/A</v>
      </c>
      <c r="M119" s="91" t="e">
        <f ca="true">+IF(AND(ISNUMBER(OFFSET('Water Data'!$G$4,0,10*ROW('Water Data'!G113))),'Data Summary'!CB119="Yes"),100-OFFSET('Water Data'!$G$4,0,10*ROW('Water Data'!G113)),NA())</f>
        <v>#N/A</v>
      </c>
      <c r="N119" s="91" t="e">
        <f ca="true">+IF(AND(ISNUMBER(OFFSET('Water Data'!$G$6,0,10*ROW('Water Data'!G113))),'Data Summary'!CC119="Yes"),OFFSET('Water Data'!$G$6,0,10*ROW('Water Data'!G113)),NA())</f>
        <v>#N/A</v>
      </c>
      <c r="O119" s="91" t="e">
        <f ca="true">+IF(AND(ISNUMBER(OFFSET('Water Data'!$G$9,0,10*ROW('Water Data'!G113))),'Data Summary'!CD119="Yes"),OFFSET('Water Data'!$G$9,0,10*ROW('Water Data'!G113)),NA())</f>
        <v>#N/A</v>
      </c>
      <c r="P119" s="91" t="e">
        <f ca="true">+IF(AND(ISNUMBER(OFFSET('Water Data'!$H$4,0,10*ROW('Water Data'!H113))),'Data Summary'!CE119="Yes"),100-OFFSET('Water Data'!$H$4,0,10*ROW('Water Data'!H113)),NA())</f>
        <v>#N/A</v>
      </c>
      <c r="Q119" s="91" t="e">
        <f ca="true">+IF(AND(ISNUMBER(OFFSET('Water Data'!$H$6,0,10*ROW('Water Data'!H113))),'Data Summary'!CF119="Yes"),OFFSET('Water Data'!$H$6,0,10*ROW('Water Data'!H113)),NA())</f>
        <v>#N/A</v>
      </c>
      <c r="R119" s="91" t="e">
        <f ca="true">+IF(AND(ISNUMBER(OFFSET('Water Data'!$H$9,0,10*ROW('Water Data'!H113))),'Data Summary'!CG119="Yes"),OFFSET('Water Data'!$H$9,0,10*ROW('Water Data'!H113)),NA())</f>
        <v>#N/A</v>
      </c>
      <c r="S119" s="91" t="e">
        <f ca="true">+IF(AND(ISNUMBER(OFFSET('Water Data'!$I$4,0,10*ROW('Water Data'!I113))),'Data Summary'!CH119="Yes"),100-OFFSET('Water Data'!$I$4,0,10*ROW('Water Data'!I113)),NA())</f>
        <v>#N/A</v>
      </c>
      <c r="T119" s="91" t="e">
        <f ca="true">+IF(AND(ISNUMBER(OFFSET('Water Data'!$I$6,0,10*ROW('Water Data'!I113))),'Data Summary'!CI119="Yes"),OFFSET('Water Data'!$I$6,0,10*ROW('Water Data'!I113)),NA())</f>
        <v>#N/A</v>
      </c>
      <c r="U119" s="91" t="e">
        <f ca="true">+IF(AND(ISNUMBER(OFFSET('Water Data'!$I$9,0,10*ROW('Water Data'!I113))),'Data Summary'!CJ119="Yes"),OFFSET('Water Data'!$I$9,0,10*ROW('Water Data'!I113)),NA())</f>
        <v>#N/A</v>
      </c>
      <c r="V119" s="92" t="e">
        <f ca="true">+IF(AND(ISNUMBER(OFFSET('Sanitation Data'!$D$4,0,10*ROW('Sanitation Data'!D113))),'Data Summary'!CK119="Yes"),100-OFFSET('Sanitation Data'!$D$4,0,10*ROW('Sanitation Data'!D113)),NA())</f>
        <v>#N/A</v>
      </c>
      <c r="W119" s="92" t="e">
        <f ca="true">+IF(AND(ISNUMBER(OFFSET('Sanitation Data'!$D$6,0,10*ROW('Sanitation Data'!D113))),'Data Summary'!CL119="Yes"),OFFSET('Sanitation Data'!$D$6,0,10*ROW('Sanitation Data'!D113)),NA())</f>
        <v>#N/A</v>
      </c>
      <c r="X119" s="92" t="e">
        <f ca="true">+IF(AND(ISNUMBER(OFFSET('Sanitation Data'!$D$10,0,10*ROW('Sanitation Data'!D113))),'Data Summary'!CM119="Yes"),OFFSET('Sanitation Data'!$D$10,0,10*ROW('Sanitation Data'!D113)),NA())</f>
        <v>#N/A</v>
      </c>
      <c r="Y119" s="92" t="e">
        <f ca="true">+IF(AND(ISNUMBER(OFFSET('Sanitation Data'!$D$11,0,10*ROW('Sanitation Data'!D113))),'Data Summary'!CN119="Yes"),OFFSET('Sanitation Data'!$D$11,0,10*ROW('Sanitation Data'!D113)),NA())</f>
        <v>#N/A</v>
      </c>
      <c r="Z119" s="92" t="e">
        <f ca="true">+IF(AND(ISNUMBER(OFFSET('Sanitation Data'!$D$12,0,10*ROW('Sanitation Data'!D113))),'Data Summary'!CO119="Yes"),OFFSET('Sanitation Data'!$D$12,0,10*ROW('Sanitation Data'!D113)),NA())</f>
        <v>#N/A</v>
      </c>
      <c r="AA119" s="92" t="e">
        <f ca="true">+IF(AND(ISNUMBER(OFFSET('Sanitation Data'!$E$4,0,10*ROW('Sanitation Data'!E113))),'Data Summary'!CP119="Yes"),100-OFFSET('Sanitation Data'!$E$4,0,10*ROW('Sanitation Data'!E113)),NA())</f>
        <v>#N/A</v>
      </c>
      <c r="AB119" s="92" t="e">
        <f ca="true">+IF(AND(ISNUMBER(OFFSET('Sanitation Data'!$E$6,0,10*ROW('Sanitation Data'!E113))),'Data Summary'!CQ119="Yes"),OFFSET('Sanitation Data'!$E$6,0,10*ROW('Sanitation Data'!E113)),NA())</f>
        <v>#N/A</v>
      </c>
      <c r="AC119" s="92" t="e">
        <f ca="true">+IF(AND(ISNUMBER(OFFSET('Sanitation Data'!$E$10,0,10*ROW('Sanitation Data'!E113))),'Data Summary'!CR119="Yes"),OFFSET('Sanitation Data'!$E$10,0,10*ROW('Sanitation Data'!E113)),NA())</f>
        <v>#N/A</v>
      </c>
      <c r="AD119" s="92" t="e">
        <f ca="true">+IF(AND(ISNUMBER(OFFSET('Sanitation Data'!$E$11,0,10*ROW('Sanitation Data'!E113))),'Data Summary'!CS119="Yes"),OFFSET('Sanitation Data'!$E$11,0,10*ROW('Sanitation Data'!E113)),NA())</f>
        <v>#N/A</v>
      </c>
      <c r="AE119" s="92" t="e">
        <f ca="true">+IF(AND(ISNUMBER(OFFSET('Sanitation Data'!$E$12,0,10*ROW('Sanitation Data'!E113))),'Data Summary'!CT119="Yes"),OFFSET('Sanitation Data'!$E$12,0,10*ROW('Sanitation Data'!E113)),NA())</f>
        <v>#N/A</v>
      </c>
      <c r="AF119" s="92" t="e">
        <f ca="true">+IF(AND(ISNUMBER(OFFSET('Sanitation Data'!$F$4,0,10*ROW('Sanitation Data'!F113))),'Data Summary'!CU119="Yes"),100-OFFSET('Sanitation Data'!$F$4,0,10*ROW('Sanitation Data'!F113)),NA())</f>
        <v>#N/A</v>
      </c>
      <c r="AG119" s="92" t="e">
        <f ca="true">+IF(AND(ISNUMBER(OFFSET('Sanitation Data'!$F$6,0,10*ROW('Sanitation Data'!F113))),'Data Summary'!CV119="Yes"),OFFSET('Sanitation Data'!$F$6,0,10*ROW('Sanitation Data'!F113)),NA())</f>
        <v>#N/A</v>
      </c>
      <c r="AH119" s="92" t="e">
        <f ca="true">+IF(AND(ISNUMBER(OFFSET('Sanitation Data'!$F$10,0,10*ROW('Sanitation Data'!F113))),'Data Summary'!CW119="Yes"),OFFSET('Sanitation Data'!$F$10,0,10*ROW('Sanitation Data'!F113)),NA())</f>
        <v>#N/A</v>
      </c>
      <c r="AI119" s="92" t="e">
        <f ca="true">+IF(AND(ISNUMBER(OFFSET('Sanitation Data'!$F$11,0,10*ROW('Sanitation Data'!F113))),'Data Summary'!CX119="Yes"),OFFSET('Sanitation Data'!$F$11,0,10*ROW('Sanitation Data'!F113)),NA())</f>
        <v>#N/A</v>
      </c>
      <c r="AJ119" s="92" t="e">
        <f ca="true">+IF(AND(ISNUMBER(OFFSET('Sanitation Data'!$F$12,0,10*ROW('Sanitation Data'!F113))),'Data Summary'!CY119="Yes"),OFFSET('Sanitation Data'!$F$12,0,10*ROW('Sanitation Data'!F113)),NA())</f>
        <v>#N/A</v>
      </c>
      <c r="AK119" s="92" t="e">
        <f ca="true">+IF(AND(ISNUMBER(OFFSET('Sanitation Data'!$G$4,0,10*ROW('Sanitation Data'!G113))),'Data Summary'!CZ119="Yes"),100-OFFSET('Sanitation Data'!$G$4,0,10*ROW('Sanitation Data'!G113)),NA())</f>
        <v>#N/A</v>
      </c>
      <c r="AL119" s="92" t="e">
        <f ca="true">+IF(AND(ISNUMBER(OFFSET('Sanitation Data'!$G$6,0,10*ROW('Sanitation Data'!G113))),'Data Summary'!DA119="Yes"),OFFSET('Sanitation Data'!$G$6,0,10*ROW('Sanitation Data'!G113)),NA())</f>
        <v>#N/A</v>
      </c>
      <c r="AM119" s="92" t="e">
        <f ca="true">+IF(AND(ISNUMBER(OFFSET('Sanitation Data'!$G$10,0,10*ROW('Sanitation Data'!G113))),'Data Summary'!DB119="Yes"),OFFSET('Sanitation Data'!$G$10,0,10*ROW('Sanitation Data'!G113)),NA())</f>
        <v>#N/A</v>
      </c>
      <c r="AN119" s="92" t="e">
        <f ca="true">+IF(AND(ISNUMBER(OFFSET('Sanitation Data'!$G$11,0,10*ROW('Sanitation Data'!G113))),'Data Summary'!DC119="Yes"),OFFSET('Sanitation Data'!$G$11,0,10*ROW('Sanitation Data'!G113)),NA())</f>
        <v>#N/A</v>
      </c>
      <c r="AO119" s="92" t="e">
        <f ca="true">+IF(AND(ISNUMBER(OFFSET('Sanitation Data'!$G$12,0,10*ROW('Sanitation Data'!G113))),'Data Summary'!DD119="Yes"),OFFSET('Sanitation Data'!$G$12,0,10*ROW('Sanitation Data'!G113)),NA())</f>
        <v>#N/A</v>
      </c>
      <c r="AP119" s="92" t="e">
        <f ca="true">+IF(AND(ISNUMBER(OFFSET('Sanitation Data'!$H$4,0,10*ROW('Sanitation Data'!H113))),'Data Summary'!DE119="Yes"),100-OFFSET('Sanitation Data'!$H$4,0,10*ROW('Sanitation Data'!H113)),NA())</f>
        <v>#N/A</v>
      </c>
      <c r="AQ119" s="92" t="e">
        <f ca="true">+IF(AND(ISNUMBER(OFFSET('Sanitation Data'!$H$6,0,10*ROW('Sanitation Data'!H113))),'Data Summary'!DF119="Yes"),OFFSET('Sanitation Data'!$H$6,0,10*ROW('Sanitation Data'!H113)),NA())</f>
        <v>#N/A</v>
      </c>
      <c r="AR119" s="92" t="e">
        <f ca="true">+IF(AND(ISNUMBER(OFFSET('Sanitation Data'!$H$10,0,10*ROW('Sanitation Data'!H113))),'Data Summary'!DG119="Yes"),OFFSET('Sanitation Data'!$H$10,0,10*ROW('Sanitation Data'!H113)),NA())</f>
        <v>#N/A</v>
      </c>
      <c r="AS119" s="92" t="e">
        <f ca="true">+IF(AND(ISNUMBER(OFFSET('Sanitation Data'!$H$11,0,10*ROW('Sanitation Data'!H113))),'Data Summary'!DH119="Yes"),OFFSET('Sanitation Data'!$H$11,0,10*ROW('Sanitation Data'!H113)),NA())</f>
        <v>#N/A</v>
      </c>
      <c r="AT119" s="92" t="e">
        <f ca="true">+IF(AND(ISNUMBER(OFFSET('Sanitation Data'!$H$12,0,10*ROW('Sanitation Data'!H113))),'Data Summary'!DI119="Yes"),OFFSET('Sanitation Data'!$H$12,0,10*ROW('Sanitation Data'!H113)),NA())</f>
        <v>#N/A</v>
      </c>
      <c r="AU119" s="92" t="e">
        <f ca="true">+IF(AND(ISNUMBER(OFFSET('Sanitation Data'!$I$4,0,10*ROW('Sanitation Data'!I113))),'Data Summary'!DJ119="Yes"),100-OFFSET('Sanitation Data'!$I$4,0,10*ROW('Sanitation Data'!I113)),NA())</f>
        <v>#N/A</v>
      </c>
      <c r="AV119" s="92" t="e">
        <f ca="true">+IF(AND(ISNUMBER(OFFSET('Sanitation Data'!$I$6,0,10*ROW('Sanitation Data'!I113))),'Data Summary'!DK119="Yes"),OFFSET('Sanitation Data'!$I$6,0,10*ROW('Sanitation Data'!I113)),NA())</f>
        <v>#N/A</v>
      </c>
      <c r="AW119" s="92" t="e">
        <f ca="true">+IF(AND(ISNUMBER(OFFSET('Sanitation Data'!$I$10,0,10*ROW('Sanitation Data'!I113))),'Data Summary'!DL119="Yes"),OFFSET('Sanitation Data'!$I$10,0,10*ROW('Sanitation Data'!I113)),NA())</f>
        <v>#N/A</v>
      </c>
      <c r="AX119" s="92" t="e">
        <f ca="true">+IF(AND(ISNUMBER(OFFSET('Sanitation Data'!$I$11,0,10*ROW('Sanitation Data'!I113))),'Data Summary'!DM119="Yes"),OFFSET('Sanitation Data'!$I$11,0,10*ROW('Sanitation Data'!I113)),NA())</f>
        <v>#N/A</v>
      </c>
      <c r="AY119" s="92" t="e">
        <f ca="true">+IF(AND(ISNUMBER(OFFSET('Sanitation Data'!$I$12,0,10*ROW('Sanitation Data'!I113))),'Data Summary'!DN119="Yes"),OFFSET('Sanitation Data'!$I$12,0,10*ROW('Sanitation Data'!I113)),NA())</f>
        <v>#N/A</v>
      </c>
      <c r="AZ119" s="93" t="e">
        <f ca="true">+IF(AND(ISNUMBER(OFFSET('Hygiene Data'!$D$5,0,10*ROW('Hygiene Data'!D113))),'Data Summary'!DO119="Yes"),OFFSET('Hygiene Data'!$D$5,0,10*ROW('Hygiene Data'!D113)),NA())</f>
        <v>#N/A</v>
      </c>
      <c r="BA119" s="93" t="e">
        <f ca="true">+IF(AND(ISNUMBER(OFFSET('Hygiene Data'!$D$7,0,10*ROW('Hygiene Data'!D113))),'Data Summary'!DP119="Yes"),OFFSET('Hygiene Data'!$D$7,0,10*ROW('Hygiene Data'!D113)),NA())</f>
        <v>#N/A</v>
      </c>
      <c r="BB119" s="93" t="e">
        <f ca="true">+IF(AND(ISNUMBER(OFFSET('Hygiene Data'!$D$9,0,10*ROW('Hygiene Data'!D113))),'Data Summary'!DQ119="Yes"),OFFSET('Hygiene Data'!$D$9,0,10*ROW('Hygiene Data'!D113)),NA())</f>
        <v>#N/A</v>
      </c>
      <c r="BC119" s="93" t="e">
        <f ca="true">+IF(AND(ISNUMBER(OFFSET('Hygiene Data'!$E$5,0,10*ROW('Hygiene Data'!E113))),'Data Summary'!DR119="Yes"),OFFSET('Hygiene Data'!$E$5,0,10*ROW('Hygiene Data'!E113)),NA())</f>
        <v>#N/A</v>
      </c>
      <c r="BD119" s="93" t="e">
        <f ca="true">+IF(AND(ISNUMBER(OFFSET('Hygiene Data'!$E$7,0,10*ROW('Hygiene Data'!E113))),'Data Summary'!DS119="Yes"),OFFSET('Hygiene Data'!$E$7,0,10*ROW('Hygiene Data'!E113)),NA())</f>
        <v>#N/A</v>
      </c>
      <c r="BE119" s="93" t="e">
        <f ca="true">+IF(AND(ISNUMBER(OFFSET('Hygiene Data'!$E$9,0,10*ROW('Hygiene Data'!E113))),'Data Summary'!DT119="Yes"),OFFSET('Hygiene Data'!$E$9,0,10*ROW('Hygiene Data'!E113)),NA())</f>
        <v>#N/A</v>
      </c>
      <c r="BF119" s="93" t="e">
        <f ca="true">+IF(AND(ISNUMBER(OFFSET('Hygiene Data'!$F$5,0,10*ROW('Hygiene Data'!F113))),'Data Summary'!DU119="Yes"),OFFSET('Hygiene Data'!$F$5,0,10*ROW('Hygiene Data'!F113)),NA())</f>
        <v>#N/A</v>
      </c>
      <c r="BG119" s="93" t="e">
        <f ca="true">+IF(AND(ISNUMBER(OFFSET('Hygiene Data'!$F$7,0,10*ROW('Hygiene Data'!F113))),'Data Summary'!DV119="Yes"),OFFSET('Hygiene Data'!$F$7,0,10*ROW('Hygiene Data'!F113)),NA())</f>
        <v>#N/A</v>
      </c>
      <c r="BH119" s="93" t="e">
        <f ca="true">+IF(AND(ISNUMBER(OFFSET('Hygiene Data'!$F$9,0,10*ROW('Hygiene Data'!F113))),'Data Summary'!DW119="Yes"),OFFSET('Hygiene Data'!$F$9,0,10*ROW('Hygiene Data'!F113)),NA())</f>
        <v>#N/A</v>
      </c>
      <c r="BI119" s="93" t="e">
        <f ca="true">+IF(AND(ISNUMBER(OFFSET('Hygiene Data'!$G$5,0,10*ROW('Hygiene Data'!G113))),'Data Summary'!DX119="Yes"),OFFSET('Hygiene Data'!$G$5,0,10*ROW('Hygiene Data'!G113)),NA())</f>
        <v>#N/A</v>
      </c>
      <c r="BJ119" s="93" t="e">
        <f ca="true">+IF(AND(ISNUMBER(OFFSET('Hygiene Data'!$G$7,0,10*ROW('Hygiene Data'!G113))),'Data Summary'!DY119="Yes"),OFFSET('Hygiene Data'!$G$7,0,10*ROW('Hygiene Data'!G113)),NA())</f>
        <v>#N/A</v>
      </c>
      <c r="BK119" s="93" t="e">
        <f ca="true">+IF(AND(ISNUMBER(OFFSET('Hygiene Data'!$G$9,0,10*ROW('Hygiene Data'!G113))),'Data Summary'!DZ119="Yes"),OFFSET('Hygiene Data'!$G$9,0,10*ROW('Hygiene Data'!G113)),NA())</f>
        <v>#N/A</v>
      </c>
      <c r="BL119" s="93" t="e">
        <f ca="true">+IF(AND(ISNUMBER(OFFSET('Hygiene Data'!$H$5,0,10*ROW('Hygiene Data'!H113))),'Data Summary'!EA119="Yes"),OFFSET('Hygiene Data'!$H$5,0,10*ROW('Hygiene Data'!H113)),NA())</f>
        <v>#N/A</v>
      </c>
      <c r="BM119" s="93" t="e">
        <f ca="true">+IF(AND(ISNUMBER(OFFSET('Hygiene Data'!$H$7,0,10*ROW('Hygiene Data'!H113))),'Data Summary'!EB119="Yes"),OFFSET('Hygiene Data'!$H$7,0,10*ROW('Hygiene Data'!H113)),NA())</f>
        <v>#N/A</v>
      </c>
      <c r="BN119" s="93" t="e">
        <f ca="true">+IF(AND(ISNUMBER(OFFSET('Hygiene Data'!$H$9,0,10*ROW('Hygiene Data'!H113))),'Data Summary'!EC119="Yes"),OFFSET('Hygiene Data'!$H$9,0,10*ROW('Hygiene Data'!H113)),NA())</f>
        <v>#N/A</v>
      </c>
      <c r="BO119" s="93" t="e">
        <f ca="true">+IF(AND(ISNUMBER(OFFSET('Hygiene Data'!$I$5,0,10*ROW('Hygiene Data'!I113))),'Data Summary'!ED119="Yes"),OFFSET('Hygiene Data'!$I$5,0,10*ROW('Hygiene Data'!I113)),NA())</f>
        <v>#N/A</v>
      </c>
      <c r="BP119" s="93" t="e">
        <f ca="true">+IF(AND(ISNUMBER(OFFSET('Hygiene Data'!$I$7,0,10*ROW('Hygiene Data'!I113))),'Data Summary'!EE119="Yes"),OFFSET('Hygiene Data'!$I$7,0,10*ROW('Hygiene Data'!I113)),NA())</f>
        <v>#N/A</v>
      </c>
      <c r="BQ119" s="93" t="e">
        <f ca="true">+IF(AND(ISNUMBER(OFFSET('Hygiene Data'!$I$9,0,10*ROW('Hygiene Data'!I113))),'Data Summary'!EF119="Yes"),OFFSET('Hygiene Data'!$I$9,0,10*ROW('Hygiene Data'!I113)),NA())</f>
        <v>#N/A</v>
      </c>
    </row>
    <row xmlns:x14ac="http://schemas.microsoft.com/office/spreadsheetml/2009/9/ac" r="120" x14ac:dyDescent="0.2">
      <c r="A120" s="328" t="e">
        <f ca="true">+RIGHT('Data Summary'!A120,LEN('Data Summary'!A120)-9)</f>
        <v>#VALUE!</v>
      </c>
      <c r="B120" s="35" t="str">
        <f ca="true">+IF(ISTEXT('Data Summary'!B120),'Data Summary'!B120,"")</f>
        <v/>
      </c>
      <c r="C120" s="327" t="e">
        <f ca="true">+VALUE('Data Summary'!C120)</f>
        <v>#VALUE!</v>
      </c>
      <c r="D120" s="91" t="e">
        <f ca="true">+IF(AND(ISNUMBER(OFFSET('Water Data'!$D$4,0,10*ROW('Water Data'!D114))),'Data Summary'!BS120="Yes"),100-OFFSET('Water Data'!$D$4,0,10*ROW('Water Data'!D114)),NA())</f>
        <v>#N/A</v>
      </c>
      <c r="E120" s="91" t="e">
        <f ca="true">+IF(AND(ISNUMBER(OFFSET('Water Data'!$D$6,0,10*ROW('Water Data'!D114))),'Data Summary'!BT120="Yes"),OFFSET('Water Data'!$D$6,0,10*ROW('Water Data'!D114)),NA())</f>
        <v>#N/A</v>
      </c>
      <c r="F120" s="91" t="e">
        <f ca="true">+IF(AND(ISNUMBER(OFFSET('Water Data'!$D$9,0,10*ROW('Water Data'!D114))),'Data Summary'!BU120="Yes"),OFFSET('Water Data'!$D$9,0,10*ROW('Water Data'!D114)),NA())</f>
        <v>#N/A</v>
      </c>
      <c r="G120" s="91" t="e">
        <f ca="true">+IF(AND(ISNUMBER(OFFSET('Water Data'!$E$4,0,10*ROW('Water Data'!E114))),'Data Summary'!BV120="Yes"),100-OFFSET('Water Data'!$E$4,0,10*ROW('Water Data'!E114)),NA())</f>
        <v>#N/A</v>
      </c>
      <c r="H120" s="91" t="e">
        <f ca="true">+IF(AND(ISNUMBER(OFFSET('Water Data'!$E$6,0,10*ROW('Water Data'!E114))),'Data Summary'!BW120="Yes"),OFFSET('Water Data'!$E$6,0,10*ROW('Water Data'!E114)),NA())</f>
        <v>#N/A</v>
      </c>
      <c r="I120" s="91" t="e">
        <f ca="true">+IF(AND(ISNUMBER(OFFSET('Water Data'!$E$9,0,10*ROW('Water Data'!E114))),'Data Summary'!BX120="Yes"),OFFSET('Water Data'!$E$9,0,10*ROW('Water Data'!E114)),NA())</f>
        <v>#N/A</v>
      </c>
      <c r="J120" s="91" t="e">
        <f ca="true">+IF(AND(ISNUMBER(OFFSET('Water Data'!$F$4,0,10*ROW('Water Data'!F114))),'Data Summary'!BY120="Yes"),100-OFFSET('Water Data'!$F$4,0,10*ROW('Water Data'!F114)),NA())</f>
        <v>#N/A</v>
      </c>
      <c r="K120" s="91" t="e">
        <f ca="true">+IF(AND(ISNUMBER(OFFSET('Water Data'!$F$6,0,10*ROW('Water Data'!F114))),'Data Summary'!BZ120="Yes"),OFFSET('Water Data'!$F$6,0,10*ROW('Water Data'!F114)),NA())</f>
        <v>#N/A</v>
      </c>
      <c r="L120" s="91" t="e">
        <f ca="true">+IF(AND(ISNUMBER(OFFSET('Water Data'!$F$9,0,10*ROW('Water Data'!F114))),'Data Summary'!CA120="Yes"),OFFSET('Water Data'!$F$9,0,10*ROW('Water Data'!F114)),NA())</f>
        <v>#N/A</v>
      </c>
      <c r="M120" s="91" t="e">
        <f ca="true">+IF(AND(ISNUMBER(OFFSET('Water Data'!$G$4,0,10*ROW('Water Data'!G114))),'Data Summary'!CB120="Yes"),100-OFFSET('Water Data'!$G$4,0,10*ROW('Water Data'!G114)),NA())</f>
        <v>#N/A</v>
      </c>
      <c r="N120" s="91" t="e">
        <f ca="true">+IF(AND(ISNUMBER(OFFSET('Water Data'!$G$6,0,10*ROW('Water Data'!G114))),'Data Summary'!CC120="Yes"),OFFSET('Water Data'!$G$6,0,10*ROW('Water Data'!G114)),NA())</f>
        <v>#N/A</v>
      </c>
      <c r="O120" s="91" t="e">
        <f ca="true">+IF(AND(ISNUMBER(OFFSET('Water Data'!$G$9,0,10*ROW('Water Data'!G114))),'Data Summary'!CD120="Yes"),OFFSET('Water Data'!$G$9,0,10*ROW('Water Data'!G114)),NA())</f>
        <v>#N/A</v>
      </c>
      <c r="P120" s="91" t="e">
        <f ca="true">+IF(AND(ISNUMBER(OFFSET('Water Data'!$H$4,0,10*ROW('Water Data'!H114))),'Data Summary'!CE120="Yes"),100-OFFSET('Water Data'!$H$4,0,10*ROW('Water Data'!H114)),NA())</f>
        <v>#N/A</v>
      </c>
      <c r="Q120" s="91" t="e">
        <f ca="true">+IF(AND(ISNUMBER(OFFSET('Water Data'!$H$6,0,10*ROW('Water Data'!H114))),'Data Summary'!CF120="Yes"),OFFSET('Water Data'!$H$6,0,10*ROW('Water Data'!H114)),NA())</f>
        <v>#N/A</v>
      </c>
      <c r="R120" s="91" t="e">
        <f ca="true">+IF(AND(ISNUMBER(OFFSET('Water Data'!$H$9,0,10*ROW('Water Data'!H114))),'Data Summary'!CG120="Yes"),OFFSET('Water Data'!$H$9,0,10*ROW('Water Data'!H114)),NA())</f>
        <v>#N/A</v>
      </c>
      <c r="S120" s="91" t="e">
        <f ca="true">+IF(AND(ISNUMBER(OFFSET('Water Data'!$I$4,0,10*ROW('Water Data'!I114))),'Data Summary'!CH120="Yes"),100-OFFSET('Water Data'!$I$4,0,10*ROW('Water Data'!I114)),NA())</f>
        <v>#N/A</v>
      </c>
      <c r="T120" s="91" t="e">
        <f ca="true">+IF(AND(ISNUMBER(OFFSET('Water Data'!$I$6,0,10*ROW('Water Data'!I114))),'Data Summary'!CI120="Yes"),OFFSET('Water Data'!$I$6,0,10*ROW('Water Data'!I114)),NA())</f>
        <v>#N/A</v>
      </c>
      <c r="U120" s="91" t="e">
        <f ca="true">+IF(AND(ISNUMBER(OFFSET('Water Data'!$I$9,0,10*ROW('Water Data'!I114))),'Data Summary'!CJ120="Yes"),OFFSET('Water Data'!$I$9,0,10*ROW('Water Data'!I114)),NA())</f>
        <v>#N/A</v>
      </c>
      <c r="V120" s="92" t="e">
        <f ca="true">+IF(AND(ISNUMBER(OFFSET('Sanitation Data'!$D$4,0,10*ROW('Sanitation Data'!D114))),'Data Summary'!CK120="Yes"),100-OFFSET('Sanitation Data'!$D$4,0,10*ROW('Sanitation Data'!D114)),NA())</f>
        <v>#N/A</v>
      </c>
      <c r="W120" s="92" t="e">
        <f ca="true">+IF(AND(ISNUMBER(OFFSET('Sanitation Data'!$D$6,0,10*ROW('Sanitation Data'!D114))),'Data Summary'!CL120="Yes"),OFFSET('Sanitation Data'!$D$6,0,10*ROW('Sanitation Data'!D114)),NA())</f>
        <v>#N/A</v>
      </c>
      <c r="X120" s="92" t="e">
        <f ca="true">+IF(AND(ISNUMBER(OFFSET('Sanitation Data'!$D$10,0,10*ROW('Sanitation Data'!D114))),'Data Summary'!CM120="Yes"),OFFSET('Sanitation Data'!$D$10,0,10*ROW('Sanitation Data'!D114)),NA())</f>
        <v>#N/A</v>
      </c>
      <c r="Y120" s="92" t="e">
        <f ca="true">+IF(AND(ISNUMBER(OFFSET('Sanitation Data'!$D$11,0,10*ROW('Sanitation Data'!D114))),'Data Summary'!CN120="Yes"),OFFSET('Sanitation Data'!$D$11,0,10*ROW('Sanitation Data'!D114)),NA())</f>
        <v>#N/A</v>
      </c>
      <c r="Z120" s="92" t="e">
        <f ca="true">+IF(AND(ISNUMBER(OFFSET('Sanitation Data'!$D$12,0,10*ROW('Sanitation Data'!D114))),'Data Summary'!CO120="Yes"),OFFSET('Sanitation Data'!$D$12,0,10*ROW('Sanitation Data'!D114)),NA())</f>
        <v>#N/A</v>
      </c>
      <c r="AA120" s="92" t="e">
        <f ca="true">+IF(AND(ISNUMBER(OFFSET('Sanitation Data'!$E$4,0,10*ROW('Sanitation Data'!E114))),'Data Summary'!CP120="Yes"),100-OFFSET('Sanitation Data'!$E$4,0,10*ROW('Sanitation Data'!E114)),NA())</f>
        <v>#N/A</v>
      </c>
      <c r="AB120" s="92" t="e">
        <f ca="true">+IF(AND(ISNUMBER(OFFSET('Sanitation Data'!$E$6,0,10*ROW('Sanitation Data'!E114))),'Data Summary'!CQ120="Yes"),OFFSET('Sanitation Data'!$E$6,0,10*ROW('Sanitation Data'!E114)),NA())</f>
        <v>#N/A</v>
      </c>
      <c r="AC120" s="92" t="e">
        <f ca="true">+IF(AND(ISNUMBER(OFFSET('Sanitation Data'!$E$10,0,10*ROW('Sanitation Data'!E114))),'Data Summary'!CR120="Yes"),OFFSET('Sanitation Data'!$E$10,0,10*ROW('Sanitation Data'!E114)),NA())</f>
        <v>#N/A</v>
      </c>
      <c r="AD120" s="92" t="e">
        <f ca="true">+IF(AND(ISNUMBER(OFFSET('Sanitation Data'!$E$11,0,10*ROW('Sanitation Data'!E114))),'Data Summary'!CS120="Yes"),OFFSET('Sanitation Data'!$E$11,0,10*ROW('Sanitation Data'!E114)),NA())</f>
        <v>#N/A</v>
      </c>
      <c r="AE120" s="92" t="e">
        <f ca="true">+IF(AND(ISNUMBER(OFFSET('Sanitation Data'!$E$12,0,10*ROW('Sanitation Data'!E114))),'Data Summary'!CT120="Yes"),OFFSET('Sanitation Data'!$E$12,0,10*ROW('Sanitation Data'!E114)),NA())</f>
        <v>#N/A</v>
      </c>
      <c r="AF120" s="92" t="e">
        <f ca="true">+IF(AND(ISNUMBER(OFFSET('Sanitation Data'!$F$4,0,10*ROW('Sanitation Data'!F114))),'Data Summary'!CU120="Yes"),100-OFFSET('Sanitation Data'!$F$4,0,10*ROW('Sanitation Data'!F114)),NA())</f>
        <v>#N/A</v>
      </c>
      <c r="AG120" s="92" t="e">
        <f ca="true">+IF(AND(ISNUMBER(OFFSET('Sanitation Data'!$F$6,0,10*ROW('Sanitation Data'!F114))),'Data Summary'!CV120="Yes"),OFFSET('Sanitation Data'!$F$6,0,10*ROW('Sanitation Data'!F114)),NA())</f>
        <v>#N/A</v>
      </c>
      <c r="AH120" s="92" t="e">
        <f ca="true">+IF(AND(ISNUMBER(OFFSET('Sanitation Data'!$F$10,0,10*ROW('Sanitation Data'!F114))),'Data Summary'!CW120="Yes"),OFFSET('Sanitation Data'!$F$10,0,10*ROW('Sanitation Data'!F114)),NA())</f>
        <v>#N/A</v>
      </c>
      <c r="AI120" s="92" t="e">
        <f ca="true">+IF(AND(ISNUMBER(OFFSET('Sanitation Data'!$F$11,0,10*ROW('Sanitation Data'!F114))),'Data Summary'!CX120="Yes"),OFFSET('Sanitation Data'!$F$11,0,10*ROW('Sanitation Data'!F114)),NA())</f>
        <v>#N/A</v>
      </c>
      <c r="AJ120" s="92" t="e">
        <f ca="true">+IF(AND(ISNUMBER(OFFSET('Sanitation Data'!$F$12,0,10*ROW('Sanitation Data'!F114))),'Data Summary'!CY120="Yes"),OFFSET('Sanitation Data'!$F$12,0,10*ROW('Sanitation Data'!F114)),NA())</f>
        <v>#N/A</v>
      </c>
      <c r="AK120" s="92" t="e">
        <f ca="true">+IF(AND(ISNUMBER(OFFSET('Sanitation Data'!$G$4,0,10*ROW('Sanitation Data'!G114))),'Data Summary'!CZ120="Yes"),100-OFFSET('Sanitation Data'!$G$4,0,10*ROW('Sanitation Data'!G114)),NA())</f>
        <v>#N/A</v>
      </c>
      <c r="AL120" s="92" t="e">
        <f ca="true">+IF(AND(ISNUMBER(OFFSET('Sanitation Data'!$G$6,0,10*ROW('Sanitation Data'!G114))),'Data Summary'!DA120="Yes"),OFFSET('Sanitation Data'!$G$6,0,10*ROW('Sanitation Data'!G114)),NA())</f>
        <v>#N/A</v>
      </c>
      <c r="AM120" s="92" t="e">
        <f ca="true">+IF(AND(ISNUMBER(OFFSET('Sanitation Data'!$G$10,0,10*ROW('Sanitation Data'!G114))),'Data Summary'!DB120="Yes"),OFFSET('Sanitation Data'!$G$10,0,10*ROW('Sanitation Data'!G114)),NA())</f>
        <v>#N/A</v>
      </c>
      <c r="AN120" s="92" t="e">
        <f ca="true">+IF(AND(ISNUMBER(OFFSET('Sanitation Data'!$G$11,0,10*ROW('Sanitation Data'!G114))),'Data Summary'!DC120="Yes"),OFFSET('Sanitation Data'!$G$11,0,10*ROW('Sanitation Data'!G114)),NA())</f>
        <v>#N/A</v>
      </c>
      <c r="AO120" s="92" t="e">
        <f ca="true">+IF(AND(ISNUMBER(OFFSET('Sanitation Data'!$G$12,0,10*ROW('Sanitation Data'!G114))),'Data Summary'!DD120="Yes"),OFFSET('Sanitation Data'!$G$12,0,10*ROW('Sanitation Data'!G114)),NA())</f>
        <v>#N/A</v>
      </c>
      <c r="AP120" s="92" t="e">
        <f ca="true">+IF(AND(ISNUMBER(OFFSET('Sanitation Data'!$H$4,0,10*ROW('Sanitation Data'!H114))),'Data Summary'!DE120="Yes"),100-OFFSET('Sanitation Data'!$H$4,0,10*ROW('Sanitation Data'!H114)),NA())</f>
        <v>#N/A</v>
      </c>
      <c r="AQ120" s="92" t="e">
        <f ca="true">+IF(AND(ISNUMBER(OFFSET('Sanitation Data'!$H$6,0,10*ROW('Sanitation Data'!H114))),'Data Summary'!DF120="Yes"),OFFSET('Sanitation Data'!$H$6,0,10*ROW('Sanitation Data'!H114)),NA())</f>
        <v>#N/A</v>
      </c>
      <c r="AR120" s="92" t="e">
        <f ca="true">+IF(AND(ISNUMBER(OFFSET('Sanitation Data'!$H$10,0,10*ROW('Sanitation Data'!H114))),'Data Summary'!DG120="Yes"),OFFSET('Sanitation Data'!$H$10,0,10*ROW('Sanitation Data'!H114)),NA())</f>
        <v>#N/A</v>
      </c>
      <c r="AS120" s="92" t="e">
        <f ca="true">+IF(AND(ISNUMBER(OFFSET('Sanitation Data'!$H$11,0,10*ROW('Sanitation Data'!H114))),'Data Summary'!DH120="Yes"),OFFSET('Sanitation Data'!$H$11,0,10*ROW('Sanitation Data'!H114)),NA())</f>
        <v>#N/A</v>
      </c>
      <c r="AT120" s="92" t="e">
        <f ca="true">+IF(AND(ISNUMBER(OFFSET('Sanitation Data'!$H$12,0,10*ROW('Sanitation Data'!H114))),'Data Summary'!DI120="Yes"),OFFSET('Sanitation Data'!$H$12,0,10*ROW('Sanitation Data'!H114)),NA())</f>
        <v>#N/A</v>
      </c>
      <c r="AU120" s="92" t="e">
        <f ca="true">+IF(AND(ISNUMBER(OFFSET('Sanitation Data'!$I$4,0,10*ROW('Sanitation Data'!I114))),'Data Summary'!DJ120="Yes"),100-OFFSET('Sanitation Data'!$I$4,0,10*ROW('Sanitation Data'!I114)),NA())</f>
        <v>#N/A</v>
      </c>
      <c r="AV120" s="92" t="e">
        <f ca="true">+IF(AND(ISNUMBER(OFFSET('Sanitation Data'!$I$6,0,10*ROW('Sanitation Data'!I114))),'Data Summary'!DK120="Yes"),OFFSET('Sanitation Data'!$I$6,0,10*ROW('Sanitation Data'!I114)),NA())</f>
        <v>#N/A</v>
      </c>
      <c r="AW120" s="92" t="e">
        <f ca="true">+IF(AND(ISNUMBER(OFFSET('Sanitation Data'!$I$10,0,10*ROW('Sanitation Data'!I114))),'Data Summary'!DL120="Yes"),OFFSET('Sanitation Data'!$I$10,0,10*ROW('Sanitation Data'!I114)),NA())</f>
        <v>#N/A</v>
      </c>
      <c r="AX120" s="92" t="e">
        <f ca="true">+IF(AND(ISNUMBER(OFFSET('Sanitation Data'!$I$11,0,10*ROW('Sanitation Data'!I114))),'Data Summary'!DM120="Yes"),OFFSET('Sanitation Data'!$I$11,0,10*ROW('Sanitation Data'!I114)),NA())</f>
        <v>#N/A</v>
      </c>
      <c r="AY120" s="92" t="e">
        <f ca="true">+IF(AND(ISNUMBER(OFFSET('Sanitation Data'!$I$12,0,10*ROW('Sanitation Data'!I114))),'Data Summary'!DN120="Yes"),OFFSET('Sanitation Data'!$I$12,0,10*ROW('Sanitation Data'!I114)),NA())</f>
        <v>#N/A</v>
      </c>
      <c r="AZ120" s="93" t="e">
        <f ca="true">+IF(AND(ISNUMBER(OFFSET('Hygiene Data'!$D$5,0,10*ROW('Hygiene Data'!D114))),'Data Summary'!DO120="Yes"),OFFSET('Hygiene Data'!$D$5,0,10*ROW('Hygiene Data'!D114)),NA())</f>
        <v>#N/A</v>
      </c>
      <c r="BA120" s="93" t="e">
        <f ca="true">+IF(AND(ISNUMBER(OFFSET('Hygiene Data'!$D$7,0,10*ROW('Hygiene Data'!D114))),'Data Summary'!DP120="Yes"),OFFSET('Hygiene Data'!$D$7,0,10*ROW('Hygiene Data'!D114)),NA())</f>
        <v>#N/A</v>
      </c>
      <c r="BB120" s="93" t="e">
        <f ca="true">+IF(AND(ISNUMBER(OFFSET('Hygiene Data'!$D$9,0,10*ROW('Hygiene Data'!D114))),'Data Summary'!DQ120="Yes"),OFFSET('Hygiene Data'!$D$9,0,10*ROW('Hygiene Data'!D114)),NA())</f>
        <v>#N/A</v>
      </c>
      <c r="BC120" s="93" t="e">
        <f ca="true">+IF(AND(ISNUMBER(OFFSET('Hygiene Data'!$E$5,0,10*ROW('Hygiene Data'!E114))),'Data Summary'!DR120="Yes"),OFFSET('Hygiene Data'!$E$5,0,10*ROW('Hygiene Data'!E114)),NA())</f>
        <v>#N/A</v>
      </c>
      <c r="BD120" s="93" t="e">
        <f ca="true">+IF(AND(ISNUMBER(OFFSET('Hygiene Data'!$E$7,0,10*ROW('Hygiene Data'!E114))),'Data Summary'!DS120="Yes"),OFFSET('Hygiene Data'!$E$7,0,10*ROW('Hygiene Data'!E114)),NA())</f>
        <v>#N/A</v>
      </c>
      <c r="BE120" s="93" t="e">
        <f ca="true">+IF(AND(ISNUMBER(OFFSET('Hygiene Data'!$E$9,0,10*ROW('Hygiene Data'!E114))),'Data Summary'!DT120="Yes"),OFFSET('Hygiene Data'!$E$9,0,10*ROW('Hygiene Data'!E114)),NA())</f>
        <v>#N/A</v>
      </c>
      <c r="BF120" s="93" t="e">
        <f ca="true">+IF(AND(ISNUMBER(OFFSET('Hygiene Data'!$F$5,0,10*ROW('Hygiene Data'!F114))),'Data Summary'!DU120="Yes"),OFFSET('Hygiene Data'!$F$5,0,10*ROW('Hygiene Data'!F114)),NA())</f>
        <v>#N/A</v>
      </c>
      <c r="BG120" s="93" t="e">
        <f ca="true">+IF(AND(ISNUMBER(OFFSET('Hygiene Data'!$F$7,0,10*ROW('Hygiene Data'!F114))),'Data Summary'!DV120="Yes"),OFFSET('Hygiene Data'!$F$7,0,10*ROW('Hygiene Data'!F114)),NA())</f>
        <v>#N/A</v>
      </c>
      <c r="BH120" s="93" t="e">
        <f ca="true">+IF(AND(ISNUMBER(OFFSET('Hygiene Data'!$F$9,0,10*ROW('Hygiene Data'!F114))),'Data Summary'!DW120="Yes"),OFFSET('Hygiene Data'!$F$9,0,10*ROW('Hygiene Data'!F114)),NA())</f>
        <v>#N/A</v>
      </c>
      <c r="BI120" s="93" t="e">
        <f ca="true">+IF(AND(ISNUMBER(OFFSET('Hygiene Data'!$G$5,0,10*ROW('Hygiene Data'!G114))),'Data Summary'!DX120="Yes"),OFFSET('Hygiene Data'!$G$5,0,10*ROW('Hygiene Data'!G114)),NA())</f>
        <v>#N/A</v>
      </c>
      <c r="BJ120" s="93" t="e">
        <f ca="true">+IF(AND(ISNUMBER(OFFSET('Hygiene Data'!$G$7,0,10*ROW('Hygiene Data'!G114))),'Data Summary'!DY120="Yes"),OFFSET('Hygiene Data'!$G$7,0,10*ROW('Hygiene Data'!G114)),NA())</f>
        <v>#N/A</v>
      </c>
      <c r="BK120" s="93" t="e">
        <f ca="true">+IF(AND(ISNUMBER(OFFSET('Hygiene Data'!$G$9,0,10*ROW('Hygiene Data'!G114))),'Data Summary'!DZ120="Yes"),OFFSET('Hygiene Data'!$G$9,0,10*ROW('Hygiene Data'!G114)),NA())</f>
        <v>#N/A</v>
      </c>
      <c r="BL120" s="93" t="e">
        <f ca="true">+IF(AND(ISNUMBER(OFFSET('Hygiene Data'!$H$5,0,10*ROW('Hygiene Data'!H114))),'Data Summary'!EA120="Yes"),OFFSET('Hygiene Data'!$H$5,0,10*ROW('Hygiene Data'!H114)),NA())</f>
        <v>#N/A</v>
      </c>
      <c r="BM120" s="93" t="e">
        <f ca="true">+IF(AND(ISNUMBER(OFFSET('Hygiene Data'!$H$7,0,10*ROW('Hygiene Data'!H114))),'Data Summary'!EB120="Yes"),OFFSET('Hygiene Data'!$H$7,0,10*ROW('Hygiene Data'!H114)),NA())</f>
        <v>#N/A</v>
      </c>
      <c r="BN120" s="93" t="e">
        <f ca="true">+IF(AND(ISNUMBER(OFFSET('Hygiene Data'!$H$9,0,10*ROW('Hygiene Data'!H114))),'Data Summary'!EC120="Yes"),OFFSET('Hygiene Data'!$H$9,0,10*ROW('Hygiene Data'!H114)),NA())</f>
        <v>#N/A</v>
      </c>
      <c r="BO120" s="93" t="e">
        <f ca="true">+IF(AND(ISNUMBER(OFFSET('Hygiene Data'!$I$5,0,10*ROW('Hygiene Data'!I114))),'Data Summary'!ED120="Yes"),OFFSET('Hygiene Data'!$I$5,0,10*ROW('Hygiene Data'!I114)),NA())</f>
        <v>#N/A</v>
      </c>
      <c r="BP120" s="93" t="e">
        <f ca="true">+IF(AND(ISNUMBER(OFFSET('Hygiene Data'!$I$7,0,10*ROW('Hygiene Data'!I114))),'Data Summary'!EE120="Yes"),OFFSET('Hygiene Data'!$I$7,0,10*ROW('Hygiene Data'!I114)),NA())</f>
        <v>#N/A</v>
      </c>
      <c r="BQ120" s="93" t="e">
        <f ca="true">+IF(AND(ISNUMBER(OFFSET('Hygiene Data'!$I$9,0,10*ROW('Hygiene Data'!I114))),'Data Summary'!EF120="Yes"),OFFSET('Hygiene Data'!$I$9,0,10*ROW('Hygiene Data'!I114)),NA())</f>
        <v>#N/A</v>
      </c>
    </row>
    <row xmlns:x14ac="http://schemas.microsoft.com/office/spreadsheetml/2009/9/ac" r="121" x14ac:dyDescent="0.2">
      <c r="A121" s="328" t="e">
        <f ca="true">+RIGHT('Data Summary'!A121,LEN('Data Summary'!A121)-9)</f>
        <v>#VALUE!</v>
      </c>
      <c r="B121" s="35" t="str">
        <f ca="true">+IF(ISTEXT('Data Summary'!B121),'Data Summary'!B121,"")</f>
        <v/>
      </c>
      <c r="C121" s="327" t="e">
        <f ca="true">+VALUE('Data Summary'!C121)</f>
        <v>#VALUE!</v>
      </c>
      <c r="D121" s="91" t="e">
        <f ca="true">+IF(AND(ISNUMBER(OFFSET('Water Data'!$D$4,0,10*ROW('Water Data'!D115))),'Data Summary'!BS121="Yes"),100-OFFSET('Water Data'!$D$4,0,10*ROW('Water Data'!D115)),NA())</f>
        <v>#N/A</v>
      </c>
      <c r="E121" s="91" t="e">
        <f ca="true">+IF(AND(ISNUMBER(OFFSET('Water Data'!$D$6,0,10*ROW('Water Data'!D115))),'Data Summary'!BT121="Yes"),OFFSET('Water Data'!$D$6,0,10*ROW('Water Data'!D115)),NA())</f>
        <v>#N/A</v>
      </c>
      <c r="F121" s="91" t="e">
        <f ca="true">+IF(AND(ISNUMBER(OFFSET('Water Data'!$D$9,0,10*ROW('Water Data'!D115))),'Data Summary'!BU121="Yes"),OFFSET('Water Data'!$D$9,0,10*ROW('Water Data'!D115)),NA())</f>
        <v>#N/A</v>
      </c>
      <c r="G121" s="91" t="e">
        <f ca="true">+IF(AND(ISNUMBER(OFFSET('Water Data'!$E$4,0,10*ROW('Water Data'!E115))),'Data Summary'!BV121="Yes"),100-OFFSET('Water Data'!$E$4,0,10*ROW('Water Data'!E115)),NA())</f>
        <v>#N/A</v>
      </c>
      <c r="H121" s="91" t="e">
        <f ca="true">+IF(AND(ISNUMBER(OFFSET('Water Data'!$E$6,0,10*ROW('Water Data'!E115))),'Data Summary'!BW121="Yes"),OFFSET('Water Data'!$E$6,0,10*ROW('Water Data'!E115)),NA())</f>
        <v>#N/A</v>
      </c>
      <c r="I121" s="91" t="e">
        <f ca="true">+IF(AND(ISNUMBER(OFFSET('Water Data'!$E$9,0,10*ROW('Water Data'!E115))),'Data Summary'!BX121="Yes"),OFFSET('Water Data'!$E$9,0,10*ROW('Water Data'!E115)),NA())</f>
        <v>#N/A</v>
      </c>
      <c r="J121" s="91" t="e">
        <f ca="true">+IF(AND(ISNUMBER(OFFSET('Water Data'!$F$4,0,10*ROW('Water Data'!F115))),'Data Summary'!BY121="Yes"),100-OFFSET('Water Data'!$F$4,0,10*ROW('Water Data'!F115)),NA())</f>
        <v>#N/A</v>
      </c>
      <c r="K121" s="91" t="e">
        <f ca="true">+IF(AND(ISNUMBER(OFFSET('Water Data'!$F$6,0,10*ROW('Water Data'!F115))),'Data Summary'!BZ121="Yes"),OFFSET('Water Data'!$F$6,0,10*ROW('Water Data'!F115)),NA())</f>
        <v>#N/A</v>
      </c>
      <c r="L121" s="91" t="e">
        <f ca="true">+IF(AND(ISNUMBER(OFFSET('Water Data'!$F$9,0,10*ROW('Water Data'!F115))),'Data Summary'!CA121="Yes"),OFFSET('Water Data'!$F$9,0,10*ROW('Water Data'!F115)),NA())</f>
        <v>#N/A</v>
      </c>
      <c r="M121" s="91" t="e">
        <f ca="true">+IF(AND(ISNUMBER(OFFSET('Water Data'!$G$4,0,10*ROW('Water Data'!G115))),'Data Summary'!CB121="Yes"),100-OFFSET('Water Data'!$G$4,0,10*ROW('Water Data'!G115)),NA())</f>
        <v>#N/A</v>
      </c>
      <c r="N121" s="91" t="e">
        <f ca="true">+IF(AND(ISNUMBER(OFFSET('Water Data'!$G$6,0,10*ROW('Water Data'!G115))),'Data Summary'!CC121="Yes"),OFFSET('Water Data'!$G$6,0,10*ROW('Water Data'!G115)),NA())</f>
        <v>#N/A</v>
      </c>
      <c r="O121" s="91" t="e">
        <f ca="true">+IF(AND(ISNUMBER(OFFSET('Water Data'!$G$9,0,10*ROW('Water Data'!G115))),'Data Summary'!CD121="Yes"),OFFSET('Water Data'!$G$9,0,10*ROW('Water Data'!G115)),NA())</f>
        <v>#N/A</v>
      </c>
      <c r="P121" s="91" t="e">
        <f ca="true">+IF(AND(ISNUMBER(OFFSET('Water Data'!$H$4,0,10*ROW('Water Data'!H115))),'Data Summary'!CE121="Yes"),100-OFFSET('Water Data'!$H$4,0,10*ROW('Water Data'!H115)),NA())</f>
        <v>#N/A</v>
      </c>
      <c r="Q121" s="91" t="e">
        <f ca="true">+IF(AND(ISNUMBER(OFFSET('Water Data'!$H$6,0,10*ROW('Water Data'!H115))),'Data Summary'!CF121="Yes"),OFFSET('Water Data'!$H$6,0,10*ROW('Water Data'!H115)),NA())</f>
        <v>#N/A</v>
      </c>
      <c r="R121" s="91" t="e">
        <f ca="true">+IF(AND(ISNUMBER(OFFSET('Water Data'!$H$9,0,10*ROW('Water Data'!H115))),'Data Summary'!CG121="Yes"),OFFSET('Water Data'!$H$9,0,10*ROW('Water Data'!H115)),NA())</f>
        <v>#N/A</v>
      </c>
      <c r="S121" s="91" t="e">
        <f ca="true">+IF(AND(ISNUMBER(OFFSET('Water Data'!$I$4,0,10*ROW('Water Data'!I115))),'Data Summary'!CH121="Yes"),100-OFFSET('Water Data'!$I$4,0,10*ROW('Water Data'!I115)),NA())</f>
        <v>#N/A</v>
      </c>
      <c r="T121" s="91" t="e">
        <f ca="true">+IF(AND(ISNUMBER(OFFSET('Water Data'!$I$6,0,10*ROW('Water Data'!I115))),'Data Summary'!CI121="Yes"),OFFSET('Water Data'!$I$6,0,10*ROW('Water Data'!I115)),NA())</f>
        <v>#N/A</v>
      </c>
      <c r="U121" s="91" t="e">
        <f ca="true">+IF(AND(ISNUMBER(OFFSET('Water Data'!$I$9,0,10*ROW('Water Data'!I115))),'Data Summary'!CJ121="Yes"),OFFSET('Water Data'!$I$9,0,10*ROW('Water Data'!I115)),NA())</f>
        <v>#N/A</v>
      </c>
      <c r="V121" s="92" t="e">
        <f ca="true">+IF(AND(ISNUMBER(OFFSET('Sanitation Data'!$D$4,0,10*ROW('Sanitation Data'!D115))),'Data Summary'!CK121="Yes"),100-OFFSET('Sanitation Data'!$D$4,0,10*ROW('Sanitation Data'!D115)),NA())</f>
        <v>#N/A</v>
      </c>
      <c r="W121" s="92" t="e">
        <f ca="true">+IF(AND(ISNUMBER(OFFSET('Sanitation Data'!$D$6,0,10*ROW('Sanitation Data'!D115))),'Data Summary'!CL121="Yes"),OFFSET('Sanitation Data'!$D$6,0,10*ROW('Sanitation Data'!D115)),NA())</f>
        <v>#N/A</v>
      </c>
      <c r="X121" s="92" t="e">
        <f ca="true">+IF(AND(ISNUMBER(OFFSET('Sanitation Data'!$D$10,0,10*ROW('Sanitation Data'!D115))),'Data Summary'!CM121="Yes"),OFFSET('Sanitation Data'!$D$10,0,10*ROW('Sanitation Data'!D115)),NA())</f>
        <v>#N/A</v>
      </c>
      <c r="Y121" s="92" t="e">
        <f ca="true">+IF(AND(ISNUMBER(OFFSET('Sanitation Data'!$D$11,0,10*ROW('Sanitation Data'!D115))),'Data Summary'!CN121="Yes"),OFFSET('Sanitation Data'!$D$11,0,10*ROW('Sanitation Data'!D115)),NA())</f>
        <v>#N/A</v>
      </c>
      <c r="Z121" s="92" t="e">
        <f ca="true">+IF(AND(ISNUMBER(OFFSET('Sanitation Data'!$D$12,0,10*ROW('Sanitation Data'!D115))),'Data Summary'!CO121="Yes"),OFFSET('Sanitation Data'!$D$12,0,10*ROW('Sanitation Data'!D115)),NA())</f>
        <v>#N/A</v>
      </c>
      <c r="AA121" s="92" t="e">
        <f ca="true">+IF(AND(ISNUMBER(OFFSET('Sanitation Data'!$E$4,0,10*ROW('Sanitation Data'!E115))),'Data Summary'!CP121="Yes"),100-OFFSET('Sanitation Data'!$E$4,0,10*ROW('Sanitation Data'!E115)),NA())</f>
        <v>#N/A</v>
      </c>
      <c r="AB121" s="92" t="e">
        <f ca="true">+IF(AND(ISNUMBER(OFFSET('Sanitation Data'!$E$6,0,10*ROW('Sanitation Data'!E115))),'Data Summary'!CQ121="Yes"),OFFSET('Sanitation Data'!$E$6,0,10*ROW('Sanitation Data'!E115)),NA())</f>
        <v>#N/A</v>
      </c>
      <c r="AC121" s="92" t="e">
        <f ca="true">+IF(AND(ISNUMBER(OFFSET('Sanitation Data'!$E$10,0,10*ROW('Sanitation Data'!E115))),'Data Summary'!CR121="Yes"),OFFSET('Sanitation Data'!$E$10,0,10*ROW('Sanitation Data'!E115)),NA())</f>
        <v>#N/A</v>
      </c>
      <c r="AD121" s="92" t="e">
        <f ca="true">+IF(AND(ISNUMBER(OFFSET('Sanitation Data'!$E$11,0,10*ROW('Sanitation Data'!E115))),'Data Summary'!CS121="Yes"),OFFSET('Sanitation Data'!$E$11,0,10*ROW('Sanitation Data'!E115)),NA())</f>
        <v>#N/A</v>
      </c>
      <c r="AE121" s="92" t="e">
        <f ca="true">+IF(AND(ISNUMBER(OFFSET('Sanitation Data'!$E$12,0,10*ROW('Sanitation Data'!E115))),'Data Summary'!CT121="Yes"),OFFSET('Sanitation Data'!$E$12,0,10*ROW('Sanitation Data'!E115)),NA())</f>
        <v>#N/A</v>
      </c>
      <c r="AF121" s="92" t="e">
        <f ca="true">+IF(AND(ISNUMBER(OFFSET('Sanitation Data'!$F$4,0,10*ROW('Sanitation Data'!F115))),'Data Summary'!CU121="Yes"),100-OFFSET('Sanitation Data'!$F$4,0,10*ROW('Sanitation Data'!F115)),NA())</f>
        <v>#N/A</v>
      </c>
      <c r="AG121" s="92" t="e">
        <f ca="true">+IF(AND(ISNUMBER(OFFSET('Sanitation Data'!$F$6,0,10*ROW('Sanitation Data'!F115))),'Data Summary'!CV121="Yes"),OFFSET('Sanitation Data'!$F$6,0,10*ROW('Sanitation Data'!F115)),NA())</f>
        <v>#N/A</v>
      </c>
      <c r="AH121" s="92" t="e">
        <f ca="true">+IF(AND(ISNUMBER(OFFSET('Sanitation Data'!$F$10,0,10*ROW('Sanitation Data'!F115))),'Data Summary'!CW121="Yes"),OFFSET('Sanitation Data'!$F$10,0,10*ROW('Sanitation Data'!F115)),NA())</f>
        <v>#N/A</v>
      </c>
      <c r="AI121" s="92" t="e">
        <f ca="true">+IF(AND(ISNUMBER(OFFSET('Sanitation Data'!$F$11,0,10*ROW('Sanitation Data'!F115))),'Data Summary'!CX121="Yes"),OFFSET('Sanitation Data'!$F$11,0,10*ROW('Sanitation Data'!F115)),NA())</f>
        <v>#N/A</v>
      </c>
      <c r="AJ121" s="92" t="e">
        <f ca="true">+IF(AND(ISNUMBER(OFFSET('Sanitation Data'!$F$12,0,10*ROW('Sanitation Data'!F115))),'Data Summary'!CY121="Yes"),OFFSET('Sanitation Data'!$F$12,0,10*ROW('Sanitation Data'!F115)),NA())</f>
        <v>#N/A</v>
      </c>
      <c r="AK121" s="92" t="e">
        <f ca="true">+IF(AND(ISNUMBER(OFFSET('Sanitation Data'!$G$4,0,10*ROW('Sanitation Data'!G115))),'Data Summary'!CZ121="Yes"),100-OFFSET('Sanitation Data'!$G$4,0,10*ROW('Sanitation Data'!G115)),NA())</f>
        <v>#N/A</v>
      </c>
      <c r="AL121" s="92" t="e">
        <f ca="true">+IF(AND(ISNUMBER(OFFSET('Sanitation Data'!$G$6,0,10*ROW('Sanitation Data'!G115))),'Data Summary'!DA121="Yes"),OFFSET('Sanitation Data'!$G$6,0,10*ROW('Sanitation Data'!G115)),NA())</f>
        <v>#N/A</v>
      </c>
      <c r="AM121" s="92" t="e">
        <f ca="true">+IF(AND(ISNUMBER(OFFSET('Sanitation Data'!$G$10,0,10*ROW('Sanitation Data'!G115))),'Data Summary'!DB121="Yes"),OFFSET('Sanitation Data'!$G$10,0,10*ROW('Sanitation Data'!G115)),NA())</f>
        <v>#N/A</v>
      </c>
      <c r="AN121" s="92" t="e">
        <f ca="true">+IF(AND(ISNUMBER(OFFSET('Sanitation Data'!$G$11,0,10*ROW('Sanitation Data'!G115))),'Data Summary'!DC121="Yes"),OFFSET('Sanitation Data'!$G$11,0,10*ROW('Sanitation Data'!G115)),NA())</f>
        <v>#N/A</v>
      </c>
      <c r="AO121" s="92" t="e">
        <f ca="true">+IF(AND(ISNUMBER(OFFSET('Sanitation Data'!$G$12,0,10*ROW('Sanitation Data'!G115))),'Data Summary'!DD121="Yes"),OFFSET('Sanitation Data'!$G$12,0,10*ROW('Sanitation Data'!G115)),NA())</f>
        <v>#N/A</v>
      </c>
      <c r="AP121" s="92" t="e">
        <f ca="true">+IF(AND(ISNUMBER(OFFSET('Sanitation Data'!$H$4,0,10*ROW('Sanitation Data'!H115))),'Data Summary'!DE121="Yes"),100-OFFSET('Sanitation Data'!$H$4,0,10*ROW('Sanitation Data'!H115)),NA())</f>
        <v>#N/A</v>
      </c>
      <c r="AQ121" s="92" t="e">
        <f ca="true">+IF(AND(ISNUMBER(OFFSET('Sanitation Data'!$H$6,0,10*ROW('Sanitation Data'!H115))),'Data Summary'!DF121="Yes"),OFFSET('Sanitation Data'!$H$6,0,10*ROW('Sanitation Data'!H115)),NA())</f>
        <v>#N/A</v>
      </c>
      <c r="AR121" s="92" t="e">
        <f ca="true">+IF(AND(ISNUMBER(OFFSET('Sanitation Data'!$H$10,0,10*ROW('Sanitation Data'!H115))),'Data Summary'!DG121="Yes"),OFFSET('Sanitation Data'!$H$10,0,10*ROW('Sanitation Data'!H115)),NA())</f>
        <v>#N/A</v>
      </c>
      <c r="AS121" s="92" t="e">
        <f ca="true">+IF(AND(ISNUMBER(OFFSET('Sanitation Data'!$H$11,0,10*ROW('Sanitation Data'!H115))),'Data Summary'!DH121="Yes"),OFFSET('Sanitation Data'!$H$11,0,10*ROW('Sanitation Data'!H115)),NA())</f>
        <v>#N/A</v>
      </c>
      <c r="AT121" s="92" t="e">
        <f ca="true">+IF(AND(ISNUMBER(OFFSET('Sanitation Data'!$H$12,0,10*ROW('Sanitation Data'!H115))),'Data Summary'!DI121="Yes"),OFFSET('Sanitation Data'!$H$12,0,10*ROW('Sanitation Data'!H115)),NA())</f>
        <v>#N/A</v>
      </c>
      <c r="AU121" s="92" t="e">
        <f ca="true">+IF(AND(ISNUMBER(OFFSET('Sanitation Data'!$I$4,0,10*ROW('Sanitation Data'!I115))),'Data Summary'!DJ121="Yes"),100-OFFSET('Sanitation Data'!$I$4,0,10*ROW('Sanitation Data'!I115)),NA())</f>
        <v>#N/A</v>
      </c>
      <c r="AV121" s="92" t="e">
        <f ca="true">+IF(AND(ISNUMBER(OFFSET('Sanitation Data'!$I$6,0,10*ROW('Sanitation Data'!I115))),'Data Summary'!DK121="Yes"),OFFSET('Sanitation Data'!$I$6,0,10*ROW('Sanitation Data'!I115)),NA())</f>
        <v>#N/A</v>
      </c>
      <c r="AW121" s="92" t="e">
        <f ca="true">+IF(AND(ISNUMBER(OFFSET('Sanitation Data'!$I$10,0,10*ROW('Sanitation Data'!I115))),'Data Summary'!DL121="Yes"),OFFSET('Sanitation Data'!$I$10,0,10*ROW('Sanitation Data'!I115)),NA())</f>
        <v>#N/A</v>
      </c>
      <c r="AX121" s="92" t="e">
        <f ca="true">+IF(AND(ISNUMBER(OFFSET('Sanitation Data'!$I$11,0,10*ROW('Sanitation Data'!I115))),'Data Summary'!DM121="Yes"),OFFSET('Sanitation Data'!$I$11,0,10*ROW('Sanitation Data'!I115)),NA())</f>
        <v>#N/A</v>
      </c>
      <c r="AY121" s="92" t="e">
        <f ca="true">+IF(AND(ISNUMBER(OFFSET('Sanitation Data'!$I$12,0,10*ROW('Sanitation Data'!I115))),'Data Summary'!DN121="Yes"),OFFSET('Sanitation Data'!$I$12,0,10*ROW('Sanitation Data'!I115)),NA())</f>
        <v>#N/A</v>
      </c>
      <c r="AZ121" s="93" t="e">
        <f ca="true">+IF(AND(ISNUMBER(OFFSET('Hygiene Data'!$D$5,0,10*ROW('Hygiene Data'!D115))),'Data Summary'!DO121="Yes"),OFFSET('Hygiene Data'!$D$5,0,10*ROW('Hygiene Data'!D115)),NA())</f>
        <v>#N/A</v>
      </c>
      <c r="BA121" s="93" t="e">
        <f ca="true">+IF(AND(ISNUMBER(OFFSET('Hygiene Data'!$D$7,0,10*ROW('Hygiene Data'!D115))),'Data Summary'!DP121="Yes"),OFFSET('Hygiene Data'!$D$7,0,10*ROW('Hygiene Data'!D115)),NA())</f>
        <v>#N/A</v>
      </c>
      <c r="BB121" s="93" t="e">
        <f ca="true">+IF(AND(ISNUMBER(OFFSET('Hygiene Data'!$D$9,0,10*ROW('Hygiene Data'!D115))),'Data Summary'!DQ121="Yes"),OFFSET('Hygiene Data'!$D$9,0,10*ROW('Hygiene Data'!D115)),NA())</f>
        <v>#N/A</v>
      </c>
      <c r="BC121" s="93" t="e">
        <f ca="true">+IF(AND(ISNUMBER(OFFSET('Hygiene Data'!$E$5,0,10*ROW('Hygiene Data'!E115))),'Data Summary'!DR121="Yes"),OFFSET('Hygiene Data'!$E$5,0,10*ROW('Hygiene Data'!E115)),NA())</f>
        <v>#N/A</v>
      </c>
      <c r="BD121" s="93" t="e">
        <f ca="true">+IF(AND(ISNUMBER(OFFSET('Hygiene Data'!$E$7,0,10*ROW('Hygiene Data'!E115))),'Data Summary'!DS121="Yes"),OFFSET('Hygiene Data'!$E$7,0,10*ROW('Hygiene Data'!E115)),NA())</f>
        <v>#N/A</v>
      </c>
      <c r="BE121" s="93" t="e">
        <f ca="true">+IF(AND(ISNUMBER(OFFSET('Hygiene Data'!$E$9,0,10*ROW('Hygiene Data'!E115))),'Data Summary'!DT121="Yes"),OFFSET('Hygiene Data'!$E$9,0,10*ROW('Hygiene Data'!E115)),NA())</f>
        <v>#N/A</v>
      </c>
      <c r="BF121" s="93" t="e">
        <f ca="true">+IF(AND(ISNUMBER(OFFSET('Hygiene Data'!$F$5,0,10*ROW('Hygiene Data'!F115))),'Data Summary'!DU121="Yes"),OFFSET('Hygiene Data'!$F$5,0,10*ROW('Hygiene Data'!F115)),NA())</f>
        <v>#N/A</v>
      </c>
      <c r="BG121" s="93" t="e">
        <f ca="true">+IF(AND(ISNUMBER(OFFSET('Hygiene Data'!$F$7,0,10*ROW('Hygiene Data'!F115))),'Data Summary'!DV121="Yes"),OFFSET('Hygiene Data'!$F$7,0,10*ROW('Hygiene Data'!F115)),NA())</f>
        <v>#N/A</v>
      </c>
      <c r="BH121" s="93" t="e">
        <f ca="true">+IF(AND(ISNUMBER(OFFSET('Hygiene Data'!$F$9,0,10*ROW('Hygiene Data'!F115))),'Data Summary'!DW121="Yes"),OFFSET('Hygiene Data'!$F$9,0,10*ROW('Hygiene Data'!F115)),NA())</f>
        <v>#N/A</v>
      </c>
      <c r="BI121" s="93" t="e">
        <f ca="true">+IF(AND(ISNUMBER(OFFSET('Hygiene Data'!$G$5,0,10*ROW('Hygiene Data'!G115))),'Data Summary'!DX121="Yes"),OFFSET('Hygiene Data'!$G$5,0,10*ROW('Hygiene Data'!G115)),NA())</f>
        <v>#N/A</v>
      </c>
      <c r="BJ121" s="93" t="e">
        <f ca="true">+IF(AND(ISNUMBER(OFFSET('Hygiene Data'!$G$7,0,10*ROW('Hygiene Data'!G115))),'Data Summary'!DY121="Yes"),OFFSET('Hygiene Data'!$G$7,0,10*ROW('Hygiene Data'!G115)),NA())</f>
        <v>#N/A</v>
      </c>
      <c r="BK121" s="93" t="e">
        <f ca="true">+IF(AND(ISNUMBER(OFFSET('Hygiene Data'!$G$9,0,10*ROW('Hygiene Data'!G115))),'Data Summary'!DZ121="Yes"),OFFSET('Hygiene Data'!$G$9,0,10*ROW('Hygiene Data'!G115)),NA())</f>
        <v>#N/A</v>
      </c>
      <c r="BL121" s="93" t="e">
        <f ca="true">+IF(AND(ISNUMBER(OFFSET('Hygiene Data'!$H$5,0,10*ROW('Hygiene Data'!H115))),'Data Summary'!EA121="Yes"),OFFSET('Hygiene Data'!$H$5,0,10*ROW('Hygiene Data'!H115)),NA())</f>
        <v>#N/A</v>
      </c>
      <c r="BM121" s="93" t="e">
        <f ca="true">+IF(AND(ISNUMBER(OFFSET('Hygiene Data'!$H$7,0,10*ROW('Hygiene Data'!H115))),'Data Summary'!EB121="Yes"),OFFSET('Hygiene Data'!$H$7,0,10*ROW('Hygiene Data'!H115)),NA())</f>
        <v>#N/A</v>
      </c>
      <c r="BN121" s="93" t="e">
        <f ca="true">+IF(AND(ISNUMBER(OFFSET('Hygiene Data'!$H$9,0,10*ROW('Hygiene Data'!H115))),'Data Summary'!EC121="Yes"),OFFSET('Hygiene Data'!$H$9,0,10*ROW('Hygiene Data'!H115)),NA())</f>
        <v>#N/A</v>
      </c>
      <c r="BO121" s="93" t="e">
        <f ca="true">+IF(AND(ISNUMBER(OFFSET('Hygiene Data'!$I$5,0,10*ROW('Hygiene Data'!I115))),'Data Summary'!ED121="Yes"),OFFSET('Hygiene Data'!$I$5,0,10*ROW('Hygiene Data'!I115)),NA())</f>
        <v>#N/A</v>
      </c>
      <c r="BP121" s="93" t="e">
        <f ca="true">+IF(AND(ISNUMBER(OFFSET('Hygiene Data'!$I$7,0,10*ROW('Hygiene Data'!I115))),'Data Summary'!EE121="Yes"),OFFSET('Hygiene Data'!$I$7,0,10*ROW('Hygiene Data'!I115)),NA())</f>
        <v>#N/A</v>
      </c>
      <c r="BQ121" s="93" t="e">
        <f ca="true">+IF(AND(ISNUMBER(OFFSET('Hygiene Data'!$I$9,0,10*ROW('Hygiene Data'!I115))),'Data Summary'!EF121="Yes"),OFFSET('Hygiene Data'!$I$9,0,10*ROW('Hygiene Data'!I115)),NA())</f>
        <v>#N/A</v>
      </c>
    </row>
    <row xmlns:x14ac="http://schemas.microsoft.com/office/spreadsheetml/2009/9/ac" r="122" x14ac:dyDescent="0.2">
      <c r="A122" s="328" t="e">
        <f ca="true">+RIGHT('Data Summary'!A122,LEN('Data Summary'!A122)-9)</f>
        <v>#VALUE!</v>
      </c>
      <c r="B122" s="35" t="str">
        <f ca="true">+IF(ISTEXT('Data Summary'!B122),'Data Summary'!B122,"")</f>
        <v/>
      </c>
      <c r="C122" s="327" t="e">
        <f ca="true">+VALUE('Data Summary'!C122)</f>
        <v>#VALUE!</v>
      </c>
      <c r="D122" s="91" t="e">
        <f ca="true">+IF(AND(ISNUMBER(OFFSET('Water Data'!$D$4,0,10*ROW('Water Data'!D116))),'Data Summary'!BS122="Yes"),100-OFFSET('Water Data'!$D$4,0,10*ROW('Water Data'!D116)),NA())</f>
        <v>#N/A</v>
      </c>
      <c r="E122" s="91" t="e">
        <f ca="true">+IF(AND(ISNUMBER(OFFSET('Water Data'!$D$6,0,10*ROW('Water Data'!D116))),'Data Summary'!BT122="Yes"),OFFSET('Water Data'!$D$6,0,10*ROW('Water Data'!D116)),NA())</f>
        <v>#N/A</v>
      </c>
      <c r="F122" s="91" t="e">
        <f ca="true">+IF(AND(ISNUMBER(OFFSET('Water Data'!$D$9,0,10*ROW('Water Data'!D116))),'Data Summary'!BU122="Yes"),OFFSET('Water Data'!$D$9,0,10*ROW('Water Data'!D116)),NA())</f>
        <v>#N/A</v>
      </c>
      <c r="G122" s="91" t="e">
        <f ca="true">+IF(AND(ISNUMBER(OFFSET('Water Data'!$E$4,0,10*ROW('Water Data'!E116))),'Data Summary'!BV122="Yes"),100-OFFSET('Water Data'!$E$4,0,10*ROW('Water Data'!E116)),NA())</f>
        <v>#N/A</v>
      </c>
      <c r="H122" s="91" t="e">
        <f ca="true">+IF(AND(ISNUMBER(OFFSET('Water Data'!$E$6,0,10*ROW('Water Data'!E116))),'Data Summary'!BW122="Yes"),OFFSET('Water Data'!$E$6,0,10*ROW('Water Data'!E116)),NA())</f>
        <v>#N/A</v>
      </c>
      <c r="I122" s="91" t="e">
        <f ca="true">+IF(AND(ISNUMBER(OFFSET('Water Data'!$E$9,0,10*ROW('Water Data'!E116))),'Data Summary'!BX122="Yes"),OFFSET('Water Data'!$E$9,0,10*ROW('Water Data'!E116)),NA())</f>
        <v>#N/A</v>
      </c>
      <c r="J122" s="91" t="e">
        <f ca="true">+IF(AND(ISNUMBER(OFFSET('Water Data'!$F$4,0,10*ROW('Water Data'!F116))),'Data Summary'!BY122="Yes"),100-OFFSET('Water Data'!$F$4,0,10*ROW('Water Data'!F116)),NA())</f>
        <v>#N/A</v>
      </c>
      <c r="K122" s="91" t="e">
        <f ca="true">+IF(AND(ISNUMBER(OFFSET('Water Data'!$F$6,0,10*ROW('Water Data'!F116))),'Data Summary'!BZ122="Yes"),OFFSET('Water Data'!$F$6,0,10*ROW('Water Data'!F116)),NA())</f>
        <v>#N/A</v>
      </c>
      <c r="L122" s="91" t="e">
        <f ca="true">+IF(AND(ISNUMBER(OFFSET('Water Data'!$F$9,0,10*ROW('Water Data'!F116))),'Data Summary'!CA122="Yes"),OFFSET('Water Data'!$F$9,0,10*ROW('Water Data'!F116)),NA())</f>
        <v>#N/A</v>
      </c>
      <c r="M122" s="91" t="e">
        <f ca="true">+IF(AND(ISNUMBER(OFFSET('Water Data'!$G$4,0,10*ROW('Water Data'!G116))),'Data Summary'!CB122="Yes"),100-OFFSET('Water Data'!$G$4,0,10*ROW('Water Data'!G116)),NA())</f>
        <v>#N/A</v>
      </c>
      <c r="N122" s="91" t="e">
        <f ca="true">+IF(AND(ISNUMBER(OFFSET('Water Data'!$G$6,0,10*ROW('Water Data'!G116))),'Data Summary'!CC122="Yes"),OFFSET('Water Data'!$G$6,0,10*ROW('Water Data'!G116)),NA())</f>
        <v>#N/A</v>
      </c>
      <c r="O122" s="91" t="e">
        <f ca="true">+IF(AND(ISNUMBER(OFFSET('Water Data'!$G$9,0,10*ROW('Water Data'!G116))),'Data Summary'!CD122="Yes"),OFFSET('Water Data'!$G$9,0,10*ROW('Water Data'!G116)),NA())</f>
        <v>#N/A</v>
      </c>
      <c r="P122" s="91" t="e">
        <f ca="true">+IF(AND(ISNUMBER(OFFSET('Water Data'!$H$4,0,10*ROW('Water Data'!H116))),'Data Summary'!CE122="Yes"),100-OFFSET('Water Data'!$H$4,0,10*ROW('Water Data'!H116)),NA())</f>
        <v>#N/A</v>
      </c>
      <c r="Q122" s="91" t="e">
        <f ca="true">+IF(AND(ISNUMBER(OFFSET('Water Data'!$H$6,0,10*ROW('Water Data'!H116))),'Data Summary'!CF122="Yes"),OFFSET('Water Data'!$H$6,0,10*ROW('Water Data'!H116)),NA())</f>
        <v>#N/A</v>
      </c>
      <c r="R122" s="91" t="e">
        <f ca="true">+IF(AND(ISNUMBER(OFFSET('Water Data'!$H$9,0,10*ROW('Water Data'!H116))),'Data Summary'!CG122="Yes"),OFFSET('Water Data'!$H$9,0,10*ROW('Water Data'!H116)),NA())</f>
        <v>#N/A</v>
      </c>
      <c r="S122" s="91" t="e">
        <f ca="true">+IF(AND(ISNUMBER(OFFSET('Water Data'!$I$4,0,10*ROW('Water Data'!I116))),'Data Summary'!CH122="Yes"),100-OFFSET('Water Data'!$I$4,0,10*ROW('Water Data'!I116)),NA())</f>
        <v>#N/A</v>
      </c>
      <c r="T122" s="91" t="e">
        <f ca="true">+IF(AND(ISNUMBER(OFFSET('Water Data'!$I$6,0,10*ROW('Water Data'!I116))),'Data Summary'!CI122="Yes"),OFFSET('Water Data'!$I$6,0,10*ROW('Water Data'!I116)),NA())</f>
        <v>#N/A</v>
      </c>
      <c r="U122" s="91" t="e">
        <f ca="true">+IF(AND(ISNUMBER(OFFSET('Water Data'!$I$9,0,10*ROW('Water Data'!I116))),'Data Summary'!CJ122="Yes"),OFFSET('Water Data'!$I$9,0,10*ROW('Water Data'!I116)),NA())</f>
        <v>#N/A</v>
      </c>
      <c r="V122" s="92" t="e">
        <f ca="true">+IF(AND(ISNUMBER(OFFSET('Sanitation Data'!$D$4,0,10*ROW('Sanitation Data'!D116))),'Data Summary'!CK122="Yes"),100-OFFSET('Sanitation Data'!$D$4,0,10*ROW('Sanitation Data'!D116)),NA())</f>
        <v>#N/A</v>
      </c>
      <c r="W122" s="92" t="e">
        <f ca="true">+IF(AND(ISNUMBER(OFFSET('Sanitation Data'!$D$6,0,10*ROW('Sanitation Data'!D116))),'Data Summary'!CL122="Yes"),OFFSET('Sanitation Data'!$D$6,0,10*ROW('Sanitation Data'!D116)),NA())</f>
        <v>#N/A</v>
      </c>
      <c r="X122" s="92" t="e">
        <f ca="true">+IF(AND(ISNUMBER(OFFSET('Sanitation Data'!$D$10,0,10*ROW('Sanitation Data'!D116))),'Data Summary'!CM122="Yes"),OFFSET('Sanitation Data'!$D$10,0,10*ROW('Sanitation Data'!D116)),NA())</f>
        <v>#N/A</v>
      </c>
      <c r="Y122" s="92" t="e">
        <f ca="true">+IF(AND(ISNUMBER(OFFSET('Sanitation Data'!$D$11,0,10*ROW('Sanitation Data'!D116))),'Data Summary'!CN122="Yes"),OFFSET('Sanitation Data'!$D$11,0,10*ROW('Sanitation Data'!D116)),NA())</f>
        <v>#N/A</v>
      </c>
      <c r="Z122" s="92" t="e">
        <f ca="true">+IF(AND(ISNUMBER(OFFSET('Sanitation Data'!$D$12,0,10*ROW('Sanitation Data'!D116))),'Data Summary'!CO122="Yes"),OFFSET('Sanitation Data'!$D$12,0,10*ROW('Sanitation Data'!D116)),NA())</f>
        <v>#N/A</v>
      </c>
      <c r="AA122" s="92" t="e">
        <f ca="true">+IF(AND(ISNUMBER(OFFSET('Sanitation Data'!$E$4,0,10*ROW('Sanitation Data'!E116))),'Data Summary'!CP122="Yes"),100-OFFSET('Sanitation Data'!$E$4,0,10*ROW('Sanitation Data'!E116)),NA())</f>
        <v>#N/A</v>
      </c>
      <c r="AB122" s="92" t="e">
        <f ca="true">+IF(AND(ISNUMBER(OFFSET('Sanitation Data'!$E$6,0,10*ROW('Sanitation Data'!E116))),'Data Summary'!CQ122="Yes"),OFFSET('Sanitation Data'!$E$6,0,10*ROW('Sanitation Data'!E116)),NA())</f>
        <v>#N/A</v>
      </c>
      <c r="AC122" s="92" t="e">
        <f ca="true">+IF(AND(ISNUMBER(OFFSET('Sanitation Data'!$E$10,0,10*ROW('Sanitation Data'!E116))),'Data Summary'!CR122="Yes"),OFFSET('Sanitation Data'!$E$10,0,10*ROW('Sanitation Data'!E116)),NA())</f>
        <v>#N/A</v>
      </c>
      <c r="AD122" s="92" t="e">
        <f ca="true">+IF(AND(ISNUMBER(OFFSET('Sanitation Data'!$E$11,0,10*ROW('Sanitation Data'!E116))),'Data Summary'!CS122="Yes"),OFFSET('Sanitation Data'!$E$11,0,10*ROW('Sanitation Data'!E116)),NA())</f>
        <v>#N/A</v>
      </c>
      <c r="AE122" s="92" t="e">
        <f ca="true">+IF(AND(ISNUMBER(OFFSET('Sanitation Data'!$E$12,0,10*ROW('Sanitation Data'!E116))),'Data Summary'!CT122="Yes"),OFFSET('Sanitation Data'!$E$12,0,10*ROW('Sanitation Data'!E116)),NA())</f>
        <v>#N/A</v>
      </c>
      <c r="AF122" s="92" t="e">
        <f ca="true">+IF(AND(ISNUMBER(OFFSET('Sanitation Data'!$F$4,0,10*ROW('Sanitation Data'!F116))),'Data Summary'!CU122="Yes"),100-OFFSET('Sanitation Data'!$F$4,0,10*ROW('Sanitation Data'!F116)),NA())</f>
        <v>#N/A</v>
      </c>
      <c r="AG122" s="92" t="e">
        <f ca="true">+IF(AND(ISNUMBER(OFFSET('Sanitation Data'!$F$6,0,10*ROW('Sanitation Data'!F116))),'Data Summary'!CV122="Yes"),OFFSET('Sanitation Data'!$F$6,0,10*ROW('Sanitation Data'!F116)),NA())</f>
        <v>#N/A</v>
      </c>
      <c r="AH122" s="92" t="e">
        <f ca="true">+IF(AND(ISNUMBER(OFFSET('Sanitation Data'!$F$10,0,10*ROW('Sanitation Data'!F116))),'Data Summary'!CW122="Yes"),OFFSET('Sanitation Data'!$F$10,0,10*ROW('Sanitation Data'!F116)),NA())</f>
        <v>#N/A</v>
      </c>
      <c r="AI122" s="92" t="e">
        <f ca="true">+IF(AND(ISNUMBER(OFFSET('Sanitation Data'!$F$11,0,10*ROW('Sanitation Data'!F116))),'Data Summary'!CX122="Yes"),OFFSET('Sanitation Data'!$F$11,0,10*ROW('Sanitation Data'!F116)),NA())</f>
        <v>#N/A</v>
      </c>
      <c r="AJ122" s="92" t="e">
        <f ca="true">+IF(AND(ISNUMBER(OFFSET('Sanitation Data'!$F$12,0,10*ROW('Sanitation Data'!F116))),'Data Summary'!CY122="Yes"),OFFSET('Sanitation Data'!$F$12,0,10*ROW('Sanitation Data'!F116)),NA())</f>
        <v>#N/A</v>
      </c>
      <c r="AK122" s="92" t="e">
        <f ca="true">+IF(AND(ISNUMBER(OFFSET('Sanitation Data'!$G$4,0,10*ROW('Sanitation Data'!G116))),'Data Summary'!CZ122="Yes"),100-OFFSET('Sanitation Data'!$G$4,0,10*ROW('Sanitation Data'!G116)),NA())</f>
        <v>#N/A</v>
      </c>
      <c r="AL122" s="92" t="e">
        <f ca="true">+IF(AND(ISNUMBER(OFFSET('Sanitation Data'!$G$6,0,10*ROW('Sanitation Data'!G116))),'Data Summary'!DA122="Yes"),OFFSET('Sanitation Data'!$G$6,0,10*ROW('Sanitation Data'!G116)),NA())</f>
        <v>#N/A</v>
      </c>
      <c r="AM122" s="92" t="e">
        <f ca="true">+IF(AND(ISNUMBER(OFFSET('Sanitation Data'!$G$10,0,10*ROW('Sanitation Data'!G116))),'Data Summary'!DB122="Yes"),OFFSET('Sanitation Data'!$G$10,0,10*ROW('Sanitation Data'!G116)),NA())</f>
        <v>#N/A</v>
      </c>
      <c r="AN122" s="92" t="e">
        <f ca="true">+IF(AND(ISNUMBER(OFFSET('Sanitation Data'!$G$11,0,10*ROW('Sanitation Data'!G116))),'Data Summary'!DC122="Yes"),OFFSET('Sanitation Data'!$G$11,0,10*ROW('Sanitation Data'!G116)),NA())</f>
        <v>#N/A</v>
      </c>
      <c r="AO122" s="92" t="e">
        <f ca="true">+IF(AND(ISNUMBER(OFFSET('Sanitation Data'!$G$12,0,10*ROW('Sanitation Data'!G116))),'Data Summary'!DD122="Yes"),OFFSET('Sanitation Data'!$G$12,0,10*ROW('Sanitation Data'!G116)),NA())</f>
        <v>#N/A</v>
      </c>
      <c r="AP122" s="92" t="e">
        <f ca="true">+IF(AND(ISNUMBER(OFFSET('Sanitation Data'!$H$4,0,10*ROW('Sanitation Data'!H116))),'Data Summary'!DE122="Yes"),100-OFFSET('Sanitation Data'!$H$4,0,10*ROW('Sanitation Data'!H116)),NA())</f>
        <v>#N/A</v>
      </c>
      <c r="AQ122" s="92" t="e">
        <f ca="true">+IF(AND(ISNUMBER(OFFSET('Sanitation Data'!$H$6,0,10*ROW('Sanitation Data'!H116))),'Data Summary'!DF122="Yes"),OFFSET('Sanitation Data'!$H$6,0,10*ROW('Sanitation Data'!H116)),NA())</f>
        <v>#N/A</v>
      </c>
      <c r="AR122" s="92" t="e">
        <f ca="true">+IF(AND(ISNUMBER(OFFSET('Sanitation Data'!$H$10,0,10*ROW('Sanitation Data'!H116))),'Data Summary'!DG122="Yes"),OFFSET('Sanitation Data'!$H$10,0,10*ROW('Sanitation Data'!H116)),NA())</f>
        <v>#N/A</v>
      </c>
      <c r="AS122" s="92" t="e">
        <f ca="true">+IF(AND(ISNUMBER(OFFSET('Sanitation Data'!$H$11,0,10*ROW('Sanitation Data'!H116))),'Data Summary'!DH122="Yes"),OFFSET('Sanitation Data'!$H$11,0,10*ROW('Sanitation Data'!H116)),NA())</f>
        <v>#N/A</v>
      </c>
      <c r="AT122" s="92" t="e">
        <f ca="true">+IF(AND(ISNUMBER(OFFSET('Sanitation Data'!$H$12,0,10*ROW('Sanitation Data'!H116))),'Data Summary'!DI122="Yes"),OFFSET('Sanitation Data'!$H$12,0,10*ROW('Sanitation Data'!H116)),NA())</f>
        <v>#N/A</v>
      </c>
      <c r="AU122" s="92" t="e">
        <f ca="true">+IF(AND(ISNUMBER(OFFSET('Sanitation Data'!$I$4,0,10*ROW('Sanitation Data'!I116))),'Data Summary'!DJ122="Yes"),100-OFFSET('Sanitation Data'!$I$4,0,10*ROW('Sanitation Data'!I116)),NA())</f>
        <v>#N/A</v>
      </c>
      <c r="AV122" s="92" t="e">
        <f ca="true">+IF(AND(ISNUMBER(OFFSET('Sanitation Data'!$I$6,0,10*ROW('Sanitation Data'!I116))),'Data Summary'!DK122="Yes"),OFFSET('Sanitation Data'!$I$6,0,10*ROW('Sanitation Data'!I116)),NA())</f>
        <v>#N/A</v>
      </c>
      <c r="AW122" s="92" t="e">
        <f ca="true">+IF(AND(ISNUMBER(OFFSET('Sanitation Data'!$I$10,0,10*ROW('Sanitation Data'!I116))),'Data Summary'!DL122="Yes"),OFFSET('Sanitation Data'!$I$10,0,10*ROW('Sanitation Data'!I116)),NA())</f>
        <v>#N/A</v>
      </c>
      <c r="AX122" s="92" t="e">
        <f ca="true">+IF(AND(ISNUMBER(OFFSET('Sanitation Data'!$I$11,0,10*ROW('Sanitation Data'!I116))),'Data Summary'!DM122="Yes"),OFFSET('Sanitation Data'!$I$11,0,10*ROW('Sanitation Data'!I116)),NA())</f>
        <v>#N/A</v>
      </c>
      <c r="AY122" s="92" t="e">
        <f ca="true">+IF(AND(ISNUMBER(OFFSET('Sanitation Data'!$I$12,0,10*ROW('Sanitation Data'!I116))),'Data Summary'!DN122="Yes"),OFFSET('Sanitation Data'!$I$12,0,10*ROW('Sanitation Data'!I116)),NA())</f>
        <v>#N/A</v>
      </c>
      <c r="AZ122" s="93" t="e">
        <f ca="true">+IF(AND(ISNUMBER(OFFSET('Hygiene Data'!$D$5,0,10*ROW('Hygiene Data'!D116))),'Data Summary'!DO122="Yes"),OFFSET('Hygiene Data'!$D$5,0,10*ROW('Hygiene Data'!D116)),NA())</f>
        <v>#N/A</v>
      </c>
      <c r="BA122" s="93" t="e">
        <f ca="true">+IF(AND(ISNUMBER(OFFSET('Hygiene Data'!$D$7,0,10*ROW('Hygiene Data'!D116))),'Data Summary'!DP122="Yes"),OFFSET('Hygiene Data'!$D$7,0,10*ROW('Hygiene Data'!D116)),NA())</f>
        <v>#N/A</v>
      </c>
      <c r="BB122" s="93" t="e">
        <f ca="true">+IF(AND(ISNUMBER(OFFSET('Hygiene Data'!$D$9,0,10*ROW('Hygiene Data'!D116))),'Data Summary'!DQ122="Yes"),OFFSET('Hygiene Data'!$D$9,0,10*ROW('Hygiene Data'!D116)),NA())</f>
        <v>#N/A</v>
      </c>
      <c r="BC122" s="93" t="e">
        <f ca="true">+IF(AND(ISNUMBER(OFFSET('Hygiene Data'!$E$5,0,10*ROW('Hygiene Data'!E116))),'Data Summary'!DR122="Yes"),OFFSET('Hygiene Data'!$E$5,0,10*ROW('Hygiene Data'!E116)),NA())</f>
        <v>#N/A</v>
      </c>
      <c r="BD122" s="93" t="e">
        <f ca="true">+IF(AND(ISNUMBER(OFFSET('Hygiene Data'!$E$7,0,10*ROW('Hygiene Data'!E116))),'Data Summary'!DS122="Yes"),OFFSET('Hygiene Data'!$E$7,0,10*ROW('Hygiene Data'!E116)),NA())</f>
        <v>#N/A</v>
      </c>
      <c r="BE122" s="93" t="e">
        <f ca="true">+IF(AND(ISNUMBER(OFFSET('Hygiene Data'!$E$9,0,10*ROW('Hygiene Data'!E116))),'Data Summary'!DT122="Yes"),OFFSET('Hygiene Data'!$E$9,0,10*ROW('Hygiene Data'!E116)),NA())</f>
        <v>#N/A</v>
      </c>
      <c r="BF122" s="93" t="e">
        <f ca="true">+IF(AND(ISNUMBER(OFFSET('Hygiene Data'!$F$5,0,10*ROW('Hygiene Data'!F116))),'Data Summary'!DU122="Yes"),OFFSET('Hygiene Data'!$F$5,0,10*ROW('Hygiene Data'!F116)),NA())</f>
        <v>#N/A</v>
      </c>
      <c r="BG122" s="93" t="e">
        <f ca="true">+IF(AND(ISNUMBER(OFFSET('Hygiene Data'!$F$7,0,10*ROW('Hygiene Data'!F116))),'Data Summary'!DV122="Yes"),OFFSET('Hygiene Data'!$F$7,0,10*ROW('Hygiene Data'!F116)),NA())</f>
        <v>#N/A</v>
      </c>
      <c r="BH122" s="93" t="e">
        <f ca="true">+IF(AND(ISNUMBER(OFFSET('Hygiene Data'!$F$9,0,10*ROW('Hygiene Data'!F116))),'Data Summary'!DW122="Yes"),OFFSET('Hygiene Data'!$F$9,0,10*ROW('Hygiene Data'!F116)),NA())</f>
        <v>#N/A</v>
      </c>
      <c r="BI122" s="93" t="e">
        <f ca="true">+IF(AND(ISNUMBER(OFFSET('Hygiene Data'!$G$5,0,10*ROW('Hygiene Data'!G116))),'Data Summary'!DX122="Yes"),OFFSET('Hygiene Data'!$G$5,0,10*ROW('Hygiene Data'!G116)),NA())</f>
        <v>#N/A</v>
      </c>
      <c r="BJ122" s="93" t="e">
        <f ca="true">+IF(AND(ISNUMBER(OFFSET('Hygiene Data'!$G$7,0,10*ROW('Hygiene Data'!G116))),'Data Summary'!DY122="Yes"),OFFSET('Hygiene Data'!$G$7,0,10*ROW('Hygiene Data'!G116)),NA())</f>
        <v>#N/A</v>
      </c>
      <c r="BK122" s="93" t="e">
        <f ca="true">+IF(AND(ISNUMBER(OFFSET('Hygiene Data'!$G$9,0,10*ROW('Hygiene Data'!G116))),'Data Summary'!DZ122="Yes"),OFFSET('Hygiene Data'!$G$9,0,10*ROW('Hygiene Data'!G116)),NA())</f>
        <v>#N/A</v>
      </c>
      <c r="BL122" s="93" t="e">
        <f ca="true">+IF(AND(ISNUMBER(OFFSET('Hygiene Data'!$H$5,0,10*ROW('Hygiene Data'!H116))),'Data Summary'!EA122="Yes"),OFFSET('Hygiene Data'!$H$5,0,10*ROW('Hygiene Data'!H116)),NA())</f>
        <v>#N/A</v>
      </c>
      <c r="BM122" s="93" t="e">
        <f ca="true">+IF(AND(ISNUMBER(OFFSET('Hygiene Data'!$H$7,0,10*ROW('Hygiene Data'!H116))),'Data Summary'!EB122="Yes"),OFFSET('Hygiene Data'!$H$7,0,10*ROW('Hygiene Data'!H116)),NA())</f>
        <v>#N/A</v>
      </c>
      <c r="BN122" s="93" t="e">
        <f ca="true">+IF(AND(ISNUMBER(OFFSET('Hygiene Data'!$H$9,0,10*ROW('Hygiene Data'!H116))),'Data Summary'!EC122="Yes"),OFFSET('Hygiene Data'!$H$9,0,10*ROW('Hygiene Data'!H116)),NA())</f>
        <v>#N/A</v>
      </c>
      <c r="BO122" s="93" t="e">
        <f ca="true">+IF(AND(ISNUMBER(OFFSET('Hygiene Data'!$I$5,0,10*ROW('Hygiene Data'!I116))),'Data Summary'!ED122="Yes"),OFFSET('Hygiene Data'!$I$5,0,10*ROW('Hygiene Data'!I116)),NA())</f>
        <v>#N/A</v>
      </c>
      <c r="BP122" s="93" t="e">
        <f ca="true">+IF(AND(ISNUMBER(OFFSET('Hygiene Data'!$I$7,0,10*ROW('Hygiene Data'!I116))),'Data Summary'!EE122="Yes"),OFFSET('Hygiene Data'!$I$7,0,10*ROW('Hygiene Data'!I116)),NA())</f>
        <v>#N/A</v>
      </c>
      <c r="BQ122" s="93" t="e">
        <f ca="true">+IF(AND(ISNUMBER(OFFSET('Hygiene Data'!$I$9,0,10*ROW('Hygiene Data'!I116))),'Data Summary'!EF122="Yes"),OFFSET('Hygiene Data'!$I$9,0,10*ROW('Hygiene Data'!I116)),NA())</f>
        <v>#N/A</v>
      </c>
    </row>
    <row xmlns:x14ac="http://schemas.microsoft.com/office/spreadsheetml/2009/9/ac" r="123" x14ac:dyDescent="0.2">
      <c r="A123" s="328" t="e">
        <f ca="true">+RIGHT('Data Summary'!A123,LEN('Data Summary'!A123)-9)</f>
        <v>#VALUE!</v>
      </c>
      <c r="B123" s="35" t="str">
        <f ca="true">+IF(ISTEXT('Data Summary'!B123),'Data Summary'!B123,"")</f>
        <v/>
      </c>
      <c r="C123" s="327" t="e">
        <f ca="true">+VALUE('Data Summary'!C123)</f>
        <v>#VALUE!</v>
      </c>
      <c r="D123" s="91" t="e">
        <f ca="true">+IF(AND(ISNUMBER(OFFSET('Water Data'!$D$4,0,10*ROW('Water Data'!D117))),'Data Summary'!BS123="Yes"),100-OFFSET('Water Data'!$D$4,0,10*ROW('Water Data'!D117)),NA())</f>
        <v>#N/A</v>
      </c>
      <c r="E123" s="91" t="e">
        <f ca="true">+IF(AND(ISNUMBER(OFFSET('Water Data'!$D$6,0,10*ROW('Water Data'!D117))),'Data Summary'!BT123="Yes"),OFFSET('Water Data'!$D$6,0,10*ROW('Water Data'!D117)),NA())</f>
        <v>#N/A</v>
      </c>
      <c r="F123" s="91" t="e">
        <f ca="true">+IF(AND(ISNUMBER(OFFSET('Water Data'!$D$9,0,10*ROW('Water Data'!D117))),'Data Summary'!BU123="Yes"),OFFSET('Water Data'!$D$9,0,10*ROW('Water Data'!D117)),NA())</f>
        <v>#N/A</v>
      </c>
      <c r="G123" s="91" t="e">
        <f ca="true">+IF(AND(ISNUMBER(OFFSET('Water Data'!$E$4,0,10*ROW('Water Data'!E117))),'Data Summary'!BV123="Yes"),100-OFFSET('Water Data'!$E$4,0,10*ROW('Water Data'!E117)),NA())</f>
        <v>#N/A</v>
      </c>
      <c r="H123" s="91" t="e">
        <f ca="true">+IF(AND(ISNUMBER(OFFSET('Water Data'!$E$6,0,10*ROW('Water Data'!E117))),'Data Summary'!BW123="Yes"),OFFSET('Water Data'!$E$6,0,10*ROW('Water Data'!E117)),NA())</f>
        <v>#N/A</v>
      </c>
      <c r="I123" s="91" t="e">
        <f ca="true">+IF(AND(ISNUMBER(OFFSET('Water Data'!$E$9,0,10*ROW('Water Data'!E117))),'Data Summary'!BX123="Yes"),OFFSET('Water Data'!$E$9,0,10*ROW('Water Data'!E117)),NA())</f>
        <v>#N/A</v>
      </c>
      <c r="J123" s="91" t="e">
        <f ca="true">+IF(AND(ISNUMBER(OFFSET('Water Data'!$F$4,0,10*ROW('Water Data'!F117))),'Data Summary'!BY123="Yes"),100-OFFSET('Water Data'!$F$4,0,10*ROW('Water Data'!F117)),NA())</f>
        <v>#N/A</v>
      </c>
      <c r="K123" s="91" t="e">
        <f ca="true">+IF(AND(ISNUMBER(OFFSET('Water Data'!$F$6,0,10*ROW('Water Data'!F117))),'Data Summary'!BZ123="Yes"),OFFSET('Water Data'!$F$6,0,10*ROW('Water Data'!F117)),NA())</f>
        <v>#N/A</v>
      </c>
      <c r="L123" s="91" t="e">
        <f ca="true">+IF(AND(ISNUMBER(OFFSET('Water Data'!$F$9,0,10*ROW('Water Data'!F117))),'Data Summary'!CA123="Yes"),OFFSET('Water Data'!$F$9,0,10*ROW('Water Data'!F117)),NA())</f>
        <v>#N/A</v>
      </c>
      <c r="M123" s="91" t="e">
        <f ca="true">+IF(AND(ISNUMBER(OFFSET('Water Data'!$G$4,0,10*ROW('Water Data'!G117))),'Data Summary'!CB123="Yes"),100-OFFSET('Water Data'!$G$4,0,10*ROW('Water Data'!G117)),NA())</f>
        <v>#N/A</v>
      </c>
      <c r="N123" s="91" t="e">
        <f ca="true">+IF(AND(ISNUMBER(OFFSET('Water Data'!$G$6,0,10*ROW('Water Data'!G117))),'Data Summary'!CC123="Yes"),OFFSET('Water Data'!$G$6,0,10*ROW('Water Data'!G117)),NA())</f>
        <v>#N/A</v>
      </c>
      <c r="O123" s="91" t="e">
        <f ca="true">+IF(AND(ISNUMBER(OFFSET('Water Data'!$G$9,0,10*ROW('Water Data'!G117))),'Data Summary'!CD123="Yes"),OFFSET('Water Data'!$G$9,0,10*ROW('Water Data'!G117)),NA())</f>
        <v>#N/A</v>
      </c>
      <c r="P123" s="91" t="e">
        <f ca="true">+IF(AND(ISNUMBER(OFFSET('Water Data'!$H$4,0,10*ROW('Water Data'!H117))),'Data Summary'!CE123="Yes"),100-OFFSET('Water Data'!$H$4,0,10*ROW('Water Data'!H117)),NA())</f>
        <v>#N/A</v>
      </c>
      <c r="Q123" s="91" t="e">
        <f ca="true">+IF(AND(ISNUMBER(OFFSET('Water Data'!$H$6,0,10*ROW('Water Data'!H117))),'Data Summary'!CF123="Yes"),OFFSET('Water Data'!$H$6,0,10*ROW('Water Data'!H117)),NA())</f>
        <v>#N/A</v>
      </c>
      <c r="R123" s="91" t="e">
        <f ca="true">+IF(AND(ISNUMBER(OFFSET('Water Data'!$H$9,0,10*ROW('Water Data'!H117))),'Data Summary'!CG123="Yes"),OFFSET('Water Data'!$H$9,0,10*ROW('Water Data'!H117)),NA())</f>
        <v>#N/A</v>
      </c>
      <c r="S123" s="91" t="e">
        <f ca="true">+IF(AND(ISNUMBER(OFFSET('Water Data'!$I$4,0,10*ROW('Water Data'!I117))),'Data Summary'!CH123="Yes"),100-OFFSET('Water Data'!$I$4,0,10*ROW('Water Data'!I117)),NA())</f>
        <v>#N/A</v>
      </c>
      <c r="T123" s="91" t="e">
        <f ca="true">+IF(AND(ISNUMBER(OFFSET('Water Data'!$I$6,0,10*ROW('Water Data'!I117))),'Data Summary'!CI123="Yes"),OFFSET('Water Data'!$I$6,0,10*ROW('Water Data'!I117)),NA())</f>
        <v>#N/A</v>
      </c>
      <c r="U123" s="91" t="e">
        <f ca="true">+IF(AND(ISNUMBER(OFFSET('Water Data'!$I$9,0,10*ROW('Water Data'!I117))),'Data Summary'!CJ123="Yes"),OFFSET('Water Data'!$I$9,0,10*ROW('Water Data'!I117)),NA())</f>
        <v>#N/A</v>
      </c>
      <c r="V123" s="92" t="e">
        <f ca="true">+IF(AND(ISNUMBER(OFFSET('Sanitation Data'!$D$4,0,10*ROW('Sanitation Data'!D117))),'Data Summary'!CK123="Yes"),100-OFFSET('Sanitation Data'!$D$4,0,10*ROW('Sanitation Data'!D117)),NA())</f>
        <v>#N/A</v>
      </c>
      <c r="W123" s="92" t="e">
        <f ca="true">+IF(AND(ISNUMBER(OFFSET('Sanitation Data'!$D$6,0,10*ROW('Sanitation Data'!D117))),'Data Summary'!CL123="Yes"),OFFSET('Sanitation Data'!$D$6,0,10*ROW('Sanitation Data'!D117)),NA())</f>
        <v>#N/A</v>
      </c>
      <c r="X123" s="92" t="e">
        <f ca="true">+IF(AND(ISNUMBER(OFFSET('Sanitation Data'!$D$10,0,10*ROW('Sanitation Data'!D117))),'Data Summary'!CM123="Yes"),OFFSET('Sanitation Data'!$D$10,0,10*ROW('Sanitation Data'!D117)),NA())</f>
        <v>#N/A</v>
      </c>
      <c r="Y123" s="92" t="e">
        <f ca="true">+IF(AND(ISNUMBER(OFFSET('Sanitation Data'!$D$11,0,10*ROW('Sanitation Data'!D117))),'Data Summary'!CN123="Yes"),OFFSET('Sanitation Data'!$D$11,0,10*ROW('Sanitation Data'!D117)),NA())</f>
        <v>#N/A</v>
      </c>
      <c r="Z123" s="92" t="e">
        <f ca="true">+IF(AND(ISNUMBER(OFFSET('Sanitation Data'!$D$12,0,10*ROW('Sanitation Data'!D117))),'Data Summary'!CO123="Yes"),OFFSET('Sanitation Data'!$D$12,0,10*ROW('Sanitation Data'!D117)),NA())</f>
        <v>#N/A</v>
      </c>
      <c r="AA123" s="92" t="e">
        <f ca="true">+IF(AND(ISNUMBER(OFFSET('Sanitation Data'!$E$4,0,10*ROW('Sanitation Data'!E117))),'Data Summary'!CP123="Yes"),100-OFFSET('Sanitation Data'!$E$4,0,10*ROW('Sanitation Data'!E117)),NA())</f>
        <v>#N/A</v>
      </c>
      <c r="AB123" s="92" t="e">
        <f ca="true">+IF(AND(ISNUMBER(OFFSET('Sanitation Data'!$E$6,0,10*ROW('Sanitation Data'!E117))),'Data Summary'!CQ123="Yes"),OFFSET('Sanitation Data'!$E$6,0,10*ROW('Sanitation Data'!E117)),NA())</f>
        <v>#N/A</v>
      </c>
      <c r="AC123" s="92" t="e">
        <f ca="true">+IF(AND(ISNUMBER(OFFSET('Sanitation Data'!$E$10,0,10*ROW('Sanitation Data'!E117))),'Data Summary'!CR123="Yes"),OFFSET('Sanitation Data'!$E$10,0,10*ROW('Sanitation Data'!E117)),NA())</f>
        <v>#N/A</v>
      </c>
      <c r="AD123" s="92" t="e">
        <f ca="true">+IF(AND(ISNUMBER(OFFSET('Sanitation Data'!$E$11,0,10*ROW('Sanitation Data'!E117))),'Data Summary'!CS123="Yes"),OFFSET('Sanitation Data'!$E$11,0,10*ROW('Sanitation Data'!E117)),NA())</f>
        <v>#N/A</v>
      </c>
      <c r="AE123" s="92" t="e">
        <f ca="true">+IF(AND(ISNUMBER(OFFSET('Sanitation Data'!$E$12,0,10*ROW('Sanitation Data'!E117))),'Data Summary'!CT123="Yes"),OFFSET('Sanitation Data'!$E$12,0,10*ROW('Sanitation Data'!E117)),NA())</f>
        <v>#N/A</v>
      </c>
      <c r="AF123" s="92" t="e">
        <f ca="true">+IF(AND(ISNUMBER(OFFSET('Sanitation Data'!$F$4,0,10*ROW('Sanitation Data'!F117))),'Data Summary'!CU123="Yes"),100-OFFSET('Sanitation Data'!$F$4,0,10*ROW('Sanitation Data'!F117)),NA())</f>
        <v>#N/A</v>
      </c>
      <c r="AG123" s="92" t="e">
        <f ca="true">+IF(AND(ISNUMBER(OFFSET('Sanitation Data'!$F$6,0,10*ROW('Sanitation Data'!F117))),'Data Summary'!CV123="Yes"),OFFSET('Sanitation Data'!$F$6,0,10*ROW('Sanitation Data'!F117)),NA())</f>
        <v>#N/A</v>
      </c>
      <c r="AH123" s="92" t="e">
        <f ca="true">+IF(AND(ISNUMBER(OFFSET('Sanitation Data'!$F$10,0,10*ROW('Sanitation Data'!F117))),'Data Summary'!CW123="Yes"),OFFSET('Sanitation Data'!$F$10,0,10*ROW('Sanitation Data'!F117)),NA())</f>
        <v>#N/A</v>
      </c>
      <c r="AI123" s="92" t="e">
        <f ca="true">+IF(AND(ISNUMBER(OFFSET('Sanitation Data'!$F$11,0,10*ROW('Sanitation Data'!F117))),'Data Summary'!CX123="Yes"),OFFSET('Sanitation Data'!$F$11,0,10*ROW('Sanitation Data'!F117)),NA())</f>
        <v>#N/A</v>
      </c>
      <c r="AJ123" s="92" t="e">
        <f ca="true">+IF(AND(ISNUMBER(OFFSET('Sanitation Data'!$F$12,0,10*ROW('Sanitation Data'!F117))),'Data Summary'!CY123="Yes"),OFFSET('Sanitation Data'!$F$12,0,10*ROW('Sanitation Data'!F117)),NA())</f>
        <v>#N/A</v>
      </c>
      <c r="AK123" s="92" t="e">
        <f ca="true">+IF(AND(ISNUMBER(OFFSET('Sanitation Data'!$G$4,0,10*ROW('Sanitation Data'!G117))),'Data Summary'!CZ123="Yes"),100-OFFSET('Sanitation Data'!$G$4,0,10*ROW('Sanitation Data'!G117)),NA())</f>
        <v>#N/A</v>
      </c>
      <c r="AL123" s="92" t="e">
        <f ca="true">+IF(AND(ISNUMBER(OFFSET('Sanitation Data'!$G$6,0,10*ROW('Sanitation Data'!G117))),'Data Summary'!DA123="Yes"),OFFSET('Sanitation Data'!$G$6,0,10*ROW('Sanitation Data'!G117)),NA())</f>
        <v>#N/A</v>
      </c>
      <c r="AM123" s="92" t="e">
        <f ca="true">+IF(AND(ISNUMBER(OFFSET('Sanitation Data'!$G$10,0,10*ROW('Sanitation Data'!G117))),'Data Summary'!DB123="Yes"),OFFSET('Sanitation Data'!$G$10,0,10*ROW('Sanitation Data'!G117)),NA())</f>
        <v>#N/A</v>
      </c>
      <c r="AN123" s="92" t="e">
        <f ca="true">+IF(AND(ISNUMBER(OFFSET('Sanitation Data'!$G$11,0,10*ROW('Sanitation Data'!G117))),'Data Summary'!DC123="Yes"),OFFSET('Sanitation Data'!$G$11,0,10*ROW('Sanitation Data'!G117)),NA())</f>
        <v>#N/A</v>
      </c>
      <c r="AO123" s="92" t="e">
        <f ca="true">+IF(AND(ISNUMBER(OFFSET('Sanitation Data'!$G$12,0,10*ROW('Sanitation Data'!G117))),'Data Summary'!DD123="Yes"),OFFSET('Sanitation Data'!$G$12,0,10*ROW('Sanitation Data'!G117)),NA())</f>
        <v>#N/A</v>
      </c>
      <c r="AP123" s="92" t="e">
        <f ca="true">+IF(AND(ISNUMBER(OFFSET('Sanitation Data'!$H$4,0,10*ROW('Sanitation Data'!H117))),'Data Summary'!DE123="Yes"),100-OFFSET('Sanitation Data'!$H$4,0,10*ROW('Sanitation Data'!H117)),NA())</f>
        <v>#N/A</v>
      </c>
      <c r="AQ123" s="92" t="e">
        <f ca="true">+IF(AND(ISNUMBER(OFFSET('Sanitation Data'!$H$6,0,10*ROW('Sanitation Data'!H117))),'Data Summary'!DF123="Yes"),OFFSET('Sanitation Data'!$H$6,0,10*ROW('Sanitation Data'!H117)),NA())</f>
        <v>#N/A</v>
      </c>
      <c r="AR123" s="92" t="e">
        <f ca="true">+IF(AND(ISNUMBER(OFFSET('Sanitation Data'!$H$10,0,10*ROW('Sanitation Data'!H117))),'Data Summary'!DG123="Yes"),OFFSET('Sanitation Data'!$H$10,0,10*ROW('Sanitation Data'!H117)),NA())</f>
        <v>#N/A</v>
      </c>
      <c r="AS123" s="92" t="e">
        <f ca="true">+IF(AND(ISNUMBER(OFFSET('Sanitation Data'!$H$11,0,10*ROW('Sanitation Data'!H117))),'Data Summary'!DH123="Yes"),OFFSET('Sanitation Data'!$H$11,0,10*ROW('Sanitation Data'!H117)),NA())</f>
        <v>#N/A</v>
      </c>
      <c r="AT123" s="92" t="e">
        <f ca="true">+IF(AND(ISNUMBER(OFFSET('Sanitation Data'!$H$12,0,10*ROW('Sanitation Data'!H117))),'Data Summary'!DI123="Yes"),OFFSET('Sanitation Data'!$H$12,0,10*ROW('Sanitation Data'!H117)),NA())</f>
        <v>#N/A</v>
      </c>
      <c r="AU123" s="92" t="e">
        <f ca="true">+IF(AND(ISNUMBER(OFFSET('Sanitation Data'!$I$4,0,10*ROW('Sanitation Data'!I117))),'Data Summary'!DJ123="Yes"),100-OFFSET('Sanitation Data'!$I$4,0,10*ROW('Sanitation Data'!I117)),NA())</f>
        <v>#N/A</v>
      </c>
      <c r="AV123" s="92" t="e">
        <f ca="true">+IF(AND(ISNUMBER(OFFSET('Sanitation Data'!$I$6,0,10*ROW('Sanitation Data'!I117))),'Data Summary'!DK123="Yes"),OFFSET('Sanitation Data'!$I$6,0,10*ROW('Sanitation Data'!I117)),NA())</f>
        <v>#N/A</v>
      </c>
      <c r="AW123" s="92" t="e">
        <f ca="true">+IF(AND(ISNUMBER(OFFSET('Sanitation Data'!$I$10,0,10*ROW('Sanitation Data'!I117))),'Data Summary'!DL123="Yes"),OFFSET('Sanitation Data'!$I$10,0,10*ROW('Sanitation Data'!I117)),NA())</f>
        <v>#N/A</v>
      </c>
      <c r="AX123" s="92" t="e">
        <f ca="true">+IF(AND(ISNUMBER(OFFSET('Sanitation Data'!$I$11,0,10*ROW('Sanitation Data'!I117))),'Data Summary'!DM123="Yes"),OFFSET('Sanitation Data'!$I$11,0,10*ROW('Sanitation Data'!I117)),NA())</f>
        <v>#N/A</v>
      </c>
      <c r="AY123" s="92" t="e">
        <f ca="true">+IF(AND(ISNUMBER(OFFSET('Sanitation Data'!$I$12,0,10*ROW('Sanitation Data'!I117))),'Data Summary'!DN123="Yes"),OFFSET('Sanitation Data'!$I$12,0,10*ROW('Sanitation Data'!I117)),NA())</f>
        <v>#N/A</v>
      </c>
      <c r="AZ123" s="93" t="e">
        <f ca="true">+IF(AND(ISNUMBER(OFFSET('Hygiene Data'!$D$5,0,10*ROW('Hygiene Data'!D117))),'Data Summary'!DO123="Yes"),OFFSET('Hygiene Data'!$D$5,0,10*ROW('Hygiene Data'!D117)),NA())</f>
        <v>#N/A</v>
      </c>
      <c r="BA123" s="93" t="e">
        <f ca="true">+IF(AND(ISNUMBER(OFFSET('Hygiene Data'!$D$7,0,10*ROW('Hygiene Data'!D117))),'Data Summary'!DP123="Yes"),OFFSET('Hygiene Data'!$D$7,0,10*ROW('Hygiene Data'!D117)),NA())</f>
        <v>#N/A</v>
      </c>
      <c r="BB123" s="93" t="e">
        <f ca="true">+IF(AND(ISNUMBER(OFFSET('Hygiene Data'!$D$9,0,10*ROW('Hygiene Data'!D117))),'Data Summary'!DQ123="Yes"),OFFSET('Hygiene Data'!$D$9,0,10*ROW('Hygiene Data'!D117)),NA())</f>
        <v>#N/A</v>
      </c>
      <c r="BC123" s="93" t="e">
        <f ca="true">+IF(AND(ISNUMBER(OFFSET('Hygiene Data'!$E$5,0,10*ROW('Hygiene Data'!E117))),'Data Summary'!DR123="Yes"),OFFSET('Hygiene Data'!$E$5,0,10*ROW('Hygiene Data'!E117)),NA())</f>
        <v>#N/A</v>
      </c>
      <c r="BD123" s="93" t="e">
        <f ca="true">+IF(AND(ISNUMBER(OFFSET('Hygiene Data'!$E$7,0,10*ROW('Hygiene Data'!E117))),'Data Summary'!DS123="Yes"),OFFSET('Hygiene Data'!$E$7,0,10*ROW('Hygiene Data'!E117)),NA())</f>
        <v>#N/A</v>
      </c>
      <c r="BE123" s="93" t="e">
        <f ca="true">+IF(AND(ISNUMBER(OFFSET('Hygiene Data'!$E$9,0,10*ROW('Hygiene Data'!E117))),'Data Summary'!DT123="Yes"),OFFSET('Hygiene Data'!$E$9,0,10*ROW('Hygiene Data'!E117)),NA())</f>
        <v>#N/A</v>
      </c>
      <c r="BF123" s="93" t="e">
        <f ca="true">+IF(AND(ISNUMBER(OFFSET('Hygiene Data'!$F$5,0,10*ROW('Hygiene Data'!F117))),'Data Summary'!DU123="Yes"),OFFSET('Hygiene Data'!$F$5,0,10*ROW('Hygiene Data'!F117)),NA())</f>
        <v>#N/A</v>
      </c>
      <c r="BG123" s="93" t="e">
        <f ca="true">+IF(AND(ISNUMBER(OFFSET('Hygiene Data'!$F$7,0,10*ROW('Hygiene Data'!F117))),'Data Summary'!DV123="Yes"),OFFSET('Hygiene Data'!$F$7,0,10*ROW('Hygiene Data'!F117)),NA())</f>
        <v>#N/A</v>
      </c>
      <c r="BH123" s="93" t="e">
        <f ca="true">+IF(AND(ISNUMBER(OFFSET('Hygiene Data'!$F$9,0,10*ROW('Hygiene Data'!F117))),'Data Summary'!DW123="Yes"),OFFSET('Hygiene Data'!$F$9,0,10*ROW('Hygiene Data'!F117)),NA())</f>
        <v>#N/A</v>
      </c>
      <c r="BI123" s="93" t="e">
        <f ca="true">+IF(AND(ISNUMBER(OFFSET('Hygiene Data'!$G$5,0,10*ROW('Hygiene Data'!G117))),'Data Summary'!DX123="Yes"),OFFSET('Hygiene Data'!$G$5,0,10*ROW('Hygiene Data'!G117)),NA())</f>
        <v>#N/A</v>
      </c>
      <c r="BJ123" s="93" t="e">
        <f ca="true">+IF(AND(ISNUMBER(OFFSET('Hygiene Data'!$G$7,0,10*ROW('Hygiene Data'!G117))),'Data Summary'!DY123="Yes"),OFFSET('Hygiene Data'!$G$7,0,10*ROW('Hygiene Data'!G117)),NA())</f>
        <v>#N/A</v>
      </c>
      <c r="BK123" s="93" t="e">
        <f ca="true">+IF(AND(ISNUMBER(OFFSET('Hygiene Data'!$G$9,0,10*ROW('Hygiene Data'!G117))),'Data Summary'!DZ123="Yes"),OFFSET('Hygiene Data'!$G$9,0,10*ROW('Hygiene Data'!G117)),NA())</f>
        <v>#N/A</v>
      </c>
      <c r="BL123" s="93" t="e">
        <f ca="true">+IF(AND(ISNUMBER(OFFSET('Hygiene Data'!$H$5,0,10*ROW('Hygiene Data'!H117))),'Data Summary'!EA123="Yes"),OFFSET('Hygiene Data'!$H$5,0,10*ROW('Hygiene Data'!H117)),NA())</f>
        <v>#N/A</v>
      </c>
      <c r="BM123" s="93" t="e">
        <f ca="true">+IF(AND(ISNUMBER(OFFSET('Hygiene Data'!$H$7,0,10*ROW('Hygiene Data'!H117))),'Data Summary'!EB123="Yes"),OFFSET('Hygiene Data'!$H$7,0,10*ROW('Hygiene Data'!H117)),NA())</f>
        <v>#N/A</v>
      </c>
      <c r="BN123" s="93" t="e">
        <f ca="true">+IF(AND(ISNUMBER(OFFSET('Hygiene Data'!$H$9,0,10*ROW('Hygiene Data'!H117))),'Data Summary'!EC123="Yes"),OFFSET('Hygiene Data'!$H$9,0,10*ROW('Hygiene Data'!H117)),NA())</f>
        <v>#N/A</v>
      </c>
      <c r="BO123" s="93" t="e">
        <f ca="true">+IF(AND(ISNUMBER(OFFSET('Hygiene Data'!$I$5,0,10*ROW('Hygiene Data'!I117))),'Data Summary'!ED123="Yes"),OFFSET('Hygiene Data'!$I$5,0,10*ROW('Hygiene Data'!I117)),NA())</f>
        <v>#N/A</v>
      </c>
      <c r="BP123" s="93" t="e">
        <f ca="true">+IF(AND(ISNUMBER(OFFSET('Hygiene Data'!$I$7,0,10*ROW('Hygiene Data'!I117))),'Data Summary'!EE123="Yes"),OFFSET('Hygiene Data'!$I$7,0,10*ROW('Hygiene Data'!I117)),NA())</f>
        <v>#N/A</v>
      </c>
      <c r="BQ123" s="93" t="e">
        <f ca="true">+IF(AND(ISNUMBER(OFFSET('Hygiene Data'!$I$9,0,10*ROW('Hygiene Data'!I117))),'Data Summary'!EF123="Yes"),OFFSET('Hygiene Data'!$I$9,0,10*ROW('Hygiene Data'!I117)),NA())</f>
        <v>#N/A</v>
      </c>
    </row>
    <row xmlns:x14ac="http://schemas.microsoft.com/office/spreadsheetml/2009/9/ac" r="124" x14ac:dyDescent="0.2">
      <c r="A124" s="328" t="e">
        <f ca="true">+RIGHT('Data Summary'!A124,LEN('Data Summary'!A124)-9)</f>
        <v>#VALUE!</v>
      </c>
      <c r="B124" s="35" t="str">
        <f ca="true">+IF(ISTEXT('Data Summary'!B124),'Data Summary'!B124,"")</f>
        <v/>
      </c>
      <c r="C124" s="327" t="e">
        <f ca="true">+VALUE('Data Summary'!C124)</f>
        <v>#VALUE!</v>
      </c>
      <c r="D124" s="91" t="e">
        <f ca="true">+IF(AND(ISNUMBER(OFFSET('Water Data'!$D$4,0,10*ROW('Water Data'!D118))),'Data Summary'!BS124="Yes"),100-OFFSET('Water Data'!$D$4,0,10*ROW('Water Data'!D118)),NA())</f>
        <v>#N/A</v>
      </c>
      <c r="E124" s="91" t="e">
        <f ca="true">+IF(AND(ISNUMBER(OFFSET('Water Data'!$D$6,0,10*ROW('Water Data'!D118))),'Data Summary'!BT124="Yes"),OFFSET('Water Data'!$D$6,0,10*ROW('Water Data'!D118)),NA())</f>
        <v>#N/A</v>
      </c>
      <c r="F124" s="91" t="e">
        <f ca="true">+IF(AND(ISNUMBER(OFFSET('Water Data'!$D$9,0,10*ROW('Water Data'!D118))),'Data Summary'!BU124="Yes"),OFFSET('Water Data'!$D$9,0,10*ROW('Water Data'!D118)),NA())</f>
        <v>#N/A</v>
      </c>
      <c r="G124" s="91" t="e">
        <f ca="true">+IF(AND(ISNUMBER(OFFSET('Water Data'!$E$4,0,10*ROW('Water Data'!E118))),'Data Summary'!BV124="Yes"),100-OFFSET('Water Data'!$E$4,0,10*ROW('Water Data'!E118)),NA())</f>
        <v>#N/A</v>
      </c>
      <c r="H124" s="91" t="e">
        <f ca="true">+IF(AND(ISNUMBER(OFFSET('Water Data'!$E$6,0,10*ROW('Water Data'!E118))),'Data Summary'!BW124="Yes"),OFFSET('Water Data'!$E$6,0,10*ROW('Water Data'!E118)),NA())</f>
        <v>#N/A</v>
      </c>
      <c r="I124" s="91" t="e">
        <f ca="true">+IF(AND(ISNUMBER(OFFSET('Water Data'!$E$9,0,10*ROW('Water Data'!E118))),'Data Summary'!BX124="Yes"),OFFSET('Water Data'!$E$9,0,10*ROW('Water Data'!E118)),NA())</f>
        <v>#N/A</v>
      </c>
      <c r="J124" s="91" t="e">
        <f ca="true">+IF(AND(ISNUMBER(OFFSET('Water Data'!$F$4,0,10*ROW('Water Data'!F118))),'Data Summary'!BY124="Yes"),100-OFFSET('Water Data'!$F$4,0,10*ROW('Water Data'!F118)),NA())</f>
        <v>#N/A</v>
      </c>
      <c r="K124" s="91" t="e">
        <f ca="true">+IF(AND(ISNUMBER(OFFSET('Water Data'!$F$6,0,10*ROW('Water Data'!F118))),'Data Summary'!BZ124="Yes"),OFFSET('Water Data'!$F$6,0,10*ROW('Water Data'!F118)),NA())</f>
        <v>#N/A</v>
      </c>
      <c r="L124" s="91" t="e">
        <f ca="true">+IF(AND(ISNUMBER(OFFSET('Water Data'!$F$9,0,10*ROW('Water Data'!F118))),'Data Summary'!CA124="Yes"),OFFSET('Water Data'!$F$9,0,10*ROW('Water Data'!F118)),NA())</f>
        <v>#N/A</v>
      </c>
      <c r="M124" s="91" t="e">
        <f ca="true">+IF(AND(ISNUMBER(OFFSET('Water Data'!$G$4,0,10*ROW('Water Data'!G118))),'Data Summary'!CB124="Yes"),100-OFFSET('Water Data'!$G$4,0,10*ROW('Water Data'!G118)),NA())</f>
        <v>#N/A</v>
      </c>
      <c r="N124" s="91" t="e">
        <f ca="true">+IF(AND(ISNUMBER(OFFSET('Water Data'!$G$6,0,10*ROW('Water Data'!G118))),'Data Summary'!CC124="Yes"),OFFSET('Water Data'!$G$6,0,10*ROW('Water Data'!G118)),NA())</f>
        <v>#N/A</v>
      </c>
      <c r="O124" s="91" t="e">
        <f ca="true">+IF(AND(ISNUMBER(OFFSET('Water Data'!$G$9,0,10*ROW('Water Data'!G118))),'Data Summary'!CD124="Yes"),OFFSET('Water Data'!$G$9,0,10*ROW('Water Data'!G118)),NA())</f>
        <v>#N/A</v>
      </c>
      <c r="P124" s="91" t="e">
        <f ca="true">+IF(AND(ISNUMBER(OFFSET('Water Data'!$H$4,0,10*ROW('Water Data'!H118))),'Data Summary'!CE124="Yes"),100-OFFSET('Water Data'!$H$4,0,10*ROW('Water Data'!H118)),NA())</f>
        <v>#N/A</v>
      </c>
      <c r="Q124" s="91" t="e">
        <f ca="true">+IF(AND(ISNUMBER(OFFSET('Water Data'!$H$6,0,10*ROW('Water Data'!H118))),'Data Summary'!CF124="Yes"),OFFSET('Water Data'!$H$6,0,10*ROW('Water Data'!H118)),NA())</f>
        <v>#N/A</v>
      </c>
      <c r="R124" s="91" t="e">
        <f ca="true">+IF(AND(ISNUMBER(OFFSET('Water Data'!$H$9,0,10*ROW('Water Data'!H118))),'Data Summary'!CG124="Yes"),OFFSET('Water Data'!$H$9,0,10*ROW('Water Data'!H118)),NA())</f>
        <v>#N/A</v>
      </c>
      <c r="S124" s="91" t="e">
        <f ca="true">+IF(AND(ISNUMBER(OFFSET('Water Data'!$I$4,0,10*ROW('Water Data'!I118))),'Data Summary'!CH124="Yes"),100-OFFSET('Water Data'!$I$4,0,10*ROW('Water Data'!I118)),NA())</f>
        <v>#N/A</v>
      </c>
      <c r="T124" s="91" t="e">
        <f ca="true">+IF(AND(ISNUMBER(OFFSET('Water Data'!$I$6,0,10*ROW('Water Data'!I118))),'Data Summary'!CI124="Yes"),OFFSET('Water Data'!$I$6,0,10*ROW('Water Data'!I118)),NA())</f>
        <v>#N/A</v>
      </c>
      <c r="U124" s="91" t="e">
        <f ca="true">+IF(AND(ISNUMBER(OFFSET('Water Data'!$I$9,0,10*ROW('Water Data'!I118))),'Data Summary'!CJ124="Yes"),OFFSET('Water Data'!$I$9,0,10*ROW('Water Data'!I118)),NA())</f>
        <v>#N/A</v>
      </c>
      <c r="V124" s="92" t="e">
        <f ca="true">+IF(AND(ISNUMBER(OFFSET('Sanitation Data'!$D$4,0,10*ROW('Sanitation Data'!D118))),'Data Summary'!CK124="Yes"),100-OFFSET('Sanitation Data'!$D$4,0,10*ROW('Sanitation Data'!D118)),NA())</f>
        <v>#N/A</v>
      </c>
      <c r="W124" s="92" t="e">
        <f ca="true">+IF(AND(ISNUMBER(OFFSET('Sanitation Data'!$D$6,0,10*ROW('Sanitation Data'!D118))),'Data Summary'!CL124="Yes"),OFFSET('Sanitation Data'!$D$6,0,10*ROW('Sanitation Data'!D118)),NA())</f>
        <v>#N/A</v>
      </c>
      <c r="X124" s="92" t="e">
        <f ca="true">+IF(AND(ISNUMBER(OFFSET('Sanitation Data'!$D$10,0,10*ROW('Sanitation Data'!D118))),'Data Summary'!CM124="Yes"),OFFSET('Sanitation Data'!$D$10,0,10*ROW('Sanitation Data'!D118)),NA())</f>
        <v>#N/A</v>
      </c>
      <c r="Y124" s="92" t="e">
        <f ca="true">+IF(AND(ISNUMBER(OFFSET('Sanitation Data'!$D$11,0,10*ROW('Sanitation Data'!D118))),'Data Summary'!CN124="Yes"),OFFSET('Sanitation Data'!$D$11,0,10*ROW('Sanitation Data'!D118)),NA())</f>
        <v>#N/A</v>
      </c>
      <c r="Z124" s="92" t="e">
        <f ca="true">+IF(AND(ISNUMBER(OFFSET('Sanitation Data'!$D$12,0,10*ROW('Sanitation Data'!D118))),'Data Summary'!CO124="Yes"),OFFSET('Sanitation Data'!$D$12,0,10*ROW('Sanitation Data'!D118)),NA())</f>
        <v>#N/A</v>
      </c>
      <c r="AA124" s="92" t="e">
        <f ca="true">+IF(AND(ISNUMBER(OFFSET('Sanitation Data'!$E$4,0,10*ROW('Sanitation Data'!E118))),'Data Summary'!CP124="Yes"),100-OFFSET('Sanitation Data'!$E$4,0,10*ROW('Sanitation Data'!E118)),NA())</f>
        <v>#N/A</v>
      </c>
      <c r="AB124" s="92" t="e">
        <f ca="true">+IF(AND(ISNUMBER(OFFSET('Sanitation Data'!$E$6,0,10*ROW('Sanitation Data'!E118))),'Data Summary'!CQ124="Yes"),OFFSET('Sanitation Data'!$E$6,0,10*ROW('Sanitation Data'!E118)),NA())</f>
        <v>#N/A</v>
      </c>
      <c r="AC124" s="92" t="e">
        <f ca="true">+IF(AND(ISNUMBER(OFFSET('Sanitation Data'!$E$10,0,10*ROW('Sanitation Data'!E118))),'Data Summary'!CR124="Yes"),OFFSET('Sanitation Data'!$E$10,0,10*ROW('Sanitation Data'!E118)),NA())</f>
        <v>#N/A</v>
      </c>
      <c r="AD124" s="92" t="e">
        <f ca="true">+IF(AND(ISNUMBER(OFFSET('Sanitation Data'!$E$11,0,10*ROW('Sanitation Data'!E118))),'Data Summary'!CS124="Yes"),OFFSET('Sanitation Data'!$E$11,0,10*ROW('Sanitation Data'!E118)),NA())</f>
        <v>#N/A</v>
      </c>
      <c r="AE124" s="92" t="e">
        <f ca="true">+IF(AND(ISNUMBER(OFFSET('Sanitation Data'!$E$12,0,10*ROW('Sanitation Data'!E118))),'Data Summary'!CT124="Yes"),OFFSET('Sanitation Data'!$E$12,0,10*ROW('Sanitation Data'!E118)),NA())</f>
        <v>#N/A</v>
      </c>
      <c r="AF124" s="92" t="e">
        <f ca="true">+IF(AND(ISNUMBER(OFFSET('Sanitation Data'!$F$4,0,10*ROW('Sanitation Data'!F118))),'Data Summary'!CU124="Yes"),100-OFFSET('Sanitation Data'!$F$4,0,10*ROW('Sanitation Data'!F118)),NA())</f>
        <v>#N/A</v>
      </c>
      <c r="AG124" s="92" t="e">
        <f ca="true">+IF(AND(ISNUMBER(OFFSET('Sanitation Data'!$F$6,0,10*ROW('Sanitation Data'!F118))),'Data Summary'!CV124="Yes"),OFFSET('Sanitation Data'!$F$6,0,10*ROW('Sanitation Data'!F118)),NA())</f>
        <v>#N/A</v>
      </c>
      <c r="AH124" s="92" t="e">
        <f ca="true">+IF(AND(ISNUMBER(OFFSET('Sanitation Data'!$F$10,0,10*ROW('Sanitation Data'!F118))),'Data Summary'!CW124="Yes"),OFFSET('Sanitation Data'!$F$10,0,10*ROW('Sanitation Data'!F118)),NA())</f>
        <v>#N/A</v>
      </c>
      <c r="AI124" s="92" t="e">
        <f ca="true">+IF(AND(ISNUMBER(OFFSET('Sanitation Data'!$F$11,0,10*ROW('Sanitation Data'!F118))),'Data Summary'!CX124="Yes"),OFFSET('Sanitation Data'!$F$11,0,10*ROW('Sanitation Data'!F118)),NA())</f>
        <v>#N/A</v>
      </c>
      <c r="AJ124" s="92" t="e">
        <f ca="true">+IF(AND(ISNUMBER(OFFSET('Sanitation Data'!$F$12,0,10*ROW('Sanitation Data'!F118))),'Data Summary'!CY124="Yes"),OFFSET('Sanitation Data'!$F$12,0,10*ROW('Sanitation Data'!F118)),NA())</f>
        <v>#N/A</v>
      </c>
      <c r="AK124" s="92" t="e">
        <f ca="true">+IF(AND(ISNUMBER(OFFSET('Sanitation Data'!$G$4,0,10*ROW('Sanitation Data'!G118))),'Data Summary'!CZ124="Yes"),100-OFFSET('Sanitation Data'!$G$4,0,10*ROW('Sanitation Data'!G118)),NA())</f>
        <v>#N/A</v>
      </c>
      <c r="AL124" s="92" t="e">
        <f ca="true">+IF(AND(ISNUMBER(OFFSET('Sanitation Data'!$G$6,0,10*ROW('Sanitation Data'!G118))),'Data Summary'!DA124="Yes"),OFFSET('Sanitation Data'!$G$6,0,10*ROW('Sanitation Data'!G118)),NA())</f>
        <v>#N/A</v>
      </c>
      <c r="AM124" s="92" t="e">
        <f ca="true">+IF(AND(ISNUMBER(OFFSET('Sanitation Data'!$G$10,0,10*ROW('Sanitation Data'!G118))),'Data Summary'!DB124="Yes"),OFFSET('Sanitation Data'!$G$10,0,10*ROW('Sanitation Data'!G118)),NA())</f>
        <v>#N/A</v>
      </c>
      <c r="AN124" s="92" t="e">
        <f ca="true">+IF(AND(ISNUMBER(OFFSET('Sanitation Data'!$G$11,0,10*ROW('Sanitation Data'!G118))),'Data Summary'!DC124="Yes"),OFFSET('Sanitation Data'!$G$11,0,10*ROW('Sanitation Data'!G118)),NA())</f>
        <v>#N/A</v>
      </c>
      <c r="AO124" s="92" t="e">
        <f ca="true">+IF(AND(ISNUMBER(OFFSET('Sanitation Data'!$G$12,0,10*ROW('Sanitation Data'!G118))),'Data Summary'!DD124="Yes"),OFFSET('Sanitation Data'!$G$12,0,10*ROW('Sanitation Data'!G118)),NA())</f>
        <v>#N/A</v>
      </c>
      <c r="AP124" s="92" t="e">
        <f ca="true">+IF(AND(ISNUMBER(OFFSET('Sanitation Data'!$H$4,0,10*ROW('Sanitation Data'!H118))),'Data Summary'!DE124="Yes"),100-OFFSET('Sanitation Data'!$H$4,0,10*ROW('Sanitation Data'!H118)),NA())</f>
        <v>#N/A</v>
      </c>
      <c r="AQ124" s="92" t="e">
        <f ca="true">+IF(AND(ISNUMBER(OFFSET('Sanitation Data'!$H$6,0,10*ROW('Sanitation Data'!H118))),'Data Summary'!DF124="Yes"),OFFSET('Sanitation Data'!$H$6,0,10*ROW('Sanitation Data'!H118)),NA())</f>
        <v>#N/A</v>
      </c>
      <c r="AR124" s="92" t="e">
        <f ca="true">+IF(AND(ISNUMBER(OFFSET('Sanitation Data'!$H$10,0,10*ROW('Sanitation Data'!H118))),'Data Summary'!DG124="Yes"),OFFSET('Sanitation Data'!$H$10,0,10*ROW('Sanitation Data'!H118)),NA())</f>
        <v>#N/A</v>
      </c>
      <c r="AS124" s="92" t="e">
        <f ca="true">+IF(AND(ISNUMBER(OFFSET('Sanitation Data'!$H$11,0,10*ROW('Sanitation Data'!H118))),'Data Summary'!DH124="Yes"),OFFSET('Sanitation Data'!$H$11,0,10*ROW('Sanitation Data'!H118)),NA())</f>
        <v>#N/A</v>
      </c>
      <c r="AT124" s="92" t="e">
        <f ca="true">+IF(AND(ISNUMBER(OFFSET('Sanitation Data'!$H$12,0,10*ROW('Sanitation Data'!H118))),'Data Summary'!DI124="Yes"),OFFSET('Sanitation Data'!$H$12,0,10*ROW('Sanitation Data'!H118)),NA())</f>
        <v>#N/A</v>
      </c>
      <c r="AU124" s="92" t="e">
        <f ca="true">+IF(AND(ISNUMBER(OFFSET('Sanitation Data'!$I$4,0,10*ROW('Sanitation Data'!I118))),'Data Summary'!DJ124="Yes"),100-OFFSET('Sanitation Data'!$I$4,0,10*ROW('Sanitation Data'!I118)),NA())</f>
        <v>#N/A</v>
      </c>
      <c r="AV124" s="92" t="e">
        <f ca="true">+IF(AND(ISNUMBER(OFFSET('Sanitation Data'!$I$6,0,10*ROW('Sanitation Data'!I118))),'Data Summary'!DK124="Yes"),OFFSET('Sanitation Data'!$I$6,0,10*ROW('Sanitation Data'!I118)),NA())</f>
        <v>#N/A</v>
      </c>
      <c r="AW124" s="92" t="e">
        <f ca="true">+IF(AND(ISNUMBER(OFFSET('Sanitation Data'!$I$10,0,10*ROW('Sanitation Data'!I118))),'Data Summary'!DL124="Yes"),OFFSET('Sanitation Data'!$I$10,0,10*ROW('Sanitation Data'!I118)),NA())</f>
        <v>#N/A</v>
      </c>
      <c r="AX124" s="92" t="e">
        <f ca="true">+IF(AND(ISNUMBER(OFFSET('Sanitation Data'!$I$11,0,10*ROW('Sanitation Data'!I118))),'Data Summary'!DM124="Yes"),OFFSET('Sanitation Data'!$I$11,0,10*ROW('Sanitation Data'!I118)),NA())</f>
        <v>#N/A</v>
      </c>
      <c r="AY124" s="92" t="e">
        <f ca="true">+IF(AND(ISNUMBER(OFFSET('Sanitation Data'!$I$12,0,10*ROW('Sanitation Data'!I118))),'Data Summary'!DN124="Yes"),OFFSET('Sanitation Data'!$I$12,0,10*ROW('Sanitation Data'!I118)),NA())</f>
        <v>#N/A</v>
      </c>
      <c r="AZ124" s="93" t="e">
        <f ca="true">+IF(AND(ISNUMBER(OFFSET('Hygiene Data'!$D$5,0,10*ROW('Hygiene Data'!D118))),'Data Summary'!DO124="Yes"),OFFSET('Hygiene Data'!$D$5,0,10*ROW('Hygiene Data'!D118)),NA())</f>
        <v>#N/A</v>
      </c>
      <c r="BA124" s="93" t="e">
        <f ca="true">+IF(AND(ISNUMBER(OFFSET('Hygiene Data'!$D$7,0,10*ROW('Hygiene Data'!D118))),'Data Summary'!DP124="Yes"),OFFSET('Hygiene Data'!$D$7,0,10*ROW('Hygiene Data'!D118)),NA())</f>
        <v>#N/A</v>
      </c>
      <c r="BB124" s="93" t="e">
        <f ca="true">+IF(AND(ISNUMBER(OFFSET('Hygiene Data'!$D$9,0,10*ROW('Hygiene Data'!D118))),'Data Summary'!DQ124="Yes"),OFFSET('Hygiene Data'!$D$9,0,10*ROW('Hygiene Data'!D118)),NA())</f>
        <v>#N/A</v>
      </c>
      <c r="BC124" s="93" t="e">
        <f ca="true">+IF(AND(ISNUMBER(OFFSET('Hygiene Data'!$E$5,0,10*ROW('Hygiene Data'!E118))),'Data Summary'!DR124="Yes"),OFFSET('Hygiene Data'!$E$5,0,10*ROW('Hygiene Data'!E118)),NA())</f>
        <v>#N/A</v>
      </c>
      <c r="BD124" s="93" t="e">
        <f ca="true">+IF(AND(ISNUMBER(OFFSET('Hygiene Data'!$E$7,0,10*ROW('Hygiene Data'!E118))),'Data Summary'!DS124="Yes"),OFFSET('Hygiene Data'!$E$7,0,10*ROW('Hygiene Data'!E118)),NA())</f>
        <v>#N/A</v>
      </c>
      <c r="BE124" s="93" t="e">
        <f ca="true">+IF(AND(ISNUMBER(OFFSET('Hygiene Data'!$E$9,0,10*ROW('Hygiene Data'!E118))),'Data Summary'!DT124="Yes"),OFFSET('Hygiene Data'!$E$9,0,10*ROW('Hygiene Data'!E118)),NA())</f>
        <v>#N/A</v>
      </c>
      <c r="BF124" s="93" t="e">
        <f ca="true">+IF(AND(ISNUMBER(OFFSET('Hygiene Data'!$F$5,0,10*ROW('Hygiene Data'!F118))),'Data Summary'!DU124="Yes"),OFFSET('Hygiene Data'!$F$5,0,10*ROW('Hygiene Data'!F118)),NA())</f>
        <v>#N/A</v>
      </c>
      <c r="BG124" s="93" t="e">
        <f ca="true">+IF(AND(ISNUMBER(OFFSET('Hygiene Data'!$F$7,0,10*ROW('Hygiene Data'!F118))),'Data Summary'!DV124="Yes"),OFFSET('Hygiene Data'!$F$7,0,10*ROW('Hygiene Data'!F118)),NA())</f>
        <v>#N/A</v>
      </c>
      <c r="BH124" s="93" t="e">
        <f ca="true">+IF(AND(ISNUMBER(OFFSET('Hygiene Data'!$F$9,0,10*ROW('Hygiene Data'!F118))),'Data Summary'!DW124="Yes"),OFFSET('Hygiene Data'!$F$9,0,10*ROW('Hygiene Data'!F118)),NA())</f>
        <v>#N/A</v>
      </c>
      <c r="BI124" s="93" t="e">
        <f ca="true">+IF(AND(ISNUMBER(OFFSET('Hygiene Data'!$G$5,0,10*ROW('Hygiene Data'!G118))),'Data Summary'!DX124="Yes"),OFFSET('Hygiene Data'!$G$5,0,10*ROW('Hygiene Data'!G118)),NA())</f>
        <v>#N/A</v>
      </c>
      <c r="BJ124" s="93" t="e">
        <f ca="true">+IF(AND(ISNUMBER(OFFSET('Hygiene Data'!$G$7,0,10*ROW('Hygiene Data'!G118))),'Data Summary'!DY124="Yes"),OFFSET('Hygiene Data'!$G$7,0,10*ROW('Hygiene Data'!G118)),NA())</f>
        <v>#N/A</v>
      </c>
      <c r="BK124" s="93" t="e">
        <f ca="true">+IF(AND(ISNUMBER(OFFSET('Hygiene Data'!$G$9,0,10*ROW('Hygiene Data'!G118))),'Data Summary'!DZ124="Yes"),OFFSET('Hygiene Data'!$G$9,0,10*ROW('Hygiene Data'!G118)),NA())</f>
        <v>#N/A</v>
      </c>
      <c r="BL124" s="93" t="e">
        <f ca="true">+IF(AND(ISNUMBER(OFFSET('Hygiene Data'!$H$5,0,10*ROW('Hygiene Data'!H118))),'Data Summary'!EA124="Yes"),OFFSET('Hygiene Data'!$H$5,0,10*ROW('Hygiene Data'!H118)),NA())</f>
        <v>#N/A</v>
      </c>
      <c r="BM124" s="93" t="e">
        <f ca="true">+IF(AND(ISNUMBER(OFFSET('Hygiene Data'!$H$7,0,10*ROW('Hygiene Data'!H118))),'Data Summary'!EB124="Yes"),OFFSET('Hygiene Data'!$H$7,0,10*ROW('Hygiene Data'!H118)),NA())</f>
        <v>#N/A</v>
      </c>
      <c r="BN124" s="93" t="e">
        <f ca="true">+IF(AND(ISNUMBER(OFFSET('Hygiene Data'!$H$9,0,10*ROW('Hygiene Data'!H118))),'Data Summary'!EC124="Yes"),OFFSET('Hygiene Data'!$H$9,0,10*ROW('Hygiene Data'!H118)),NA())</f>
        <v>#N/A</v>
      </c>
      <c r="BO124" s="93" t="e">
        <f ca="true">+IF(AND(ISNUMBER(OFFSET('Hygiene Data'!$I$5,0,10*ROW('Hygiene Data'!I118))),'Data Summary'!ED124="Yes"),OFFSET('Hygiene Data'!$I$5,0,10*ROW('Hygiene Data'!I118)),NA())</f>
        <v>#N/A</v>
      </c>
      <c r="BP124" s="93" t="e">
        <f ca="true">+IF(AND(ISNUMBER(OFFSET('Hygiene Data'!$I$7,0,10*ROW('Hygiene Data'!I118))),'Data Summary'!EE124="Yes"),OFFSET('Hygiene Data'!$I$7,0,10*ROW('Hygiene Data'!I118)),NA())</f>
        <v>#N/A</v>
      </c>
      <c r="BQ124" s="93" t="e">
        <f ca="true">+IF(AND(ISNUMBER(OFFSET('Hygiene Data'!$I$9,0,10*ROW('Hygiene Data'!I118))),'Data Summary'!EF124="Yes"),OFFSET('Hygiene Data'!$I$9,0,10*ROW('Hygiene Data'!I118)),NA())</f>
        <v>#N/A</v>
      </c>
    </row>
    <row xmlns:x14ac="http://schemas.microsoft.com/office/spreadsheetml/2009/9/ac" r="125" x14ac:dyDescent="0.2">
      <c r="A125" s="328" t="e">
        <f ca="true">+RIGHT('Data Summary'!A125,LEN('Data Summary'!A125)-9)</f>
        <v>#VALUE!</v>
      </c>
      <c r="B125" s="35" t="str">
        <f ca="true">+IF(ISTEXT('Data Summary'!B125),'Data Summary'!B125,"")</f>
        <v/>
      </c>
      <c r="C125" s="327" t="e">
        <f ca="true">+VALUE('Data Summary'!C125)</f>
        <v>#VALUE!</v>
      </c>
      <c r="D125" s="91" t="e">
        <f ca="true">+IF(AND(ISNUMBER(OFFSET('Water Data'!$D$4,0,10*ROW('Water Data'!D119))),'Data Summary'!BS125="Yes"),100-OFFSET('Water Data'!$D$4,0,10*ROW('Water Data'!D119)),NA())</f>
        <v>#N/A</v>
      </c>
      <c r="E125" s="91" t="e">
        <f ca="true">+IF(AND(ISNUMBER(OFFSET('Water Data'!$D$6,0,10*ROW('Water Data'!D119))),'Data Summary'!BT125="Yes"),OFFSET('Water Data'!$D$6,0,10*ROW('Water Data'!D119)),NA())</f>
        <v>#N/A</v>
      </c>
      <c r="F125" s="91" t="e">
        <f ca="true">+IF(AND(ISNUMBER(OFFSET('Water Data'!$D$9,0,10*ROW('Water Data'!D119))),'Data Summary'!BU125="Yes"),OFFSET('Water Data'!$D$9,0,10*ROW('Water Data'!D119)),NA())</f>
        <v>#N/A</v>
      </c>
      <c r="G125" s="91" t="e">
        <f ca="true">+IF(AND(ISNUMBER(OFFSET('Water Data'!$E$4,0,10*ROW('Water Data'!E119))),'Data Summary'!BV125="Yes"),100-OFFSET('Water Data'!$E$4,0,10*ROW('Water Data'!E119)),NA())</f>
        <v>#N/A</v>
      </c>
      <c r="H125" s="91" t="e">
        <f ca="true">+IF(AND(ISNUMBER(OFFSET('Water Data'!$E$6,0,10*ROW('Water Data'!E119))),'Data Summary'!BW125="Yes"),OFFSET('Water Data'!$E$6,0,10*ROW('Water Data'!E119)),NA())</f>
        <v>#N/A</v>
      </c>
      <c r="I125" s="91" t="e">
        <f ca="true">+IF(AND(ISNUMBER(OFFSET('Water Data'!$E$9,0,10*ROW('Water Data'!E119))),'Data Summary'!BX125="Yes"),OFFSET('Water Data'!$E$9,0,10*ROW('Water Data'!E119)),NA())</f>
        <v>#N/A</v>
      </c>
      <c r="J125" s="91" t="e">
        <f ca="true">+IF(AND(ISNUMBER(OFFSET('Water Data'!$F$4,0,10*ROW('Water Data'!F119))),'Data Summary'!BY125="Yes"),100-OFFSET('Water Data'!$F$4,0,10*ROW('Water Data'!F119)),NA())</f>
        <v>#N/A</v>
      </c>
      <c r="K125" s="91" t="e">
        <f ca="true">+IF(AND(ISNUMBER(OFFSET('Water Data'!$F$6,0,10*ROW('Water Data'!F119))),'Data Summary'!BZ125="Yes"),OFFSET('Water Data'!$F$6,0,10*ROW('Water Data'!F119)),NA())</f>
        <v>#N/A</v>
      </c>
      <c r="L125" s="91" t="e">
        <f ca="true">+IF(AND(ISNUMBER(OFFSET('Water Data'!$F$9,0,10*ROW('Water Data'!F119))),'Data Summary'!CA125="Yes"),OFFSET('Water Data'!$F$9,0,10*ROW('Water Data'!F119)),NA())</f>
        <v>#N/A</v>
      </c>
      <c r="M125" s="91" t="e">
        <f ca="true">+IF(AND(ISNUMBER(OFFSET('Water Data'!$G$4,0,10*ROW('Water Data'!G119))),'Data Summary'!CB125="Yes"),100-OFFSET('Water Data'!$G$4,0,10*ROW('Water Data'!G119)),NA())</f>
        <v>#N/A</v>
      </c>
      <c r="N125" s="91" t="e">
        <f ca="true">+IF(AND(ISNUMBER(OFFSET('Water Data'!$G$6,0,10*ROW('Water Data'!G119))),'Data Summary'!CC125="Yes"),OFFSET('Water Data'!$G$6,0,10*ROW('Water Data'!G119)),NA())</f>
        <v>#N/A</v>
      </c>
      <c r="O125" s="91" t="e">
        <f ca="true">+IF(AND(ISNUMBER(OFFSET('Water Data'!$G$9,0,10*ROW('Water Data'!G119))),'Data Summary'!CD125="Yes"),OFFSET('Water Data'!$G$9,0,10*ROW('Water Data'!G119)),NA())</f>
        <v>#N/A</v>
      </c>
      <c r="P125" s="91" t="e">
        <f ca="true">+IF(AND(ISNUMBER(OFFSET('Water Data'!$H$4,0,10*ROW('Water Data'!H119))),'Data Summary'!CE125="Yes"),100-OFFSET('Water Data'!$H$4,0,10*ROW('Water Data'!H119)),NA())</f>
        <v>#N/A</v>
      </c>
      <c r="Q125" s="91" t="e">
        <f ca="true">+IF(AND(ISNUMBER(OFFSET('Water Data'!$H$6,0,10*ROW('Water Data'!H119))),'Data Summary'!CF125="Yes"),OFFSET('Water Data'!$H$6,0,10*ROW('Water Data'!H119)),NA())</f>
        <v>#N/A</v>
      </c>
      <c r="R125" s="91" t="e">
        <f ca="true">+IF(AND(ISNUMBER(OFFSET('Water Data'!$H$9,0,10*ROW('Water Data'!H119))),'Data Summary'!CG125="Yes"),OFFSET('Water Data'!$H$9,0,10*ROW('Water Data'!H119)),NA())</f>
        <v>#N/A</v>
      </c>
      <c r="S125" s="91" t="e">
        <f ca="true">+IF(AND(ISNUMBER(OFFSET('Water Data'!$I$4,0,10*ROW('Water Data'!I119))),'Data Summary'!CH125="Yes"),100-OFFSET('Water Data'!$I$4,0,10*ROW('Water Data'!I119)),NA())</f>
        <v>#N/A</v>
      </c>
      <c r="T125" s="91" t="e">
        <f ca="true">+IF(AND(ISNUMBER(OFFSET('Water Data'!$I$6,0,10*ROW('Water Data'!I119))),'Data Summary'!CI125="Yes"),OFFSET('Water Data'!$I$6,0,10*ROW('Water Data'!I119)),NA())</f>
        <v>#N/A</v>
      </c>
      <c r="U125" s="91" t="e">
        <f ca="true">+IF(AND(ISNUMBER(OFFSET('Water Data'!$I$9,0,10*ROW('Water Data'!I119))),'Data Summary'!CJ125="Yes"),OFFSET('Water Data'!$I$9,0,10*ROW('Water Data'!I119)),NA())</f>
        <v>#N/A</v>
      </c>
      <c r="V125" s="92" t="e">
        <f ca="true">+IF(AND(ISNUMBER(OFFSET('Sanitation Data'!$D$4,0,10*ROW('Sanitation Data'!D119))),'Data Summary'!CK125="Yes"),100-OFFSET('Sanitation Data'!$D$4,0,10*ROW('Sanitation Data'!D119)),NA())</f>
        <v>#N/A</v>
      </c>
      <c r="W125" s="92" t="e">
        <f ca="true">+IF(AND(ISNUMBER(OFFSET('Sanitation Data'!$D$6,0,10*ROW('Sanitation Data'!D119))),'Data Summary'!CL125="Yes"),OFFSET('Sanitation Data'!$D$6,0,10*ROW('Sanitation Data'!D119)),NA())</f>
        <v>#N/A</v>
      </c>
      <c r="X125" s="92" t="e">
        <f ca="true">+IF(AND(ISNUMBER(OFFSET('Sanitation Data'!$D$10,0,10*ROW('Sanitation Data'!D119))),'Data Summary'!CM125="Yes"),OFFSET('Sanitation Data'!$D$10,0,10*ROW('Sanitation Data'!D119)),NA())</f>
        <v>#N/A</v>
      </c>
      <c r="Y125" s="92" t="e">
        <f ca="true">+IF(AND(ISNUMBER(OFFSET('Sanitation Data'!$D$11,0,10*ROW('Sanitation Data'!D119))),'Data Summary'!CN125="Yes"),OFFSET('Sanitation Data'!$D$11,0,10*ROW('Sanitation Data'!D119)),NA())</f>
        <v>#N/A</v>
      </c>
      <c r="Z125" s="92" t="e">
        <f ca="true">+IF(AND(ISNUMBER(OFFSET('Sanitation Data'!$D$12,0,10*ROW('Sanitation Data'!D119))),'Data Summary'!CO125="Yes"),OFFSET('Sanitation Data'!$D$12,0,10*ROW('Sanitation Data'!D119)),NA())</f>
        <v>#N/A</v>
      </c>
      <c r="AA125" s="92" t="e">
        <f ca="true">+IF(AND(ISNUMBER(OFFSET('Sanitation Data'!$E$4,0,10*ROW('Sanitation Data'!E119))),'Data Summary'!CP125="Yes"),100-OFFSET('Sanitation Data'!$E$4,0,10*ROW('Sanitation Data'!E119)),NA())</f>
        <v>#N/A</v>
      </c>
      <c r="AB125" s="92" t="e">
        <f ca="true">+IF(AND(ISNUMBER(OFFSET('Sanitation Data'!$E$6,0,10*ROW('Sanitation Data'!E119))),'Data Summary'!CQ125="Yes"),OFFSET('Sanitation Data'!$E$6,0,10*ROW('Sanitation Data'!E119)),NA())</f>
        <v>#N/A</v>
      </c>
      <c r="AC125" s="92" t="e">
        <f ca="true">+IF(AND(ISNUMBER(OFFSET('Sanitation Data'!$E$10,0,10*ROW('Sanitation Data'!E119))),'Data Summary'!CR125="Yes"),OFFSET('Sanitation Data'!$E$10,0,10*ROW('Sanitation Data'!E119)),NA())</f>
        <v>#N/A</v>
      </c>
      <c r="AD125" s="92" t="e">
        <f ca="true">+IF(AND(ISNUMBER(OFFSET('Sanitation Data'!$E$11,0,10*ROW('Sanitation Data'!E119))),'Data Summary'!CS125="Yes"),OFFSET('Sanitation Data'!$E$11,0,10*ROW('Sanitation Data'!E119)),NA())</f>
        <v>#N/A</v>
      </c>
      <c r="AE125" s="92" t="e">
        <f ca="true">+IF(AND(ISNUMBER(OFFSET('Sanitation Data'!$E$12,0,10*ROW('Sanitation Data'!E119))),'Data Summary'!CT125="Yes"),OFFSET('Sanitation Data'!$E$12,0,10*ROW('Sanitation Data'!E119)),NA())</f>
        <v>#N/A</v>
      </c>
      <c r="AF125" s="92" t="e">
        <f ca="true">+IF(AND(ISNUMBER(OFFSET('Sanitation Data'!$F$4,0,10*ROW('Sanitation Data'!F119))),'Data Summary'!CU125="Yes"),100-OFFSET('Sanitation Data'!$F$4,0,10*ROW('Sanitation Data'!F119)),NA())</f>
        <v>#N/A</v>
      </c>
      <c r="AG125" s="92" t="e">
        <f ca="true">+IF(AND(ISNUMBER(OFFSET('Sanitation Data'!$F$6,0,10*ROW('Sanitation Data'!F119))),'Data Summary'!CV125="Yes"),OFFSET('Sanitation Data'!$F$6,0,10*ROW('Sanitation Data'!F119)),NA())</f>
        <v>#N/A</v>
      </c>
      <c r="AH125" s="92" t="e">
        <f ca="true">+IF(AND(ISNUMBER(OFFSET('Sanitation Data'!$F$10,0,10*ROW('Sanitation Data'!F119))),'Data Summary'!CW125="Yes"),OFFSET('Sanitation Data'!$F$10,0,10*ROW('Sanitation Data'!F119)),NA())</f>
        <v>#N/A</v>
      </c>
      <c r="AI125" s="92" t="e">
        <f ca="true">+IF(AND(ISNUMBER(OFFSET('Sanitation Data'!$F$11,0,10*ROW('Sanitation Data'!F119))),'Data Summary'!CX125="Yes"),OFFSET('Sanitation Data'!$F$11,0,10*ROW('Sanitation Data'!F119)),NA())</f>
        <v>#N/A</v>
      </c>
      <c r="AJ125" s="92" t="e">
        <f ca="true">+IF(AND(ISNUMBER(OFFSET('Sanitation Data'!$F$12,0,10*ROW('Sanitation Data'!F119))),'Data Summary'!CY125="Yes"),OFFSET('Sanitation Data'!$F$12,0,10*ROW('Sanitation Data'!F119)),NA())</f>
        <v>#N/A</v>
      </c>
      <c r="AK125" s="92" t="e">
        <f ca="true">+IF(AND(ISNUMBER(OFFSET('Sanitation Data'!$G$4,0,10*ROW('Sanitation Data'!G119))),'Data Summary'!CZ125="Yes"),100-OFFSET('Sanitation Data'!$G$4,0,10*ROW('Sanitation Data'!G119)),NA())</f>
        <v>#N/A</v>
      </c>
      <c r="AL125" s="92" t="e">
        <f ca="true">+IF(AND(ISNUMBER(OFFSET('Sanitation Data'!$G$6,0,10*ROW('Sanitation Data'!G119))),'Data Summary'!DA125="Yes"),OFFSET('Sanitation Data'!$G$6,0,10*ROW('Sanitation Data'!G119)),NA())</f>
        <v>#N/A</v>
      </c>
      <c r="AM125" s="92" t="e">
        <f ca="true">+IF(AND(ISNUMBER(OFFSET('Sanitation Data'!$G$10,0,10*ROW('Sanitation Data'!G119))),'Data Summary'!DB125="Yes"),OFFSET('Sanitation Data'!$G$10,0,10*ROW('Sanitation Data'!G119)),NA())</f>
        <v>#N/A</v>
      </c>
      <c r="AN125" s="92" t="e">
        <f ca="true">+IF(AND(ISNUMBER(OFFSET('Sanitation Data'!$G$11,0,10*ROW('Sanitation Data'!G119))),'Data Summary'!DC125="Yes"),OFFSET('Sanitation Data'!$G$11,0,10*ROW('Sanitation Data'!G119)),NA())</f>
        <v>#N/A</v>
      </c>
      <c r="AO125" s="92" t="e">
        <f ca="true">+IF(AND(ISNUMBER(OFFSET('Sanitation Data'!$G$12,0,10*ROW('Sanitation Data'!G119))),'Data Summary'!DD125="Yes"),OFFSET('Sanitation Data'!$G$12,0,10*ROW('Sanitation Data'!G119)),NA())</f>
        <v>#N/A</v>
      </c>
      <c r="AP125" s="92" t="e">
        <f ca="true">+IF(AND(ISNUMBER(OFFSET('Sanitation Data'!$H$4,0,10*ROW('Sanitation Data'!H119))),'Data Summary'!DE125="Yes"),100-OFFSET('Sanitation Data'!$H$4,0,10*ROW('Sanitation Data'!H119)),NA())</f>
        <v>#N/A</v>
      </c>
      <c r="AQ125" s="92" t="e">
        <f ca="true">+IF(AND(ISNUMBER(OFFSET('Sanitation Data'!$H$6,0,10*ROW('Sanitation Data'!H119))),'Data Summary'!DF125="Yes"),OFFSET('Sanitation Data'!$H$6,0,10*ROW('Sanitation Data'!H119)),NA())</f>
        <v>#N/A</v>
      </c>
      <c r="AR125" s="92" t="e">
        <f ca="true">+IF(AND(ISNUMBER(OFFSET('Sanitation Data'!$H$10,0,10*ROW('Sanitation Data'!H119))),'Data Summary'!DG125="Yes"),OFFSET('Sanitation Data'!$H$10,0,10*ROW('Sanitation Data'!H119)),NA())</f>
        <v>#N/A</v>
      </c>
      <c r="AS125" s="92" t="e">
        <f ca="true">+IF(AND(ISNUMBER(OFFSET('Sanitation Data'!$H$11,0,10*ROW('Sanitation Data'!H119))),'Data Summary'!DH125="Yes"),OFFSET('Sanitation Data'!$H$11,0,10*ROW('Sanitation Data'!H119)),NA())</f>
        <v>#N/A</v>
      </c>
      <c r="AT125" s="92" t="e">
        <f ca="true">+IF(AND(ISNUMBER(OFFSET('Sanitation Data'!$H$12,0,10*ROW('Sanitation Data'!H119))),'Data Summary'!DI125="Yes"),OFFSET('Sanitation Data'!$H$12,0,10*ROW('Sanitation Data'!H119)),NA())</f>
        <v>#N/A</v>
      </c>
      <c r="AU125" s="92" t="e">
        <f ca="true">+IF(AND(ISNUMBER(OFFSET('Sanitation Data'!$I$4,0,10*ROW('Sanitation Data'!I119))),'Data Summary'!DJ125="Yes"),100-OFFSET('Sanitation Data'!$I$4,0,10*ROW('Sanitation Data'!I119)),NA())</f>
        <v>#N/A</v>
      </c>
      <c r="AV125" s="92" t="e">
        <f ca="true">+IF(AND(ISNUMBER(OFFSET('Sanitation Data'!$I$6,0,10*ROW('Sanitation Data'!I119))),'Data Summary'!DK125="Yes"),OFFSET('Sanitation Data'!$I$6,0,10*ROW('Sanitation Data'!I119)),NA())</f>
        <v>#N/A</v>
      </c>
      <c r="AW125" s="92" t="e">
        <f ca="true">+IF(AND(ISNUMBER(OFFSET('Sanitation Data'!$I$10,0,10*ROW('Sanitation Data'!I119))),'Data Summary'!DL125="Yes"),OFFSET('Sanitation Data'!$I$10,0,10*ROW('Sanitation Data'!I119)),NA())</f>
        <v>#N/A</v>
      </c>
      <c r="AX125" s="92" t="e">
        <f ca="true">+IF(AND(ISNUMBER(OFFSET('Sanitation Data'!$I$11,0,10*ROW('Sanitation Data'!I119))),'Data Summary'!DM125="Yes"),OFFSET('Sanitation Data'!$I$11,0,10*ROW('Sanitation Data'!I119)),NA())</f>
        <v>#N/A</v>
      </c>
      <c r="AY125" s="92" t="e">
        <f ca="true">+IF(AND(ISNUMBER(OFFSET('Sanitation Data'!$I$12,0,10*ROW('Sanitation Data'!I119))),'Data Summary'!DN125="Yes"),OFFSET('Sanitation Data'!$I$12,0,10*ROW('Sanitation Data'!I119)),NA())</f>
        <v>#N/A</v>
      </c>
      <c r="AZ125" s="93" t="e">
        <f ca="true">+IF(AND(ISNUMBER(OFFSET('Hygiene Data'!$D$5,0,10*ROW('Hygiene Data'!D119))),'Data Summary'!DO125="Yes"),OFFSET('Hygiene Data'!$D$5,0,10*ROW('Hygiene Data'!D119)),NA())</f>
        <v>#N/A</v>
      </c>
      <c r="BA125" s="93" t="e">
        <f ca="true">+IF(AND(ISNUMBER(OFFSET('Hygiene Data'!$D$7,0,10*ROW('Hygiene Data'!D119))),'Data Summary'!DP125="Yes"),OFFSET('Hygiene Data'!$D$7,0,10*ROW('Hygiene Data'!D119)),NA())</f>
        <v>#N/A</v>
      </c>
      <c r="BB125" s="93" t="e">
        <f ca="true">+IF(AND(ISNUMBER(OFFSET('Hygiene Data'!$D$9,0,10*ROW('Hygiene Data'!D119))),'Data Summary'!DQ125="Yes"),OFFSET('Hygiene Data'!$D$9,0,10*ROW('Hygiene Data'!D119)),NA())</f>
        <v>#N/A</v>
      </c>
      <c r="BC125" s="93" t="e">
        <f ca="true">+IF(AND(ISNUMBER(OFFSET('Hygiene Data'!$E$5,0,10*ROW('Hygiene Data'!E119))),'Data Summary'!DR125="Yes"),OFFSET('Hygiene Data'!$E$5,0,10*ROW('Hygiene Data'!E119)),NA())</f>
        <v>#N/A</v>
      </c>
      <c r="BD125" s="93" t="e">
        <f ca="true">+IF(AND(ISNUMBER(OFFSET('Hygiene Data'!$E$7,0,10*ROW('Hygiene Data'!E119))),'Data Summary'!DS125="Yes"),OFFSET('Hygiene Data'!$E$7,0,10*ROW('Hygiene Data'!E119)),NA())</f>
        <v>#N/A</v>
      </c>
      <c r="BE125" s="93" t="e">
        <f ca="true">+IF(AND(ISNUMBER(OFFSET('Hygiene Data'!$E$9,0,10*ROW('Hygiene Data'!E119))),'Data Summary'!DT125="Yes"),OFFSET('Hygiene Data'!$E$9,0,10*ROW('Hygiene Data'!E119)),NA())</f>
        <v>#N/A</v>
      </c>
      <c r="BF125" s="93" t="e">
        <f ca="true">+IF(AND(ISNUMBER(OFFSET('Hygiene Data'!$F$5,0,10*ROW('Hygiene Data'!F119))),'Data Summary'!DU125="Yes"),OFFSET('Hygiene Data'!$F$5,0,10*ROW('Hygiene Data'!F119)),NA())</f>
        <v>#N/A</v>
      </c>
      <c r="BG125" s="93" t="e">
        <f ca="true">+IF(AND(ISNUMBER(OFFSET('Hygiene Data'!$F$7,0,10*ROW('Hygiene Data'!F119))),'Data Summary'!DV125="Yes"),OFFSET('Hygiene Data'!$F$7,0,10*ROW('Hygiene Data'!F119)),NA())</f>
        <v>#N/A</v>
      </c>
      <c r="BH125" s="93" t="e">
        <f ca="true">+IF(AND(ISNUMBER(OFFSET('Hygiene Data'!$F$9,0,10*ROW('Hygiene Data'!F119))),'Data Summary'!DW125="Yes"),OFFSET('Hygiene Data'!$F$9,0,10*ROW('Hygiene Data'!F119)),NA())</f>
        <v>#N/A</v>
      </c>
      <c r="BI125" s="93" t="e">
        <f ca="true">+IF(AND(ISNUMBER(OFFSET('Hygiene Data'!$G$5,0,10*ROW('Hygiene Data'!G119))),'Data Summary'!DX125="Yes"),OFFSET('Hygiene Data'!$G$5,0,10*ROW('Hygiene Data'!G119)),NA())</f>
        <v>#N/A</v>
      </c>
      <c r="BJ125" s="93" t="e">
        <f ca="true">+IF(AND(ISNUMBER(OFFSET('Hygiene Data'!$G$7,0,10*ROW('Hygiene Data'!G119))),'Data Summary'!DY125="Yes"),OFFSET('Hygiene Data'!$G$7,0,10*ROW('Hygiene Data'!G119)),NA())</f>
        <v>#N/A</v>
      </c>
      <c r="BK125" s="93" t="e">
        <f ca="true">+IF(AND(ISNUMBER(OFFSET('Hygiene Data'!$G$9,0,10*ROW('Hygiene Data'!G119))),'Data Summary'!DZ125="Yes"),OFFSET('Hygiene Data'!$G$9,0,10*ROW('Hygiene Data'!G119)),NA())</f>
        <v>#N/A</v>
      </c>
      <c r="BL125" s="93" t="e">
        <f ca="true">+IF(AND(ISNUMBER(OFFSET('Hygiene Data'!$H$5,0,10*ROW('Hygiene Data'!H119))),'Data Summary'!EA125="Yes"),OFFSET('Hygiene Data'!$H$5,0,10*ROW('Hygiene Data'!H119)),NA())</f>
        <v>#N/A</v>
      </c>
      <c r="BM125" s="93" t="e">
        <f ca="true">+IF(AND(ISNUMBER(OFFSET('Hygiene Data'!$H$7,0,10*ROW('Hygiene Data'!H119))),'Data Summary'!EB125="Yes"),OFFSET('Hygiene Data'!$H$7,0,10*ROW('Hygiene Data'!H119)),NA())</f>
        <v>#N/A</v>
      </c>
      <c r="BN125" s="93" t="e">
        <f ca="true">+IF(AND(ISNUMBER(OFFSET('Hygiene Data'!$H$9,0,10*ROW('Hygiene Data'!H119))),'Data Summary'!EC125="Yes"),OFFSET('Hygiene Data'!$H$9,0,10*ROW('Hygiene Data'!H119)),NA())</f>
        <v>#N/A</v>
      </c>
      <c r="BO125" s="93" t="e">
        <f ca="true">+IF(AND(ISNUMBER(OFFSET('Hygiene Data'!$I$5,0,10*ROW('Hygiene Data'!I119))),'Data Summary'!ED125="Yes"),OFFSET('Hygiene Data'!$I$5,0,10*ROW('Hygiene Data'!I119)),NA())</f>
        <v>#N/A</v>
      </c>
      <c r="BP125" s="93" t="e">
        <f ca="true">+IF(AND(ISNUMBER(OFFSET('Hygiene Data'!$I$7,0,10*ROW('Hygiene Data'!I119))),'Data Summary'!EE125="Yes"),OFFSET('Hygiene Data'!$I$7,0,10*ROW('Hygiene Data'!I119)),NA())</f>
        <v>#N/A</v>
      </c>
      <c r="BQ125" s="93" t="e">
        <f ca="true">+IF(AND(ISNUMBER(OFFSET('Hygiene Data'!$I$9,0,10*ROW('Hygiene Data'!I119))),'Data Summary'!EF125="Yes"),OFFSET('Hygiene Data'!$I$9,0,10*ROW('Hygiene Data'!I119)),NA())</f>
        <v>#N/A</v>
      </c>
    </row>
    <row xmlns:x14ac="http://schemas.microsoft.com/office/spreadsheetml/2009/9/ac" r="126" x14ac:dyDescent="0.2">
      <c r="A126" s="328" t="e">
        <f ca="true">+RIGHT('Data Summary'!A126,LEN('Data Summary'!A126)-9)</f>
        <v>#VALUE!</v>
      </c>
      <c r="B126" s="35" t="str">
        <f ca="true">+IF(ISTEXT('Data Summary'!B126),'Data Summary'!B126,"")</f>
        <v/>
      </c>
      <c r="C126" s="327" t="e">
        <f ca="true">+VALUE('Data Summary'!C126)</f>
        <v>#VALUE!</v>
      </c>
      <c r="D126" s="91" t="e">
        <f ca="true">+IF(AND(ISNUMBER(OFFSET('Water Data'!$D$4,0,10*ROW('Water Data'!D120))),'Data Summary'!BS126="Yes"),100-OFFSET('Water Data'!$D$4,0,10*ROW('Water Data'!D120)),NA())</f>
        <v>#N/A</v>
      </c>
      <c r="E126" s="91" t="e">
        <f ca="true">+IF(AND(ISNUMBER(OFFSET('Water Data'!$D$6,0,10*ROW('Water Data'!D120))),'Data Summary'!BT126="Yes"),OFFSET('Water Data'!$D$6,0,10*ROW('Water Data'!D120)),NA())</f>
        <v>#N/A</v>
      </c>
      <c r="F126" s="91" t="e">
        <f ca="true">+IF(AND(ISNUMBER(OFFSET('Water Data'!$D$9,0,10*ROW('Water Data'!D120))),'Data Summary'!BU126="Yes"),OFFSET('Water Data'!$D$9,0,10*ROW('Water Data'!D120)),NA())</f>
        <v>#N/A</v>
      </c>
      <c r="G126" s="91" t="e">
        <f ca="true">+IF(AND(ISNUMBER(OFFSET('Water Data'!$E$4,0,10*ROW('Water Data'!E120))),'Data Summary'!BV126="Yes"),100-OFFSET('Water Data'!$E$4,0,10*ROW('Water Data'!E120)),NA())</f>
        <v>#N/A</v>
      </c>
      <c r="H126" s="91" t="e">
        <f ca="true">+IF(AND(ISNUMBER(OFFSET('Water Data'!$E$6,0,10*ROW('Water Data'!E120))),'Data Summary'!BW126="Yes"),OFFSET('Water Data'!$E$6,0,10*ROW('Water Data'!E120)),NA())</f>
        <v>#N/A</v>
      </c>
      <c r="I126" s="91" t="e">
        <f ca="true">+IF(AND(ISNUMBER(OFFSET('Water Data'!$E$9,0,10*ROW('Water Data'!E120))),'Data Summary'!BX126="Yes"),OFFSET('Water Data'!$E$9,0,10*ROW('Water Data'!E120)),NA())</f>
        <v>#N/A</v>
      </c>
      <c r="J126" s="91" t="e">
        <f ca="true">+IF(AND(ISNUMBER(OFFSET('Water Data'!$F$4,0,10*ROW('Water Data'!F120))),'Data Summary'!BY126="Yes"),100-OFFSET('Water Data'!$F$4,0,10*ROW('Water Data'!F120)),NA())</f>
        <v>#N/A</v>
      </c>
      <c r="K126" s="91" t="e">
        <f ca="true">+IF(AND(ISNUMBER(OFFSET('Water Data'!$F$6,0,10*ROW('Water Data'!F120))),'Data Summary'!BZ126="Yes"),OFFSET('Water Data'!$F$6,0,10*ROW('Water Data'!F120)),NA())</f>
        <v>#N/A</v>
      </c>
      <c r="L126" s="91" t="e">
        <f ca="true">+IF(AND(ISNUMBER(OFFSET('Water Data'!$F$9,0,10*ROW('Water Data'!F120))),'Data Summary'!CA126="Yes"),OFFSET('Water Data'!$F$9,0,10*ROW('Water Data'!F120)),NA())</f>
        <v>#N/A</v>
      </c>
      <c r="M126" s="91" t="e">
        <f ca="true">+IF(AND(ISNUMBER(OFFSET('Water Data'!$G$4,0,10*ROW('Water Data'!G120))),'Data Summary'!CB126="Yes"),100-OFFSET('Water Data'!$G$4,0,10*ROW('Water Data'!G120)),NA())</f>
        <v>#N/A</v>
      </c>
      <c r="N126" s="91" t="e">
        <f ca="true">+IF(AND(ISNUMBER(OFFSET('Water Data'!$G$6,0,10*ROW('Water Data'!G120))),'Data Summary'!CC126="Yes"),OFFSET('Water Data'!$G$6,0,10*ROW('Water Data'!G120)),NA())</f>
        <v>#N/A</v>
      </c>
      <c r="O126" s="91" t="e">
        <f ca="true">+IF(AND(ISNUMBER(OFFSET('Water Data'!$G$9,0,10*ROW('Water Data'!G120))),'Data Summary'!CD126="Yes"),OFFSET('Water Data'!$G$9,0,10*ROW('Water Data'!G120)),NA())</f>
        <v>#N/A</v>
      </c>
      <c r="P126" s="91" t="e">
        <f ca="true">+IF(AND(ISNUMBER(OFFSET('Water Data'!$H$4,0,10*ROW('Water Data'!H120))),'Data Summary'!CE126="Yes"),100-OFFSET('Water Data'!$H$4,0,10*ROW('Water Data'!H120)),NA())</f>
        <v>#N/A</v>
      </c>
      <c r="Q126" s="91" t="e">
        <f ca="true">+IF(AND(ISNUMBER(OFFSET('Water Data'!$H$6,0,10*ROW('Water Data'!H120))),'Data Summary'!CF126="Yes"),OFFSET('Water Data'!$H$6,0,10*ROW('Water Data'!H120)),NA())</f>
        <v>#N/A</v>
      </c>
      <c r="R126" s="91" t="e">
        <f ca="true">+IF(AND(ISNUMBER(OFFSET('Water Data'!$H$9,0,10*ROW('Water Data'!H120))),'Data Summary'!CG126="Yes"),OFFSET('Water Data'!$H$9,0,10*ROW('Water Data'!H120)),NA())</f>
        <v>#N/A</v>
      </c>
      <c r="S126" s="91" t="e">
        <f ca="true">+IF(AND(ISNUMBER(OFFSET('Water Data'!$I$4,0,10*ROW('Water Data'!I120))),'Data Summary'!CH126="Yes"),100-OFFSET('Water Data'!$I$4,0,10*ROW('Water Data'!I120)),NA())</f>
        <v>#N/A</v>
      </c>
      <c r="T126" s="91" t="e">
        <f ca="true">+IF(AND(ISNUMBER(OFFSET('Water Data'!$I$6,0,10*ROW('Water Data'!I120))),'Data Summary'!CI126="Yes"),OFFSET('Water Data'!$I$6,0,10*ROW('Water Data'!I120)),NA())</f>
        <v>#N/A</v>
      </c>
      <c r="U126" s="91" t="e">
        <f ca="true">+IF(AND(ISNUMBER(OFFSET('Water Data'!$I$9,0,10*ROW('Water Data'!I120))),'Data Summary'!CJ126="Yes"),OFFSET('Water Data'!$I$9,0,10*ROW('Water Data'!I120)),NA())</f>
        <v>#N/A</v>
      </c>
      <c r="V126" s="92" t="e">
        <f ca="true">+IF(AND(ISNUMBER(OFFSET('Sanitation Data'!$D$4,0,10*ROW('Sanitation Data'!D120))),'Data Summary'!CK126="Yes"),100-OFFSET('Sanitation Data'!$D$4,0,10*ROW('Sanitation Data'!D120)),NA())</f>
        <v>#N/A</v>
      </c>
      <c r="W126" s="92" t="e">
        <f ca="true">+IF(AND(ISNUMBER(OFFSET('Sanitation Data'!$D$6,0,10*ROW('Sanitation Data'!D120))),'Data Summary'!CL126="Yes"),OFFSET('Sanitation Data'!$D$6,0,10*ROW('Sanitation Data'!D120)),NA())</f>
        <v>#N/A</v>
      </c>
      <c r="X126" s="92" t="e">
        <f ca="true">+IF(AND(ISNUMBER(OFFSET('Sanitation Data'!$D$10,0,10*ROW('Sanitation Data'!D120))),'Data Summary'!CM126="Yes"),OFFSET('Sanitation Data'!$D$10,0,10*ROW('Sanitation Data'!D120)),NA())</f>
        <v>#N/A</v>
      </c>
      <c r="Y126" s="92" t="e">
        <f ca="true">+IF(AND(ISNUMBER(OFFSET('Sanitation Data'!$D$11,0,10*ROW('Sanitation Data'!D120))),'Data Summary'!CN126="Yes"),OFFSET('Sanitation Data'!$D$11,0,10*ROW('Sanitation Data'!D120)),NA())</f>
        <v>#N/A</v>
      </c>
      <c r="Z126" s="92" t="e">
        <f ca="true">+IF(AND(ISNUMBER(OFFSET('Sanitation Data'!$D$12,0,10*ROW('Sanitation Data'!D120))),'Data Summary'!CO126="Yes"),OFFSET('Sanitation Data'!$D$12,0,10*ROW('Sanitation Data'!D120)),NA())</f>
        <v>#N/A</v>
      </c>
      <c r="AA126" s="92" t="e">
        <f ca="true">+IF(AND(ISNUMBER(OFFSET('Sanitation Data'!$E$4,0,10*ROW('Sanitation Data'!E120))),'Data Summary'!CP126="Yes"),100-OFFSET('Sanitation Data'!$E$4,0,10*ROW('Sanitation Data'!E120)),NA())</f>
        <v>#N/A</v>
      </c>
      <c r="AB126" s="92" t="e">
        <f ca="true">+IF(AND(ISNUMBER(OFFSET('Sanitation Data'!$E$6,0,10*ROW('Sanitation Data'!E120))),'Data Summary'!CQ126="Yes"),OFFSET('Sanitation Data'!$E$6,0,10*ROW('Sanitation Data'!E120)),NA())</f>
        <v>#N/A</v>
      </c>
      <c r="AC126" s="92" t="e">
        <f ca="true">+IF(AND(ISNUMBER(OFFSET('Sanitation Data'!$E$10,0,10*ROW('Sanitation Data'!E120))),'Data Summary'!CR126="Yes"),OFFSET('Sanitation Data'!$E$10,0,10*ROW('Sanitation Data'!E120)),NA())</f>
        <v>#N/A</v>
      </c>
      <c r="AD126" s="92" t="e">
        <f ca="true">+IF(AND(ISNUMBER(OFFSET('Sanitation Data'!$E$11,0,10*ROW('Sanitation Data'!E120))),'Data Summary'!CS126="Yes"),OFFSET('Sanitation Data'!$E$11,0,10*ROW('Sanitation Data'!E120)),NA())</f>
        <v>#N/A</v>
      </c>
      <c r="AE126" s="92" t="e">
        <f ca="true">+IF(AND(ISNUMBER(OFFSET('Sanitation Data'!$E$12,0,10*ROW('Sanitation Data'!E120))),'Data Summary'!CT126="Yes"),OFFSET('Sanitation Data'!$E$12,0,10*ROW('Sanitation Data'!E120)),NA())</f>
        <v>#N/A</v>
      </c>
      <c r="AF126" s="92" t="e">
        <f ca="true">+IF(AND(ISNUMBER(OFFSET('Sanitation Data'!$F$4,0,10*ROW('Sanitation Data'!F120))),'Data Summary'!CU126="Yes"),100-OFFSET('Sanitation Data'!$F$4,0,10*ROW('Sanitation Data'!F120)),NA())</f>
        <v>#N/A</v>
      </c>
      <c r="AG126" s="92" t="e">
        <f ca="true">+IF(AND(ISNUMBER(OFFSET('Sanitation Data'!$F$6,0,10*ROW('Sanitation Data'!F120))),'Data Summary'!CV126="Yes"),OFFSET('Sanitation Data'!$F$6,0,10*ROW('Sanitation Data'!F120)),NA())</f>
        <v>#N/A</v>
      </c>
      <c r="AH126" s="92" t="e">
        <f ca="true">+IF(AND(ISNUMBER(OFFSET('Sanitation Data'!$F$10,0,10*ROW('Sanitation Data'!F120))),'Data Summary'!CW126="Yes"),OFFSET('Sanitation Data'!$F$10,0,10*ROW('Sanitation Data'!F120)),NA())</f>
        <v>#N/A</v>
      </c>
      <c r="AI126" s="92" t="e">
        <f ca="true">+IF(AND(ISNUMBER(OFFSET('Sanitation Data'!$F$11,0,10*ROW('Sanitation Data'!F120))),'Data Summary'!CX126="Yes"),OFFSET('Sanitation Data'!$F$11,0,10*ROW('Sanitation Data'!F120)),NA())</f>
        <v>#N/A</v>
      </c>
      <c r="AJ126" s="92" t="e">
        <f ca="true">+IF(AND(ISNUMBER(OFFSET('Sanitation Data'!$F$12,0,10*ROW('Sanitation Data'!F120))),'Data Summary'!CY126="Yes"),OFFSET('Sanitation Data'!$F$12,0,10*ROW('Sanitation Data'!F120)),NA())</f>
        <v>#N/A</v>
      </c>
      <c r="AK126" s="92" t="e">
        <f ca="true">+IF(AND(ISNUMBER(OFFSET('Sanitation Data'!$G$4,0,10*ROW('Sanitation Data'!G120))),'Data Summary'!CZ126="Yes"),100-OFFSET('Sanitation Data'!$G$4,0,10*ROW('Sanitation Data'!G120)),NA())</f>
        <v>#N/A</v>
      </c>
      <c r="AL126" s="92" t="e">
        <f ca="true">+IF(AND(ISNUMBER(OFFSET('Sanitation Data'!$G$6,0,10*ROW('Sanitation Data'!G120))),'Data Summary'!DA126="Yes"),OFFSET('Sanitation Data'!$G$6,0,10*ROW('Sanitation Data'!G120)),NA())</f>
        <v>#N/A</v>
      </c>
      <c r="AM126" s="92" t="e">
        <f ca="true">+IF(AND(ISNUMBER(OFFSET('Sanitation Data'!$G$10,0,10*ROW('Sanitation Data'!G120))),'Data Summary'!DB126="Yes"),OFFSET('Sanitation Data'!$G$10,0,10*ROW('Sanitation Data'!G120)),NA())</f>
        <v>#N/A</v>
      </c>
      <c r="AN126" s="92" t="e">
        <f ca="true">+IF(AND(ISNUMBER(OFFSET('Sanitation Data'!$G$11,0,10*ROW('Sanitation Data'!G120))),'Data Summary'!DC126="Yes"),OFFSET('Sanitation Data'!$G$11,0,10*ROW('Sanitation Data'!G120)),NA())</f>
        <v>#N/A</v>
      </c>
      <c r="AO126" s="92" t="e">
        <f ca="true">+IF(AND(ISNUMBER(OFFSET('Sanitation Data'!$G$12,0,10*ROW('Sanitation Data'!G120))),'Data Summary'!DD126="Yes"),OFFSET('Sanitation Data'!$G$12,0,10*ROW('Sanitation Data'!G120)),NA())</f>
        <v>#N/A</v>
      </c>
      <c r="AP126" s="92" t="e">
        <f ca="true">+IF(AND(ISNUMBER(OFFSET('Sanitation Data'!$H$4,0,10*ROW('Sanitation Data'!H120))),'Data Summary'!DE126="Yes"),100-OFFSET('Sanitation Data'!$H$4,0,10*ROW('Sanitation Data'!H120)),NA())</f>
        <v>#N/A</v>
      </c>
      <c r="AQ126" s="92" t="e">
        <f ca="true">+IF(AND(ISNUMBER(OFFSET('Sanitation Data'!$H$6,0,10*ROW('Sanitation Data'!H120))),'Data Summary'!DF126="Yes"),OFFSET('Sanitation Data'!$H$6,0,10*ROW('Sanitation Data'!H120)),NA())</f>
        <v>#N/A</v>
      </c>
      <c r="AR126" s="92" t="e">
        <f ca="true">+IF(AND(ISNUMBER(OFFSET('Sanitation Data'!$H$10,0,10*ROW('Sanitation Data'!H120))),'Data Summary'!DG126="Yes"),OFFSET('Sanitation Data'!$H$10,0,10*ROW('Sanitation Data'!H120)),NA())</f>
        <v>#N/A</v>
      </c>
      <c r="AS126" s="92" t="e">
        <f ca="true">+IF(AND(ISNUMBER(OFFSET('Sanitation Data'!$H$11,0,10*ROW('Sanitation Data'!H120))),'Data Summary'!DH126="Yes"),OFFSET('Sanitation Data'!$H$11,0,10*ROW('Sanitation Data'!H120)),NA())</f>
        <v>#N/A</v>
      </c>
      <c r="AT126" s="92" t="e">
        <f ca="true">+IF(AND(ISNUMBER(OFFSET('Sanitation Data'!$H$12,0,10*ROW('Sanitation Data'!H120))),'Data Summary'!DI126="Yes"),OFFSET('Sanitation Data'!$H$12,0,10*ROW('Sanitation Data'!H120)),NA())</f>
        <v>#N/A</v>
      </c>
      <c r="AU126" s="92" t="e">
        <f ca="true">+IF(AND(ISNUMBER(OFFSET('Sanitation Data'!$I$4,0,10*ROW('Sanitation Data'!I120))),'Data Summary'!DJ126="Yes"),100-OFFSET('Sanitation Data'!$I$4,0,10*ROW('Sanitation Data'!I120)),NA())</f>
        <v>#N/A</v>
      </c>
      <c r="AV126" s="92" t="e">
        <f ca="true">+IF(AND(ISNUMBER(OFFSET('Sanitation Data'!$I$6,0,10*ROW('Sanitation Data'!I120))),'Data Summary'!DK126="Yes"),OFFSET('Sanitation Data'!$I$6,0,10*ROW('Sanitation Data'!I120)),NA())</f>
        <v>#N/A</v>
      </c>
      <c r="AW126" s="92" t="e">
        <f ca="true">+IF(AND(ISNUMBER(OFFSET('Sanitation Data'!$I$10,0,10*ROW('Sanitation Data'!I120))),'Data Summary'!DL126="Yes"),OFFSET('Sanitation Data'!$I$10,0,10*ROW('Sanitation Data'!I120)),NA())</f>
        <v>#N/A</v>
      </c>
      <c r="AX126" s="92" t="e">
        <f ca="true">+IF(AND(ISNUMBER(OFFSET('Sanitation Data'!$I$11,0,10*ROW('Sanitation Data'!I120))),'Data Summary'!DM126="Yes"),OFFSET('Sanitation Data'!$I$11,0,10*ROW('Sanitation Data'!I120)),NA())</f>
        <v>#N/A</v>
      </c>
      <c r="AY126" s="92" t="e">
        <f ca="true">+IF(AND(ISNUMBER(OFFSET('Sanitation Data'!$I$12,0,10*ROW('Sanitation Data'!I120))),'Data Summary'!DN126="Yes"),OFFSET('Sanitation Data'!$I$12,0,10*ROW('Sanitation Data'!I120)),NA())</f>
        <v>#N/A</v>
      </c>
      <c r="AZ126" s="93" t="e">
        <f ca="true">+IF(AND(ISNUMBER(OFFSET('Hygiene Data'!$D$5,0,10*ROW('Hygiene Data'!D120))),'Data Summary'!DO126="Yes"),OFFSET('Hygiene Data'!$D$5,0,10*ROW('Hygiene Data'!D120)),NA())</f>
        <v>#N/A</v>
      </c>
      <c r="BA126" s="93" t="e">
        <f ca="true">+IF(AND(ISNUMBER(OFFSET('Hygiene Data'!$D$7,0,10*ROW('Hygiene Data'!D120))),'Data Summary'!DP126="Yes"),OFFSET('Hygiene Data'!$D$7,0,10*ROW('Hygiene Data'!D120)),NA())</f>
        <v>#N/A</v>
      </c>
      <c r="BB126" s="93" t="e">
        <f ca="true">+IF(AND(ISNUMBER(OFFSET('Hygiene Data'!$D$9,0,10*ROW('Hygiene Data'!D120))),'Data Summary'!DQ126="Yes"),OFFSET('Hygiene Data'!$D$9,0,10*ROW('Hygiene Data'!D120)),NA())</f>
        <v>#N/A</v>
      </c>
      <c r="BC126" s="93" t="e">
        <f ca="true">+IF(AND(ISNUMBER(OFFSET('Hygiene Data'!$E$5,0,10*ROW('Hygiene Data'!E120))),'Data Summary'!DR126="Yes"),OFFSET('Hygiene Data'!$E$5,0,10*ROW('Hygiene Data'!E120)),NA())</f>
        <v>#N/A</v>
      </c>
      <c r="BD126" s="93" t="e">
        <f ca="true">+IF(AND(ISNUMBER(OFFSET('Hygiene Data'!$E$7,0,10*ROW('Hygiene Data'!E120))),'Data Summary'!DS126="Yes"),OFFSET('Hygiene Data'!$E$7,0,10*ROW('Hygiene Data'!E120)),NA())</f>
        <v>#N/A</v>
      </c>
      <c r="BE126" s="93" t="e">
        <f ca="true">+IF(AND(ISNUMBER(OFFSET('Hygiene Data'!$E$9,0,10*ROW('Hygiene Data'!E120))),'Data Summary'!DT126="Yes"),OFFSET('Hygiene Data'!$E$9,0,10*ROW('Hygiene Data'!E120)),NA())</f>
        <v>#N/A</v>
      </c>
      <c r="BF126" s="93" t="e">
        <f ca="true">+IF(AND(ISNUMBER(OFFSET('Hygiene Data'!$F$5,0,10*ROW('Hygiene Data'!F120))),'Data Summary'!DU126="Yes"),OFFSET('Hygiene Data'!$F$5,0,10*ROW('Hygiene Data'!F120)),NA())</f>
        <v>#N/A</v>
      </c>
      <c r="BG126" s="93" t="e">
        <f ca="true">+IF(AND(ISNUMBER(OFFSET('Hygiene Data'!$F$7,0,10*ROW('Hygiene Data'!F120))),'Data Summary'!DV126="Yes"),OFFSET('Hygiene Data'!$F$7,0,10*ROW('Hygiene Data'!F120)),NA())</f>
        <v>#N/A</v>
      </c>
      <c r="BH126" s="93" t="e">
        <f ca="true">+IF(AND(ISNUMBER(OFFSET('Hygiene Data'!$F$9,0,10*ROW('Hygiene Data'!F120))),'Data Summary'!DW126="Yes"),OFFSET('Hygiene Data'!$F$9,0,10*ROW('Hygiene Data'!F120)),NA())</f>
        <v>#N/A</v>
      </c>
      <c r="BI126" s="93" t="e">
        <f ca="true">+IF(AND(ISNUMBER(OFFSET('Hygiene Data'!$G$5,0,10*ROW('Hygiene Data'!G120))),'Data Summary'!DX126="Yes"),OFFSET('Hygiene Data'!$G$5,0,10*ROW('Hygiene Data'!G120)),NA())</f>
        <v>#N/A</v>
      </c>
      <c r="BJ126" s="93" t="e">
        <f ca="true">+IF(AND(ISNUMBER(OFFSET('Hygiene Data'!$G$7,0,10*ROW('Hygiene Data'!G120))),'Data Summary'!DY126="Yes"),OFFSET('Hygiene Data'!$G$7,0,10*ROW('Hygiene Data'!G120)),NA())</f>
        <v>#N/A</v>
      </c>
      <c r="BK126" s="93" t="e">
        <f ca="true">+IF(AND(ISNUMBER(OFFSET('Hygiene Data'!$G$9,0,10*ROW('Hygiene Data'!G120))),'Data Summary'!DZ126="Yes"),OFFSET('Hygiene Data'!$G$9,0,10*ROW('Hygiene Data'!G120)),NA())</f>
        <v>#N/A</v>
      </c>
      <c r="BL126" s="93" t="e">
        <f ca="true">+IF(AND(ISNUMBER(OFFSET('Hygiene Data'!$H$5,0,10*ROW('Hygiene Data'!H120))),'Data Summary'!EA126="Yes"),OFFSET('Hygiene Data'!$H$5,0,10*ROW('Hygiene Data'!H120)),NA())</f>
        <v>#N/A</v>
      </c>
      <c r="BM126" s="93" t="e">
        <f ca="true">+IF(AND(ISNUMBER(OFFSET('Hygiene Data'!$H$7,0,10*ROW('Hygiene Data'!H120))),'Data Summary'!EB126="Yes"),OFFSET('Hygiene Data'!$H$7,0,10*ROW('Hygiene Data'!H120)),NA())</f>
        <v>#N/A</v>
      </c>
      <c r="BN126" s="93" t="e">
        <f ca="true">+IF(AND(ISNUMBER(OFFSET('Hygiene Data'!$H$9,0,10*ROW('Hygiene Data'!H120))),'Data Summary'!EC126="Yes"),OFFSET('Hygiene Data'!$H$9,0,10*ROW('Hygiene Data'!H120)),NA())</f>
        <v>#N/A</v>
      </c>
      <c r="BO126" s="93" t="e">
        <f ca="true">+IF(AND(ISNUMBER(OFFSET('Hygiene Data'!$I$5,0,10*ROW('Hygiene Data'!I120))),'Data Summary'!ED126="Yes"),OFFSET('Hygiene Data'!$I$5,0,10*ROW('Hygiene Data'!I120)),NA())</f>
        <v>#N/A</v>
      </c>
      <c r="BP126" s="93" t="e">
        <f ca="true">+IF(AND(ISNUMBER(OFFSET('Hygiene Data'!$I$7,0,10*ROW('Hygiene Data'!I120))),'Data Summary'!EE126="Yes"),OFFSET('Hygiene Data'!$I$7,0,10*ROW('Hygiene Data'!I120)),NA())</f>
        <v>#N/A</v>
      </c>
      <c r="BQ126" s="93" t="e">
        <f ca="true">+IF(AND(ISNUMBER(OFFSET('Hygiene Data'!$I$9,0,10*ROW('Hygiene Data'!I120))),'Data Summary'!EF126="Yes"),OFFSET('Hygiene Data'!$I$9,0,10*ROW('Hygiene Data'!I120)),NA())</f>
        <v>#N/A</v>
      </c>
    </row>
    <row xmlns:x14ac="http://schemas.microsoft.com/office/spreadsheetml/2009/9/ac" r="127" x14ac:dyDescent="0.2">
      <c r="A127" s="328" t="e">
        <f ca="true">+RIGHT('Data Summary'!A127,LEN('Data Summary'!A127)-9)</f>
        <v>#VALUE!</v>
      </c>
      <c r="B127" s="35" t="str">
        <f ca="true">+IF(ISTEXT('Data Summary'!B127),'Data Summary'!B127,"")</f>
        <v/>
      </c>
      <c r="C127" s="327" t="e">
        <f ca="true">+VALUE('Data Summary'!C127)</f>
        <v>#VALUE!</v>
      </c>
      <c r="D127" s="91" t="e">
        <f ca="true">+IF(AND(ISNUMBER(OFFSET('Water Data'!$D$4,0,10*ROW('Water Data'!D121))),'Data Summary'!BS127="Yes"),100-OFFSET('Water Data'!$D$4,0,10*ROW('Water Data'!D121)),NA())</f>
        <v>#N/A</v>
      </c>
      <c r="E127" s="91" t="e">
        <f ca="true">+IF(AND(ISNUMBER(OFFSET('Water Data'!$D$6,0,10*ROW('Water Data'!D121))),'Data Summary'!BT127="Yes"),OFFSET('Water Data'!$D$6,0,10*ROW('Water Data'!D121)),NA())</f>
        <v>#N/A</v>
      </c>
      <c r="F127" s="91" t="e">
        <f ca="true">+IF(AND(ISNUMBER(OFFSET('Water Data'!$D$9,0,10*ROW('Water Data'!D121))),'Data Summary'!BU127="Yes"),OFFSET('Water Data'!$D$9,0,10*ROW('Water Data'!D121)),NA())</f>
        <v>#N/A</v>
      </c>
      <c r="G127" s="91" t="e">
        <f ca="true">+IF(AND(ISNUMBER(OFFSET('Water Data'!$E$4,0,10*ROW('Water Data'!E121))),'Data Summary'!BV127="Yes"),100-OFFSET('Water Data'!$E$4,0,10*ROW('Water Data'!E121)),NA())</f>
        <v>#N/A</v>
      </c>
      <c r="H127" s="91" t="e">
        <f ca="true">+IF(AND(ISNUMBER(OFFSET('Water Data'!$E$6,0,10*ROW('Water Data'!E121))),'Data Summary'!BW127="Yes"),OFFSET('Water Data'!$E$6,0,10*ROW('Water Data'!E121)),NA())</f>
        <v>#N/A</v>
      </c>
      <c r="I127" s="91" t="e">
        <f ca="true">+IF(AND(ISNUMBER(OFFSET('Water Data'!$E$9,0,10*ROW('Water Data'!E121))),'Data Summary'!BX127="Yes"),OFFSET('Water Data'!$E$9,0,10*ROW('Water Data'!E121)),NA())</f>
        <v>#N/A</v>
      </c>
      <c r="J127" s="91" t="e">
        <f ca="true">+IF(AND(ISNUMBER(OFFSET('Water Data'!$F$4,0,10*ROW('Water Data'!F121))),'Data Summary'!BY127="Yes"),100-OFFSET('Water Data'!$F$4,0,10*ROW('Water Data'!F121)),NA())</f>
        <v>#N/A</v>
      </c>
      <c r="K127" s="91" t="e">
        <f ca="true">+IF(AND(ISNUMBER(OFFSET('Water Data'!$F$6,0,10*ROW('Water Data'!F121))),'Data Summary'!BZ127="Yes"),OFFSET('Water Data'!$F$6,0,10*ROW('Water Data'!F121)),NA())</f>
        <v>#N/A</v>
      </c>
      <c r="L127" s="91" t="e">
        <f ca="true">+IF(AND(ISNUMBER(OFFSET('Water Data'!$F$9,0,10*ROW('Water Data'!F121))),'Data Summary'!CA127="Yes"),OFFSET('Water Data'!$F$9,0,10*ROW('Water Data'!F121)),NA())</f>
        <v>#N/A</v>
      </c>
      <c r="M127" s="91" t="e">
        <f ca="true">+IF(AND(ISNUMBER(OFFSET('Water Data'!$G$4,0,10*ROW('Water Data'!G121))),'Data Summary'!CB127="Yes"),100-OFFSET('Water Data'!$G$4,0,10*ROW('Water Data'!G121)),NA())</f>
        <v>#N/A</v>
      </c>
      <c r="N127" s="91" t="e">
        <f ca="true">+IF(AND(ISNUMBER(OFFSET('Water Data'!$G$6,0,10*ROW('Water Data'!G121))),'Data Summary'!CC127="Yes"),OFFSET('Water Data'!$G$6,0,10*ROW('Water Data'!G121)),NA())</f>
        <v>#N/A</v>
      </c>
      <c r="O127" s="91" t="e">
        <f ca="true">+IF(AND(ISNUMBER(OFFSET('Water Data'!$G$9,0,10*ROW('Water Data'!G121))),'Data Summary'!CD127="Yes"),OFFSET('Water Data'!$G$9,0,10*ROW('Water Data'!G121)),NA())</f>
        <v>#N/A</v>
      </c>
      <c r="P127" s="91" t="e">
        <f ca="true">+IF(AND(ISNUMBER(OFFSET('Water Data'!$H$4,0,10*ROW('Water Data'!H121))),'Data Summary'!CE127="Yes"),100-OFFSET('Water Data'!$H$4,0,10*ROW('Water Data'!H121)),NA())</f>
        <v>#N/A</v>
      </c>
      <c r="Q127" s="91" t="e">
        <f ca="true">+IF(AND(ISNUMBER(OFFSET('Water Data'!$H$6,0,10*ROW('Water Data'!H121))),'Data Summary'!CF127="Yes"),OFFSET('Water Data'!$H$6,0,10*ROW('Water Data'!H121)),NA())</f>
        <v>#N/A</v>
      </c>
      <c r="R127" s="91" t="e">
        <f ca="true">+IF(AND(ISNUMBER(OFFSET('Water Data'!$H$9,0,10*ROW('Water Data'!H121))),'Data Summary'!CG127="Yes"),OFFSET('Water Data'!$H$9,0,10*ROW('Water Data'!H121)),NA())</f>
        <v>#N/A</v>
      </c>
      <c r="S127" s="91" t="e">
        <f ca="true">+IF(AND(ISNUMBER(OFFSET('Water Data'!$I$4,0,10*ROW('Water Data'!I121))),'Data Summary'!CH127="Yes"),100-OFFSET('Water Data'!$I$4,0,10*ROW('Water Data'!I121)),NA())</f>
        <v>#N/A</v>
      </c>
      <c r="T127" s="91" t="e">
        <f ca="true">+IF(AND(ISNUMBER(OFFSET('Water Data'!$I$6,0,10*ROW('Water Data'!I121))),'Data Summary'!CI127="Yes"),OFFSET('Water Data'!$I$6,0,10*ROW('Water Data'!I121)),NA())</f>
        <v>#N/A</v>
      </c>
      <c r="U127" s="91" t="e">
        <f ca="true">+IF(AND(ISNUMBER(OFFSET('Water Data'!$I$9,0,10*ROW('Water Data'!I121))),'Data Summary'!CJ127="Yes"),OFFSET('Water Data'!$I$9,0,10*ROW('Water Data'!I121)),NA())</f>
        <v>#N/A</v>
      </c>
      <c r="V127" s="92" t="e">
        <f ca="true">+IF(AND(ISNUMBER(OFFSET('Sanitation Data'!$D$4,0,10*ROW('Sanitation Data'!D121))),'Data Summary'!CK127="Yes"),100-OFFSET('Sanitation Data'!$D$4,0,10*ROW('Sanitation Data'!D121)),NA())</f>
        <v>#N/A</v>
      </c>
      <c r="W127" s="92" t="e">
        <f ca="true">+IF(AND(ISNUMBER(OFFSET('Sanitation Data'!$D$6,0,10*ROW('Sanitation Data'!D121))),'Data Summary'!CL127="Yes"),OFFSET('Sanitation Data'!$D$6,0,10*ROW('Sanitation Data'!D121)),NA())</f>
        <v>#N/A</v>
      </c>
      <c r="X127" s="92" t="e">
        <f ca="true">+IF(AND(ISNUMBER(OFFSET('Sanitation Data'!$D$10,0,10*ROW('Sanitation Data'!D121))),'Data Summary'!CM127="Yes"),OFFSET('Sanitation Data'!$D$10,0,10*ROW('Sanitation Data'!D121)),NA())</f>
        <v>#N/A</v>
      </c>
      <c r="Y127" s="92" t="e">
        <f ca="true">+IF(AND(ISNUMBER(OFFSET('Sanitation Data'!$D$11,0,10*ROW('Sanitation Data'!D121))),'Data Summary'!CN127="Yes"),OFFSET('Sanitation Data'!$D$11,0,10*ROW('Sanitation Data'!D121)),NA())</f>
        <v>#N/A</v>
      </c>
      <c r="Z127" s="92" t="e">
        <f ca="true">+IF(AND(ISNUMBER(OFFSET('Sanitation Data'!$D$12,0,10*ROW('Sanitation Data'!D121))),'Data Summary'!CO127="Yes"),OFFSET('Sanitation Data'!$D$12,0,10*ROW('Sanitation Data'!D121)),NA())</f>
        <v>#N/A</v>
      </c>
      <c r="AA127" s="92" t="e">
        <f ca="true">+IF(AND(ISNUMBER(OFFSET('Sanitation Data'!$E$4,0,10*ROW('Sanitation Data'!E121))),'Data Summary'!CP127="Yes"),100-OFFSET('Sanitation Data'!$E$4,0,10*ROW('Sanitation Data'!E121)),NA())</f>
        <v>#N/A</v>
      </c>
      <c r="AB127" s="92" t="e">
        <f ca="true">+IF(AND(ISNUMBER(OFFSET('Sanitation Data'!$E$6,0,10*ROW('Sanitation Data'!E121))),'Data Summary'!CQ127="Yes"),OFFSET('Sanitation Data'!$E$6,0,10*ROW('Sanitation Data'!E121)),NA())</f>
        <v>#N/A</v>
      </c>
      <c r="AC127" s="92" t="e">
        <f ca="true">+IF(AND(ISNUMBER(OFFSET('Sanitation Data'!$E$10,0,10*ROW('Sanitation Data'!E121))),'Data Summary'!CR127="Yes"),OFFSET('Sanitation Data'!$E$10,0,10*ROW('Sanitation Data'!E121)),NA())</f>
        <v>#N/A</v>
      </c>
      <c r="AD127" s="92" t="e">
        <f ca="true">+IF(AND(ISNUMBER(OFFSET('Sanitation Data'!$E$11,0,10*ROW('Sanitation Data'!E121))),'Data Summary'!CS127="Yes"),OFFSET('Sanitation Data'!$E$11,0,10*ROW('Sanitation Data'!E121)),NA())</f>
        <v>#N/A</v>
      </c>
      <c r="AE127" s="92" t="e">
        <f ca="true">+IF(AND(ISNUMBER(OFFSET('Sanitation Data'!$E$12,0,10*ROW('Sanitation Data'!E121))),'Data Summary'!CT127="Yes"),OFFSET('Sanitation Data'!$E$12,0,10*ROW('Sanitation Data'!E121)),NA())</f>
        <v>#N/A</v>
      </c>
      <c r="AF127" s="92" t="e">
        <f ca="true">+IF(AND(ISNUMBER(OFFSET('Sanitation Data'!$F$4,0,10*ROW('Sanitation Data'!F121))),'Data Summary'!CU127="Yes"),100-OFFSET('Sanitation Data'!$F$4,0,10*ROW('Sanitation Data'!F121)),NA())</f>
        <v>#N/A</v>
      </c>
      <c r="AG127" s="92" t="e">
        <f ca="true">+IF(AND(ISNUMBER(OFFSET('Sanitation Data'!$F$6,0,10*ROW('Sanitation Data'!F121))),'Data Summary'!CV127="Yes"),OFFSET('Sanitation Data'!$F$6,0,10*ROW('Sanitation Data'!F121)),NA())</f>
        <v>#N/A</v>
      </c>
      <c r="AH127" s="92" t="e">
        <f ca="true">+IF(AND(ISNUMBER(OFFSET('Sanitation Data'!$F$10,0,10*ROW('Sanitation Data'!F121))),'Data Summary'!CW127="Yes"),OFFSET('Sanitation Data'!$F$10,0,10*ROW('Sanitation Data'!F121)),NA())</f>
        <v>#N/A</v>
      </c>
      <c r="AI127" s="92" t="e">
        <f ca="true">+IF(AND(ISNUMBER(OFFSET('Sanitation Data'!$F$11,0,10*ROW('Sanitation Data'!F121))),'Data Summary'!CX127="Yes"),OFFSET('Sanitation Data'!$F$11,0,10*ROW('Sanitation Data'!F121)),NA())</f>
        <v>#N/A</v>
      </c>
      <c r="AJ127" s="92" t="e">
        <f ca="true">+IF(AND(ISNUMBER(OFFSET('Sanitation Data'!$F$12,0,10*ROW('Sanitation Data'!F121))),'Data Summary'!CY127="Yes"),OFFSET('Sanitation Data'!$F$12,0,10*ROW('Sanitation Data'!F121)),NA())</f>
        <v>#N/A</v>
      </c>
      <c r="AK127" s="92" t="e">
        <f ca="true">+IF(AND(ISNUMBER(OFFSET('Sanitation Data'!$G$4,0,10*ROW('Sanitation Data'!G121))),'Data Summary'!CZ127="Yes"),100-OFFSET('Sanitation Data'!$G$4,0,10*ROW('Sanitation Data'!G121)),NA())</f>
        <v>#N/A</v>
      </c>
      <c r="AL127" s="92" t="e">
        <f ca="true">+IF(AND(ISNUMBER(OFFSET('Sanitation Data'!$G$6,0,10*ROW('Sanitation Data'!G121))),'Data Summary'!DA127="Yes"),OFFSET('Sanitation Data'!$G$6,0,10*ROW('Sanitation Data'!G121)),NA())</f>
        <v>#N/A</v>
      </c>
      <c r="AM127" s="92" t="e">
        <f ca="true">+IF(AND(ISNUMBER(OFFSET('Sanitation Data'!$G$10,0,10*ROW('Sanitation Data'!G121))),'Data Summary'!DB127="Yes"),OFFSET('Sanitation Data'!$G$10,0,10*ROW('Sanitation Data'!G121)),NA())</f>
        <v>#N/A</v>
      </c>
      <c r="AN127" s="92" t="e">
        <f ca="true">+IF(AND(ISNUMBER(OFFSET('Sanitation Data'!$G$11,0,10*ROW('Sanitation Data'!G121))),'Data Summary'!DC127="Yes"),OFFSET('Sanitation Data'!$G$11,0,10*ROW('Sanitation Data'!G121)),NA())</f>
        <v>#N/A</v>
      </c>
      <c r="AO127" s="92" t="e">
        <f ca="true">+IF(AND(ISNUMBER(OFFSET('Sanitation Data'!$G$12,0,10*ROW('Sanitation Data'!G121))),'Data Summary'!DD127="Yes"),OFFSET('Sanitation Data'!$G$12,0,10*ROW('Sanitation Data'!G121)),NA())</f>
        <v>#N/A</v>
      </c>
      <c r="AP127" s="92" t="e">
        <f ca="true">+IF(AND(ISNUMBER(OFFSET('Sanitation Data'!$H$4,0,10*ROW('Sanitation Data'!H121))),'Data Summary'!DE127="Yes"),100-OFFSET('Sanitation Data'!$H$4,0,10*ROW('Sanitation Data'!H121)),NA())</f>
        <v>#N/A</v>
      </c>
      <c r="AQ127" s="92" t="e">
        <f ca="true">+IF(AND(ISNUMBER(OFFSET('Sanitation Data'!$H$6,0,10*ROW('Sanitation Data'!H121))),'Data Summary'!DF127="Yes"),OFFSET('Sanitation Data'!$H$6,0,10*ROW('Sanitation Data'!H121)),NA())</f>
        <v>#N/A</v>
      </c>
      <c r="AR127" s="92" t="e">
        <f ca="true">+IF(AND(ISNUMBER(OFFSET('Sanitation Data'!$H$10,0,10*ROW('Sanitation Data'!H121))),'Data Summary'!DG127="Yes"),OFFSET('Sanitation Data'!$H$10,0,10*ROW('Sanitation Data'!H121)),NA())</f>
        <v>#N/A</v>
      </c>
      <c r="AS127" s="92" t="e">
        <f ca="true">+IF(AND(ISNUMBER(OFFSET('Sanitation Data'!$H$11,0,10*ROW('Sanitation Data'!H121))),'Data Summary'!DH127="Yes"),OFFSET('Sanitation Data'!$H$11,0,10*ROW('Sanitation Data'!H121)),NA())</f>
        <v>#N/A</v>
      </c>
      <c r="AT127" s="92" t="e">
        <f ca="true">+IF(AND(ISNUMBER(OFFSET('Sanitation Data'!$H$12,0,10*ROW('Sanitation Data'!H121))),'Data Summary'!DI127="Yes"),OFFSET('Sanitation Data'!$H$12,0,10*ROW('Sanitation Data'!H121)),NA())</f>
        <v>#N/A</v>
      </c>
      <c r="AU127" s="92" t="e">
        <f ca="true">+IF(AND(ISNUMBER(OFFSET('Sanitation Data'!$I$4,0,10*ROW('Sanitation Data'!I121))),'Data Summary'!DJ127="Yes"),100-OFFSET('Sanitation Data'!$I$4,0,10*ROW('Sanitation Data'!I121)),NA())</f>
        <v>#N/A</v>
      </c>
      <c r="AV127" s="92" t="e">
        <f ca="true">+IF(AND(ISNUMBER(OFFSET('Sanitation Data'!$I$6,0,10*ROW('Sanitation Data'!I121))),'Data Summary'!DK127="Yes"),OFFSET('Sanitation Data'!$I$6,0,10*ROW('Sanitation Data'!I121)),NA())</f>
        <v>#N/A</v>
      </c>
      <c r="AW127" s="92" t="e">
        <f ca="true">+IF(AND(ISNUMBER(OFFSET('Sanitation Data'!$I$10,0,10*ROW('Sanitation Data'!I121))),'Data Summary'!DL127="Yes"),OFFSET('Sanitation Data'!$I$10,0,10*ROW('Sanitation Data'!I121)),NA())</f>
        <v>#N/A</v>
      </c>
      <c r="AX127" s="92" t="e">
        <f ca="true">+IF(AND(ISNUMBER(OFFSET('Sanitation Data'!$I$11,0,10*ROW('Sanitation Data'!I121))),'Data Summary'!DM127="Yes"),OFFSET('Sanitation Data'!$I$11,0,10*ROW('Sanitation Data'!I121)),NA())</f>
        <v>#N/A</v>
      </c>
      <c r="AY127" s="92" t="e">
        <f ca="true">+IF(AND(ISNUMBER(OFFSET('Sanitation Data'!$I$12,0,10*ROW('Sanitation Data'!I121))),'Data Summary'!DN127="Yes"),OFFSET('Sanitation Data'!$I$12,0,10*ROW('Sanitation Data'!I121)),NA())</f>
        <v>#N/A</v>
      </c>
      <c r="AZ127" s="93" t="e">
        <f ca="true">+IF(AND(ISNUMBER(OFFSET('Hygiene Data'!$D$5,0,10*ROW('Hygiene Data'!D121))),'Data Summary'!DO127="Yes"),OFFSET('Hygiene Data'!$D$5,0,10*ROW('Hygiene Data'!D121)),NA())</f>
        <v>#N/A</v>
      </c>
      <c r="BA127" s="93" t="e">
        <f ca="true">+IF(AND(ISNUMBER(OFFSET('Hygiene Data'!$D$7,0,10*ROW('Hygiene Data'!D121))),'Data Summary'!DP127="Yes"),OFFSET('Hygiene Data'!$D$7,0,10*ROW('Hygiene Data'!D121)),NA())</f>
        <v>#N/A</v>
      </c>
      <c r="BB127" s="93" t="e">
        <f ca="true">+IF(AND(ISNUMBER(OFFSET('Hygiene Data'!$D$9,0,10*ROW('Hygiene Data'!D121))),'Data Summary'!DQ127="Yes"),OFFSET('Hygiene Data'!$D$9,0,10*ROW('Hygiene Data'!D121)),NA())</f>
        <v>#N/A</v>
      </c>
      <c r="BC127" s="93" t="e">
        <f ca="true">+IF(AND(ISNUMBER(OFFSET('Hygiene Data'!$E$5,0,10*ROW('Hygiene Data'!E121))),'Data Summary'!DR127="Yes"),OFFSET('Hygiene Data'!$E$5,0,10*ROW('Hygiene Data'!E121)),NA())</f>
        <v>#N/A</v>
      </c>
      <c r="BD127" s="93" t="e">
        <f ca="true">+IF(AND(ISNUMBER(OFFSET('Hygiene Data'!$E$7,0,10*ROW('Hygiene Data'!E121))),'Data Summary'!DS127="Yes"),OFFSET('Hygiene Data'!$E$7,0,10*ROW('Hygiene Data'!E121)),NA())</f>
        <v>#N/A</v>
      </c>
      <c r="BE127" s="93" t="e">
        <f ca="true">+IF(AND(ISNUMBER(OFFSET('Hygiene Data'!$E$9,0,10*ROW('Hygiene Data'!E121))),'Data Summary'!DT127="Yes"),OFFSET('Hygiene Data'!$E$9,0,10*ROW('Hygiene Data'!E121)),NA())</f>
        <v>#N/A</v>
      </c>
      <c r="BF127" s="93" t="e">
        <f ca="true">+IF(AND(ISNUMBER(OFFSET('Hygiene Data'!$F$5,0,10*ROW('Hygiene Data'!F121))),'Data Summary'!DU127="Yes"),OFFSET('Hygiene Data'!$F$5,0,10*ROW('Hygiene Data'!F121)),NA())</f>
        <v>#N/A</v>
      </c>
      <c r="BG127" s="93" t="e">
        <f ca="true">+IF(AND(ISNUMBER(OFFSET('Hygiene Data'!$F$7,0,10*ROW('Hygiene Data'!F121))),'Data Summary'!DV127="Yes"),OFFSET('Hygiene Data'!$F$7,0,10*ROW('Hygiene Data'!F121)),NA())</f>
        <v>#N/A</v>
      </c>
      <c r="BH127" s="93" t="e">
        <f ca="true">+IF(AND(ISNUMBER(OFFSET('Hygiene Data'!$F$9,0,10*ROW('Hygiene Data'!F121))),'Data Summary'!DW127="Yes"),OFFSET('Hygiene Data'!$F$9,0,10*ROW('Hygiene Data'!F121)),NA())</f>
        <v>#N/A</v>
      </c>
      <c r="BI127" s="93" t="e">
        <f ca="true">+IF(AND(ISNUMBER(OFFSET('Hygiene Data'!$G$5,0,10*ROW('Hygiene Data'!G121))),'Data Summary'!DX127="Yes"),OFFSET('Hygiene Data'!$G$5,0,10*ROW('Hygiene Data'!G121)),NA())</f>
        <v>#N/A</v>
      </c>
      <c r="BJ127" s="93" t="e">
        <f ca="true">+IF(AND(ISNUMBER(OFFSET('Hygiene Data'!$G$7,0,10*ROW('Hygiene Data'!G121))),'Data Summary'!DY127="Yes"),OFFSET('Hygiene Data'!$G$7,0,10*ROW('Hygiene Data'!G121)),NA())</f>
        <v>#N/A</v>
      </c>
      <c r="BK127" s="93" t="e">
        <f ca="true">+IF(AND(ISNUMBER(OFFSET('Hygiene Data'!$G$9,0,10*ROW('Hygiene Data'!G121))),'Data Summary'!DZ127="Yes"),OFFSET('Hygiene Data'!$G$9,0,10*ROW('Hygiene Data'!G121)),NA())</f>
        <v>#N/A</v>
      </c>
      <c r="BL127" s="93" t="e">
        <f ca="true">+IF(AND(ISNUMBER(OFFSET('Hygiene Data'!$H$5,0,10*ROW('Hygiene Data'!H121))),'Data Summary'!EA127="Yes"),OFFSET('Hygiene Data'!$H$5,0,10*ROW('Hygiene Data'!H121)),NA())</f>
        <v>#N/A</v>
      </c>
      <c r="BM127" s="93" t="e">
        <f ca="true">+IF(AND(ISNUMBER(OFFSET('Hygiene Data'!$H$7,0,10*ROW('Hygiene Data'!H121))),'Data Summary'!EB127="Yes"),OFFSET('Hygiene Data'!$H$7,0,10*ROW('Hygiene Data'!H121)),NA())</f>
        <v>#N/A</v>
      </c>
      <c r="BN127" s="93" t="e">
        <f ca="true">+IF(AND(ISNUMBER(OFFSET('Hygiene Data'!$H$9,0,10*ROW('Hygiene Data'!H121))),'Data Summary'!EC127="Yes"),OFFSET('Hygiene Data'!$H$9,0,10*ROW('Hygiene Data'!H121)),NA())</f>
        <v>#N/A</v>
      </c>
      <c r="BO127" s="93" t="e">
        <f ca="true">+IF(AND(ISNUMBER(OFFSET('Hygiene Data'!$I$5,0,10*ROW('Hygiene Data'!I121))),'Data Summary'!ED127="Yes"),OFFSET('Hygiene Data'!$I$5,0,10*ROW('Hygiene Data'!I121)),NA())</f>
        <v>#N/A</v>
      </c>
      <c r="BP127" s="93" t="e">
        <f ca="true">+IF(AND(ISNUMBER(OFFSET('Hygiene Data'!$I$7,0,10*ROW('Hygiene Data'!I121))),'Data Summary'!EE127="Yes"),OFFSET('Hygiene Data'!$I$7,0,10*ROW('Hygiene Data'!I121)),NA())</f>
        <v>#N/A</v>
      </c>
      <c r="BQ127" s="93" t="e">
        <f ca="true">+IF(AND(ISNUMBER(OFFSET('Hygiene Data'!$I$9,0,10*ROW('Hygiene Data'!I121))),'Data Summary'!EF127="Yes"),OFFSET('Hygiene Data'!$I$9,0,10*ROW('Hygiene Data'!I121)),NA())</f>
        <v>#N/A</v>
      </c>
    </row>
    <row xmlns:x14ac="http://schemas.microsoft.com/office/spreadsheetml/2009/9/ac" r="128" x14ac:dyDescent="0.2">
      <c r="A128" s="328" t="e">
        <f ca="true">+RIGHT('Data Summary'!A128,LEN('Data Summary'!A128)-9)</f>
        <v>#VALUE!</v>
      </c>
      <c r="B128" s="35" t="str">
        <f ca="true">+IF(ISTEXT('Data Summary'!B128),'Data Summary'!B128,"")</f>
        <v/>
      </c>
      <c r="C128" s="327" t="e">
        <f ca="true">+VALUE('Data Summary'!C128)</f>
        <v>#VALUE!</v>
      </c>
      <c r="D128" s="91" t="e">
        <f ca="true">+IF(AND(ISNUMBER(OFFSET('Water Data'!$D$4,0,10*ROW('Water Data'!D122))),'Data Summary'!BS128="Yes"),100-OFFSET('Water Data'!$D$4,0,10*ROW('Water Data'!D122)),NA())</f>
        <v>#N/A</v>
      </c>
      <c r="E128" s="91" t="e">
        <f ca="true">+IF(AND(ISNUMBER(OFFSET('Water Data'!$D$6,0,10*ROW('Water Data'!D122))),'Data Summary'!BT128="Yes"),OFFSET('Water Data'!$D$6,0,10*ROW('Water Data'!D122)),NA())</f>
        <v>#N/A</v>
      </c>
      <c r="F128" s="91" t="e">
        <f ca="true">+IF(AND(ISNUMBER(OFFSET('Water Data'!$D$9,0,10*ROW('Water Data'!D122))),'Data Summary'!BU128="Yes"),OFFSET('Water Data'!$D$9,0,10*ROW('Water Data'!D122)),NA())</f>
        <v>#N/A</v>
      </c>
      <c r="G128" s="91" t="e">
        <f ca="true">+IF(AND(ISNUMBER(OFFSET('Water Data'!$E$4,0,10*ROW('Water Data'!E122))),'Data Summary'!BV128="Yes"),100-OFFSET('Water Data'!$E$4,0,10*ROW('Water Data'!E122)),NA())</f>
        <v>#N/A</v>
      </c>
      <c r="H128" s="91" t="e">
        <f ca="true">+IF(AND(ISNUMBER(OFFSET('Water Data'!$E$6,0,10*ROW('Water Data'!E122))),'Data Summary'!BW128="Yes"),OFFSET('Water Data'!$E$6,0,10*ROW('Water Data'!E122)),NA())</f>
        <v>#N/A</v>
      </c>
      <c r="I128" s="91" t="e">
        <f ca="true">+IF(AND(ISNUMBER(OFFSET('Water Data'!$E$9,0,10*ROW('Water Data'!E122))),'Data Summary'!BX128="Yes"),OFFSET('Water Data'!$E$9,0,10*ROW('Water Data'!E122)),NA())</f>
        <v>#N/A</v>
      </c>
      <c r="J128" s="91" t="e">
        <f ca="true">+IF(AND(ISNUMBER(OFFSET('Water Data'!$F$4,0,10*ROW('Water Data'!F122))),'Data Summary'!BY128="Yes"),100-OFFSET('Water Data'!$F$4,0,10*ROW('Water Data'!F122)),NA())</f>
        <v>#N/A</v>
      </c>
      <c r="K128" s="91" t="e">
        <f ca="true">+IF(AND(ISNUMBER(OFFSET('Water Data'!$F$6,0,10*ROW('Water Data'!F122))),'Data Summary'!BZ128="Yes"),OFFSET('Water Data'!$F$6,0,10*ROW('Water Data'!F122)),NA())</f>
        <v>#N/A</v>
      </c>
      <c r="L128" s="91" t="e">
        <f ca="true">+IF(AND(ISNUMBER(OFFSET('Water Data'!$F$9,0,10*ROW('Water Data'!F122))),'Data Summary'!CA128="Yes"),OFFSET('Water Data'!$F$9,0,10*ROW('Water Data'!F122)),NA())</f>
        <v>#N/A</v>
      </c>
      <c r="M128" s="91" t="e">
        <f ca="true">+IF(AND(ISNUMBER(OFFSET('Water Data'!$G$4,0,10*ROW('Water Data'!G122))),'Data Summary'!CB128="Yes"),100-OFFSET('Water Data'!$G$4,0,10*ROW('Water Data'!G122)),NA())</f>
        <v>#N/A</v>
      </c>
      <c r="N128" s="91" t="e">
        <f ca="true">+IF(AND(ISNUMBER(OFFSET('Water Data'!$G$6,0,10*ROW('Water Data'!G122))),'Data Summary'!CC128="Yes"),OFFSET('Water Data'!$G$6,0,10*ROW('Water Data'!G122)),NA())</f>
        <v>#N/A</v>
      </c>
      <c r="O128" s="91" t="e">
        <f ca="true">+IF(AND(ISNUMBER(OFFSET('Water Data'!$G$9,0,10*ROW('Water Data'!G122))),'Data Summary'!CD128="Yes"),OFFSET('Water Data'!$G$9,0,10*ROW('Water Data'!G122)),NA())</f>
        <v>#N/A</v>
      </c>
      <c r="P128" s="91" t="e">
        <f ca="true">+IF(AND(ISNUMBER(OFFSET('Water Data'!$H$4,0,10*ROW('Water Data'!H122))),'Data Summary'!CE128="Yes"),100-OFFSET('Water Data'!$H$4,0,10*ROW('Water Data'!H122)),NA())</f>
        <v>#N/A</v>
      </c>
      <c r="Q128" s="91" t="e">
        <f ca="true">+IF(AND(ISNUMBER(OFFSET('Water Data'!$H$6,0,10*ROW('Water Data'!H122))),'Data Summary'!CF128="Yes"),OFFSET('Water Data'!$H$6,0,10*ROW('Water Data'!H122)),NA())</f>
        <v>#N/A</v>
      </c>
      <c r="R128" s="91" t="e">
        <f ca="true">+IF(AND(ISNUMBER(OFFSET('Water Data'!$H$9,0,10*ROW('Water Data'!H122))),'Data Summary'!CG128="Yes"),OFFSET('Water Data'!$H$9,0,10*ROW('Water Data'!H122)),NA())</f>
        <v>#N/A</v>
      </c>
      <c r="S128" s="91" t="e">
        <f ca="true">+IF(AND(ISNUMBER(OFFSET('Water Data'!$I$4,0,10*ROW('Water Data'!I122))),'Data Summary'!CH128="Yes"),100-OFFSET('Water Data'!$I$4,0,10*ROW('Water Data'!I122)),NA())</f>
        <v>#N/A</v>
      </c>
      <c r="T128" s="91" t="e">
        <f ca="true">+IF(AND(ISNUMBER(OFFSET('Water Data'!$I$6,0,10*ROW('Water Data'!I122))),'Data Summary'!CI128="Yes"),OFFSET('Water Data'!$I$6,0,10*ROW('Water Data'!I122)),NA())</f>
        <v>#N/A</v>
      </c>
      <c r="U128" s="91" t="e">
        <f ca="true">+IF(AND(ISNUMBER(OFFSET('Water Data'!$I$9,0,10*ROW('Water Data'!I122))),'Data Summary'!CJ128="Yes"),OFFSET('Water Data'!$I$9,0,10*ROW('Water Data'!I122)),NA())</f>
        <v>#N/A</v>
      </c>
      <c r="V128" s="92" t="e">
        <f ca="true">+IF(AND(ISNUMBER(OFFSET('Sanitation Data'!$D$4,0,10*ROW('Sanitation Data'!D122))),'Data Summary'!CK128="Yes"),100-OFFSET('Sanitation Data'!$D$4,0,10*ROW('Sanitation Data'!D122)),NA())</f>
        <v>#N/A</v>
      </c>
      <c r="W128" s="92" t="e">
        <f ca="true">+IF(AND(ISNUMBER(OFFSET('Sanitation Data'!$D$6,0,10*ROW('Sanitation Data'!D122))),'Data Summary'!CL128="Yes"),OFFSET('Sanitation Data'!$D$6,0,10*ROW('Sanitation Data'!D122)),NA())</f>
        <v>#N/A</v>
      </c>
      <c r="X128" s="92" t="e">
        <f ca="true">+IF(AND(ISNUMBER(OFFSET('Sanitation Data'!$D$10,0,10*ROW('Sanitation Data'!D122))),'Data Summary'!CM128="Yes"),OFFSET('Sanitation Data'!$D$10,0,10*ROW('Sanitation Data'!D122)),NA())</f>
        <v>#N/A</v>
      </c>
      <c r="Y128" s="92" t="e">
        <f ca="true">+IF(AND(ISNUMBER(OFFSET('Sanitation Data'!$D$11,0,10*ROW('Sanitation Data'!D122))),'Data Summary'!CN128="Yes"),OFFSET('Sanitation Data'!$D$11,0,10*ROW('Sanitation Data'!D122)),NA())</f>
        <v>#N/A</v>
      </c>
      <c r="Z128" s="92" t="e">
        <f ca="true">+IF(AND(ISNUMBER(OFFSET('Sanitation Data'!$D$12,0,10*ROW('Sanitation Data'!D122))),'Data Summary'!CO128="Yes"),OFFSET('Sanitation Data'!$D$12,0,10*ROW('Sanitation Data'!D122)),NA())</f>
        <v>#N/A</v>
      </c>
      <c r="AA128" s="92" t="e">
        <f ca="true">+IF(AND(ISNUMBER(OFFSET('Sanitation Data'!$E$4,0,10*ROW('Sanitation Data'!E122))),'Data Summary'!CP128="Yes"),100-OFFSET('Sanitation Data'!$E$4,0,10*ROW('Sanitation Data'!E122)),NA())</f>
        <v>#N/A</v>
      </c>
      <c r="AB128" s="92" t="e">
        <f ca="true">+IF(AND(ISNUMBER(OFFSET('Sanitation Data'!$E$6,0,10*ROW('Sanitation Data'!E122))),'Data Summary'!CQ128="Yes"),OFFSET('Sanitation Data'!$E$6,0,10*ROW('Sanitation Data'!E122)),NA())</f>
        <v>#N/A</v>
      </c>
      <c r="AC128" s="92" t="e">
        <f ca="true">+IF(AND(ISNUMBER(OFFSET('Sanitation Data'!$E$10,0,10*ROW('Sanitation Data'!E122))),'Data Summary'!CR128="Yes"),OFFSET('Sanitation Data'!$E$10,0,10*ROW('Sanitation Data'!E122)),NA())</f>
        <v>#N/A</v>
      </c>
      <c r="AD128" s="92" t="e">
        <f ca="true">+IF(AND(ISNUMBER(OFFSET('Sanitation Data'!$E$11,0,10*ROW('Sanitation Data'!E122))),'Data Summary'!CS128="Yes"),OFFSET('Sanitation Data'!$E$11,0,10*ROW('Sanitation Data'!E122)),NA())</f>
        <v>#N/A</v>
      </c>
      <c r="AE128" s="92" t="e">
        <f ca="true">+IF(AND(ISNUMBER(OFFSET('Sanitation Data'!$E$12,0,10*ROW('Sanitation Data'!E122))),'Data Summary'!CT128="Yes"),OFFSET('Sanitation Data'!$E$12,0,10*ROW('Sanitation Data'!E122)),NA())</f>
        <v>#N/A</v>
      </c>
      <c r="AF128" s="92" t="e">
        <f ca="true">+IF(AND(ISNUMBER(OFFSET('Sanitation Data'!$F$4,0,10*ROW('Sanitation Data'!F122))),'Data Summary'!CU128="Yes"),100-OFFSET('Sanitation Data'!$F$4,0,10*ROW('Sanitation Data'!F122)),NA())</f>
        <v>#N/A</v>
      </c>
      <c r="AG128" s="92" t="e">
        <f ca="true">+IF(AND(ISNUMBER(OFFSET('Sanitation Data'!$F$6,0,10*ROW('Sanitation Data'!F122))),'Data Summary'!CV128="Yes"),OFFSET('Sanitation Data'!$F$6,0,10*ROW('Sanitation Data'!F122)),NA())</f>
        <v>#N/A</v>
      </c>
      <c r="AH128" s="92" t="e">
        <f ca="true">+IF(AND(ISNUMBER(OFFSET('Sanitation Data'!$F$10,0,10*ROW('Sanitation Data'!F122))),'Data Summary'!CW128="Yes"),OFFSET('Sanitation Data'!$F$10,0,10*ROW('Sanitation Data'!F122)),NA())</f>
        <v>#N/A</v>
      </c>
      <c r="AI128" s="92" t="e">
        <f ca="true">+IF(AND(ISNUMBER(OFFSET('Sanitation Data'!$F$11,0,10*ROW('Sanitation Data'!F122))),'Data Summary'!CX128="Yes"),OFFSET('Sanitation Data'!$F$11,0,10*ROW('Sanitation Data'!F122)),NA())</f>
        <v>#N/A</v>
      </c>
      <c r="AJ128" s="92" t="e">
        <f ca="true">+IF(AND(ISNUMBER(OFFSET('Sanitation Data'!$F$12,0,10*ROW('Sanitation Data'!F122))),'Data Summary'!CY128="Yes"),OFFSET('Sanitation Data'!$F$12,0,10*ROW('Sanitation Data'!F122)),NA())</f>
        <v>#N/A</v>
      </c>
      <c r="AK128" s="92" t="e">
        <f ca="true">+IF(AND(ISNUMBER(OFFSET('Sanitation Data'!$G$4,0,10*ROW('Sanitation Data'!G122))),'Data Summary'!CZ128="Yes"),100-OFFSET('Sanitation Data'!$G$4,0,10*ROW('Sanitation Data'!G122)),NA())</f>
        <v>#N/A</v>
      </c>
      <c r="AL128" s="92" t="e">
        <f ca="true">+IF(AND(ISNUMBER(OFFSET('Sanitation Data'!$G$6,0,10*ROW('Sanitation Data'!G122))),'Data Summary'!DA128="Yes"),OFFSET('Sanitation Data'!$G$6,0,10*ROW('Sanitation Data'!G122)),NA())</f>
        <v>#N/A</v>
      </c>
      <c r="AM128" s="92" t="e">
        <f ca="true">+IF(AND(ISNUMBER(OFFSET('Sanitation Data'!$G$10,0,10*ROW('Sanitation Data'!G122))),'Data Summary'!DB128="Yes"),OFFSET('Sanitation Data'!$G$10,0,10*ROW('Sanitation Data'!G122)),NA())</f>
        <v>#N/A</v>
      </c>
      <c r="AN128" s="92" t="e">
        <f ca="true">+IF(AND(ISNUMBER(OFFSET('Sanitation Data'!$G$11,0,10*ROW('Sanitation Data'!G122))),'Data Summary'!DC128="Yes"),OFFSET('Sanitation Data'!$G$11,0,10*ROW('Sanitation Data'!G122)),NA())</f>
        <v>#N/A</v>
      </c>
      <c r="AO128" s="92" t="e">
        <f ca="true">+IF(AND(ISNUMBER(OFFSET('Sanitation Data'!$G$12,0,10*ROW('Sanitation Data'!G122))),'Data Summary'!DD128="Yes"),OFFSET('Sanitation Data'!$G$12,0,10*ROW('Sanitation Data'!G122)),NA())</f>
        <v>#N/A</v>
      </c>
      <c r="AP128" s="92" t="e">
        <f ca="true">+IF(AND(ISNUMBER(OFFSET('Sanitation Data'!$H$4,0,10*ROW('Sanitation Data'!H122))),'Data Summary'!DE128="Yes"),100-OFFSET('Sanitation Data'!$H$4,0,10*ROW('Sanitation Data'!H122)),NA())</f>
        <v>#N/A</v>
      </c>
      <c r="AQ128" s="92" t="e">
        <f ca="true">+IF(AND(ISNUMBER(OFFSET('Sanitation Data'!$H$6,0,10*ROW('Sanitation Data'!H122))),'Data Summary'!DF128="Yes"),OFFSET('Sanitation Data'!$H$6,0,10*ROW('Sanitation Data'!H122)),NA())</f>
        <v>#N/A</v>
      </c>
      <c r="AR128" s="92" t="e">
        <f ca="true">+IF(AND(ISNUMBER(OFFSET('Sanitation Data'!$H$10,0,10*ROW('Sanitation Data'!H122))),'Data Summary'!DG128="Yes"),OFFSET('Sanitation Data'!$H$10,0,10*ROW('Sanitation Data'!H122)),NA())</f>
        <v>#N/A</v>
      </c>
      <c r="AS128" s="92" t="e">
        <f ca="true">+IF(AND(ISNUMBER(OFFSET('Sanitation Data'!$H$11,0,10*ROW('Sanitation Data'!H122))),'Data Summary'!DH128="Yes"),OFFSET('Sanitation Data'!$H$11,0,10*ROW('Sanitation Data'!H122)),NA())</f>
        <v>#N/A</v>
      </c>
      <c r="AT128" s="92" t="e">
        <f ca="true">+IF(AND(ISNUMBER(OFFSET('Sanitation Data'!$H$12,0,10*ROW('Sanitation Data'!H122))),'Data Summary'!DI128="Yes"),OFFSET('Sanitation Data'!$H$12,0,10*ROW('Sanitation Data'!H122)),NA())</f>
        <v>#N/A</v>
      </c>
      <c r="AU128" s="92" t="e">
        <f ca="true">+IF(AND(ISNUMBER(OFFSET('Sanitation Data'!$I$4,0,10*ROW('Sanitation Data'!I122))),'Data Summary'!DJ128="Yes"),100-OFFSET('Sanitation Data'!$I$4,0,10*ROW('Sanitation Data'!I122)),NA())</f>
        <v>#N/A</v>
      </c>
      <c r="AV128" s="92" t="e">
        <f ca="true">+IF(AND(ISNUMBER(OFFSET('Sanitation Data'!$I$6,0,10*ROW('Sanitation Data'!I122))),'Data Summary'!DK128="Yes"),OFFSET('Sanitation Data'!$I$6,0,10*ROW('Sanitation Data'!I122)),NA())</f>
        <v>#N/A</v>
      </c>
      <c r="AW128" s="92" t="e">
        <f ca="true">+IF(AND(ISNUMBER(OFFSET('Sanitation Data'!$I$10,0,10*ROW('Sanitation Data'!I122))),'Data Summary'!DL128="Yes"),OFFSET('Sanitation Data'!$I$10,0,10*ROW('Sanitation Data'!I122)),NA())</f>
        <v>#N/A</v>
      </c>
      <c r="AX128" s="92" t="e">
        <f ca="true">+IF(AND(ISNUMBER(OFFSET('Sanitation Data'!$I$11,0,10*ROW('Sanitation Data'!I122))),'Data Summary'!DM128="Yes"),OFFSET('Sanitation Data'!$I$11,0,10*ROW('Sanitation Data'!I122)),NA())</f>
        <v>#N/A</v>
      </c>
      <c r="AY128" s="92" t="e">
        <f ca="true">+IF(AND(ISNUMBER(OFFSET('Sanitation Data'!$I$12,0,10*ROW('Sanitation Data'!I122))),'Data Summary'!DN128="Yes"),OFFSET('Sanitation Data'!$I$12,0,10*ROW('Sanitation Data'!I122)),NA())</f>
        <v>#N/A</v>
      </c>
      <c r="AZ128" s="93" t="e">
        <f ca="true">+IF(AND(ISNUMBER(OFFSET('Hygiene Data'!$D$5,0,10*ROW('Hygiene Data'!D122))),'Data Summary'!DO128="Yes"),OFFSET('Hygiene Data'!$D$5,0,10*ROW('Hygiene Data'!D122)),NA())</f>
        <v>#N/A</v>
      </c>
      <c r="BA128" s="93" t="e">
        <f ca="true">+IF(AND(ISNUMBER(OFFSET('Hygiene Data'!$D$7,0,10*ROW('Hygiene Data'!D122))),'Data Summary'!DP128="Yes"),OFFSET('Hygiene Data'!$D$7,0,10*ROW('Hygiene Data'!D122)),NA())</f>
        <v>#N/A</v>
      </c>
      <c r="BB128" s="93" t="e">
        <f ca="true">+IF(AND(ISNUMBER(OFFSET('Hygiene Data'!$D$9,0,10*ROW('Hygiene Data'!D122))),'Data Summary'!DQ128="Yes"),OFFSET('Hygiene Data'!$D$9,0,10*ROW('Hygiene Data'!D122)),NA())</f>
        <v>#N/A</v>
      </c>
      <c r="BC128" s="93" t="e">
        <f ca="true">+IF(AND(ISNUMBER(OFFSET('Hygiene Data'!$E$5,0,10*ROW('Hygiene Data'!E122))),'Data Summary'!DR128="Yes"),OFFSET('Hygiene Data'!$E$5,0,10*ROW('Hygiene Data'!E122)),NA())</f>
        <v>#N/A</v>
      </c>
      <c r="BD128" s="93" t="e">
        <f ca="true">+IF(AND(ISNUMBER(OFFSET('Hygiene Data'!$E$7,0,10*ROW('Hygiene Data'!E122))),'Data Summary'!DS128="Yes"),OFFSET('Hygiene Data'!$E$7,0,10*ROW('Hygiene Data'!E122)),NA())</f>
        <v>#N/A</v>
      </c>
      <c r="BE128" s="93" t="e">
        <f ca="true">+IF(AND(ISNUMBER(OFFSET('Hygiene Data'!$E$9,0,10*ROW('Hygiene Data'!E122))),'Data Summary'!DT128="Yes"),OFFSET('Hygiene Data'!$E$9,0,10*ROW('Hygiene Data'!E122)),NA())</f>
        <v>#N/A</v>
      </c>
      <c r="BF128" s="93" t="e">
        <f ca="true">+IF(AND(ISNUMBER(OFFSET('Hygiene Data'!$F$5,0,10*ROW('Hygiene Data'!F122))),'Data Summary'!DU128="Yes"),OFFSET('Hygiene Data'!$F$5,0,10*ROW('Hygiene Data'!F122)),NA())</f>
        <v>#N/A</v>
      </c>
      <c r="BG128" s="93" t="e">
        <f ca="true">+IF(AND(ISNUMBER(OFFSET('Hygiene Data'!$F$7,0,10*ROW('Hygiene Data'!F122))),'Data Summary'!DV128="Yes"),OFFSET('Hygiene Data'!$F$7,0,10*ROW('Hygiene Data'!F122)),NA())</f>
        <v>#N/A</v>
      </c>
      <c r="BH128" s="93" t="e">
        <f ca="true">+IF(AND(ISNUMBER(OFFSET('Hygiene Data'!$F$9,0,10*ROW('Hygiene Data'!F122))),'Data Summary'!DW128="Yes"),OFFSET('Hygiene Data'!$F$9,0,10*ROW('Hygiene Data'!F122)),NA())</f>
        <v>#N/A</v>
      </c>
      <c r="BI128" s="93" t="e">
        <f ca="true">+IF(AND(ISNUMBER(OFFSET('Hygiene Data'!$G$5,0,10*ROW('Hygiene Data'!G122))),'Data Summary'!DX128="Yes"),OFFSET('Hygiene Data'!$G$5,0,10*ROW('Hygiene Data'!G122)),NA())</f>
        <v>#N/A</v>
      </c>
      <c r="BJ128" s="93" t="e">
        <f ca="true">+IF(AND(ISNUMBER(OFFSET('Hygiene Data'!$G$7,0,10*ROW('Hygiene Data'!G122))),'Data Summary'!DY128="Yes"),OFFSET('Hygiene Data'!$G$7,0,10*ROW('Hygiene Data'!G122)),NA())</f>
        <v>#N/A</v>
      </c>
      <c r="BK128" s="93" t="e">
        <f ca="true">+IF(AND(ISNUMBER(OFFSET('Hygiene Data'!$G$9,0,10*ROW('Hygiene Data'!G122))),'Data Summary'!DZ128="Yes"),OFFSET('Hygiene Data'!$G$9,0,10*ROW('Hygiene Data'!G122)),NA())</f>
        <v>#N/A</v>
      </c>
      <c r="BL128" s="93" t="e">
        <f ca="true">+IF(AND(ISNUMBER(OFFSET('Hygiene Data'!$H$5,0,10*ROW('Hygiene Data'!H122))),'Data Summary'!EA128="Yes"),OFFSET('Hygiene Data'!$H$5,0,10*ROW('Hygiene Data'!H122)),NA())</f>
        <v>#N/A</v>
      </c>
      <c r="BM128" s="93" t="e">
        <f ca="true">+IF(AND(ISNUMBER(OFFSET('Hygiene Data'!$H$7,0,10*ROW('Hygiene Data'!H122))),'Data Summary'!EB128="Yes"),OFFSET('Hygiene Data'!$H$7,0,10*ROW('Hygiene Data'!H122)),NA())</f>
        <v>#N/A</v>
      </c>
      <c r="BN128" s="93" t="e">
        <f ca="true">+IF(AND(ISNUMBER(OFFSET('Hygiene Data'!$H$9,0,10*ROW('Hygiene Data'!H122))),'Data Summary'!EC128="Yes"),OFFSET('Hygiene Data'!$H$9,0,10*ROW('Hygiene Data'!H122)),NA())</f>
        <v>#N/A</v>
      </c>
      <c r="BO128" s="93" t="e">
        <f ca="true">+IF(AND(ISNUMBER(OFFSET('Hygiene Data'!$I$5,0,10*ROW('Hygiene Data'!I122))),'Data Summary'!ED128="Yes"),OFFSET('Hygiene Data'!$I$5,0,10*ROW('Hygiene Data'!I122)),NA())</f>
        <v>#N/A</v>
      </c>
      <c r="BP128" s="93" t="e">
        <f ca="true">+IF(AND(ISNUMBER(OFFSET('Hygiene Data'!$I$7,0,10*ROW('Hygiene Data'!I122))),'Data Summary'!EE128="Yes"),OFFSET('Hygiene Data'!$I$7,0,10*ROW('Hygiene Data'!I122)),NA())</f>
        <v>#N/A</v>
      </c>
      <c r="BQ128" s="93" t="e">
        <f ca="true">+IF(AND(ISNUMBER(OFFSET('Hygiene Data'!$I$9,0,10*ROW('Hygiene Data'!I122))),'Data Summary'!EF128="Yes"),OFFSET('Hygiene Data'!$I$9,0,10*ROW('Hygiene Data'!I122)),NA())</f>
        <v>#N/A</v>
      </c>
    </row>
    <row xmlns:x14ac="http://schemas.microsoft.com/office/spreadsheetml/2009/9/ac" r="129" x14ac:dyDescent="0.2">
      <c r="A129" s="328" t="e">
        <f ca="true">+RIGHT('Data Summary'!A129,LEN('Data Summary'!A129)-9)</f>
        <v>#VALUE!</v>
      </c>
      <c r="B129" s="35" t="str">
        <f ca="true">+IF(ISTEXT('Data Summary'!B129),'Data Summary'!B129,"")</f>
        <v/>
      </c>
      <c r="C129" s="327" t="e">
        <f ca="true">+VALUE('Data Summary'!C129)</f>
        <v>#VALUE!</v>
      </c>
      <c r="D129" s="91" t="e">
        <f ca="true">+IF(AND(ISNUMBER(OFFSET('Water Data'!$D$4,0,10*ROW('Water Data'!D123))),'Data Summary'!BS129="Yes"),100-OFFSET('Water Data'!$D$4,0,10*ROW('Water Data'!D123)),NA())</f>
        <v>#N/A</v>
      </c>
      <c r="E129" s="91" t="e">
        <f ca="true">+IF(AND(ISNUMBER(OFFSET('Water Data'!$D$6,0,10*ROW('Water Data'!D123))),'Data Summary'!BT129="Yes"),OFFSET('Water Data'!$D$6,0,10*ROW('Water Data'!D123)),NA())</f>
        <v>#N/A</v>
      </c>
      <c r="F129" s="91" t="e">
        <f ca="true">+IF(AND(ISNUMBER(OFFSET('Water Data'!$D$9,0,10*ROW('Water Data'!D123))),'Data Summary'!BU129="Yes"),OFFSET('Water Data'!$D$9,0,10*ROW('Water Data'!D123)),NA())</f>
        <v>#N/A</v>
      </c>
      <c r="G129" s="91" t="e">
        <f ca="true">+IF(AND(ISNUMBER(OFFSET('Water Data'!$E$4,0,10*ROW('Water Data'!E123))),'Data Summary'!BV129="Yes"),100-OFFSET('Water Data'!$E$4,0,10*ROW('Water Data'!E123)),NA())</f>
        <v>#N/A</v>
      </c>
      <c r="H129" s="91" t="e">
        <f ca="true">+IF(AND(ISNUMBER(OFFSET('Water Data'!$E$6,0,10*ROW('Water Data'!E123))),'Data Summary'!BW129="Yes"),OFFSET('Water Data'!$E$6,0,10*ROW('Water Data'!E123)),NA())</f>
        <v>#N/A</v>
      </c>
      <c r="I129" s="91" t="e">
        <f ca="true">+IF(AND(ISNUMBER(OFFSET('Water Data'!$E$9,0,10*ROW('Water Data'!E123))),'Data Summary'!BX129="Yes"),OFFSET('Water Data'!$E$9,0,10*ROW('Water Data'!E123)),NA())</f>
        <v>#N/A</v>
      </c>
      <c r="J129" s="91" t="e">
        <f ca="true">+IF(AND(ISNUMBER(OFFSET('Water Data'!$F$4,0,10*ROW('Water Data'!F123))),'Data Summary'!BY129="Yes"),100-OFFSET('Water Data'!$F$4,0,10*ROW('Water Data'!F123)),NA())</f>
        <v>#N/A</v>
      </c>
      <c r="K129" s="91" t="e">
        <f ca="true">+IF(AND(ISNUMBER(OFFSET('Water Data'!$F$6,0,10*ROW('Water Data'!F123))),'Data Summary'!BZ129="Yes"),OFFSET('Water Data'!$F$6,0,10*ROW('Water Data'!F123)),NA())</f>
        <v>#N/A</v>
      </c>
      <c r="L129" s="91" t="e">
        <f ca="true">+IF(AND(ISNUMBER(OFFSET('Water Data'!$F$9,0,10*ROW('Water Data'!F123))),'Data Summary'!CA129="Yes"),OFFSET('Water Data'!$F$9,0,10*ROW('Water Data'!F123)),NA())</f>
        <v>#N/A</v>
      </c>
      <c r="M129" s="91" t="e">
        <f ca="true">+IF(AND(ISNUMBER(OFFSET('Water Data'!$G$4,0,10*ROW('Water Data'!G123))),'Data Summary'!CB129="Yes"),100-OFFSET('Water Data'!$G$4,0,10*ROW('Water Data'!G123)),NA())</f>
        <v>#N/A</v>
      </c>
      <c r="N129" s="91" t="e">
        <f ca="true">+IF(AND(ISNUMBER(OFFSET('Water Data'!$G$6,0,10*ROW('Water Data'!G123))),'Data Summary'!CC129="Yes"),OFFSET('Water Data'!$G$6,0,10*ROW('Water Data'!G123)),NA())</f>
        <v>#N/A</v>
      </c>
      <c r="O129" s="91" t="e">
        <f ca="true">+IF(AND(ISNUMBER(OFFSET('Water Data'!$G$9,0,10*ROW('Water Data'!G123))),'Data Summary'!CD129="Yes"),OFFSET('Water Data'!$G$9,0,10*ROW('Water Data'!G123)),NA())</f>
        <v>#N/A</v>
      </c>
      <c r="P129" s="91" t="e">
        <f ca="true">+IF(AND(ISNUMBER(OFFSET('Water Data'!$H$4,0,10*ROW('Water Data'!H123))),'Data Summary'!CE129="Yes"),100-OFFSET('Water Data'!$H$4,0,10*ROW('Water Data'!H123)),NA())</f>
        <v>#N/A</v>
      </c>
      <c r="Q129" s="91" t="e">
        <f ca="true">+IF(AND(ISNUMBER(OFFSET('Water Data'!$H$6,0,10*ROW('Water Data'!H123))),'Data Summary'!CF129="Yes"),OFFSET('Water Data'!$H$6,0,10*ROW('Water Data'!H123)),NA())</f>
        <v>#N/A</v>
      </c>
      <c r="R129" s="91" t="e">
        <f ca="true">+IF(AND(ISNUMBER(OFFSET('Water Data'!$H$9,0,10*ROW('Water Data'!H123))),'Data Summary'!CG129="Yes"),OFFSET('Water Data'!$H$9,0,10*ROW('Water Data'!H123)),NA())</f>
        <v>#N/A</v>
      </c>
      <c r="S129" s="91" t="e">
        <f ca="true">+IF(AND(ISNUMBER(OFFSET('Water Data'!$I$4,0,10*ROW('Water Data'!I123))),'Data Summary'!CH129="Yes"),100-OFFSET('Water Data'!$I$4,0,10*ROW('Water Data'!I123)),NA())</f>
        <v>#N/A</v>
      </c>
      <c r="T129" s="91" t="e">
        <f ca="true">+IF(AND(ISNUMBER(OFFSET('Water Data'!$I$6,0,10*ROW('Water Data'!I123))),'Data Summary'!CI129="Yes"),OFFSET('Water Data'!$I$6,0,10*ROW('Water Data'!I123)),NA())</f>
        <v>#N/A</v>
      </c>
      <c r="U129" s="91" t="e">
        <f ca="true">+IF(AND(ISNUMBER(OFFSET('Water Data'!$I$9,0,10*ROW('Water Data'!I123))),'Data Summary'!CJ129="Yes"),OFFSET('Water Data'!$I$9,0,10*ROW('Water Data'!I123)),NA())</f>
        <v>#N/A</v>
      </c>
      <c r="V129" s="92" t="e">
        <f ca="true">+IF(AND(ISNUMBER(OFFSET('Sanitation Data'!$D$4,0,10*ROW('Sanitation Data'!D123))),'Data Summary'!CK129="Yes"),100-OFFSET('Sanitation Data'!$D$4,0,10*ROW('Sanitation Data'!D123)),NA())</f>
        <v>#N/A</v>
      </c>
      <c r="W129" s="92" t="e">
        <f ca="true">+IF(AND(ISNUMBER(OFFSET('Sanitation Data'!$D$6,0,10*ROW('Sanitation Data'!D123))),'Data Summary'!CL129="Yes"),OFFSET('Sanitation Data'!$D$6,0,10*ROW('Sanitation Data'!D123)),NA())</f>
        <v>#N/A</v>
      </c>
      <c r="X129" s="92" t="e">
        <f ca="true">+IF(AND(ISNUMBER(OFFSET('Sanitation Data'!$D$10,0,10*ROW('Sanitation Data'!D123))),'Data Summary'!CM129="Yes"),OFFSET('Sanitation Data'!$D$10,0,10*ROW('Sanitation Data'!D123)),NA())</f>
        <v>#N/A</v>
      </c>
      <c r="Y129" s="92" t="e">
        <f ca="true">+IF(AND(ISNUMBER(OFFSET('Sanitation Data'!$D$11,0,10*ROW('Sanitation Data'!D123))),'Data Summary'!CN129="Yes"),OFFSET('Sanitation Data'!$D$11,0,10*ROW('Sanitation Data'!D123)),NA())</f>
        <v>#N/A</v>
      </c>
      <c r="Z129" s="92" t="e">
        <f ca="true">+IF(AND(ISNUMBER(OFFSET('Sanitation Data'!$D$12,0,10*ROW('Sanitation Data'!D123))),'Data Summary'!CO129="Yes"),OFFSET('Sanitation Data'!$D$12,0,10*ROW('Sanitation Data'!D123)),NA())</f>
        <v>#N/A</v>
      </c>
      <c r="AA129" s="92" t="e">
        <f ca="true">+IF(AND(ISNUMBER(OFFSET('Sanitation Data'!$E$4,0,10*ROW('Sanitation Data'!E123))),'Data Summary'!CP129="Yes"),100-OFFSET('Sanitation Data'!$E$4,0,10*ROW('Sanitation Data'!E123)),NA())</f>
        <v>#N/A</v>
      </c>
      <c r="AB129" s="92" t="e">
        <f ca="true">+IF(AND(ISNUMBER(OFFSET('Sanitation Data'!$E$6,0,10*ROW('Sanitation Data'!E123))),'Data Summary'!CQ129="Yes"),OFFSET('Sanitation Data'!$E$6,0,10*ROW('Sanitation Data'!E123)),NA())</f>
        <v>#N/A</v>
      </c>
      <c r="AC129" s="92" t="e">
        <f ca="true">+IF(AND(ISNUMBER(OFFSET('Sanitation Data'!$E$10,0,10*ROW('Sanitation Data'!E123))),'Data Summary'!CR129="Yes"),OFFSET('Sanitation Data'!$E$10,0,10*ROW('Sanitation Data'!E123)),NA())</f>
        <v>#N/A</v>
      </c>
      <c r="AD129" s="92" t="e">
        <f ca="true">+IF(AND(ISNUMBER(OFFSET('Sanitation Data'!$E$11,0,10*ROW('Sanitation Data'!E123))),'Data Summary'!CS129="Yes"),OFFSET('Sanitation Data'!$E$11,0,10*ROW('Sanitation Data'!E123)),NA())</f>
        <v>#N/A</v>
      </c>
      <c r="AE129" s="92" t="e">
        <f ca="true">+IF(AND(ISNUMBER(OFFSET('Sanitation Data'!$E$12,0,10*ROW('Sanitation Data'!E123))),'Data Summary'!CT129="Yes"),OFFSET('Sanitation Data'!$E$12,0,10*ROW('Sanitation Data'!E123)),NA())</f>
        <v>#N/A</v>
      </c>
      <c r="AF129" s="92" t="e">
        <f ca="true">+IF(AND(ISNUMBER(OFFSET('Sanitation Data'!$F$4,0,10*ROW('Sanitation Data'!F123))),'Data Summary'!CU129="Yes"),100-OFFSET('Sanitation Data'!$F$4,0,10*ROW('Sanitation Data'!F123)),NA())</f>
        <v>#N/A</v>
      </c>
      <c r="AG129" s="92" t="e">
        <f ca="true">+IF(AND(ISNUMBER(OFFSET('Sanitation Data'!$F$6,0,10*ROW('Sanitation Data'!F123))),'Data Summary'!CV129="Yes"),OFFSET('Sanitation Data'!$F$6,0,10*ROW('Sanitation Data'!F123)),NA())</f>
        <v>#N/A</v>
      </c>
      <c r="AH129" s="92" t="e">
        <f ca="true">+IF(AND(ISNUMBER(OFFSET('Sanitation Data'!$F$10,0,10*ROW('Sanitation Data'!F123))),'Data Summary'!CW129="Yes"),OFFSET('Sanitation Data'!$F$10,0,10*ROW('Sanitation Data'!F123)),NA())</f>
        <v>#N/A</v>
      </c>
      <c r="AI129" s="92" t="e">
        <f ca="true">+IF(AND(ISNUMBER(OFFSET('Sanitation Data'!$F$11,0,10*ROW('Sanitation Data'!F123))),'Data Summary'!CX129="Yes"),OFFSET('Sanitation Data'!$F$11,0,10*ROW('Sanitation Data'!F123)),NA())</f>
        <v>#N/A</v>
      </c>
      <c r="AJ129" s="92" t="e">
        <f ca="true">+IF(AND(ISNUMBER(OFFSET('Sanitation Data'!$F$12,0,10*ROW('Sanitation Data'!F123))),'Data Summary'!CY129="Yes"),OFFSET('Sanitation Data'!$F$12,0,10*ROW('Sanitation Data'!F123)),NA())</f>
        <v>#N/A</v>
      </c>
      <c r="AK129" s="92" t="e">
        <f ca="true">+IF(AND(ISNUMBER(OFFSET('Sanitation Data'!$G$4,0,10*ROW('Sanitation Data'!G123))),'Data Summary'!CZ129="Yes"),100-OFFSET('Sanitation Data'!$G$4,0,10*ROW('Sanitation Data'!G123)),NA())</f>
        <v>#N/A</v>
      </c>
      <c r="AL129" s="92" t="e">
        <f ca="true">+IF(AND(ISNUMBER(OFFSET('Sanitation Data'!$G$6,0,10*ROW('Sanitation Data'!G123))),'Data Summary'!DA129="Yes"),OFFSET('Sanitation Data'!$G$6,0,10*ROW('Sanitation Data'!G123)),NA())</f>
        <v>#N/A</v>
      </c>
      <c r="AM129" s="92" t="e">
        <f ca="true">+IF(AND(ISNUMBER(OFFSET('Sanitation Data'!$G$10,0,10*ROW('Sanitation Data'!G123))),'Data Summary'!DB129="Yes"),OFFSET('Sanitation Data'!$G$10,0,10*ROW('Sanitation Data'!G123)),NA())</f>
        <v>#N/A</v>
      </c>
      <c r="AN129" s="92" t="e">
        <f ca="true">+IF(AND(ISNUMBER(OFFSET('Sanitation Data'!$G$11,0,10*ROW('Sanitation Data'!G123))),'Data Summary'!DC129="Yes"),OFFSET('Sanitation Data'!$G$11,0,10*ROW('Sanitation Data'!G123)),NA())</f>
        <v>#N/A</v>
      </c>
      <c r="AO129" s="92" t="e">
        <f ca="true">+IF(AND(ISNUMBER(OFFSET('Sanitation Data'!$G$12,0,10*ROW('Sanitation Data'!G123))),'Data Summary'!DD129="Yes"),OFFSET('Sanitation Data'!$G$12,0,10*ROW('Sanitation Data'!G123)),NA())</f>
        <v>#N/A</v>
      </c>
      <c r="AP129" s="92" t="e">
        <f ca="true">+IF(AND(ISNUMBER(OFFSET('Sanitation Data'!$H$4,0,10*ROW('Sanitation Data'!H123))),'Data Summary'!DE129="Yes"),100-OFFSET('Sanitation Data'!$H$4,0,10*ROW('Sanitation Data'!H123)),NA())</f>
        <v>#N/A</v>
      </c>
      <c r="AQ129" s="92" t="e">
        <f ca="true">+IF(AND(ISNUMBER(OFFSET('Sanitation Data'!$H$6,0,10*ROW('Sanitation Data'!H123))),'Data Summary'!DF129="Yes"),OFFSET('Sanitation Data'!$H$6,0,10*ROW('Sanitation Data'!H123)),NA())</f>
        <v>#N/A</v>
      </c>
      <c r="AR129" s="92" t="e">
        <f ca="true">+IF(AND(ISNUMBER(OFFSET('Sanitation Data'!$H$10,0,10*ROW('Sanitation Data'!H123))),'Data Summary'!DG129="Yes"),OFFSET('Sanitation Data'!$H$10,0,10*ROW('Sanitation Data'!H123)),NA())</f>
        <v>#N/A</v>
      </c>
      <c r="AS129" s="92" t="e">
        <f ca="true">+IF(AND(ISNUMBER(OFFSET('Sanitation Data'!$H$11,0,10*ROW('Sanitation Data'!H123))),'Data Summary'!DH129="Yes"),OFFSET('Sanitation Data'!$H$11,0,10*ROW('Sanitation Data'!H123)),NA())</f>
        <v>#N/A</v>
      </c>
      <c r="AT129" s="92" t="e">
        <f ca="true">+IF(AND(ISNUMBER(OFFSET('Sanitation Data'!$H$12,0,10*ROW('Sanitation Data'!H123))),'Data Summary'!DI129="Yes"),OFFSET('Sanitation Data'!$H$12,0,10*ROW('Sanitation Data'!H123)),NA())</f>
        <v>#N/A</v>
      </c>
      <c r="AU129" s="92" t="e">
        <f ca="true">+IF(AND(ISNUMBER(OFFSET('Sanitation Data'!$I$4,0,10*ROW('Sanitation Data'!I123))),'Data Summary'!DJ129="Yes"),100-OFFSET('Sanitation Data'!$I$4,0,10*ROW('Sanitation Data'!I123)),NA())</f>
        <v>#N/A</v>
      </c>
      <c r="AV129" s="92" t="e">
        <f ca="true">+IF(AND(ISNUMBER(OFFSET('Sanitation Data'!$I$6,0,10*ROW('Sanitation Data'!I123))),'Data Summary'!DK129="Yes"),OFFSET('Sanitation Data'!$I$6,0,10*ROW('Sanitation Data'!I123)),NA())</f>
        <v>#N/A</v>
      </c>
      <c r="AW129" s="92" t="e">
        <f ca="true">+IF(AND(ISNUMBER(OFFSET('Sanitation Data'!$I$10,0,10*ROW('Sanitation Data'!I123))),'Data Summary'!DL129="Yes"),OFFSET('Sanitation Data'!$I$10,0,10*ROW('Sanitation Data'!I123)),NA())</f>
        <v>#N/A</v>
      </c>
      <c r="AX129" s="92" t="e">
        <f ca="true">+IF(AND(ISNUMBER(OFFSET('Sanitation Data'!$I$11,0,10*ROW('Sanitation Data'!I123))),'Data Summary'!DM129="Yes"),OFFSET('Sanitation Data'!$I$11,0,10*ROW('Sanitation Data'!I123)),NA())</f>
        <v>#N/A</v>
      </c>
      <c r="AY129" s="92" t="e">
        <f ca="true">+IF(AND(ISNUMBER(OFFSET('Sanitation Data'!$I$12,0,10*ROW('Sanitation Data'!I123))),'Data Summary'!DN129="Yes"),OFFSET('Sanitation Data'!$I$12,0,10*ROW('Sanitation Data'!I123)),NA())</f>
        <v>#N/A</v>
      </c>
      <c r="AZ129" s="93" t="e">
        <f ca="true">+IF(AND(ISNUMBER(OFFSET('Hygiene Data'!$D$5,0,10*ROW('Hygiene Data'!D123))),'Data Summary'!DO129="Yes"),OFFSET('Hygiene Data'!$D$5,0,10*ROW('Hygiene Data'!D123)),NA())</f>
        <v>#N/A</v>
      </c>
      <c r="BA129" s="93" t="e">
        <f ca="true">+IF(AND(ISNUMBER(OFFSET('Hygiene Data'!$D$7,0,10*ROW('Hygiene Data'!D123))),'Data Summary'!DP129="Yes"),OFFSET('Hygiene Data'!$D$7,0,10*ROW('Hygiene Data'!D123)),NA())</f>
        <v>#N/A</v>
      </c>
      <c r="BB129" s="93" t="e">
        <f ca="true">+IF(AND(ISNUMBER(OFFSET('Hygiene Data'!$D$9,0,10*ROW('Hygiene Data'!D123))),'Data Summary'!DQ129="Yes"),OFFSET('Hygiene Data'!$D$9,0,10*ROW('Hygiene Data'!D123)),NA())</f>
        <v>#N/A</v>
      </c>
      <c r="BC129" s="93" t="e">
        <f ca="true">+IF(AND(ISNUMBER(OFFSET('Hygiene Data'!$E$5,0,10*ROW('Hygiene Data'!E123))),'Data Summary'!DR129="Yes"),OFFSET('Hygiene Data'!$E$5,0,10*ROW('Hygiene Data'!E123)),NA())</f>
        <v>#N/A</v>
      </c>
      <c r="BD129" s="93" t="e">
        <f ca="true">+IF(AND(ISNUMBER(OFFSET('Hygiene Data'!$E$7,0,10*ROW('Hygiene Data'!E123))),'Data Summary'!DS129="Yes"),OFFSET('Hygiene Data'!$E$7,0,10*ROW('Hygiene Data'!E123)),NA())</f>
        <v>#N/A</v>
      </c>
      <c r="BE129" s="93" t="e">
        <f ca="true">+IF(AND(ISNUMBER(OFFSET('Hygiene Data'!$E$9,0,10*ROW('Hygiene Data'!E123))),'Data Summary'!DT129="Yes"),OFFSET('Hygiene Data'!$E$9,0,10*ROW('Hygiene Data'!E123)),NA())</f>
        <v>#N/A</v>
      </c>
      <c r="BF129" s="93" t="e">
        <f ca="true">+IF(AND(ISNUMBER(OFFSET('Hygiene Data'!$F$5,0,10*ROW('Hygiene Data'!F123))),'Data Summary'!DU129="Yes"),OFFSET('Hygiene Data'!$F$5,0,10*ROW('Hygiene Data'!F123)),NA())</f>
        <v>#N/A</v>
      </c>
      <c r="BG129" s="93" t="e">
        <f ca="true">+IF(AND(ISNUMBER(OFFSET('Hygiene Data'!$F$7,0,10*ROW('Hygiene Data'!F123))),'Data Summary'!DV129="Yes"),OFFSET('Hygiene Data'!$F$7,0,10*ROW('Hygiene Data'!F123)),NA())</f>
        <v>#N/A</v>
      </c>
      <c r="BH129" s="93" t="e">
        <f ca="true">+IF(AND(ISNUMBER(OFFSET('Hygiene Data'!$F$9,0,10*ROW('Hygiene Data'!F123))),'Data Summary'!DW129="Yes"),OFFSET('Hygiene Data'!$F$9,0,10*ROW('Hygiene Data'!F123)),NA())</f>
        <v>#N/A</v>
      </c>
      <c r="BI129" s="93" t="e">
        <f ca="true">+IF(AND(ISNUMBER(OFFSET('Hygiene Data'!$G$5,0,10*ROW('Hygiene Data'!G123))),'Data Summary'!DX129="Yes"),OFFSET('Hygiene Data'!$G$5,0,10*ROW('Hygiene Data'!G123)),NA())</f>
        <v>#N/A</v>
      </c>
      <c r="BJ129" s="93" t="e">
        <f ca="true">+IF(AND(ISNUMBER(OFFSET('Hygiene Data'!$G$7,0,10*ROW('Hygiene Data'!G123))),'Data Summary'!DY129="Yes"),OFFSET('Hygiene Data'!$G$7,0,10*ROW('Hygiene Data'!G123)),NA())</f>
        <v>#N/A</v>
      </c>
      <c r="BK129" s="93" t="e">
        <f ca="true">+IF(AND(ISNUMBER(OFFSET('Hygiene Data'!$G$9,0,10*ROW('Hygiene Data'!G123))),'Data Summary'!DZ129="Yes"),OFFSET('Hygiene Data'!$G$9,0,10*ROW('Hygiene Data'!G123)),NA())</f>
        <v>#N/A</v>
      </c>
      <c r="BL129" s="93" t="e">
        <f ca="true">+IF(AND(ISNUMBER(OFFSET('Hygiene Data'!$H$5,0,10*ROW('Hygiene Data'!H123))),'Data Summary'!EA129="Yes"),OFFSET('Hygiene Data'!$H$5,0,10*ROW('Hygiene Data'!H123)),NA())</f>
        <v>#N/A</v>
      </c>
      <c r="BM129" s="93" t="e">
        <f ca="true">+IF(AND(ISNUMBER(OFFSET('Hygiene Data'!$H$7,0,10*ROW('Hygiene Data'!H123))),'Data Summary'!EB129="Yes"),OFFSET('Hygiene Data'!$H$7,0,10*ROW('Hygiene Data'!H123)),NA())</f>
        <v>#N/A</v>
      </c>
      <c r="BN129" s="93" t="e">
        <f ca="true">+IF(AND(ISNUMBER(OFFSET('Hygiene Data'!$H$9,0,10*ROW('Hygiene Data'!H123))),'Data Summary'!EC129="Yes"),OFFSET('Hygiene Data'!$H$9,0,10*ROW('Hygiene Data'!H123)),NA())</f>
        <v>#N/A</v>
      </c>
      <c r="BO129" s="93" t="e">
        <f ca="true">+IF(AND(ISNUMBER(OFFSET('Hygiene Data'!$I$5,0,10*ROW('Hygiene Data'!I123))),'Data Summary'!ED129="Yes"),OFFSET('Hygiene Data'!$I$5,0,10*ROW('Hygiene Data'!I123)),NA())</f>
        <v>#N/A</v>
      </c>
      <c r="BP129" s="93" t="e">
        <f ca="true">+IF(AND(ISNUMBER(OFFSET('Hygiene Data'!$I$7,0,10*ROW('Hygiene Data'!I123))),'Data Summary'!EE129="Yes"),OFFSET('Hygiene Data'!$I$7,0,10*ROW('Hygiene Data'!I123)),NA())</f>
        <v>#N/A</v>
      </c>
      <c r="BQ129" s="93" t="e">
        <f ca="true">+IF(AND(ISNUMBER(OFFSET('Hygiene Data'!$I$9,0,10*ROW('Hygiene Data'!I123))),'Data Summary'!EF129="Yes"),OFFSET('Hygiene Data'!$I$9,0,10*ROW('Hygiene Data'!I123)),NA())</f>
        <v>#N/A</v>
      </c>
    </row>
    <row xmlns:x14ac="http://schemas.microsoft.com/office/spreadsheetml/2009/9/ac" r="130" x14ac:dyDescent="0.2">
      <c r="A130" s="328" t="e">
        <f ca="true">+RIGHT('Data Summary'!A130,LEN('Data Summary'!A130)-9)</f>
        <v>#VALUE!</v>
      </c>
      <c r="B130" s="35" t="str">
        <f ca="true">+IF(ISTEXT('Data Summary'!B130),'Data Summary'!B130,"")</f>
        <v/>
      </c>
      <c r="C130" s="327" t="e">
        <f ca="true">+VALUE('Data Summary'!C130)</f>
        <v>#VALUE!</v>
      </c>
      <c r="D130" s="91" t="e">
        <f ca="true">+IF(AND(ISNUMBER(OFFSET('Water Data'!$D$4,0,10*ROW('Water Data'!D124))),'Data Summary'!BS130="Yes"),100-OFFSET('Water Data'!$D$4,0,10*ROW('Water Data'!D124)),NA())</f>
        <v>#N/A</v>
      </c>
      <c r="E130" s="91" t="e">
        <f ca="true">+IF(AND(ISNUMBER(OFFSET('Water Data'!$D$6,0,10*ROW('Water Data'!D124))),'Data Summary'!BT130="Yes"),OFFSET('Water Data'!$D$6,0,10*ROW('Water Data'!D124)),NA())</f>
        <v>#N/A</v>
      </c>
      <c r="F130" s="91" t="e">
        <f ca="true">+IF(AND(ISNUMBER(OFFSET('Water Data'!$D$9,0,10*ROW('Water Data'!D124))),'Data Summary'!BU130="Yes"),OFFSET('Water Data'!$D$9,0,10*ROW('Water Data'!D124)),NA())</f>
        <v>#N/A</v>
      </c>
      <c r="G130" s="91" t="e">
        <f ca="true">+IF(AND(ISNUMBER(OFFSET('Water Data'!$E$4,0,10*ROW('Water Data'!E124))),'Data Summary'!BV130="Yes"),100-OFFSET('Water Data'!$E$4,0,10*ROW('Water Data'!E124)),NA())</f>
        <v>#N/A</v>
      </c>
      <c r="H130" s="91" t="e">
        <f ca="true">+IF(AND(ISNUMBER(OFFSET('Water Data'!$E$6,0,10*ROW('Water Data'!E124))),'Data Summary'!BW130="Yes"),OFFSET('Water Data'!$E$6,0,10*ROW('Water Data'!E124)),NA())</f>
        <v>#N/A</v>
      </c>
      <c r="I130" s="91" t="e">
        <f ca="true">+IF(AND(ISNUMBER(OFFSET('Water Data'!$E$9,0,10*ROW('Water Data'!E124))),'Data Summary'!BX130="Yes"),OFFSET('Water Data'!$E$9,0,10*ROW('Water Data'!E124)),NA())</f>
        <v>#N/A</v>
      </c>
      <c r="J130" s="91" t="e">
        <f ca="true">+IF(AND(ISNUMBER(OFFSET('Water Data'!$F$4,0,10*ROW('Water Data'!F124))),'Data Summary'!BY130="Yes"),100-OFFSET('Water Data'!$F$4,0,10*ROW('Water Data'!F124)),NA())</f>
        <v>#N/A</v>
      </c>
      <c r="K130" s="91" t="e">
        <f ca="true">+IF(AND(ISNUMBER(OFFSET('Water Data'!$F$6,0,10*ROW('Water Data'!F124))),'Data Summary'!BZ130="Yes"),OFFSET('Water Data'!$F$6,0,10*ROW('Water Data'!F124)),NA())</f>
        <v>#N/A</v>
      </c>
      <c r="L130" s="91" t="e">
        <f ca="true">+IF(AND(ISNUMBER(OFFSET('Water Data'!$F$9,0,10*ROW('Water Data'!F124))),'Data Summary'!CA130="Yes"),OFFSET('Water Data'!$F$9,0,10*ROW('Water Data'!F124)),NA())</f>
        <v>#N/A</v>
      </c>
      <c r="M130" s="91" t="e">
        <f ca="true">+IF(AND(ISNUMBER(OFFSET('Water Data'!$G$4,0,10*ROW('Water Data'!G124))),'Data Summary'!CB130="Yes"),100-OFFSET('Water Data'!$G$4,0,10*ROW('Water Data'!G124)),NA())</f>
        <v>#N/A</v>
      </c>
      <c r="N130" s="91" t="e">
        <f ca="true">+IF(AND(ISNUMBER(OFFSET('Water Data'!$G$6,0,10*ROW('Water Data'!G124))),'Data Summary'!CC130="Yes"),OFFSET('Water Data'!$G$6,0,10*ROW('Water Data'!G124)),NA())</f>
        <v>#N/A</v>
      </c>
      <c r="O130" s="91" t="e">
        <f ca="true">+IF(AND(ISNUMBER(OFFSET('Water Data'!$G$9,0,10*ROW('Water Data'!G124))),'Data Summary'!CD130="Yes"),OFFSET('Water Data'!$G$9,0,10*ROW('Water Data'!G124)),NA())</f>
        <v>#N/A</v>
      </c>
      <c r="P130" s="91" t="e">
        <f ca="true">+IF(AND(ISNUMBER(OFFSET('Water Data'!$H$4,0,10*ROW('Water Data'!H124))),'Data Summary'!CE130="Yes"),100-OFFSET('Water Data'!$H$4,0,10*ROW('Water Data'!H124)),NA())</f>
        <v>#N/A</v>
      </c>
      <c r="Q130" s="91" t="e">
        <f ca="true">+IF(AND(ISNUMBER(OFFSET('Water Data'!$H$6,0,10*ROW('Water Data'!H124))),'Data Summary'!CF130="Yes"),OFFSET('Water Data'!$H$6,0,10*ROW('Water Data'!H124)),NA())</f>
        <v>#N/A</v>
      </c>
      <c r="R130" s="91" t="e">
        <f ca="true">+IF(AND(ISNUMBER(OFFSET('Water Data'!$H$9,0,10*ROW('Water Data'!H124))),'Data Summary'!CG130="Yes"),OFFSET('Water Data'!$H$9,0,10*ROW('Water Data'!H124)),NA())</f>
        <v>#N/A</v>
      </c>
      <c r="S130" s="91" t="e">
        <f ca="true">+IF(AND(ISNUMBER(OFFSET('Water Data'!$I$4,0,10*ROW('Water Data'!I124))),'Data Summary'!CH130="Yes"),100-OFFSET('Water Data'!$I$4,0,10*ROW('Water Data'!I124)),NA())</f>
        <v>#N/A</v>
      </c>
      <c r="T130" s="91" t="e">
        <f ca="true">+IF(AND(ISNUMBER(OFFSET('Water Data'!$I$6,0,10*ROW('Water Data'!I124))),'Data Summary'!CI130="Yes"),OFFSET('Water Data'!$I$6,0,10*ROW('Water Data'!I124)),NA())</f>
        <v>#N/A</v>
      </c>
      <c r="U130" s="91" t="e">
        <f ca="true">+IF(AND(ISNUMBER(OFFSET('Water Data'!$I$9,0,10*ROW('Water Data'!I124))),'Data Summary'!CJ130="Yes"),OFFSET('Water Data'!$I$9,0,10*ROW('Water Data'!I124)),NA())</f>
        <v>#N/A</v>
      </c>
      <c r="V130" s="92" t="e">
        <f ca="true">+IF(AND(ISNUMBER(OFFSET('Sanitation Data'!$D$4,0,10*ROW('Sanitation Data'!D124))),'Data Summary'!CK130="Yes"),100-OFFSET('Sanitation Data'!$D$4,0,10*ROW('Sanitation Data'!D124)),NA())</f>
        <v>#N/A</v>
      </c>
      <c r="W130" s="92" t="e">
        <f ca="true">+IF(AND(ISNUMBER(OFFSET('Sanitation Data'!$D$6,0,10*ROW('Sanitation Data'!D124))),'Data Summary'!CL130="Yes"),OFFSET('Sanitation Data'!$D$6,0,10*ROW('Sanitation Data'!D124)),NA())</f>
        <v>#N/A</v>
      </c>
      <c r="X130" s="92" t="e">
        <f ca="true">+IF(AND(ISNUMBER(OFFSET('Sanitation Data'!$D$10,0,10*ROW('Sanitation Data'!D124))),'Data Summary'!CM130="Yes"),OFFSET('Sanitation Data'!$D$10,0,10*ROW('Sanitation Data'!D124)),NA())</f>
        <v>#N/A</v>
      </c>
      <c r="Y130" s="92" t="e">
        <f ca="true">+IF(AND(ISNUMBER(OFFSET('Sanitation Data'!$D$11,0,10*ROW('Sanitation Data'!D124))),'Data Summary'!CN130="Yes"),OFFSET('Sanitation Data'!$D$11,0,10*ROW('Sanitation Data'!D124)),NA())</f>
        <v>#N/A</v>
      </c>
      <c r="Z130" s="92" t="e">
        <f ca="true">+IF(AND(ISNUMBER(OFFSET('Sanitation Data'!$D$12,0,10*ROW('Sanitation Data'!D124))),'Data Summary'!CO130="Yes"),OFFSET('Sanitation Data'!$D$12,0,10*ROW('Sanitation Data'!D124)),NA())</f>
        <v>#N/A</v>
      </c>
      <c r="AA130" s="92" t="e">
        <f ca="true">+IF(AND(ISNUMBER(OFFSET('Sanitation Data'!$E$4,0,10*ROW('Sanitation Data'!E124))),'Data Summary'!CP130="Yes"),100-OFFSET('Sanitation Data'!$E$4,0,10*ROW('Sanitation Data'!E124)),NA())</f>
        <v>#N/A</v>
      </c>
      <c r="AB130" s="92" t="e">
        <f ca="true">+IF(AND(ISNUMBER(OFFSET('Sanitation Data'!$E$6,0,10*ROW('Sanitation Data'!E124))),'Data Summary'!CQ130="Yes"),OFFSET('Sanitation Data'!$E$6,0,10*ROW('Sanitation Data'!E124)),NA())</f>
        <v>#N/A</v>
      </c>
      <c r="AC130" s="92" t="e">
        <f ca="true">+IF(AND(ISNUMBER(OFFSET('Sanitation Data'!$E$10,0,10*ROW('Sanitation Data'!E124))),'Data Summary'!CR130="Yes"),OFFSET('Sanitation Data'!$E$10,0,10*ROW('Sanitation Data'!E124)),NA())</f>
        <v>#N/A</v>
      </c>
      <c r="AD130" s="92" t="e">
        <f ca="true">+IF(AND(ISNUMBER(OFFSET('Sanitation Data'!$E$11,0,10*ROW('Sanitation Data'!E124))),'Data Summary'!CS130="Yes"),OFFSET('Sanitation Data'!$E$11,0,10*ROW('Sanitation Data'!E124)),NA())</f>
        <v>#N/A</v>
      </c>
      <c r="AE130" s="92" t="e">
        <f ca="true">+IF(AND(ISNUMBER(OFFSET('Sanitation Data'!$E$12,0,10*ROW('Sanitation Data'!E124))),'Data Summary'!CT130="Yes"),OFFSET('Sanitation Data'!$E$12,0,10*ROW('Sanitation Data'!E124)),NA())</f>
        <v>#N/A</v>
      </c>
      <c r="AF130" s="92" t="e">
        <f ca="true">+IF(AND(ISNUMBER(OFFSET('Sanitation Data'!$F$4,0,10*ROW('Sanitation Data'!F124))),'Data Summary'!CU130="Yes"),100-OFFSET('Sanitation Data'!$F$4,0,10*ROW('Sanitation Data'!F124)),NA())</f>
        <v>#N/A</v>
      </c>
      <c r="AG130" s="92" t="e">
        <f ca="true">+IF(AND(ISNUMBER(OFFSET('Sanitation Data'!$F$6,0,10*ROW('Sanitation Data'!F124))),'Data Summary'!CV130="Yes"),OFFSET('Sanitation Data'!$F$6,0,10*ROW('Sanitation Data'!F124)),NA())</f>
        <v>#N/A</v>
      </c>
      <c r="AH130" s="92" t="e">
        <f ca="true">+IF(AND(ISNUMBER(OFFSET('Sanitation Data'!$F$10,0,10*ROW('Sanitation Data'!F124))),'Data Summary'!CW130="Yes"),OFFSET('Sanitation Data'!$F$10,0,10*ROW('Sanitation Data'!F124)),NA())</f>
        <v>#N/A</v>
      </c>
      <c r="AI130" s="92" t="e">
        <f ca="true">+IF(AND(ISNUMBER(OFFSET('Sanitation Data'!$F$11,0,10*ROW('Sanitation Data'!F124))),'Data Summary'!CX130="Yes"),OFFSET('Sanitation Data'!$F$11,0,10*ROW('Sanitation Data'!F124)),NA())</f>
        <v>#N/A</v>
      </c>
      <c r="AJ130" s="92" t="e">
        <f ca="true">+IF(AND(ISNUMBER(OFFSET('Sanitation Data'!$F$12,0,10*ROW('Sanitation Data'!F124))),'Data Summary'!CY130="Yes"),OFFSET('Sanitation Data'!$F$12,0,10*ROW('Sanitation Data'!F124)),NA())</f>
        <v>#N/A</v>
      </c>
      <c r="AK130" s="92" t="e">
        <f ca="true">+IF(AND(ISNUMBER(OFFSET('Sanitation Data'!$G$4,0,10*ROW('Sanitation Data'!G124))),'Data Summary'!CZ130="Yes"),100-OFFSET('Sanitation Data'!$G$4,0,10*ROW('Sanitation Data'!G124)),NA())</f>
        <v>#N/A</v>
      </c>
      <c r="AL130" s="92" t="e">
        <f ca="true">+IF(AND(ISNUMBER(OFFSET('Sanitation Data'!$G$6,0,10*ROW('Sanitation Data'!G124))),'Data Summary'!DA130="Yes"),OFFSET('Sanitation Data'!$G$6,0,10*ROW('Sanitation Data'!G124)),NA())</f>
        <v>#N/A</v>
      </c>
      <c r="AM130" s="92" t="e">
        <f ca="true">+IF(AND(ISNUMBER(OFFSET('Sanitation Data'!$G$10,0,10*ROW('Sanitation Data'!G124))),'Data Summary'!DB130="Yes"),OFFSET('Sanitation Data'!$G$10,0,10*ROW('Sanitation Data'!G124)),NA())</f>
        <v>#N/A</v>
      </c>
      <c r="AN130" s="92" t="e">
        <f ca="true">+IF(AND(ISNUMBER(OFFSET('Sanitation Data'!$G$11,0,10*ROW('Sanitation Data'!G124))),'Data Summary'!DC130="Yes"),OFFSET('Sanitation Data'!$G$11,0,10*ROW('Sanitation Data'!G124)),NA())</f>
        <v>#N/A</v>
      </c>
      <c r="AO130" s="92" t="e">
        <f ca="true">+IF(AND(ISNUMBER(OFFSET('Sanitation Data'!$G$12,0,10*ROW('Sanitation Data'!G124))),'Data Summary'!DD130="Yes"),OFFSET('Sanitation Data'!$G$12,0,10*ROW('Sanitation Data'!G124)),NA())</f>
        <v>#N/A</v>
      </c>
      <c r="AP130" s="92" t="e">
        <f ca="true">+IF(AND(ISNUMBER(OFFSET('Sanitation Data'!$H$4,0,10*ROW('Sanitation Data'!H124))),'Data Summary'!DE130="Yes"),100-OFFSET('Sanitation Data'!$H$4,0,10*ROW('Sanitation Data'!H124)),NA())</f>
        <v>#N/A</v>
      </c>
      <c r="AQ130" s="92" t="e">
        <f ca="true">+IF(AND(ISNUMBER(OFFSET('Sanitation Data'!$H$6,0,10*ROW('Sanitation Data'!H124))),'Data Summary'!DF130="Yes"),OFFSET('Sanitation Data'!$H$6,0,10*ROW('Sanitation Data'!H124)),NA())</f>
        <v>#N/A</v>
      </c>
      <c r="AR130" s="92" t="e">
        <f ca="true">+IF(AND(ISNUMBER(OFFSET('Sanitation Data'!$H$10,0,10*ROW('Sanitation Data'!H124))),'Data Summary'!DG130="Yes"),OFFSET('Sanitation Data'!$H$10,0,10*ROW('Sanitation Data'!H124)),NA())</f>
        <v>#N/A</v>
      </c>
      <c r="AS130" s="92" t="e">
        <f ca="true">+IF(AND(ISNUMBER(OFFSET('Sanitation Data'!$H$11,0,10*ROW('Sanitation Data'!H124))),'Data Summary'!DH130="Yes"),OFFSET('Sanitation Data'!$H$11,0,10*ROW('Sanitation Data'!H124)),NA())</f>
        <v>#N/A</v>
      </c>
      <c r="AT130" s="92" t="e">
        <f ca="true">+IF(AND(ISNUMBER(OFFSET('Sanitation Data'!$H$12,0,10*ROW('Sanitation Data'!H124))),'Data Summary'!DI130="Yes"),OFFSET('Sanitation Data'!$H$12,0,10*ROW('Sanitation Data'!H124)),NA())</f>
        <v>#N/A</v>
      </c>
      <c r="AU130" s="92" t="e">
        <f ca="true">+IF(AND(ISNUMBER(OFFSET('Sanitation Data'!$I$4,0,10*ROW('Sanitation Data'!I124))),'Data Summary'!DJ130="Yes"),100-OFFSET('Sanitation Data'!$I$4,0,10*ROW('Sanitation Data'!I124)),NA())</f>
        <v>#N/A</v>
      </c>
      <c r="AV130" s="92" t="e">
        <f ca="true">+IF(AND(ISNUMBER(OFFSET('Sanitation Data'!$I$6,0,10*ROW('Sanitation Data'!I124))),'Data Summary'!DK130="Yes"),OFFSET('Sanitation Data'!$I$6,0,10*ROW('Sanitation Data'!I124)),NA())</f>
        <v>#N/A</v>
      </c>
      <c r="AW130" s="92" t="e">
        <f ca="true">+IF(AND(ISNUMBER(OFFSET('Sanitation Data'!$I$10,0,10*ROW('Sanitation Data'!I124))),'Data Summary'!DL130="Yes"),OFFSET('Sanitation Data'!$I$10,0,10*ROW('Sanitation Data'!I124)),NA())</f>
        <v>#N/A</v>
      </c>
      <c r="AX130" s="92" t="e">
        <f ca="true">+IF(AND(ISNUMBER(OFFSET('Sanitation Data'!$I$11,0,10*ROW('Sanitation Data'!I124))),'Data Summary'!DM130="Yes"),OFFSET('Sanitation Data'!$I$11,0,10*ROW('Sanitation Data'!I124)),NA())</f>
        <v>#N/A</v>
      </c>
      <c r="AY130" s="92" t="e">
        <f ca="true">+IF(AND(ISNUMBER(OFFSET('Sanitation Data'!$I$12,0,10*ROW('Sanitation Data'!I124))),'Data Summary'!DN130="Yes"),OFFSET('Sanitation Data'!$I$12,0,10*ROW('Sanitation Data'!I124)),NA())</f>
        <v>#N/A</v>
      </c>
      <c r="AZ130" s="93" t="e">
        <f ca="true">+IF(AND(ISNUMBER(OFFSET('Hygiene Data'!$D$5,0,10*ROW('Hygiene Data'!D124))),'Data Summary'!DO130="Yes"),OFFSET('Hygiene Data'!$D$5,0,10*ROW('Hygiene Data'!D124)),NA())</f>
        <v>#N/A</v>
      </c>
      <c r="BA130" s="93" t="e">
        <f ca="true">+IF(AND(ISNUMBER(OFFSET('Hygiene Data'!$D$7,0,10*ROW('Hygiene Data'!D124))),'Data Summary'!DP130="Yes"),OFFSET('Hygiene Data'!$D$7,0,10*ROW('Hygiene Data'!D124)),NA())</f>
        <v>#N/A</v>
      </c>
      <c r="BB130" s="93" t="e">
        <f ca="true">+IF(AND(ISNUMBER(OFFSET('Hygiene Data'!$D$9,0,10*ROW('Hygiene Data'!D124))),'Data Summary'!DQ130="Yes"),OFFSET('Hygiene Data'!$D$9,0,10*ROW('Hygiene Data'!D124)),NA())</f>
        <v>#N/A</v>
      </c>
      <c r="BC130" s="93" t="e">
        <f ca="true">+IF(AND(ISNUMBER(OFFSET('Hygiene Data'!$E$5,0,10*ROW('Hygiene Data'!E124))),'Data Summary'!DR130="Yes"),OFFSET('Hygiene Data'!$E$5,0,10*ROW('Hygiene Data'!E124)),NA())</f>
        <v>#N/A</v>
      </c>
      <c r="BD130" s="93" t="e">
        <f ca="true">+IF(AND(ISNUMBER(OFFSET('Hygiene Data'!$E$7,0,10*ROW('Hygiene Data'!E124))),'Data Summary'!DS130="Yes"),OFFSET('Hygiene Data'!$E$7,0,10*ROW('Hygiene Data'!E124)),NA())</f>
        <v>#N/A</v>
      </c>
      <c r="BE130" s="93" t="e">
        <f ca="true">+IF(AND(ISNUMBER(OFFSET('Hygiene Data'!$E$9,0,10*ROW('Hygiene Data'!E124))),'Data Summary'!DT130="Yes"),OFFSET('Hygiene Data'!$E$9,0,10*ROW('Hygiene Data'!E124)),NA())</f>
        <v>#N/A</v>
      </c>
      <c r="BF130" s="93" t="e">
        <f ca="true">+IF(AND(ISNUMBER(OFFSET('Hygiene Data'!$F$5,0,10*ROW('Hygiene Data'!F124))),'Data Summary'!DU130="Yes"),OFFSET('Hygiene Data'!$F$5,0,10*ROW('Hygiene Data'!F124)),NA())</f>
        <v>#N/A</v>
      </c>
      <c r="BG130" s="93" t="e">
        <f ca="true">+IF(AND(ISNUMBER(OFFSET('Hygiene Data'!$F$7,0,10*ROW('Hygiene Data'!F124))),'Data Summary'!DV130="Yes"),OFFSET('Hygiene Data'!$F$7,0,10*ROW('Hygiene Data'!F124)),NA())</f>
        <v>#N/A</v>
      </c>
      <c r="BH130" s="93" t="e">
        <f ca="true">+IF(AND(ISNUMBER(OFFSET('Hygiene Data'!$F$9,0,10*ROW('Hygiene Data'!F124))),'Data Summary'!DW130="Yes"),OFFSET('Hygiene Data'!$F$9,0,10*ROW('Hygiene Data'!F124)),NA())</f>
        <v>#N/A</v>
      </c>
      <c r="BI130" s="93" t="e">
        <f ca="true">+IF(AND(ISNUMBER(OFFSET('Hygiene Data'!$G$5,0,10*ROW('Hygiene Data'!G124))),'Data Summary'!DX130="Yes"),OFFSET('Hygiene Data'!$G$5,0,10*ROW('Hygiene Data'!G124)),NA())</f>
        <v>#N/A</v>
      </c>
      <c r="BJ130" s="93" t="e">
        <f ca="true">+IF(AND(ISNUMBER(OFFSET('Hygiene Data'!$G$7,0,10*ROW('Hygiene Data'!G124))),'Data Summary'!DY130="Yes"),OFFSET('Hygiene Data'!$G$7,0,10*ROW('Hygiene Data'!G124)),NA())</f>
        <v>#N/A</v>
      </c>
      <c r="BK130" s="93" t="e">
        <f ca="true">+IF(AND(ISNUMBER(OFFSET('Hygiene Data'!$G$9,0,10*ROW('Hygiene Data'!G124))),'Data Summary'!DZ130="Yes"),OFFSET('Hygiene Data'!$G$9,0,10*ROW('Hygiene Data'!G124)),NA())</f>
        <v>#N/A</v>
      </c>
      <c r="BL130" s="93" t="e">
        <f ca="true">+IF(AND(ISNUMBER(OFFSET('Hygiene Data'!$H$5,0,10*ROW('Hygiene Data'!H124))),'Data Summary'!EA130="Yes"),OFFSET('Hygiene Data'!$H$5,0,10*ROW('Hygiene Data'!H124)),NA())</f>
        <v>#N/A</v>
      </c>
      <c r="BM130" s="93" t="e">
        <f ca="true">+IF(AND(ISNUMBER(OFFSET('Hygiene Data'!$H$7,0,10*ROW('Hygiene Data'!H124))),'Data Summary'!EB130="Yes"),OFFSET('Hygiene Data'!$H$7,0,10*ROW('Hygiene Data'!H124)),NA())</f>
        <v>#N/A</v>
      </c>
      <c r="BN130" s="93" t="e">
        <f ca="true">+IF(AND(ISNUMBER(OFFSET('Hygiene Data'!$H$9,0,10*ROW('Hygiene Data'!H124))),'Data Summary'!EC130="Yes"),OFFSET('Hygiene Data'!$H$9,0,10*ROW('Hygiene Data'!H124)),NA())</f>
        <v>#N/A</v>
      </c>
      <c r="BO130" s="93" t="e">
        <f ca="true">+IF(AND(ISNUMBER(OFFSET('Hygiene Data'!$I$5,0,10*ROW('Hygiene Data'!I124))),'Data Summary'!ED130="Yes"),OFFSET('Hygiene Data'!$I$5,0,10*ROW('Hygiene Data'!I124)),NA())</f>
        <v>#N/A</v>
      </c>
      <c r="BP130" s="93" t="e">
        <f ca="true">+IF(AND(ISNUMBER(OFFSET('Hygiene Data'!$I$7,0,10*ROW('Hygiene Data'!I124))),'Data Summary'!EE130="Yes"),OFFSET('Hygiene Data'!$I$7,0,10*ROW('Hygiene Data'!I124)),NA())</f>
        <v>#N/A</v>
      </c>
      <c r="BQ130" s="93" t="e">
        <f ca="true">+IF(AND(ISNUMBER(OFFSET('Hygiene Data'!$I$9,0,10*ROW('Hygiene Data'!I124))),'Data Summary'!EF130="Yes"),OFFSET('Hygiene Data'!$I$9,0,10*ROW('Hygiene Data'!I124)),NA())</f>
        <v>#N/A</v>
      </c>
    </row>
    <row xmlns:x14ac="http://schemas.microsoft.com/office/spreadsheetml/2009/9/ac" r="131" x14ac:dyDescent="0.2">
      <c r="A131" s="328" t="e">
        <f ca="true">+RIGHT('Data Summary'!A131,LEN('Data Summary'!A131)-9)</f>
        <v>#VALUE!</v>
      </c>
      <c r="B131" s="35" t="str">
        <f ca="true">+IF(ISTEXT('Data Summary'!B131),'Data Summary'!B131,"")</f>
        <v/>
      </c>
      <c r="C131" s="327" t="e">
        <f ca="true">+VALUE('Data Summary'!C131)</f>
        <v>#VALUE!</v>
      </c>
      <c r="D131" s="91" t="e">
        <f ca="true">+IF(AND(ISNUMBER(OFFSET('Water Data'!$D$4,0,10*ROW('Water Data'!D125))),'Data Summary'!BS131="Yes"),100-OFFSET('Water Data'!$D$4,0,10*ROW('Water Data'!D125)),NA())</f>
        <v>#N/A</v>
      </c>
      <c r="E131" s="91" t="e">
        <f ca="true">+IF(AND(ISNUMBER(OFFSET('Water Data'!$D$6,0,10*ROW('Water Data'!D125))),'Data Summary'!BT131="Yes"),OFFSET('Water Data'!$D$6,0,10*ROW('Water Data'!D125)),NA())</f>
        <v>#N/A</v>
      </c>
      <c r="F131" s="91" t="e">
        <f ca="true">+IF(AND(ISNUMBER(OFFSET('Water Data'!$D$9,0,10*ROW('Water Data'!D125))),'Data Summary'!BU131="Yes"),OFFSET('Water Data'!$D$9,0,10*ROW('Water Data'!D125)),NA())</f>
        <v>#N/A</v>
      </c>
      <c r="G131" s="91" t="e">
        <f ca="true">+IF(AND(ISNUMBER(OFFSET('Water Data'!$E$4,0,10*ROW('Water Data'!E125))),'Data Summary'!BV131="Yes"),100-OFFSET('Water Data'!$E$4,0,10*ROW('Water Data'!E125)),NA())</f>
        <v>#N/A</v>
      </c>
      <c r="H131" s="91" t="e">
        <f ca="true">+IF(AND(ISNUMBER(OFFSET('Water Data'!$E$6,0,10*ROW('Water Data'!E125))),'Data Summary'!BW131="Yes"),OFFSET('Water Data'!$E$6,0,10*ROW('Water Data'!E125)),NA())</f>
        <v>#N/A</v>
      </c>
      <c r="I131" s="91" t="e">
        <f ca="true">+IF(AND(ISNUMBER(OFFSET('Water Data'!$E$9,0,10*ROW('Water Data'!E125))),'Data Summary'!BX131="Yes"),OFFSET('Water Data'!$E$9,0,10*ROW('Water Data'!E125)),NA())</f>
        <v>#N/A</v>
      </c>
      <c r="J131" s="91" t="e">
        <f ca="true">+IF(AND(ISNUMBER(OFFSET('Water Data'!$F$4,0,10*ROW('Water Data'!F125))),'Data Summary'!BY131="Yes"),100-OFFSET('Water Data'!$F$4,0,10*ROW('Water Data'!F125)),NA())</f>
        <v>#N/A</v>
      </c>
      <c r="K131" s="91" t="e">
        <f ca="true">+IF(AND(ISNUMBER(OFFSET('Water Data'!$F$6,0,10*ROW('Water Data'!F125))),'Data Summary'!BZ131="Yes"),OFFSET('Water Data'!$F$6,0,10*ROW('Water Data'!F125)),NA())</f>
        <v>#N/A</v>
      </c>
      <c r="L131" s="91" t="e">
        <f ca="true">+IF(AND(ISNUMBER(OFFSET('Water Data'!$F$9,0,10*ROW('Water Data'!F125))),'Data Summary'!CA131="Yes"),OFFSET('Water Data'!$F$9,0,10*ROW('Water Data'!F125)),NA())</f>
        <v>#N/A</v>
      </c>
      <c r="M131" s="91" t="e">
        <f ca="true">+IF(AND(ISNUMBER(OFFSET('Water Data'!$G$4,0,10*ROW('Water Data'!G125))),'Data Summary'!CB131="Yes"),100-OFFSET('Water Data'!$G$4,0,10*ROW('Water Data'!G125)),NA())</f>
        <v>#N/A</v>
      </c>
      <c r="N131" s="91" t="e">
        <f ca="true">+IF(AND(ISNUMBER(OFFSET('Water Data'!$G$6,0,10*ROW('Water Data'!G125))),'Data Summary'!CC131="Yes"),OFFSET('Water Data'!$G$6,0,10*ROW('Water Data'!G125)),NA())</f>
        <v>#N/A</v>
      </c>
      <c r="O131" s="91" t="e">
        <f ca="true">+IF(AND(ISNUMBER(OFFSET('Water Data'!$G$9,0,10*ROW('Water Data'!G125))),'Data Summary'!CD131="Yes"),OFFSET('Water Data'!$G$9,0,10*ROW('Water Data'!G125)),NA())</f>
        <v>#N/A</v>
      </c>
      <c r="P131" s="91" t="e">
        <f ca="true">+IF(AND(ISNUMBER(OFFSET('Water Data'!$H$4,0,10*ROW('Water Data'!H125))),'Data Summary'!CE131="Yes"),100-OFFSET('Water Data'!$H$4,0,10*ROW('Water Data'!H125)),NA())</f>
        <v>#N/A</v>
      </c>
      <c r="Q131" s="91" t="e">
        <f ca="true">+IF(AND(ISNUMBER(OFFSET('Water Data'!$H$6,0,10*ROW('Water Data'!H125))),'Data Summary'!CF131="Yes"),OFFSET('Water Data'!$H$6,0,10*ROW('Water Data'!H125)),NA())</f>
        <v>#N/A</v>
      </c>
      <c r="R131" s="91" t="e">
        <f ca="true">+IF(AND(ISNUMBER(OFFSET('Water Data'!$H$9,0,10*ROW('Water Data'!H125))),'Data Summary'!CG131="Yes"),OFFSET('Water Data'!$H$9,0,10*ROW('Water Data'!H125)),NA())</f>
        <v>#N/A</v>
      </c>
      <c r="S131" s="91" t="e">
        <f ca="true">+IF(AND(ISNUMBER(OFFSET('Water Data'!$I$4,0,10*ROW('Water Data'!I125))),'Data Summary'!CH131="Yes"),100-OFFSET('Water Data'!$I$4,0,10*ROW('Water Data'!I125)),NA())</f>
        <v>#N/A</v>
      </c>
      <c r="T131" s="91" t="e">
        <f ca="true">+IF(AND(ISNUMBER(OFFSET('Water Data'!$I$6,0,10*ROW('Water Data'!I125))),'Data Summary'!CI131="Yes"),OFFSET('Water Data'!$I$6,0,10*ROW('Water Data'!I125)),NA())</f>
        <v>#N/A</v>
      </c>
      <c r="U131" s="91" t="e">
        <f ca="true">+IF(AND(ISNUMBER(OFFSET('Water Data'!$I$9,0,10*ROW('Water Data'!I125))),'Data Summary'!CJ131="Yes"),OFFSET('Water Data'!$I$9,0,10*ROW('Water Data'!I125)),NA())</f>
        <v>#N/A</v>
      </c>
      <c r="V131" s="92" t="e">
        <f ca="true">+IF(AND(ISNUMBER(OFFSET('Sanitation Data'!$D$4,0,10*ROW('Sanitation Data'!D125))),'Data Summary'!CK131="Yes"),100-OFFSET('Sanitation Data'!$D$4,0,10*ROW('Sanitation Data'!D125)),NA())</f>
        <v>#N/A</v>
      </c>
      <c r="W131" s="92" t="e">
        <f ca="true">+IF(AND(ISNUMBER(OFFSET('Sanitation Data'!$D$6,0,10*ROW('Sanitation Data'!D125))),'Data Summary'!CL131="Yes"),OFFSET('Sanitation Data'!$D$6,0,10*ROW('Sanitation Data'!D125)),NA())</f>
        <v>#N/A</v>
      </c>
      <c r="X131" s="92" t="e">
        <f ca="true">+IF(AND(ISNUMBER(OFFSET('Sanitation Data'!$D$10,0,10*ROW('Sanitation Data'!D125))),'Data Summary'!CM131="Yes"),OFFSET('Sanitation Data'!$D$10,0,10*ROW('Sanitation Data'!D125)),NA())</f>
        <v>#N/A</v>
      </c>
      <c r="Y131" s="92" t="e">
        <f ca="true">+IF(AND(ISNUMBER(OFFSET('Sanitation Data'!$D$11,0,10*ROW('Sanitation Data'!D125))),'Data Summary'!CN131="Yes"),OFFSET('Sanitation Data'!$D$11,0,10*ROW('Sanitation Data'!D125)),NA())</f>
        <v>#N/A</v>
      </c>
      <c r="Z131" s="92" t="e">
        <f ca="true">+IF(AND(ISNUMBER(OFFSET('Sanitation Data'!$D$12,0,10*ROW('Sanitation Data'!D125))),'Data Summary'!CO131="Yes"),OFFSET('Sanitation Data'!$D$12,0,10*ROW('Sanitation Data'!D125)),NA())</f>
        <v>#N/A</v>
      </c>
      <c r="AA131" s="92" t="e">
        <f ca="true">+IF(AND(ISNUMBER(OFFSET('Sanitation Data'!$E$4,0,10*ROW('Sanitation Data'!E125))),'Data Summary'!CP131="Yes"),100-OFFSET('Sanitation Data'!$E$4,0,10*ROW('Sanitation Data'!E125)),NA())</f>
        <v>#N/A</v>
      </c>
      <c r="AB131" s="92" t="e">
        <f ca="true">+IF(AND(ISNUMBER(OFFSET('Sanitation Data'!$E$6,0,10*ROW('Sanitation Data'!E125))),'Data Summary'!CQ131="Yes"),OFFSET('Sanitation Data'!$E$6,0,10*ROW('Sanitation Data'!E125)),NA())</f>
        <v>#N/A</v>
      </c>
      <c r="AC131" s="92" t="e">
        <f ca="true">+IF(AND(ISNUMBER(OFFSET('Sanitation Data'!$E$10,0,10*ROW('Sanitation Data'!E125))),'Data Summary'!CR131="Yes"),OFFSET('Sanitation Data'!$E$10,0,10*ROW('Sanitation Data'!E125)),NA())</f>
        <v>#N/A</v>
      </c>
      <c r="AD131" s="92" t="e">
        <f ca="true">+IF(AND(ISNUMBER(OFFSET('Sanitation Data'!$E$11,0,10*ROW('Sanitation Data'!E125))),'Data Summary'!CS131="Yes"),OFFSET('Sanitation Data'!$E$11,0,10*ROW('Sanitation Data'!E125)),NA())</f>
        <v>#N/A</v>
      </c>
      <c r="AE131" s="92" t="e">
        <f ca="true">+IF(AND(ISNUMBER(OFFSET('Sanitation Data'!$E$12,0,10*ROW('Sanitation Data'!E125))),'Data Summary'!CT131="Yes"),OFFSET('Sanitation Data'!$E$12,0,10*ROW('Sanitation Data'!E125)),NA())</f>
        <v>#N/A</v>
      </c>
      <c r="AF131" s="92" t="e">
        <f ca="true">+IF(AND(ISNUMBER(OFFSET('Sanitation Data'!$F$4,0,10*ROW('Sanitation Data'!F125))),'Data Summary'!CU131="Yes"),100-OFFSET('Sanitation Data'!$F$4,0,10*ROW('Sanitation Data'!F125)),NA())</f>
        <v>#N/A</v>
      </c>
      <c r="AG131" s="92" t="e">
        <f ca="true">+IF(AND(ISNUMBER(OFFSET('Sanitation Data'!$F$6,0,10*ROW('Sanitation Data'!F125))),'Data Summary'!CV131="Yes"),OFFSET('Sanitation Data'!$F$6,0,10*ROW('Sanitation Data'!F125)),NA())</f>
        <v>#N/A</v>
      </c>
      <c r="AH131" s="92" t="e">
        <f ca="true">+IF(AND(ISNUMBER(OFFSET('Sanitation Data'!$F$10,0,10*ROW('Sanitation Data'!F125))),'Data Summary'!CW131="Yes"),OFFSET('Sanitation Data'!$F$10,0,10*ROW('Sanitation Data'!F125)),NA())</f>
        <v>#N/A</v>
      </c>
      <c r="AI131" s="92" t="e">
        <f ca="true">+IF(AND(ISNUMBER(OFFSET('Sanitation Data'!$F$11,0,10*ROW('Sanitation Data'!F125))),'Data Summary'!CX131="Yes"),OFFSET('Sanitation Data'!$F$11,0,10*ROW('Sanitation Data'!F125)),NA())</f>
        <v>#N/A</v>
      </c>
      <c r="AJ131" s="92" t="e">
        <f ca="true">+IF(AND(ISNUMBER(OFFSET('Sanitation Data'!$F$12,0,10*ROW('Sanitation Data'!F125))),'Data Summary'!CY131="Yes"),OFFSET('Sanitation Data'!$F$12,0,10*ROW('Sanitation Data'!F125)),NA())</f>
        <v>#N/A</v>
      </c>
      <c r="AK131" s="92" t="e">
        <f ca="true">+IF(AND(ISNUMBER(OFFSET('Sanitation Data'!$G$4,0,10*ROW('Sanitation Data'!G125))),'Data Summary'!CZ131="Yes"),100-OFFSET('Sanitation Data'!$G$4,0,10*ROW('Sanitation Data'!G125)),NA())</f>
        <v>#N/A</v>
      </c>
      <c r="AL131" s="92" t="e">
        <f ca="true">+IF(AND(ISNUMBER(OFFSET('Sanitation Data'!$G$6,0,10*ROW('Sanitation Data'!G125))),'Data Summary'!DA131="Yes"),OFFSET('Sanitation Data'!$G$6,0,10*ROW('Sanitation Data'!G125)),NA())</f>
        <v>#N/A</v>
      </c>
      <c r="AM131" s="92" t="e">
        <f ca="true">+IF(AND(ISNUMBER(OFFSET('Sanitation Data'!$G$10,0,10*ROW('Sanitation Data'!G125))),'Data Summary'!DB131="Yes"),OFFSET('Sanitation Data'!$G$10,0,10*ROW('Sanitation Data'!G125)),NA())</f>
        <v>#N/A</v>
      </c>
      <c r="AN131" s="92" t="e">
        <f ca="true">+IF(AND(ISNUMBER(OFFSET('Sanitation Data'!$G$11,0,10*ROW('Sanitation Data'!G125))),'Data Summary'!DC131="Yes"),OFFSET('Sanitation Data'!$G$11,0,10*ROW('Sanitation Data'!G125)),NA())</f>
        <v>#N/A</v>
      </c>
      <c r="AO131" s="92" t="e">
        <f ca="true">+IF(AND(ISNUMBER(OFFSET('Sanitation Data'!$G$12,0,10*ROW('Sanitation Data'!G125))),'Data Summary'!DD131="Yes"),OFFSET('Sanitation Data'!$G$12,0,10*ROW('Sanitation Data'!G125)),NA())</f>
        <v>#N/A</v>
      </c>
      <c r="AP131" s="92" t="e">
        <f ca="true">+IF(AND(ISNUMBER(OFFSET('Sanitation Data'!$H$4,0,10*ROW('Sanitation Data'!H125))),'Data Summary'!DE131="Yes"),100-OFFSET('Sanitation Data'!$H$4,0,10*ROW('Sanitation Data'!H125)),NA())</f>
        <v>#N/A</v>
      </c>
      <c r="AQ131" s="92" t="e">
        <f ca="true">+IF(AND(ISNUMBER(OFFSET('Sanitation Data'!$H$6,0,10*ROW('Sanitation Data'!H125))),'Data Summary'!DF131="Yes"),OFFSET('Sanitation Data'!$H$6,0,10*ROW('Sanitation Data'!H125)),NA())</f>
        <v>#N/A</v>
      </c>
      <c r="AR131" s="92" t="e">
        <f ca="true">+IF(AND(ISNUMBER(OFFSET('Sanitation Data'!$H$10,0,10*ROW('Sanitation Data'!H125))),'Data Summary'!DG131="Yes"),OFFSET('Sanitation Data'!$H$10,0,10*ROW('Sanitation Data'!H125)),NA())</f>
        <v>#N/A</v>
      </c>
      <c r="AS131" s="92" t="e">
        <f ca="true">+IF(AND(ISNUMBER(OFFSET('Sanitation Data'!$H$11,0,10*ROW('Sanitation Data'!H125))),'Data Summary'!DH131="Yes"),OFFSET('Sanitation Data'!$H$11,0,10*ROW('Sanitation Data'!H125)),NA())</f>
        <v>#N/A</v>
      </c>
      <c r="AT131" s="92" t="e">
        <f ca="true">+IF(AND(ISNUMBER(OFFSET('Sanitation Data'!$H$12,0,10*ROW('Sanitation Data'!H125))),'Data Summary'!DI131="Yes"),OFFSET('Sanitation Data'!$H$12,0,10*ROW('Sanitation Data'!H125)),NA())</f>
        <v>#N/A</v>
      </c>
      <c r="AU131" s="92" t="e">
        <f ca="true">+IF(AND(ISNUMBER(OFFSET('Sanitation Data'!$I$4,0,10*ROW('Sanitation Data'!I125))),'Data Summary'!DJ131="Yes"),100-OFFSET('Sanitation Data'!$I$4,0,10*ROW('Sanitation Data'!I125)),NA())</f>
        <v>#N/A</v>
      </c>
      <c r="AV131" s="92" t="e">
        <f ca="true">+IF(AND(ISNUMBER(OFFSET('Sanitation Data'!$I$6,0,10*ROW('Sanitation Data'!I125))),'Data Summary'!DK131="Yes"),OFFSET('Sanitation Data'!$I$6,0,10*ROW('Sanitation Data'!I125)),NA())</f>
        <v>#N/A</v>
      </c>
      <c r="AW131" s="92" t="e">
        <f ca="true">+IF(AND(ISNUMBER(OFFSET('Sanitation Data'!$I$10,0,10*ROW('Sanitation Data'!I125))),'Data Summary'!DL131="Yes"),OFFSET('Sanitation Data'!$I$10,0,10*ROW('Sanitation Data'!I125)),NA())</f>
        <v>#N/A</v>
      </c>
      <c r="AX131" s="92" t="e">
        <f ca="true">+IF(AND(ISNUMBER(OFFSET('Sanitation Data'!$I$11,0,10*ROW('Sanitation Data'!I125))),'Data Summary'!DM131="Yes"),OFFSET('Sanitation Data'!$I$11,0,10*ROW('Sanitation Data'!I125)),NA())</f>
        <v>#N/A</v>
      </c>
      <c r="AY131" s="92" t="e">
        <f ca="true">+IF(AND(ISNUMBER(OFFSET('Sanitation Data'!$I$12,0,10*ROW('Sanitation Data'!I125))),'Data Summary'!DN131="Yes"),OFFSET('Sanitation Data'!$I$12,0,10*ROW('Sanitation Data'!I125)),NA())</f>
        <v>#N/A</v>
      </c>
      <c r="AZ131" s="93" t="e">
        <f ca="true">+IF(AND(ISNUMBER(OFFSET('Hygiene Data'!$D$5,0,10*ROW('Hygiene Data'!D125))),'Data Summary'!DO131="Yes"),OFFSET('Hygiene Data'!$D$5,0,10*ROW('Hygiene Data'!D125)),NA())</f>
        <v>#N/A</v>
      </c>
      <c r="BA131" s="93" t="e">
        <f ca="true">+IF(AND(ISNUMBER(OFFSET('Hygiene Data'!$D$7,0,10*ROW('Hygiene Data'!D125))),'Data Summary'!DP131="Yes"),OFFSET('Hygiene Data'!$D$7,0,10*ROW('Hygiene Data'!D125)),NA())</f>
        <v>#N/A</v>
      </c>
      <c r="BB131" s="93" t="e">
        <f ca="true">+IF(AND(ISNUMBER(OFFSET('Hygiene Data'!$D$9,0,10*ROW('Hygiene Data'!D125))),'Data Summary'!DQ131="Yes"),OFFSET('Hygiene Data'!$D$9,0,10*ROW('Hygiene Data'!D125)),NA())</f>
        <v>#N/A</v>
      </c>
      <c r="BC131" s="93" t="e">
        <f ca="true">+IF(AND(ISNUMBER(OFFSET('Hygiene Data'!$E$5,0,10*ROW('Hygiene Data'!E125))),'Data Summary'!DR131="Yes"),OFFSET('Hygiene Data'!$E$5,0,10*ROW('Hygiene Data'!E125)),NA())</f>
        <v>#N/A</v>
      </c>
      <c r="BD131" s="93" t="e">
        <f ca="true">+IF(AND(ISNUMBER(OFFSET('Hygiene Data'!$E$7,0,10*ROW('Hygiene Data'!E125))),'Data Summary'!DS131="Yes"),OFFSET('Hygiene Data'!$E$7,0,10*ROW('Hygiene Data'!E125)),NA())</f>
        <v>#N/A</v>
      </c>
      <c r="BE131" s="93" t="e">
        <f ca="true">+IF(AND(ISNUMBER(OFFSET('Hygiene Data'!$E$9,0,10*ROW('Hygiene Data'!E125))),'Data Summary'!DT131="Yes"),OFFSET('Hygiene Data'!$E$9,0,10*ROW('Hygiene Data'!E125)),NA())</f>
        <v>#N/A</v>
      </c>
      <c r="BF131" s="93" t="e">
        <f ca="true">+IF(AND(ISNUMBER(OFFSET('Hygiene Data'!$F$5,0,10*ROW('Hygiene Data'!F125))),'Data Summary'!DU131="Yes"),OFFSET('Hygiene Data'!$F$5,0,10*ROW('Hygiene Data'!F125)),NA())</f>
        <v>#N/A</v>
      </c>
      <c r="BG131" s="93" t="e">
        <f ca="true">+IF(AND(ISNUMBER(OFFSET('Hygiene Data'!$F$7,0,10*ROW('Hygiene Data'!F125))),'Data Summary'!DV131="Yes"),OFFSET('Hygiene Data'!$F$7,0,10*ROW('Hygiene Data'!F125)),NA())</f>
        <v>#N/A</v>
      </c>
      <c r="BH131" s="93" t="e">
        <f ca="true">+IF(AND(ISNUMBER(OFFSET('Hygiene Data'!$F$9,0,10*ROW('Hygiene Data'!F125))),'Data Summary'!DW131="Yes"),OFFSET('Hygiene Data'!$F$9,0,10*ROW('Hygiene Data'!F125)),NA())</f>
        <v>#N/A</v>
      </c>
      <c r="BI131" s="93" t="e">
        <f ca="true">+IF(AND(ISNUMBER(OFFSET('Hygiene Data'!$G$5,0,10*ROW('Hygiene Data'!G125))),'Data Summary'!DX131="Yes"),OFFSET('Hygiene Data'!$G$5,0,10*ROW('Hygiene Data'!G125)),NA())</f>
        <v>#N/A</v>
      </c>
      <c r="BJ131" s="93" t="e">
        <f ca="true">+IF(AND(ISNUMBER(OFFSET('Hygiene Data'!$G$7,0,10*ROW('Hygiene Data'!G125))),'Data Summary'!DY131="Yes"),OFFSET('Hygiene Data'!$G$7,0,10*ROW('Hygiene Data'!G125)),NA())</f>
        <v>#N/A</v>
      </c>
      <c r="BK131" s="93" t="e">
        <f ca="true">+IF(AND(ISNUMBER(OFFSET('Hygiene Data'!$G$9,0,10*ROW('Hygiene Data'!G125))),'Data Summary'!DZ131="Yes"),OFFSET('Hygiene Data'!$G$9,0,10*ROW('Hygiene Data'!G125)),NA())</f>
        <v>#N/A</v>
      </c>
      <c r="BL131" s="93" t="e">
        <f ca="true">+IF(AND(ISNUMBER(OFFSET('Hygiene Data'!$H$5,0,10*ROW('Hygiene Data'!H125))),'Data Summary'!EA131="Yes"),OFFSET('Hygiene Data'!$H$5,0,10*ROW('Hygiene Data'!H125)),NA())</f>
        <v>#N/A</v>
      </c>
      <c r="BM131" s="93" t="e">
        <f ca="true">+IF(AND(ISNUMBER(OFFSET('Hygiene Data'!$H$7,0,10*ROW('Hygiene Data'!H125))),'Data Summary'!EB131="Yes"),OFFSET('Hygiene Data'!$H$7,0,10*ROW('Hygiene Data'!H125)),NA())</f>
        <v>#N/A</v>
      </c>
      <c r="BN131" s="93" t="e">
        <f ca="true">+IF(AND(ISNUMBER(OFFSET('Hygiene Data'!$H$9,0,10*ROW('Hygiene Data'!H125))),'Data Summary'!EC131="Yes"),OFFSET('Hygiene Data'!$H$9,0,10*ROW('Hygiene Data'!H125)),NA())</f>
        <v>#N/A</v>
      </c>
      <c r="BO131" s="93" t="e">
        <f ca="true">+IF(AND(ISNUMBER(OFFSET('Hygiene Data'!$I$5,0,10*ROW('Hygiene Data'!I125))),'Data Summary'!ED131="Yes"),OFFSET('Hygiene Data'!$I$5,0,10*ROW('Hygiene Data'!I125)),NA())</f>
        <v>#N/A</v>
      </c>
      <c r="BP131" s="93" t="e">
        <f ca="true">+IF(AND(ISNUMBER(OFFSET('Hygiene Data'!$I$7,0,10*ROW('Hygiene Data'!I125))),'Data Summary'!EE131="Yes"),OFFSET('Hygiene Data'!$I$7,0,10*ROW('Hygiene Data'!I125)),NA())</f>
        <v>#N/A</v>
      </c>
      <c r="BQ131" s="93" t="e">
        <f ca="true">+IF(AND(ISNUMBER(OFFSET('Hygiene Data'!$I$9,0,10*ROW('Hygiene Data'!I125))),'Data Summary'!EF131="Yes"),OFFSET('Hygiene Data'!$I$9,0,10*ROW('Hygiene Data'!I125)),NA())</f>
        <v>#N/A</v>
      </c>
    </row>
    <row xmlns:x14ac="http://schemas.microsoft.com/office/spreadsheetml/2009/9/ac" r="132" x14ac:dyDescent="0.2">
      <c r="A132" s="328" t="e">
        <f ca="true">+RIGHT('Data Summary'!A132,LEN('Data Summary'!A132)-9)</f>
        <v>#VALUE!</v>
      </c>
      <c r="B132" s="35" t="str">
        <f ca="true">+IF(ISTEXT('Data Summary'!B132),'Data Summary'!B132,"")</f>
        <v/>
      </c>
      <c r="C132" s="327" t="e">
        <f ca="true">+VALUE('Data Summary'!C132)</f>
        <v>#VALUE!</v>
      </c>
      <c r="D132" s="91" t="e">
        <f ca="true">+IF(AND(ISNUMBER(OFFSET('Water Data'!$D$4,0,10*ROW('Water Data'!D126))),'Data Summary'!BS132="Yes"),100-OFFSET('Water Data'!$D$4,0,10*ROW('Water Data'!D126)),NA())</f>
        <v>#N/A</v>
      </c>
      <c r="E132" s="91" t="e">
        <f ca="true">+IF(AND(ISNUMBER(OFFSET('Water Data'!$D$6,0,10*ROW('Water Data'!D126))),'Data Summary'!BT132="Yes"),OFFSET('Water Data'!$D$6,0,10*ROW('Water Data'!D126)),NA())</f>
        <v>#N/A</v>
      </c>
      <c r="F132" s="91" t="e">
        <f ca="true">+IF(AND(ISNUMBER(OFFSET('Water Data'!$D$9,0,10*ROW('Water Data'!D126))),'Data Summary'!BU132="Yes"),OFFSET('Water Data'!$D$9,0,10*ROW('Water Data'!D126)),NA())</f>
        <v>#N/A</v>
      </c>
      <c r="G132" s="91" t="e">
        <f ca="true">+IF(AND(ISNUMBER(OFFSET('Water Data'!$E$4,0,10*ROW('Water Data'!E126))),'Data Summary'!BV132="Yes"),100-OFFSET('Water Data'!$E$4,0,10*ROW('Water Data'!E126)),NA())</f>
        <v>#N/A</v>
      </c>
      <c r="H132" s="91" t="e">
        <f ca="true">+IF(AND(ISNUMBER(OFFSET('Water Data'!$E$6,0,10*ROW('Water Data'!E126))),'Data Summary'!BW132="Yes"),OFFSET('Water Data'!$E$6,0,10*ROW('Water Data'!E126)),NA())</f>
        <v>#N/A</v>
      </c>
      <c r="I132" s="91" t="e">
        <f ca="true">+IF(AND(ISNUMBER(OFFSET('Water Data'!$E$9,0,10*ROW('Water Data'!E126))),'Data Summary'!BX132="Yes"),OFFSET('Water Data'!$E$9,0,10*ROW('Water Data'!E126)),NA())</f>
        <v>#N/A</v>
      </c>
      <c r="J132" s="91" t="e">
        <f ca="true">+IF(AND(ISNUMBER(OFFSET('Water Data'!$F$4,0,10*ROW('Water Data'!F126))),'Data Summary'!BY132="Yes"),100-OFFSET('Water Data'!$F$4,0,10*ROW('Water Data'!F126)),NA())</f>
        <v>#N/A</v>
      </c>
      <c r="K132" s="91" t="e">
        <f ca="true">+IF(AND(ISNUMBER(OFFSET('Water Data'!$F$6,0,10*ROW('Water Data'!F126))),'Data Summary'!BZ132="Yes"),OFFSET('Water Data'!$F$6,0,10*ROW('Water Data'!F126)),NA())</f>
        <v>#N/A</v>
      </c>
      <c r="L132" s="91" t="e">
        <f ca="true">+IF(AND(ISNUMBER(OFFSET('Water Data'!$F$9,0,10*ROW('Water Data'!F126))),'Data Summary'!CA132="Yes"),OFFSET('Water Data'!$F$9,0,10*ROW('Water Data'!F126)),NA())</f>
        <v>#N/A</v>
      </c>
      <c r="M132" s="91" t="e">
        <f ca="true">+IF(AND(ISNUMBER(OFFSET('Water Data'!$G$4,0,10*ROW('Water Data'!G126))),'Data Summary'!CB132="Yes"),100-OFFSET('Water Data'!$G$4,0,10*ROW('Water Data'!G126)),NA())</f>
        <v>#N/A</v>
      </c>
      <c r="N132" s="91" t="e">
        <f ca="true">+IF(AND(ISNUMBER(OFFSET('Water Data'!$G$6,0,10*ROW('Water Data'!G126))),'Data Summary'!CC132="Yes"),OFFSET('Water Data'!$G$6,0,10*ROW('Water Data'!G126)),NA())</f>
        <v>#N/A</v>
      </c>
      <c r="O132" s="91" t="e">
        <f ca="true">+IF(AND(ISNUMBER(OFFSET('Water Data'!$G$9,0,10*ROW('Water Data'!G126))),'Data Summary'!CD132="Yes"),OFFSET('Water Data'!$G$9,0,10*ROW('Water Data'!G126)),NA())</f>
        <v>#N/A</v>
      </c>
      <c r="P132" s="91" t="e">
        <f ca="true">+IF(AND(ISNUMBER(OFFSET('Water Data'!$H$4,0,10*ROW('Water Data'!H126))),'Data Summary'!CE132="Yes"),100-OFFSET('Water Data'!$H$4,0,10*ROW('Water Data'!H126)),NA())</f>
        <v>#N/A</v>
      </c>
      <c r="Q132" s="91" t="e">
        <f ca="true">+IF(AND(ISNUMBER(OFFSET('Water Data'!$H$6,0,10*ROW('Water Data'!H126))),'Data Summary'!CF132="Yes"),OFFSET('Water Data'!$H$6,0,10*ROW('Water Data'!H126)),NA())</f>
        <v>#N/A</v>
      </c>
      <c r="R132" s="91" t="e">
        <f ca="true">+IF(AND(ISNUMBER(OFFSET('Water Data'!$H$9,0,10*ROW('Water Data'!H126))),'Data Summary'!CG132="Yes"),OFFSET('Water Data'!$H$9,0,10*ROW('Water Data'!H126)),NA())</f>
        <v>#N/A</v>
      </c>
      <c r="S132" s="91" t="e">
        <f ca="true">+IF(AND(ISNUMBER(OFFSET('Water Data'!$I$4,0,10*ROW('Water Data'!I126))),'Data Summary'!CH132="Yes"),100-OFFSET('Water Data'!$I$4,0,10*ROW('Water Data'!I126)),NA())</f>
        <v>#N/A</v>
      </c>
      <c r="T132" s="91" t="e">
        <f ca="true">+IF(AND(ISNUMBER(OFFSET('Water Data'!$I$6,0,10*ROW('Water Data'!I126))),'Data Summary'!CI132="Yes"),OFFSET('Water Data'!$I$6,0,10*ROW('Water Data'!I126)),NA())</f>
        <v>#N/A</v>
      </c>
      <c r="U132" s="91" t="e">
        <f ca="true">+IF(AND(ISNUMBER(OFFSET('Water Data'!$I$9,0,10*ROW('Water Data'!I126))),'Data Summary'!CJ132="Yes"),OFFSET('Water Data'!$I$9,0,10*ROW('Water Data'!I126)),NA())</f>
        <v>#N/A</v>
      </c>
      <c r="V132" s="92" t="e">
        <f ca="true">+IF(AND(ISNUMBER(OFFSET('Sanitation Data'!$D$4,0,10*ROW('Sanitation Data'!D126))),'Data Summary'!CK132="Yes"),100-OFFSET('Sanitation Data'!$D$4,0,10*ROW('Sanitation Data'!D126)),NA())</f>
        <v>#N/A</v>
      </c>
      <c r="W132" s="92" t="e">
        <f ca="true">+IF(AND(ISNUMBER(OFFSET('Sanitation Data'!$D$6,0,10*ROW('Sanitation Data'!D126))),'Data Summary'!CL132="Yes"),OFFSET('Sanitation Data'!$D$6,0,10*ROW('Sanitation Data'!D126)),NA())</f>
        <v>#N/A</v>
      </c>
      <c r="X132" s="92" t="e">
        <f ca="true">+IF(AND(ISNUMBER(OFFSET('Sanitation Data'!$D$10,0,10*ROW('Sanitation Data'!D126))),'Data Summary'!CM132="Yes"),OFFSET('Sanitation Data'!$D$10,0,10*ROW('Sanitation Data'!D126)),NA())</f>
        <v>#N/A</v>
      </c>
      <c r="Y132" s="92" t="e">
        <f ca="true">+IF(AND(ISNUMBER(OFFSET('Sanitation Data'!$D$11,0,10*ROW('Sanitation Data'!D126))),'Data Summary'!CN132="Yes"),OFFSET('Sanitation Data'!$D$11,0,10*ROW('Sanitation Data'!D126)),NA())</f>
        <v>#N/A</v>
      </c>
      <c r="Z132" s="92" t="e">
        <f ca="true">+IF(AND(ISNUMBER(OFFSET('Sanitation Data'!$D$12,0,10*ROW('Sanitation Data'!D126))),'Data Summary'!CO132="Yes"),OFFSET('Sanitation Data'!$D$12,0,10*ROW('Sanitation Data'!D126)),NA())</f>
        <v>#N/A</v>
      </c>
      <c r="AA132" s="92" t="e">
        <f ca="true">+IF(AND(ISNUMBER(OFFSET('Sanitation Data'!$E$4,0,10*ROW('Sanitation Data'!E126))),'Data Summary'!CP132="Yes"),100-OFFSET('Sanitation Data'!$E$4,0,10*ROW('Sanitation Data'!E126)),NA())</f>
        <v>#N/A</v>
      </c>
      <c r="AB132" s="92" t="e">
        <f ca="true">+IF(AND(ISNUMBER(OFFSET('Sanitation Data'!$E$6,0,10*ROW('Sanitation Data'!E126))),'Data Summary'!CQ132="Yes"),OFFSET('Sanitation Data'!$E$6,0,10*ROW('Sanitation Data'!E126)),NA())</f>
        <v>#N/A</v>
      </c>
      <c r="AC132" s="92" t="e">
        <f ca="true">+IF(AND(ISNUMBER(OFFSET('Sanitation Data'!$E$10,0,10*ROW('Sanitation Data'!E126))),'Data Summary'!CR132="Yes"),OFFSET('Sanitation Data'!$E$10,0,10*ROW('Sanitation Data'!E126)),NA())</f>
        <v>#N/A</v>
      </c>
      <c r="AD132" s="92" t="e">
        <f ca="true">+IF(AND(ISNUMBER(OFFSET('Sanitation Data'!$E$11,0,10*ROW('Sanitation Data'!E126))),'Data Summary'!CS132="Yes"),OFFSET('Sanitation Data'!$E$11,0,10*ROW('Sanitation Data'!E126)),NA())</f>
        <v>#N/A</v>
      </c>
      <c r="AE132" s="92" t="e">
        <f ca="true">+IF(AND(ISNUMBER(OFFSET('Sanitation Data'!$E$12,0,10*ROW('Sanitation Data'!E126))),'Data Summary'!CT132="Yes"),OFFSET('Sanitation Data'!$E$12,0,10*ROW('Sanitation Data'!E126)),NA())</f>
        <v>#N/A</v>
      </c>
      <c r="AF132" s="92" t="e">
        <f ca="true">+IF(AND(ISNUMBER(OFFSET('Sanitation Data'!$F$4,0,10*ROW('Sanitation Data'!F126))),'Data Summary'!CU132="Yes"),100-OFFSET('Sanitation Data'!$F$4,0,10*ROW('Sanitation Data'!F126)),NA())</f>
        <v>#N/A</v>
      </c>
      <c r="AG132" s="92" t="e">
        <f ca="true">+IF(AND(ISNUMBER(OFFSET('Sanitation Data'!$F$6,0,10*ROW('Sanitation Data'!F126))),'Data Summary'!CV132="Yes"),OFFSET('Sanitation Data'!$F$6,0,10*ROW('Sanitation Data'!F126)),NA())</f>
        <v>#N/A</v>
      </c>
      <c r="AH132" s="92" t="e">
        <f ca="true">+IF(AND(ISNUMBER(OFFSET('Sanitation Data'!$F$10,0,10*ROW('Sanitation Data'!F126))),'Data Summary'!CW132="Yes"),OFFSET('Sanitation Data'!$F$10,0,10*ROW('Sanitation Data'!F126)),NA())</f>
        <v>#N/A</v>
      </c>
      <c r="AI132" s="92" t="e">
        <f ca="true">+IF(AND(ISNUMBER(OFFSET('Sanitation Data'!$F$11,0,10*ROW('Sanitation Data'!F126))),'Data Summary'!CX132="Yes"),OFFSET('Sanitation Data'!$F$11,0,10*ROW('Sanitation Data'!F126)),NA())</f>
        <v>#N/A</v>
      </c>
      <c r="AJ132" s="92" t="e">
        <f ca="true">+IF(AND(ISNUMBER(OFFSET('Sanitation Data'!$F$12,0,10*ROW('Sanitation Data'!F126))),'Data Summary'!CY132="Yes"),OFFSET('Sanitation Data'!$F$12,0,10*ROW('Sanitation Data'!F126)),NA())</f>
        <v>#N/A</v>
      </c>
      <c r="AK132" s="92" t="e">
        <f ca="true">+IF(AND(ISNUMBER(OFFSET('Sanitation Data'!$G$4,0,10*ROW('Sanitation Data'!G126))),'Data Summary'!CZ132="Yes"),100-OFFSET('Sanitation Data'!$G$4,0,10*ROW('Sanitation Data'!G126)),NA())</f>
        <v>#N/A</v>
      </c>
      <c r="AL132" s="92" t="e">
        <f ca="true">+IF(AND(ISNUMBER(OFFSET('Sanitation Data'!$G$6,0,10*ROW('Sanitation Data'!G126))),'Data Summary'!DA132="Yes"),OFFSET('Sanitation Data'!$G$6,0,10*ROW('Sanitation Data'!G126)),NA())</f>
        <v>#N/A</v>
      </c>
      <c r="AM132" s="92" t="e">
        <f ca="true">+IF(AND(ISNUMBER(OFFSET('Sanitation Data'!$G$10,0,10*ROW('Sanitation Data'!G126))),'Data Summary'!DB132="Yes"),OFFSET('Sanitation Data'!$G$10,0,10*ROW('Sanitation Data'!G126)),NA())</f>
        <v>#N/A</v>
      </c>
      <c r="AN132" s="92" t="e">
        <f ca="true">+IF(AND(ISNUMBER(OFFSET('Sanitation Data'!$G$11,0,10*ROW('Sanitation Data'!G126))),'Data Summary'!DC132="Yes"),OFFSET('Sanitation Data'!$G$11,0,10*ROW('Sanitation Data'!G126)),NA())</f>
        <v>#N/A</v>
      </c>
      <c r="AO132" s="92" t="e">
        <f ca="true">+IF(AND(ISNUMBER(OFFSET('Sanitation Data'!$G$12,0,10*ROW('Sanitation Data'!G126))),'Data Summary'!DD132="Yes"),OFFSET('Sanitation Data'!$G$12,0,10*ROW('Sanitation Data'!G126)),NA())</f>
        <v>#N/A</v>
      </c>
      <c r="AP132" s="92" t="e">
        <f ca="true">+IF(AND(ISNUMBER(OFFSET('Sanitation Data'!$H$4,0,10*ROW('Sanitation Data'!H126))),'Data Summary'!DE132="Yes"),100-OFFSET('Sanitation Data'!$H$4,0,10*ROW('Sanitation Data'!H126)),NA())</f>
        <v>#N/A</v>
      </c>
      <c r="AQ132" s="92" t="e">
        <f ca="true">+IF(AND(ISNUMBER(OFFSET('Sanitation Data'!$H$6,0,10*ROW('Sanitation Data'!H126))),'Data Summary'!DF132="Yes"),OFFSET('Sanitation Data'!$H$6,0,10*ROW('Sanitation Data'!H126)),NA())</f>
        <v>#N/A</v>
      </c>
      <c r="AR132" s="92" t="e">
        <f ca="true">+IF(AND(ISNUMBER(OFFSET('Sanitation Data'!$H$10,0,10*ROW('Sanitation Data'!H126))),'Data Summary'!DG132="Yes"),OFFSET('Sanitation Data'!$H$10,0,10*ROW('Sanitation Data'!H126)),NA())</f>
        <v>#N/A</v>
      </c>
      <c r="AS132" s="92" t="e">
        <f ca="true">+IF(AND(ISNUMBER(OFFSET('Sanitation Data'!$H$11,0,10*ROW('Sanitation Data'!H126))),'Data Summary'!DH132="Yes"),OFFSET('Sanitation Data'!$H$11,0,10*ROW('Sanitation Data'!H126)),NA())</f>
        <v>#N/A</v>
      </c>
      <c r="AT132" s="92" t="e">
        <f ca="true">+IF(AND(ISNUMBER(OFFSET('Sanitation Data'!$H$12,0,10*ROW('Sanitation Data'!H126))),'Data Summary'!DI132="Yes"),OFFSET('Sanitation Data'!$H$12,0,10*ROW('Sanitation Data'!H126)),NA())</f>
        <v>#N/A</v>
      </c>
      <c r="AU132" s="92" t="e">
        <f ca="true">+IF(AND(ISNUMBER(OFFSET('Sanitation Data'!$I$4,0,10*ROW('Sanitation Data'!I126))),'Data Summary'!DJ132="Yes"),100-OFFSET('Sanitation Data'!$I$4,0,10*ROW('Sanitation Data'!I126)),NA())</f>
        <v>#N/A</v>
      </c>
      <c r="AV132" s="92" t="e">
        <f ca="true">+IF(AND(ISNUMBER(OFFSET('Sanitation Data'!$I$6,0,10*ROW('Sanitation Data'!I126))),'Data Summary'!DK132="Yes"),OFFSET('Sanitation Data'!$I$6,0,10*ROW('Sanitation Data'!I126)),NA())</f>
        <v>#N/A</v>
      </c>
      <c r="AW132" s="92" t="e">
        <f ca="true">+IF(AND(ISNUMBER(OFFSET('Sanitation Data'!$I$10,0,10*ROW('Sanitation Data'!I126))),'Data Summary'!DL132="Yes"),OFFSET('Sanitation Data'!$I$10,0,10*ROW('Sanitation Data'!I126)),NA())</f>
        <v>#N/A</v>
      </c>
      <c r="AX132" s="92" t="e">
        <f ca="true">+IF(AND(ISNUMBER(OFFSET('Sanitation Data'!$I$11,0,10*ROW('Sanitation Data'!I126))),'Data Summary'!DM132="Yes"),OFFSET('Sanitation Data'!$I$11,0,10*ROW('Sanitation Data'!I126)),NA())</f>
        <v>#N/A</v>
      </c>
      <c r="AY132" s="92" t="e">
        <f ca="true">+IF(AND(ISNUMBER(OFFSET('Sanitation Data'!$I$12,0,10*ROW('Sanitation Data'!I126))),'Data Summary'!DN132="Yes"),OFFSET('Sanitation Data'!$I$12,0,10*ROW('Sanitation Data'!I126)),NA())</f>
        <v>#N/A</v>
      </c>
      <c r="AZ132" s="93" t="e">
        <f ca="true">+IF(AND(ISNUMBER(OFFSET('Hygiene Data'!$D$5,0,10*ROW('Hygiene Data'!D126))),'Data Summary'!DO132="Yes"),OFFSET('Hygiene Data'!$D$5,0,10*ROW('Hygiene Data'!D126)),NA())</f>
        <v>#N/A</v>
      </c>
      <c r="BA132" s="93" t="e">
        <f ca="true">+IF(AND(ISNUMBER(OFFSET('Hygiene Data'!$D$7,0,10*ROW('Hygiene Data'!D126))),'Data Summary'!DP132="Yes"),OFFSET('Hygiene Data'!$D$7,0,10*ROW('Hygiene Data'!D126)),NA())</f>
        <v>#N/A</v>
      </c>
      <c r="BB132" s="93" t="e">
        <f ca="true">+IF(AND(ISNUMBER(OFFSET('Hygiene Data'!$D$9,0,10*ROW('Hygiene Data'!D126))),'Data Summary'!DQ132="Yes"),OFFSET('Hygiene Data'!$D$9,0,10*ROW('Hygiene Data'!D126)),NA())</f>
        <v>#N/A</v>
      </c>
      <c r="BC132" s="93" t="e">
        <f ca="true">+IF(AND(ISNUMBER(OFFSET('Hygiene Data'!$E$5,0,10*ROW('Hygiene Data'!E126))),'Data Summary'!DR132="Yes"),OFFSET('Hygiene Data'!$E$5,0,10*ROW('Hygiene Data'!E126)),NA())</f>
        <v>#N/A</v>
      </c>
      <c r="BD132" s="93" t="e">
        <f ca="true">+IF(AND(ISNUMBER(OFFSET('Hygiene Data'!$E$7,0,10*ROW('Hygiene Data'!E126))),'Data Summary'!DS132="Yes"),OFFSET('Hygiene Data'!$E$7,0,10*ROW('Hygiene Data'!E126)),NA())</f>
        <v>#N/A</v>
      </c>
      <c r="BE132" s="93" t="e">
        <f ca="true">+IF(AND(ISNUMBER(OFFSET('Hygiene Data'!$E$9,0,10*ROW('Hygiene Data'!E126))),'Data Summary'!DT132="Yes"),OFFSET('Hygiene Data'!$E$9,0,10*ROW('Hygiene Data'!E126)),NA())</f>
        <v>#N/A</v>
      </c>
      <c r="BF132" s="93" t="e">
        <f ca="true">+IF(AND(ISNUMBER(OFFSET('Hygiene Data'!$F$5,0,10*ROW('Hygiene Data'!F126))),'Data Summary'!DU132="Yes"),OFFSET('Hygiene Data'!$F$5,0,10*ROW('Hygiene Data'!F126)),NA())</f>
        <v>#N/A</v>
      </c>
      <c r="BG132" s="93" t="e">
        <f ca="true">+IF(AND(ISNUMBER(OFFSET('Hygiene Data'!$F$7,0,10*ROW('Hygiene Data'!F126))),'Data Summary'!DV132="Yes"),OFFSET('Hygiene Data'!$F$7,0,10*ROW('Hygiene Data'!F126)),NA())</f>
        <v>#N/A</v>
      </c>
      <c r="BH132" s="93" t="e">
        <f ca="true">+IF(AND(ISNUMBER(OFFSET('Hygiene Data'!$F$9,0,10*ROW('Hygiene Data'!F126))),'Data Summary'!DW132="Yes"),OFFSET('Hygiene Data'!$F$9,0,10*ROW('Hygiene Data'!F126)),NA())</f>
        <v>#N/A</v>
      </c>
      <c r="BI132" s="93" t="e">
        <f ca="true">+IF(AND(ISNUMBER(OFFSET('Hygiene Data'!$G$5,0,10*ROW('Hygiene Data'!G126))),'Data Summary'!DX132="Yes"),OFFSET('Hygiene Data'!$G$5,0,10*ROW('Hygiene Data'!G126)),NA())</f>
        <v>#N/A</v>
      </c>
      <c r="BJ132" s="93" t="e">
        <f ca="true">+IF(AND(ISNUMBER(OFFSET('Hygiene Data'!$G$7,0,10*ROW('Hygiene Data'!G126))),'Data Summary'!DY132="Yes"),OFFSET('Hygiene Data'!$G$7,0,10*ROW('Hygiene Data'!G126)),NA())</f>
        <v>#N/A</v>
      </c>
      <c r="BK132" s="93" t="e">
        <f ca="true">+IF(AND(ISNUMBER(OFFSET('Hygiene Data'!$G$9,0,10*ROW('Hygiene Data'!G126))),'Data Summary'!DZ132="Yes"),OFFSET('Hygiene Data'!$G$9,0,10*ROW('Hygiene Data'!G126)),NA())</f>
        <v>#N/A</v>
      </c>
      <c r="BL132" s="93" t="e">
        <f ca="true">+IF(AND(ISNUMBER(OFFSET('Hygiene Data'!$H$5,0,10*ROW('Hygiene Data'!H126))),'Data Summary'!EA132="Yes"),OFFSET('Hygiene Data'!$H$5,0,10*ROW('Hygiene Data'!H126)),NA())</f>
        <v>#N/A</v>
      </c>
      <c r="BM132" s="93" t="e">
        <f ca="true">+IF(AND(ISNUMBER(OFFSET('Hygiene Data'!$H$7,0,10*ROW('Hygiene Data'!H126))),'Data Summary'!EB132="Yes"),OFFSET('Hygiene Data'!$H$7,0,10*ROW('Hygiene Data'!H126)),NA())</f>
        <v>#N/A</v>
      </c>
      <c r="BN132" s="93" t="e">
        <f ca="true">+IF(AND(ISNUMBER(OFFSET('Hygiene Data'!$H$9,0,10*ROW('Hygiene Data'!H126))),'Data Summary'!EC132="Yes"),OFFSET('Hygiene Data'!$H$9,0,10*ROW('Hygiene Data'!H126)),NA())</f>
        <v>#N/A</v>
      </c>
      <c r="BO132" s="93" t="e">
        <f ca="true">+IF(AND(ISNUMBER(OFFSET('Hygiene Data'!$I$5,0,10*ROW('Hygiene Data'!I126))),'Data Summary'!ED132="Yes"),OFFSET('Hygiene Data'!$I$5,0,10*ROW('Hygiene Data'!I126)),NA())</f>
        <v>#N/A</v>
      </c>
      <c r="BP132" s="93" t="e">
        <f ca="true">+IF(AND(ISNUMBER(OFFSET('Hygiene Data'!$I$7,0,10*ROW('Hygiene Data'!I126))),'Data Summary'!EE132="Yes"),OFFSET('Hygiene Data'!$I$7,0,10*ROW('Hygiene Data'!I126)),NA())</f>
        <v>#N/A</v>
      </c>
      <c r="BQ132" s="93" t="e">
        <f ca="true">+IF(AND(ISNUMBER(OFFSET('Hygiene Data'!$I$9,0,10*ROW('Hygiene Data'!I126))),'Data Summary'!EF132="Yes"),OFFSET('Hygiene Data'!$I$9,0,10*ROW('Hygiene Data'!I126)),NA())</f>
        <v>#N/A</v>
      </c>
    </row>
    <row xmlns:x14ac="http://schemas.microsoft.com/office/spreadsheetml/2009/9/ac" r="133" x14ac:dyDescent="0.2">
      <c r="A133" s="328" t="e">
        <f ca="true">+RIGHT('Data Summary'!A133,LEN('Data Summary'!A133)-9)</f>
        <v>#VALUE!</v>
      </c>
      <c r="B133" s="35" t="str">
        <f ca="true">+IF(ISTEXT('Data Summary'!B133),'Data Summary'!B133,"")</f>
        <v/>
      </c>
      <c r="C133" s="327" t="e">
        <f ca="true">+VALUE('Data Summary'!C133)</f>
        <v>#VALUE!</v>
      </c>
      <c r="D133" s="91" t="e">
        <f ca="true">+IF(AND(ISNUMBER(OFFSET('Water Data'!$D$4,0,10*ROW('Water Data'!D127))),'Data Summary'!BS133="Yes"),100-OFFSET('Water Data'!$D$4,0,10*ROW('Water Data'!D127)),NA())</f>
        <v>#N/A</v>
      </c>
      <c r="E133" s="91" t="e">
        <f ca="true">+IF(AND(ISNUMBER(OFFSET('Water Data'!$D$6,0,10*ROW('Water Data'!D127))),'Data Summary'!BT133="Yes"),OFFSET('Water Data'!$D$6,0,10*ROW('Water Data'!D127)),NA())</f>
        <v>#N/A</v>
      </c>
      <c r="F133" s="91" t="e">
        <f ca="true">+IF(AND(ISNUMBER(OFFSET('Water Data'!$D$9,0,10*ROW('Water Data'!D127))),'Data Summary'!BU133="Yes"),OFFSET('Water Data'!$D$9,0,10*ROW('Water Data'!D127)),NA())</f>
        <v>#N/A</v>
      </c>
      <c r="G133" s="91" t="e">
        <f ca="true">+IF(AND(ISNUMBER(OFFSET('Water Data'!$E$4,0,10*ROW('Water Data'!E127))),'Data Summary'!BV133="Yes"),100-OFFSET('Water Data'!$E$4,0,10*ROW('Water Data'!E127)),NA())</f>
        <v>#N/A</v>
      </c>
      <c r="H133" s="91" t="e">
        <f ca="true">+IF(AND(ISNUMBER(OFFSET('Water Data'!$E$6,0,10*ROW('Water Data'!E127))),'Data Summary'!BW133="Yes"),OFFSET('Water Data'!$E$6,0,10*ROW('Water Data'!E127)),NA())</f>
        <v>#N/A</v>
      </c>
      <c r="I133" s="91" t="e">
        <f ca="true">+IF(AND(ISNUMBER(OFFSET('Water Data'!$E$9,0,10*ROW('Water Data'!E127))),'Data Summary'!BX133="Yes"),OFFSET('Water Data'!$E$9,0,10*ROW('Water Data'!E127)),NA())</f>
        <v>#N/A</v>
      </c>
      <c r="J133" s="91" t="e">
        <f ca="true">+IF(AND(ISNUMBER(OFFSET('Water Data'!$F$4,0,10*ROW('Water Data'!F127))),'Data Summary'!BY133="Yes"),100-OFFSET('Water Data'!$F$4,0,10*ROW('Water Data'!F127)),NA())</f>
        <v>#N/A</v>
      </c>
      <c r="K133" s="91" t="e">
        <f ca="true">+IF(AND(ISNUMBER(OFFSET('Water Data'!$F$6,0,10*ROW('Water Data'!F127))),'Data Summary'!BZ133="Yes"),OFFSET('Water Data'!$F$6,0,10*ROW('Water Data'!F127)),NA())</f>
        <v>#N/A</v>
      </c>
      <c r="L133" s="91" t="e">
        <f ca="true">+IF(AND(ISNUMBER(OFFSET('Water Data'!$F$9,0,10*ROW('Water Data'!F127))),'Data Summary'!CA133="Yes"),OFFSET('Water Data'!$F$9,0,10*ROW('Water Data'!F127)),NA())</f>
        <v>#N/A</v>
      </c>
      <c r="M133" s="91" t="e">
        <f ca="true">+IF(AND(ISNUMBER(OFFSET('Water Data'!$G$4,0,10*ROW('Water Data'!G127))),'Data Summary'!CB133="Yes"),100-OFFSET('Water Data'!$G$4,0,10*ROW('Water Data'!G127)),NA())</f>
        <v>#N/A</v>
      </c>
      <c r="N133" s="91" t="e">
        <f ca="true">+IF(AND(ISNUMBER(OFFSET('Water Data'!$G$6,0,10*ROW('Water Data'!G127))),'Data Summary'!CC133="Yes"),OFFSET('Water Data'!$G$6,0,10*ROW('Water Data'!G127)),NA())</f>
        <v>#N/A</v>
      </c>
      <c r="O133" s="91" t="e">
        <f ca="true">+IF(AND(ISNUMBER(OFFSET('Water Data'!$G$9,0,10*ROW('Water Data'!G127))),'Data Summary'!CD133="Yes"),OFFSET('Water Data'!$G$9,0,10*ROW('Water Data'!G127)),NA())</f>
        <v>#N/A</v>
      </c>
      <c r="P133" s="91" t="e">
        <f ca="true">+IF(AND(ISNUMBER(OFFSET('Water Data'!$H$4,0,10*ROW('Water Data'!H127))),'Data Summary'!CE133="Yes"),100-OFFSET('Water Data'!$H$4,0,10*ROW('Water Data'!H127)),NA())</f>
        <v>#N/A</v>
      </c>
      <c r="Q133" s="91" t="e">
        <f ca="true">+IF(AND(ISNUMBER(OFFSET('Water Data'!$H$6,0,10*ROW('Water Data'!H127))),'Data Summary'!CF133="Yes"),OFFSET('Water Data'!$H$6,0,10*ROW('Water Data'!H127)),NA())</f>
        <v>#N/A</v>
      </c>
      <c r="R133" s="91" t="e">
        <f ca="true">+IF(AND(ISNUMBER(OFFSET('Water Data'!$H$9,0,10*ROW('Water Data'!H127))),'Data Summary'!CG133="Yes"),OFFSET('Water Data'!$H$9,0,10*ROW('Water Data'!H127)),NA())</f>
        <v>#N/A</v>
      </c>
      <c r="S133" s="91" t="e">
        <f ca="true">+IF(AND(ISNUMBER(OFFSET('Water Data'!$I$4,0,10*ROW('Water Data'!I127))),'Data Summary'!CH133="Yes"),100-OFFSET('Water Data'!$I$4,0,10*ROW('Water Data'!I127)),NA())</f>
        <v>#N/A</v>
      </c>
      <c r="T133" s="91" t="e">
        <f ca="true">+IF(AND(ISNUMBER(OFFSET('Water Data'!$I$6,0,10*ROW('Water Data'!I127))),'Data Summary'!CI133="Yes"),OFFSET('Water Data'!$I$6,0,10*ROW('Water Data'!I127)),NA())</f>
        <v>#N/A</v>
      </c>
      <c r="U133" s="91" t="e">
        <f ca="true">+IF(AND(ISNUMBER(OFFSET('Water Data'!$I$9,0,10*ROW('Water Data'!I127))),'Data Summary'!CJ133="Yes"),OFFSET('Water Data'!$I$9,0,10*ROW('Water Data'!I127)),NA())</f>
        <v>#N/A</v>
      </c>
      <c r="V133" s="92" t="e">
        <f ca="true">+IF(AND(ISNUMBER(OFFSET('Sanitation Data'!$D$4,0,10*ROW('Sanitation Data'!D127))),'Data Summary'!CK133="Yes"),100-OFFSET('Sanitation Data'!$D$4,0,10*ROW('Sanitation Data'!D127)),NA())</f>
        <v>#N/A</v>
      </c>
      <c r="W133" s="92" t="e">
        <f ca="true">+IF(AND(ISNUMBER(OFFSET('Sanitation Data'!$D$6,0,10*ROW('Sanitation Data'!D127))),'Data Summary'!CL133="Yes"),OFFSET('Sanitation Data'!$D$6,0,10*ROW('Sanitation Data'!D127)),NA())</f>
        <v>#N/A</v>
      </c>
      <c r="X133" s="92" t="e">
        <f ca="true">+IF(AND(ISNUMBER(OFFSET('Sanitation Data'!$D$10,0,10*ROW('Sanitation Data'!D127))),'Data Summary'!CM133="Yes"),OFFSET('Sanitation Data'!$D$10,0,10*ROW('Sanitation Data'!D127)),NA())</f>
        <v>#N/A</v>
      </c>
      <c r="Y133" s="92" t="e">
        <f ca="true">+IF(AND(ISNUMBER(OFFSET('Sanitation Data'!$D$11,0,10*ROW('Sanitation Data'!D127))),'Data Summary'!CN133="Yes"),OFFSET('Sanitation Data'!$D$11,0,10*ROW('Sanitation Data'!D127)),NA())</f>
        <v>#N/A</v>
      </c>
      <c r="Z133" s="92" t="e">
        <f ca="true">+IF(AND(ISNUMBER(OFFSET('Sanitation Data'!$D$12,0,10*ROW('Sanitation Data'!D127))),'Data Summary'!CO133="Yes"),OFFSET('Sanitation Data'!$D$12,0,10*ROW('Sanitation Data'!D127)),NA())</f>
        <v>#N/A</v>
      </c>
      <c r="AA133" s="92" t="e">
        <f ca="true">+IF(AND(ISNUMBER(OFFSET('Sanitation Data'!$E$4,0,10*ROW('Sanitation Data'!E127))),'Data Summary'!CP133="Yes"),100-OFFSET('Sanitation Data'!$E$4,0,10*ROW('Sanitation Data'!E127)),NA())</f>
        <v>#N/A</v>
      </c>
      <c r="AB133" s="92" t="e">
        <f ca="true">+IF(AND(ISNUMBER(OFFSET('Sanitation Data'!$E$6,0,10*ROW('Sanitation Data'!E127))),'Data Summary'!CQ133="Yes"),OFFSET('Sanitation Data'!$E$6,0,10*ROW('Sanitation Data'!E127)),NA())</f>
        <v>#N/A</v>
      </c>
      <c r="AC133" s="92" t="e">
        <f ca="true">+IF(AND(ISNUMBER(OFFSET('Sanitation Data'!$E$10,0,10*ROW('Sanitation Data'!E127))),'Data Summary'!CR133="Yes"),OFFSET('Sanitation Data'!$E$10,0,10*ROW('Sanitation Data'!E127)),NA())</f>
        <v>#N/A</v>
      </c>
      <c r="AD133" s="92" t="e">
        <f ca="true">+IF(AND(ISNUMBER(OFFSET('Sanitation Data'!$E$11,0,10*ROW('Sanitation Data'!E127))),'Data Summary'!CS133="Yes"),OFFSET('Sanitation Data'!$E$11,0,10*ROW('Sanitation Data'!E127)),NA())</f>
        <v>#N/A</v>
      </c>
      <c r="AE133" s="92" t="e">
        <f ca="true">+IF(AND(ISNUMBER(OFFSET('Sanitation Data'!$E$12,0,10*ROW('Sanitation Data'!E127))),'Data Summary'!CT133="Yes"),OFFSET('Sanitation Data'!$E$12,0,10*ROW('Sanitation Data'!E127)),NA())</f>
        <v>#N/A</v>
      </c>
      <c r="AF133" s="92" t="e">
        <f ca="true">+IF(AND(ISNUMBER(OFFSET('Sanitation Data'!$F$4,0,10*ROW('Sanitation Data'!F127))),'Data Summary'!CU133="Yes"),100-OFFSET('Sanitation Data'!$F$4,0,10*ROW('Sanitation Data'!F127)),NA())</f>
        <v>#N/A</v>
      </c>
      <c r="AG133" s="92" t="e">
        <f ca="true">+IF(AND(ISNUMBER(OFFSET('Sanitation Data'!$F$6,0,10*ROW('Sanitation Data'!F127))),'Data Summary'!CV133="Yes"),OFFSET('Sanitation Data'!$F$6,0,10*ROW('Sanitation Data'!F127)),NA())</f>
        <v>#N/A</v>
      </c>
      <c r="AH133" s="92" t="e">
        <f ca="true">+IF(AND(ISNUMBER(OFFSET('Sanitation Data'!$F$10,0,10*ROW('Sanitation Data'!F127))),'Data Summary'!CW133="Yes"),OFFSET('Sanitation Data'!$F$10,0,10*ROW('Sanitation Data'!F127)),NA())</f>
        <v>#N/A</v>
      </c>
      <c r="AI133" s="92" t="e">
        <f ca="true">+IF(AND(ISNUMBER(OFFSET('Sanitation Data'!$F$11,0,10*ROW('Sanitation Data'!F127))),'Data Summary'!CX133="Yes"),OFFSET('Sanitation Data'!$F$11,0,10*ROW('Sanitation Data'!F127)),NA())</f>
        <v>#N/A</v>
      </c>
      <c r="AJ133" s="92" t="e">
        <f ca="true">+IF(AND(ISNUMBER(OFFSET('Sanitation Data'!$F$12,0,10*ROW('Sanitation Data'!F127))),'Data Summary'!CY133="Yes"),OFFSET('Sanitation Data'!$F$12,0,10*ROW('Sanitation Data'!F127)),NA())</f>
        <v>#N/A</v>
      </c>
      <c r="AK133" s="92" t="e">
        <f ca="true">+IF(AND(ISNUMBER(OFFSET('Sanitation Data'!$G$4,0,10*ROW('Sanitation Data'!G127))),'Data Summary'!CZ133="Yes"),100-OFFSET('Sanitation Data'!$G$4,0,10*ROW('Sanitation Data'!G127)),NA())</f>
        <v>#N/A</v>
      </c>
      <c r="AL133" s="92" t="e">
        <f ca="true">+IF(AND(ISNUMBER(OFFSET('Sanitation Data'!$G$6,0,10*ROW('Sanitation Data'!G127))),'Data Summary'!DA133="Yes"),OFFSET('Sanitation Data'!$G$6,0,10*ROW('Sanitation Data'!G127)),NA())</f>
        <v>#N/A</v>
      </c>
      <c r="AM133" s="92" t="e">
        <f ca="true">+IF(AND(ISNUMBER(OFFSET('Sanitation Data'!$G$10,0,10*ROW('Sanitation Data'!G127))),'Data Summary'!DB133="Yes"),OFFSET('Sanitation Data'!$G$10,0,10*ROW('Sanitation Data'!G127)),NA())</f>
        <v>#N/A</v>
      </c>
      <c r="AN133" s="92" t="e">
        <f ca="true">+IF(AND(ISNUMBER(OFFSET('Sanitation Data'!$G$11,0,10*ROW('Sanitation Data'!G127))),'Data Summary'!DC133="Yes"),OFFSET('Sanitation Data'!$G$11,0,10*ROW('Sanitation Data'!G127)),NA())</f>
        <v>#N/A</v>
      </c>
      <c r="AO133" s="92" t="e">
        <f ca="true">+IF(AND(ISNUMBER(OFFSET('Sanitation Data'!$G$12,0,10*ROW('Sanitation Data'!G127))),'Data Summary'!DD133="Yes"),OFFSET('Sanitation Data'!$G$12,0,10*ROW('Sanitation Data'!G127)),NA())</f>
        <v>#N/A</v>
      </c>
      <c r="AP133" s="92" t="e">
        <f ca="true">+IF(AND(ISNUMBER(OFFSET('Sanitation Data'!$H$4,0,10*ROW('Sanitation Data'!H127))),'Data Summary'!DE133="Yes"),100-OFFSET('Sanitation Data'!$H$4,0,10*ROW('Sanitation Data'!H127)),NA())</f>
        <v>#N/A</v>
      </c>
      <c r="AQ133" s="92" t="e">
        <f ca="true">+IF(AND(ISNUMBER(OFFSET('Sanitation Data'!$H$6,0,10*ROW('Sanitation Data'!H127))),'Data Summary'!DF133="Yes"),OFFSET('Sanitation Data'!$H$6,0,10*ROW('Sanitation Data'!H127)),NA())</f>
        <v>#N/A</v>
      </c>
      <c r="AR133" s="92" t="e">
        <f ca="true">+IF(AND(ISNUMBER(OFFSET('Sanitation Data'!$H$10,0,10*ROW('Sanitation Data'!H127))),'Data Summary'!DG133="Yes"),OFFSET('Sanitation Data'!$H$10,0,10*ROW('Sanitation Data'!H127)),NA())</f>
        <v>#N/A</v>
      </c>
      <c r="AS133" s="92" t="e">
        <f ca="true">+IF(AND(ISNUMBER(OFFSET('Sanitation Data'!$H$11,0,10*ROW('Sanitation Data'!H127))),'Data Summary'!DH133="Yes"),OFFSET('Sanitation Data'!$H$11,0,10*ROW('Sanitation Data'!H127)),NA())</f>
        <v>#N/A</v>
      </c>
      <c r="AT133" s="92" t="e">
        <f ca="true">+IF(AND(ISNUMBER(OFFSET('Sanitation Data'!$H$12,0,10*ROW('Sanitation Data'!H127))),'Data Summary'!DI133="Yes"),OFFSET('Sanitation Data'!$H$12,0,10*ROW('Sanitation Data'!H127)),NA())</f>
        <v>#N/A</v>
      </c>
      <c r="AU133" s="92" t="e">
        <f ca="true">+IF(AND(ISNUMBER(OFFSET('Sanitation Data'!$I$4,0,10*ROW('Sanitation Data'!I127))),'Data Summary'!DJ133="Yes"),100-OFFSET('Sanitation Data'!$I$4,0,10*ROW('Sanitation Data'!I127)),NA())</f>
        <v>#N/A</v>
      </c>
      <c r="AV133" s="92" t="e">
        <f ca="true">+IF(AND(ISNUMBER(OFFSET('Sanitation Data'!$I$6,0,10*ROW('Sanitation Data'!I127))),'Data Summary'!DK133="Yes"),OFFSET('Sanitation Data'!$I$6,0,10*ROW('Sanitation Data'!I127)),NA())</f>
        <v>#N/A</v>
      </c>
      <c r="AW133" s="92" t="e">
        <f ca="true">+IF(AND(ISNUMBER(OFFSET('Sanitation Data'!$I$10,0,10*ROW('Sanitation Data'!I127))),'Data Summary'!DL133="Yes"),OFFSET('Sanitation Data'!$I$10,0,10*ROW('Sanitation Data'!I127)),NA())</f>
        <v>#N/A</v>
      </c>
      <c r="AX133" s="92" t="e">
        <f ca="true">+IF(AND(ISNUMBER(OFFSET('Sanitation Data'!$I$11,0,10*ROW('Sanitation Data'!I127))),'Data Summary'!DM133="Yes"),OFFSET('Sanitation Data'!$I$11,0,10*ROW('Sanitation Data'!I127)),NA())</f>
        <v>#N/A</v>
      </c>
      <c r="AY133" s="92" t="e">
        <f ca="true">+IF(AND(ISNUMBER(OFFSET('Sanitation Data'!$I$12,0,10*ROW('Sanitation Data'!I127))),'Data Summary'!DN133="Yes"),OFFSET('Sanitation Data'!$I$12,0,10*ROW('Sanitation Data'!I127)),NA())</f>
        <v>#N/A</v>
      </c>
      <c r="AZ133" s="93" t="e">
        <f ca="true">+IF(AND(ISNUMBER(OFFSET('Hygiene Data'!$D$5,0,10*ROW('Hygiene Data'!D127))),'Data Summary'!DO133="Yes"),OFFSET('Hygiene Data'!$D$5,0,10*ROW('Hygiene Data'!D127)),NA())</f>
        <v>#N/A</v>
      </c>
      <c r="BA133" s="93" t="e">
        <f ca="true">+IF(AND(ISNUMBER(OFFSET('Hygiene Data'!$D$7,0,10*ROW('Hygiene Data'!D127))),'Data Summary'!DP133="Yes"),OFFSET('Hygiene Data'!$D$7,0,10*ROW('Hygiene Data'!D127)),NA())</f>
        <v>#N/A</v>
      </c>
      <c r="BB133" s="93" t="e">
        <f ca="true">+IF(AND(ISNUMBER(OFFSET('Hygiene Data'!$D$9,0,10*ROW('Hygiene Data'!D127))),'Data Summary'!DQ133="Yes"),OFFSET('Hygiene Data'!$D$9,0,10*ROW('Hygiene Data'!D127)),NA())</f>
        <v>#N/A</v>
      </c>
      <c r="BC133" s="93" t="e">
        <f ca="true">+IF(AND(ISNUMBER(OFFSET('Hygiene Data'!$E$5,0,10*ROW('Hygiene Data'!E127))),'Data Summary'!DR133="Yes"),OFFSET('Hygiene Data'!$E$5,0,10*ROW('Hygiene Data'!E127)),NA())</f>
        <v>#N/A</v>
      </c>
      <c r="BD133" s="93" t="e">
        <f ca="true">+IF(AND(ISNUMBER(OFFSET('Hygiene Data'!$E$7,0,10*ROW('Hygiene Data'!E127))),'Data Summary'!DS133="Yes"),OFFSET('Hygiene Data'!$E$7,0,10*ROW('Hygiene Data'!E127)),NA())</f>
        <v>#N/A</v>
      </c>
      <c r="BE133" s="93" t="e">
        <f ca="true">+IF(AND(ISNUMBER(OFFSET('Hygiene Data'!$E$9,0,10*ROW('Hygiene Data'!E127))),'Data Summary'!DT133="Yes"),OFFSET('Hygiene Data'!$E$9,0,10*ROW('Hygiene Data'!E127)),NA())</f>
        <v>#N/A</v>
      </c>
      <c r="BF133" s="93" t="e">
        <f ca="true">+IF(AND(ISNUMBER(OFFSET('Hygiene Data'!$F$5,0,10*ROW('Hygiene Data'!F127))),'Data Summary'!DU133="Yes"),OFFSET('Hygiene Data'!$F$5,0,10*ROW('Hygiene Data'!F127)),NA())</f>
        <v>#N/A</v>
      </c>
      <c r="BG133" s="93" t="e">
        <f ca="true">+IF(AND(ISNUMBER(OFFSET('Hygiene Data'!$F$7,0,10*ROW('Hygiene Data'!F127))),'Data Summary'!DV133="Yes"),OFFSET('Hygiene Data'!$F$7,0,10*ROW('Hygiene Data'!F127)),NA())</f>
        <v>#N/A</v>
      </c>
      <c r="BH133" s="93" t="e">
        <f ca="true">+IF(AND(ISNUMBER(OFFSET('Hygiene Data'!$F$9,0,10*ROW('Hygiene Data'!F127))),'Data Summary'!DW133="Yes"),OFFSET('Hygiene Data'!$F$9,0,10*ROW('Hygiene Data'!F127)),NA())</f>
        <v>#N/A</v>
      </c>
      <c r="BI133" s="93" t="e">
        <f ca="true">+IF(AND(ISNUMBER(OFFSET('Hygiene Data'!$G$5,0,10*ROW('Hygiene Data'!G127))),'Data Summary'!DX133="Yes"),OFFSET('Hygiene Data'!$G$5,0,10*ROW('Hygiene Data'!G127)),NA())</f>
        <v>#N/A</v>
      </c>
      <c r="BJ133" s="93" t="e">
        <f ca="true">+IF(AND(ISNUMBER(OFFSET('Hygiene Data'!$G$7,0,10*ROW('Hygiene Data'!G127))),'Data Summary'!DY133="Yes"),OFFSET('Hygiene Data'!$G$7,0,10*ROW('Hygiene Data'!G127)),NA())</f>
        <v>#N/A</v>
      </c>
      <c r="BK133" s="93" t="e">
        <f ca="true">+IF(AND(ISNUMBER(OFFSET('Hygiene Data'!$G$9,0,10*ROW('Hygiene Data'!G127))),'Data Summary'!DZ133="Yes"),OFFSET('Hygiene Data'!$G$9,0,10*ROW('Hygiene Data'!G127)),NA())</f>
        <v>#N/A</v>
      </c>
      <c r="BL133" s="93" t="e">
        <f ca="true">+IF(AND(ISNUMBER(OFFSET('Hygiene Data'!$H$5,0,10*ROW('Hygiene Data'!H127))),'Data Summary'!EA133="Yes"),OFFSET('Hygiene Data'!$H$5,0,10*ROW('Hygiene Data'!H127)),NA())</f>
        <v>#N/A</v>
      </c>
      <c r="BM133" s="93" t="e">
        <f ca="true">+IF(AND(ISNUMBER(OFFSET('Hygiene Data'!$H$7,0,10*ROW('Hygiene Data'!H127))),'Data Summary'!EB133="Yes"),OFFSET('Hygiene Data'!$H$7,0,10*ROW('Hygiene Data'!H127)),NA())</f>
        <v>#N/A</v>
      </c>
      <c r="BN133" s="93" t="e">
        <f ca="true">+IF(AND(ISNUMBER(OFFSET('Hygiene Data'!$H$9,0,10*ROW('Hygiene Data'!H127))),'Data Summary'!EC133="Yes"),OFFSET('Hygiene Data'!$H$9,0,10*ROW('Hygiene Data'!H127)),NA())</f>
        <v>#N/A</v>
      </c>
      <c r="BO133" s="93" t="e">
        <f ca="true">+IF(AND(ISNUMBER(OFFSET('Hygiene Data'!$I$5,0,10*ROW('Hygiene Data'!I127))),'Data Summary'!ED133="Yes"),OFFSET('Hygiene Data'!$I$5,0,10*ROW('Hygiene Data'!I127)),NA())</f>
        <v>#N/A</v>
      </c>
      <c r="BP133" s="93" t="e">
        <f ca="true">+IF(AND(ISNUMBER(OFFSET('Hygiene Data'!$I$7,0,10*ROW('Hygiene Data'!I127))),'Data Summary'!EE133="Yes"),OFFSET('Hygiene Data'!$I$7,0,10*ROW('Hygiene Data'!I127)),NA())</f>
        <v>#N/A</v>
      </c>
      <c r="BQ133" s="93" t="e">
        <f ca="true">+IF(AND(ISNUMBER(OFFSET('Hygiene Data'!$I$9,0,10*ROW('Hygiene Data'!I127))),'Data Summary'!EF133="Yes"),OFFSET('Hygiene Data'!$I$9,0,10*ROW('Hygiene Data'!I127)),NA())</f>
        <v>#N/A</v>
      </c>
    </row>
    <row xmlns:x14ac="http://schemas.microsoft.com/office/spreadsheetml/2009/9/ac" r="134" x14ac:dyDescent="0.2">
      <c r="A134" s="328" t="e">
        <f ca="true">+RIGHT('Data Summary'!A134,LEN('Data Summary'!A134)-9)</f>
        <v>#VALUE!</v>
      </c>
      <c r="B134" s="35" t="str">
        <f ca="true">+IF(ISTEXT('Data Summary'!B134),'Data Summary'!B134,"")</f>
        <v/>
      </c>
      <c r="C134" s="327" t="e">
        <f ca="true">+VALUE('Data Summary'!C134)</f>
        <v>#VALUE!</v>
      </c>
      <c r="D134" s="91" t="e">
        <f ca="true">+IF(AND(ISNUMBER(OFFSET('Water Data'!$D$4,0,10*ROW('Water Data'!D128))),'Data Summary'!BS134="Yes"),100-OFFSET('Water Data'!$D$4,0,10*ROW('Water Data'!D128)),NA())</f>
        <v>#N/A</v>
      </c>
      <c r="E134" s="91" t="e">
        <f ca="true">+IF(AND(ISNUMBER(OFFSET('Water Data'!$D$6,0,10*ROW('Water Data'!D128))),'Data Summary'!BT134="Yes"),OFFSET('Water Data'!$D$6,0,10*ROW('Water Data'!D128)),NA())</f>
        <v>#N/A</v>
      </c>
      <c r="F134" s="91" t="e">
        <f ca="true">+IF(AND(ISNUMBER(OFFSET('Water Data'!$D$9,0,10*ROW('Water Data'!D128))),'Data Summary'!BU134="Yes"),OFFSET('Water Data'!$D$9,0,10*ROW('Water Data'!D128)),NA())</f>
        <v>#N/A</v>
      </c>
      <c r="G134" s="91" t="e">
        <f ca="true">+IF(AND(ISNUMBER(OFFSET('Water Data'!$E$4,0,10*ROW('Water Data'!E128))),'Data Summary'!BV134="Yes"),100-OFFSET('Water Data'!$E$4,0,10*ROW('Water Data'!E128)),NA())</f>
        <v>#N/A</v>
      </c>
      <c r="H134" s="91" t="e">
        <f ca="true">+IF(AND(ISNUMBER(OFFSET('Water Data'!$E$6,0,10*ROW('Water Data'!E128))),'Data Summary'!BW134="Yes"),OFFSET('Water Data'!$E$6,0,10*ROW('Water Data'!E128)),NA())</f>
        <v>#N/A</v>
      </c>
      <c r="I134" s="91" t="e">
        <f ca="true">+IF(AND(ISNUMBER(OFFSET('Water Data'!$E$9,0,10*ROW('Water Data'!E128))),'Data Summary'!BX134="Yes"),OFFSET('Water Data'!$E$9,0,10*ROW('Water Data'!E128)),NA())</f>
        <v>#N/A</v>
      </c>
      <c r="J134" s="91" t="e">
        <f ca="true">+IF(AND(ISNUMBER(OFFSET('Water Data'!$F$4,0,10*ROW('Water Data'!F128))),'Data Summary'!BY134="Yes"),100-OFFSET('Water Data'!$F$4,0,10*ROW('Water Data'!F128)),NA())</f>
        <v>#N/A</v>
      </c>
      <c r="K134" s="91" t="e">
        <f ca="true">+IF(AND(ISNUMBER(OFFSET('Water Data'!$F$6,0,10*ROW('Water Data'!F128))),'Data Summary'!BZ134="Yes"),OFFSET('Water Data'!$F$6,0,10*ROW('Water Data'!F128)),NA())</f>
        <v>#N/A</v>
      </c>
      <c r="L134" s="91" t="e">
        <f ca="true">+IF(AND(ISNUMBER(OFFSET('Water Data'!$F$9,0,10*ROW('Water Data'!F128))),'Data Summary'!CA134="Yes"),OFFSET('Water Data'!$F$9,0,10*ROW('Water Data'!F128)),NA())</f>
        <v>#N/A</v>
      </c>
      <c r="M134" s="91" t="e">
        <f ca="true">+IF(AND(ISNUMBER(OFFSET('Water Data'!$G$4,0,10*ROW('Water Data'!G128))),'Data Summary'!CB134="Yes"),100-OFFSET('Water Data'!$G$4,0,10*ROW('Water Data'!G128)),NA())</f>
        <v>#N/A</v>
      </c>
      <c r="N134" s="91" t="e">
        <f ca="true">+IF(AND(ISNUMBER(OFFSET('Water Data'!$G$6,0,10*ROW('Water Data'!G128))),'Data Summary'!CC134="Yes"),OFFSET('Water Data'!$G$6,0,10*ROW('Water Data'!G128)),NA())</f>
        <v>#N/A</v>
      </c>
      <c r="O134" s="91" t="e">
        <f ca="true">+IF(AND(ISNUMBER(OFFSET('Water Data'!$G$9,0,10*ROW('Water Data'!G128))),'Data Summary'!CD134="Yes"),OFFSET('Water Data'!$G$9,0,10*ROW('Water Data'!G128)),NA())</f>
        <v>#N/A</v>
      </c>
      <c r="P134" s="91" t="e">
        <f ca="true">+IF(AND(ISNUMBER(OFFSET('Water Data'!$H$4,0,10*ROW('Water Data'!H128))),'Data Summary'!CE134="Yes"),100-OFFSET('Water Data'!$H$4,0,10*ROW('Water Data'!H128)),NA())</f>
        <v>#N/A</v>
      </c>
      <c r="Q134" s="91" t="e">
        <f ca="true">+IF(AND(ISNUMBER(OFFSET('Water Data'!$H$6,0,10*ROW('Water Data'!H128))),'Data Summary'!CF134="Yes"),OFFSET('Water Data'!$H$6,0,10*ROW('Water Data'!H128)),NA())</f>
        <v>#N/A</v>
      </c>
      <c r="R134" s="91" t="e">
        <f ca="true">+IF(AND(ISNUMBER(OFFSET('Water Data'!$H$9,0,10*ROW('Water Data'!H128))),'Data Summary'!CG134="Yes"),OFFSET('Water Data'!$H$9,0,10*ROW('Water Data'!H128)),NA())</f>
        <v>#N/A</v>
      </c>
      <c r="S134" s="91" t="e">
        <f ca="true">+IF(AND(ISNUMBER(OFFSET('Water Data'!$I$4,0,10*ROW('Water Data'!I128))),'Data Summary'!CH134="Yes"),100-OFFSET('Water Data'!$I$4,0,10*ROW('Water Data'!I128)),NA())</f>
        <v>#N/A</v>
      </c>
      <c r="T134" s="91" t="e">
        <f ca="true">+IF(AND(ISNUMBER(OFFSET('Water Data'!$I$6,0,10*ROW('Water Data'!I128))),'Data Summary'!CI134="Yes"),OFFSET('Water Data'!$I$6,0,10*ROW('Water Data'!I128)),NA())</f>
        <v>#N/A</v>
      </c>
      <c r="U134" s="91" t="e">
        <f ca="true">+IF(AND(ISNUMBER(OFFSET('Water Data'!$I$9,0,10*ROW('Water Data'!I128))),'Data Summary'!CJ134="Yes"),OFFSET('Water Data'!$I$9,0,10*ROW('Water Data'!I128)),NA())</f>
        <v>#N/A</v>
      </c>
      <c r="V134" s="92" t="e">
        <f ca="true">+IF(AND(ISNUMBER(OFFSET('Sanitation Data'!$D$4,0,10*ROW('Sanitation Data'!D128))),'Data Summary'!CK134="Yes"),100-OFFSET('Sanitation Data'!$D$4,0,10*ROW('Sanitation Data'!D128)),NA())</f>
        <v>#N/A</v>
      </c>
      <c r="W134" s="92" t="e">
        <f ca="true">+IF(AND(ISNUMBER(OFFSET('Sanitation Data'!$D$6,0,10*ROW('Sanitation Data'!D128))),'Data Summary'!CL134="Yes"),OFFSET('Sanitation Data'!$D$6,0,10*ROW('Sanitation Data'!D128)),NA())</f>
        <v>#N/A</v>
      </c>
      <c r="X134" s="92" t="e">
        <f ca="true">+IF(AND(ISNUMBER(OFFSET('Sanitation Data'!$D$10,0,10*ROW('Sanitation Data'!D128))),'Data Summary'!CM134="Yes"),OFFSET('Sanitation Data'!$D$10,0,10*ROW('Sanitation Data'!D128)),NA())</f>
        <v>#N/A</v>
      </c>
      <c r="Y134" s="92" t="e">
        <f ca="true">+IF(AND(ISNUMBER(OFFSET('Sanitation Data'!$D$11,0,10*ROW('Sanitation Data'!D128))),'Data Summary'!CN134="Yes"),OFFSET('Sanitation Data'!$D$11,0,10*ROW('Sanitation Data'!D128)),NA())</f>
        <v>#N/A</v>
      </c>
      <c r="Z134" s="92" t="e">
        <f ca="true">+IF(AND(ISNUMBER(OFFSET('Sanitation Data'!$D$12,0,10*ROW('Sanitation Data'!D128))),'Data Summary'!CO134="Yes"),OFFSET('Sanitation Data'!$D$12,0,10*ROW('Sanitation Data'!D128)),NA())</f>
        <v>#N/A</v>
      </c>
      <c r="AA134" s="92" t="e">
        <f ca="true">+IF(AND(ISNUMBER(OFFSET('Sanitation Data'!$E$4,0,10*ROW('Sanitation Data'!E128))),'Data Summary'!CP134="Yes"),100-OFFSET('Sanitation Data'!$E$4,0,10*ROW('Sanitation Data'!E128)),NA())</f>
        <v>#N/A</v>
      </c>
      <c r="AB134" s="92" t="e">
        <f ca="true">+IF(AND(ISNUMBER(OFFSET('Sanitation Data'!$E$6,0,10*ROW('Sanitation Data'!E128))),'Data Summary'!CQ134="Yes"),OFFSET('Sanitation Data'!$E$6,0,10*ROW('Sanitation Data'!E128)),NA())</f>
        <v>#N/A</v>
      </c>
      <c r="AC134" s="92" t="e">
        <f ca="true">+IF(AND(ISNUMBER(OFFSET('Sanitation Data'!$E$10,0,10*ROW('Sanitation Data'!E128))),'Data Summary'!CR134="Yes"),OFFSET('Sanitation Data'!$E$10,0,10*ROW('Sanitation Data'!E128)),NA())</f>
        <v>#N/A</v>
      </c>
      <c r="AD134" s="92" t="e">
        <f ca="true">+IF(AND(ISNUMBER(OFFSET('Sanitation Data'!$E$11,0,10*ROW('Sanitation Data'!E128))),'Data Summary'!CS134="Yes"),OFFSET('Sanitation Data'!$E$11,0,10*ROW('Sanitation Data'!E128)),NA())</f>
        <v>#N/A</v>
      </c>
      <c r="AE134" s="92" t="e">
        <f ca="true">+IF(AND(ISNUMBER(OFFSET('Sanitation Data'!$E$12,0,10*ROW('Sanitation Data'!E128))),'Data Summary'!CT134="Yes"),OFFSET('Sanitation Data'!$E$12,0,10*ROW('Sanitation Data'!E128)),NA())</f>
        <v>#N/A</v>
      </c>
      <c r="AF134" s="92" t="e">
        <f ca="true">+IF(AND(ISNUMBER(OFFSET('Sanitation Data'!$F$4,0,10*ROW('Sanitation Data'!F128))),'Data Summary'!CU134="Yes"),100-OFFSET('Sanitation Data'!$F$4,0,10*ROW('Sanitation Data'!F128)),NA())</f>
        <v>#N/A</v>
      </c>
      <c r="AG134" s="92" t="e">
        <f ca="true">+IF(AND(ISNUMBER(OFFSET('Sanitation Data'!$F$6,0,10*ROW('Sanitation Data'!F128))),'Data Summary'!CV134="Yes"),OFFSET('Sanitation Data'!$F$6,0,10*ROW('Sanitation Data'!F128)),NA())</f>
        <v>#N/A</v>
      </c>
      <c r="AH134" s="92" t="e">
        <f ca="true">+IF(AND(ISNUMBER(OFFSET('Sanitation Data'!$F$10,0,10*ROW('Sanitation Data'!F128))),'Data Summary'!CW134="Yes"),OFFSET('Sanitation Data'!$F$10,0,10*ROW('Sanitation Data'!F128)),NA())</f>
        <v>#N/A</v>
      </c>
      <c r="AI134" s="92" t="e">
        <f ca="true">+IF(AND(ISNUMBER(OFFSET('Sanitation Data'!$F$11,0,10*ROW('Sanitation Data'!F128))),'Data Summary'!CX134="Yes"),OFFSET('Sanitation Data'!$F$11,0,10*ROW('Sanitation Data'!F128)),NA())</f>
        <v>#N/A</v>
      </c>
      <c r="AJ134" s="92" t="e">
        <f ca="true">+IF(AND(ISNUMBER(OFFSET('Sanitation Data'!$F$12,0,10*ROW('Sanitation Data'!F128))),'Data Summary'!CY134="Yes"),OFFSET('Sanitation Data'!$F$12,0,10*ROW('Sanitation Data'!F128)),NA())</f>
        <v>#N/A</v>
      </c>
      <c r="AK134" s="92" t="e">
        <f ca="true">+IF(AND(ISNUMBER(OFFSET('Sanitation Data'!$G$4,0,10*ROW('Sanitation Data'!G128))),'Data Summary'!CZ134="Yes"),100-OFFSET('Sanitation Data'!$G$4,0,10*ROW('Sanitation Data'!G128)),NA())</f>
        <v>#N/A</v>
      </c>
      <c r="AL134" s="92" t="e">
        <f ca="true">+IF(AND(ISNUMBER(OFFSET('Sanitation Data'!$G$6,0,10*ROW('Sanitation Data'!G128))),'Data Summary'!DA134="Yes"),OFFSET('Sanitation Data'!$G$6,0,10*ROW('Sanitation Data'!G128)),NA())</f>
        <v>#N/A</v>
      </c>
      <c r="AM134" s="92" t="e">
        <f ca="true">+IF(AND(ISNUMBER(OFFSET('Sanitation Data'!$G$10,0,10*ROW('Sanitation Data'!G128))),'Data Summary'!DB134="Yes"),OFFSET('Sanitation Data'!$G$10,0,10*ROW('Sanitation Data'!G128)),NA())</f>
        <v>#N/A</v>
      </c>
      <c r="AN134" s="92" t="e">
        <f ca="true">+IF(AND(ISNUMBER(OFFSET('Sanitation Data'!$G$11,0,10*ROW('Sanitation Data'!G128))),'Data Summary'!DC134="Yes"),OFFSET('Sanitation Data'!$G$11,0,10*ROW('Sanitation Data'!G128)),NA())</f>
        <v>#N/A</v>
      </c>
      <c r="AO134" s="92" t="e">
        <f ca="true">+IF(AND(ISNUMBER(OFFSET('Sanitation Data'!$G$12,0,10*ROW('Sanitation Data'!G128))),'Data Summary'!DD134="Yes"),OFFSET('Sanitation Data'!$G$12,0,10*ROW('Sanitation Data'!G128)),NA())</f>
        <v>#N/A</v>
      </c>
      <c r="AP134" s="92" t="e">
        <f ca="true">+IF(AND(ISNUMBER(OFFSET('Sanitation Data'!$H$4,0,10*ROW('Sanitation Data'!H128))),'Data Summary'!DE134="Yes"),100-OFFSET('Sanitation Data'!$H$4,0,10*ROW('Sanitation Data'!H128)),NA())</f>
        <v>#N/A</v>
      </c>
      <c r="AQ134" s="92" t="e">
        <f ca="true">+IF(AND(ISNUMBER(OFFSET('Sanitation Data'!$H$6,0,10*ROW('Sanitation Data'!H128))),'Data Summary'!DF134="Yes"),OFFSET('Sanitation Data'!$H$6,0,10*ROW('Sanitation Data'!H128)),NA())</f>
        <v>#N/A</v>
      </c>
      <c r="AR134" s="92" t="e">
        <f ca="true">+IF(AND(ISNUMBER(OFFSET('Sanitation Data'!$H$10,0,10*ROW('Sanitation Data'!H128))),'Data Summary'!DG134="Yes"),OFFSET('Sanitation Data'!$H$10,0,10*ROW('Sanitation Data'!H128)),NA())</f>
        <v>#N/A</v>
      </c>
      <c r="AS134" s="92" t="e">
        <f ca="true">+IF(AND(ISNUMBER(OFFSET('Sanitation Data'!$H$11,0,10*ROW('Sanitation Data'!H128))),'Data Summary'!DH134="Yes"),OFFSET('Sanitation Data'!$H$11,0,10*ROW('Sanitation Data'!H128)),NA())</f>
        <v>#N/A</v>
      </c>
      <c r="AT134" s="92" t="e">
        <f ca="true">+IF(AND(ISNUMBER(OFFSET('Sanitation Data'!$H$12,0,10*ROW('Sanitation Data'!H128))),'Data Summary'!DI134="Yes"),OFFSET('Sanitation Data'!$H$12,0,10*ROW('Sanitation Data'!H128)),NA())</f>
        <v>#N/A</v>
      </c>
      <c r="AU134" s="92" t="e">
        <f ca="true">+IF(AND(ISNUMBER(OFFSET('Sanitation Data'!$I$4,0,10*ROW('Sanitation Data'!I128))),'Data Summary'!DJ134="Yes"),100-OFFSET('Sanitation Data'!$I$4,0,10*ROW('Sanitation Data'!I128)),NA())</f>
        <v>#N/A</v>
      </c>
      <c r="AV134" s="92" t="e">
        <f ca="true">+IF(AND(ISNUMBER(OFFSET('Sanitation Data'!$I$6,0,10*ROW('Sanitation Data'!I128))),'Data Summary'!DK134="Yes"),OFFSET('Sanitation Data'!$I$6,0,10*ROW('Sanitation Data'!I128)),NA())</f>
        <v>#N/A</v>
      </c>
      <c r="AW134" s="92" t="e">
        <f ca="true">+IF(AND(ISNUMBER(OFFSET('Sanitation Data'!$I$10,0,10*ROW('Sanitation Data'!I128))),'Data Summary'!DL134="Yes"),OFFSET('Sanitation Data'!$I$10,0,10*ROW('Sanitation Data'!I128)),NA())</f>
        <v>#N/A</v>
      </c>
      <c r="AX134" s="92" t="e">
        <f ca="true">+IF(AND(ISNUMBER(OFFSET('Sanitation Data'!$I$11,0,10*ROW('Sanitation Data'!I128))),'Data Summary'!DM134="Yes"),OFFSET('Sanitation Data'!$I$11,0,10*ROW('Sanitation Data'!I128)),NA())</f>
        <v>#N/A</v>
      </c>
      <c r="AY134" s="92" t="e">
        <f ca="true">+IF(AND(ISNUMBER(OFFSET('Sanitation Data'!$I$12,0,10*ROW('Sanitation Data'!I128))),'Data Summary'!DN134="Yes"),OFFSET('Sanitation Data'!$I$12,0,10*ROW('Sanitation Data'!I128)),NA())</f>
        <v>#N/A</v>
      </c>
      <c r="AZ134" s="93" t="e">
        <f ca="true">+IF(AND(ISNUMBER(OFFSET('Hygiene Data'!$D$5,0,10*ROW('Hygiene Data'!D128))),'Data Summary'!DO134="Yes"),OFFSET('Hygiene Data'!$D$5,0,10*ROW('Hygiene Data'!D128)),NA())</f>
        <v>#N/A</v>
      </c>
      <c r="BA134" s="93" t="e">
        <f ca="true">+IF(AND(ISNUMBER(OFFSET('Hygiene Data'!$D$7,0,10*ROW('Hygiene Data'!D128))),'Data Summary'!DP134="Yes"),OFFSET('Hygiene Data'!$D$7,0,10*ROW('Hygiene Data'!D128)),NA())</f>
        <v>#N/A</v>
      </c>
      <c r="BB134" s="93" t="e">
        <f ca="true">+IF(AND(ISNUMBER(OFFSET('Hygiene Data'!$D$9,0,10*ROW('Hygiene Data'!D128))),'Data Summary'!DQ134="Yes"),OFFSET('Hygiene Data'!$D$9,0,10*ROW('Hygiene Data'!D128)),NA())</f>
        <v>#N/A</v>
      </c>
      <c r="BC134" s="93" t="e">
        <f ca="true">+IF(AND(ISNUMBER(OFFSET('Hygiene Data'!$E$5,0,10*ROW('Hygiene Data'!E128))),'Data Summary'!DR134="Yes"),OFFSET('Hygiene Data'!$E$5,0,10*ROW('Hygiene Data'!E128)),NA())</f>
        <v>#N/A</v>
      </c>
      <c r="BD134" s="93" t="e">
        <f ca="true">+IF(AND(ISNUMBER(OFFSET('Hygiene Data'!$E$7,0,10*ROW('Hygiene Data'!E128))),'Data Summary'!DS134="Yes"),OFFSET('Hygiene Data'!$E$7,0,10*ROW('Hygiene Data'!E128)),NA())</f>
        <v>#N/A</v>
      </c>
      <c r="BE134" s="93" t="e">
        <f ca="true">+IF(AND(ISNUMBER(OFFSET('Hygiene Data'!$E$9,0,10*ROW('Hygiene Data'!E128))),'Data Summary'!DT134="Yes"),OFFSET('Hygiene Data'!$E$9,0,10*ROW('Hygiene Data'!E128)),NA())</f>
        <v>#N/A</v>
      </c>
      <c r="BF134" s="93" t="e">
        <f ca="true">+IF(AND(ISNUMBER(OFFSET('Hygiene Data'!$F$5,0,10*ROW('Hygiene Data'!F128))),'Data Summary'!DU134="Yes"),OFFSET('Hygiene Data'!$F$5,0,10*ROW('Hygiene Data'!F128)),NA())</f>
        <v>#N/A</v>
      </c>
      <c r="BG134" s="93" t="e">
        <f ca="true">+IF(AND(ISNUMBER(OFFSET('Hygiene Data'!$F$7,0,10*ROW('Hygiene Data'!F128))),'Data Summary'!DV134="Yes"),OFFSET('Hygiene Data'!$F$7,0,10*ROW('Hygiene Data'!F128)),NA())</f>
        <v>#N/A</v>
      </c>
      <c r="BH134" s="93" t="e">
        <f ca="true">+IF(AND(ISNUMBER(OFFSET('Hygiene Data'!$F$9,0,10*ROW('Hygiene Data'!F128))),'Data Summary'!DW134="Yes"),OFFSET('Hygiene Data'!$F$9,0,10*ROW('Hygiene Data'!F128)),NA())</f>
        <v>#N/A</v>
      </c>
      <c r="BI134" s="93" t="e">
        <f ca="true">+IF(AND(ISNUMBER(OFFSET('Hygiene Data'!$G$5,0,10*ROW('Hygiene Data'!G128))),'Data Summary'!DX134="Yes"),OFFSET('Hygiene Data'!$G$5,0,10*ROW('Hygiene Data'!G128)),NA())</f>
        <v>#N/A</v>
      </c>
      <c r="BJ134" s="93" t="e">
        <f ca="true">+IF(AND(ISNUMBER(OFFSET('Hygiene Data'!$G$7,0,10*ROW('Hygiene Data'!G128))),'Data Summary'!DY134="Yes"),OFFSET('Hygiene Data'!$G$7,0,10*ROW('Hygiene Data'!G128)),NA())</f>
        <v>#N/A</v>
      </c>
      <c r="BK134" s="93" t="e">
        <f ca="true">+IF(AND(ISNUMBER(OFFSET('Hygiene Data'!$G$9,0,10*ROW('Hygiene Data'!G128))),'Data Summary'!DZ134="Yes"),OFFSET('Hygiene Data'!$G$9,0,10*ROW('Hygiene Data'!G128)),NA())</f>
        <v>#N/A</v>
      </c>
      <c r="BL134" s="93" t="e">
        <f ca="true">+IF(AND(ISNUMBER(OFFSET('Hygiene Data'!$H$5,0,10*ROW('Hygiene Data'!H128))),'Data Summary'!EA134="Yes"),OFFSET('Hygiene Data'!$H$5,0,10*ROW('Hygiene Data'!H128)),NA())</f>
        <v>#N/A</v>
      </c>
      <c r="BM134" s="93" t="e">
        <f ca="true">+IF(AND(ISNUMBER(OFFSET('Hygiene Data'!$H$7,0,10*ROW('Hygiene Data'!H128))),'Data Summary'!EB134="Yes"),OFFSET('Hygiene Data'!$H$7,0,10*ROW('Hygiene Data'!H128)),NA())</f>
        <v>#N/A</v>
      </c>
      <c r="BN134" s="93" t="e">
        <f ca="true">+IF(AND(ISNUMBER(OFFSET('Hygiene Data'!$H$9,0,10*ROW('Hygiene Data'!H128))),'Data Summary'!EC134="Yes"),OFFSET('Hygiene Data'!$H$9,0,10*ROW('Hygiene Data'!H128)),NA())</f>
        <v>#N/A</v>
      </c>
      <c r="BO134" s="93" t="e">
        <f ca="true">+IF(AND(ISNUMBER(OFFSET('Hygiene Data'!$I$5,0,10*ROW('Hygiene Data'!I128))),'Data Summary'!ED134="Yes"),OFFSET('Hygiene Data'!$I$5,0,10*ROW('Hygiene Data'!I128)),NA())</f>
        <v>#N/A</v>
      </c>
      <c r="BP134" s="93" t="e">
        <f ca="true">+IF(AND(ISNUMBER(OFFSET('Hygiene Data'!$I$7,0,10*ROW('Hygiene Data'!I128))),'Data Summary'!EE134="Yes"),OFFSET('Hygiene Data'!$I$7,0,10*ROW('Hygiene Data'!I128)),NA())</f>
        <v>#N/A</v>
      </c>
      <c r="BQ134" s="93" t="e">
        <f ca="true">+IF(AND(ISNUMBER(OFFSET('Hygiene Data'!$I$9,0,10*ROW('Hygiene Data'!I128))),'Data Summary'!EF134="Yes"),OFFSET('Hygiene Data'!$I$9,0,10*ROW('Hygiene Data'!I128)),NA())</f>
        <v>#N/A</v>
      </c>
    </row>
    <row xmlns:x14ac="http://schemas.microsoft.com/office/spreadsheetml/2009/9/ac" r="135" x14ac:dyDescent="0.2">
      <c r="A135" s="328" t="e">
        <f ca="true">+RIGHT('Data Summary'!A135,LEN('Data Summary'!A135)-9)</f>
        <v>#VALUE!</v>
      </c>
      <c r="B135" s="35" t="str">
        <f ca="true">+IF(ISTEXT('Data Summary'!B135),'Data Summary'!B135,"")</f>
        <v/>
      </c>
      <c r="C135" s="327" t="e">
        <f ca="true">+VALUE('Data Summary'!C135)</f>
        <v>#VALUE!</v>
      </c>
      <c r="D135" s="91" t="e">
        <f ca="true">+IF(AND(ISNUMBER(OFFSET('Water Data'!$D$4,0,10*ROW('Water Data'!D129))),'Data Summary'!BS135="Yes"),100-OFFSET('Water Data'!$D$4,0,10*ROW('Water Data'!D129)),NA())</f>
        <v>#N/A</v>
      </c>
      <c r="E135" s="91" t="e">
        <f ca="true">+IF(AND(ISNUMBER(OFFSET('Water Data'!$D$6,0,10*ROW('Water Data'!D129))),'Data Summary'!BT135="Yes"),OFFSET('Water Data'!$D$6,0,10*ROW('Water Data'!D129)),NA())</f>
        <v>#N/A</v>
      </c>
      <c r="F135" s="91" t="e">
        <f ca="true">+IF(AND(ISNUMBER(OFFSET('Water Data'!$D$9,0,10*ROW('Water Data'!D129))),'Data Summary'!BU135="Yes"),OFFSET('Water Data'!$D$9,0,10*ROW('Water Data'!D129)),NA())</f>
        <v>#N/A</v>
      </c>
      <c r="G135" s="91" t="e">
        <f ca="true">+IF(AND(ISNUMBER(OFFSET('Water Data'!$E$4,0,10*ROW('Water Data'!E129))),'Data Summary'!BV135="Yes"),100-OFFSET('Water Data'!$E$4,0,10*ROW('Water Data'!E129)),NA())</f>
        <v>#N/A</v>
      </c>
      <c r="H135" s="91" t="e">
        <f ca="true">+IF(AND(ISNUMBER(OFFSET('Water Data'!$E$6,0,10*ROW('Water Data'!E129))),'Data Summary'!BW135="Yes"),OFFSET('Water Data'!$E$6,0,10*ROW('Water Data'!E129)),NA())</f>
        <v>#N/A</v>
      </c>
      <c r="I135" s="91" t="e">
        <f ca="true">+IF(AND(ISNUMBER(OFFSET('Water Data'!$E$9,0,10*ROW('Water Data'!E129))),'Data Summary'!BX135="Yes"),OFFSET('Water Data'!$E$9,0,10*ROW('Water Data'!E129)),NA())</f>
        <v>#N/A</v>
      </c>
      <c r="J135" s="91" t="e">
        <f ca="true">+IF(AND(ISNUMBER(OFFSET('Water Data'!$F$4,0,10*ROW('Water Data'!F129))),'Data Summary'!BY135="Yes"),100-OFFSET('Water Data'!$F$4,0,10*ROW('Water Data'!F129)),NA())</f>
        <v>#N/A</v>
      </c>
      <c r="K135" s="91" t="e">
        <f ca="true">+IF(AND(ISNUMBER(OFFSET('Water Data'!$F$6,0,10*ROW('Water Data'!F129))),'Data Summary'!BZ135="Yes"),OFFSET('Water Data'!$F$6,0,10*ROW('Water Data'!F129)),NA())</f>
        <v>#N/A</v>
      </c>
      <c r="L135" s="91" t="e">
        <f ca="true">+IF(AND(ISNUMBER(OFFSET('Water Data'!$F$9,0,10*ROW('Water Data'!F129))),'Data Summary'!CA135="Yes"),OFFSET('Water Data'!$F$9,0,10*ROW('Water Data'!F129)),NA())</f>
        <v>#N/A</v>
      </c>
      <c r="M135" s="91" t="e">
        <f ca="true">+IF(AND(ISNUMBER(OFFSET('Water Data'!$G$4,0,10*ROW('Water Data'!G129))),'Data Summary'!CB135="Yes"),100-OFFSET('Water Data'!$G$4,0,10*ROW('Water Data'!G129)),NA())</f>
        <v>#N/A</v>
      </c>
      <c r="N135" s="91" t="e">
        <f ca="true">+IF(AND(ISNUMBER(OFFSET('Water Data'!$G$6,0,10*ROW('Water Data'!G129))),'Data Summary'!CC135="Yes"),OFFSET('Water Data'!$G$6,0,10*ROW('Water Data'!G129)),NA())</f>
        <v>#N/A</v>
      </c>
      <c r="O135" s="91" t="e">
        <f ca="true">+IF(AND(ISNUMBER(OFFSET('Water Data'!$G$9,0,10*ROW('Water Data'!G129))),'Data Summary'!CD135="Yes"),OFFSET('Water Data'!$G$9,0,10*ROW('Water Data'!G129)),NA())</f>
        <v>#N/A</v>
      </c>
      <c r="P135" s="91" t="e">
        <f ca="true">+IF(AND(ISNUMBER(OFFSET('Water Data'!$H$4,0,10*ROW('Water Data'!H129))),'Data Summary'!CE135="Yes"),100-OFFSET('Water Data'!$H$4,0,10*ROW('Water Data'!H129)),NA())</f>
        <v>#N/A</v>
      </c>
      <c r="Q135" s="91" t="e">
        <f ca="true">+IF(AND(ISNUMBER(OFFSET('Water Data'!$H$6,0,10*ROW('Water Data'!H129))),'Data Summary'!CF135="Yes"),OFFSET('Water Data'!$H$6,0,10*ROW('Water Data'!H129)),NA())</f>
        <v>#N/A</v>
      </c>
      <c r="R135" s="91" t="e">
        <f ca="true">+IF(AND(ISNUMBER(OFFSET('Water Data'!$H$9,0,10*ROW('Water Data'!H129))),'Data Summary'!CG135="Yes"),OFFSET('Water Data'!$H$9,0,10*ROW('Water Data'!H129)),NA())</f>
        <v>#N/A</v>
      </c>
      <c r="S135" s="91" t="e">
        <f ca="true">+IF(AND(ISNUMBER(OFFSET('Water Data'!$I$4,0,10*ROW('Water Data'!I129))),'Data Summary'!CH135="Yes"),100-OFFSET('Water Data'!$I$4,0,10*ROW('Water Data'!I129)),NA())</f>
        <v>#N/A</v>
      </c>
      <c r="T135" s="91" t="e">
        <f ca="true">+IF(AND(ISNUMBER(OFFSET('Water Data'!$I$6,0,10*ROW('Water Data'!I129))),'Data Summary'!CI135="Yes"),OFFSET('Water Data'!$I$6,0,10*ROW('Water Data'!I129)),NA())</f>
        <v>#N/A</v>
      </c>
      <c r="U135" s="91" t="e">
        <f ca="true">+IF(AND(ISNUMBER(OFFSET('Water Data'!$I$9,0,10*ROW('Water Data'!I129))),'Data Summary'!CJ135="Yes"),OFFSET('Water Data'!$I$9,0,10*ROW('Water Data'!I129)),NA())</f>
        <v>#N/A</v>
      </c>
      <c r="V135" s="92" t="e">
        <f ca="true">+IF(AND(ISNUMBER(OFFSET('Sanitation Data'!$D$4,0,10*ROW('Sanitation Data'!D129))),'Data Summary'!CK135="Yes"),100-OFFSET('Sanitation Data'!$D$4,0,10*ROW('Sanitation Data'!D129)),NA())</f>
        <v>#N/A</v>
      </c>
      <c r="W135" s="92" t="e">
        <f ca="true">+IF(AND(ISNUMBER(OFFSET('Sanitation Data'!$D$6,0,10*ROW('Sanitation Data'!D129))),'Data Summary'!CL135="Yes"),OFFSET('Sanitation Data'!$D$6,0,10*ROW('Sanitation Data'!D129)),NA())</f>
        <v>#N/A</v>
      </c>
      <c r="X135" s="92" t="e">
        <f ca="true">+IF(AND(ISNUMBER(OFFSET('Sanitation Data'!$D$10,0,10*ROW('Sanitation Data'!D129))),'Data Summary'!CM135="Yes"),OFFSET('Sanitation Data'!$D$10,0,10*ROW('Sanitation Data'!D129)),NA())</f>
        <v>#N/A</v>
      </c>
      <c r="Y135" s="92" t="e">
        <f ca="true">+IF(AND(ISNUMBER(OFFSET('Sanitation Data'!$D$11,0,10*ROW('Sanitation Data'!D129))),'Data Summary'!CN135="Yes"),OFFSET('Sanitation Data'!$D$11,0,10*ROW('Sanitation Data'!D129)),NA())</f>
        <v>#N/A</v>
      </c>
      <c r="Z135" s="92" t="e">
        <f ca="true">+IF(AND(ISNUMBER(OFFSET('Sanitation Data'!$D$12,0,10*ROW('Sanitation Data'!D129))),'Data Summary'!CO135="Yes"),OFFSET('Sanitation Data'!$D$12,0,10*ROW('Sanitation Data'!D129)),NA())</f>
        <v>#N/A</v>
      </c>
      <c r="AA135" s="92" t="e">
        <f ca="true">+IF(AND(ISNUMBER(OFFSET('Sanitation Data'!$E$4,0,10*ROW('Sanitation Data'!E129))),'Data Summary'!CP135="Yes"),100-OFFSET('Sanitation Data'!$E$4,0,10*ROW('Sanitation Data'!E129)),NA())</f>
        <v>#N/A</v>
      </c>
      <c r="AB135" s="92" t="e">
        <f ca="true">+IF(AND(ISNUMBER(OFFSET('Sanitation Data'!$E$6,0,10*ROW('Sanitation Data'!E129))),'Data Summary'!CQ135="Yes"),OFFSET('Sanitation Data'!$E$6,0,10*ROW('Sanitation Data'!E129)),NA())</f>
        <v>#N/A</v>
      </c>
      <c r="AC135" s="92" t="e">
        <f ca="true">+IF(AND(ISNUMBER(OFFSET('Sanitation Data'!$E$10,0,10*ROW('Sanitation Data'!E129))),'Data Summary'!CR135="Yes"),OFFSET('Sanitation Data'!$E$10,0,10*ROW('Sanitation Data'!E129)),NA())</f>
        <v>#N/A</v>
      </c>
      <c r="AD135" s="92" t="e">
        <f ca="true">+IF(AND(ISNUMBER(OFFSET('Sanitation Data'!$E$11,0,10*ROW('Sanitation Data'!E129))),'Data Summary'!CS135="Yes"),OFFSET('Sanitation Data'!$E$11,0,10*ROW('Sanitation Data'!E129)),NA())</f>
        <v>#N/A</v>
      </c>
      <c r="AE135" s="92" t="e">
        <f ca="true">+IF(AND(ISNUMBER(OFFSET('Sanitation Data'!$E$12,0,10*ROW('Sanitation Data'!E129))),'Data Summary'!CT135="Yes"),OFFSET('Sanitation Data'!$E$12,0,10*ROW('Sanitation Data'!E129)),NA())</f>
        <v>#N/A</v>
      </c>
      <c r="AF135" s="92" t="e">
        <f ca="true">+IF(AND(ISNUMBER(OFFSET('Sanitation Data'!$F$4,0,10*ROW('Sanitation Data'!F129))),'Data Summary'!CU135="Yes"),100-OFFSET('Sanitation Data'!$F$4,0,10*ROW('Sanitation Data'!F129)),NA())</f>
        <v>#N/A</v>
      </c>
      <c r="AG135" s="92" t="e">
        <f ca="true">+IF(AND(ISNUMBER(OFFSET('Sanitation Data'!$F$6,0,10*ROW('Sanitation Data'!F129))),'Data Summary'!CV135="Yes"),OFFSET('Sanitation Data'!$F$6,0,10*ROW('Sanitation Data'!F129)),NA())</f>
        <v>#N/A</v>
      </c>
      <c r="AH135" s="92" t="e">
        <f ca="true">+IF(AND(ISNUMBER(OFFSET('Sanitation Data'!$F$10,0,10*ROW('Sanitation Data'!F129))),'Data Summary'!CW135="Yes"),OFFSET('Sanitation Data'!$F$10,0,10*ROW('Sanitation Data'!F129)),NA())</f>
        <v>#N/A</v>
      </c>
      <c r="AI135" s="92" t="e">
        <f ca="true">+IF(AND(ISNUMBER(OFFSET('Sanitation Data'!$F$11,0,10*ROW('Sanitation Data'!F129))),'Data Summary'!CX135="Yes"),OFFSET('Sanitation Data'!$F$11,0,10*ROW('Sanitation Data'!F129)),NA())</f>
        <v>#N/A</v>
      </c>
      <c r="AJ135" s="92" t="e">
        <f ca="true">+IF(AND(ISNUMBER(OFFSET('Sanitation Data'!$F$12,0,10*ROW('Sanitation Data'!F129))),'Data Summary'!CY135="Yes"),OFFSET('Sanitation Data'!$F$12,0,10*ROW('Sanitation Data'!F129)),NA())</f>
        <v>#N/A</v>
      </c>
      <c r="AK135" s="92" t="e">
        <f ca="true">+IF(AND(ISNUMBER(OFFSET('Sanitation Data'!$G$4,0,10*ROW('Sanitation Data'!G129))),'Data Summary'!CZ135="Yes"),100-OFFSET('Sanitation Data'!$G$4,0,10*ROW('Sanitation Data'!G129)),NA())</f>
        <v>#N/A</v>
      </c>
      <c r="AL135" s="92" t="e">
        <f ca="true">+IF(AND(ISNUMBER(OFFSET('Sanitation Data'!$G$6,0,10*ROW('Sanitation Data'!G129))),'Data Summary'!DA135="Yes"),OFFSET('Sanitation Data'!$G$6,0,10*ROW('Sanitation Data'!G129)),NA())</f>
        <v>#N/A</v>
      </c>
      <c r="AM135" s="92" t="e">
        <f ca="true">+IF(AND(ISNUMBER(OFFSET('Sanitation Data'!$G$10,0,10*ROW('Sanitation Data'!G129))),'Data Summary'!DB135="Yes"),OFFSET('Sanitation Data'!$G$10,0,10*ROW('Sanitation Data'!G129)),NA())</f>
        <v>#N/A</v>
      </c>
      <c r="AN135" s="92" t="e">
        <f ca="true">+IF(AND(ISNUMBER(OFFSET('Sanitation Data'!$G$11,0,10*ROW('Sanitation Data'!G129))),'Data Summary'!DC135="Yes"),OFFSET('Sanitation Data'!$G$11,0,10*ROW('Sanitation Data'!G129)),NA())</f>
        <v>#N/A</v>
      </c>
      <c r="AO135" s="92" t="e">
        <f ca="true">+IF(AND(ISNUMBER(OFFSET('Sanitation Data'!$G$12,0,10*ROW('Sanitation Data'!G129))),'Data Summary'!DD135="Yes"),OFFSET('Sanitation Data'!$G$12,0,10*ROW('Sanitation Data'!G129)),NA())</f>
        <v>#N/A</v>
      </c>
      <c r="AP135" s="92" t="e">
        <f ca="true">+IF(AND(ISNUMBER(OFFSET('Sanitation Data'!$H$4,0,10*ROW('Sanitation Data'!H129))),'Data Summary'!DE135="Yes"),100-OFFSET('Sanitation Data'!$H$4,0,10*ROW('Sanitation Data'!H129)),NA())</f>
        <v>#N/A</v>
      </c>
      <c r="AQ135" s="92" t="e">
        <f ca="true">+IF(AND(ISNUMBER(OFFSET('Sanitation Data'!$H$6,0,10*ROW('Sanitation Data'!H129))),'Data Summary'!DF135="Yes"),OFFSET('Sanitation Data'!$H$6,0,10*ROW('Sanitation Data'!H129)),NA())</f>
        <v>#N/A</v>
      </c>
      <c r="AR135" s="92" t="e">
        <f ca="true">+IF(AND(ISNUMBER(OFFSET('Sanitation Data'!$H$10,0,10*ROW('Sanitation Data'!H129))),'Data Summary'!DG135="Yes"),OFFSET('Sanitation Data'!$H$10,0,10*ROW('Sanitation Data'!H129)),NA())</f>
        <v>#N/A</v>
      </c>
      <c r="AS135" s="92" t="e">
        <f ca="true">+IF(AND(ISNUMBER(OFFSET('Sanitation Data'!$H$11,0,10*ROW('Sanitation Data'!H129))),'Data Summary'!DH135="Yes"),OFFSET('Sanitation Data'!$H$11,0,10*ROW('Sanitation Data'!H129)),NA())</f>
        <v>#N/A</v>
      </c>
      <c r="AT135" s="92" t="e">
        <f ca="true">+IF(AND(ISNUMBER(OFFSET('Sanitation Data'!$H$12,0,10*ROW('Sanitation Data'!H129))),'Data Summary'!DI135="Yes"),OFFSET('Sanitation Data'!$H$12,0,10*ROW('Sanitation Data'!H129)),NA())</f>
        <v>#N/A</v>
      </c>
      <c r="AU135" s="92" t="e">
        <f ca="true">+IF(AND(ISNUMBER(OFFSET('Sanitation Data'!$I$4,0,10*ROW('Sanitation Data'!I129))),'Data Summary'!DJ135="Yes"),100-OFFSET('Sanitation Data'!$I$4,0,10*ROW('Sanitation Data'!I129)),NA())</f>
        <v>#N/A</v>
      </c>
      <c r="AV135" s="92" t="e">
        <f ca="true">+IF(AND(ISNUMBER(OFFSET('Sanitation Data'!$I$6,0,10*ROW('Sanitation Data'!I129))),'Data Summary'!DK135="Yes"),OFFSET('Sanitation Data'!$I$6,0,10*ROW('Sanitation Data'!I129)),NA())</f>
        <v>#N/A</v>
      </c>
      <c r="AW135" s="92" t="e">
        <f ca="true">+IF(AND(ISNUMBER(OFFSET('Sanitation Data'!$I$10,0,10*ROW('Sanitation Data'!I129))),'Data Summary'!DL135="Yes"),OFFSET('Sanitation Data'!$I$10,0,10*ROW('Sanitation Data'!I129)),NA())</f>
        <v>#N/A</v>
      </c>
      <c r="AX135" s="92" t="e">
        <f ca="true">+IF(AND(ISNUMBER(OFFSET('Sanitation Data'!$I$11,0,10*ROW('Sanitation Data'!I129))),'Data Summary'!DM135="Yes"),OFFSET('Sanitation Data'!$I$11,0,10*ROW('Sanitation Data'!I129)),NA())</f>
        <v>#N/A</v>
      </c>
      <c r="AY135" s="92" t="e">
        <f ca="true">+IF(AND(ISNUMBER(OFFSET('Sanitation Data'!$I$12,0,10*ROW('Sanitation Data'!I129))),'Data Summary'!DN135="Yes"),OFFSET('Sanitation Data'!$I$12,0,10*ROW('Sanitation Data'!I129)),NA())</f>
        <v>#N/A</v>
      </c>
      <c r="AZ135" s="93" t="e">
        <f ca="true">+IF(AND(ISNUMBER(OFFSET('Hygiene Data'!$D$5,0,10*ROW('Hygiene Data'!D129))),'Data Summary'!DO135="Yes"),OFFSET('Hygiene Data'!$D$5,0,10*ROW('Hygiene Data'!D129)),NA())</f>
        <v>#N/A</v>
      </c>
      <c r="BA135" s="93" t="e">
        <f ca="true">+IF(AND(ISNUMBER(OFFSET('Hygiene Data'!$D$7,0,10*ROW('Hygiene Data'!D129))),'Data Summary'!DP135="Yes"),OFFSET('Hygiene Data'!$D$7,0,10*ROW('Hygiene Data'!D129)),NA())</f>
        <v>#N/A</v>
      </c>
      <c r="BB135" s="93" t="e">
        <f ca="true">+IF(AND(ISNUMBER(OFFSET('Hygiene Data'!$D$9,0,10*ROW('Hygiene Data'!D129))),'Data Summary'!DQ135="Yes"),OFFSET('Hygiene Data'!$D$9,0,10*ROW('Hygiene Data'!D129)),NA())</f>
        <v>#N/A</v>
      </c>
      <c r="BC135" s="93" t="e">
        <f ca="true">+IF(AND(ISNUMBER(OFFSET('Hygiene Data'!$E$5,0,10*ROW('Hygiene Data'!E129))),'Data Summary'!DR135="Yes"),OFFSET('Hygiene Data'!$E$5,0,10*ROW('Hygiene Data'!E129)),NA())</f>
        <v>#N/A</v>
      </c>
      <c r="BD135" s="93" t="e">
        <f ca="true">+IF(AND(ISNUMBER(OFFSET('Hygiene Data'!$E$7,0,10*ROW('Hygiene Data'!E129))),'Data Summary'!DS135="Yes"),OFFSET('Hygiene Data'!$E$7,0,10*ROW('Hygiene Data'!E129)),NA())</f>
        <v>#N/A</v>
      </c>
      <c r="BE135" s="93" t="e">
        <f ca="true">+IF(AND(ISNUMBER(OFFSET('Hygiene Data'!$E$9,0,10*ROW('Hygiene Data'!E129))),'Data Summary'!DT135="Yes"),OFFSET('Hygiene Data'!$E$9,0,10*ROW('Hygiene Data'!E129)),NA())</f>
        <v>#N/A</v>
      </c>
      <c r="BF135" s="93" t="e">
        <f ca="true">+IF(AND(ISNUMBER(OFFSET('Hygiene Data'!$F$5,0,10*ROW('Hygiene Data'!F129))),'Data Summary'!DU135="Yes"),OFFSET('Hygiene Data'!$F$5,0,10*ROW('Hygiene Data'!F129)),NA())</f>
        <v>#N/A</v>
      </c>
      <c r="BG135" s="93" t="e">
        <f ca="true">+IF(AND(ISNUMBER(OFFSET('Hygiene Data'!$F$7,0,10*ROW('Hygiene Data'!F129))),'Data Summary'!DV135="Yes"),OFFSET('Hygiene Data'!$F$7,0,10*ROW('Hygiene Data'!F129)),NA())</f>
        <v>#N/A</v>
      </c>
      <c r="BH135" s="93" t="e">
        <f ca="true">+IF(AND(ISNUMBER(OFFSET('Hygiene Data'!$F$9,0,10*ROW('Hygiene Data'!F129))),'Data Summary'!DW135="Yes"),OFFSET('Hygiene Data'!$F$9,0,10*ROW('Hygiene Data'!F129)),NA())</f>
        <v>#N/A</v>
      </c>
      <c r="BI135" s="93" t="e">
        <f ca="true">+IF(AND(ISNUMBER(OFFSET('Hygiene Data'!$G$5,0,10*ROW('Hygiene Data'!G129))),'Data Summary'!DX135="Yes"),OFFSET('Hygiene Data'!$G$5,0,10*ROW('Hygiene Data'!G129)),NA())</f>
        <v>#N/A</v>
      </c>
      <c r="BJ135" s="93" t="e">
        <f ca="true">+IF(AND(ISNUMBER(OFFSET('Hygiene Data'!$G$7,0,10*ROW('Hygiene Data'!G129))),'Data Summary'!DY135="Yes"),OFFSET('Hygiene Data'!$G$7,0,10*ROW('Hygiene Data'!G129)),NA())</f>
        <v>#N/A</v>
      </c>
      <c r="BK135" s="93" t="e">
        <f ca="true">+IF(AND(ISNUMBER(OFFSET('Hygiene Data'!$G$9,0,10*ROW('Hygiene Data'!G129))),'Data Summary'!DZ135="Yes"),OFFSET('Hygiene Data'!$G$9,0,10*ROW('Hygiene Data'!G129)),NA())</f>
        <v>#N/A</v>
      </c>
      <c r="BL135" s="93" t="e">
        <f ca="true">+IF(AND(ISNUMBER(OFFSET('Hygiene Data'!$H$5,0,10*ROW('Hygiene Data'!H129))),'Data Summary'!EA135="Yes"),OFFSET('Hygiene Data'!$H$5,0,10*ROW('Hygiene Data'!H129)),NA())</f>
        <v>#N/A</v>
      </c>
      <c r="BM135" s="93" t="e">
        <f ca="true">+IF(AND(ISNUMBER(OFFSET('Hygiene Data'!$H$7,0,10*ROW('Hygiene Data'!H129))),'Data Summary'!EB135="Yes"),OFFSET('Hygiene Data'!$H$7,0,10*ROW('Hygiene Data'!H129)),NA())</f>
        <v>#N/A</v>
      </c>
      <c r="BN135" s="93" t="e">
        <f ca="true">+IF(AND(ISNUMBER(OFFSET('Hygiene Data'!$H$9,0,10*ROW('Hygiene Data'!H129))),'Data Summary'!EC135="Yes"),OFFSET('Hygiene Data'!$H$9,0,10*ROW('Hygiene Data'!H129)),NA())</f>
        <v>#N/A</v>
      </c>
      <c r="BO135" s="93" t="e">
        <f ca="true">+IF(AND(ISNUMBER(OFFSET('Hygiene Data'!$I$5,0,10*ROW('Hygiene Data'!I129))),'Data Summary'!ED135="Yes"),OFFSET('Hygiene Data'!$I$5,0,10*ROW('Hygiene Data'!I129)),NA())</f>
        <v>#N/A</v>
      </c>
      <c r="BP135" s="93" t="e">
        <f ca="true">+IF(AND(ISNUMBER(OFFSET('Hygiene Data'!$I$7,0,10*ROW('Hygiene Data'!I129))),'Data Summary'!EE135="Yes"),OFFSET('Hygiene Data'!$I$7,0,10*ROW('Hygiene Data'!I129)),NA())</f>
        <v>#N/A</v>
      </c>
      <c r="BQ135" s="93" t="e">
        <f ca="true">+IF(AND(ISNUMBER(OFFSET('Hygiene Data'!$I$9,0,10*ROW('Hygiene Data'!I129))),'Data Summary'!EF135="Yes"),OFFSET('Hygiene Data'!$I$9,0,10*ROW('Hygiene Data'!I129)),NA())</f>
        <v>#N/A</v>
      </c>
    </row>
    <row xmlns:x14ac="http://schemas.microsoft.com/office/spreadsheetml/2009/9/ac" r="136" x14ac:dyDescent="0.2">
      <c r="A136" s="328" t="e">
        <f ca="true">+RIGHT('Data Summary'!A136,LEN('Data Summary'!A136)-9)</f>
        <v>#VALUE!</v>
      </c>
      <c r="B136" s="35" t="str">
        <f ca="true">+IF(ISTEXT('Data Summary'!B136),'Data Summary'!B136,"")</f>
        <v/>
      </c>
      <c r="C136" s="327" t="e">
        <f ca="true">+VALUE('Data Summary'!C136)</f>
        <v>#VALUE!</v>
      </c>
      <c r="D136" s="91" t="e">
        <f ca="true">+IF(AND(ISNUMBER(OFFSET('Water Data'!$D$4,0,10*ROW('Water Data'!D130))),'Data Summary'!BS136="Yes"),100-OFFSET('Water Data'!$D$4,0,10*ROW('Water Data'!D130)),NA())</f>
        <v>#N/A</v>
      </c>
      <c r="E136" s="91" t="e">
        <f ca="true">+IF(AND(ISNUMBER(OFFSET('Water Data'!$D$6,0,10*ROW('Water Data'!D130))),'Data Summary'!BT136="Yes"),OFFSET('Water Data'!$D$6,0,10*ROW('Water Data'!D130)),NA())</f>
        <v>#N/A</v>
      </c>
      <c r="F136" s="91" t="e">
        <f ca="true">+IF(AND(ISNUMBER(OFFSET('Water Data'!$D$9,0,10*ROW('Water Data'!D130))),'Data Summary'!BU136="Yes"),OFFSET('Water Data'!$D$9,0,10*ROW('Water Data'!D130)),NA())</f>
        <v>#N/A</v>
      </c>
      <c r="G136" s="91" t="e">
        <f ca="true">+IF(AND(ISNUMBER(OFFSET('Water Data'!$E$4,0,10*ROW('Water Data'!E130))),'Data Summary'!BV136="Yes"),100-OFFSET('Water Data'!$E$4,0,10*ROW('Water Data'!E130)),NA())</f>
        <v>#N/A</v>
      </c>
      <c r="H136" s="91" t="e">
        <f ca="true">+IF(AND(ISNUMBER(OFFSET('Water Data'!$E$6,0,10*ROW('Water Data'!E130))),'Data Summary'!BW136="Yes"),OFFSET('Water Data'!$E$6,0,10*ROW('Water Data'!E130)),NA())</f>
        <v>#N/A</v>
      </c>
      <c r="I136" s="91" t="e">
        <f ca="true">+IF(AND(ISNUMBER(OFFSET('Water Data'!$E$9,0,10*ROW('Water Data'!E130))),'Data Summary'!BX136="Yes"),OFFSET('Water Data'!$E$9,0,10*ROW('Water Data'!E130)),NA())</f>
        <v>#N/A</v>
      </c>
      <c r="J136" s="91" t="e">
        <f ca="true">+IF(AND(ISNUMBER(OFFSET('Water Data'!$F$4,0,10*ROW('Water Data'!F130))),'Data Summary'!BY136="Yes"),100-OFFSET('Water Data'!$F$4,0,10*ROW('Water Data'!F130)),NA())</f>
        <v>#N/A</v>
      </c>
      <c r="K136" s="91" t="e">
        <f ca="true">+IF(AND(ISNUMBER(OFFSET('Water Data'!$F$6,0,10*ROW('Water Data'!F130))),'Data Summary'!BZ136="Yes"),OFFSET('Water Data'!$F$6,0,10*ROW('Water Data'!F130)),NA())</f>
        <v>#N/A</v>
      </c>
      <c r="L136" s="91" t="e">
        <f ca="true">+IF(AND(ISNUMBER(OFFSET('Water Data'!$F$9,0,10*ROW('Water Data'!F130))),'Data Summary'!CA136="Yes"),OFFSET('Water Data'!$F$9,0,10*ROW('Water Data'!F130)),NA())</f>
        <v>#N/A</v>
      </c>
      <c r="M136" s="91" t="e">
        <f ca="true">+IF(AND(ISNUMBER(OFFSET('Water Data'!$G$4,0,10*ROW('Water Data'!G130))),'Data Summary'!CB136="Yes"),100-OFFSET('Water Data'!$G$4,0,10*ROW('Water Data'!G130)),NA())</f>
        <v>#N/A</v>
      </c>
      <c r="N136" s="91" t="e">
        <f ca="true">+IF(AND(ISNUMBER(OFFSET('Water Data'!$G$6,0,10*ROW('Water Data'!G130))),'Data Summary'!CC136="Yes"),OFFSET('Water Data'!$G$6,0,10*ROW('Water Data'!G130)),NA())</f>
        <v>#N/A</v>
      </c>
      <c r="O136" s="91" t="e">
        <f ca="true">+IF(AND(ISNUMBER(OFFSET('Water Data'!$G$9,0,10*ROW('Water Data'!G130))),'Data Summary'!CD136="Yes"),OFFSET('Water Data'!$G$9,0,10*ROW('Water Data'!G130)),NA())</f>
        <v>#N/A</v>
      </c>
      <c r="P136" s="91" t="e">
        <f ca="true">+IF(AND(ISNUMBER(OFFSET('Water Data'!$H$4,0,10*ROW('Water Data'!H130))),'Data Summary'!CE136="Yes"),100-OFFSET('Water Data'!$H$4,0,10*ROW('Water Data'!H130)),NA())</f>
        <v>#N/A</v>
      </c>
      <c r="Q136" s="91" t="e">
        <f ca="true">+IF(AND(ISNUMBER(OFFSET('Water Data'!$H$6,0,10*ROW('Water Data'!H130))),'Data Summary'!CF136="Yes"),OFFSET('Water Data'!$H$6,0,10*ROW('Water Data'!H130)),NA())</f>
        <v>#N/A</v>
      </c>
      <c r="R136" s="91" t="e">
        <f ca="true">+IF(AND(ISNUMBER(OFFSET('Water Data'!$H$9,0,10*ROW('Water Data'!H130))),'Data Summary'!CG136="Yes"),OFFSET('Water Data'!$H$9,0,10*ROW('Water Data'!H130)),NA())</f>
        <v>#N/A</v>
      </c>
      <c r="S136" s="91" t="e">
        <f ca="true">+IF(AND(ISNUMBER(OFFSET('Water Data'!$I$4,0,10*ROW('Water Data'!I130))),'Data Summary'!CH136="Yes"),100-OFFSET('Water Data'!$I$4,0,10*ROW('Water Data'!I130)),NA())</f>
        <v>#N/A</v>
      </c>
      <c r="T136" s="91" t="e">
        <f ca="true">+IF(AND(ISNUMBER(OFFSET('Water Data'!$I$6,0,10*ROW('Water Data'!I130))),'Data Summary'!CI136="Yes"),OFFSET('Water Data'!$I$6,0,10*ROW('Water Data'!I130)),NA())</f>
        <v>#N/A</v>
      </c>
      <c r="U136" s="91" t="e">
        <f ca="true">+IF(AND(ISNUMBER(OFFSET('Water Data'!$I$9,0,10*ROW('Water Data'!I130))),'Data Summary'!CJ136="Yes"),OFFSET('Water Data'!$I$9,0,10*ROW('Water Data'!I130)),NA())</f>
        <v>#N/A</v>
      </c>
      <c r="V136" s="92" t="e">
        <f ca="true">+IF(AND(ISNUMBER(OFFSET('Sanitation Data'!$D$4,0,10*ROW('Sanitation Data'!D130))),'Data Summary'!CK136="Yes"),100-OFFSET('Sanitation Data'!$D$4,0,10*ROW('Sanitation Data'!D130)),NA())</f>
        <v>#N/A</v>
      </c>
      <c r="W136" s="92" t="e">
        <f ca="true">+IF(AND(ISNUMBER(OFFSET('Sanitation Data'!$D$6,0,10*ROW('Sanitation Data'!D130))),'Data Summary'!CL136="Yes"),OFFSET('Sanitation Data'!$D$6,0,10*ROW('Sanitation Data'!D130)),NA())</f>
        <v>#N/A</v>
      </c>
      <c r="X136" s="92" t="e">
        <f ca="true">+IF(AND(ISNUMBER(OFFSET('Sanitation Data'!$D$10,0,10*ROW('Sanitation Data'!D130))),'Data Summary'!CM136="Yes"),OFFSET('Sanitation Data'!$D$10,0,10*ROW('Sanitation Data'!D130)),NA())</f>
        <v>#N/A</v>
      </c>
      <c r="Y136" s="92" t="e">
        <f ca="true">+IF(AND(ISNUMBER(OFFSET('Sanitation Data'!$D$11,0,10*ROW('Sanitation Data'!D130))),'Data Summary'!CN136="Yes"),OFFSET('Sanitation Data'!$D$11,0,10*ROW('Sanitation Data'!D130)),NA())</f>
        <v>#N/A</v>
      </c>
      <c r="Z136" s="92" t="e">
        <f ca="true">+IF(AND(ISNUMBER(OFFSET('Sanitation Data'!$D$12,0,10*ROW('Sanitation Data'!D130))),'Data Summary'!CO136="Yes"),OFFSET('Sanitation Data'!$D$12,0,10*ROW('Sanitation Data'!D130)),NA())</f>
        <v>#N/A</v>
      </c>
      <c r="AA136" s="92" t="e">
        <f ca="true">+IF(AND(ISNUMBER(OFFSET('Sanitation Data'!$E$4,0,10*ROW('Sanitation Data'!E130))),'Data Summary'!CP136="Yes"),100-OFFSET('Sanitation Data'!$E$4,0,10*ROW('Sanitation Data'!E130)),NA())</f>
        <v>#N/A</v>
      </c>
      <c r="AB136" s="92" t="e">
        <f ca="true">+IF(AND(ISNUMBER(OFFSET('Sanitation Data'!$E$6,0,10*ROW('Sanitation Data'!E130))),'Data Summary'!CQ136="Yes"),OFFSET('Sanitation Data'!$E$6,0,10*ROW('Sanitation Data'!E130)),NA())</f>
        <v>#N/A</v>
      </c>
      <c r="AC136" s="92" t="e">
        <f ca="true">+IF(AND(ISNUMBER(OFFSET('Sanitation Data'!$E$10,0,10*ROW('Sanitation Data'!E130))),'Data Summary'!CR136="Yes"),OFFSET('Sanitation Data'!$E$10,0,10*ROW('Sanitation Data'!E130)),NA())</f>
        <v>#N/A</v>
      </c>
      <c r="AD136" s="92" t="e">
        <f ca="true">+IF(AND(ISNUMBER(OFFSET('Sanitation Data'!$E$11,0,10*ROW('Sanitation Data'!E130))),'Data Summary'!CS136="Yes"),OFFSET('Sanitation Data'!$E$11,0,10*ROW('Sanitation Data'!E130)),NA())</f>
        <v>#N/A</v>
      </c>
      <c r="AE136" s="92" t="e">
        <f ca="true">+IF(AND(ISNUMBER(OFFSET('Sanitation Data'!$E$12,0,10*ROW('Sanitation Data'!E130))),'Data Summary'!CT136="Yes"),OFFSET('Sanitation Data'!$E$12,0,10*ROW('Sanitation Data'!E130)),NA())</f>
        <v>#N/A</v>
      </c>
      <c r="AF136" s="92" t="e">
        <f ca="true">+IF(AND(ISNUMBER(OFFSET('Sanitation Data'!$F$4,0,10*ROW('Sanitation Data'!F130))),'Data Summary'!CU136="Yes"),100-OFFSET('Sanitation Data'!$F$4,0,10*ROW('Sanitation Data'!F130)),NA())</f>
        <v>#N/A</v>
      </c>
      <c r="AG136" s="92" t="e">
        <f ca="true">+IF(AND(ISNUMBER(OFFSET('Sanitation Data'!$F$6,0,10*ROW('Sanitation Data'!F130))),'Data Summary'!CV136="Yes"),OFFSET('Sanitation Data'!$F$6,0,10*ROW('Sanitation Data'!F130)),NA())</f>
        <v>#N/A</v>
      </c>
      <c r="AH136" s="92" t="e">
        <f ca="true">+IF(AND(ISNUMBER(OFFSET('Sanitation Data'!$F$10,0,10*ROW('Sanitation Data'!F130))),'Data Summary'!CW136="Yes"),OFFSET('Sanitation Data'!$F$10,0,10*ROW('Sanitation Data'!F130)),NA())</f>
        <v>#N/A</v>
      </c>
      <c r="AI136" s="92" t="e">
        <f ca="true">+IF(AND(ISNUMBER(OFFSET('Sanitation Data'!$F$11,0,10*ROW('Sanitation Data'!F130))),'Data Summary'!CX136="Yes"),OFFSET('Sanitation Data'!$F$11,0,10*ROW('Sanitation Data'!F130)),NA())</f>
        <v>#N/A</v>
      </c>
      <c r="AJ136" s="92" t="e">
        <f ca="true">+IF(AND(ISNUMBER(OFFSET('Sanitation Data'!$F$12,0,10*ROW('Sanitation Data'!F130))),'Data Summary'!CY136="Yes"),OFFSET('Sanitation Data'!$F$12,0,10*ROW('Sanitation Data'!F130)),NA())</f>
        <v>#N/A</v>
      </c>
      <c r="AK136" s="92" t="e">
        <f ca="true">+IF(AND(ISNUMBER(OFFSET('Sanitation Data'!$G$4,0,10*ROW('Sanitation Data'!G130))),'Data Summary'!CZ136="Yes"),100-OFFSET('Sanitation Data'!$G$4,0,10*ROW('Sanitation Data'!G130)),NA())</f>
        <v>#N/A</v>
      </c>
      <c r="AL136" s="92" t="e">
        <f ca="true">+IF(AND(ISNUMBER(OFFSET('Sanitation Data'!$G$6,0,10*ROW('Sanitation Data'!G130))),'Data Summary'!DA136="Yes"),OFFSET('Sanitation Data'!$G$6,0,10*ROW('Sanitation Data'!G130)),NA())</f>
        <v>#N/A</v>
      </c>
      <c r="AM136" s="92" t="e">
        <f ca="true">+IF(AND(ISNUMBER(OFFSET('Sanitation Data'!$G$10,0,10*ROW('Sanitation Data'!G130))),'Data Summary'!DB136="Yes"),OFFSET('Sanitation Data'!$G$10,0,10*ROW('Sanitation Data'!G130)),NA())</f>
        <v>#N/A</v>
      </c>
      <c r="AN136" s="92" t="e">
        <f ca="true">+IF(AND(ISNUMBER(OFFSET('Sanitation Data'!$G$11,0,10*ROW('Sanitation Data'!G130))),'Data Summary'!DC136="Yes"),OFFSET('Sanitation Data'!$G$11,0,10*ROW('Sanitation Data'!G130)),NA())</f>
        <v>#N/A</v>
      </c>
      <c r="AO136" s="92" t="e">
        <f ca="true">+IF(AND(ISNUMBER(OFFSET('Sanitation Data'!$G$12,0,10*ROW('Sanitation Data'!G130))),'Data Summary'!DD136="Yes"),OFFSET('Sanitation Data'!$G$12,0,10*ROW('Sanitation Data'!G130)),NA())</f>
        <v>#N/A</v>
      </c>
      <c r="AP136" s="92" t="e">
        <f ca="true">+IF(AND(ISNUMBER(OFFSET('Sanitation Data'!$H$4,0,10*ROW('Sanitation Data'!H130))),'Data Summary'!DE136="Yes"),100-OFFSET('Sanitation Data'!$H$4,0,10*ROW('Sanitation Data'!H130)),NA())</f>
        <v>#N/A</v>
      </c>
      <c r="AQ136" s="92" t="e">
        <f ca="true">+IF(AND(ISNUMBER(OFFSET('Sanitation Data'!$H$6,0,10*ROW('Sanitation Data'!H130))),'Data Summary'!DF136="Yes"),OFFSET('Sanitation Data'!$H$6,0,10*ROW('Sanitation Data'!H130)),NA())</f>
        <v>#N/A</v>
      </c>
      <c r="AR136" s="92" t="e">
        <f ca="true">+IF(AND(ISNUMBER(OFFSET('Sanitation Data'!$H$10,0,10*ROW('Sanitation Data'!H130))),'Data Summary'!DG136="Yes"),OFFSET('Sanitation Data'!$H$10,0,10*ROW('Sanitation Data'!H130)),NA())</f>
        <v>#N/A</v>
      </c>
      <c r="AS136" s="92" t="e">
        <f ca="true">+IF(AND(ISNUMBER(OFFSET('Sanitation Data'!$H$11,0,10*ROW('Sanitation Data'!H130))),'Data Summary'!DH136="Yes"),OFFSET('Sanitation Data'!$H$11,0,10*ROW('Sanitation Data'!H130)),NA())</f>
        <v>#N/A</v>
      </c>
      <c r="AT136" s="92" t="e">
        <f ca="true">+IF(AND(ISNUMBER(OFFSET('Sanitation Data'!$H$12,0,10*ROW('Sanitation Data'!H130))),'Data Summary'!DI136="Yes"),OFFSET('Sanitation Data'!$H$12,0,10*ROW('Sanitation Data'!H130)),NA())</f>
        <v>#N/A</v>
      </c>
      <c r="AU136" s="92" t="e">
        <f ca="true">+IF(AND(ISNUMBER(OFFSET('Sanitation Data'!$I$4,0,10*ROW('Sanitation Data'!I130))),'Data Summary'!DJ136="Yes"),100-OFFSET('Sanitation Data'!$I$4,0,10*ROW('Sanitation Data'!I130)),NA())</f>
        <v>#N/A</v>
      </c>
      <c r="AV136" s="92" t="e">
        <f ca="true">+IF(AND(ISNUMBER(OFFSET('Sanitation Data'!$I$6,0,10*ROW('Sanitation Data'!I130))),'Data Summary'!DK136="Yes"),OFFSET('Sanitation Data'!$I$6,0,10*ROW('Sanitation Data'!I130)),NA())</f>
        <v>#N/A</v>
      </c>
      <c r="AW136" s="92" t="e">
        <f ca="true">+IF(AND(ISNUMBER(OFFSET('Sanitation Data'!$I$10,0,10*ROW('Sanitation Data'!I130))),'Data Summary'!DL136="Yes"),OFFSET('Sanitation Data'!$I$10,0,10*ROW('Sanitation Data'!I130)),NA())</f>
        <v>#N/A</v>
      </c>
      <c r="AX136" s="92" t="e">
        <f ca="true">+IF(AND(ISNUMBER(OFFSET('Sanitation Data'!$I$11,0,10*ROW('Sanitation Data'!I130))),'Data Summary'!DM136="Yes"),OFFSET('Sanitation Data'!$I$11,0,10*ROW('Sanitation Data'!I130)),NA())</f>
        <v>#N/A</v>
      </c>
      <c r="AY136" s="92" t="e">
        <f ca="true">+IF(AND(ISNUMBER(OFFSET('Sanitation Data'!$I$12,0,10*ROW('Sanitation Data'!I130))),'Data Summary'!DN136="Yes"),OFFSET('Sanitation Data'!$I$12,0,10*ROW('Sanitation Data'!I130)),NA())</f>
        <v>#N/A</v>
      </c>
      <c r="AZ136" s="93" t="e">
        <f ca="true">+IF(AND(ISNUMBER(OFFSET('Hygiene Data'!$D$5,0,10*ROW('Hygiene Data'!D130))),'Data Summary'!DO136="Yes"),OFFSET('Hygiene Data'!$D$5,0,10*ROW('Hygiene Data'!D130)),NA())</f>
        <v>#N/A</v>
      </c>
      <c r="BA136" s="93" t="e">
        <f ca="true">+IF(AND(ISNUMBER(OFFSET('Hygiene Data'!$D$7,0,10*ROW('Hygiene Data'!D130))),'Data Summary'!DP136="Yes"),OFFSET('Hygiene Data'!$D$7,0,10*ROW('Hygiene Data'!D130)),NA())</f>
        <v>#N/A</v>
      </c>
      <c r="BB136" s="93" t="e">
        <f ca="true">+IF(AND(ISNUMBER(OFFSET('Hygiene Data'!$D$9,0,10*ROW('Hygiene Data'!D130))),'Data Summary'!DQ136="Yes"),OFFSET('Hygiene Data'!$D$9,0,10*ROW('Hygiene Data'!D130)),NA())</f>
        <v>#N/A</v>
      </c>
      <c r="BC136" s="93" t="e">
        <f ca="true">+IF(AND(ISNUMBER(OFFSET('Hygiene Data'!$E$5,0,10*ROW('Hygiene Data'!E130))),'Data Summary'!DR136="Yes"),OFFSET('Hygiene Data'!$E$5,0,10*ROW('Hygiene Data'!E130)),NA())</f>
        <v>#N/A</v>
      </c>
      <c r="BD136" s="93" t="e">
        <f ca="true">+IF(AND(ISNUMBER(OFFSET('Hygiene Data'!$E$7,0,10*ROW('Hygiene Data'!E130))),'Data Summary'!DS136="Yes"),OFFSET('Hygiene Data'!$E$7,0,10*ROW('Hygiene Data'!E130)),NA())</f>
        <v>#N/A</v>
      </c>
      <c r="BE136" s="93" t="e">
        <f ca="true">+IF(AND(ISNUMBER(OFFSET('Hygiene Data'!$E$9,0,10*ROW('Hygiene Data'!E130))),'Data Summary'!DT136="Yes"),OFFSET('Hygiene Data'!$E$9,0,10*ROW('Hygiene Data'!E130)),NA())</f>
        <v>#N/A</v>
      </c>
      <c r="BF136" s="93" t="e">
        <f ca="true">+IF(AND(ISNUMBER(OFFSET('Hygiene Data'!$F$5,0,10*ROW('Hygiene Data'!F130))),'Data Summary'!DU136="Yes"),OFFSET('Hygiene Data'!$F$5,0,10*ROW('Hygiene Data'!F130)),NA())</f>
        <v>#N/A</v>
      </c>
      <c r="BG136" s="93" t="e">
        <f ca="true">+IF(AND(ISNUMBER(OFFSET('Hygiene Data'!$F$7,0,10*ROW('Hygiene Data'!F130))),'Data Summary'!DV136="Yes"),OFFSET('Hygiene Data'!$F$7,0,10*ROW('Hygiene Data'!F130)),NA())</f>
        <v>#N/A</v>
      </c>
      <c r="BH136" s="93" t="e">
        <f ca="true">+IF(AND(ISNUMBER(OFFSET('Hygiene Data'!$F$9,0,10*ROW('Hygiene Data'!F130))),'Data Summary'!DW136="Yes"),OFFSET('Hygiene Data'!$F$9,0,10*ROW('Hygiene Data'!F130)),NA())</f>
        <v>#N/A</v>
      </c>
      <c r="BI136" s="93" t="e">
        <f ca="true">+IF(AND(ISNUMBER(OFFSET('Hygiene Data'!$G$5,0,10*ROW('Hygiene Data'!G130))),'Data Summary'!DX136="Yes"),OFFSET('Hygiene Data'!$G$5,0,10*ROW('Hygiene Data'!G130)),NA())</f>
        <v>#N/A</v>
      </c>
      <c r="BJ136" s="93" t="e">
        <f ca="true">+IF(AND(ISNUMBER(OFFSET('Hygiene Data'!$G$7,0,10*ROW('Hygiene Data'!G130))),'Data Summary'!DY136="Yes"),OFFSET('Hygiene Data'!$G$7,0,10*ROW('Hygiene Data'!G130)),NA())</f>
        <v>#N/A</v>
      </c>
      <c r="BK136" s="93" t="e">
        <f ca="true">+IF(AND(ISNUMBER(OFFSET('Hygiene Data'!$G$9,0,10*ROW('Hygiene Data'!G130))),'Data Summary'!DZ136="Yes"),OFFSET('Hygiene Data'!$G$9,0,10*ROW('Hygiene Data'!G130)),NA())</f>
        <v>#N/A</v>
      </c>
      <c r="BL136" s="93" t="e">
        <f ca="true">+IF(AND(ISNUMBER(OFFSET('Hygiene Data'!$H$5,0,10*ROW('Hygiene Data'!H130))),'Data Summary'!EA136="Yes"),OFFSET('Hygiene Data'!$H$5,0,10*ROW('Hygiene Data'!H130)),NA())</f>
        <v>#N/A</v>
      </c>
      <c r="BM136" s="93" t="e">
        <f ca="true">+IF(AND(ISNUMBER(OFFSET('Hygiene Data'!$H$7,0,10*ROW('Hygiene Data'!H130))),'Data Summary'!EB136="Yes"),OFFSET('Hygiene Data'!$H$7,0,10*ROW('Hygiene Data'!H130)),NA())</f>
        <v>#N/A</v>
      </c>
      <c r="BN136" s="93" t="e">
        <f ca="true">+IF(AND(ISNUMBER(OFFSET('Hygiene Data'!$H$9,0,10*ROW('Hygiene Data'!H130))),'Data Summary'!EC136="Yes"),OFFSET('Hygiene Data'!$H$9,0,10*ROW('Hygiene Data'!H130)),NA())</f>
        <v>#N/A</v>
      </c>
      <c r="BO136" s="93" t="e">
        <f ca="true">+IF(AND(ISNUMBER(OFFSET('Hygiene Data'!$I$5,0,10*ROW('Hygiene Data'!I130))),'Data Summary'!ED136="Yes"),OFFSET('Hygiene Data'!$I$5,0,10*ROW('Hygiene Data'!I130)),NA())</f>
        <v>#N/A</v>
      </c>
      <c r="BP136" s="93" t="e">
        <f ca="true">+IF(AND(ISNUMBER(OFFSET('Hygiene Data'!$I$7,0,10*ROW('Hygiene Data'!I130))),'Data Summary'!EE136="Yes"),OFFSET('Hygiene Data'!$I$7,0,10*ROW('Hygiene Data'!I130)),NA())</f>
        <v>#N/A</v>
      </c>
      <c r="BQ136" s="93" t="e">
        <f ca="true">+IF(AND(ISNUMBER(OFFSET('Hygiene Data'!$I$9,0,10*ROW('Hygiene Data'!I130))),'Data Summary'!EF136="Yes"),OFFSET('Hygiene Data'!$I$9,0,10*ROW('Hygiene Data'!I130)),NA())</f>
        <v>#N/A</v>
      </c>
    </row>
    <row xmlns:x14ac="http://schemas.microsoft.com/office/spreadsheetml/2009/9/ac" r="137" x14ac:dyDescent="0.2">
      <c r="A137" s="328" t="e">
        <f ca="true">+RIGHT('Data Summary'!A137,LEN('Data Summary'!A137)-9)</f>
        <v>#VALUE!</v>
      </c>
      <c r="B137" s="35" t="str">
        <f ca="true">+IF(ISTEXT('Data Summary'!B137),'Data Summary'!B137,"")</f>
        <v/>
      </c>
      <c r="C137" s="327" t="e">
        <f ca="true">+VALUE('Data Summary'!C137)</f>
        <v>#VALUE!</v>
      </c>
      <c r="D137" s="91" t="e">
        <f ca="true">+IF(AND(ISNUMBER(OFFSET('Water Data'!$D$4,0,10*ROW('Water Data'!D131))),'Data Summary'!BS137="Yes"),100-OFFSET('Water Data'!$D$4,0,10*ROW('Water Data'!D131)),NA())</f>
        <v>#N/A</v>
      </c>
      <c r="E137" s="91" t="e">
        <f ca="true">+IF(AND(ISNUMBER(OFFSET('Water Data'!$D$6,0,10*ROW('Water Data'!D131))),'Data Summary'!BT137="Yes"),OFFSET('Water Data'!$D$6,0,10*ROW('Water Data'!D131)),NA())</f>
        <v>#N/A</v>
      </c>
      <c r="F137" s="91" t="e">
        <f ca="true">+IF(AND(ISNUMBER(OFFSET('Water Data'!$D$9,0,10*ROW('Water Data'!D131))),'Data Summary'!BU137="Yes"),OFFSET('Water Data'!$D$9,0,10*ROW('Water Data'!D131)),NA())</f>
        <v>#N/A</v>
      </c>
      <c r="G137" s="91" t="e">
        <f ca="true">+IF(AND(ISNUMBER(OFFSET('Water Data'!$E$4,0,10*ROW('Water Data'!E131))),'Data Summary'!BV137="Yes"),100-OFFSET('Water Data'!$E$4,0,10*ROW('Water Data'!E131)),NA())</f>
        <v>#N/A</v>
      </c>
      <c r="H137" s="91" t="e">
        <f ca="true">+IF(AND(ISNUMBER(OFFSET('Water Data'!$E$6,0,10*ROW('Water Data'!E131))),'Data Summary'!BW137="Yes"),OFFSET('Water Data'!$E$6,0,10*ROW('Water Data'!E131)),NA())</f>
        <v>#N/A</v>
      </c>
      <c r="I137" s="91" t="e">
        <f ca="true">+IF(AND(ISNUMBER(OFFSET('Water Data'!$E$9,0,10*ROW('Water Data'!E131))),'Data Summary'!BX137="Yes"),OFFSET('Water Data'!$E$9,0,10*ROW('Water Data'!E131)),NA())</f>
        <v>#N/A</v>
      </c>
      <c r="J137" s="91" t="e">
        <f ca="true">+IF(AND(ISNUMBER(OFFSET('Water Data'!$F$4,0,10*ROW('Water Data'!F131))),'Data Summary'!BY137="Yes"),100-OFFSET('Water Data'!$F$4,0,10*ROW('Water Data'!F131)),NA())</f>
        <v>#N/A</v>
      </c>
      <c r="K137" s="91" t="e">
        <f ca="true">+IF(AND(ISNUMBER(OFFSET('Water Data'!$F$6,0,10*ROW('Water Data'!F131))),'Data Summary'!BZ137="Yes"),OFFSET('Water Data'!$F$6,0,10*ROW('Water Data'!F131)),NA())</f>
        <v>#N/A</v>
      </c>
      <c r="L137" s="91" t="e">
        <f ca="true">+IF(AND(ISNUMBER(OFFSET('Water Data'!$F$9,0,10*ROW('Water Data'!F131))),'Data Summary'!CA137="Yes"),OFFSET('Water Data'!$F$9,0,10*ROW('Water Data'!F131)),NA())</f>
        <v>#N/A</v>
      </c>
      <c r="M137" s="91" t="e">
        <f ca="true">+IF(AND(ISNUMBER(OFFSET('Water Data'!$G$4,0,10*ROW('Water Data'!G131))),'Data Summary'!CB137="Yes"),100-OFFSET('Water Data'!$G$4,0,10*ROW('Water Data'!G131)),NA())</f>
        <v>#N/A</v>
      </c>
      <c r="N137" s="91" t="e">
        <f ca="true">+IF(AND(ISNUMBER(OFFSET('Water Data'!$G$6,0,10*ROW('Water Data'!G131))),'Data Summary'!CC137="Yes"),OFFSET('Water Data'!$G$6,0,10*ROW('Water Data'!G131)),NA())</f>
        <v>#N/A</v>
      </c>
      <c r="O137" s="91" t="e">
        <f ca="true">+IF(AND(ISNUMBER(OFFSET('Water Data'!$G$9,0,10*ROW('Water Data'!G131))),'Data Summary'!CD137="Yes"),OFFSET('Water Data'!$G$9,0,10*ROW('Water Data'!G131)),NA())</f>
        <v>#N/A</v>
      </c>
      <c r="P137" s="91" t="e">
        <f ca="true">+IF(AND(ISNUMBER(OFFSET('Water Data'!$H$4,0,10*ROW('Water Data'!H131))),'Data Summary'!CE137="Yes"),100-OFFSET('Water Data'!$H$4,0,10*ROW('Water Data'!H131)),NA())</f>
        <v>#N/A</v>
      </c>
      <c r="Q137" s="91" t="e">
        <f ca="true">+IF(AND(ISNUMBER(OFFSET('Water Data'!$H$6,0,10*ROW('Water Data'!H131))),'Data Summary'!CF137="Yes"),OFFSET('Water Data'!$H$6,0,10*ROW('Water Data'!H131)),NA())</f>
        <v>#N/A</v>
      </c>
      <c r="R137" s="91" t="e">
        <f ca="true">+IF(AND(ISNUMBER(OFFSET('Water Data'!$H$9,0,10*ROW('Water Data'!H131))),'Data Summary'!CG137="Yes"),OFFSET('Water Data'!$H$9,0,10*ROW('Water Data'!H131)),NA())</f>
        <v>#N/A</v>
      </c>
      <c r="S137" s="91" t="e">
        <f ca="true">+IF(AND(ISNUMBER(OFFSET('Water Data'!$I$4,0,10*ROW('Water Data'!I131))),'Data Summary'!CH137="Yes"),100-OFFSET('Water Data'!$I$4,0,10*ROW('Water Data'!I131)),NA())</f>
        <v>#N/A</v>
      </c>
      <c r="T137" s="91" t="e">
        <f ca="true">+IF(AND(ISNUMBER(OFFSET('Water Data'!$I$6,0,10*ROW('Water Data'!I131))),'Data Summary'!CI137="Yes"),OFFSET('Water Data'!$I$6,0,10*ROW('Water Data'!I131)),NA())</f>
        <v>#N/A</v>
      </c>
      <c r="U137" s="91" t="e">
        <f ca="true">+IF(AND(ISNUMBER(OFFSET('Water Data'!$I$9,0,10*ROW('Water Data'!I131))),'Data Summary'!CJ137="Yes"),OFFSET('Water Data'!$I$9,0,10*ROW('Water Data'!I131)),NA())</f>
        <v>#N/A</v>
      </c>
      <c r="V137" s="92" t="e">
        <f ca="true">+IF(AND(ISNUMBER(OFFSET('Sanitation Data'!$D$4,0,10*ROW('Sanitation Data'!D131))),'Data Summary'!CK137="Yes"),100-OFFSET('Sanitation Data'!$D$4,0,10*ROW('Sanitation Data'!D131)),NA())</f>
        <v>#N/A</v>
      </c>
      <c r="W137" s="92" t="e">
        <f ca="true">+IF(AND(ISNUMBER(OFFSET('Sanitation Data'!$D$6,0,10*ROW('Sanitation Data'!D131))),'Data Summary'!CL137="Yes"),OFFSET('Sanitation Data'!$D$6,0,10*ROW('Sanitation Data'!D131)),NA())</f>
        <v>#N/A</v>
      </c>
      <c r="X137" s="92" t="e">
        <f ca="true">+IF(AND(ISNUMBER(OFFSET('Sanitation Data'!$D$10,0,10*ROW('Sanitation Data'!D131))),'Data Summary'!CM137="Yes"),OFFSET('Sanitation Data'!$D$10,0,10*ROW('Sanitation Data'!D131)),NA())</f>
        <v>#N/A</v>
      </c>
      <c r="Y137" s="92" t="e">
        <f ca="true">+IF(AND(ISNUMBER(OFFSET('Sanitation Data'!$D$11,0,10*ROW('Sanitation Data'!D131))),'Data Summary'!CN137="Yes"),OFFSET('Sanitation Data'!$D$11,0,10*ROW('Sanitation Data'!D131)),NA())</f>
        <v>#N/A</v>
      </c>
      <c r="Z137" s="92" t="e">
        <f ca="true">+IF(AND(ISNUMBER(OFFSET('Sanitation Data'!$D$12,0,10*ROW('Sanitation Data'!D131))),'Data Summary'!CO137="Yes"),OFFSET('Sanitation Data'!$D$12,0,10*ROW('Sanitation Data'!D131)),NA())</f>
        <v>#N/A</v>
      </c>
      <c r="AA137" s="92" t="e">
        <f ca="true">+IF(AND(ISNUMBER(OFFSET('Sanitation Data'!$E$4,0,10*ROW('Sanitation Data'!E131))),'Data Summary'!CP137="Yes"),100-OFFSET('Sanitation Data'!$E$4,0,10*ROW('Sanitation Data'!E131)),NA())</f>
        <v>#N/A</v>
      </c>
      <c r="AB137" s="92" t="e">
        <f ca="true">+IF(AND(ISNUMBER(OFFSET('Sanitation Data'!$E$6,0,10*ROW('Sanitation Data'!E131))),'Data Summary'!CQ137="Yes"),OFFSET('Sanitation Data'!$E$6,0,10*ROW('Sanitation Data'!E131)),NA())</f>
        <v>#N/A</v>
      </c>
      <c r="AC137" s="92" t="e">
        <f ca="true">+IF(AND(ISNUMBER(OFFSET('Sanitation Data'!$E$10,0,10*ROW('Sanitation Data'!E131))),'Data Summary'!CR137="Yes"),OFFSET('Sanitation Data'!$E$10,0,10*ROW('Sanitation Data'!E131)),NA())</f>
        <v>#N/A</v>
      </c>
      <c r="AD137" s="92" t="e">
        <f ca="true">+IF(AND(ISNUMBER(OFFSET('Sanitation Data'!$E$11,0,10*ROW('Sanitation Data'!E131))),'Data Summary'!CS137="Yes"),OFFSET('Sanitation Data'!$E$11,0,10*ROW('Sanitation Data'!E131)),NA())</f>
        <v>#N/A</v>
      </c>
      <c r="AE137" s="92" t="e">
        <f ca="true">+IF(AND(ISNUMBER(OFFSET('Sanitation Data'!$E$12,0,10*ROW('Sanitation Data'!E131))),'Data Summary'!CT137="Yes"),OFFSET('Sanitation Data'!$E$12,0,10*ROW('Sanitation Data'!E131)),NA())</f>
        <v>#N/A</v>
      </c>
      <c r="AF137" s="92" t="e">
        <f ca="true">+IF(AND(ISNUMBER(OFFSET('Sanitation Data'!$F$4,0,10*ROW('Sanitation Data'!F131))),'Data Summary'!CU137="Yes"),100-OFFSET('Sanitation Data'!$F$4,0,10*ROW('Sanitation Data'!F131)),NA())</f>
        <v>#N/A</v>
      </c>
      <c r="AG137" s="92" t="e">
        <f ca="true">+IF(AND(ISNUMBER(OFFSET('Sanitation Data'!$F$6,0,10*ROW('Sanitation Data'!F131))),'Data Summary'!CV137="Yes"),OFFSET('Sanitation Data'!$F$6,0,10*ROW('Sanitation Data'!F131)),NA())</f>
        <v>#N/A</v>
      </c>
      <c r="AH137" s="92" t="e">
        <f ca="true">+IF(AND(ISNUMBER(OFFSET('Sanitation Data'!$F$10,0,10*ROW('Sanitation Data'!F131))),'Data Summary'!CW137="Yes"),OFFSET('Sanitation Data'!$F$10,0,10*ROW('Sanitation Data'!F131)),NA())</f>
        <v>#N/A</v>
      </c>
      <c r="AI137" s="92" t="e">
        <f ca="true">+IF(AND(ISNUMBER(OFFSET('Sanitation Data'!$F$11,0,10*ROW('Sanitation Data'!F131))),'Data Summary'!CX137="Yes"),OFFSET('Sanitation Data'!$F$11,0,10*ROW('Sanitation Data'!F131)),NA())</f>
        <v>#N/A</v>
      </c>
      <c r="AJ137" s="92" t="e">
        <f ca="true">+IF(AND(ISNUMBER(OFFSET('Sanitation Data'!$F$12,0,10*ROW('Sanitation Data'!F131))),'Data Summary'!CY137="Yes"),OFFSET('Sanitation Data'!$F$12,0,10*ROW('Sanitation Data'!F131)),NA())</f>
        <v>#N/A</v>
      </c>
      <c r="AK137" s="92" t="e">
        <f ca="true">+IF(AND(ISNUMBER(OFFSET('Sanitation Data'!$G$4,0,10*ROW('Sanitation Data'!G131))),'Data Summary'!CZ137="Yes"),100-OFFSET('Sanitation Data'!$G$4,0,10*ROW('Sanitation Data'!G131)),NA())</f>
        <v>#N/A</v>
      </c>
      <c r="AL137" s="92" t="e">
        <f ca="true">+IF(AND(ISNUMBER(OFFSET('Sanitation Data'!$G$6,0,10*ROW('Sanitation Data'!G131))),'Data Summary'!DA137="Yes"),OFFSET('Sanitation Data'!$G$6,0,10*ROW('Sanitation Data'!G131)),NA())</f>
        <v>#N/A</v>
      </c>
      <c r="AM137" s="92" t="e">
        <f ca="true">+IF(AND(ISNUMBER(OFFSET('Sanitation Data'!$G$10,0,10*ROW('Sanitation Data'!G131))),'Data Summary'!DB137="Yes"),OFFSET('Sanitation Data'!$G$10,0,10*ROW('Sanitation Data'!G131)),NA())</f>
        <v>#N/A</v>
      </c>
      <c r="AN137" s="92" t="e">
        <f ca="true">+IF(AND(ISNUMBER(OFFSET('Sanitation Data'!$G$11,0,10*ROW('Sanitation Data'!G131))),'Data Summary'!DC137="Yes"),OFFSET('Sanitation Data'!$G$11,0,10*ROW('Sanitation Data'!G131)),NA())</f>
        <v>#N/A</v>
      </c>
      <c r="AO137" s="92" t="e">
        <f ca="true">+IF(AND(ISNUMBER(OFFSET('Sanitation Data'!$G$12,0,10*ROW('Sanitation Data'!G131))),'Data Summary'!DD137="Yes"),OFFSET('Sanitation Data'!$G$12,0,10*ROW('Sanitation Data'!G131)),NA())</f>
        <v>#N/A</v>
      </c>
      <c r="AP137" s="92" t="e">
        <f ca="true">+IF(AND(ISNUMBER(OFFSET('Sanitation Data'!$H$4,0,10*ROW('Sanitation Data'!H131))),'Data Summary'!DE137="Yes"),100-OFFSET('Sanitation Data'!$H$4,0,10*ROW('Sanitation Data'!H131)),NA())</f>
        <v>#N/A</v>
      </c>
      <c r="AQ137" s="92" t="e">
        <f ca="true">+IF(AND(ISNUMBER(OFFSET('Sanitation Data'!$H$6,0,10*ROW('Sanitation Data'!H131))),'Data Summary'!DF137="Yes"),OFFSET('Sanitation Data'!$H$6,0,10*ROW('Sanitation Data'!H131)),NA())</f>
        <v>#N/A</v>
      </c>
      <c r="AR137" s="92" t="e">
        <f ca="true">+IF(AND(ISNUMBER(OFFSET('Sanitation Data'!$H$10,0,10*ROW('Sanitation Data'!H131))),'Data Summary'!DG137="Yes"),OFFSET('Sanitation Data'!$H$10,0,10*ROW('Sanitation Data'!H131)),NA())</f>
        <v>#N/A</v>
      </c>
      <c r="AS137" s="92" t="e">
        <f ca="true">+IF(AND(ISNUMBER(OFFSET('Sanitation Data'!$H$11,0,10*ROW('Sanitation Data'!H131))),'Data Summary'!DH137="Yes"),OFFSET('Sanitation Data'!$H$11,0,10*ROW('Sanitation Data'!H131)),NA())</f>
        <v>#N/A</v>
      </c>
      <c r="AT137" s="92" t="e">
        <f ca="true">+IF(AND(ISNUMBER(OFFSET('Sanitation Data'!$H$12,0,10*ROW('Sanitation Data'!H131))),'Data Summary'!DI137="Yes"),OFFSET('Sanitation Data'!$H$12,0,10*ROW('Sanitation Data'!H131)),NA())</f>
        <v>#N/A</v>
      </c>
      <c r="AU137" s="92" t="e">
        <f ca="true">+IF(AND(ISNUMBER(OFFSET('Sanitation Data'!$I$4,0,10*ROW('Sanitation Data'!I131))),'Data Summary'!DJ137="Yes"),100-OFFSET('Sanitation Data'!$I$4,0,10*ROW('Sanitation Data'!I131)),NA())</f>
        <v>#N/A</v>
      </c>
      <c r="AV137" s="92" t="e">
        <f ca="true">+IF(AND(ISNUMBER(OFFSET('Sanitation Data'!$I$6,0,10*ROW('Sanitation Data'!I131))),'Data Summary'!DK137="Yes"),OFFSET('Sanitation Data'!$I$6,0,10*ROW('Sanitation Data'!I131)),NA())</f>
        <v>#N/A</v>
      </c>
      <c r="AW137" s="92" t="e">
        <f ca="true">+IF(AND(ISNUMBER(OFFSET('Sanitation Data'!$I$10,0,10*ROW('Sanitation Data'!I131))),'Data Summary'!DL137="Yes"),OFFSET('Sanitation Data'!$I$10,0,10*ROW('Sanitation Data'!I131)),NA())</f>
        <v>#N/A</v>
      </c>
      <c r="AX137" s="92" t="e">
        <f ca="true">+IF(AND(ISNUMBER(OFFSET('Sanitation Data'!$I$11,0,10*ROW('Sanitation Data'!I131))),'Data Summary'!DM137="Yes"),OFFSET('Sanitation Data'!$I$11,0,10*ROW('Sanitation Data'!I131)),NA())</f>
        <v>#N/A</v>
      </c>
      <c r="AY137" s="92" t="e">
        <f ca="true">+IF(AND(ISNUMBER(OFFSET('Sanitation Data'!$I$12,0,10*ROW('Sanitation Data'!I131))),'Data Summary'!DN137="Yes"),OFFSET('Sanitation Data'!$I$12,0,10*ROW('Sanitation Data'!I131)),NA())</f>
        <v>#N/A</v>
      </c>
      <c r="AZ137" s="93" t="e">
        <f ca="true">+IF(AND(ISNUMBER(OFFSET('Hygiene Data'!$D$5,0,10*ROW('Hygiene Data'!D131))),'Data Summary'!DO137="Yes"),OFFSET('Hygiene Data'!$D$5,0,10*ROW('Hygiene Data'!D131)),NA())</f>
        <v>#N/A</v>
      </c>
      <c r="BA137" s="93" t="e">
        <f ca="true">+IF(AND(ISNUMBER(OFFSET('Hygiene Data'!$D$7,0,10*ROW('Hygiene Data'!D131))),'Data Summary'!DP137="Yes"),OFFSET('Hygiene Data'!$D$7,0,10*ROW('Hygiene Data'!D131)),NA())</f>
        <v>#N/A</v>
      </c>
      <c r="BB137" s="93" t="e">
        <f ca="true">+IF(AND(ISNUMBER(OFFSET('Hygiene Data'!$D$9,0,10*ROW('Hygiene Data'!D131))),'Data Summary'!DQ137="Yes"),OFFSET('Hygiene Data'!$D$9,0,10*ROW('Hygiene Data'!D131)),NA())</f>
        <v>#N/A</v>
      </c>
      <c r="BC137" s="93" t="e">
        <f ca="true">+IF(AND(ISNUMBER(OFFSET('Hygiene Data'!$E$5,0,10*ROW('Hygiene Data'!E131))),'Data Summary'!DR137="Yes"),OFFSET('Hygiene Data'!$E$5,0,10*ROW('Hygiene Data'!E131)),NA())</f>
        <v>#N/A</v>
      </c>
      <c r="BD137" s="93" t="e">
        <f ca="true">+IF(AND(ISNUMBER(OFFSET('Hygiene Data'!$E$7,0,10*ROW('Hygiene Data'!E131))),'Data Summary'!DS137="Yes"),OFFSET('Hygiene Data'!$E$7,0,10*ROW('Hygiene Data'!E131)),NA())</f>
        <v>#N/A</v>
      </c>
      <c r="BE137" s="93" t="e">
        <f ca="true">+IF(AND(ISNUMBER(OFFSET('Hygiene Data'!$E$9,0,10*ROW('Hygiene Data'!E131))),'Data Summary'!DT137="Yes"),OFFSET('Hygiene Data'!$E$9,0,10*ROW('Hygiene Data'!E131)),NA())</f>
        <v>#N/A</v>
      </c>
      <c r="BF137" s="93" t="e">
        <f ca="true">+IF(AND(ISNUMBER(OFFSET('Hygiene Data'!$F$5,0,10*ROW('Hygiene Data'!F131))),'Data Summary'!DU137="Yes"),OFFSET('Hygiene Data'!$F$5,0,10*ROW('Hygiene Data'!F131)),NA())</f>
        <v>#N/A</v>
      </c>
      <c r="BG137" s="93" t="e">
        <f ca="true">+IF(AND(ISNUMBER(OFFSET('Hygiene Data'!$F$7,0,10*ROW('Hygiene Data'!F131))),'Data Summary'!DV137="Yes"),OFFSET('Hygiene Data'!$F$7,0,10*ROW('Hygiene Data'!F131)),NA())</f>
        <v>#N/A</v>
      </c>
      <c r="BH137" s="93" t="e">
        <f ca="true">+IF(AND(ISNUMBER(OFFSET('Hygiene Data'!$F$9,0,10*ROW('Hygiene Data'!F131))),'Data Summary'!DW137="Yes"),OFFSET('Hygiene Data'!$F$9,0,10*ROW('Hygiene Data'!F131)),NA())</f>
        <v>#N/A</v>
      </c>
      <c r="BI137" s="93" t="e">
        <f ca="true">+IF(AND(ISNUMBER(OFFSET('Hygiene Data'!$G$5,0,10*ROW('Hygiene Data'!G131))),'Data Summary'!DX137="Yes"),OFFSET('Hygiene Data'!$G$5,0,10*ROW('Hygiene Data'!G131)),NA())</f>
        <v>#N/A</v>
      </c>
      <c r="BJ137" s="93" t="e">
        <f ca="true">+IF(AND(ISNUMBER(OFFSET('Hygiene Data'!$G$7,0,10*ROW('Hygiene Data'!G131))),'Data Summary'!DY137="Yes"),OFFSET('Hygiene Data'!$G$7,0,10*ROW('Hygiene Data'!G131)),NA())</f>
        <v>#N/A</v>
      </c>
      <c r="BK137" s="93" t="e">
        <f ca="true">+IF(AND(ISNUMBER(OFFSET('Hygiene Data'!$G$9,0,10*ROW('Hygiene Data'!G131))),'Data Summary'!DZ137="Yes"),OFFSET('Hygiene Data'!$G$9,0,10*ROW('Hygiene Data'!G131)),NA())</f>
        <v>#N/A</v>
      </c>
      <c r="BL137" s="93" t="e">
        <f ca="true">+IF(AND(ISNUMBER(OFFSET('Hygiene Data'!$H$5,0,10*ROW('Hygiene Data'!H131))),'Data Summary'!EA137="Yes"),OFFSET('Hygiene Data'!$H$5,0,10*ROW('Hygiene Data'!H131)),NA())</f>
        <v>#N/A</v>
      </c>
      <c r="BM137" s="93" t="e">
        <f ca="true">+IF(AND(ISNUMBER(OFFSET('Hygiene Data'!$H$7,0,10*ROW('Hygiene Data'!H131))),'Data Summary'!EB137="Yes"),OFFSET('Hygiene Data'!$H$7,0,10*ROW('Hygiene Data'!H131)),NA())</f>
        <v>#N/A</v>
      </c>
      <c r="BN137" s="93" t="e">
        <f ca="true">+IF(AND(ISNUMBER(OFFSET('Hygiene Data'!$H$9,0,10*ROW('Hygiene Data'!H131))),'Data Summary'!EC137="Yes"),OFFSET('Hygiene Data'!$H$9,0,10*ROW('Hygiene Data'!H131)),NA())</f>
        <v>#N/A</v>
      </c>
      <c r="BO137" s="93" t="e">
        <f ca="true">+IF(AND(ISNUMBER(OFFSET('Hygiene Data'!$I$5,0,10*ROW('Hygiene Data'!I131))),'Data Summary'!ED137="Yes"),OFFSET('Hygiene Data'!$I$5,0,10*ROW('Hygiene Data'!I131)),NA())</f>
        <v>#N/A</v>
      </c>
      <c r="BP137" s="93" t="e">
        <f ca="true">+IF(AND(ISNUMBER(OFFSET('Hygiene Data'!$I$7,0,10*ROW('Hygiene Data'!I131))),'Data Summary'!EE137="Yes"),OFFSET('Hygiene Data'!$I$7,0,10*ROW('Hygiene Data'!I131)),NA())</f>
        <v>#N/A</v>
      </c>
      <c r="BQ137" s="93" t="e">
        <f ca="true">+IF(AND(ISNUMBER(OFFSET('Hygiene Data'!$I$9,0,10*ROW('Hygiene Data'!I131))),'Data Summary'!EF137="Yes"),OFFSET('Hygiene Data'!$I$9,0,10*ROW('Hygiene Data'!I131)),NA())</f>
        <v>#N/A</v>
      </c>
    </row>
    <row xmlns:x14ac="http://schemas.microsoft.com/office/spreadsheetml/2009/9/ac" r="138" x14ac:dyDescent="0.2">
      <c r="A138" s="328" t="e">
        <f ca="true">+RIGHT('Data Summary'!A138,LEN('Data Summary'!A138)-9)</f>
        <v>#VALUE!</v>
      </c>
      <c r="B138" s="35" t="str">
        <f ca="true">+IF(ISTEXT('Data Summary'!B138),'Data Summary'!B138,"")</f>
        <v/>
      </c>
      <c r="C138" s="327" t="e">
        <f ca="true">+VALUE('Data Summary'!C138)</f>
        <v>#VALUE!</v>
      </c>
      <c r="D138" s="91" t="e">
        <f ca="true">+IF(AND(ISNUMBER(OFFSET('Water Data'!$D$4,0,10*ROW('Water Data'!D132))),'Data Summary'!BS138="Yes"),100-OFFSET('Water Data'!$D$4,0,10*ROW('Water Data'!D132)),NA())</f>
        <v>#N/A</v>
      </c>
      <c r="E138" s="91" t="e">
        <f ca="true">+IF(AND(ISNUMBER(OFFSET('Water Data'!$D$6,0,10*ROW('Water Data'!D132))),'Data Summary'!BT138="Yes"),OFFSET('Water Data'!$D$6,0,10*ROW('Water Data'!D132)),NA())</f>
        <v>#N/A</v>
      </c>
      <c r="F138" s="91" t="e">
        <f ca="true">+IF(AND(ISNUMBER(OFFSET('Water Data'!$D$9,0,10*ROW('Water Data'!D132))),'Data Summary'!BU138="Yes"),OFFSET('Water Data'!$D$9,0,10*ROW('Water Data'!D132)),NA())</f>
        <v>#N/A</v>
      </c>
      <c r="G138" s="91" t="e">
        <f ca="true">+IF(AND(ISNUMBER(OFFSET('Water Data'!$E$4,0,10*ROW('Water Data'!E132))),'Data Summary'!BV138="Yes"),100-OFFSET('Water Data'!$E$4,0,10*ROW('Water Data'!E132)),NA())</f>
        <v>#N/A</v>
      </c>
      <c r="H138" s="91" t="e">
        <f ca="true">+IF(AND(ISNUMBER(OFFSET('Water Data'!$E$6,0,10*ROW('Water Data'!E132))),'Data Summary'!BW138="Yes"),OFFSET('Water Data'!$E$6,0,10*ROW('Water Data'!E132)),NA())</f>
        <v>#N/A</v>
      </c>
      <c r="I138" s="91" t="e">
        <f ca="true">+IF(AND(ISNUMBER(OFFSET('Water Data'!$E$9,0,10*ROW('Water Data'!E132))),'Data Summary'!BX138="Yes"),OFFSET('Water Data'!$E$9,0,10*ROW('Water Data'!E132)),NA())</f>
        <v>#N/A</v>
      </c>
      <c r="J138" s="91" t="e">
        <f ca="true">+IF(AND(ISNUMBER(OFFSET('Water Data'!$F$4,0,10*ROW('Water Data'!F132))),'Data Summary'!BY138="Yes"),100-OFFSET('Water Data'!$F$4,0,10*ROW('Water Data'!F132)),NA())</f>
        <v>#N/A</v>
      </c>
      <c r="K138" s="91" t="e">
        <f ca="true">+IF(AND(ISNUMBER(OFFSET('Water Data'!$F$6,0,10*ROW('Water Data'!F132))),'Data Summary'!BZ138="Yes"),OFFSET('Water Data'!$F$6,0,10*ROW('Water Data'!F132)),NA())</f>
        <v>#N/A</v>
      </c>
      <c r="L138" s="91" t="e">
        <f ca="true">+IF(AND(ISNUMBER(OFFSET('Water Data'!$F$9,0,10*ROW('Water Data'!F132))),'Data Summary'!CA138="Yes"),OFFSET('Water Data'!$F$9,0,10*ROW('Water Data'!F132)),NA())</f>
        <v>#N/A</v>
      </c>
      <c r="M138" s="91" t="e">
        <f ca="true">+IF(AND(ISNUMBER(OFFSET('Water Data'!$G$4,0,10*ROW('Water Data'!G132))),'Data Summary'!CB138="Yes"),100-OFFSET('Water Data'!$G$4,0,10*ROW('Water Data'!G132)),NA())</f>
        <v>#N/A</v>
      </c>
      <c r="N138" s="91" t="e">
        <f ca="true">+IF(AND(ISNUMBER(OFFSET('Water Data'!$G$6,0,10*ROW('Water Data'!G132))),'Data Summary'!CC138="Yes"),OFFSET('Water Data'!$G$6,0,10*ROW('Water Data'!G132)),NA())</f>
        <v>#N/A</v>
      </c>
      <c r="O138" s="91" t="e">
        <f ca="true">+IF(AND(ISNUMBER(OFFSET('Water Data'!$G$9,0,10*ROW('Water Data'!G132))),'Data Summary'!CD138="Yes"),OFFSET('Water Data'!$G$9,0,10*ROW('Water Data'!G132)),NA())</f>
        <v>#N/A</v>
      </c>
      <c r="P138" s="91" t="e">
        <f ca="true">+IF(AND(ISNUMBER(OFFSET('Water Data'!$H$4,0,10*ROW('Water Data'!H132))),'Data Summary'!CE138="Yes"),100-OFFSET('Water Data'!$H$4,0,10*ROW('Water Data'!H132)),NA())</f>
        <v>#N/A</v>
      </c>
      <c r="Q138" s="91" t="e">
        <f ca="true">+IF(AND(ISNUMBER(OFFSET('Water Data'!$H$6,0,10*ROW('Water Data'!H132))),'Data Summary'!CF138="Yes"),OFFSET('Water Data'!$H$6,0,10*ROW('Water Data'!H132)),NA())</f>
        <v>#N/A</v>
      </c>
      <c r="R138" s="91" t="e">
        <f ca="true">+IF(AND(ISNUMBER(OFFSET('Water Data'!$H$9,0,10*ROW('Water Data'!H132))),'Data Summary'!CG138="Yes"),OFFSET('Water Data'!$H$9,0,10*ROW('Water Data'!H132)),NA())</f>
        <v>#N/A</v>
      </c>
      <c r="S138" s="91" t="e">
        <f ca="true">+IF(AND(ISNUMBER(OFFSET('Water Data'!$I$4,0,10*ROW('Water Data'!I132))),'Data Summary'!CH138="Yes"),100-OFFSET('Water Data'!$I$4,0,10*ROW('Water Data'!I132)),NA())</f>
        <v>#N/A</v>
      </c>
      <c r="T138" s="91" t="e">
        <f ca="true">+IF(AND(ISNUMBER(OFFSET('Water Data'!$I$6,0,10*ROW('Water Data'!I132))),'Data Summary'!CI138="Yes"),OFFSET('Water Data'!$I$6,0,10*ROW('Water Data'!I132)),NA())</f>
        <v>#N/A</v>
      </c>
      <c r="U138" s="91" t="e">
        <f ca="true">+IF(AND(ISNUMBER(OFFSET('Water Data'!$I$9,0,10*ROW('Water Data'!I132))),'Data Summary'!CJ138="Yes"),OFFSET('Water Data'!$I$9,0,10*ROW('Water Data'!I132)),NA())</f>
        <v>#N/A</v>
      </c>
      <c r="V138" s="92" t="e">
        <f ca="true">+IF(AND(ISNUMBER(OFFSET('Sanitation Data'!$D$4,0,10*ROW('Sanitation Data'!D132))),'Data Summary'!CK138="Yes"),100-OFFSET('Sanitation Data'!$D$4,0,10*ROW('Sanitation Data'!D132)),NA())</f>
        <v>#N/A</v>
      </c>
      <c r="W138" s="92" t="e">
        <f ca="true">+IF(AND(ISNUMBER(OFFSET('Sanitation Data'!$D$6,0,10*ROW('Sanitation Data'!D132))),'Data Summary'!CL138="Yes"),OFFSET('Sanitation Data'!$D$6,0,10*ROW('Sanitation Data'!D132)),NA())</f>
        <v>#N/A</v>
      </c>
      <c r="X138" s="92" t="e">
        <f ca="true">+IF(AND(ISNUMBER(OFFSET('Sanitation Data'!$D$10,0,10*ROW('Sanitation Data'!D132))),'Data Summary'!CM138="Yes"),OFFSET('Sanitation Data'!$D$10,0,10*ROW('Sanitation Data'!D132)),NA())</f>
        <v>#N/A</v>
      </c>
      <c r="Y138" s="92" t="e">
        <f ca="true">+IF(AND(ISNUMBER(OFFSET('Sanitation Data'!$D$11,0,10*ROW('Sanitation Data'!D132))),'Data Summary'!CN138="Yes"),OFFSET('Sanitation Data'!$D$11,0,10*ROW('Sanitation Data'!D132)),NA())</f>
        <v>#N/A</v>
      </c>
      <c r="Z138" s="92" t="e">
        <f ca="true">+IF(AND(ISNUMBER(OFFSET('Sanitation Data'!$D$12,0,10*ROW('Sanitation Data'!D132))),'Data Summary'!CO138="Yes"),OFFSET('Sanitation Data'!$D$12,0,10*ROW('Sanitation Data'!D132)),NA())</f>
        <v>#N/A</v>
      </c>
      <c r="AA138" s="92" t="e">
        <f ca="true">+IF(AND(ISNUMBER(OFFSET('Sanitation Data'!$E$4,0,10*ROW('Sanitation Data'!E132))),'Data Summary'!CP138="Yes"),100-OFFSET('Sanitation Data'!$E$4,0,10*ROW('Sanitation Data'!E132)),NA())</f>
        <v>#N/A</v>
      </c>
      <c r="AB138" s="92" t="e">
        <f ca="true">+IF(AND(ISNUMBER(OFFSET('Sanitation Data'!$E$6,0,10*ROW('Sanitation Data'!E132))),'Data Summary'!CQ138="Yes"),OFFSET('Sanitation Data'!$E$6,0,10*ROW('Sanitation Data'!E132)),NA())</f>
        <v>#N/A</v>
      </c>
      <c r="AC138" s="92" t="e">
        <f ca="true">+IF(AND(ISNUMBER(OFFSET('Sanitation Data'!$E$10,0,10*ROW('Sanitation Data'!E132))),'Data Summary'!CR138="Yes"),OFFSET('Sanitation Data'!$E$10,0,10*ROW('Sanitation Data'!E132)),NA())</f>
        <v>#N/A</v>
      </c>
      <c r="AD138" s="92" t="e">
        <f ca="true">+IF(AND(ISNUMBER(OFFSET('Sanitation Data'!$E$11,0,10*ROW('Sanitation Data'!E132))),'Data Summary'!CS138="Yes"),OFFSET('Sanitation Data'!$E$11,0,10*ROW('Sanitation Data'!E132)),NA())</f>
        <v>#N/A</v>
      </c>
      <c r="AE138" s="92" t="e">
        <f ca="true">+IF(AND(ISNUMBER(OFFSET('Sanitation Data'!$E$12,0,10*ROW('Sanitation Data'!E132))),'Data Summary'!CT138="Yes"),OFFSET('Sanitation Data'!$E$12,0,10*ROW('Sanitation Data'!E132)),NA())</f>
        <v>#N/A</v>
      </c>
      <c r="AF138" s="92" t="e">
        <f ca="true">+IF(AND(ISNUMBER(OFFSET('Sanitation Data'!$F$4,0,10*ROW('Sanitation Data'!F132))),'Data Summary'!CU138="Yes"),100-OFFSET('Sanitation Data'!$F$4,0,10*ROW('Sanitation Data'!F132)),NA())</f>
        <v>#N/A</v>
      </c>
      <c r="AG138" s="92" t="e">
        <f ca="true">+IF(AND(ISNUMBER(OFFSET('Sanitation Data'!$F$6,0,10*ROW('Sanitation Data'!F132))),'Data Summary'!CV138="Yes"),OFFSET('Sanitation Data'!$F$6,0,10*ROW('Sanitation Data'!F132)),NA())</f>
        <v>#N/A</v>
      </c>
      <c r="AH138" s="92" t="e">
        <f ca="true">+IF(AND(ISNUMBER(OFFSET('Sanitation Data'!$F$10,0,10*ROW('Sanitation Data'!F132))),'Data Summary'!CW138="Yes"),OFFSET('Sanitation Data'!$F$10,0,10*ROW('Sanitation Data'!F132)),NA())</f>
        <v>#N/A</v>
      </c>
      <c r="AI138" s="92" t="e">
        <f ca="true">+IF(AND(ISNUMBER(OFFSET('Sanitation Data'!$F$11,0,10*ROW('Sanitation Data'!F132))),'Data Summary'!CX138="Yes"),OFFSET('Sanitation Data'!$F$11,0,10*ROW('Sanitation Data'!F132)),NA())</f>
        <v>#N/A</v>
      </c>
      <c r="AJ138" s="92" t="e">
        <f ca="true">+IF(AND(ISNUMBER(OFFSET('Sanitation Data'!$F$12,0,10*ROW('Sanitation Data'!F132))),'Data Summary'!CY138="Yes"),OFFSET('Sanitation Data'!$F$12,0,10*ROW('Sanitation Data'!F132)),NA())</f>
        <v>#N/A</v>
      </c>
      <c r="AK138" s="92" t="e">
        <f ca="true">+IF(AND(ISNUMBER(OFFSET('Sanitation Data'!$G$4,0,10*ROW('Sanitation Data'!G132))),'Data Summary'!CZ138="Yes"),100-OFFSET('Sanitation Data'!$G$4,0,10*ROW('Sanitation Data'!G132)),NA())</f>
        <v>#N/A</v>
      </c>
      <c r="AL138" s="92" t="e">
        <f ca="true">+IF(AND(ISNUMBER(OFFSET('Sanitation Data'!$G$6,0,10*ROW('Sanitation Data'!G132))),'Data Summary'!DA138="Yes"),OFFSET('Sanitation Data'!$G$6,0,10*ROW('Sanitation Data'!G132)),NA())</f>
        <v>#N/A</v>
      </c>
      <c r="AM138" s="92" t="e">
        <f ca="true">+IF(AND(ISNUMBER(OFFSET('Sanitation Data'!$G$10,0,10*ROW('Sanitation Data'!G132))),'Data Summary'!DB138="Yes"),OFFSET('Sanitation Data'!$G$10,0,10*ROW('Sanitation Data'!G132)),NA())</f>
        <v>#N/A</v>
      </c>
      <c r="AN138" s="92" t="e">
        <f ca="true">+IF(AND(ISNUMBER(OFFSET('Sanitation Data'!$G$11,0,10*ROW('Sanitation Data'!G132))),'Data Summary'!DC138="Yes"),OFFSET('Sanitation Data'!$G$11,0,10*ROW('Sanitation Data'!G132)),NA())</f>
        <v>#N/A</v>
      </c>
      <c r="AO138" s="92" t="e">
        <f ca="true">+IF(AND(ISNUMBER(OFFSET('Sanitation Data'!$G$12,0,10*ROW('Sanitation Data'!G132))),'Data Summary'!DD138="Yes"),OFFSET('Sanitation Data'!$G$12,0,10*ROW('Sanitation Data'!G132)),NA())</f>
        <v>#N/A</v>
      </c>
      <c r="AP138" s="92" t="e">
        <f ca="true">+IF(AND(ISNUMBER(OFFSET('Sanitation Data'!$H$4,0,10*ROW('Sanitation Data'!H132))),'Data Summary'!DE138="Yes"),100-OFFSET('Sanitation Data'!$H$4,0,10*ROW('Sanitation Data'!H132)),NA())</f>
        <v>#N/A</v>
      </c>
      <c r="AQ138" s="92" t="e">
        <f ca="true">+IF(AND(ISNUMBER(OFFSET('Sanitation Data'!$H$6,0,10*ROW('Sanitation Data'!H132))),'Data Summary'!DF138="Yes"),OFFSET('Sanitation Data'!$H$6,0,10*ROW('Sanitation Data'!H132)),NA())</f>
        <v>#N/A</v>
      </c>
      <c r="AR138" s="92" t="e">
        <f ca="true">+IF(AND(ISNUMBER(OFFSET('Sanitation Data'!$H$10,0,10*ROW('Sanitation Data'!H132))),'Data Summary'!DG138="Yes"),OFFSET('Sanitation Data'!$H$10,0,10*ROW('Sanitation Data'!H132)),NA())</f>
        <v>#N/A</v>
      </c>
      <c r="AS138" s="92" t="e">
        <f ca="true">+IF(AND(ISNUMBER(OFFSET('Sanitation Data'!$H$11,0,10*ROW('Sanitation Data'!H132))),'Data Summary'!DH138="Yes"),OFFSET('Sanitation Data'!$H$11,0,10*ROW('Sanitation Data'!H132)),NA())</f>
        <v>#N/A</v>
      </c>
      <c r="AT138" s="92" t="e">
        <f ca="true">+IF(AND(ISNUMBER(OFFSET('Sanitation Data'!$H$12,0,10*ROW('Sanitation Data'!H132))),'Data Summary'!DI138="Yes"),OFFSET('Sanitation Data'!$H$12,0,10*ROW('Sanitation Data'!H132)),NA())</f>
        <v>#N/A</v>
      </c>
      <c r="AU138" s="92" t="e">
        <f ca="true">+IF(AND(ISNUMBER(OFFSET('Sanitation Data'!$I$4,0,10*ROW('Sanitation Data'!I132))),'Data Summary'!DJ138="Yes"),100-OFFSET('Sanitation Data'!$I$4,0,10*ROW('Sanitation Data'!I132)),NA())</f>
        <v>#N/A</v>
      </c>
      <c r="AV138" s="92" t="e">
        <f ca="true">+IF(AND(ISNUMBER(OFFSET('Sanitation Data'!$I$6,0,10*ROW('Sanitation Data'!I132))),'Data Summary'!DK138="Yes"),OFFSET('Sanitation Data'!$I$6,0,10*ROW('Sanitation Data'!I132)),NA())</f>
        <v>#N/A</v>
      </c>
      <c r="AW138" s="92" t="e">
        <f ca="true">+IF(AND(ISNUMBER(OFFSET('Sanitation Data'!$I$10,0,10*ROW('Sanitation Data'!I132))),'Data Summary'!DL138="Yes"),OFFSET('Sanitation Data'!$I$10,0,10*ROW('Sanitation Data'!I132)),NA())</f>
        <v>#N/A</v>
      </c>
      <c r="AX138" s="92" t="e">
        <f ca="true">+IF(AND(ISNUMBER(OFFSET('Sanitation Data'!$I$11,0,10*ROW('Sanitation Data'!I132))),'Data Summary'!DM138="Yes"),OFFSET('Sanitation Data'!$I$11,0,10*ROW('Sanitation Data'!I132)),NA())</f>
        <v>#N/A</v>
      </c>
      <c r="AY138" s="92" t="e">
        <f ca="true">+IF(AND(ISNUMBER(OFFSET('Sanitation Data'!$I$12,0,10*ROW('Sanitation Data'!I132))),'Data Summary'!DN138="Yes"),OFFSET('Sanitation Data'!$I$12,0,10*ROW('Sanitation Data'!I132)),NA())</f>
        <v>#N/A</v>
      </c>
      <c r="AZ138" s="93" t="e">
        <f ca="true">+IF(AND(ISNUMBER(OFFSET('Hygiene Data'!$D$5,0,10*ROW('Hygiene Data'!D132))),'Data Summary'!DO138="Yes"),OFFSET('Hygiene Data'!$D$5,0,10*ROW('Hygiene Data'!D132)),NA())</f>
        <v>#N/A</v>
      </c>
      <c r="BA138" s="93" t="e">
        <f ca="true">+IF(AND(ISNUMBER(OFFSET('Hygiene Data'!$D$7,0,10*ROW('Hygiene Data'!D132))),'Data Summary'!DP138="Yes"),OFFSET('Hygiene Data'!$D$7,0,10*ROW('Hygiene Data'!D132)),NA())</f>
        <v>#N/A</v>
      </c>
      <c r="BB138" s="93" t="e">
        <f ca="true">+IF(AND(ISNUMBER(OFFSET('Hygiene Data'!$D$9,0,10*ROW('Hygiene Data'!D132))),'Data Summary'!DQ138="Yes"),OFFSET('Hygiene Data'!$D$9,0,10*ROW('Hygiene Data'!D132)),NA())</f>
        <v>#N/A</v>
      </c>
      <c r="BC138" s="93" t="e">
        <f ca="true">+IF(AND(ISNUMBER(OFFSET('Hygiene Data'!$E$5,0,10*ROW('Hygiene Data'!E132))),'Data Summary'!DR138="Yes"),OFFSET('Hygiene Data'!$E$5,0,10*ROW('Hygiene Data'!E132)),NA())</f>
        <v>#N/A</v>
      </c>
      <c r="BD138" s="93" t="e">
        <f ca="true">+IF(AND(ISNUMBER(OFFSET('Hygiene Data'!$E$7,0,10*ROW('Hygiene Data'!E132))),'Data Summary'!DS138="Yes"),OFFSET('Hygiene Data'!$E$7,0,10*ROW('Hygiene Data'!E132)),NA())</f>
        <v>#N/A</v>
      </c>
      <c r="BE138" s="93" t="e">
        <f ca="true">+IF(AND(ISNUMBER(OFFSET('Hygiene Data'!$E$9,0,10*ROW('Hygiene Data'!E132))),'Data Summary'!DT138="Yes"),OFFSET('Hygiene Data'!$E$9,0,10*ROW('Hygiene Data'!E132)),NA())</f>
        <v>#N/A</v>
      </c>
      <c r="BF138" s="93" t="e">
        <f ca="true">+IF(AND(ISNUMBER(OFFSET('Hygiene Data'!$F$5,0,10*ROW('Hygiene Data'!F132))),'Data Summary'!DU138="Yes"),OFFSET('Hygiene Data'!$F$5,0,10*ROW('Hygiene Data'!F132)),NA())</f>
        <v>#N/A</v>
      </c>
      <c r="BG138" s="93" t="e">
        <f ca="true">+IF(AND(ISNUMBER(OFFSET('Hygiene Data'!$F$7,0,10*ROW('Hygiene Data'!F132))),'Data Summary'!DV138="Yes"),OFFSET('Hygiene Data'!$F$7,0,10*ROW('Hygiene Data'!F132)),NA())</f>
        <v>#N/A</v>
      </c>
      <c r="BH138" s="93" t="e">
        <f ca="true">+IF(AND(ISNUMBER(OFFSET('Hygiene Data'!$F$9,0,10*ROW('Hygiene Data'!F132))),'Data Summary'!DW138="Yes"),OFFSET('Hygiene Data'!$F$9,0,10*ROW('Hygiene Data'!F132)),NA())</f>
        <v>#N/A</v>
      </c>
      <c r="BI138" s="93" t="e">
        <f ca="true">+IF(AND(ISNUMBER(OFFSET('Hygiene Data'!$G$5,0,10*ROW('Hygiene Data'!G132))),'Data Summary'!DX138="Yes"),OFFSET('Hygiene Data'!$G$5,0,10*ROW('Hygiene Data'!G132)),NA())</f>
        <v>#N/A</v>
      </c>
      <c r="BJ138" s="93" t="e">
        <f ca="true">+IF(AND(ISNUMBER(OFFSET('Hygiene Data'!$G$7,0,10*ROW('Hygiene Data'!G132))),'Data Summary'!DY138="Yes"),OFFSET('Hygiene Data'!$G$7,0,10*ROW('Hygiene Data'!G132)),NA())</f>
        <v>#N/A</v>
      </c>
      <c r="BK138" s="93" t="e">
        <f ca="true">+IF(AND(ISNUMBER(OFFSET('Hygiene Data'!$G$9,0,10*ROW('Hygiene Data'!G132))),'Data Summary'!DZ138="Yes"),OFFSET('Hygiene Data'!$G$9,0,10*ROW('Hygiene Data'!G132)),NA())</f>
        <v>#N/A</v>
      </c>
      <c r="BL138" s="93" t="e">
        <f ca="true">+IF(AND(ISNUMBER(OFFSET('Hygiene Data'!$H$5,0,10*ROW('Hygiene Data'!H132))),'Data Summary'!EA138="Yes"),OFFSET('Hygiene Data'!$H$5,0,10*ROW('Hygiene Data'!H132)),NA())</f>
        <v>#N/A</v>
      </c>
      <c r="BM138" s="93" t="e">
        <f ca="true">+IF(AND(ISNUMBER(OFFSET('Hygiene Data'!$H$7,0,10*ROW('Hygiene Data'!H132))),'Data Summary'!EB138="Yes"),OFFSET('Hygiene Data'!$H$7,0,10*ROW('Hygiene Data'!H132)),NA())</f>
        <v>#N/A</v>
      </c>
      <c r="BN138" s="93" t="e">
        <f ca="true">+IF(AND(ISNUMBER(OFFSET('Hygiene Data'!$H$9,0,10*ROW('Hygiene Data'!H132))),'Data Summary'!EC138="Yes"),OFFSET('Hygiene Data'!$H$9,0,10*ROW('Hygiene Data'!H132)),NA())</f>
        <v>#N/A</v>
      </c>
      <c r="BO138" s="93" t="e">
        <f ca="true">+IF(AND(ISNUMBER(OFFSET('Hygiene Data'!$I$5,0,10*ROW('Hygiene Data'!I132))),'Data Summary'!ED138="Yes"),OFFSET('Hygiene Data'!$I$5,0,10*ROW('Hygiene Data'!I132)),NA())</f>
        <v>#N/A</v>
      </c>
      <c r="BP138" s="93" t="e">
        <f ca="true">+IF(AND(ISNUMBER(OFFSET('Hygiene Data'!$I$7,0,10*ROW('Hygiene Data'!I132))),'Data Summary'!EE138="Yes"),OFFSET('Hygiene Data'!$I$7,0,10*ROW('Hygiene Data'!I132)),NA())</f>
        <v>#N/A</v>
      </c>
      <c r="BQ138" s="93" t="e">
        <f ca="true">+IF(AND(ISNUMBER(OFFSET('Hygiene Data'!$I$9,0,10*ROW('Hygiene Data'!I132))),'Data Summary'!EF138="Yes"),OFFSET('Hygiene Data'!$I$9,0,10*ROW('Hygiene Data'!I132)),NA())</f>
        <v>#N/A</v>
      </c>
    </row>
    <row xmlns:x14ac="http://schemas.microsoft.com/office/spreadsheetml/2009/9/ac" r="139" x14ac:dyDescent="0.2">
      <c r="A139" s="328" t="e">
        <f ca="true">+RIGHT('Data Summary'!A139,LEN('Data Summary'!A139)-9)</f>
        <v>#VALUE!</v>
      </c>
      <c r="B139" s="35" t="str">
        <f ca="true">+IF(ISTEXT('Data Summary'!B139),'Data Summary'!B139,"")</f>
        <v/>
      </c>
      <c r="C139" s="327" t="e">
        <f ca="true">+VALUE('Data Summary'!C139)</f>
        <v>#VALUE!</v>
      </c>
      <c r="D139" s="91" t="e">
        <f ca="true">+IF(AND(ISNUMBER(OFFSET('Water Data'!$D$4,0,10*ROW('Water Data'!D133))),'Data Summary'!BS139="Yes"),100-OFFSET('Water Data'!$D$4,0,10*ROW('Water Data'!D133)),NA())</f>
        <v>#N/A</v>
      </c>
      <c r="E139" s="91" t="e">
        <f ca="true">+IF(AND(ISNUMBER(OFFSET('Water Data'!$D$6,0,10*ROW('Water Data'!D133))),'Data Summary'!BT139="Yes"),OFFSET('Water Data'!$D$6,0,10*ROW('Water Data'!D133)),NA())</f>
        <v>#N/A</v>
      </c>
      <c r="F139" s="91" t="e">
        <f ca="true">+IF(AND(ISNUMBER(OFFSET('Water Data'!$D$9,0,10*ROW('Water Data'!D133))),'Data Summary'!BU139="Yes"),OFFSET('Water Data'!$D$9,0,10*ROW('Water Data'!D133)),NA())</f>
        <v>#N/A</v>
      </c>
      <c r="G139" s="91" t="e">
        <f ca="true">+IF(AND(ISNUMBER(OFFSET('Water Data'!$E$4,0,10*ROW('Water Data'!E133))),'Data Summary'!BV139="Yes"),100-OFFSET('Water Data'!$E$4,0,10*ROW('Water Data'!E133)),NA())</f>
        <v>#N/A</v>
      </c>
      <c r="H139" s="91" t="e">
        <f ca="true">+IF(AND(ISNUMBER(OFFSET('Water Data'!$E$6,0,10*ROW('Water Data'!E133))),'Data Summary'!BW139="Yes"),OFFSET('Water Data'!$E$6,0,10*ROW('Water Data'!E133)),NA())</f>
        <v>#N/A</v>
      </c>
      <c r="I139" s="91" t="e">
        <f ca="true">+IF(AND(ISNUMBER(OFFSET('Water Data'!$E$9,0,10*ROW('Water Data'!E133))),'Data Summary'!BX139="Yes"),OFFSET('Water Data'!$E$9,0,10*ROW('Water Data'!E133)),NA())</f>
        <v>#N/A</v>
      </c>
      <c r="J139" s="91" t="e">
        <f ca="true">+IF(AND(ISNUMBER(OFFSET('Water Data'!$F$4,0,10*ROW('Water Data'!F133))),'Data Summary'!BY139="Yes"),100-OFFSET('Water Data'!$F$4,0,10*ROW('Water Data'!F133)),NA())</f>
        <v>#N/A</v>
      </c>
      <c r="K139" s="91" t="e">
        <f ca="true">+IF(AND(ISNUMBER(OFFSET('Water Data'!$F$6,0,10*ROW('Water Data'!F133))),'Data Summary'!BZ139="Yes"),OFFSET('Water Data'!$F$6,0,10*ROW('Water Data'!F133)),NA())</f>
        <v>#N/A</v>
      </c>
      <c r="L139" s="91" t="e">
        <f ca="true">+IF(AND(ISNUMBER(OFFSET('Water Data'!$F$9,0,10*ROW('Water Data'!F133))),'Data Summary'!CA139="Yes"),OFFSET('Water Data'!$F$9,0,10*ROW('Water Data'!F133)),NA())</f>
        <v>#N/A</v>
      </c>
      <c r="M139" s="91" t="e">
        <f ca="true">+IF(AND(ISNUMBER(OFFSET('Water Data'!$G$4,0,10*ROW('Water Data'!G133))),'Data Summary'!CB139="Yes"),100-OFFSET('Water Data'!$G$4,0,10*ROW('Water Data'!G133)),NA())</f>
        <v>#N/A</v>
      </c>
      <c r="N139" s="91" t="e">
        <f ca="true">+IF(AND(ISNUMBER(OFFSET('Water Data'!$G$6,0,10*ROW('Water Data'!G133))),'Data Summary'!CC139="Yes"),OFFSET('Water Data'!$G$6,0,10*ROW('Water Data'!G133)),NA())</f>
        <v>#N/A</v>
      </c>
      <c r="O139" s="91" t="e">
        <f ca="true">+IF(AND(ISNUMBER(OFFSET('Water Data'!$G$9,0,10*ROW('Water Data'!G133))),'Data Summary'!CD139="Yes"),OFFSET('Water Data'!$G$9,0,10*ROW('Water Data'!G133)),NA())</f>
        <v>#N/A</v>
      </c>
      <c r="P139" s="91" t="e">
        <f ca="true">+IF(AND(ISNUMBER(OFFSET('Water Data'!$H$4,0,10*ROW('Water Data'!H133))),'Data Summary'!CE139="Yes"),100-OFFSET('Water Data'!$H$4,0,10*ROW('Water Data'!H133)),NA())</f>
        <v>#N/A</v>
      </c>
      <c r="Q139" s="91" t="e">
        <f ca="true">+IF(AND(ISNUMBER(OFFSET('Water Data'!$H$6,0,10*ROW('Water Data'!H133))),'Data Summary'!CF139="Yes"),OFFSET('Water Data'!$H$6,0,10*ROW('Water Data'!H133)),NA())</f>
        <v>#N/A</v>
      </c>
      <c r="R139" s="91" t="e">
        <f ca="true">+IF(AND(ISNUMBER(OFFSET('Water Data'!$H$9,0,10*ROW('Water Data'!H133))),'Data Summary'!CG139="Yes"),OFFSET('Water Data'!$H$9,0,10*ROW('Water Data'!H133)),NA())</f>
        <v>#N/A</v>
      </c>
      <c r="S139" s="91" t="e">
        <f ca="true">+IF(AND(ISNUMBER(OFFSET('Water Data'!$I$4,0,10*ROW('Water Data'!I133))),'Data Summary'!CH139="Yes"),100-OFFSET('Water Data'!$I$4,0,10*ROW('Water Data'!I133)),NA())</f>
        <v>#N/A</v>
      </c>
      <c r="T139" s="91" t="e">
        <f ca="true">+IF(AND(ISNUMBER(OFFSET('Water Data'!$I$6,0,10*ROW('Water Data'!I133))),'Data Summary'!CI139="Yes"),OFFSET('Water Data'!$I$6,0,10*ROW('Water Data'!I133)),NA())</f>
        <v>#N/A</v>
      </c>
      <c r="U139" s="91" t="e">
        <f ca="true">+IF(AND(ISNUMBER(OFFSET('Water Data'!$I$9,0,10*ROW('Water Data'!I133))),'Data Summary'!CJ139="Yes"),OFFSET('Water Data'!$I$9,0,10*ROW('Water Data'!I133)),NA())</f>
        <v>#N/A</v>
      </c>
      <c r="V139" s="92" t="e">
        <f ca="true">+IF(AND(ISNUMBER(OFFSET('Sanitation Data'!$D$4,0,10*ROW('Sanitation Data'!D133))),'Data Summary'!CK139="Yes"),100-OFFSET('Sanitation Data'!$D$4,0,10*ROW('Sanitation Data'!D133)),NA())</f>
        <v>#N/A</v>
      </c>
      <c r="W139" s="92" t="e">
        <f ca="true">+IF(AND(ISNUMBER(OFFSET('Sanitation Data'!$D$6,0,10*ROW('Sanitation Data'!D133))),'Data Summary'!CL139="Yes"),OFFSET('Sanitation Data'!$D$6,0,10*ROW('Sanitation Data'!D133)),NA())</f>
        <v>#N/A</v>
      </c>
      <c r="X139" s="92" t="e">
        <f ca="true">+IF(AND(ISNUMBER(OFFSET('Sanitation Data'!$D$10,0,10*ROW('Sanitation Data'!D133))),'Data Summary'!CM139="Yes"),OFFSET('Sanitation Data'!$D$10,0,10*ROW('Sanitation Data'!D133)),NA())</f>
        <v>#N/A</v>
      </c>
      <c r="Y139" s="92" t="e">
        <f ca="true">+IF(AND(ISNUMBER(OFFSET('Sanitation Data'!$D$11,0,10*ROW('Sanitation Data'!D133))),'Data Summary'!CN139="Yes"),OFFSET('Sanitation Data'!$D$11,0,10*ROW('Sanitation Data'!D133)),NA())</f>
        <v>#N/A</v>
      </c>
      <c r="Z139" s="92" t="e">
        <f ca="true">+IF(AND(ISNUMBER(OFFSET('Sanitation Data'!$D$12,0,10*ROW('Sanitation Data'!D133))),'Data Summary'!CO139="Yes"),OFFSET('Sanitation Data'!$D$12,0,10*ROW('Sanitation Data'!D133)),NA())</f>
        <v>#N/A</v>
      </c>
      <c r="AA139" s="92" t="e">
        <f ca="true">+IF(AND(ISNUMBER(OFFSET('Sanitation Data'!$E$4,0,10*ROW('Sanitation Data'!E133))),'Data Summary'!CP139="Yes"),100-OFFSET('Sanitation Data'!$E$4,0,10*ROW('Sanitation Data'!E133)),NA())</f>
        <v>#N/A</v>
      </c>
      <c r="AB139" s="92" t="e">
        <f ca="true">+IF(AND(ISNUMBER(OFFSET('Sanitation Data'!$E$6,0,10*ROW('Sanitation Data'!E133))),'Data Summary'!CQ139="Yes"),OFFSET('Sanitation Data'!$E$6,0,10*ROW('Sanitation Data'!E133)),NA())</f>
        <v>#N/A</v>
      </c>
      <c r="AC139" s="92" t="e">
        <f ca="true">+IF(AND(ISNUMBER(OFFSET('Sanitation Data'!$E$10,0,10*ROW('Sanitation Data'!E133))),'Data Summary'!CR139="Yes"),OFFSET('Sanitation Data'!$E$10,0,10*ROW('Sanitation Data'!E133)),NA())</f>
        <v>#N/A</v>
      </c>
      <c r="AD139" s="92" t="e">
        <f ca="true">+IF(AND(ISNUMBER(OFFSET('Sanitation Data'!$E$11,0,10*ROW('Sanitation Data'!E133))),'Data Summary'!CS139="Yes"),OFFSET('Sanitation Data'!$E$11,0,10*ROW('Sanitation Data'!E133)),NA())</f>
        <v>#N/A</v>
      </c>
      <c r="AE139" s="92" t="e">
        <f ca="true">+IF(AND(ISNUMBER(OFFSET('Sanitation Data'!$E$12,0,10*ROW('Sanitation Data'!E133))),'Data Summary'!CT139="Yes"),OFFSET('Sanitation Data'!$E$12,0,10*ROW('Sanitation Data'!E133)),NA())</f>
        <v>#N/A</v>
      </c>
      <c r="AF139" s="92" t="e">
        <f ca="true">+IF(AND(ISNUMBER(OFFSET('Sanitation Data'!$F$4,0,10*ROW('Sanitation Data'!F133))),'Data Summary'!CU139="Yes"),100-OFFSET('Sanitation Data'!$F$4,0,10*ROW('Sanitation Data'!F133)),NA())</f>
        <v>#N/A</v>
      </c>
      <c r="AG139" s="92" t="e">
        <f ca="true">+IF(AND(ISNUMBER(OFFSET('Sanitation Data'!$F$6,0,10*ROW('Sanitation Data'!F133))),'Data Summary'!CV139="Yes"),OFFSET('Sanitation Data'!$F$6,0,10*ROW('Sanitation Data'!F133)),NA())</f>
        <v>#N/A</v>
      </c>
      <c r="AH139" s="92" t="e">
        <f ca="true">+IF(AND(ISNUMBER(OFFSET('Sanitation Data'!$F$10,0,10*ROW('Sanitation Data'!F133))),'Data Summary'!CW139="Yes"),OFFSET('Sanitation Data'!$F$10,0,10*ROW('Sanitation Data'!F133)),NA())</f>
        <v>#N/A</v>
      </c>
      <c r="AI139" s="92" t="e">
        <f ca="true">+IF(AND(ISNUMBER(OFFSET('Sanitation Data'!$F$11,0,10*ROW('Sanitation Data'!F133))),'Data Summary'!CX139="Yes"),OFFSET('Sanitation Data'!$F$11,0,10*ROW('Sanitation Data'!F133)),NA())</f>
        <v>#N/A</v>
      </c>
      <c r="AJ139" s="92" t="e">
        <f ca="true">+IF(AND(ISNUMBER(OFFSET('Sanitation Data'!$F$12,0,10*ROW('Sanitation Data'!F133))),'Data Summary'!CY139="Yes"),OFFSET('Sanitation Data'!$F$12,0,10*ROW('Sanitation Data'!F133)),NA())</f>
        <v>#N/A</v>
      </c>
      <c r="AK139" s="92" t="e">
        <f ca="true">+IF(AND(ISNUMBER(OFFSET('Sanitation Data'!$G$4,0,10*ROW('Sanitation Data'!G133))),'Data Summary'!CZ139="Yes"),100-OFFSET('Sanitation Data'!$G$4,0,10*ROW('Sanitation Data'!G133)),NA())</f>
        <v>#N/A</v>
      </c>
      <c r="AL139" s="92" t="e">
        <f ca="true">+IF(AND(ISNUMBER(OFFSET('Sanitation Data'!$G$6,0,10*ROW('Sanitation Data'!G133))),'Data Summary'!DA139="Yes"),OFFSET('Sanitation Data'!$G$6,0,10*ROW('Sanitation Data'!G133)),NA())</f>
        <v>#N/A</v>
      </c>
      <c r="AM139" s="92" t="e">
        <f ca="true">+IF(AND(ISNUMBER(OFFSET('Sanitation Data'!$G$10,0,10*ROW('Sanitation Data'!G133))),'Data Summary'!DB139="Yes"),OFFSET('Sanitation Data'!$G$10,0,10*ROW('Sanitation Data'!G133)),NA())</f>
        <v>#N/A</v>
      </c>
      <c r="AN139" s="92" t="e">
        <f ca="true">+IF(AND(ISNUMBER(OFFSET('Sanitation Data'!$G$11,0,10*ROW('Sanitation Data'!G133))),'Data Summary'!DC139="Yes"),OFFSET('Sanitation Data'!$G$11,0,10*ROW('Sanitation Data'!G133)),NA())</f>
        <v>#N/A</v>
      </c>
      <c r="AO139" s="92" t="e">
        <f ca="true">+IF(AND(ISNUMBER(OFFSET('Sanitation Data'!$G$12,0,10*ROW('Sanitation Data'!G133))),'Data Summary'!DD139="Yes"),OFFSET('Sanitation Data'!$G$12,0,10*ROW('Sanitation Data'!G133)),NA())</f>
        <v>#N/A</v>
      </c>
      <c r="AP139" s="92" t="e">
        <f ca="true">+IF(AND(ISNUMBER(OFFSET('Sanitation Data'!$H$4,0,10*ROW('Sanitation Data'!H133))),'Data Summary'!DE139="Yes"),100-OFFSET('Sanitation Data'!$H$4,0,10*ROW('Sanitation Data'!H133)),NA())</f>
        <v>#N/A</v>
      </c>
      <c r="AQ139" s="92" t="e">
        <f ca="true">+IF(AND(ISNUMBER(OFFSET('Sanitation Data'!$H$6,0,10*ROW('Sanitation Data'!H133))),'Data Summary'!DF139="Yes"),OFFSET('Sanitation Data'!$H$6,0,10*ROW('Sanitation Data'!H133)),NA())</f>
        <v>#N/A</v>
      </c>
      <c r="AR139" s="92" t="e">
        <f ca="true">+IF(AND(ISNUMBER(OFFSET('Sanitation Data'!$H$10,0,10*ROW('Sanitation Data'!H133))),'Data Summary'!DG139="Yes"),OFFSET('Sanitation Data'!$H$10,0,10*ROW('Sanitation Data'!H133)),NA())</f>
        <v>#N/A</v>
      </c>
      <c r="AS139" s="92" t="e">
        <f ca="true">+IF(AND(ISNUMBER(OFFSET('Sanitation Data'!$H$11,0,10*ROW('Sanitation Data'!H133))),'Data Summary'!DH139="Yes"),OFFSET('Sanitation Data'!$H$11,0,10*ROW('Sanitation Data'!H133)),NA())</f>
        <v>#N/A</v>
      </c>
      <c r="AT139" s="92" t="e">
        <f ca="true">+IF(AND(ISNUMBER(OFFSET('Sanitation Data'!$H$12,0,10*ROW('Sanitation Data'!H133))),'Data Summary'!DI139="Yes"),OFFSET('Sanitation Data'!$H$12,0,10*ROW('Sanitation Data'!H133)),NA())</f>
        <v>#N/A</v>
      </c>
      <c r="AU139" s="92" t="e">
        <f ca="true">+IF(AND(ISNUMBER(OFFSET('Sanitation Data'!$I$4,0,10*ROW('Sanitation Data'!I133))),'Data Summary'!DJ139="Yes"),100-OFFSET('Sanitation Data'!$I$4,0,10*ROW('Sanitation Data'!I133)),NA())</f>
        <v>#N/A</v>
      </c>
      <c r="AV139" s="92" t="e">
        <f ca="true">+IF(AND(ISNUMBER(OFFSET('Sanitation Data'!$I$6,0,10*ROW('Sanitation Data'!I133))),'Data Summary'!DK139="Yes"),OFFSET('Sanitation Data'!$I$6,0,10*ROW('Sanitation Data'!I133)),NA())</f>
        <v>#N/A</v>
      </c>
      <c r="AW139" s="92" t="e">
        <f ca="true">+IF(AND(ISNUMBER(OFFSET('Sanitation Data'!$I$10,0,10*ROW('Sanitation Data'!I133))),'Data Summary'!DL139="Yes"),OFFSET('Sanitation Data'!$I$10,0,10*ROW('Sanitation Data'!I133)),NA())</f>
        <v>#N/A</v>
      </c>
      <c r="AX139" s="92" t="e">
        <f ca="true">+IF(AND(ISNUMBER(OFFSET('Sanitation Data'!$I$11,0,10*ROW('Sanitation Data'!I133))),'Data Summary'!DM139="Yes"),OFFSET('Sanitation Data'!$I$11,0,10*ROW('Sanitation Data'!I133)),NA())</f>
        <v>#N/A</v>
      </c>
      <c r="AY139" s="92" t="e">
        <f ca="true">+IF(AND(ISNUMBER(OFFSET('Sanitation Data'!$I$12,0,10*ROW('Sanitation Data'!I133))),'Data Summary'!DN139="Yes"),OFFSET('Sanitation Data'!$I$12,0,10*ROW('Sanitation Data'!I133)),NA())</f>
        <v>#N/A</v>
      </c>
      <c r="AZ139" s="93" t="e">
        <f ca="true">+IF(AND(ISNUMBER(OFFSET('Hygiene Data'!$D$5,0,10*ROW('Hygiene Data'!D133))),'Data Summary'!DO139="Yes"),OFFSET('Hygiene Data'!$D$5,0,10*ROW('Hygiene Data'!D133)),NA())</f>
        <v>#N/A</v>
      </c>
      <c r="BA139" s="93" t="e">
        <f ca="true">+IF(AND(ISNUMBER(OFFSET('Hygiene Data'!$D$7,0,10*ROW('Hygiene Data'!D133))),'Data Summary'!DP139="Yes"),OFFSET('Hygiene Data'!$D$7,0,10*ROW('Hygiene Data'!D133)),NA())</f>
        <v>#N/A</v>
      </c>
      <c r="BB139" s="93" t="e">
        <f ca="true">+IF(AND(ISNUMBER(OFFSET('Hygiene Data'!$D$9,0,10*ROW('Hygiene Data'!D133))),'Data Summary'!DQ139="Yes"),OFFSET('Hygiene Data'!$D$9,0,10*ROW('Hygiene Data'!D133)),NA())</f>
        <v>#N/A</v>
      </c>
      <c r="BC139" s="93" t="e">
        <f ca="true">+IF(AND(ISNUMBER(OFFSET('Hygiene Data'!$E$5,0,10*ROW('Hygiene Data'!E133))),'Data Summary'!DR139="Yes"),OFFSET('Hygiene Data'!$E$5,0,10*ROW('Hygiene Data'!E133)),NA())</f>
        <v>#N/A</v>
      </c>
      <c r="BD139" s="93" t="e">
        <f ca="true">+IF(AND(ISNUMBER(OFFSET('Hygiene Data'!$E$7,0,10*ROW('Hygiene Data'!E133))),'Data Summary'!DS139="Yes"),OFFSET('Hygiene Data'!$E$7,0,10*ROW('Hygiene Data'!E133)),NA())</f>
        <v>#N/A</v>
      </c>
      <c r="BE139" s="93" t="e">
        <f ca="true">+IF(AND(ISNUMBER(OFFSET('Hygiene Data'!$E$9,0,10*ROW('Hygiene Data'!E133))),'Data Summary'!DT139="Yes"),OFFSET('Hygiene Data'!$E$9,0,10*ROW('Hygiene Data'!E133)),NA())</f>
        <v>#N/A</v>
      </c>
      <c r="BF139" s="93" t="e">
        <f ca="true">+IF(AND(ISNUMBER(OFFSET('Hygiene Data'!$F$5,0,10*ROW('Hygiene Data'!F133))),'Data Summary'!DU139="Yes"),OFFSET('Hygiene Data'!$F$5,0,10*ROW('Hygiene Data'!F133)),NA())</f>
        <v>#N/A</v>
      </c>
      <c r="BG139" s="93" t="e">
        <f ca="true">+IF(AND(ISNUMBER(OFFSET('Hygiene Data'!$F$7,0,10*ROW('Hygiene Data'!F133))),'Data Summary'!DV139="Yes"),OFFSET('Hygiene Data'!$F$7,0,10*ROW('Hygiene Data'!F133)),NA())</f>
        <v>#N/A</v>
      </c>
      <c r="BH139" s="93" t="e">
        <f ca="true">+IF(AND(ISNUMBER(OFFSET('Hygiene Data'!$F$9,0,10*ROW('Hygiene Data'!F133))),'Data Summary'!DW139="Yes"),OFFSET('Hygiene Data'!$F$9,0,10*ROW('Hygiene Data'!F133)),NA())</f>
        <v>#N/A</v>
      </c>
      <c r="BI139" s="93" t="e">
        <f ca="true">+IF(AND(ISNUMBER(OFFSET('Hygiene Data'!$G$5,0,10*ROW('Hygiene Data'!G133))),'Data Summary'!DX139="Yes"),OFFSET('Hygiene Data'!$G$5,0,10*ROW('Hygiene Data'!G133)),NA())</f>
        <v>#N/A</v>
      </c>
      <c r="BJ139" s="93" t="e">
        <f ca="true">+IF(AND(ISNUMBER(OFFSET('Hygiene Data'!$G$7,0,10*ROW('Hygiene Data'!G133))),'Data Summary'!DY139="Yes"),OFFSET('Hygiene Data'!$G$7,0,10*ROW('Hygiene Data'!G133)),NA())</f>
        <v>#N/A</v>
      </c>
      <c r="BK139" s="93" t="e">
        <f ca="true">+IF(AND(ISNUMBER(OFFSET('Hygiene Data'!$G$9,0,10*ROW('Hygiene Data'!G133))),'Data Summary'!DZ139="Yes"),OFFSET('Hygiene Data'!$G$9,0,10*ROW('Hygiene Data'!G133)),NA())</f>
        <v>#N/A</v>
      </c>
      <c r="BL139" s="93" t="e">
        <f ca="true">+IF(AND(ISNUMBER(OFFSET('Hygiene Data'!$H$5,0,10*ROW('Hygiene Data'!H133))),'Data Summary'!EA139="Yes"),OFFSET('Hygiene Data'!$H$5,0,10*ROW('Hygiene Data'!H133)),NA())</f>
        <v>#N/A</v>
      </c>
      <c r="BM139" s="93" t="e">
        <f ca="true">+IF(AND(ISNUMBER(OFFSET('Hygiene Data'!$H$7,0,10*ROW('Hygiene Data'!H133))),'Data Summary'!EB139="Yes"),OFFSET('Hygiene Data'!$H$7,0,10*ROW('Hygiene Data'!H133)),NA())</f>
        <v>#N/A</v>
      </c>
      <c r="BN139" s="93" t="e">
        <f ca="true">+IF(AND(ISNUMBER(OFFSET('Hygiene Data'!$H$9,0,10*ROW('Hygiene Data'!H133))),'Data Summary'!EC139="Yes"),OFFSET('Hygiene Data'!$H$9,0,10*ROW('Hygiene Data'!H133)),NA())</f>
        <v>#N/A</v>
      </c>
      <c r="BO139" s="93" t="e">
        <f ca="true">+IF(AND(ISNUMBER(OFFSET('Hygiene Data'!$I$5,0,10*ROW('Hygiene Data'!I133))),'Data Summary'!ED139="Yes"),OFFSET('Hygiene Data'!$I$5,0,10*ROW('Hygiene Data'!I133)),NA())</f>
        <v>#N/A</v>
      </c>
      <c r="BP139" s="93" t="e">
        <f ca="true">+IF(AND(ISNUMBER(OFFSET('Hygiene Data'!$I$7,0,10*ROW('Hygiene Data'!I133))),'Data Summary'!EE139="Yes"),OFFSET('Hygiene Data'!$I$7,0,10*ROW('Hygiene Data'!I133)),NA())</f>
        <v>#N/A</v>
      </c>
      <c r="BQ139" s="93" t="e">
        <f ca="true">+IF(AND(ISNUMBER(OFFSET('Hygiene Data'!$I$9,0,10*ROW('Hygiene Data'!I133))),'Data Summary'!EF139="Yes"),OFFSET('Hygiene Data'!$I$9,0,10*ROW('Hygiene Data'!I133)),NA())</f>
        <v>#N/A</v>
      </c>
    </row>
    <row xmlns:x14ac="http://schemas.microsoft.com/office/spreadsheetml/2009/9/ac" r="140" x14ac:dyDescent="0.2">
      <c r="A140" s="328" t="e">
        <f ca="true">+RIGHT('Data Summary'!A140,LEN('Data Summary'!A140)-9)</f>
        <v>#VALUE!</v>
      </c>
      <c r="B140" s="35" t="str">
        <f ca="true">+IF(ISTEXT('Data Summary'!B140),'Data Summary'!B140,"")</f>
        <v/>
      </c>
      <c r="C140" s="327" t="e">
        <f ca="true">+VALUE('Data Summary'!C140)</f>
        <v>#VALUE!</v>
      </c>
      <c r="D140" s="91" t="e">
        <f ca="true">+IF(AND(ISNUMBER(OFFSET('Water Data'!$D$4,0,10*ROW('Water Data'!D134))),'Data Summary'!BS140="Yes"),100-OFFSET('Water Data'!$D$4,0,10*ROW('Water Data'!D134)),NA())</f>
        <v>#N/A</v>
      </c>
      <c r="E140" s="91" t="e">
        <f ca="true">+IF(AND(ISNUMBER(OFFSET('Water Data'!$D$6,0,10*ROW('Water Data'!D134))),'Data Summary'!BT140="Yes"),OFFSET('Water Data'!$D$6,0,10*ROW('Water Data'!D134)),NA())</f>
        <v>#N/A</v>
      </c>
      <c r="F140" s="91" t="e">
        <f ca="true">+IF(AND(ISNUMBER(OFFSET('Water Data'!$D$9,0,10*ROW('Water Data'!D134))),'Data Summary'!BU140="Yes"),OFFSET('Water Data'!$D$9,0,10*ROW('Water Data'!D134)),NA())</f>
        <v>#N/A</v>
      </c>
      <c r="G140" s="91" t="e">
        <f ca="true">+IF(AND(ISNUMBER(OFFSET('Water Data'!$E$4,0,10*ROW('Water Data'!E134))),'Data Summary'!BV140="Yes"),100-OFFSET('Water Data'!$E$4,0,10*ROW('Water Data'!E134)),NA())</f>
        <v>#N/A</v>
      </c>
      <c r="H140" s="91" t="e">
        <f ca="true">+IF(AND(ISNUMBER(OFFSET('Water Data'!$E$6,0,10*ROW('Water Data'!E134))),'Data Summary'!BW140="Yes"),OFFSET('Water Data'!$E$6,0,10*ROW('Water Data'!E134)),NA())</f>
        <v>#N/A</v>
      </c>
      <c r="I140" s="91" t="e">
        <f ca="true">+IF(AND(ISNUMBER(OFFSET('Water Data'!$E$9,0,10*ROW('Water Data'!E134))),'Data Summary'!BX140="Yes"),OFFSET('Water Data'!$E$9,0,10*ROW('Water Data'!E134)),NA())</f>
        <v>#N/A</v>
      </c>
      <c r="J140" s="91" t="e">
        <f ca="true">+IF(AND(ISNUMBER(OFFSET('Water Data'!$F$4,0,10*ROW('Water Data'!F134))),'Data Summary'!BY140="Yes"),100-OFFSET('Water Data'!$F$4,0,10*ROW('Water Data'!F134)),NA())</f>
        <v>#N/A</v>
      </c>
      <c r="K140" s="91" t="e">
        <f ca="true">+IF(AND(ISNUMBER(OFFSET('Water Data'!$F$6,0,10*ROW('Water Data'!F134))),'Data Summary'!BZ140="Yes"),OFFSET('Water Data'!$F$6,0,10*ROW('Water Data'!F134)),NA())</f>
        <v>#N/A</v>
      </c>
      <c r="L140" s="91" t="e">
        <f ca="true">+IF(AND(ISNUMBER(OFFSET('Water Data'!$F$9,0,10*ROW('Water Data'!F134))),'Data Summary'!CA140="Yes"),OFFSET('Water Data'!$F$9,0,10*ROW('Water Data'!F134)),NA())</f>
        <v>#N/A</v>
      </c>
      <c r="M140" s="91" t="e">
        <f ca="true">+IF(AND(ISNUMBER(OFFSET('Water Data'!$G$4,0,10*ROW('Water Data'!G134))),'Data Summary'!CB140="Yes"),100-OFFSET('Water Data'!$G$4,0,10*ROW('Water Data'!G134)),NA())</f>
        <v>#N/A</v>
      </c>
      <c r="N140" s="91" t="e">
        <f ca="true">+IF(AND(ISNUMBER(OFFSET('Water Data'!$G$6,0,10*ROW('Water Data'!G134))),'Data Summary'!CC140="Yes"),OFFSET('Water Data'!$G$6,0,10*ROW('Water Data'!G134)),NA())</f>
        <v>#N/A</v>
      </c>
      <c r="O140" s="91" t="e">
        <f ca="true">+IF(AND(ISNUMBER(OFFSET('Water Data'!$G$9,0,10*ROW('Water Data'!G134))),'Data Summary'!CD140="Yes"),OFFSET('Water Data'!$G$9,0,10*ROW('Water Data'!G134)),NA())</f>
        <v>#N/A</v>
      </c>
      <c r="P140" s="91" t="e">
        <f ca="true">+IF(AND(ISNUMBER(OFFSET('Water Data'!$H$4,0,10*ROW('Water Data'!H134))),'Data Summary'!CE140="Yes"),100-OFFSET('Water Data'!$H$4,0,10*ROW('Water Data'!H134)),NA())</f>
        <v>#N/A</v>
      </c>
      <c r="Q140" s="91" t="e">
        <f ca="true">+IF(AND(ISNUMBER(OFFSET('Water Data'!$H$6,0,10*ROW('Water Data'!H134))),'Data Summary'!CF140="Yes"),OFFSET('Water Data'!$H$6,0,10*ROW('Water Data'!H134)),NA())</f>
        <v>#N/A</v>
      </c>
      <c r="R140" s="91" t="e">
        <f ca="true">+IF(AND(ISNUMBER(OFFSET('Water Data'!$H$9,0,10*ROW('Water Data'!H134))),'Data Summary'!CG140="Yes"),OFFSET('Water Data'!$H$9,0,10*ROW('Water Data'!H134)),NA())</f>
        <v>#N/A</v>
      </c>
      <c r="S140" s="91" t="e">
        <f ca="true">+IF(AND(ISNUMBER(OFFSET('Water Data'!$I$4,0,10*ROW('Water Data'!I134))),'Data Summary'!CH140="Yes"),100-OFFSET('Water Data'!$I$4,0,10*ROW('Water Data'!I134)),NA())</f>
        <v>#N/A</v>
      </c>
      <c r="T140" s="91" t="e">
        <f ca="true">+IF(AND(ISNUMBER(OFFSET('Water Data'!$I$6,0,10*ROW('Water Data'!I134))),'Data Summary'!CI140="Yes"),OFFSET('Water Data'!$I$6,0,10*ROW('Water Data'!I134)),NA())</f>
        <v>#N/A</v>
      </c>
      <c r="U140" s="91" t="e">
        <f ca="true">+IF(AND(ISNUMBER(OFFSET('Water Data'!$I$9,0,10*ROW('Water Data'!I134))),'Data Summary'!CJ140="Yes"),OFFSET('Water Data'!$I$9,0,10*ROW('Water Data'!I134)),NA())</f>
        <v>#N/A</v>
      </c>
      <c r="V140" s="92" t="e">
        <f ca="true">+IF(AND(ISNUMBER(OFFSET('Sanitation Data'!$D$4,0,10*ROW('Sanitation Data'!D134))),'Data Summary'!CK140="Yes"),100-OFFSET('Sanitation Data'!$D$4,0,10*ROW('Sanitation Data'!D134)),NA())</f>
        <v>#N/A</v>
      </c>
      <c r="W140" s="92" t="e">
        <f ca="true">+IF(AND(ISNUMBER(OFFSET('Sanitation Data'!$D$6,0,10*ROW('Sanitation Data'!D134))),'Data Summary'!CL140="Yes"),OFFSET('Sanitation Data'!$D$6,0,10*ROW('Sanitation Data'!D134)),NA())</f>
        <v>#N/A</v>
      </c>
      <c r="X140" s="92" t="e">
        <f ca="true">+IF(AND(ISNUMBER(OFFSET('Sanitation Data'!$D$10,0,10*ROW('Sanitation Data'!D134))),'Data Summary'!CM140="Yes"),OFFSET('Sanitation Data'!$D$10,0,10*ROW('Sanitation Data'!D134)),NA())</f>
        <v>#N/A</v>
      </c>
      <c r="Y140" s="92" t="e">
        <f ca="true">+IF(AND(ISNUMBER(OFFSET('Sanitation Data'!$D$11,0,10*ROW('Sanitation Data'!D134))),'Data Summary'!CN140="Yes"),OFFSET('Sanitation Data'!$D$11,0,10*ROW('Sanitation Data'!D134)),NA())</f>
        <v>#N/A</v>
      </c>
      <c r="Z140" s="92" t="e">
        <f ca="true">+IF(AND(ISNUMBER(OFFSET('Sanitation Data'!$D$12,0,10*ROW('Sanitation Data'!D134))),'Data Summary'!CO140="Yes"),OFFSET('Sanitation Data'!$D$12,0,10*ROW('Sanitation Data'!D134)),NA())</f>
        <v>#N/A</v>
      </c>
      <c r="AA140" s="92" t="e">
        <f ca="true">+IF(AND(ISNUMBER(OFFSET('Sanitation Data'!$E$4,0,10*ROW('Sanitation Data'!E134))),'Data Summary'!CP140="Yes"),100-OFFSET('Sanitation Data'!$E$4,0,10*ROW('Sanitation Data'!E134)),NA())</f>
        <v>#N/A</v>
      </c>
      <c r="AB140" s="92" t="e">
        <f ca="true">+IF(AND(ISNUMBER(OFFSET('Sanitation Data'!$E$6,0,10*ROW('Sanitation Data'!E134))),'Data Summary'!CQ140="Yes"),OFFSET('Sanitation Data'!$E$6,0,10*ROW('Sanitation Data'!E134)),NA())</f>
        <v>#N/A</v>
      </c>
      <c r="AC140" s="92" t="e">
        <f ca="true">+IF(AND(ISNUMBER(OFFSET('Sanitation Data'!$E$10,0,10*ROW('Sanitation Data'!E134))),'Data Summary'!CR140="Yes"),OFFSET('Sanitation Data'!$E$10,0,10*ROW('Sanitation Data'!E134)),NA())</f>
        <v>#N/A</v>
      </c>
      <c r="AD140" s="92" t="e">
        <f ca="true">+IF(AND(ISNUMBER(OFFSET('Sanitation Data'!$E$11,0,10*ROW('Sanitation Data'!E134))),'Data Summary'!CS140="Yes"),OFFSET('Sanitation Data'!$E$11,0,10*ROW('Sanitation Data'!E134)),NA())</f>
        <v>#N/A</v>
      </c>
      <c r="AE140" s="92" t="e">
        <f ca="true">+IF(AND(ISNUMBER(OFFSET('Sanitation Data'!$E$12,0,10*ROW('Sanitation Data'!E134))),'Data Summary'!CT140="Yes"),OFFSET('Sanitation Data'!$E$12,0,10*ROW('Sanitation Data'!E134)),NA())</f>
        <v>#N/A</v>
      </c>
      <c r="AF140" s="92" t="e">
        <f ca="true">+IF(AND(ISNUMBER(OFFSET('Sanitation Data'!$F$4,0,10*ROW('Sanitation Data'!F134))),'Data Summary'!CU140="Yes"),100-OFFSET('Sanitation Data'!$F$4,0,10*ROW('Sanitation Data'!F134)),NA())</f>
        <v>#N/A</v>
      </c>
      <c r="AG140" s="92" t="e">
        <f ca="true">+IF(AND(ISNUMBER(OFFSET('Sanitation Data'!$F$6,0,10*ROW('Sanitation Data'!F134))),'Data Summary'!CV140="Yes"),OFFSET('Sanitation Data'!$F$6,0,10*ROW('Sanitation Data'!F134)),NA())</f>
        <v>#N/A</v>
      </c>
      <c r="AH140" s="92" t="e">
        <f ca="true">+IF(AND(ISNUMBER(OFFSET('Sanitation Data'!$F$10,0,10*ROW('Sanitation Data'!F134))),'Data Summary'!CW140="Yes"),OFFSET('Sanitation Data'!$F$10,0,10*ROW('Sanitation Data'!F134)),NA())</f>
        <v>#N/A</v>
      </c>
      <c r="AI140" s="92" t="e">
        <f ca="true">+IF(AND(ISNUMBER(OFFSET('Sanitation Data'!$F$11,0,10*ROW('Sanitation Data'!F134))),'Data Summary'!CX140="Yes"),OFFSET('Sanitation Data'!$F$11,0,10*ROW('Sanitation Data'!F134)),NA())</f>
        <v>#N/A</v>
      </c>
      <c r="AJ140" s="92" t="e">
        <f ca="true">+IF(AND(ISNUMBER(OFFSET('Sanitation Data'!$F$12,0,10*ROW('Sanitation Data'!F134))),'Data Summary'!CY140="Yes"),OFFSET('Sanitation Data'!$F$12,0,10*ROW('Sanitation Data'!F134)),NA())</f>
        <v>#N/A</v>
      </c>
      <c r="AK140" s="92" t="e">
        <f ca="true">+IF(AND(ISNUMBER(OFFSET('Sanitation Data'!$G$4,0,10*ROW('Sanitation Data'!G134))),'Data Summary'!CZ140="Yes"),100-OFFSET('Sanitation Data'!$G$4,0,10*ROW('Sanitation Data'!G134)),NA())</f>
        <v>#N/A</v>
      </c>
      <c r="AL140" s="92" t="e">
        <f ca="true">+IF(AND(ISNUMBER(OFFSET('Sanitation Data'!$G$6,0,10*ROW('Sanitation Data'!G134))),'Data Summary'!DA140="Yes"),OFFSET('Sanitation Data'!$G$6,0,10*ROW('Sanitation Data'!G134)),NA())</f>
        <v>#N/A</v>
      </c>
      <c r="AM140" s="92" t="e">
        <f ca="true">+IF(AND(ISNUMBER(OFFSET('Sanitation Data'!$G$10,0,10*ROW('Sanitation Data'!G134))),'Data Summary'!DB140="Yes"),OFFSET('Sanitation Data'!$G$10,0,10*ROW('Sanitation Data'!G134)),NA())</f>
        <v>#N/A</v>
      </c>
      <c r="AN140" s="92" t="e">
        <f ca="true">+IF(AND(ISNUMBER(OFFSET('Sanitation Data'!$G$11,0,10*ROW('Sanitation Data'!G134))),'Data Summary'!DC140="Yes"),OFFSET('Sanitation Data'!$G$11,0,10*ROW('Sanitation Data'!G134)),NA())</f>
        <v>#N/A</v>
      </c>
      <c r="AO140" s="92" t="e">
        <f ca="true">+IF(AND(ISNUMBER(OFFSET('Sanitation Data'!$G$12,0,10*ROW('Sanitation Data'!G134))),'Data Summary'!DD140="Yes"),OFFSET('Sanitation Data'!$G$12,0,10*ROW('Sanitation Data'!G134)),NA())</f>
        <v>#N/A</v>
      </c>
      <c r="AP140" s="92" t="e">
        <f ca="true">+IF(AND(ISNUMBER(OFFSET('Sanitation Data'!$H$4,0,10*ROW('Sanitation Data'!H134))),'Data Summary'!DE140="Yes"),100-OFFSET('Sanitation Data'!$H$4,0,10*ROW('Sanitation Data'!H134)),NA())</f>
        <v>#N/A</v>
      </c>
      <c r="AQ140" s="92" t="e">
        <f ca="true">+IF(AND(ISNUMBER(OFFSET('Sanitation Data'!$H$6,0,10*ROW('Sanitation Data'!H134))),'Data Summary'!DF140="Yes"),OFFSET('Sanitation Data'!$H$6,0,10*ROW('Sanitation Data'!H134)),NA())</f>
        <v>#N/A</v>
      </c>
      <c r="AR140" s="92" t="e">
        <f ca="true">+IF(AND(ISNUMBER(OFFSET('Sanitation Data'!$H$10,0,10*ROW('Sanitation Data'!H134))),'Data Summary'!DG140="Yes"),OFFSET('Sanitation Data'!$H$10,0,10*ROW('Sanitation Data'!H134)),NA())</f>
        <v>#N/A</v>
      </c>
      <c r="AS140" s="92" t="e">
        <f ca="true">+IF(AND(ISNUMBER(OFFSET('Sanitation Data'!$H$11,0,10*ROW('Sanitation Data'!H134))),'Data Summary'!DH140="Yes"),OFFSET('Sanitation Data'!$H$11,0,10*ROW('Sanitation Data'!H134)),NA())</f>
        <v>#N/A</v>
      </c>
      <c r="AT140" s="92" t="e">
        <f ca="true">+IF(AND(ISNUMBER(OFFSET('Sanitation Data'!$H$12,0,10*ROW('Sanitation Data'!H134))),'Data Summary'!DI140="Yes"),OFFSET('Sanitation Data'!$H$12,0,10*ROW('Sanitation Data'!H134)),NA())</f>
        <v>#N/A</v>
      </c>
      <c r="AU140" s="92" t="e">
        <f ca="true">+IF(AND(ISNUMBER(OFFSET('Sanitation Data'!$I$4,0,10*ROW('Sanitation Data'!I134))),'Data Summary'!DJ140="Yes"),100-OFFSET('Sanitation Data'!$I$4,0,10*ROW('Sanitation Data'!I134)),NA())</f>
        <v>#N/A</v>
      </c>
      <c r="AV140" s="92" t="e">
        <f ca="true">+IF(AND(ISNUMBER(OFFSET('Sanitation Data'!$I$6,0,10*ROW('Sanitation Data'!I134))),'Data Summary'!DK140="Yes"),OFFSET('Sanitation Data'!$I$6,0,10*ROW('Sanitation Data'!I134)),NA())</f>
        <v>#N/A</v>
      </c>
      <c r="AW140" s="92" t="e">
        <f ca="true">+IF(AND(ISNUMBER(OFFSET('Sanitation Data'!$I$10,0,10*ROW('Sanitation Data'!I134))),'Data Summary'!DL140="Yes"),OFFSET('Sanitation Data'!$I$10,0,10*ROW('Sanitation Data'!I134)),NA())</f>
        <v>#N/A</v>
      </c>
      <c r="AX140" s="92" t="e">
        <f ca="true">+IF(AND(ISNUMBER(OFFSET('Sanitation Data'!$I$11,0,10*ROW('Sanitation Data'!I134))),'Data Summary'!DM140="Yes"),OFFSET('Sanitation Data'!$I$11,0,10*ROW('Sanitation Data'!I134)),NA())</f>
        <v>#N/A</v>
      </c>
      <c r="AY140" s="92" t="e">
        <f ca="true">+IF(AND(ISNUMBER(OFFSET('Sanitation Data'!$I$12,0,10*ROW('Sanitation Data'!I134))),'Data Summary'!DN140="Yes"),OFFSET('Sanitation Data'!$I$12,0,10*ROW('Sanitation Data'!I134)),NA())</f>
        <v>#N/A</v>
      </c>
      <c r="AZ140" s="93" t="e">
        <f ca="true">+IF(AND(ISNUMBER(OFFSET('Hygiene Data'!$D$5,0,10*ROW('Hygiene Data'!D134))),'Data Summary'!DO140="Yes"),OFFSET('Hygiene Data'!$D$5,0,10*ROW('Hygiene Data'!D134)),NA())</f>
        <v>#N/A</v>
      </c>
      <c r="BA140" s="93" t="e">
        <f ca="true">+IF(AND(ISNUMBER(OFFSET('Hygiene Data'!$D$7,0,10*ROW('Hygiene Data'!D134))),'Data Summary'!DP140="Yes"),OFFSET('Hygiene Data'!$D$7,0,10*ROW('Hygiene Data'!D134)),NA())</f>
        <v>#N/A</v>
      </c>
      <c r="BB140" s="93" t="e">
        <f ca="true">+IF(AND(ISNUMBER(OFFSET('Hygiene Data'!$D$9,0,10*ROW('Hygiene Data'!D134))),'Data Summary'!DQ140="Yes"),OFFSET('Hygiene Data'!$D$9,0,10*ROW('Hygiene Data'!D134)),NA())</f>
        <v>#N/A</v>
      </c>
      <c r="BC140" s="93" t="e">
        <f ca="true">+IF(AND(ISNUMBER(OFFSET('Hygiene Data'!$E$5,0,10*ROW('Hygiene Data'!E134))),'Data Summary'!DR140="Yes"),OFFSET('Hygiene Data'!$E$5,0,10*ROW('Hygiene Data'!E134)),NA())</f>
        <v>#N/A</v>
      </c>
      <c r="BD140" s="93" t="e">
        <f ca="true">+IF(AND(ISNUMBER(OFFSET('Hygiene Data'!$E$7,0,10*ROW('Hygiene Data'!E134))),'Data Summary'!DS140="Yes"),OFFSET('Hygiene Data'!$E$7,0,10*ROW('Hygiene Data'!E134)),NA())</f>
        <v>#N/A</v>
      </c>
      <c r="BE140" s="93" t="e">
        <f ca="true">+IF(AND(ISNUMBER(OFFSET('Hygiene Data'!$E$9,0,10*ROW('Hygiene Data'!E134))),'Data Summary'!DT140="Yes"),OFFSET('Hygiene Data'!$E$9,0,10*ROW('Hygiene Data'!E134)),NA())</f>
        <v>#N/A</v>
      </c>
      <c r="BF140" s="93" t="e">
        <f ca="true">+IF(AND(ISNUMBER(OFFSET('Hygiene Data'!$F$5,0,10*ROW('Hygiene Data'!F134))),'Data Summary'!DU140="Yes"),OFFSET('Hygiene Data'!$F$5,0,10*ROW('Hygiene Data'!F134)),NA())</f>
        <v>#N/A</v>
      </c>
      <c r="BG140" s="93" t="e">
        <f ca="true">+IF(AND(ISNUMBER(OFFSET('Hygiene Data'!$F$7,0,10*ROW('Hygiene Data'!F134))),'Data Summary'!DV140="Yes"),OFFSET('Hygiene Data'!$F$7,0,10*ROW('Hygiene Data'!F134)),NA())</f>
        <v>#N/A</v>
      </c>
      <c r="BH140" s="93" t="e">
        <f ca="true">+IF(AND(ISNUMBER(OFFSET('Hygiene Data'!$F$9,0,10*ROW('Hygiene Data'!F134))),'Data Summary'!DW140="Yes"),OFFSET('Hygiene Data'!$F$9,0,10*ROW('Hygiene Data'!F134)),NA())</f>
        <v>#N/A</v>
      </c>
      <c r="BI140" s="93" t="e">
        <f ca="true">+IF(AND(ISNUMBER(OFFSET('Hygiene Data'!$G$5,0,10*ROW('Hygiene Data'!G134))),'Data Summary'!DX140="Yes"),OFFSET('Hygiene Data'!$G$5,0,10*ROW('Hygiene Data'!G134)),NA())</f>
        <v>#N/A</v>
      </c>
      <c r="BJ140" s="93" t="e">
        <f ca="true">+IF(AND(ISNUMBER(OFFSET('Hygiene Data'!$G$7,0,10*ROW('Hygiene Data'!G134))),'Data Summary'!DY140="Yes"),OFFSET('Hygiene Data'!$G$7,0,10*ROW('Hygiene Data'!G134)),NA())</f>
        <v>#N/A</v>
      </c>
      <c r="BK140" s="93" t="e">
        <f ca="true">+IF(AND(ISNUMBER(OFFSET('Hygiene Data'!$G$9,0,10*ROW('Hygiene Data'!G134))),'Data Summary'!DZ140="Yes"),OFFSET('Hygiene Data'!$G$9,0,10*ROW('Hygiene Data'!G134)),NA())</f>
        <v>#N/A</v>
      </c>
      <c r="BL140" s="93" t="e">
        <f ca="true">+IF(AND(ISNUMBER(OFFSET('Hygiene Data'!$H$5,0,10*ROW('Hygiene Data'!H134))),'Data Summary'!EA140="Yes"),OFFSET('Hygiene Data'!$H$5,0,10*ROW('Hygiene Data'!H134)),NA())</f>
        <v>#N/A</v>
      </c>
      <c r="BM140" s="93" t="e">
        <f ca="true">+IF(AND(ISNUMBER(OFFSET('Hygiene Data'!$H$7,0,10*ROW('Hygiene Data'!H134))),'Data Summary'!EB140="Yes"),OFFSET('Hygiene Data'!$H$7,0,10*ROW('Hygiene Data'!H134)),NA())</f>
        <v>#N/A</v>
      </c>
      <c r="BN140" s="93" t="e">
        <f ca="true">+IF(AND(ISNUMBER(OFFSET('Hygiene Data'!$H$9,0,10*ROW('Hygiene Data'!H134))),'Data Summary'!EC140="Yes"),OFFSET('Hygiene Data'!$H$9,0,10*ROW('Hygiene Data'!H134)),NA())</f>
        <v>#N/A</v>
      </c>
      <c r="BO140" s="93" t="e">
        <f ca="true">+IF(AND(ISNUMBER(OFFSET('Hygiene Data'!$I$5,0,10*ROW('Hygiene Data'!I134))),'Data Summary'!ED140="Yes"),OFFSET('Hygiene Data'!$I$5,0,10*ROW('Hygiene Data'!I134)),NA())</f>
        <v>#N/A</v>
      </c>
      <c r="BP140" s="93" t="e">
        <f ca="true">+IF(AND(ISNUMBER(OFFSET('Hygiene Data'!$I$7,0,10*ROW('Hygiene Data'!I134))),'Data Summary'!EE140="Yes"),OFFSET('Hygiene Data'!$I$7,0,10*ROW('Hygiene Data'!I134)),NA())</f>
        <v>#N/A</v>
      </c>
      <c r="BQ140" s="93" t="e">
        <f ca="true">+IF(AND(ISNUMBER(OFFSET('Hygiene Data'!$I$9,0,10*ROW('Hygiene Data'!I134))),'Data Summary'!EF140="Yes"),OFFSET('Hygiene Data'!$I$9,0,10*ROW('Hygiene Data'!I134)),NA())</f>
        <v>#N/A</v>
      </c>
    </row>
    <row xmlns:x14ac="http://schemas.microsoft.com/office/spreadsheetml/2009/9/ac" r="141" x14ac:dyDescent="0.2">
      <c r="A141" s="328" t="e">
        <f ca="true">+RIGHT('Data Summary'!A141,LEN('Data Summary'!A141)-9)</f>
        <v>#VALUE!</v>
      </c>
      <c r="B141" s="35" t="str">
        <f ca="true">+IF(ISTEXT('Data Summary'!B141),'Data Summary'!B141,"")</f>
        <v/>
      </c>
      <c r="C141" s="327" t="e">
        <f ca="true">+VALUE('Data Summary'!C141)</f>
        <v>#VALUE!</v>
      </c>
      <c r="D141" s="91" t="e">
        <f ca="true">+IF(AND(ISNUMBER(OFFSET('Water Data'!$D$4,0,10*ROW('Water Data'!D135))),'Data Summary'!BS141="Yes"),100-OFFSET('Water Data'!$D$4,0,10*ROW('Water Data'!D135)),NA())</f>
        <v>#N/A</v>
      </c>
      <c r="E141" s="91" t="e">
        <f ca="true">+IF(AND(ISNUMBER(OFFSET('Water Data'!$D$6,0,10*ROW('Water Data'!D135))),'Data Summary'!BT141="Yes"),OFFSET('Water Data'!$D$6,0,10*ROW('Water Data'!D135)),NA())</f>
        <v>#N/A</v>
      </c>
      <c r="F141" s="91" t="e">
        <f ca="true">+IF(AND(ISNUMBER(OFFSET('Water Data'!$D$9,0,10*ROW('Water Data'!D135))),'Data Summary'!BU141="Yes"),OFFSET('Water Data'!$D$9,0,10*ROW('Water Data'!D135)),NA())</f>
        <v>#N/A</v>
      </c>
      <c r="G141" s="91" t="e">
        <f ca="true">+IF(AND(ISNUMBER(OFFSET('Water Data'!$E$4,0,10*ROW('Water Data'!E135))),'Data Summary'!BV141="Yes"),100-OFFSET('Water Data'!$E$4,0,10*ROW('Water Data'!E135)),NA())</f>
        <v>#N/A</v>
      </c>
      <c r="H141" s="91" t="e">
        <f ca="true">+IF(AND(ISNUMBER(OFFSET('Water Data'!$E$6,0,10*ROW('Water Data'!E135))),'Data Summary'!BW141="Yes"),OFFSET('Water Data'!$E$6,0,10*ROW('Water Data'!E135)),NA())</f>
        <v>#N/A</v>
      </c>
      <c r="I141" s="91" t="e">
        <f ca="true">+IF(AND(ISNUMBER(OFFSET('Water Data'!$E$9,0,10*ROW('Water Data'!E135))),'Data Summary'!BX141="Yes"),OFFSET('Water Data'!$E$9,0,10*ROW('Water Data'!E135)),NA())</f>
        <v>#N/A</v>
      </c>
      <c r="J141" s="91" t="e">
        <f ca="true">+IF(AND(ISNUMBER(OFFSET('Water Data'!$F$4,0,10*ROW('Water Data'!F135))),'Data Summary'!BY141="Yes"),100-OFFSET('Water Data'!$F$4,0,10*ROW('Water Data'!F135)),NA())</f>
        <v>#N/A</v>
      </c>
      <c r="K141" s="91" t="e">
        <f ca="true">+IF(AND(ISNUMBER(OFFSET('Water Data'!$F$6,0,10*ROW('Water Data'!F135))),'Data Summary'!BZ141="Yes"),OFFSET('Water Data'!$F$6,0,10*ROW('Water Data'!F135)),NA())</f>
        <v>#N/A</v>
      </c>
      <c r="L141" s="91" t="e">
        <f ca="true">+IF(AND(ISNUMBER(OFFSET('Water Data'!$F$9,0,10*ROW('Water Data'!F135))),'Data Summary'!CA141="Yes"),OFFSET('Water Data'!$F$9,0,10*ROW('Water Data'!F135)),NA())</f>
        <v>#N/A</v>
      </c>
      <c r="M141" s="91" t="e">
        <f ca="true">+IF(AND(ISNUMBER(OFFSET('Water Data'!$G$4,0,10*ROW('Water Data'!G135))),'Data Summary'!CB141="Yes"),100-OFFSET('Water Data'!$G$4,0,10*ROW('Water Data'!G135)),NA())</f>
        <v>#N/A</v>
      </c>
      <c r="N141" s="91" t="e">
        <f ca="true">+IF(AND(ISNUMBER(OFFSET('Water Data'!$G$6,0,10*ROW('Water Data'!G135))),'Data Summary'!CC141="Yes"),OFFSET('Water Data'!$G$6,0,10*ROW('Water Data'!G135)),NA())</f>
        <v>#N/A</v>
      </c>
      <c r="O141" s="91" t="e">
        <f ca="true">+IF(AND(ISNUMBER(OFFSET('Water Data'!$G$9,0,10*ROW('Water Data'!G135))),'Data Summary'!CD141="Yes"),OFFSET('Water Data'!$G$9,0,10*ROW('Water Data'!G135)),NA())</f>
        <v>#N/A</v>
      </c>
      <c r="P141" s="91" t="e">
        <f ca="true">+IF(AND(ISNUMBER(OFFSET('Water Data'!$H$4,0,10*ROW('Water Data'!H135))),'Data Summary'!CE141="Yes"),100-OFFSET('Water Data'!$H$4,0,10*ROW('Water Data'!H135)),NA())</f>
        <v>#N/A</v>
      </c>
      <c r="Q141" s="91" t="e">
        <f ca="true">+IF(AND(ISNUMBER(OFFSET('Water Data'!$H$6,0,10*ROW('Water Data'!H135))),'Data Summary'!CF141="Yes"),OFFSET('Water Data'!$H$6,0,10*ROW('Water Data'!H135)),NA())</f>
        <v>#N/A</v>
      </c>
      <c r="R141" s="91" t="e">
        <f ca="true">+IF(AND(ISNUMBER(OFFSET('Water Data'!$H$9,0,10*ROW('Water Data'!H135))),'Data Summary'!CG141="Yes"),OFFSET('Water Data'!$H$9,0,10*ROW('Water Data'!H135)),NA())</f>
        <v>#N/A</v>
      </c>
      <c r="S141" s="91" t="e">
        <f ca="true">+IF(AND(ISNUMBER(OFFSET('Water Data'!$I$4,0,10*ROW('Water Data'!I135))),'Data Summary'!CH141="Yes"),100-OFFSET('Water Data'!$I$4,0,10*ROW('Water Data'!I135)),NA())</f>
        <v>#N/A</v>
      </c>
      <c r="T141" s="91" t="e">
        <f ca="true">+IF(AND(ISNUMBER(OFFSET('Water Data'!$I$6,0,10*ROW('Water Data'!I135))),'Data Summary'!CI141="Yes"),OFFSET('Water Data'!$I$6,0,10*ROW('Water Data'!I135)),NA())</f>
        <v>#N/A</v>
      </c>
      <c r="U141" s="91" t="e">
        <f ca="true">+IF(AND(ISNUMBER(OFFSET('Water Data'!$I$9,0,10*ROW('Water Data'!I135))),'Data Summary'!CJ141="Yes"),OFFSET('Water Data'!$I$9,0,10*ROW('Water Data'!I135)),NA())</f>
        <v>#N/A</v>
      </c>
      <c r="V141" s="92" t="e">
        <f ca="true">+IF(AND(ISNUMBER(OFFSET('Sanitation Data'!$D$4,0,10*ROW('Sanitation Data'!D135))),'Data Summary'!CK141="Yes"),100-OFFSET('Sanitation Data'!$D$4,0,10*ROW('Sanitation Data'!D135)),NA())</f>
        <v>#N/A</v>
      </c>
      <c r="W141" s="92" t="e">
        <f ca="true">+IF(AND(ISNUMBER(OFFSET('Sanitation Data'!$D$6,0,10*ROW('Sanitation Data'!D135))),'Data Summary'!CL141="Yes"),OFFSET('Sanitation Data'!$D$6,0,10*ROW('Sanitation Data'!D135)),NA())</f>
        <v>#N/A</v>
      </c>
      <c r="X141" s="92" t="e">
        <f ca="true">+IF(AND(ISNUMBER(OFFSET('Sanitation Data'!$D$10,0,10*ROW('Sanitation Data'!D135))),'Data Summary'!CM141="Yes"),OFFSET('Sanitation Data'!$D$10,0,10*ROW('Sanitation Data'!D135)),NA())</f>
        <v>#N/A</v>
      </c>
      <c r="Y141" s="92" t="e">
        <f ca="true">+IF(AND(ISNUMBER(OFFSET('Sanitation Data'!$D$11,0,10*ROW('Sanitation Data'!D135))),'Data Summary'!CN141="Yes"),OFFSET('Sanitation Data'!$D$11,0,10*ROW('Sanitation Data'!D135)),NA())</f>
        <v>#N/A</v>
      </c>
      <c r="Z141" s="92" t="e">
        <f ca="true">+IF(AND(ISNUMBER(OFFSET('Sanitation Data'!$D$12,0,10*ROW('Sanitation Data'!D135))),'Data Summary'!CO141="Yes"),OFFSET('Sanitation Data'!$D$12,0,10*ROW('Sanitation Data'!D135)),NA())</f>
        <v>#N/A</v>
      </c>
      <c r="AA141" s="92" t="e">
        <f ca="true">+IF(AND(ISNUMBER(OFFSET('Sanitation Data'!$E$4,0,10*ROW('Sanitation Data'!E135))),'Data Summary'!CP141="Yes"),100-OFFSET('Sanitation Data'!$E$4,0,10*ROW('Sanitation Data'!E135)),NA())</f>
        <v>#N/A</v>
      </c>
      <c r="AB141" s="92" t="e">
        <f ca="true">+IF(AND(ISNUMBER(OFFSET('Sanitation Data'!$E$6,0,10*ROW('Sanitation Data'!E135))),'Data Summary'!CQ141="Yes"),OFFSET('Sanitation Data'!$E$6,0,10*ROW('Sanitation Data'!E135)),NA())</f>
        <v>#N/A</v>
      </c>
      <c r="AC141" s="92" t="e">
        <f ca="true">+IF(AND(ISNUMBER(OFFSET('Sanitation Data'!$E$10,0,10*ROW('Sanitation Data'!E135))),'Data Summary'!CR141="Yes"),OFFSET('Sanitation Data'!$E$10,0,10*ROW('Sanitation Data'!E135)),NA())</f>
        <v>#N/A</v>
      </c>
      <c r="AD141" s="92" t="e">
        <f ca="true">+IF(AND(ISNUMBER(OFFSET('Sanitation Data'!$E$11,0,10*ROW('Sanitation Data'!E135))),'Data Summary'!CS141="Yes"),OFFSET('Sanitation Data'!$E$11,0,10*ROW('Sanitation Data'!E135)),NA())</f>
        <v>#N/A</v>
      </c>
      <c r="AE141" s="92" t="e">
        <f ca="true">+IF(AND(ISNUMBER(OFFSET('Sanitation Data'!$E$12,0,10*ROW('Sanitation Data'!E135))),'Data Summary'!CT141="Yes"),OFFSET('Sanitation Data'!$E$12,0,10*ROW('Sanitation Data'!E135)),NA())</f>
        <v>#N/A</v>
      </c>
      <c r="AF141" s="92" t="e">
        <f ca="true">+IF(AND(ISNUMBER(OFFSET('Sanitation Data'!$F$4,0,10*ROW('Sanitation Data'!F135))),'Data Summary'!CU141="Yes"),100-OFFSET('Sanitation Data'!$F$4,0,10*ROW('Sanitation Data'!F135)),NA())</f>
        <v>#N/A</v>
      </c>
      <c r="AG141" s="92" t="e">
        <f ca="true">+IF(AND(ISNUMBER(OFFSET('Sanitation Data'!$F$6,0,10*ROW('Sanitation Data'!F135))),'Data Summary'!CV141="Yes"),OFFSET('Sanitation Data'!$F$6,0,10*ROW('Sanitation Data'!F135)),NA())</f>
        <v>#N/A</v>
      </c>
      <c r="AH141" s="92" t="e">
        <f ca="true">+IF(AND(ISNUMBER(OFFSET('Sanitation Data'!$F$10,0,10*ROW('Sanitation Data'!F135))),'Data Summary'!CW141="Yes"),OFFSET('Sanitation Data'!$F$10,0,10*ROW('Sanitation Data'!F135)),NA())</f>
        <v>#N/A</v>
      </c>
      <c r="AI141" s="92" t="e">
        <f ca="true">+IF(AND(ISNUMBER(OFFSET('Sanitation Data'!$F$11,0,10*ROW('Sanitation Data'!F135))),'Data Summary'!CX141="Yes"),OFFSET('Sanitation Data'!$F$11,0,10*ROW('Sanitation Data'!F135)),NA())</f>
        <v>#N/A</v>
      </c>
      <c r="AJ141" s="92" t="e">
        <f ca="true">+IF(AND(ISNUMBER(OFFSET('Sanitation Data'!$F$12,0,10*ROW('Sanitation Data'!F135))),'Data Summary'!CY141="Yes"),OFFSET('Sanitation Data'!$F$12,0,10*ROW('Sanitation Data'!F135)),NA())</f>
        <v>#N/A</v>
      </c>
      <c r="AK141" s="92" t="e">
        <f ca="true">+IF(AND(ISNUMBER(OFFSET('Sanitation Data'!$G$4,0,10*ROW('Sanitation Data'!G135))),'Data Summary'!CZ141="Yes"),100-OFFSET('Sanitation Data'!$G$4,0,10*ROW('Sanitation Data'!G135)),NA())</f>
        <v>#N/A</v>
      </c>
      <c r="AL141" s="92" t="e">
        <f ca="true">+IF(AND(ISNUMBER(OFFSET('Sanitation Data'!$G$6,0,10*ROW('Sanitation Data'!G135))),'Data Summary'!DA141="Yes"),OFFSET('Sanitation Data'!$G$6,0,10*ROW('Sanitation Data'!G135)),NA())</f>
        <v>#N/A</v>
      </c>
      <c r="AM141" s="92" t="e">
        <f ca="true">+IF(AND(ISNUMBER(OFFSET('Sanitation Data'!$G$10,0,10*ROW('Sanitation Data'!G135))),'Data Summary'!DB141="Yes"),OFFSET('Sanitation Data'!$G$10,0,10*ROW('Sanitation Data'!G135)),NA())</f>
        <v>#N/A</v>
      </c>
      <c r="AN141" s="92" t="e">
        <f ca="true">+IF(AND(ISNUMBER(OFFSET('Sanitation Data'!$G$11,0,10*ROW('Sanitation Data'!G135))),'Data Summary'!DC141="Yes"),OFFSET('Sanitation Data'!$G$11,0,10*ROW('Sanitation Data'!G135)),NA())</f>
        <v>#N/A</v>
      </c>
      <c r="AO141" s="92" t="e">
        <f ca="true">+IF(AND(ISNUMBER(OFFSET('Sanitation Data'!$G$12,0,10*ROW('Sanitation Data'!G135))),'Data Summary'!DD141="Yes"),OFFSET('Sanitation Data'!$G$12,0,10*ROW('Sanitation Data'!G135)),NA())</f>
        <v>#N/A</v>
      </c>
      <c r="AP141" s="92" t="e">
        <f ca="true">+IF(AND(ISNUMBER(OFFSET('Sanitation Data'!$H$4,0,10*ROW('Sanitation Data'!H135))),'Data Summary'!DE141="Yes"),100-OFFSET('Sanitation Data'!$H$4,0,10*ROW('Sanitation Data'!H135)),NA())</f>
        <v>#N/A</v>
      </c>
      <c r="AQ141" s="92" t="e">
        <f ca="true">+IF(AND(ISNUMBER(OFFSET('Sanitation Data'!$H$6,0,10*ROW('Sanitation Data'!H135))),'Data Summary'!DF141="Yes"),OFFSET('Sanitation Data'!$H$6,0,10*ROW('Sanitation Data'!H135)),NA())</f>
        <v>#N/A</v>
      </c>
      <c r="AR141" s="92" t="e">
        <f ca="true">+IF(AND(ISNUMBER(OFFSET('Sanitation Data'!$H$10,0,10*ROW('Sanitation Data'!H135))),'Data Summary'!DG141="Yes"),OFFSET('Sanitation Data'!$H$10,0,10*ROW('Sanitation Data'!H135)),NA())</f>
        <v>#N/A</v>
      </c>
      <c r="AS141" s="92" t="e">
        <f ca="true">+IF(AND(ISNUMBER(OFFSET('Sanitation Data'!$H$11,0,10*ROW('Sanitation Data'!H135))),'Data Summary'!DH141="Yes"),OFFSET('Sanitation Data'!$H$11,0,10*ROW('Sanitation Data'!H135)),NA())</f>
        <v>#N/A</v>
      </c>
      <c r="AT141" s="92" t="e">
        <f ca="true">+IF(AND(ISNUMBER(OFFSET('Sanitation Data'!$H$12,0,10*ROW('Sanitation Data'!H135))),'Data Summary'!DI141="Yes"),OFFSET('Sanitation Data'!$H$12,0,10*ROW('Sanitation Data'!H135)),NA())</f>
        <v>#N/A</v>
      </c>
      <c r="AU141" s="92" t="e">
        <f ca="true">+IF(AND(ISNUMBER(OFFSET('Sanitation Data'!$I$4,0,10*ROW('Sanitation Data'!I135))),'Data Summary'!DJ141="Yes"),100-OFFSET('Sanitation Data'!$I$4,0,10*ROW('Sanitation Data'!I135)),NA())</f>
        <v>#N/A</v>
      </c>
      <c r="AV141" s="92" t="e">
        <f ca="true">+IF(AND(ISNUMBER(OFFSET('Sanitation Data'!$I$6,0,10*ROW('Sanitation Data'!I135))),'Data Summary'!DK141="Yes"),OFFSET('Sanitation Data'!$I$6,0,10*ROW('Sanitation Data'!I135)),NA())</f>
        <v>#N/A</v>
      </c>
      <c r="AW141" s="92" t="e">
        <f ca="true">+IF(AND(ISNUMBER(OFFSET('Sanitation Data'!$I$10,0,10*ROW('Sanitation Data'!I135))),'Data Summary'!DL141="Yes"),OFFSET('Sanitation Data'!$I$10,0,10*ROW('Sanitation Data'!I135)),NA())</f>
        <v>#N/A</v>
      </c>
      <c r="AX141" s="92" t="e">
        <f ca="true">+IF(AND(ISNUMBER(OFFSET('Sanitation Data'!$I$11,0,10*ROW('Sanitation Data'!I135))),'Data Summary'!DM141="Yes"),OFFSET('Sanitation Data'!$I$11,0,10*ROW('Sanitation Data'!I135)),NA())</f>
        <v>#N/A</v>
      </c>
      <c r="AY141" s="92" t="e">
        <f ca="true">+IF(AND(ISNUMBER(OFFSET('Sanitation Data'!$I$12,0,10*ROW('Sanitation Data'!I135))),'Data Summary'!DN141="Yes"),OFFSET('Sanitation Data'!$I$12,0,10*ROW('Sanitation Data'!I135)),NA())</f>
        <v>#N/A</v>
      </c>
      <c r="AZ141" s="93" t="e">
        <f ca="true">+IF(AND(ISNUMBER(OFFSET('Hygiene Data'!$D$5,0,10*ROW('Hygiene Data'!D135))),'Data Summary'!DO141="Yes"),OFFSET('Hygiene Data'!$D$5,0,10*ROW('Hygiene Data'!D135)),NA())</f>
        <v>#N/A</v>
      </c>
      <c r="BA141" s="93" t="e">
        <f ca="true">+IF(AND(ISNUMBER(OFFSET('Hygiene Data'!$D$7,0,10*ROW('Hygiene Data'!D135))),'Data Summary'!DP141="Yes"),OFFSET('Hygiene Data'!$D$7,0,10*ROW('Hygiene Data'!D135)),NA())</f>
        <v>#N/A</v>
      </c>
      <c r="BB141" s="93" t="e">
        <f ca="true">+IF(AND(ISNUMBER(OFFSET('Hygiene Data'!$D$9,0,10*ROW('Hygiene Data'!D135))),'Data Summary'!DQ141="Yes"),OFFSET('Hygiene Data'!$D$9,0,10*ROW('Hygiene Data'!D135)),NA())</f>
        <v>#N/A</v>
      </c>
      <c r="BC141" s="93" t="e">
        <f ca="true">+IF(AND(ISNUMBER(OFFSET('Hygiene Data'!$E$5,0,10*ROW('Hygiene Data'!E135))),'Data Summary'!DR141="Yes"),OFFSET('Hygiene Data'!$E$5,0,10*ROW('Hygiene Data'!E135)),NA())</f>
        <v>#N/A</v>
      </c>
      <c r="BD141" s="93" t="e">
        <f ca="true">+IF(AND(ISNUMBER(OFFSET('Hygiene Data'!$E$7,0,10*ROW('Hygiene Data'!E135))),'Data Summary'!DS141="Yes"),OFFSET('Hygiene Data'!$E$7,0,10*ROW('Hygiene Data'!E135)),NA())</f>
        <v>#N/A</v>
      </c>
      <c r="BE141" s="93" t="e">
        <f ca="true">+IF(AND(ISNUMBER(OFFSET('Hygiene Data'!$E$9,0,10*ROW('Hygiene Data'!E135))),'Data Summary'!DT141="Yes"),OFFSET('Hygiene Data'!$E$9,0,10*ROW('Hygiene Data'!E135)),NA())</f>
        <v>#N/A</v>
      </c>
      <c r="BF141" s="93" t="e">
        <f ca="true">+IF(AND(ISNUMBER(OFFSET('Hygiene Data'!$F$5,0,10*ROW('Hygiene Data'!F135))),'Data Summary'!DU141="Yes"),OFFSET('Hygiene Data'!$F$5,0,10*ROW('Hygiene Data'!F135)),NA())</f>
        <v>#N/A</v>
      </c>
      <c r="BG141" s="93" t="e">
        <f ca="true">+IF(AND(ISNUMBER(OFFSET('Hygiene Data'!$F$7,0,10*ROW('Hygiene Data'!F135))),'Data Summary'!DV141="Yes"),OFFSET('Hygiene Data'!$F$7,0,10*ROW('Hygiene Data'!F135)),NA())</f>
        <v>#N/A</v>
      </c>
      <c r="BH141" s="93" t="e">
        <f ca="true">+IF(AND(ISNUMBER(OFFSET('Hygiene Data'!$F$9,0,10*ROW('Hygiene Data'!F135))),'Data Summary'!DW141="Yes"),OFFSET('Hygiene Data'!$F$9,0,10*ROW('Hygiene Data'!F135)),NA())</f>
        <v>#N/A</v>
      </c>
      <c r="BI141" s="93" t="e">
        <f ca="true">+IF(AND(ISNUMBER(OFFSET('Hygiene Data'!$G$5,0,10*ROW('Hygiene Data'!G135))),'Data Summary'!DX141="Yes"),OFFSET('Hygiene Data'!$G$5,0,10*ROW('Hygiene Data'!G135)),NA())</f>
        <v>#N/A</v>
      </c>
      <c r="BJ141" s="93" t="e">
        <f ca="true">+IF(AND(ISNUMBER(OFFSET('Hygiene Data'!$G$7,0,10*ROW('Hygiene Data'!G135))),'Data Summary'!DY141="Yes"),OFFSET('Hygiene Data'!$G$7,0,10*ROW('Hygiene Data'!G135)),NA())</f>
        <v>#N/A</v>
      </c>
      <c r="BK141" s="93" t="e">
        <f ca="true">+IF(AND(ISNUMBER(OFFSET('Hygiene Data'!$G$9,0,10*ROW('Hygiene Data'!G135))),'Data Summary'!DZ141="Yes"),OFFSET('Hygiene Data'!$G$9,0,10*ROW('Hygiene Data'!G135)),NA())</f>
        <v>#N/A</v>
      </c>
      <c r="BL141" s="93" t="e">
        <f ca="true">+IF(AND(ISNUMBER(OFFSET('Hygiene Data'!$H$5,0,10*ROW('Hygiene Data'!H135))),'Data Summary'!EA141="Yes"),OFFSET('Hygiene Data'!$H$5,0,10*ROW('Hygiene Data'!H135)),NA())</f>
        <v>#N/A</v>
      </c>
      <c r="BM141" s="93" t="e">
        <f ca="true">+IF(AND(ISNUMBER(OFFSET('Hygiene Data'!$H$7,0,10*ROW('Hygiene Data'!H135))),'Data Summary'!EB141="Yes"),OFFSET('Hygiene Data'!$H$7,0,10*ROW('Hygiene Data'!H135)),NA())</f>
        <v>#N/A</v>
      </c>
      <c r="BN141" s="93" t="e">
        <f ca="true">+IF(AND(ISNUMBER(OFFSET('Hygiene Data'!$H$9,0,10*ROW('Hygiene Data'!H135))),'Data Summary'!EC141="Yes"),OFFSET('Hygiene Data'!$H$9,0,10*ROW('Hygiene Data'!H135)),NA())</f>
        <v>#N/A</v>
      </c>
      <c r="BO141" s="93" t="e">
        <f ca="true">+IF(AND(ISNUMBER(OFFSET('Hygiene Data'!$I$5,0,10*ROW('Hygiene Data'!I135))),'Data Summary'!ED141="Yes"),OFFSET('Hygiene Data'!$I$5,0,10*ROW('Hygiene Data'!I135)),NA())</f>
        <v>#N/A</v>
      </c>
      <c r="BP141" s="93" t="e">
        <f ca="true">+IF(AND(ISNUMBER(OFFSET('Hygiene Data'!$I$7,0,10*ROW('Hygiene Data'!I135))),'Data Summary'!EE141="Yes"),OFFSET('Hygiene Data'!$I$7,0,10*ROW('Hygiene Data'!I135)),NA())</f>
        <v>#N/A</v>
      </c>
      <c r="BQ141" s="93" t="e">
        <f ca="true">+IF(AND(ISNUMBER(OFFSET('Hygiene Data'!$I$9,0,10*ROW('Hygiene Data'!I135))),'Data Summary'!EF141="Yes"),OFFSET('Hygiene Data'!$I$9,0,10*ROW('Hygiene Data'!I135)),NA())</f>
        <v>#N/A</v>
      </c>
    </row>
    <row xmlns:x14ac="http://schemas.microsoft.com/office/spreadsheetml/2009/9/ac" r="142" x14ac:dyDescent="0.2">
      <c r="A142" s="328" t="e">
        <f ca="true">+RIGHT('Data Summary'!A142,LEN('Data Summary'!A142)-9)</f>
        <v>#VALUE!</v>
      </c>
      <c r="B142" s="35" t="str">
        <f ca="true">+IF(ISTEXT('Data Summary'!B142),'Data Summary'!B142,"")</f>
        <v/>
      </c>
      <c r="C142" s="327" t="e">
        <f ca="true">+VALUE('Data Summary'!C142)</f>
        <v>#VALUE!</v>
      </c>
      <c r="D142" s="91" t="e">
        <f ca="true">+IF(AND(ISNUMBER(OFFSET('Water Data'!$D$4,0,10*ROW('Water Data'!D136))),'Data Summary'!BS142="Yes"),100-OFFSET('Water Data'!$D$4,0,10*ROW('Water Data'!D136)),NA())</f>
        <v>#N/A</v>
      </c>
      <c r="E142" s="91" t="e">
        <f ca="true">+IF(AND(ISNUMBER(OFFSET('Water Data'!$D$6,0,10*ROW('Water Data'!D136))),'Data Summary'!BT142="Yes"),OFFSET('Water Data'!$D$6,0,10*ROW('Water Data'!D136)),NA())</f>
        <v>#N/A</v>
      </c>
      <c r="F142" s="91" t="e">
        <f ca="true">+IF(AND(ISNUMBER(OFFSET('Water Data'!$D$9,0,10*ROW('Water Data'!D136))),'Data Summary'!BU142="Yes"),OFFSET('Water Data'!$D$9,0,10*ROW('Water Data'!D136)),NA())</f>
        <v>#N/A</v>
      </c>
      <c r="G142" s="91" t="e">
        <f ca="true">+IF(AND(ISNUMBER(OFFSET('Water Data'!$E$4,0,10*ROW('Water Data'!E136))),'Data Summary'!BV142="Yes"),100-OFFSET('Water Data'!$E$4,0,10*ROW('Water Data'!E136)),NA())</f>
        <v>#N/A</v>
      </c>
      <c r="H142" s="91" t="e">
        <f ca="true">+IF(AND(ISNUMBER(OFFSET('Water Data'!$E$6,0,10*ROW('Water Data'!E136))),'Data Summary'!BW142="Yes"),OFFSET('Water Data'!$E$6,0,10*ROW('Water Data'!E136)),NA())</f>
        <v>#N/A</v>
      </c>
      <c r="I142" s="91" t="e">
        <f ca="true">+IF(AND(ISNUMBER(OFFSET('Water Data'!$E$9,0,10*ROW('Water Data'!E136))),'Data Summary'!BX142="Yes"),OFFSET('Water Data'!$E$9,0,10*ROW('Water Data'!E136)),NA())</f>
        <v>#N/A</v>
      </c>
      <c r="J142" s="91" t="e">
        <f ca="true">+IF(AND(ISNUMBER(OFFSET('Water Data'!$F$4,0,10*ROW('Water Data'!F136))),'Data Summary'!BY142="Yes"),100-OFFSET('Water Data'!$F$4,0,10*ROW('Water Data'!F136)),NA())</f>
        <v>#N/A</v>
      </c>
      <c r="K142" s="91" t="e">
        <f ca="true">+IF(AND(ISNUMBER(OFFSET('Water Data'!$F$6,0,10*ROW('Water Data'!F136))),'Data Summary'!BZ142="Yes"),OFFSET('Water Data'!$F$6,0,10*ROW('Water Data'!F136)),NA())</f>
        <v>#N/A</v>
      </c>
      <c r="L142" s="91" t="e">
        <f ca="true">+IF(AND(ISNUMBER(OFFSET('Water Data'!$F$9,0,10*ROW('Water Data'!F136))),'Data Summary'!CA142="Yes"),OFFSET('Water Data'!$F$9,0,10*ROW('Water Data'!F136)),NA())</f>
        <v>#N/A</v>
      </c>
      <c r="M142" s="91" t="e">
        <f ca="true">+IF(AND(ISNUMBER(OFFSET('Water Data'!$G$4,0,10*ROW('Water Data'!G136))),'Data Summary'!CB142="Yes"),100-OFFSET('Water Data'!$G$4,0,10*ROW('Water Data'!G136)),NA())</f>
        <v>#N/A</v>
      </c>
      <c r="N142" s="91" t="e">
        <f ca="true">+IF(AND(ISNUMBER(OFFSET('Water Data'!$G$6,0,10*ROW('Water Data'!G136))),'Data Summary'!CC142="Yes"),OFFSET('Water Data'!$G$6,0,10*ROW('Water Data'!G136)),NA())</f>
        <v>#N/A</v>
      </c>
      <c r="O142" s="91" t="e">
        <f ca="true">+IF(AND(ISNUMBER(OFFSET('Water Data'!$G$9,0,10*ROW('Water Data'!G136))),'Data Summary'!CD142="Yes"),OFFSET('Water Data'!$G$9,0,10*ROW('Water Data'!G136)),NA())</f>
        <v>#N/A</v>
      </c>
      <c r="P142" s="91" t="e">
        <f ca="true">+IF(AND(ISNUMBER(OFFSET('Water Data'!$H$4,0,10*ROW('Water Data'!H136))),'Data Summary'!CE142="Yes"),100-OFFSET('Water Data'!$H$4,0,10*ROW('Water Data'!H136)),NA())</f>
        <v>#N/A</v>
      </c>
      <c r="Q142" s="91" t="e">
        <f ca="true">+IF(AND(ISNUMBER(OFFSET('Water Data'!$H$6,0,10*ROW('Water Data'!H136))),'Data Summary'!CF142="Yes"),OFFSET('Water Data'!$H$6,0,10*ROW('Water Data'!H136)),NA())</f>
        <v>#N/A</v>
      </c>
      <c r="R142" s="91" t="e">
        <f ca="true">+IF(AND(ISNUMBER(OFFSET('Water Data'!$H$9,0,10*ROW('Water Data'!H136))),'Data Summary'!CG142="Yes"),OFFSET('Water Data'!$H$9,0,10*ROW('Water Data'!H136)),NA())</f>
        <v>#N/A</v>
      </c>
      <c r="S142" s="91" t="e">
        <f ca="true">+IF(AND(ISNUMBER(OFFSET('Water Data'!$I$4,0,10*ROW('Water Data'!I136))),'Data Summary'!CH142="Yes"),100-OFFSET('Water Data'!$I$4,0,10*ROW('Water Data'!I136)),NA())</f>
        <v>#N/A</v>
      </c>
      <c r="T142" s="91" t="e">
        <f ca="true">+IF(AND(ISNUMBER(OFFSET('Water Data'!$I$6,0,10*ROW('Water Data'!I136))),'Data Summary'!CI142="Yes"),OFFSET('Water Data'!$I$6,0,10*ROW('Water Data'!I136)),NA())</f>
        <v>#N/A</v>
      </c>
      <c r="U142" s="91" t="e">
        <f ca="true">+IF(AND(ISNUMBER(OFFSET('Water Data'!$I$9,0,10*ROW('Water Data'!I136))),'Data Summary'!CJ142="Yes"),OFFSET('Water Data'!$I$9,0,10*ROW('Water Data'!I136)),NA())</f>
        <v>#N/A</v>
      </c>
      <c r="V142" s="92" t="e">
        <f ca="true">+IF(AND(ISNUMBER(OFFSET('Sanitation Data'!$D$4,0,10*ROW('Sanitation Data'!D136))),'Data Summary'!CK142="Yes"),100-OFFSET('Sanitation Data'!$D$4,0,10*ROW('Sanitation Data'!D136)),NA())</f>
        <v>#N/A</v>
      </c>
      <c r="W142" s="92" t="e">
        <f ca="true">+IF(AND(ISNUMBER(OFFSET('Sanitation Data'!$D$6,0,10*ROW('Sanitation Data'!D136))),'Data Summary'!CL142="Yes"),OFFSET('Sanitation Data'!$D$6,0,10*ROW('Sanitation Data'!D136)),NA())</f>
        <v>#N/A</v>
      </c>
      <c r="X142" s="92" t="e">
        <f ca="true">+IF(AND(ISNUMBER(OFFSET('Sanitation Data'!$D$10,0,10*ROW('Sanitation Data'!D136))),'Data Summary'!CM142="Yes"),OFFSET('Sanitation Data'!$D$10,0,10*ROW('Sanitation Data'!D136)),NA())</f>
        <v>#N/A</v>
      </c>
      <c r="Y142" s="92" t="e">
        <f ca="true">+IF(AND(ISNUMBER(OFFSET('Sanitation Data'!$D$11,0,10*ROW('Sanitation Data'!D136))),'Data Summary'!CN142="Yes"),OFFSET('Sanitation Data'!$D$11,0,10*ROW('Sanitation Data'!D136)),NA())</f>
        <v>#N/A</v>
      </c>
      <c r="Z142" s="92" t="e">
        <f ca="true">+IF(AND(ISNUMBER(OFFSET('Sanitation Data'!$D$12,0,10*ROW('Sanitation Data'!D136))),'Data Summary'!CO142="Yes"),OFFSET('Sanitation Data'!$D$12,0,10*ROW('Sanitation Data'!D136)),NA())</f>
        <v>#N/A</v>
      </c>
      <c r="AA142" s="92" t="e">
        <f ca="true">+IF(AND(ISNUMBER(OFFSET('Sanitation Data'!$E$4,0,10*ROW('Sanitation Data'!E136))),'Data Summary'!CP142="Yes"),100-OFFSET('Sanitation Data'!$E$4,0,10*ROW('Sanitation Data'!E136)),NA())</f>
        <v>#N/A</v>
      </c>
      <c r="AB142" s="92" t="e">
        <f ca="true">+IF(AND(ISNUMBER(OFFSET('Sanitation Data'!$E$6,0,10*ROW('Sanitation Data'!E136))),'Data Summary'!CQ142="Yes"),OFFSET('Sanitation Data'!$E$6,0,10*ROW('Sanitation Data'!E136)),NA())</f>
        <v>#N/A</v>
      </c>
      <c r="AC142" s="92" t="e">
        <f ca="true">+IF(AND(ISNUMBER(OFFSET('Sanitation Data'!$E$10,0,10*ROW('Sanitation Data'!E136))),'Data Summary'!CR142="Yes"),OFFSET('Sanitation Data'!$E$10,0,10*ROW('Sanitation Data'!E136)),NA())</f>
        <v>#N/A</v>
      </c>
      <c r="AD142" s="92" t="e">
        <f ca="true">+IF(AND(ISNUMBER(OFFSET('Sanitation Data'!$E$11,0,10*ROW('Sanitation Data'!E136))),'Data Summary'!CS142="Yes"),OFFSET('Sanitation Data'!$E$11,0,10*ROW('Sanitation Data'!E136)),NA())</f>
        <v>#N/A</v>
      </c>
      <c r="AE142" s="92" t="e">
        <f ca="true">+IF(AND(ISNUMBER(OFFSET('Sanitation Data'!$E$12,0,10*ROW('Sanitation Data'!E136))),'Data Summary'!CT142="Yes"),OFFSET('Sanitation Data'!$E$12,0,10*ROW('Sanitation Data'!E136)),NA())</f>
        <v>#N/A</v>
      </c>
      <c r="AF142" s="92" t="e">
        <f ca="true">+IF(AND(ISNUMBER(OFFSET('Sanitation Data'!$F$4,0,10*ROW('Sanitation Data'!F136))),'Data Summary'!CU142="Yes"),100-OFFSET('Sanitation Data'!$F$4,0,10*ROW('Sanitation Data'!F136)),NA())</f>
        <v>#N/A</v>
      </c>
      <c r="AG142" s="92" t="e">
        <f ca="true">+IF(AND(ISNUMBER(OFFSET('Sanitation Data'!$F$6,0,10*ROW('Sanitation Data'!F136))),'Data Summary'!CV142="Yes"),OFFSET('Sanitation Data'!$F$6,0,10*ROW('Sanitation Data'!F136)),NA())</f>
        <v>#N/A</v>
      </c>
      <c r="AH142" s="92" t="e">
        <f ca="true">+IF(AND(ISNUMBER(OFFSET('Sanitation Data'!$F$10,0,10*ROW('Sanitation Data'!F136))),'Data Summary'!CW142="Yes"),OFFSET('Sanitation Data'!$F$10,0,10*ROW('Sanitation Data'!F136)),NA())</f>
        <v>#N/A</v>
      </c>
      <c r="AI142" s="92" t="e">
        <f ca="true">+IF(AND(ISNUMBER(OFFSET('Sanitation Data'!$F$11,0,10*ROW('Sanitation Data'!F136))),'Data Summary'!CX142="Yes"),OFFSET('Sanitation Data'!$F$11,0,10*ROW('Sanitation Data'!F136)),NA())</f>
        <v>#N/A</v>
      </c>
      <c r="AJ142" s="92" t="e">
        <f ca="true">+IF(AND(ISNUMBER(OFFSET('Sanitation Data'!$F$12,0,10*ROW('Sanitation Data'!F136))),'Data Summary'!CY142="Yes"),OFFSET('Sanitation Data'!$F$12,0,10*ROW('Sanitation Data'!F136)),NA())</f>
        <v>#N/A</v>
      </c>
      <c r="AK142" s="92" t="e">
        <f ca="true">+IF(AND(ISNUMBER(OFFSET('Sanitation Data'!$G$4,0,10*ROW('Sanitation Data'!G136))),'Data Summary'!CZ142="Yes"),100-OFFSET('Sanitation Data'!$G$4,0,10*ROW('Sanitation Data'!G136)),NA())</f>
        <v>#N/A</v>
      </c>
      <c r="AL142" s="92" t="e">
        <f ca="true">+IF(AND(ISNUMBER(OFFSET('Sanitation Data'!$G$6,0,10*ROW('Sanitation Data'!G136))),'Data Summary'!DA142="Yes"),OFFSET('Sanitation Data'!$G$6,0,10*ROW('Sanitation Data'!G136)),NA())</f>
        <v>#N/A</v>
      </c>
      <c r="AM142" s="92" t="e">
        <f ca="true">+IF(AND(ISNUMBER(OFFSET('Sanitation Data'!$G$10,0,10*ROW('Sanitation Data'!G136))),'Data Summary'!DB142="Yes"),OFFSET('Sanitation Data'!$G$10,0,10*ROW('Sanitation Data'!G136)),NA())</f>
        <v>#N/A</v>
      </c>
      <c r="AN142" s="92" t="e">
        <f ca="true">+IF(AND(ISNUMBER(OFFSET('Sanitation Data'!$G$11,0,10*ROW('Sanitation Data'!G136))),'Data Summary'!DC142="Yes"),OFFSET('Sanitation Data'!$G$11,0,10*ROW('Sanitation Data'!G136)),NA())</f>
        <v>#N/A</v>
      </c>
      <c r="AO142" s="92" t="e">
        <f ca="true">+IF(AND(ISNUMBER(OFFSET('Sanitation Data'!$G$12,0,10*ROW('Sanitation Data'!G136))),'Data Summary'!DD142="Yes"),OFFSET('Sanitation Data'!$G$12,0,10*ROW('Sanitation Data'!G136)),NA())</f>
        <v>#N/A</v>
      </c>
      <c r="AP142" s="92" t="e">
        <f ca="true">+IF(AND(ISNUMBER(OFFSET('Sanitation Data'!$H$4,0,10*ROW('Sanitation Data'!H136))),'Data Summary'!DE142="Yes"),100-OFFSET('Sanitation Data'!$H$4,0,10*ROW('Sanitation Data'!H136)),NA())</f>
        <v>#N/A</v>
      </c>
      <c r="AQ142" s="92" t="e">
        <f ca="true">+IF(AND(ISNUMBER(OFFSET('Sanitation Data'!$H$6,0,10*ROW('Sanitation Data'!H136))),'Data Summary'!DF142="Yes"),OFFSET('Sanitation Data'!$H$6,0,10*ROW('Sanitation Data'!H136)),NA())</f>
        <v>#N/A</v>
      </c>
      <c r="AR142" s="92" t="e">
        <f ca="true">+IF(AND(ISNUMBER(OFFSET('Sanitation Data'!$H$10,0,10*ROW('Sanitation Data'!H136))),'Data Summary'!DG142="Yes"),OFFSET('Sanitation Data'!$H$10,0,10*ROW('Sanitation Data'!H136)),NA())</f>
        <v>#N/A</v>
      </c>
      <c r="AS142" s="92" t="e">
        <f ca="true">+IF(AND(ISNUMBER(OFFSET('Sanitation Data'!$H$11,0,10*ROW('Sanitation Data'!H136))),'Data Summary'!DH142="Yes"),OFFSET('Sanitation Data'!$H$11,0,10*ROW('Sanitation Data'!H136)),NA())</f>
        <v>#N/A</v>
      </c>
      <c r="AT142" s="92" t="e">
        <f ca="true">+IF(AND(ISNUMBER(OFFSET('Sanitation Data'!$H$12,0,10*ROW('Sanitation Data'!H136))),'Data Summary'!DI142="Yes"),OFFSET('Sanitation Data'!$H$12,0,10*ROW('Sanitation Data'!H136)),NA())</f>
        <v>#N/A</v>
      </c>
      <c r="AU142" s="92" t="e">
        <f ca="true">+IF(AND(ISNUMBER(OFFSET('Sanitation Data'!$I$4,0,10*ROW('Sanitation Data'!I136))),'Data Summary'!DJ142="Yes"),100-OFFSET('Sanitation Data'!$I$4,0,10*ROW('Sanitation Data'!I136)),NA())</f>
        <v>#N/A</v>
      </c>
      <c r="AV142" s="92" t="e">
        <f ca="true">+IF(AND(ISNUMBER(OFFSET('Sanitation Data'!$I$6,0,10*ROW('Sanitation Data'!I136))),'Data Summary'!DK142="Yes"),OFFSET('Sanitation Data'!$I$6,0,10*ROW('Sanitation Data'!I136)),NA())</f>
        <v>#N/A</v>
      </c>
      <c r="AW142" s="92" t="e">
        <f ca="true">+IF(AND(ISNUMBER(OFFSET('Sanitation Data'!$I$10,0,10*ROW('Sanitation Data'!I136))),'Data Summary'!DL142="Yes"),OFFSET('Sanitation Data'!$I$10,0,10*ROW('Sanitation Data'!I136)),NA())</f>
        <v>#N/A</v>
      </c>
      <c r="AX142" s="92" t="e">
        <f ca="true">+IF(AND(ISNUMBER(OFFSET('Sanitation Data'!$I$11,0,10*ROW('Sanitation Data'!I136))),'Data Summary'!DM142="Yes"),OFFSET('Sanitation Data'!$I$11,0,10*ROW('Sanitation Data'!I136)),NA())</f>
        <v>#N/A</v>
      </c>
      <c r="AY142" s="92" t="e">
        <f ca="true">+IF(AND(ISNUMBER(OFFSET('Sanitation Data'!$I$12,0,10*ROW('Sanitation Data'!I136))),'Data Summary'!DN142="Yes"),OFFSET('Sanitation Data'!$I$12,0,10*ROW('Sanitation Data'!I136)),NA())</f>
        <v>#N/A</v>
      </c>
      <c r="AZ142" s="93" t="e">
        <f ca="true">+IF(AND(ISNUMBER(OFFSET('Hygiene Data'!$D$5,0,10*ROW('Hygiene Data'!D136))),'Data Summary'!DO142="Yes"),OFFSET('Hygiene Data'!$D$5,0,10*ROW('Hygiene Data'!D136)),NA())</f>
        <v>#N/A</v>
      </c>
      <c r="BA142" s="93" t="e">
        <f ca="true">+IF(AND(ISNUMBER(OFFSET('Hygiene Data'!$D$7,0,10*ROW('Hygiene Data'!D136))),'Data Summary'!DP142="Yes"),OFFSET('Hygiene Data'!$D$7,0,10*ROW('Hygiene Data'!D136)),NA())</f>
        <v>#N/A</v>
      </c>
      <c r="BB142" s="93" t="e">
        <f ca="true">+IF(AND(ISNUMBER(OFFSET('Hygiene Data'!$D$9,0,10*ROW('Hygiene Data'!D136))),'Data Summary'!DQ142="Yes"),OFFSET('Hygiene Data'!$D$9,0,10*ROW('Hygiene Data'!D136)),NA())</f>
        <v>#N/A</v>
      </c>
      <c r="BC142" s="93" t="e">
        <f ca="true">+IF(AND(ISNUMBER(OFFSET('Hygiene Data'!$E$5,0,10*ROW('Hygiene Data'!E136))),'Data Summary'!DR142="Yes"),OFFSET('Hygiene Data'!$E$5,0,10*ROW('Hygiene Data'!E136)),NA())</f>
        <v>#N/A</v>
      </c>
      <c r="BD142" s="93" t="e">
        <f ca="true">+IF(AND(ISNUMBER(OFFSET('Hygiene Data'!$E$7,0,10*ROW('Hygiene Data'!E136))),'Data Summary'!DS142="Yes"),OFFSET('Hygiene Data'!$E$7,0,10*ROW('Hygiene Data'!E136)),NA())</f>
        <v>#N/A</v>
      </c>
      <c r="BE142" s="93" t="e">
        <f ca="true">+IF(AND(ISNUMBER(OFFSET('Hygiene Data'!$E$9,0,10*ROW('Hygiene Data'!E136))),'Data Summary'!DT142="Yes"),OFFSET('Hygiene Data'!$E$9,0,10*ROW('Hygiene Data'!E136)),NA())</f>
        <v>#N/A</v>
      </c>
      <c r="BF142" s="93" t="e">
        <f ca="true">+IF(AND(ISNUMBER(OFFSET('Hygiene Data'!$F$5,0,10*ROW('Hygiene Data'!F136))),'Data Summary'!DU142="Yes"),OFFSET('Hygiene Data'!$F$5,0,10*ROW('Hygiene Data'!F136)),NA())</f>
        <v>#N/A</v>
      </c>
      <c r="BG142" s="93" t="e">
        <f ca="true">+IF(AND(ISNUMBER(OFFSET('Hygiene Data'!$F$7,0,10*ROW('Hygiene Data'!F136))),'Data Summary'!DV142="Yes"),OFFSET('Hygiene Data'!$F$7,0,10*ROW('Hygiene Data'!F136)),NA())</f>
        <v>#N/A</v>
      </c>
      <c r="BH142" s="93" t="e">
        <f ca="true">+IF(AND(ISNUMBER(OFFSET('Hygiene Data'!$F$9,0,10*ROW('Hygiene Data'!F136))),'Data Summary'!DW142="Yes"),OFFSET('Hygiene Data'!$F$9,0,10*ROW('Hygiene Data'!F136)),NA())</f>
        <v>#N/A</v>
      </c>
      <c r="BI142" s="93" t="e">
        <f ca="true">+IF(AND(ISNUMBER(OFFSET('Hygiene Data'!$G$5,0,10*ROW('Hygiene Data'!G136))),'Data Summary'!DX142="Yes"),OFFSET('Hygiene Data'!$G$5,0,10*ROW('Hygiene Data'!G136)),NA())</f>
        <v>#N/A</v>
      </c>
      <c r="BJ142" s="93" t="e">
        <f ca="true">+IF(AND(ISNUMBER(OFFSET('Hygiene Data'!$G$7,0,10*ROW('Hygiene Data'!G136))),'Data Summary'!DY142="Yes"),OFFSET('Hygiene Data'!$G$7,0,10*ROW('Hygiene Data'!G136)),NA())</f>
        <v>#N/A</v>
      </c>
      <c r="BK142" s="93" t="e">
        <f ca="true">+IF(AND(ISNUMBER(OFFSET('Hygiene Data'!$G$9,0,10*ROW('Hygiene Data'!G136))),'Data Summary'!DZ142="Yes"),OFFSET('Hygiene Data'!$G$9,0,10*ROW('Hygiene Data'!G136)),NA())</f>
        <v>#N/A</v>
      </c>
      <c r="BL142" s="93" t="e">
        <f ca="true">+IF(AND(ISNUMBER(OFFSET('Hygiene Data'!$H$5,0,10*ROW('Hygiene Data'!H136))),'Data Summary'!EA142="Yes"),OFFSET('Hygiene Data'!$H$5,0,10*ROW('Hygiene Data'!H136)),NA())</f>
        <v>#N/A</v>
      </c>
      <c r="BM142" s="93" t="e">
        <f ca="true">+IF(AND(ISNUMBER(OFFSET('Hygiene Data'!$H$7,0,10*ROW('Hygiene Data'!H136))),'Data Summary'!EB142="Yes"),OFFSET('Hygiene Data'!$H$7,0,10*ROW('Hygiene Data'!H136)),NA())</f>
        <v>#N/A</v>
      </c>
      <c r="BN142" s="93" t="e">
        <f ca="true">+IF(AND(ISNUMBER(OFFSET('Hygiene Data'!$H$9,0,10*ROW('Hygiene Data'!H136))),'Data Summary'!EC142="Yes"),OFFSET('Hygiene Data'!$H$9,0,10*ROW('Hygiene Data'!H136)),NA())</f>
        <v>#N/A</v>
      </c>
      <c r="BO142" s="93" t="e">
        <f ca="true">+IF(AND(ISNUMBER(OFFSET('Hygiene Data'!$I$5,0,10*ROW('Hygiene Data'!I136))),'Data Summary'!ED142="Yes"),OFFSET('Hygiene Data'!$I$5,0,10*ROW('Hygiene Data'!I136)),NA())</f>
        <v>#N/A</v>
      </c>
      <c r="BP142" s="93" t="e">
        <f ca="true">+IF(AND(ISNUMBER(OFFSET('Hygiene Data'!$I$7,0,10*ROW('Hygiene Data'!I136))),'Data Summary'!EE142="Yes"),OFFSET('Hygiene Data'!$I$7,0,10*ROW('Hygiene Data'!I136)),NA())</f>
        <v>#N/A</v>
      </c>
      <c r="BQ142" s="93" t="e">
        <f ca="true">+IF(AND(ISNUMBER(OFFSET('Hygiene Data'!$I$9,0,10*ROW('Hygiene Data'!I136))),'Data Summary'!EF142="Yes"),OFFSET('Hygiene Data'!$I$9,0,10*ROW('Hygiene Data'!I136)),NA())</f>
        <v>#N/A</v>
      </c>
    </row>
    <row xmlns:x14ac="http://schemas.microsoft.com/office/spreadsheetml/2009/9/ac" r="143" x14ac:dyDescent="0.2">
      <c r="A143" s="328" t="e">
        <f ca="true">+RIGHT('Data Summary'!A143,LEN('Data Summary'!A143)-9)</f>
        <v>#VALUE!</v>
      </c>
      <c r="B143" s="35" t="str">
        <f ca="true">+IF(ISTEXT('Data Summary'!B143),'Data Summary'!B143,"")</f>
        <v/>
      </c>
      <c r="C143" s="327" t="e">
        <f ca="true">+VALUE('Data Summary'!C143)</f>
        <v>#VALUE!</v>
      </c>
      <c r="D143" s="91" t="e">
        <f ca="true">+IF(AND(ISNUMBER(OFFSET('Water Data'!$D$4,0,10*ROW('Water Data'!D137))),'Data Summary'!BS143="Yes"),100-OFFSET('Water Data'!$D$4,0,10*ROW('Water Data'!D137)),NA())</f>
        <v>#N/A</v>
      </c>
      <c r="E143" s="91" t="e">
        <f ca="true">+IF(AND(ISNUMBER(OFFSET('Water Data'!$D$6,0,10*ROW('Water Data'!D137))),'Data Summary'!BT143="Yes"),OFFSET('Water Data'!$D$6,0,10*ROW('Water Data'!D137)),NA())</f>
        <v>#N/A</v>
      </c>
      <c r="F143" s="91" t="e">
        <f ca="true">+IF(AND(ISNUMBER(OFFSET('Water Data'!$D$9,0,10*ROW('Water Data'!D137))),'Data Summary'!BU143="Yes"),OFFSET('Water Data'!$D$9,0,10*ROW('Water Data'!D137)),NA())</f>
        <v>#N/A</v>
      </c>
      <c r="G143" s="91" t="e">
        <f ca="true">+IF(AND(ISNUMBER(OFFSET('Water Data'!$E$4,0,10*ROW('Water Data'!E137))),'Data Summary'!BV143="Yes"),100-OFFSET('Water Data'!$E$4,0,10*ROW('Water Data'!E137)),NA())</f>
        <v>#N/A</v>
      </c>
      <c r="H143" s="91" t="e">
        <f ca="true">+IF(AND(ISNUMBER(OFFSET('Water Data'!$E$6,0,10*ROW('Water Data'!E137))),'Data Summary'!BW143="Yes"),OFFSET('Water Data'!$E$6,0,10*ROW('Water Data'!E137)),NA())</f>
        <v>#N/A</v>
      </c>
      <c r="I143" s="91" t="e">
        <f ca="true">+IF(AND(ISNUMBER(OFFSET('Water Data'!$E$9,0,10*ROW('Water Data'!E137))),'Data Summary'!BX143="Yes"),OFFSET('Water Data'!$E$9,0,10*ROW('Water Data'!E137)),NA())</f>
        <v>#N/A</v>
      </c>
      <c r="J143" s="91" t="e">
        <f ca="true">+IF(AND(ISNUMBER(OFFSET('Water Data'!$F$4,0,10*ROW('Water Data'!F137))),'Data Summary'!BY143="Yes"),100-OFFSET('Water Data'!$F$4,0,10*ROW('Water Data'!F137)),NA())</f>
        <v>#N/A</v>
      </c>
      <c r="K143" s="91" t="e">
        <f ca="true">+IF(AND(ISNUMBER(OFFSET('Water Data'!$F$6,0,10*ROW('Water Data'!F137))),'Data Summary'!BZ143="Yes"),OFFSET('Water Data'!$F$6,0,10*ROW('Water Data'!F137)),NA())</f>
        <v>#N/A</v>
      </c>
      <c r="L143" s="91" t="e">
        <f ca="true">+IF(AND(ISNUMBER(OFFSET('Water Data'!$F$9,0,10*ROW('Water Data'!F137))),'Data Summary'!CA143="Yes"),OFFSET('Water Data'!$F$9,0,10*ROW('Water Data'!F137)),NA())</f>
        <v>#N/A</v>
      </c>
      <c r="M143" s="91" t="e">
        <f ca="true">+IF(AND(ISNUMBER(OFFSET('Water Data'!$G$4,0,10*ROW('Water Data'!G137))),'Data Summary'!CB143="Yes"),100-OFFSET('Water Data'!$G$4,0,10*ROW('Water Data'!G137)),NA())</f>
        <v>#N/A</v>
      </c>
      <c r="N143" s="91" t="e">
        <f ca="true">+IF(AND(ISNUMBER(OFFSET('Water Data'!$G$6,0,10*ROW('Water Data'!G137))),'Data Summary'!CC143="Yes"),OFFSET('Water Data'!$G$6,0,10*ROW('Water Data'!G137)),NA())</f>
        <v>#N/A</v>
      </c>
      <c r="O143" s="91" t="e">
        <f ca="true">+IF(AND(ISNUMBER(OFFSET('Water Data'!$G$9,0,10*ROW('Water Data'!G137))),'Data Summary'!CD143="Yes"),OFFSET('Water Data'!$G$9,0,10*ROW('Water Data'!G137)),NA())</f>
        <v>#N/A</v>
      </c>
      <c r="P143" s="91" t="e">
        <f ca="true">+IF(AND(ISNUMBER(OFFSET('Water Data'!$H$4,0,10*ROW('Water Data'!H137))),'Data Summary'!CE143="Yes"),100-OFFSET('Water Data'!$H$4,0,10*ROW('Water Data'!H137)),NA())</f>
        <v>#N/A</v>
      </c>
      <c r="Q143" s="91" t="e">
        <f ca="true">+IF(AND(ISNUMBER(OFFSET('Water Data'!$H$6,0,10*ROW('Water Data'!H137))),'Data Summary'!CF143="Yes"),OFFSET('Water Data'!$H$6,0,10*ROW('Water Data'!H137)),NA())</f>
        <v>#N/A</v>
      </c>
      <c r="R143" s="91" t="e">
        <f ca="true">+IF(AND(ISNUMBER(OFFSET('Water Data'!$H$9,0,10*ROW('Water Data'!H137))),'Data Summary'!CG143="Yes"),OFFSET('Water Data'!$H$9,0,10*ROW('Water Data'!H137)),NA())</f>
        <v>#N/A</v>
      </c>
      <c r="S143" s="91" t="e">
        <f ca="true">+IF(AND(ISNUMBER(OFFSET('Water Data'!$I$4,0,10*ROW('Water Data'!I137))),'Data Summary'!CH143="Yes"),100-OFFSET('Water Data'!$I$4,0,10*ROW('Water Data'!I137)),NA())</f>
        <v>#N/A</v>
      </c>
      <c r="T143" s="91" t="e">
        <f ca="true">+IF(AND(ISNUMBER(OFFSET('Water Data'!$I$6,0,10*ROW('Water Data'!I137))),'Data Summary'!CI143="Yes"),OFFSET('Water Data'!$I$6,0,10*ROW('Water Data'!I137)),NA())</f>
        <v>#N/A</v>
      </c>
      <c r="U143" s="91" t="e">
        <f ca="true">+IF(AND(ISNUMBER(OFFSET('Water Data'!$I$9,0,10*ROW('Water Data'!I137))),'Data Summary'!CJ143="Yes"),OFFSET('Water Data'!$I$9,0,10*ROW('Water Data'!I137)),NA())</f>
        <v>#N/A</v>
      </c>
      <c r="V143" s="92" t="e">
        <f ca="true">+IF(AND(ISNUMBER(OFFSET('Sanitation Data'!$D$4,0,10*ROW('Sanitation Data'!D137))),'Data Summary'!CK143="Yes"),100-OFFSET('Sanitation Data'!$D$4,0,10*ROW('Sanitation Data'!D137)),NA())</f>
        <v>#N/A</v>
      </c>
      <c r="W143" s="92" t="e">
        <f ca="true">+IF(AND(ISNUMBER(OFFSET('Sanitation Data'!$D$6,0,10*ROW('Sanitation Data'!D137))),'Data Summary'!CL143="Yes"),OFFSET('Sanitation Data'!$D$6,0,10*ROW('Sanitation Data'!D137)),NA())</f>
        <v>#N/A</v>
      </c>
      <c r="X143" s="92" t="e">
        <f ca="true">+IF(AND(ISNUMBER(OFFSET('Sanitation Data'!$D$10,0,10*ROW('Sanitation Data'!D137))),'Data Summary'!CM143="Yes"),OFFSET('Sanitation Data'!$D$10,0,10*ROW('Sanitation Data'!D137)),NA())</f>
        <v>#N/A</v>
      </c>
      <c r="Y143" s="92" t="e">
        <f ca="true">+IF(AND(ISNUMBER(OFFSET('Sanitation Data'!$D$11,0,10*ROW('Sanitation Data'!D137))),'Data Summary'!CN143="Yes"),OFFSET('Sanitation Data'!$D$11,0,10*ROW('Sanitation Data'!D137)),NA())</f>
        <v>#N/A</v>
      </c>
      <c r="Z143" s="92" t="e">
        <f ca="true">+IF(AND(ISNUMBER(OFFSET('Sanitation Data'!$D$12,0,10*ROW('Sanitation Data'!D137))),'Data Summary'!CO143="Yes"),OFFSET('Sanitation Data'!$D$12,0,10*ROW('Sanitation Data'!D137)),NA())</f>
        <v>#N/A</v>
      </c>
      <c r="AA143" s="92" t="e">
        <f ca="true">+IF(AND(ISNUMBER(OFFSET('Sanitation Data'!$E$4,0,10*ROW('Sanitation Data'!E137))),'Data Summary'!CP143="Yes"),100-OFFSET('Sanitation Data'!$E$4,0,10*ROW('Sanitation Data'!E137)),NA())</f>
        <v>#N/A</v>
      </c>
      <c r="AB143" s="92" t="e">
        <f ca="true">+IF(AND(ISNUMBER(OFFSET('Sanitation Data'!$E$6,0,10*ROW('Sanitation Data'!E137))),'Data Summary'!CQ143="Yes"),OFFSET('Sanitation Data'!$E$6,0,10*ROW('Sanitation Data'!E137)),NA())</f>
        <v>#N/A</v>
      </c>
      <c r="AC143" s="92" t="e">
        <f ca="true">+IF(AND(ISNUMBER(OFFSET('Sanitation Data'!$E$10,0,10*ROW('Sanitation Data'!E137))),'Data Summary'!CR143="Yes"),OFFSET('Sanitation Data'!$E$10,0,10*ROW('Sanitation Data'!E137)),NA())</f>
        <v>#N/A</v>
      </c>
      <c r="AD143" s="92" t="e">
        <f ca="true">+IF(AND(ISNUMBER(OFFSET('Sanitation Data'!$E$11,0,10*ROW('Sanitation Data'!E137))),'Data Summary'!CS143="Yes"),OFFSET('Sanitation Data'!$E$11,0,10*ROW('Sanitation Data'!E137)),NA())</f>
        <v>#N/A</v>
      </c>
      <c r="AE143" s="92" t="e">
        <f ca="true">+IF(AND(ISNUMBER(OFFSET('Sanitation Data'!$E$12,0,10*ROW('Sanitation Data'!E137))),'Data Summary'!CT143="Yes"),OFFSET('Sanitation Data'!$E$12,0,10*ROW('Sanitation Data'!E137)),NA())</f>
        <v>#N/A</v>
      </c>
      <c r="AF143" s="92" t="e">
        <f ca="true">+IF(AND(ISNUMBER(OFFSET('Sanitation Data'!$F$4,0,10*ROW('Sanitation Data'!F137))),'Data Summary'!CU143="Yes"),100-OFFSET('Sanitation Data'!$F$4,0,10*ROW('Sanitation Data'!F137)),NA())</f>
        <v>#N/A</v>
      </c>
      <c r="AG143" s="92" t="e">
        <f ca="true">+IF(AND(ISNUMBER(OFFSET('Sanitation Data'!$F$6,0,10*ROW('Sanitation Data'!F137))),'Data Summary'!CV143="Yes"),OFFSET('Sanitation Data'!$F$6,0,10*ROW('Sanitation Data'!F137)),NA())</f>
        <v>#N/A</v>
      </c>
      <c r="AH143" s="92" t="e">
        <f ca="true">+IF(AND(ISNUMBER(OFFSET('Sanitation Data'!$F$10,0,10*ROW('Sanitation Data'!F137))),'Data Summary'!CW143="Yes"),OFFSET('Sanitation Data'!$F$10,0,10*ROW('Sanitation Data'!F137)),NA())</f>
        <v>#N/A</v>
      </c>
      <c r="AI143" s="92" t="e">
        <f ca="true">+IF(AND(ISNUMBER(OFFSET('Sanitation Data'!$F$11,0,10*ROW('Sanitation Data'!F137))),'Data Summary'!CX143="Yes"),OFFSET('Sanitation Data'!$F$11,0,10*ROW('Sanitation Data'!F137)),NA())</f>
        <v>#N/A</v>
      </c>
      <c r="AJ143" s="92" t="e">
        <f ca="true">+IF(AND(ISNUMBER(OFFSET('Sanitation Data'!$F$12,0,10*ROW('Sanitation Data'!F137))),'Data Summary'!CY143="Yes"),OFFSET('Sanitation Data'!$F$12,0,10*ROW('Sanitation Data'!F137)),NA())</f>
        <v>#N/A</v>
      </c>
      <c r="AK143" s="92" t="e">
        <f ca="true">+IF(AND(ISNUMBER(OFFSET('Sanitation Data'!$G$4,0,10*ROW('Sanitation Data'!G137))),'Data Summary'!CZ143="Yes"),100-OFFSET('Sanitation Data'!$G$4,0,10*ROW('Sanitation Data'!G137)),NA())</f>
        <v>#N/A</v>
      </c>
      <c r="AL143" s="92" t="e">
        <f ca="true">+IF(AND(ISNUMBER(OFFSET('Sanitation Data'!$G$6,0,10*ROW('Sanitation Data'!G137))),'Data Summary'!DA143="Yes"),OFFSET('Sanitation Data'!$G$6,0,10*ROW('Sanitation Data'!G137)),NA())</f>
        <v>#N/A</v>
      </c>
      <c r="AM143" s="92" t="e">
        <f ca="true">+IF(AND(ISNUMBER(OFFSET('Sanitation Data'!$G$10,0,10*ROW('Sanitation Data'!G137))),'Data Summary'!DB143="Yes"),OFFSET('Sanitation Data'!$G$10,0,10*ROW('Sanitation Data'!G137)),NA())</f>
        <v>#N/A</v>
      </c>
      <c r="AN143" s="92" t="e">
        <f ca="true">+IF(AND(ISNUMBER(OFFSET('Sanitation Data'!$G$11,0,10*ROW('Sanitation Data'!G137))),'Data Summary'!DC143="Yes"),OFFSET('Sanitation Data'!$G$11,0,10*ROW('Sanitation Data'!G137)),NA())</f>
        <v>#N/A</v>
      </c>
      <c r="AO143" s="92" t="e">
        <f ca="true">+IF(AND(ISNUMBER(OFFSET('Sanitation Data'!$G$12,0,10*ROW('Sanitation Data'!G137))),'Data Summary'!DD143="Yes"),OFFSET('Sanitation Data'!$G$12,0,10*ROW('Sanitation Data'!G137)),NA())</f>
        <v>#N/A</v>
      </c>
      <c r="AP143" s="92" t="e">
        <f ca="true">+IF(AND(ISNUMBER(OFFSET('Sanitation Data'!$H$4,0,10*ROW('Sanitation Data'!H137))),'Data Summary'!DE143="Yes"),100-OFFSET('Sanitation Data'!$H$4,0,10*ROW('Sanitation Data'!H137)),NA())</f>
        <v>#N/A</v>
      </c>
      <c r="AQ143" s="92" t="e">
        <f ca="true">+IF(AND(ISNUMBER(OFFSET('Sanitation Data'!$H$6,0,10*ROW('Sanitation Data'!H137))),'Data Summary'!DF143="Yes"),OFFSET('Sanitation Data'!$H$6,0,10*ROW('Sanitation Data'!H137)),NA())</f>
        <v>#N/A</v>
      </c>
      <c r="AR143" s="92" t="e">
        <f ca="true">+IF(AND(ISNUMBER(OFFSET('Sanitation Data'!$H$10,0,10*ROW('Sanitation Data'!H137))),'Data Summary'!DG143="Yes"),OFFSET('Sanitation Data'!$H$10,0,10*ROW('Sanitation Data'!H137)),NA())</f>
        <v>#N/A</v>
      </c>
      <c r="AS143" s="92" t="e">
        <f ca="true">+IF(AND(ISNUMBER(OFFSET('Sanitation Data'!$H$11,0,10*ROW('Sanitation Data'!H137))),'Data Summary'!DH143="Yes"),OFFSET('Sanitation Data'!$H$11,0,10*ROW('Sanitation Data'!H137)),NA())</f>
        <v>#N/A</v>
      </c>
      <c r="AT143" s="92" t="e">
        <f ca="true">+IF(AND(ISNUMBER(OFFSET('Sanitation Data'!$H$12,0,10*ROW('Sanitation Data'!H137))),'Data Summary'!DI143="Yes"),OFFSET('Sanitation Data'!$H$12,0,10*ROW('Sanitation Data'!H137)),NA())</f>
        <v>#N/A</v>
      </c>
      <c r="AU143" s="92" t="e">
        <f ca="true">+IF(AND(ISNUMBER(OFFSET('Sanitation Data'!$I$4,0,10*ROW('Sanitation Data'!I137))),'Data Summary'!DJ143="Yes"),100-OFFSET('Sanitation Data'!$I$4,0,10*ROW('Sanitation Data'!I137)),NA())</f>
        <v>#N/A</v>
      </c>
      <c r="AV143" s="92" t="e">
        <f ca="true">+IF(AND(ISNUMBER(OFFSET('Sanitation Data'!$I$6,0,10*ROW('Sanitation Data'!I137))),'Data Summary'!DK143="Yes"),OFFSET('Sanitation Data'!$I$6,0,10*ROW('Sanitation Data'!I137)),NA())</f>
        <v>#N/A</v>
      </c>
      <c r="AW143" s="92" t="e">
        <f ca="true">+IF(AND(ISNUMBER(OFFSET('Sanitation Data'!$I$10,0,10*ROW('Sanitation Data'!I137))),'Data Summary'!DL143="Yes"),OFFSET('Sanitation Data'!$I$10,0,10*ROW('Sanitation Data'!I137)),NA())</f>
        <v>#N/A</v>
      </c>
      <c r="AX143" s="92" t="e">
        <f ca="true">+IF(AND(ISNUMBER(OFFSET('Sanitation Data'!$I$11,0,10*ROW('Sanitation Data'!I137))),'Data Summary'!DM143="Yes"),OFFSET('Sanitation Data'!$I$11,0,10*ROW('Sanitation Data'!I137)),NA())</f>
        <v>#N/A</v>
      </c>
      <c r="AY143" s="92" t="e">
        <f ca="true">+IF(AND(ISNUMBER(OFFSET('Sanitation Data'!$I$12,0,10*ROW('Sanitation Data'!I137))),'Data Summary'!DN143="Yes"),OFFSET('Sanitation Data'!$I$12,0,10*ROW('Sanitation Data'!I137)),NA())</f>
        <v>#N/A</v>
      </c>
      <c r="AZ143" s="93" t="e">
        <f ca="true">+IF(AND(ISNUMBER(OFFSET('Hygiene Data'!$D$5,0,10*ROW('Hygiene Data'!D137))),'Data Summary'!DO143="Yes"),OFFSET('Hygiene Data'!$D$5,0,10*ROW('Hygiene Data'!D137)),NA())</f>
        <v>#N/A</v>
      </c>
      <c r="BA143" s="93" t="e">
        <f ca="true">+IF(AND(ISNUMBER(OFFSET('Hygiene Data'!$D$7,0,10*ROW('Hygiene Data'!D137))),'Data Summary'!DP143="Yes"),OFFSET('Hygiene Data'!$D$7,0,10*ROW('Hygiene Data'!D137)),NA())</f>
        <v>#N/A</v>
      </c>
      <c r="BB143" s="93" t="e">
        <f ca="true">+IF(AND(ISNUMBER(OFFSET('Hygiene Data'!$D$9,0,10*ROW('Hygiene Data'!D137))),'Data Summary'!DQ143="Yes"),OFFSET('Hygiene Data'!$D$9,0,10*ROW('Hygiene Data'!D137)),NA())</f>
        <v>#N/A</v>
      </c>
      <c r="BC143" s="93" t="e">
        <f ca="true">+IF(AND(ISNUMBER(OFFSET('Hygiene Data'!$E$5,0,10*ROW('Hygiene Data'!E137))),'Data Summary'!DR143="Yes"),OFFSET('Hygiene Data'!$E$5,0,10*ROW('Hygiene Data'!E137)),NA())</f>
        <v>#N/A</v>
      </c>
      <c r="BD143" s="93" t="e">
        <f ca="true">+IF(AND(ISNUMBER(OFFSET('Hygiene Data'!$E$7,0,10*ROW('Hygiene Data'!E137))),'Data Summary'!DS143="Yes"),OFFSET('Hygiene Data'!$E$7,0,10*ROW('Hygiene Data'!E137)),NA())</f>
        <v>#N/A</v>
      </c>
      <c r="BE143" s="93" t="e">
        <f ca="true">+IF(AND(ISNUMBER(OFFSET('Hygiene Data'!$E$9,0,10*ROW('Hygiene Data'!E137))),'Data Summary'!DT143="Yes"),OFFSET('Hygiene Data'!$E$9,0,10*ROW('Hygiene Data'!E137)),NA())</f>
        <v>#N/A</v>
      </c>
      <c r="BF143" s="93" t="e">
        <f ca="true">+IF(AND(ISNUMBER(OFFSET('Hygiene Data'!$F$5,0,10*ROW('Hygiene Data'!F137))),'Data Summary'!DU143="Yes"),OFFSET('Hygiene Data'!$F$5,0,10*ROW('Hygiene Data'!F137)),NA())</f>
        <v>#N/A</v>
      </c>
      <c r="BG143" s="93" t="e">
        <f ca="true">+IF(AND(ISNUMBER(OFFSET('Hygiene Data'!$F$7,0,10*ROW('Hygiene Data'!F137))),'Data Summary'!DV143="Yes"),OFFSET('Hygiene Data'!$F$7,0,10*ROW('Hygiene Data'!F137)),NA())</f>
        <v>#N/A</v>
      </c>
      <c r="BH143" s="93" t="e">
        <f ca="true">+IF(AND(ISNUMBER(OFFSET('Hygiene Data'!$F$9,0,10*ROW('Hygiene Data'!F137))),'Data Summary'!DW143="Yes"),OFFSET('Hygiene Data'!$F$9,0,10*ROW('Hygiene Data'!F137)),NA())</f>
        <v>#N/A</v>
      </c>
      <c r="BI143" s="93" t="e">
        <f ca="true">+IF(AND(ISNUMBER(OFFSET('Hygiene Data'!$G$5,0,10*ROW('Hygiene Data'!G137))),'Data Summary'!DX143="Yes"),OFFSET('Hygiene Data'!$G$5,0,10*ROW('Hygiene Data'!G137)),NA())</f>
        <v>#N/A</v>
      </c>
      <c r="BJ143" s="93" t="e">
        <f ca="true">+IF(AND(ISNUMBER(OFFSET('Hygiene Data'!$G$7,0,10*ROW('Hygiene Data'!G137))),'Data Summary'!DY143="Yes"),OFFSET('Hygiene Data'!$G$7,0,10*ROW('Hygiene Data'!G137)),NA())</f>
        <v>#N/A</v>
      </c>
      <c r="BK143" s="93" t="e">
        <f ca="true">+IF(AND(ISNUMBER(OFFSET('Hygiene Data'!$G$9,0,10*ROW('Hygiene Data'!G137))),'Data Summary'!DZ143="Yes"),OFFSET('Hygiene Data'!$G$9,0,10*ROW('Hygiene Data'!G137)),NA())</f>
        <v>#N/A</v>
      </c>
      <c r="BL143" s="93" t="e">
        <f ca="true">+IF(AND(ISNUMBER(OFFSET('Hygiene Data'!$H$5,0,10*ROW('Hygiene Data'!H137))),'Data Summary'!EA143="Yes"),OFFSET('Hygiene Data'!$H$5,0,10*ROW('Hygiene Data'!H137)),NA())</f>
        <v>#N/A</v>
      </c>
      <c r="BM143" s="93" t="e">
        <f ca="true">+IF(AND(ISNUMBER(OFFSET('Hygiene Data'!$H$7,0,10*ROW('Hygiene Data'!H137))),'Data Summary'!EB143="Yes"),OFFSET('Hygiene Data'!$H$7,0,10*ROW('Hygiene Data'!H137)),NA())</f>
        <v>#N/A</v>
      </c>
      <c r="BN143" s="93" t="e">
        <f ca="true">+IF(AND(ISNUMBER(OFFSET('Hygiene Data'!$H$9,0,10*ROW('Hygiene Data'!H137))),'Data Summary'!EC143="Yes"),OFFSET('Hygiene Data'!$H$9,0,10*ROW('Hygiene Data'!H137)),NA())</f>
        <v>#N/A</v>
      </c>
      <c r="BO143" s="93" t="e">
        <f ca="true">+IF(AND(ISNUMBER(OFFSET('Hygiene Data'!$I$5,0,10*ROW('Hygiene Data'!I137))),'Data Summary'!ED143="Yes"),OFFSET('Hygiene Data'!$I$5,0,10*ROW('Hygiene Data'!I137)),NA())</f>
        <v>#N/A</v>
      </c>
      <c r="BP143" s="93" t="e">
        <f ca="true">+IF(AND(ISNUMBER(OFFSET('Hygiene Data'!$I$7,0,10*ROW('Hygiene Data'!I137))),'Data Summary'!EE143="Yes"),OFFSET('Hygiene Data'!$I$7,0,10*ROW('Hygiene Data'!I137)),NA())</f>
        <v>#N/A</v>
      </c>
      <c r="BQ143" s="93" t="e">
        <f ca="true">+IF(AND(ISNUMBER(OFFSET('Hygiene Data'!$I$9,0,10*ROW('Hygiene Data'!I137))),'Data Summary'!EF143="Yes"),OFFSET('Hygiene Data'!$I$9,0,10*ROW('Hygiene Data'!I137)),NA())</f>
        <v>#N/A</v>
      </c>
    </row>
    <row xmlns:x14ac="http://schemas.microsoft.com/office/spreadsheetml/2009/9/ac" r="144" x14ac:dyDescent="0.2">
      <c r="A144" s="328" t="e">
        <f ca="true">+RIGHT('Data Summary'!A144,LEN('Data Summary'!A144)-9)</f>
        <v>#VALUE!</v>
      </c>
      <c r="B144" s="35" t="str">
        <f ca="true">+IF(ISTEXT('Data Summary'!B144),'Data Summary'!B144,"")</f>
        <v/>
      </c>
      <c r="C144" s="327" t="e">
        <f ca="true">+VALUE('Data Summary'!C144)</f>
        <v>#VALUE!</v>
      </c>
      <c r="D144" s="91" t="e">
        <f ca="true">+IF(AND(ISNUMBER(OFFSET('Water Data'!$D$4,0,10*ROW('Water Data'!D138))),'Data Summary'!BS144="Yes"),100-OFFSET('Water Data'!$D$4,0,10*ROW('Water Data'!D138)),NA())</f>
        <v>#N/A</v>
      </c>
      <c r="E144" s="91" t="e">
        <f ca="true">+IF(AND(ISNUMBER(OFFSET('Water Data'!$D$6,0,10*ROW('Water Data'!D138))),'Data Summary'!BT144="Yes"),OFFSET('Water Data'!$D$6,0,10*ROW('Water Data'!D138)),NA())</f>
        <v>#N/A</v>
      </c>
      <c r="F144" s="91" t="e">
        <f ca="true">+IF(AND(ISNUMBER(OFFSET('Water Data'!$D$9,0,10*ROW('Water Data'!D138))),'Data Summary'!BU144="Yes"),OFFSET('Water Data'!$D$9,0,10*ROW('Water Data'!D138)),NA())</f>
        <v>#N/A</v>
      </c>
      <c r="G144" s="91" t="e">
        <f ca="true">+IF(AND(ISNUMBER(OFFSET('Water Data'!$E$4,0,10*ROW('Water Data'!E138))),'Data Summary'!BV144="Yes"),100-OFFSET('Water Data'!$E$4,0,10*ROW('Water Data'!E138)),NA())</f>
        <v>#N/A</v>
      </c>
      <c r="H144" s="91" t="e">
        <f ca="true">+IF(AND(ISNUMBER(OFFSET('Water Data'!$E$6,0,10*ROW('Water Data'!E138))),'Data Summary'!BW144="Yes"),OFFSET('Water Data'!$E$6,0,10*ROW('Water Data'!E138)),NA())</f>
        <v>#N/A</v>
      </c>
      <c r="I144" s="91" t="e">
        <f ca="true">+IF(AND(ISNUMBER(OFFSET('Water Data'!$E$9,0,10*ROW('Water Data'!E138))),'Data Summary'!BX144="Yes"),OFFSET('Water Data'!$E$9,0,10*ROW('Water Data'!E138)),NA())</f>
        <v>#N/A</v>
      </c>
      <c r="J144" s="91" t="e">
        <f ca="true">+IF(AND(ISNUMBER(OFFSET('Water Data'!$F$4,0,10*ROW('Water Data'!F138))),'Data Summary'!BY144="Yes"),100-OFFSET('Water Data'!$F$4,0,10*ROW('Water Data'!F138)),NA())</f>
        <v>#N/A</v>
      </c>
      <c r="K144" s="91" t="e">
        <f ca="true">+IF(AND(ISNUMBER(OFFSET('Water Data'!$F$6,0,10*ROW('Water Data'!F138))),'Data Summary'!BZ144="Yes"),OFFSET('Water Data'!$F$6,0,10*ROW('Water Data'!F138)),NA())</f>
        <v>#N/A</v>
      </c>
      <c r="L144" s="91" t="e">
        <f ca="true">+IF(AND(ISNUMBER(OFFSET('Water Data'!$F$9,0,10*ROW('Water Data'!F138))),'Data Summary'!CA144="Yes"),OFFSET('Water Data'!$F$9,0,10*ROW('Water Data'!F138)),NA())</f>
        <v>#N/A</v>
      </c>
      <c r="M144" s="91" t="e">
        <f ca="true">+IF(AND(ISNUMBER(OFFSET('Water Data'!$G$4,0,10*ROW('Water Data'!G138))),'Data Summary'!CB144="Yes"),100-OFFSET('Water Data'!$G$4,0,10*ROW('Water Data'!G138)),NA())</f>
        <v>#N/A</v>
      </c>
      <c r="N144" s="91" t="e">
        <f ca="true">+IF(AND(ISNUMBER(OFFSET('Water Data'!$G$6,0,10*ROW('Water Data'!G138))),'Data Summary'!CC144="Yes"),OFFSET('Water Data'!$G$6,0,10*ROW('Water Data'!G138)),NA())</f>
        <v>#N/A</v>
      </c>
      <c r="O144" s="91" t="e">
        <f ca="true">+IF(AND(ISNUMBER(OFFSET('Water Data'!$G$9,0,10*ROW('Water Data'!G138))),'Data Summary'!CD144="Yes"),OFFSET('Water Data'!$G$9,0,10*ROW('Water Data'!G138)),NA())</f>
        <v>#N/A</v>
      </c>
      <c r="P144" s="91" t="e">
        <f ca="true">+IF(AND(ISNUMBER(OFFSET('Water Data'!$H$4,0,10*ROW('Water Data'!H138))),'Data Summary'!CE144="Yes"),100-OFFSET('Water Data'!$H$4,0,10*ROW('Water Data'!H138)),NA())</f>
        <v>#N/A</v>
      </c>
      <c r="Q144" s="91" t="e">
        <f ca="true">+IF(AND(ISNUMBER(OFFSET('Water Data'!$H$6,0,10*ROW('Water Data'!H138))),'Data Summary'!CF144="Yes"),OFFSET('Water Data'!$H$6,0,10*ROW('Water Data'!H138)),NA())</f>
        <v>#N/A</v>
      </c>
      <c r="R144" s="91" t="e">
        <f ca="true">+IF(AND(ISNUMBER(OFFSET('Water Data'!$H$9,0,10*ROW('Water Data'!H138))),'Data Summary'!CG144="Yes"),OFFSET('Water Data'!$H$9,0,10*ROW('Water Data'!H138)),NA())</f>
        <v>#N/A</v>
      </c>
      <c r="S144" s="91" t="e">
        <f ca="true">+IF(AND(ISNUMBER(OFFSET('Water Data'!$I$4,0,10*ROW('Water Data'!I138))),'Data Summary'!CH144="Yes"),100-OFFSET('Water Data'!$I$4,0,10*ROW('Water Data'!I138)),NA())</f>
        <v>#N/A</v>
      </c>
      <c r="T144" s="91" t="e">
        <f ca="true">+IF(AND(ISNUMBER(OFFSET('Water Data'!$I$6,0,10*ROW('Water Data'!I138))),'Data Summary'!CI144="Yes"),OFFSET('Water Data'!$I$6,0,10*ROW('Water Data'!I138)),NA())</f>
        <v>#N/A</v>
      </c>
      <c r="U144" s="91" t="e">
        <f ca="true">+IF(AND(ISNUMBER(OFFSET('Water Data'!$I$9,0,10*ROW('Water Data'!I138))),'Data Summary'!CJ144="Yes"),OFFSET('Water Data'!$I$9,0,10*ROW('Water Data'!I138)),NA())</f>
        <v>#N/A</v>
      </c>
      <c r="V144" s="92" t="e">
        <f ca="true">+IF(AND(ISNUMBER(OFFSET('Sanitation Data'!$D$4,0,10*ROW('Sanitation Data'!D138))),'Data Summary'!CK144="Yes"),100-OFFSET('Sanitation Data'!$D$4,0,10*ROW('Sanitation Data'!D138)),NA())</f>
        <v>#N/A</v>
      </c>
      <c r="W144" s="92" t="e">
        <f ca="true">+IF(AND(ISNUMBER(OFFSET('Sanitation Data'!$D$6,0,10*ROW('Sanitation Data'!D138))),'Data Summary'!CL144="Yes"),OFFSET('Sanitation Data'!$D$6,0,10*ROW('Sanitation Data'!D138)),NA())</f>
        <v>#N/A</v>
      </c>
      <c r="X144" s="92" t="e">
        <f ca="true">+IF(AND(ISNUMBER(OFFSET('Sanitation Data'!$D$10,0,10*ROW('Sanitation Data'!D138))),'Data Summary'!CM144="Yes"),OFFSET('Sanitation Data'!$D$10,0,10*ROW('Sanitation Data'!D138)),NA())</f>
        <v>#N/A</v>
      </c>
      <c r="Y144" s="92" t="e">
        <f ca="true">+IF(AND(ISNUMBER(OFFSET('Sanitation Data'!$D$11,0,10*ROW('Sanitation Data'!D138))),'Data Summary'!CN144="Yes"),OFFSET('Sanitation Data'!$D$11,0,10*ROW('Sanitation Data'!D138)),NA())</f>
        <v>#N/A</v>
      </c>
      <c r="Z144" s="92" t="e">
        <f ca="true">+IF(AND(ISNUMBER(OFFSET('Sanitation Data'!$D$12,0,10*ROW('Sanitation Data'!D138))),'Data Summary'!CO144="Yes"),OFFSET('Sanitation Data'!$D$12,0,10*ROW('Sanitation Data'!D138)),NA())</f>
        <v>#N/A</v>
      </c>
      <c r="AA144" s="92" t="e">
        <f ca="true">+IF(AND(ISNUMBER(OFFSET('Sanitation Data'!$E$4,0,10*ROW('Sanitation Data'!E138))),'Data Summary'!CP144="Yes"),100-OFFSET('Sanitation Data'!$E$4,0,10*ROW('Sanitation Data'!E138)),NA())</f>
        <v>#N/A</v>
      </c>
      <c r="AB144" s="92" t="e">
        <f ca="true">+IF(AND(ISNUMBER(OFFSET('Sanitation Data'!$E$6,0,10*ROW('Sanitation Data'!E138))),'Data Summary'!CQ144="Yes"),OFFSET('Sanitation Data'!$E$6,0,10*ROW('Sanitation Data'!E138)),NA())</f>
        <v>#N/A</v>
      </c>
      <c r="AC144" s="92" t="e">
        <f ca="true">+IF(AND(ISNUMBER(OFFSET('Sanitation Data'!$E$10,0,10*ROW('Sanitation Data'!E138))),'Data Summary'!CR144="Yes"),OFFSET('Sanitation Data'!$E$10,0,10*ROW('Sanitation Data'!E138)),NA())</f>
        <v>#N/A</v>
      </c>
      <c r="AD144" s="92" t="e">
        <f ca="true">+IF(AND(ISNUMBER(OFFSET('Sanitation Data'!$E$11,0,10*ROW('Sanitation Data'!E138))),'Data Summary'!CS144="Yes"),OFFSET('Sanitation Data'!$E$11,0,10*ROW('Sanitation Data'!E138)),NA())</f>
        <v>#N/A</v>
      </c>
      <c r="AE144" s="92" t="e">
        <f ca="true">+IF(AND(ISNUMBER(OFFSET('Sanitation Data'!$E$12,0,10*ROW('Sanitation Data'!E138))),'Data Summary'!CT144="Yes"),OFFSET('Sanitation Data'!$E$12,0,10*ROW('Sanitation Data'!E138)),NA())</f>
        <v>#N/A</v>
      </c>
      <c r="AF144" s="92" t="e">
        <f ca="true">+IF(AND(ISNUMBER(OFFSET('Sanitation Data'!$F$4,0,10*ROW('Sanitation Data'!F138))),'Data Summary'!CU144="Yes"),100-OFFSET('Sanitation Data'!$F$4,0,10*ROW('Sanitation Data'!F138)),NA())</f>
        <v>#N/A</v>
      </c>
      <c r="AG144" s="92" t="e">
        <f ca="true">+IF(AND(ISNUMBER(OFFSET('Sanitation Data'!$F$6,0,10*ROW('Sanitation Data'!F138))),'Data Summary'!CV144="Yes"),OFFSET('Sanitation Data'!$F$6,0,10*ROW('Sanitation Data'!F138)),NA())</f>
        <v>#N/A</v>
      </c>
      <c r="AH144" s="92" t="e">
        <f ca="true">+IF(AND(ISNUMBER(OFFSET('Sanitation Data'!$F$10,0,10*ROW('Sanitation Data'!F138))),'Data Summary'!CW144="Yes"),OFFSET('Sanitation Data'!$F$10,0,10*ROW('Sanitation Data'!F138)),NA())</f>
        <v>#N/A</v>
      </c>
      <c r="AI144" s="92" t="e">
        <f ca="true">+IF(AND(ISNUMBER(OFFSET('Sanitation Data'!$F$11,0,10*ROW('Sanitation Data'!F138))),'Data Summary'!CX144="Yes"),OFFSET('Sanitation Data'!$F$11,0,10*ROW('Sanitation Data'!F138)),NA())</f>
        <v>#N/A</v>
      </c>
      <c r="AJ144" s="92" t="e">
        <f ca="true">+IF(AND(ISNUMBER(OFFSET('Sanitation Data'!$F$12,0,10*ROW('Sanitation Data'!F138))),'Data Summary'!CY144="Yes"),OFFSET('Sanitation Data'!$F$12,0,10*ROW('Sanitation Data'!F138)),NA())</f>
        <v>#N/A</v>
      </c>
      <c r="AK144" s="92" t="e">
        <f ca="true">+IF(AND(ISNUMBER(OFFSET('Sanitation Data'!$G$4,0,10*ROW('Sanitation Data'!G138))),'Data Summary'!CZ144="Yes"),100-OFFSET('Sanitation Data'!$G$4,0,10*ROW('Sanitation Data'!G138)),NA())</f>
        <v>#N/A</v>
      </c>
      <c r="AL144" s="92" t="e">
        <f ca="true">+IF(AND(ISNUMBER(OFFSET('Sanitation Data'!$G$6,0,10*ROW('Sanitation Data'!G138))),'Data Summary'!DA144="Yes"),OFFSET('Sanitation Data'!$G$6,0,10*ROW('Sanitation Data'!G138)),NA())</f>
        <v>#N/A</v>
      </c>
      <c r="AM144" s="92" t="e">
        <f ca="true">+IF(AND(ISNUMBER(OFFSET('Sanitation Data'!$G$10,0,10*ROW('Sanitation Data'!G138))),'Data Summary'!DB144="Yes"),OFFSET('Sanitation Data'!$G$10,0,10*ROW('Sanitation Data'!G138)),NA())</f>
        <v>#N/A</v>
      </c>
      <c r="AN144" s="92" t="e">
        <f ca="true">+IF(AND(ISNUMBER(OFFSET('Sanitation Data'!$G$11,0,10*ROW('Sanitation Data'!G138))),'Data Summary'!DC144="Yes"),OFFSET('Sanitation Data'!$G$11,0,10*ROW('Sanitation Data'!G138)),NA())</f>
        <v>#N/A</v>
      </c>
      <c r="AO144" s="92" t="e">
        <f ca="true">+IF(AND(ISNUMBER(OFFSET('Sanitation Data'!$G$12,0,10*ROW('Sanitation Data'!G138))),'Data Summary'!DD144="Yes"),OFFSET('Sanitation Data'!$G$12,0,10*ROW('Sanitation Data'!G138)),NA())</f>
        <v>#N/A</v>
      </c>
      <c r="AP144" s="92" t="e">
        <f ca="true">+IF(AND(ISNUMBER(OFFSET('Sanitation Data'!$H$4,0,10*ROW('Sanitation Data'!H138))),'Data Summary'!DE144="Yes"),100-OFFSET('Sanitation Data'!$H$4,0,10*ROW('Sanitation Data'!H138)),NA())</f>
        <v>#N/A</v>
      </c>
      <c r="AQ144" s="92" t="e">
        <f ca="true">+IF(AND(ISNUMBER(OFFSET('Sanitation Data'!$H$6,0,10*ROW('Sanitation Data'!H138))),'Data Summary'!DF144="Yes"),OFFSET('Sanitation Data'!$H$6,0,10*ROW('Sanitation Data'!H138)),NA())</f>
        <v>#N/A</v>
      </c>
      <c r="AR144" s="92" t="e">
        <f ca="true">+IF(AND(ISNUMBER(OFFSET('Sanitation Data'!$H$10,0,10*ROW('Sanitation Data'!H138))),'Data Summary'!DG144="Yes"),OFFSET('Sanitation Data'!$H$10,0,10*ROW('Sanitation Data'!H138)),NA())</f>
        <v>#N/A</v>
      </c>
      <c r="AS144" s="92" t="e">
        <f ca="true">+IF(AND(ISNUMBER(OFFSET('Sanitation Data'!$H$11,0,10*ROW('Sanitation Data'!H138))),'Data Summary'!DH144="Yes"),OFFSET('Sanitation Data'!$H$11,0,10*ROW('Sanitation Data'!H138)),NA())</f>
        <v>#N/A</v>
      </c>
      <c r="AT144" s="92" t="e">
        <f ca="true">+IF(AND(ISNUMBER(OFFSET('Sanitation Data'!$H$12,0,10*ROW('Sanitation Data'!H138))),'Data Summary'!DI144="Yes"),OFFSET('Sanitation Data'!$H$12,0,10*ROW('Sanitation Data'!H138)),NA())</f>
        <v>#N/A</v>
      </c>
      <c r="AU144" s="92" t="e">
        <f ca="true">+IF(AND(ISNUMBER(OFFSET('Sanitation Data'!$I$4,0,10*ROW('Sanitation Data'!I138))),'Data Summary'!DJ144="Yes"),100-OFFSET('Sanitation Data'!$I$4,0,10*ROW('Sanitation Data'!I138)),NA())</f>
        <v>#N/A</v>
      </c>
      <c r="AV144" s="92" t="e">
        <f ca="true">+IF(AND(ISNUMBER(OFFSET('Sanitation Data'!$I$6,0,10*ROW('Sanitation Data'!I138))),'Data Summary'!DK144="Yes"),OFFSET('Sanitation Data'!$I$6,0,10*ROW('Sanitation Data'!I138)),NA())</f>
        <v>#N/A</v>
      </c>
      <c r="AW144" s="92" t="e">
        <f ca="true">+IF(AND(ISNUMBER(OFFSET('Sanitation Data'!$I$10,0,10*ROW('Sanitation Data'!I138))),'Data Summary'!DL144="Yes"),OFFSET('Sanitation Data'!$I$10,0,10*ROW('Sanitation Data'!I138)),NA())</f>
        <v>#N/A</v>
      </c>
      <c r="AX144" s="92" t="e">
        <f ca="true">+IF(AND(ISNUMBER(OFFSET('Sanitation Data'!$I$11,0,10*ROW('Sanitation Data'!I138))),'Data Summary'!DM144="Yes"),OFFSET('Sanitation Data'!$I$11,0,10*ROW('Sanitation Data'!I138)),NA())</f>
        <v>#N/A</v>
      </c>
      <c r="AY144" s="92" t="e">
        <f ca="true">+IF(AND(ISNUMBER(OFFSET('Sanitation Data'!$I$12,0,10*ROW('Sanitation Data'!I138))),'Data Summary'!DN144="Yes"),OFFSET('Sanitation Data'!$I$12,0,10*ROW('Sanitation Data'!I138)),NA())</f>
        <v>#N/A</v>
      </c>
      <c r="AZ144" s="93" t="e">
        <f ca="true">+IF(AND(ISNUMBER(OFFSET('Hygiene Data'!$D$5,0,10*ROW('Hygiene Data'!D138))),'Data Summary'!DO144="Yes"),OFFSET('Hygiene Data'!$D$5,0,10*ROW('Hygiene Data'!D138)),NA())</f>
        <v>#N/A</v>
      </c>
      <c r="BA144" s="93" t="e">
        <f ca="true">+IF(AND(ISNUMBER(OFFSET('Hygiene Data'!$D$7,0,10*ROW('Hygiene Data'!D138))),'Data Summary'!DP144="Yes"),OFFSET('Hygiene Data'!$D$7,0,10*ROW('Hygiene Data'!D138)),NA())</f>
        <v>#N/A</v>
      </c>
      <c r="BB144" s="93" t="e">
        <f ca="true">+IF(AND(ISNUMBER(OFFSET('Hygiene Data'!$D$9,0,10*ROW('Hygiene Data'!D138))),'Data Summary'!DQ144="Yes"),OFFSET('Hygiene Data'!$D$9,0,10*ROW('Hygiene Data'!D138)),NA())</f>
        <v>#N/A</v>
      </c>
      <c r="BC144" s="93" t="e">
        <f ca="true">+IF(AND(ISNUMBER(OFFSET('Hygiene Data'!$E$5,0,10*ROW('Hygiene Data'!E138))),'Data Summary'!DR144="Yes"),OFFSET('Hygiene Data'!$E$5,0,10*ROW('Hygiene Data'!E138)),NA())</f>
        <v>#N/A</v>
      </c>
      <c r="BD144" s="93" t="e">
        <f ca="true">+IF(AND(ISNUMBER(OFFSET('Hygiene Data'!$E$7,0,10*ROW('Hygiene Data'!E138))),'Data Summary'!DS144="Yes"),OFFSET('Hygiene Data'!$E$7,0,10*ROW('Hygiene Data'!E138)),NA())</f>
        <v>#N/A</v>
      </c>
      <c r="BE144" s="93" t="e">
        <f ca="true">+IF(AND(ISNUMBER(OFFSET('Hygiene Data'!$E$9,0,10*ROW('Hygiene Data'!E138))),'Data Summary'!DT144="Yes"),OFFSET('Hygiene Data'!$E$9,0,10*ROW('Hygiene Data'!E138)),NA())</f>
        <v>#N/A</v>
      </c>
      <c r="BF144" s="93" t="e">
        <f ca="true">+IF(AND(ISNUMBER(OFFSET('Hygiene Data'!$F$5,0,10*ROW('Hygiene Data'!F138))),'Data Summary'!DU144="Yes"),OFFSET('Hygiene Data'!$F$5,0,10*ROW('Hygiene Data'!F138)),NA())</f>
        <v>#N/A</v>
      </c>
      <c r="BG144" s="93" t="e">
        <f ca="true">+IF(AND(ISNUMBER(OFFSET('Hygiene Data'!$F$7,0,10*ROW('Hygiene Data'!F138))),'Data Summary'!DV144="Yes"),OFFSET('Hygiene Data'!$F$7,0,10*ROW('Hygiene Data'!F138)),NA())</f>
        <v>#N/A</v>
      </c>
      <c r="BH144" s="93" t="e">
        <f ca="true">+IF(AND(ISNUMBER(OFFSET('Hygiene Data'!$F$9,0,10*ROW('Hygiene Data'!F138))),'Data Summary'!DW144="Yes"),OFFSET('Hygiene Data'!$F$9,0,10*ROW('Hygiene Data'!F138)),NA())</f>
        <v>#N/A</v>
      </c>
      <c r="BI144" s="93" t="e">
        <f ca="true">+IF(AND(ISNUMBER(OFFSET('Hygiene Data'!$G$5,0,10*ROW('Hygiene Data'!G138))),'Data Summary'!DX144="Yes"),OFFSET('Hygiene Data'!$G$5,0,10*ROW('Hygiene Data'!G138)),NA())</f>
        <v>#N/A</v>
      </c>
      <c r="BJ144" s="93" t="e">
        <f ca="true">+IF(AND(ISNUMBER(OFFSET('Hygiene Data'!$G$7,0,10*ROW('Hygiene Data'!G138))),'Data Summary'!DY144="Yes"),OFFSET('Hygiene Data'!$G$7,0,10*ROW('Hygiene Data'!G138)),NA())</f>
        <v>#N/A</v>
      </c>
      <c r="BK144" s="93" t="e">
        <f ca="true">+IF(AND(ISNUMBER(OFFSET('Hygiene Data'!$G$9,0,10*ROW('Hygiene Data'!G138))),'Data Summary'!DZ144="Yes"),OFFSET('Hygiene Data'!$G$9,0,10*ROW('Hygiene Data'!G138)),NA())</f>
        <v>#N/A</v>
      </c>
      <c r="BL144" s="93" t="e">
        <f ca="true">+IF(AND(ISNUMBER(OFFSET('Hygiene Data'!$H$5,0,10*ROW('Hygiene Data'!H138))),'Data Summary'!EA144="Yes"),OFFSET('Hygiene Data'!$H$5,0,10*ROW('Hygiene Data'!H138)),NA())</f>
        <v>#N/A</v>
      </c>
      <c r="BM144" s="93" t="e">
        <f ca="true">+IF(AND(ISNUMBER(OFFSET('Hygiene Data'!$H$7,0,10*ROW('Hygiene Data'!H138))),'Data Summary'!EB144="Yes"),OFFSET('Hygiene Data'!$H$7,0,10*ROW('Hygiene Data'!H138)),NA())</f>
        <v>#N/A</v>
      </c>
      <c r="BN144" s="93" t="e">
        <f ca="true">+IF(AND(ISNUMBER(OFFSET('Hygiene Data'!$H$9,0,10*ROW('Hygiene Data'!H138))),'Data Summary'!EC144="Yes"),OFFSET('Hygiene Data'!$H$9,0,10*ROW('Hygiene Data'!H138)),NA())</f>
        <v>#N/A</v>
      </c>
      <c r="BO144" s="93" t="e">
        <f ca="true">+IF(AND(ISNUMBER(OFFSET('Hygiene Data'!$I$5,0,10*ROW('Hygiene Data'!I138))),'Data Summary'!ED144="Yes"),OFFSET('Hygiene Data'!$I$5,0,10*ROW('Hygiene Data'!I138)),NA())</f>
        <v>#N/A</v>
      </c>
      <c r="BP144" s="93" t="e">
        <f ca="true">+IF(AND(ISNUMBER(OFFSET('Hygiene Data'!$I$7,0,10*ROW('Hygiene Data'!I138))),'Data Summary'!EE144="Yes"),OFFSET('Hygiene Data'!$I$7,0,10*ROW('Hygiene Data'!I138)),NA())</f>
        <v>#N/A</v>
      </c>
      <c r="BQ144" s="93" t="e">
        <f ca="true">+IF(AND(ISNUMBER(OFFSET('Hygiene Data'!$I$9,0,10*ROW('Hygiene Data'!I138))),'Data Summary'!EF144="Yes"),OFFSET('Hygiene Data'!$I$9,0,10*ROW('Hygiene Data'!I138)),NA())</f>
        <v>#N/A</v>
      </c>
    </row>
    <row xmlns:x14ac="http://schemas.microsoft.com/office/spreadsheetml/2009/9/ac" r="145" x14ac:dyDescent="0.2">
      <c r="A145" s="328" t="e">
        <f ca="true">+RIGHT('Data Summary'!A145,LEN('Data Summary'!A145)-9)</f>
        <v>#VALUE!</v>
      </c>
      <c r="B145" s="35" t="str">
        <f ca="true">+IF(ISTEXT('Data Summary'!B145),'Data Summary'!B145,"")</f>
        <v/>
      </c>
      <c r="C145" s="327" t="e">
        <f ca="true">+VALUE('Data Summary'!C145)</f>
        <v>#VALUE!</v>
      </c>
      <c r="D145" s="91" t="e">
        <f ca="true">+IF(AND(ISNUMBER(OFFSET('Water Data'!$D$4,0,10*ROW('Water Data'!D139))),'Data Summary'!BS145="Yes"),100-OFFSET('Water Data'!$D$4,0,10*ROW('Water Data'!D139)),NA())</f>
        <v>#N/A</v>
      </c>
      <c r="E145" s="91" t="e">
        <f ca="true">+IF(AND(ISNUMBER(OFFSET('Water Data'!$D$6,0,10*ROW('Water Data'!D139))),'Data Summary'!BT145="Yes"),OFFSET('Water Data'!$D$6,0,10*ROW('Water Data'!D139)),NA())</f>
        <v>#N/A</v>
      </c>
      <c r="F145" s="91" t="e">
        <f ca="true">+IF(AND(ISNUMBER(OFFSET('Water Data'!$D$9,0,10*ROW('Water Data'!D139))),'Data Summary'!BU145="Yes"),OFFSET('Water Data'!$D$9,0,10*ROW('Water Data'!D139)),NA())</f>
        <v>#N/A</v>
      </c>
      <c r="G145" s="91" t="e">
        <f ca="true">+IF(AND(ISNUMBER(OFFSET('Water Data'!$E$4,0,10*ROW('Water Data'!E139))),'Data Summary'!BV145="Yes"),100-OFFSET('Water Data'!$E$4,0,10*ROW('Water Data'!E139)),NA())</f>
        <v>#N/A</v>
      </c>
      <c r="H145" s="91" t="e">
        <f ca="true">+IF(AND(ISNUMBER(OFFSET('Water Data'!$E$6,0,10*ROW('Water Data'!E139))),'Data Summary'!BW145="Yes"),OFFSET('Water Data'!$E$6,0,10*ROW('Water Data'!E139)),NA())</f>
        <v>#N/A</v>
      </c>
      <c r="I145" s="91" t="e">
        <f ca="true">+IF(AND(ISNUMBER(OFFSET('Water Data'!$E$9,0,10*ROW('Water Data'!E139))),'Data Summary'!BX145="Yes"),OFFSET('Water Data'!$E$9,0,10*ROW('Water Data'!E139)),NA())</f>
        <v>#N/A</v>
      </c>
      <c r="J145" s="91" t="e">
        <f ca="true">+IF(AND(ISNUMBER(OFFSET('Water Data'!$F$4,0,10*ROW('Water Data'!F139))),'Data Summary'!BY145="Yes"),100-OFFSET('Water Data'!$F$4,0,10*ROW('Water Data'!F139)),NA())</f>
        <v>#N/A</v>
      </c>
      <c r="K145" s="91" t="e">
        <f ca="true">+IF(AND(ISNUMBER(OFFSET('Water Data'!$F$6,0,10*ROW('Water Data'!F139))),'Data Summary'!BZ145="Yes"),OFFSET('Water Data'!$F$6,0,10*ROW('Water Data'!F139)),NA())</f>
        <v>#N/A</v>
      </c>
      <c r="L145" s="91" t="e">
        <f ca="true">+IF(AND(ISNUMBER(OFFSET('Water Data'!$F$9,0,10*ROW('Water Data'!F139))),'Data Summary'!CA145="Yes"),OFFSET('Water Data'!$F$9,0,10*ROW('Water Data'!F139)),NA())</f>
        <v>#N/A</v>
      </c>
      <c r="M145" s="91" t="e">
        <f ca="true">+IF(AND(ISNUMBER(OFFSET('Water Data'!$G$4,0,10*ROW('Water Data'!G139))),'Data Summary'!CB145="Yes"),100-OFFSET('Water Data'!$G$4,0,10*ROW('Water Data'!G139)),NA())</f>
        <v>#N/A</v>
      </c>
      <c r="N145" s="91" t="e">
        <f ca="true">+IF(AND(ISNUMBER(OFFSET('Water Data'!$G$6,0,10*ROW('Water Data'!G139))),'Data Summary'!CC145="Yes"),OFFSET('Water Data'!$G$6,0,10*ROW('Water Data'!G139)),NA())</f>
        <v>#N/A</v>
      </c>
      <c r="O145" s="91" t="e">
        <f ca="true">+IF(AND(ISNUMBER(OFFSET('Water Data'!$G$9,0,10*ROW('Water Data'!G139))),'Data Summary'!CD145="Yes"),OFFSET('Water Data'!$G$9,0,10*ROW('Water Data'!G139)),NA())</f>
        <v>#N/A</v>
      </c>
      <c r="P145" s="91" t="e">
        <f ca="true">+IF(AND(ISNUMBER(OFFSET('Water Data'!$H$4,0,10*ROW('Water Data'!H139))),'Data Summary'!CE145="Yes"),100-OFFSET('Water Data'!$H$4,0,10*ROW('Water Data'!H139)),NA())</f>
        <v>#N/A</v>
      </c>
      <c r="Q145" s="91" t="e">
        <f ca="true">+IF(AND(ISNUMBER(OFFSET('Water Data'!$H$6,0,10*ROW('Water Data'!H139))),'Data Summary'!CF145="Yes"),OFFSET('Water Data'!$H$6,0,10*ROW('Water Data'!H139)),NA())</f>
        <v>#N/A</v>
      </c>
      <c r="R145" s="91" t="e">
        <f ca="true">+IF(AND(ISNUMBER(OFFSET('Water Data'!$H$9,0,10*ROW('Water Data'!H139))),'Data Summary'!CG145="Yes"),OFFSET('Water Data'!$H$9,0,10*ROW('Water Data'!H139)),NA())</f>
        <v>#N/A</v>
      </c>
      <c r="S145" s="91" t="e">
        <f ca="true">+IF(AND(ISNUMBER(OFFSET('Water Data'!$I$4,0,10*ROW('Water Data'!I139))),'Data Summary'!CH145="Yes"),100-OFFSET('Water Data'!$I$4,0,10*ROW('Water Data'!I139)),NA())</f>
        <v>#N/A</v>
      </c>
      <c r="T145" s="91" t="e">
        <f ca="true">+IF(AND(ISNUMBER(OFFSET('Water Data'!$I$6,0,10*ROW('Water Data'!I139))),'Data Summary'!CI145="Yes"),OFFSET('Water Data'!$I$6,0,10*ROW('Water Data'!I139)),NA())</f>
        <v>#N/A</v>
      </c>
      <c r="U145" s="91" t="e">
        <f ca="true">+IF(AND(ISNUMBER(OFFSET('Water Data'!$I$9,0,10*ROW('Water Data'!I139))),'Data Summary'!CJ145="Yes"),OFFSET('Water Data'!$I$9,0,10*ROW('Water Data'!I139)),NA())</f>
        <v>#N/A</v>
      </c>
      <c r="V145" s="92" t="e">
        <f ca="true">+IF(AND(ISNUMBER(OFFSET('Sanitation Data'!$D$4,0,10*ROW('Sanitation Data'!D139))),'Data Summary'!CK145="Yes"),100-OFFSET('Sanitation Data'!$D$4,0,10*ROW('Sanitation Data'!D139)),NA())</f>
        <v>#N/A</v>
      </c>
      <c r="W145" s="92" t="e">
        <f ca="true">+IF(AND(ISNUMBER(OFFSET('Sanitation Data'!$D$6,0,10*ROW('Sanitation Data'!D139))),'Data Summary'!CL145="Yes"),OFFSET('Sanitation Data'!$D$6,0,10*ROW('Sanitation Data'!D139)),NA())</f>
        <v>#N/A</v>
      </c>
      <c r="X145" s="92" t="e">
        <f ca="true">+IF(AND(ISNUMBER(OFFSET('Sanitation Data'!$D$10,0,10*ROW('Sanitation Data'!D139))),'Data Summary'!CM145="Yes"),OFFSET('Sanitation Data'!$D$10,0,10*ROW('Sanitation Data'!D139)),NA())</f>
        <v>#N/A</v>
      </c>
      <c r="Y145" s="92" t="e">
        <f ca="true">+IF(AND(ISNUMBER(OFFSET('Sanitation Data'!$D$11,0,10*ROW('Sanitation Data'!D139))),'Data Summary'!CN145="Yes"),OFFSET('Sanitation Data'!$D$11,0,10*ROW('Sanitation Data'!D139)),NA())</f>
        <v>#N/A</v>
      </c>
      <c r="Z145" s="92" t="e">
        <f ca="true">+IF(AND(ISNUMBER(OFFSET('Sanitation Data'!$D$12,0,10*ROW('Sanitation Data'!D139))),'Data Summary'!CO145="Yes"),OFFSET('Sanitation Data'!$D$12,0,10*ROW('Sanitation Data'!D139)),NA())</f>
        <v>#N/A</v>
      </c>
      <c r="AA145" s="92" t="e">
        <f ca="true">+IF(AND(ISNUMBER(OFFSET('Sanitation Data'!$E$4,0,10*ROW('Sanitation Data'!E139))),'Data Summary'!CP145="Yes"),100-OFFSET('Sanitation Data'!$E$4,0,10*ROW('Sanitation Data'!E139)),NA())</f>
        <v>#N/A</v>
      </c>
      <c r="AB145" s="92" t="e">
        <f ca="true">+IF(AND(ISNUMBER(OFFSET('Sanitation Data'!$E$6,0,10*ROW('Sanitation Data'!E139))),'Data Summary'!CQ145="Yes"),OFFSET('Sanitation Data'!$E$6,0,10*ROW('Sanitation Data'!E139)),NA())</f>
        <v>#N/A</v>
      </c>
      <c r="AC145" s="92" t="e">
        <f ca="true">+IF(AND(ISNUMBER(OFFSET('Sanitation Data'!$E$10,0,10*ROW('Sanitation Data'!E139))),'Data Summary'!CR145="Yes"),OFFSET('Sanitation Data'!$E$10,0,10*ROW('Sanitation Data'!E139)),NA())</f>
        <v>#N/A</v>
      </c>
      <c r="AD145" s="92" t="e">
        <f ca="true">+IF(AND(ISNUMBER(OFFSET('Sanitation Data'!$E$11,0,10*ROW('Sanitation Data'!E139))),'Data Summary'!CS145="Yes"),OFFSET('Sanitation Data'!$E$11,0,10*ROW('Sanitation Data'!E139)),NA())</f>
        <v>#N/A</v>
      </c>
      <c r="AE145" s="92" t="e">
        <f ca="true">+IF(AND(ISNUMBER(OFFSET('Sanitation Data'!$E$12,0,10*ROW('Sanitation Data'!E139))),'Data Summary'!CT145="Yes"),OFFSET('Sanitation Data'!$E$12,0,10*ROW('Sanitation Data'!E139)),NA())</f>
        <v>#N/A</v>
      </c>
      <c r="AF145" s="92" t="e">
        <f ca="true">+IF(AND(ISNUMBER(OFFSET('Sanitation Data'!$F$4,0,10*ROW('Sanitation Data'!F139))),'Data Summary'!CU145="Yes"),100-OFFSET('Sanitation Data'!$F$4,0,10*ROW('Sanitation Data'!F139)),NA())</f>
        <v>#N/A</v>
      </c>
      <c r="AG145" s="92" t="e">
        <f ca="true">+IF(AND(ISNUMBER(OFFSET('Sanitation Data'!$F$6,0,10*ROW('Sanitation Data'!F139))),'Data Summary'!CV145="Yes"),OFFSET('Sanitation Data'!$F$6,0,10*ROW('Sanitation Data'!F139)),NA())</f>
        <v>#N/A</v>
      </c>
      <c r="AH145" s="92" t="e">
        <f ca="true">+IF(AND(ISNUMBER(OFFSET('Sanitation Data'!$F$10,0,10*ROW('Sanitation Data'!F139))),'Data Summary'!CW145="Yes"),OFFSET('Sanitation Data'!$F$10,0,10*ROW('Sanitation Data'!F139)),NA())</f>
        <v>#N/A</v>
      </c>
      <c r="AI145" s="92" t="e">
        <f ca="true">+IF(AND(ISNUMBER(OFFSET('Sanitation Data'!$F$11,0,10*ROW('Sanitation Data'!F139))),'Data Summary'!CX145="Yes"),OFFSET('Sanitation Data'!$F$11,0,10*ROW('Sanitation Data'!F139)),NA())</f>
        <v>#N/A</v>
      </c>
      <c r="AJ145" s="92" t="e">
        <f ca="true">+IF(AND(ISNUMBER(OFFSET('Sanitation Data'!$F$12,0,10*ROW('Sanitation Data'!F139))),'Data Summary'!CY145="Yes"),OFFSET('Sanitation Data'!$F$12,0,10*ROW('Sanitation Data'!F139)),NA())</f>
        <v>#N/A</v>
      </c>
      <c r="AK145" s="92" t="e">
        <f ca="true">+IF(AND(ISNUMBER(OFFSET('Sanitation Data'!$G$4,0,10*ROW('Sanitation Data'!G139))),'Data Summary'!CZ145="Yes"),100-OFFSET('Sanitation Data'!$G$4,0,10*ROW('Sanitation Data'!G139)),NA())</f>
        <v>#N/A</v>
      </c>
      <c r="AL145" s="92" t="e">
        <f ca="true">+IF(AND(ISNUMBER(OFFSET('Sanitation Data'!$G$6,0,10*ROW('Sanitation Data'!G139))),'Data Summary'!DA145="Yes"),OFFSET('Sanitation Data'!$G$6,0,10*ROW('Sanitation Data'!G139)),NA())</f>
        <v>#N/A</v>
      </c>
      <c r="AM145" s="92" t="e">
        <f ca="true">+IF(AND(ISNUMBER(OFFSET('Sanitation Data'!$G$10,0,10*ROW('Sanitation Data'!G139))),'Data Summary'!DB145="Yes"),OFFSET('Sanitation Data'!$G$10,0,10*ROW('Sanitation Data'!G139)),NA())</f>
        <v>#N/A</v>
      </c>
      <c r="AN145" s="92" t="e">
        <f ca="true">+IF(AND(ISNUMBER(OFFSET('Sanitation Data'!$G$11,0,10*ROW('Sanitation Data'!G139))),'Data Summary'!DC145="Yes"),OFFSET('Sanitation Data'!$G$11,0,10*ROW('Sanitation Data'!G139)),NA())</f>
        <v>#N/A</v>
      </c>
      <c r="AO145" s="92" t="e">
        <f ca="true">+IF(AND(ISNUMBER(OFFSET('Sanitation Data'!$G$12,0,10*ROW('Sanitation Data'!G139))),'Data Summary'!DD145="Yes"),OFFSET('Sanitation Data'!$G$12,0,10*ROW('Sanitation Data'!G139)),NA())</f>
        <v>#N/A</v>
      </c>
      <c r="AP145" s="92" t="e">
        <f ca="true">+IF(AND(ISNUMBER(OFFSET('Sanitation Data'!$H$4,0,10*ROW('Sanitation Data'!H139))),'Data Summary'!DE145="Yes"),100-OFFSET('Sanitation Data'!$H$4,0,10*ROW('Sanitation Data'!H139)),NA())</f>
        <v>#N/A</v>
      </c>
      <c r="AQ145" s="92" t="e">
        <f ca="true">+IF(AND(ISNUMBER(OFFSET('Sanitation Data'!$H$6,0,10*ROW('Sanitation Data'!H139))),'Data Summary'!DF145="Yes"),OFFSET('Sanitation Data'!$H$6,0,10*ROW('Sanitation Data'!H139)),NA())</f>
        <v>#N/A</v>
      </c>
      <c r="AR145" s="92" t="e">
        <f ca="true">+IF(AND(ISNUMBER(OFFSET('Sanitation Data'!$H$10,0,10*ROW('Sanitation Data'!H139))),'Data Summary'!DG145="Yes"),OFFSET('Sanitation Data'!$H$10,0,10*ROW('Sanitation Data'!H139)),NA())</f>
        <v>#N/A</v>
      </c>
      <c r="AS145" s="92" t="e">
        <f ca="true">+IF(AND(ISNUMBER(OFFSET('Sanitation Data'!$H$11,0,10*ROW('Sanitation Data'!H139))),'Data Summary'!DH145="Yes"),OFFSET('Sanitation Data'!$H$11,0,10*ROW('Sanitation Data'!H139)),NA())</f>
        <v>#N/A</v>
      </c>
      <c r="AT145" s="92" t="e">
        <f ca="true">+IF(AND(ISNUMBER(OFFSET('Sanitation Data'!$H$12,0,10*ROW('Sanitation Data'!H139))),'Data Summary'!DI145="Yes"),OFFSET('Sanitation Data'!$H$12,0,10*ROW('Sanitation Data'!H139)),NA())</f>
        <v>#N/A</v>
      </c>
      <c r="AU145" s="92" t="e">
        <f ca="true">+IF(AND(ISNUMBER(OFFSET('Sanitation Data'!$I$4,0,10*ROW('Sanitation Data'!I139))),'Data Summary'!DJ145="Yes"),100-OFFSET('Sanitation Data'!$I$4,0,10*ROW('Sanitation Data'!I139)),NA())</f>
        <v>#N/A</v>
      </c>
      <c r="AV145" s="92" t="e">
        <f ca="true">+IF(AND(ISNUMBER(OFFSET('Sanitation Data'!$I$6,0,10*ROW('Sanitation Data'!I139))),'Data Summary'!DK145="Yes"),OFFSET('Sanitation Data'!$I$6,0,10*ROW('Sanitation Data'!I139)),NA())</f>
        <v>#N/A</v>
      </c>
      <c r="AW145" s="92" t="e">
        <f ca="true">+IF(AND(ISNUMBER(OFFSET('Sanitation Data'!$I$10,0,10*ROW('Sanitation Data'!I139))),'Data Summary'!DL145="Yes"),OFFSET('Sanitation Data'!$I$10,0,10*ROW('Sanitation Data'!I139)),NA())</f>
        <v>#N/A</v>
      </c>
      <c r="AX145" s="92" t="e">
        <f ca="true">+IF(AND(ISNUMBER(OFFSET('Sanitation Data'!$I$11,0,10*ROW('Sanitation Data'!I139))),'Data Summary'!DM145="Yes"),OFFSET('Sanitation Data'!$I$11,0,10*ROW('Sanitation Data'!I139)),NA())</f>
        <v>#N/A</v>
      </c>
      <c r="AY145" s="92" t="e">
        <f ca="true">+IF(AND(ISNUMBER(OFFSET('Sanitation Data'!$I$12,0,10*ROW('Sanitation Data'!I139))),'Data Summary'!DN145="Yes"),OFFSET('Sanitation Data'!$I$12,0,10*ROW('Sanitation Data'!I139)),NA())</f>
        <v>#N/A</v>
      </c>
      <c r="AZ145" s="93" t="e">
        <f ca="true">+IF(AND(ISNUMBER(OFFSET('Hygiene Data'!$D$5,0,10*ROW('Hygiene Data'!D139))),'Data Summary'!DO145="Yes"),OFFSET('Hygiene Data'!$D$5,0,10*ROW('Hygiene Data'!D139)),NA())</f>
        <v>#N/A</v>
      </c>
      <c r="BA145" s="93" t="e">
        <f ca="true">+IF(AND(ISNUMBER(OFFSET('Hygiene Data'!$D$7,0,10*ROW('Hygiene Data'!D139))),'Data Summary'!DP145="Yes"),OFFSET('Hygiene Data'!$D$7,0,10*ROW('Hygiene Data'!D139)),NA())</f>
        <v>#N/A</v>
      </c>
      <c r="BB145" s="93" t="e">
        <f ca="true">+IF(AND(ISNUMBER(OFFSET('Hygiene Data'!$D$9,0,10*ROW('Hygiene Data'!D139))),'Data Summary'!DQ145="Yes"),OFFSET('Hygiene Data'!$D$9,0,10*ROW('Hygiene Data'!D139)),NA())</f>
        <v>#N/A</v>
      </c>
      <c r="BC145" s="93" t="e">
        <f ca="true">+IF(AND(ISNUMBER(OFFSET('Hygiene Data'!$E$5,0,10*ROW('Hygiene Data'!E139))),'Data Summary'!DR145="Yes"),OFFSET('Hygiene Data'!$E$5,0,10*ROW('Hygiene Data'!E139)),NA())</f>
        <v>#N/A</v>
      </c>
      <c r="BD145" s="93" t="e">
        <f ca="true">+IF(AND(ISNUMBER(OFFSET('Hygiene Data'!$E$7,0,10*ROW('Hygiene Data'!E139))),'Data Summary'!DS145="Yes"),OFFSET('Hygiene Data'!$E$7,0,10*ROW('Hygiene Data'!E139)),NA())</f>
        <v>#N/A</v>
      </c>
      <c r="BE145" s="93" t="e">
        <f ca="true">+IF(AND(ISNUMBER(OFFSET('Hygiene Data'!$E$9,0,10*ROW('Hygiene Data'!E139))),'Data Summary'!DT145="Yes"),OFFSET('Hygiene Data'!$E$9,0,10*ROW('Hygiene Data'!E139)),NA())</f>
        <v>#N/A</v>
      </c>
      <c r="BF145" s="93" t="e">
        <f ca="true">+IF(AND(ISNUMBER(OFFSET('Hygiene Data'!$F$5,0,10*ROW('Hygiene Data'!F139))),'Data Summary'!DU145="Yes"),OFFSET('Hygiene Data'!$F$5,0,10*ROW('Hygiene Data'!F139)),NA())</f>
        <v>#N/A</v>
      </c>
      <c r="BG145" s="93" t="e">
        <f ca="true">+IF(AND(ISNUMBER(OFFSET('Hygiene Data'!$F$7,0,10*ROW('Hygiene Data'!F139))),'Data Summary'!DV145="Yes"),OFFSET('Hygiene Data'!$F$7,0,10*ROW('Hygiene Data'!F139)),NA())</f>
        <v>#N/A</v>
      </c>
      <c r="BH145" s="93" t="e">
        <f ca="true">+IF(AND(ISNUMBER(OFFSET('Hygiene Data'!$F$9,0,10*ROW('Hygiene Data'!F139))),'Data Summary'!DW145="Yes"),OFFSET('Hygiene Data'!$F$9,0,10*ROW('Hygiene Data'!F139)),NA())</f>
        <v>#N/A</v>
      </c>
      <c r="BI145" s="93" t="e">
        <f ca="true">+IF(AND(ISNUMBER(OFFSET('Hygiene Data'!$G$5,0,10*ROW('Hygiene Data'!G139))),'Data Summary'!DX145="Yes"),OFFSET('Hygiene Data'!$G$5,0,10*ROW('Hygiene Data'!G139)),NA())</f>
        <v>#N/A</v>
      </c>
      <c r="BJ145" s="93" t="e">
        <f ca="true">+IF(AND(ISNUMBER(OFFSET('Hygiene Data'!$G$7,0,10*ROW('Hygiene Data'!G139))),'Data Summary'!DY145="Yes"),OFFSET('Hygiene Data'!$G$7,0,10*ROW('Hygiene Data'!G139)),NA())</f>
        <v>#N/A</v>
      </c>
      <c r="BK145" s="93" t="e">
        <f ca="true">+IF(AND(ISNUMBER(OFFSET('Hygiene Data'!$G$9,0,10*ROW('Hygiene Data'!G139))),'Data Summary'!DZ145="Yes"),OFFSET('Hygiene Data'!$G$9,0,10*ROW('Hygiene Data'!G139)),NA())</f>
        <v>#N/A</v>
      </c>
      <c r="BL145" s="93" t="e">
        <f ca="true">+IF(AND(ISNUMBER(OFFSET('Hygiene Data'!$H$5,0,10*ROW('Hygiene Data'!H139))),'Data Summary'!EA145="Yes"),OFFSET('Hygiene Data'!$H$5,0,10*ROW('Hygiene Data'!H139)),NA())</f>
        <v>#N/A</v>
      </c>
      <c r="BM145" s="93" t="e">
        <f ca="true">+IF(AND(ISNUMBER(OFFSET('Hygiene Data'!$H$7,0,10*ROW('Hygiene Data'!H139))),'Data Summary'!EB145="Yes"),OFFSET('Hygiene Data'!$H$7,0,10*ROW('Hygiene Data'!H139)),NA())</f>
        <v>#N/A</v>
      </c>
      <c r="BN145" s="93" t="e">
        <f ca="true">+IF(AND(ISNUMBER(OFFSET('Hygiene Data'!$H$9,0,10*ROW('Hygiene Data'!H139))),'Data Summary'!EC145="Yes"),OFFSET('Hygiene Data'!$H$9,0,10*ROW('Hygiene Data'!H139)),NA())</f>
        <v>#N/A</v>
      </c>
      <c r="BO145" s="93" t="e">
        <f ca="true">+IF(AND(ISNUMBER(OFFSET('Hygiene Data'!$I$5,0,10*ROW('Hygiene Data'!I139))),'Data Summary'!ED145="Yes"),OFFSET('Hygiene Data'!$I$5,0,10*ROW('Hygiene Data'!I139)),NA())</f>
        <v>#N/A</v>
      </c>
      <c r="BP145" s="93" t="e">
        <f ca="true">+IF(AND(ISNUMBER(OFFSET('Hygiene Data'!$I$7,0,10*ROW('Hygiene Data'!I139))),'Data Summary'!EE145="Yes"),OFFSET('Hygiene Data'!$I$7,0,10*ROW('Hygiene Data'!I139)),NA())</f>
        <v>#N/A</v>
      </c>
      <c r="BQ145" s="93" t="e">
        <f ca="true">+IF(AND(ISNUMBER(OFFSET('Hygiene Data'!$I$9,0,10*ROW('Hygiene Data'!I139))),'Data Summary'!EF145="Yes"),OFFSET('Hygiene Data'!$I$9,0,10*ROW('Hygiene Data'!I139)),NA())</f>
        <v>#N/A</v>
      </c>
    </row>
    <row xmlns:x14ac="http://schemas.microsoft.com/office/spreadsheetml/2009/9/ac" r="146" x14ac:dyDescent="0.2">
      <c r="A146" s="328" t="e">
        <f ca="true">+RIGHT('Data Summary'!A146,LEN('Data Summary'!A146)-9)</f>
        <v>#VALUE!</v>
      </c>
      <c r="B146" s="35" t="str">
        <f ca="true">+IF(ISTEXT('Data Summary'!B146),'Data Summary'!B146,"")</f>
        <v/>
      </c>
      <c r="C146" s="327" t="e">
        <f ca="true">+VALUE('Data Summary'!C146)</f>
        <v>#VALUE!</v>
      </c>
      <c r="D146" s="91" t="e">
        <f ca="true">+IF(AND(ISNUMBER(OFFSET('Water Data'!$D$4,0,10*ROW('Water Data'!D140))),'Data Summary'!BS146="Yes"),100-OFFSET('Water Data'!$D$4,0,10*ROW('Water Data'!D140)),NA())</f>
        <v>#N/A</v>
      </c>
      <c r="E146" s="91" t="e">
        <f ca="true">+IF(AND(ISNUMBER(OFFSET('Water Data'!$D$6,0,10*ROW('Water Data'!D140))),'Data Summary'!BT146="Yes"),OFFSET('Water Data'!$D$6,0,10*ROW('Water Data'!D140)),NA())</f>
        <v>#N/A</v>
      </c>
      <c r="F146" s="91" t="e">
        <f ca="true">+IF(AND(ISNUMBER(OFFSET('Water Data'!$D$9,0,10*ROW('Water Data'!D140))),'Data Summary'!BU146="Yes"),OFFSET('Water Data'!$D$9,0,10*ROW('Water Data'!D140)),NA())</f>
        <v>#N/A</v>
      </c>
      <c r="G146" s="91" t="e">
        <f ca="true">+IF(AND(ISNUMBER(OFFSET('Water Data'!$E$4,0,10*ROW('Water Data'!E140))),'Data Summary'!BV146="Yes"),100-OFFSET('Water Data'!$E$4,0,10*ROW('Water Data'!E140)),NA())</f>
        <v>#N/A</v>
      </c>
      <c r="H146" s="91" t="e">
        <f ca="true">+IF(AND(ISNUMBER(OFFSET('Water Data'!$E$6,0,10*ROW('Water Data'!E140))),'Data Summary'!BW146="Yes"),OFFSET('Water Data'!$E$6,0,10*ROW('Water Data'!E140)),NA())</f>
        <v>#N/A</v>
      </c>
      <c r="I146" s="91" t="e">
        <f ca="true">+IF(AND(ISNUMBER(OFFSET('Water Data'!$E$9,0,10*ROW('Water Data'!E140))),'Data Summary'!BX146="Yes"),OFFSET('Water Data'!$E$9,0,10*ROW('Water Data'!E140)),NA())</f>
        <v>#N/A</v>
      </c>
      <c r="J146" s="91" t="e">
        <f ca="true">+IF(AND(ISNUMBER(OFFSET('Water Data'!$F$4,0,10*ROW('Water Data'!F140))),'Data Summary'!BY146="Yes"),100-OFFSET('Water Data'!$F$4,0,10*ROW('Water Data'!F140)),NA())</f>
        <v>#N/A</v>
      </c>
      <c r="K146" s="91" t="e">
        <f ca="true">+IF(AND(ISNUMBER(OFFSET('Water Data'!$F$6,0,10*ROW('Water Data'!F140))),'Data Summary'!BZ146="Yes"),OFFSET('Water Data'!$F$6,0,10*ROW('Water Data'!F140)),NA())</f>
        <v>#N/A</v>
      </c>
      <c r="L146" s="91" t="e">
        <f ca="true">+IF(AND(ISNUMBER(OFFSET('Water Data'!$F$9,0,10*ROW('Water Data'!F140))),'Data Summary'!CA146="Yes"),OFFSET('Water Data'!$F$9,0,10*ROW('Water Data'!F140)),NA())</f>
        <v>#N/A</v>
      </c>
      <c r="M146" s="91" t="e">
        <f ca="true">+IF(AND(ISNUMBER(OFFSET('Water Data'!$G$4,0,10*ROW('Water Data'!G140))),'Data Summary'!CB146="Yes"),100-OFFSET('Water Data'!$G$4,0,10*ROW('Water Data'!G140)),NA())</f>
        <v>#N/A</v>
      </c>
      <c r="N146" s="91" t="e">
        <f ca="true">+IF(AND(ISNUMBER(OFFSET('Water Data'!$G$6,0,10*ROW('Water Data'!G140))),'Data Summary'!CC146="Yes"),OFFSET('Water Data'!$G$6,0,10*ROW('Water Data'!G140)),NA())</f>
        <v>#N/A</v>
      </c>
      <c r="O146" s="91" t="e">
        <f ca="true">+IF(AND(ISNUMBER(OFFSET('Water Data'!$G$9,0,10*ROW('Water Data'!G140))),'Data Summary'!CD146="Yes"),OFFSET('Water Data'!$G$9,0,10*ROW('Water Data'!G140)),NA())</f>
        <v>#N/A</v>
      </c>
      <c r="P146" s="91" t="e">
        <f ca="true">+IF(AND(ISNUMBER(OFFSET('Water Data'!$H$4,0,10*ROW('Water Data'!H140))),'Data Summary'!CE146="Yes"),100-OFFSET('Water Data'!$H$4,0,10*ROW('Water Data'!H140)),NA())</f>
        <v>#N/A</v>
      </c>
      <c r="Q146" s="91" t="e">
        <f ca="true">+IF(AND(ISNUMBER(OFFSET('Water Data'!$H$6,0,10*ROW('Water Data'!H140))),'Data Summary'!CF146="Yes"),OFFSET('Water Data'!$H$6,0,10*ROW('Water Data'!H140)),NA())</f>
        <v>#N/A</v>
      </c>
      <c r="R146" s="91" t="e">
        <f ca="true">+IF(AND(ISNUMBER(OFFSET('Water Data'!$H$9,0,10*ROW('Water Data'!H140))),'Data Summary'!CG146="Yes"),OFFSET('Water Data'!$H$9,0,10*ROW('Water Data'!H140)),NA())</f>
        <v>#N/A</v>
      </c>
      <c r="S146" s="91" t="e">
        <f ca="true">+IF(AND(ISNUMBER(OFFSET('Water Data'!$I$4,0,10*ROW('Water Data'!I140))),'Data Summary'!CH146="Yes"),100-OFFSET('Water Data'!$I$4,0,10*ROW('Water Data'!I140)),NA())</f>
        <v>#N/A</v>
      </c>
      <c r="T146" s="91" t="e">
        <f ca="true">+IF(AND(ISNUMBER(OFFSET('Water Data'!$I$6,0,10*ROW('Water Data'!I140))),'Data Summary'!CI146="Yes"),OFFSET('Water Data'!$I$6,0,10*ROW('Water Data'!I140)),NA())</f>
        <v>#N/A</v>
      </c>
      <c r="U146" s="91" t="e">
        <f ca="true">+IF(AND(ISNUMBER(OFFSET('Water Data'!$I$9,0,10*ROW('Water Data'!I140))),'Data Summary'!CJ146="Yes"),OFFSET('Water Data'!$I$9,0,10*ROW('Water Data'!I140)),NA())</f>
        <v>#N/A</v>
      </c>
      <c r="V146" s="92" t="e">
        <f ca="true">+IF(AND(ISNUMBER(OFFSET('Sanitation Data'!$D$4,0,10*ROW('Sanitation Data'!D140))),'Data Summary'!CK146="Yes"),100-OFFSET('Sanitation Data'!$D$4,0,10*ROW('Sanitation Data'!D140)),NA())</f>
        <v>#N/A</v>
      </c>
      <c r="W146" s="92" t="e">
        <f ca="true">+IF(AND(ISNUMBER(OFFSET('Sanitation Data'!$D$6,0,10*ROW('Sanitation Data'!D140))),'Data Summary'!CL146="Yes"),OFFSET('Sanitation Data'!$D$6,0,10*ROW('Sanitation Data'!D140)),NA())</f>
        <v>#N/A</v>
      </c>
      <c r="X146" s="92" t="e">
        <f ca="true">+IF(AND(ISNUMBER(OFFSET('Sanitation Data'!$D$10,0,10*ROW('Sanitation Data'!D140))),'Data Summary'!CM146="Yes"),OFFSET('Sanitation Data'!$D$10,0,10*ROW('Sanitation Data'!D140)),NA())</f>
        <v>#N/A</v>
      </c>
      <c r="Y146" s="92" t="e">
        <f ca="true">+IF(AND(ISNUMBER(OFFSET('Sanitation Data'!$D$11,0,10*ROW('Sanitation Data'!D140))),'Data Summary'!CN146="Yes"),OFFSET('Sanitation Data'!$D$11,0,10*ROW('Sanitation Data'!D140)),NA())</f>
        <v>#N/A</v>
      </c>
      <c r="Z146" s="92" t="e">
        <f ca="true">+IF(AND(ISNUMBER(OFFSET('Sanitation Data'!$D$12,0,10*ROW('Sanitation Data'!D140))),'Data Summary'!CO146="Yes"),OFFSET('Sanitation Data'!$D$12,0,10*ROW('Sanitation Data'!D140)),NA())</f>
        <v>#N/A</v>
      </c>
      <c r="AA146" s="92" t="e">
        <f ca="true">+IF(AND(ISNUMBER(OFFSET('Sanitation Data'!$E$4,0,10*ROW('Sanitation Data'!E140))),'Data Summary'!CP146="Yes"),100-OFFSET('Sanitation Data'!$E$4,0,10*ROW('Sanitation Data'!E140)),NA())</f>
        <v>#N/A</v>
      </c>
      <c r="AB146" s="92" t="e">
        <f ca="true">+IF(AND(ISNUMBER(OFFSET('Sanitation Data'!$E$6,0,10*ROW('Sanitation Data'!E140))),'Data Summary'!CQ146="Yes"),OFFSET('Sanitation Data'!$E$6,0,10*ROW('Sanitation Data'!E140)),NA())</f>
        <v>#N/A</v>
      </c>
      <c r="AC146" s="92" t="e">
        <f ca="true">+IF(AND(ISNUMBER(OFFSET('Sanitation Data'!$E$10,0,10*ROW('Sanitation Data'!E140))),'Data Summary'!CR146="Yes"),OFFSET('Sanitation Data'!$E$10,0,10*ROW('Sanitation Data'!E140)),NA())</f>
        <v>#N/A</v>
      </c>
      <c r="AD146" s="92" t="e">
        <f ca="true">+IF(AND(ISNUMBER(OFFSET('Sanitation Data'!$E$11,0,10*ROW('Sanitation Data'!E140))),'Data Summary'!CS146="Yes"),OFFSET('Sanitation Data'!$E$11,0,10*ROW('Sanitation Data'!E140)),NA())</f>
        <v>#N/A</v>
      </c>
      <c r="AE146" s="92" t="e">
        <f ca="true">+IF(AND(ISNUMBER(OFFSET('Sanitation Data'!$E$12,0,10*ROW('Sanitation Data'!E140))),'Data Summary'!CT146="Yes"),OFFSET('Sanitation Data'!$E$12,0,10*ROW('Sanitation Data'!E140)),NA())</f>
        <v>#N/A</v>
      </c>
      <c r="AF146" s="92" t="e">
        <f ca="true">+IF(AND(ISNUMBER(OFFSET('Sanitation Data'!$F$4,0,10*ROW('Sanitation Data'!F140))),'Data Summary'!CU146="Yes"),100-OFFSET('Sanitation Data'!$F$4,0,10*ROW('Sanitation Data'!F140)),NA())</f>
        <v>#N/A</v>
      </c>
      <c r="AG146" s="92" t="e">
        <f ca="true">+IF(AND(ISNUMBER(OFFSET('Sanitation Data'!$F$6,0,10*ROW('Sanitation Data'!F140))),'Data Summary'!CV146="Yes"),OFFSET('Sanitation Data'!$F$6,0,10*ROW('Sanitation Data'!F140)),NA())</f>
        <v>#N/A</v>
      </c>
      <c r="AH146" s="92" t="e">
        <f ca="true">+IF(AND(ISNUMBER(OFFSET('Sanitation Data'!$F$10,0,10*ROW('Sanitation Data'!F140))),'Data Summary'!CW146="Yes"),OFFSET('Sanitation Data'!$F$10,0,10*ROW('Sanitation Data'!F140)),NA())</f>
        <v>#N/A</v>
      </c>
      <c r="AI146" s="92" t="e">
        <f ca="true">+IF(AND(ISNUMBER(OFFSET('Sanitation Data'!$F$11,0,10*ROW('Sanitation Data'!F140))),'Data Summary'!CX146="Yes"),OFFSET('Sanitation Data'!$F$11,0,10*ROW('Sanitation Data'!F140)),NA())</f>
        <v>#N/A</v>
      </c>
      <c r="AJ146" s="92" t="e">
        <f ca="true">+IF(AND(ISNUMBER(OFFSET('Sanitation Data'!$F$12,0,10*ROW('Sanitation Data'!F140))),'Data Summary'!CY146="Yes"),OFFSET('Sanitation Data'!$F$12,0,10*ROW('Sanitation Data'!F140)),NA())</f>
        <v>#N/A</v>
      </c>
      <c r="AK146" s="92" t="e">
        <f ca="true">+IF(AND(ISNUMBER(OFFSET('Sanitation Data'!$G$4,0,10*ROW('Sanitation Data'!G140))),'Data Summary'!CZ146="Yes"),100-OFFSET('Sanitation Data'!$G$4,0,10*ROW('Sanitation Data'!G140)),NA())</f>
        <v>#N/A</v>
      </c>
      <c r="AL146" s="92" t="e">
        <f ca="true">+IF(AND(ISNUMBER(OFFSET('Sanitation Data'!$G$6,0,10*ROW('Sanitation Data'!G140))),'Data Summary'!DA146="Yes"),OFFSET('Sanitation Data'!$G$6,0,10*ROW('Sanitation Data'!G140)),NA())</f>
        <v>#N/A</v>
      </c>
      <c r="AM146" s="92" t="e">
        <f ca="true">+IF(AND(ISNUMBER(OFFSET('Sanitation Data'!$G$10,0,10*ROW('Sanitation Data'!G140))),'Data Summary'!DB146="Yes"),OFFSET('Sanitation Data'!$G$10,0,10*ROW('Sanitation Data'!G140)),NA())</f>
        <v>#N/A</v>
      </c>
      <c r="AN146" s="92" t="e">
        <f ca="true">+IF(AND(ISNUMBER(OFFSET('Sanitation Data'!$G$11,0,10*ROW('Sanitation Data'!G140))),'Data Summary'!DC146="Yes"),OFFSET('Sanitation Data'!$G$11,0,10*ROW('Sanitation Data'!G140)),NA())</f>
        <v>#N/A</v>
      </c>
      <c r="AO146" s="92" t="e">
        <f ca="true">+IF(AND(ISNUMBER(OFFSET('Sanitation Data'!$G$12,0,10*ROW('Sanitation Data'!G140))),'Data Summary'!DD146="Yes"),OFFSET('Sanitation Data'!$G$12,0,10*ROW('Sanitation Data'!G140)),NA())</f>
        <v>#N/A</v>
      </c>
      <c r="AP146" s="92" t="e">
        <f ca="true">+IF(AND(ISNUMBER(OFFSET('Sanitation Data'!$H$4,0,10*ROW('Sanitation Data'!H140))),'Data Summary'!DE146="Yes"),100-OFFSET('Sanitation Data'!$H$4,0,10*ROW('Sanitation Data'!H140)),NA())</f>
        <v>#N/A</v>
      </c>
      <c r="AQ146" s="92" t="e">
        <f ca="true">+IF(AND(ISNUMBER(OFFSET('Sanitation Data'!$H$6,0,10*ROW('Sanitation Data'!H140))),'Data Summary'!DF146="Yes"),OFFSET('Sanitation Data'!$H$6,0,10*ROW('Sanitation Data'!H140)),NA())</f>
        <v>#N/A</v>
      </c>
      <c r="AR146" s="92" t="e">
        <f ca="true">+IF(AND(ISNUMBER(OFFSET('Sanitation Data'!$H$10,0,10*ROW('Sanitation Data'!H140))),'Data Summary'!DG146="Yes"),OFFSET('Sanitation Data'!$H$10,0,10*ROW('Sanitation Data'!H140)),NA())</f>
        <v>#N/A</v>
      </c>
      <c r="AS146" s="92" t="e">
        <f ca="true">+IF(AND(ISNUMBER(OFFSET('Sanitation Data'!$H$11,0,10*ROW('Sanitation Data'!H140))),'Data Summary'!DH146="Yes"),OFFSET('Sanitation Data'!$H$11,0,10*ROW('Sanitation Data'!H140)),NA())</f>
        <v>#N/A</v>
      </c>
      <c r="AT146" s="92" t="e">
        <f ca="true">+IF(AND(ISNUMBER(OFFSET('Sanitation Data'!$H$12,0,10*ROW('Sanitation Data'!H140))),'Data Summary'!DI146="Yes"),OFFSET('Sanitation Data'!$H$12,0,10*ROW('Sanitation Data'!H140)),NA())</f>
        <v>#N/A</v>
      </c>
      <c r="AU146" s="92" t="e">
        <f ca="true">+IF(AND(ISNUMBER(OFFSET('Sanitation Data'!$I$4,0,10*ROW('Sanitation Data'!I140))),'Data Summary'!DJ146="Yes"),100-OFFSET('Sanitation Data'!$I$4,0,10*ROW('Sanitation Data'!I140)),NA())</f>
        <v>#N/A</v>
      </c>
      <c r="AV146" s="92" t="e">
        <f ca="true">+IF(AND(ISNUMBER(OFFSET('Sanitation Data'!$I$6,0,10*ROW('Sanitation Data'!I140))),'Data Summary'!DK146="Yes"),OFFSET('Sanitation Data'!$I$6,0,10*ROW('Sanitation Data'!I140)),NA())</f>
        <v>#N/A</v>
      </c>
      <c r="AW146" s="92" t="e">
        <f ca="true">+IF(AND(ISNUMBER(OFFSET('Sanitation Data'!$I$10,0,10*ROW('Sanitation Data'!I140))),'Data Summary'!DL146="Yes"),OFFSET('Sanitation Data'!$I$10,0,10*ROW('Sanitation Data'!I140)),NA())</f>
        <v>#N/A</v>
      </c>
      <c r="AX146" s="92" t="e">
        <f ca="true">+IF(AND(ISNUMBER(OFFSET('Sanitation Data'!$I$11,0,10*ROW('Sanitation Data'!I140))),'Data Summary'!DM146="Yes"),OFFSET('Sanitation Data'!$I$11,0,10*ROW('Sanitation Data'!I140)),NA())</f>
        <v>#N/A</v>
      </c>
      <c r="AY146" s="92" t="e">
        <f ca="true">+IF(AND(ISNUMBER(OFFSET('Sanitation Data'!$I$12,0,10*ROW('Sanitation Data'!I140))),'Data Summary'!DN146="Yes"),OFFSET('Sanitation Data'!$I$12,0,10*ROW('Sanitation Data'!I140)),NA())</f>
        <v>#N/A</v>
      </c>
      <c r="AZ146" s="93" t="e">
        <f ca="true">+IF(AND(ISNUMBER(OFFSET('Hygiene Data'!$D$5,0,10*ROW('Hygiene Data'!D140))),'Data Summary'!DO146="Yes"),OFFSET('Hygiene Data'!$D$5,0,10*ROW('Hygiene Data'!D140)),NA())</f>
        <v>#N/A</v>
      </c>
      <c r="BA146" s="93" t="e">
        <f ca="true">+IF(AND(ISNUMBER(OFFSET('Hygiene Data'!$D$7,0,10*ROW('Hygiene Data'!D140))),'Data Summary'!DP146="Yes"),OFFSET('Hygiene Data'!$D$7,0,10*ROW('Hygiene Data'!D140)),NA())</f>
        <v>#N/A</v>
      </c>
      <c r="BB146" s="93" t="e">
        <f ca="true">+IF(AND(ISNUMBER(OFFSET('Hygiene Data'!$D$9,0,10*ROW('Hygiene Data'!D140))),'Data Summary'!DQ146="Yes"),OFFSET('Hygiene Data'!$D$9,0,10*ROW('Hygiene Data'!D140)),NA())</f>
        <v>#N/A</v>
      </c>
      <c r="BC146" s="93" t="e">
        <f ca="true">+IF(AND(ISNUMBER(OFFSET('Hygiene Data'!$E$5,0,10*ROW('Hygiene Data'!E140))),'Data Summary'!DR146="Yes"),OFFSET('Hygiene Data'!$E$5,0,10*ROW('Hygiene Data'!E140)),NA())</f>
        <v>#N/A</v>
      </c>
      <c r="BD146" s="93" t="e">
        <f ca="true">+IF(AND(ISNUMBER(OFFSET('Hygiene Data'!$E$7,0,10*ROW('Hygiene Data'!E140))),'Data Summary'!DS146="Yes"),OFFSET('Hygiene Data'!$E$7,0,10*ROW('Hygiene Data'!E140)),NA())</f>
        <v>#N/A</v>
      </c>
      <c r="BE146" s="93" t="e">
        <f ca="true">+IF(AND(ISNUMBER(OFFSET('Hygiene Data'!$E$9,0,10*ROW('Hygiene Data'!E140))),'Data Summary'!DT146="Yes"),OFFSET('Hygiene Data'!$E$9,0,10*ROW('Hygiene Data'!E140)),NA())</f>
        <v>#N/A</v>
      </c>
      <c r="BF146" s="93" t="e">
        <f ca="true">+IF(AND(ISNUMBER(OFFSET('Hygiene Data'!$F$5,0,10*ROW('Hygiene Data'!F140))),'Data Summary'!DU146="Yes"),OFFSET('Hygiene Data'!$F$5,0,10*ROW('Hygiene Data'!F140)),NA())</f>
        <v>#N/A</v>
      </c>
      <c r="BG146" s="93" t="e">
        <f ca="true">+IF(AND(ISNUMBER(OFFSET('Hygiene Data'!$F$7,0,10*ROW('Hygiene Data'!F140))),'Data Summary'!DV146="Yes"),OFFSET('Hygiene Data'!$F$7,0,10*ROW('Hygiene Data'!F140)),NA())</f>
        <v>#N/A</v>
      </c>
      <c r="BH146" s="93" t="e">
        <f ca="true">+IF(AND(ISNUMBER(OFFSET('Hygiene Data'!$F$9,0,10*ROW('Hygiene Data'!F140))),'Data Summary'!DW146="Yes"),OFFSET('Hygiene Data'!$F$9,0,10*ROW('Hygiene Data'!F140)),NA())</f>
        <v>#N/A</v>
      </c>
      <c r="BI146" s="93" t="e">
        <f ca="true">+IF(AND(ISNUMBER(OFFSET('Hygiene Data'!$G$5,0,10*ROW('Hygiene Data'!G140))),'Data Summary'!DX146="Yes"),OFFSET('Hygiene Data'!$G$5,0,10*ROW('Hygiene Data'!G140)),NA())</f>
        <v>#N/A</v>
      </c>
      <c r="BJ146" s="93" t="e">
        <f ca="true">+IF(AND(ISNUMBER(OFFSET('Hygiene Data'!$G$7,0,10*ROW('Hygiene Data'!G140))),'Data Summary'!DY146="Yes"),OFFSET('Hygiene Data'!$G$7,0,10*ROW('Hygiene Data'!G140)),NA())</f>
        <v>#N/A</v>
      </c>
      <c r="BK146" s="93" t="e">
        <f ca="true">+IF(AND(ISNUMBER(OFFSET('Hygiene Data'!$G$9,0,10*ROW('Hygiene Data'!G140))),'Data Summary'!DZ146="Yes"),OFFSET('Hygiene Data'!$G$9,0,10*ROW('Hygiene Data'!G140)),NA())</f>
        <v>#N/A</v>
      </c>
      <c r="BL146" s="93" t="e">
        <f ca="true">+IF(AND(ISNUMBER(OFFSET('Hygiene Data'!$H$5,0,10*ROW('Hygiene Data'!H140))),'Data Summary'!EA146="Yes"),OFFSET('Hygiene Data'!$H$5,0,10*ROW('Hygiene Data'!H140)),NA())</f>
        <v>#N/A</v>
      </c>
      <c r="BM146" s="93" t="e">
        <f ca="true">+IF(AND(ISNUMBER(OFFSET('Hygiene Data'!$H$7,0,10*ROW('Hygiene Data'!H140))),'Data Summary'!EB146="Yes"),OFFSET('Hygiene Data'!$H$7,0,10*ROW('Hygiene Data'!H140)),NA())</f>
        <v>#N/A</v>
      </c>
      <c r="BN146" s="93" t="e">
        <f ca="true">+IF(AND(ISNUMBER(OFFSET('Hygiene Data'!$H$9,0,10*ROW('Hygiene Data'!H140))),'Data Summary'!EC146="Yes"),OFFSET('Hygiene Data'!$H$9,0,10*ROW('Hygiene Data'!H140)),NA())</f>
        <v>#N/A</v>
      </c>
      <c r="BO146" s="93" t="e">
        <f ca="true">+IF(AND(ISNUMBER(OFFSET('Hygiene Data'!$I$5,0,10*ROW('Hygiene Data'!I140))),'Data Summary'!ED146="Yes"),OFFSET('Hygiene Data'!$I$5,0,10*ROW('Hygiene Data'!I140)),NA())</f>
        <v>#N/A</v>
      </c>
      <c r="BP146" s="93" t="e">
        <f ca="true">+IF(AND(ISNUMBER(OFFSET('Hygiene Data'!$I$7,0,10*ROW('Hygiene Data'!I140))),'Data Summary'!EE146="Yes"),OFFSET('Hygiene Data'!$I$7,0,10*ROW('Hygiene Data'!I140)),NA())</f>
        <v>#N/A</v>
      </c>
      <c r="BQ146" s="93" t="e">
        <f ca="true">+IF(AND(ISNUMBER(OFFSET('Hygiene Data'!$I$9,0,10*ROW('Hygiene Data'!I140))),'Data Summary'!EF146="Yes"),OFFSET('Hygiene Data'!$I$9,0,10*ROW('Hygiene Data'!I140)),NA())</f>
        <v>#N/A</v>
      </c>
    </row>
    <row xmlns:x14ac="http://schemas.microsoft.com/office/spreadsheetml/2009/9/ac" r="147" x14ac:dyDescent="0.2">
      <c r="A147" s="328" t="e">
        <f ca="true">+RIGHT('Data Summary'!A147,LEN('Data Summary'!A147)-9)</f>
        <v>#VALUE!</v>
      </c>
      <c r="B147" s="35" t="str">
        <f ca="true">+IF(ISTEXT('Data Summary'!B147),'Data Summary'!B147,"")</f>
        <v/>
      </c>
      <c r="C147" s="327" t="e">
        <f ca="true">+VALUE('Data Summary'!C147)</f>
        <v>#VALUE!</v>
      </c>
      <c r="D147" s="91" t="e">
        <f ca="true">+IF(AND(ISNUMBER(OFFSET('Water Data'!$D$4,0,10*ROW('Water Data'!D141))),'Data Summary'!BS147="Yes"),100-OFFSET('Water Data'!$D$4,0,10*ROW('Water Data'!D141)),NA())</f>
        <v>#N/A</v>
      </c>
      <c r="E147" s="91" t="e">
        <f ca="true">+IF(AND(ISNUMBER(OFFSET('Water Data'!$D$6,0,10*ROW('Water Data'!D141))),'Data Summary'!BT147="Yes"),OFFSET('Water Data'!$D$6,0,10*ROW('Water Data'!D141)),NA())</f>
        <v>#N/A</v>
      </c>
      <c r="F147" s="91" t="e">
        <f ca="true">+IF(AND(ISNUMBER(OFFSET('Water Data'!$D$9,0,10*ROW('Water Data'!D141))),'Data Summary'!BU147="Yes"),OFFSET('Water Data'!$D$9,0,10*ROW('Water Data'!D141)),NA())</f>
        <v>#N/A</v>
      </c>
      <c r="G147" s="91" t="e">
        <f ca="true">+IF(AND(ISNUMBER(OFFSET('Water Data'!$E$4,0,10*ROW('Water Data'!E141))),'Data Summary'!BV147="Yes"),100-OFFSET('Water Data'!$E$4,0,10*ROW('Water Data'!E141)),NA())</f>
        <v>#N/A</v>
      </c>
      <c r="H147" s="91" t="e">
        <f ca="true">+IF(AND(ISNUMBER(OFFSET('Water Data'!$E$6,0,10*ROW('Water Data'!E141))),'Data Summary'!BW147="Yes"),OFFSET('Water Data'!$E$6,0,10*ROW('Water Data'!E141)),NA())</f>
        <v>#N/A</v>
      </c>
      <c r="I147" s="91" t="e">
        <f ca="true">+IF(AND(ISNUMBER(OFFSET('Water Data'!$E$9,0,10*ROW('Water Data'!E141))),'Data Summary'!BX147="Yes"),OFFSET('Water Data'!$E$9,0,10*ROW('Water Data'!E141)),NA())</f>
        <v>#N/A</v>
      </c>
      <c r="J147" s="91" t="e">
        <f ca="true">+IF(AND(ISNUMBER(OFFSET('Water Data'!$F$4,0,10*ROW('Water Data'!F141))),'Data Summary'!BY147="Yes"),100-OFFSET('Water Data'!$F$4,0,10*ROW('Water Data'!F141)),NA())</f>
        <v>#N/A</v>
      </c>
      <c r="K147" s="91" t="e">
        <f ca="true">+IF(AND(ISNUMBER(OFFSET('Water Data'!$F$6,0,10*ROW('Water Data'!F141))),'Data Summary'!BZ147="Yes"),OFFSET('Water Data'!$F$6,0,10*ROW('Water Data'!F141)),NA())</f>
        <v>#N/A</v>
      </c>
      <c r="L147" s="91" t="e">
        <f ca="true">+IF(AND(ISNUMBER(OFFSET('Water Data'!$F$9,0,10*ROW('Water Data'!F141))),'Data Summary'!CA147="Yes"),OFFSET('Water Data'!$F$9,0,10*ROW('Water Data'!F141)),NA())</f>
        <v>#N/A</v>
      </c>
      <c r="M147" s="91" t="e">
        <f ca="true">+IF(AND(ISNUMBER(OFFSET('Water Data'!$G$4,0,10*ROW('Water Data'!G141))),'Data Summary'!CB147="Yes"),100-OFFSET('Water Data'!$G$4,0,10*ROW('Water Data'!G141)),NA())</f>
        <v>#N/A</v>
      </c>
      <c r="N147" s="91" t="e">
        <f ca="true">+IF(AND(ISNUMBER(OFFSET('Water Data'!$G$6,0,10*ROW('Water Data'!G141))),'Data Summary'!CC147="Yes"),OFFSET('Water Data'!$G$6,0,10*ROW('Water Data'!G141)),NA())</f>
        <v>#N/A</v>
      </c>
      <c r="O147" s="91" t="e">
        <f ca="true">+IF(AND(ISNUMBER(OFFSET('Water Data'!$G$9,0,10*ROW('Water Data'!G141))),'Data Summary'!CD147="Yes"),OFFSET('Water Data'!$G$9,0,10*ROW('Water Data'!G141)),NA())</f>
        <v>#N/A</v>
      </c>
      <c r="P147" s="91" t="e">
        <f ca="true">+IF(AND(ISNUMBER(OFFSET('Water Data'!$H$4,0,10*ROW('Water Data'!H141))),'Data Summary'!CE147="Yes"),100-OFFSET('Water Data'!$H$4,0,10*ROW('Water Data'!H141)),NA())</f>
        <v>#N/A</v>
      </c>
      <c r="Q147" s="91" t="e">
        <f ca="true">+IF(AND(ISNUMBER(OFFSET('Water Data'!$H$6,0,10*ROW('Water Data'!H141))),'Data Summary'!CF147="Yes"),OFFSET('Water Data'!$H$6,0,10*ROW('Water Data'!H141)),NA())</f>
        <v>#N/A</v>
      </c>
      <c r="R147" s="91" t="e">
        <f ca="true">+IF(AND(ISNUMBER(OFFSET('Water Data'!$H$9,0,10*ROW('Water Data'!H141))),'Data Summary'!CG147="Yes"),OFFSET('Water Data'!$H$9,0,10*ROW('Water Data'!H141)),NA())</f>
        <v>#N/A</v>
      </c>
      <c r="S147" s="91" t="e">
        <f ca="true">+IF(AND(ISNUMBER(OFFSET('Water Data'!$I$4,0,10*ROW('Water Data'!I141))),'Data Summary'!CH147="Yes"),100-OFFSET('Water Data'!$I$4,0,10*ROW('Water Data'!I141)),NA())</f>
        <v>#N/A</v>
      </c>
      <c r="T147" s="91" t="e">
        <f ca="true">+IF(AND(ISNUMBER(OFFSET('Water Data'!$I$6,0,10*ROW('Water Data'!I141))),'Data Summary'!CI147="Yes"),OFFSET('Water Data'!$I$6,0,10*ROW('Water Data'!I141)),NA())</f>
        <v>#N/A</v>
      </c>
      <c r="U147" s="91" t="e">
        <f ca="true">+IF(AND(ISNUMBER(OFFSET('Water Data'!$I$9,0,10*ROW('Water Data'!I141))),'Data Summary'!CJ147="Yes"),OFFSET('Water Data'!$I$9,0,10*ROW('Water Data'!I141)),NA())</f>
        <v>#N/A</v>
      </c>
      <c r="V147" s="92" t="e">
        <f ca="true">+IF(AND(ISNUMBER(OFFSET('Sanitation Data'!$D$4,0,10*ROW('Sanitation Data'!D141))),'Data Summary'!CK147="Yes"),100-OFFSET('Sanitation Data'!$D$4,0,10*ROW('Sanitation Data'!D141)),NA())</f>
        <v>#N/A</v>
      </c>
      <c r="W147" s="92" t="e">
        <f ca="true">+IF(AND(ISNUMBER(OFFSET('Sanitation Data'!$D$6,0,10*ROW('Sanitation Data'!D141))),'Data Summary'!CL147="Yes"),OFFSET('Sanitation Data'!$D$6,0,10*ROW('Sanitation Data'!D141)),NA())</f>
        <v>#N/A</v>
      </c>
      <c r="X147" s="92" t="e">
        <f ca="true">+IF(AND(ISNUMBER(OFFSET('Sanitation Data'!$D$10,0,10*ROW('Sanitation Data'!D141))),'Data Summary'!CM147="Yes"),OFFSET('Sanitation Data'!$D$10,0,10*ROW('Sanitation Data'!D141)),NA())</f>
        <v>#N/A</v>
      </c>
      <c r="Y147" s="92" t="e">
        <f ca="true">+IF(AND(ISNUMBER(OFFSET('Sanitation Data'!$D$11,0,10*ROW('Sanitation Data'!D141))),'Data Summary'!CN147="Yes"),OFFSET('Sanitation Data'!$D$11,0,10*ROW('Sanitation Data'!D141)),NA())</f>
        <v>#N/A</v>
      </c>
      <c r="Z147" s="92" t="e">
        <f ca="true">+IF(AND(ISNUMBER(OFFSET('Sanitation Data'!$D$12,0,10*ROW('Sanitation Data'!D141))),'Data Summary'!CO147="Yes"),OFFSET('Sanitation Data'!$D$12,0,10*ROW('Sanitation Data'!D141)),NA())</f>
        <v>#N/A</v>
      </c>
      <c r="AA147" s="92" t="e">
        <f ca="true">+IF(AND(ISNUMBER(OFFSET('Sanitation Data'!$E$4,0,10*ROW('Sanitation Data'!E141))),'Data Summary'!CP147="Yes"),100-OFFSET('Sanitation Data'!$E$4,0,10*ROW('Sanitation Data'!E141)),NA())</f>
        <v>#N/A</v>
      </c>
      <c r="AB147" s="92" t="e">
        <f ca="true">+IF(AND(ISNUMBER(OFFSET('Sanitation Data'!$E$6,0,10*ROW('Sanitation Data'!E141))),'Data Summary'!CQ147="Yes"),OFFSET('Sanitation Data'!$E$6,0,10*ROW('Sanitation Data'!E141)),NA())</f>
        <v>#N/A</v>
      </c>
      <c r="AC147" s="92" t="e">
        <f ca="true">+IF(AND(ISNUMBER(OFFSET('Sanitation Data'!$E$10,0,10*ROW('Sanitation Data'!E141))),'Data Summary'!CR147="Yes"),OFFSET('Sanitation Data'!$E$10,0,10*ROW('Sanitation Data'!E141)),NA())</f>
        <v>#N/A</v>
      </c>
      <c r="AD147" s="92" t="e">
        <f ca="true">+IF(AND(ISNUMBER(OFFSET('Sanitation Data'!$E$11,0,10*ROW('Sanitation Data'!E141))),'Data Summary'!CS147="Yes"),OFFSET('Sanitation Data'!$E$11,0,10*ROW('Sanitation Data'!E141)),NA())</f>
        <v>#N/A</v>
      </c>
      <c r="AE147" s="92" t="e">
        <f ca="true">+IF(AND(ISNUMBER(OFFSET('Sanitation Data'!$E$12,0,10*ROW('Sanitation Data'!E141))),'Data Summary'!CT147="Yes"),OFFSET('Sanitation Data'!$E$12,0,10*ROW('Sanitation Data'!E141)),NA())</f>
        <v>#N/A</v>
      </c>
      <c r="AF147" s="92" t="e">
        <f ca="true">+IF(AND(ISNUMBER(OFFSET('Sanitation Data'!$F$4,0,10*ROW('Sanitation Data'!F141))),'Data Summary'!CU147="Yes"),100-OFFSET('Sanitation Data'!$F$4,0,10*ROW('Sanitation Data'!F141)),NA())</f>
        <v>#N/A</v>
      </c>
      <c r="AG147" s="92" t="e">
        <f ca="true">+IF(AND(ISNUMBER(OFFSET('Sanitation Data'!$F$6,0,10*ROW('Sanitation Data'!F141))),'Data Summary'!CV147="Yes"),OFFSET('Sanitation Data'!$F$6,0,10*ROW('Sanitation Data'!F141)),NA())</f>
        <v>#N/A</v>
      </c>
      <c r="AH147" s="92" t="e">
        <f ca="true">+IF(AND(ISNUMBER(OFFSET('Sanitation Data'!$F$10,0,10*ROW('Sanitation Data'!F141))),'Data Summary'!CW147="Yes"),OFFSET('Sanitation Data'!$F$10,0,10*ROW('Sanitation Data'!F141)),NA())</f>
        <v>#N/A</v>
      </c>
      <c r="AI147" s="92" t="e">
        <f ca="true">+IF(AND(ISNUMBER(OFFSET('Sanitation Data'!$F$11,0,10*ROW('Sanitation Data'!F141))),'Data Summary'!CX147="Yes"),OFFSET('Sanitation Data'!$F$11,0,10*ROW('Sanitation Data'!F141)),NA())</f>
        <v>#N/A</v>
      </c>
      <c r="AJ147" s="92" t="e">
        <f ca="true">+IF(AND(ISNUMBER(OFFSET('Sanitation Data'!$F$12,0,10*ROW('Sanitation Data'!F141))),'Data Summary'!CY147="Yes"),OFFSET('Sanitation Data'!$F$12,0,10*ROW('Sanitation Data'!F141)),NA())</f>
        <v>#N/A</v>
      </c>
      <c r="AK147" s="92" t="e">
        <f ca="true">+IF(AND(ISNUMBER(OFFSET('Sanitation Data'!$G$4,0,10*ROW('Sanitation Data'!G141))),'Data Summary'!CZ147="Yes"),100-OFFSET('Sanitation Data'!$G$4,0,10*ROW('Sanitation Data'!G141)),NA())</f>
        <v>#N/A</v>
      </c>
      <c r="AL147" s="92" t="e">
        <f ca="true">+IF(AND(ISNUMBER(OFFSET('Sanitation Data'!$G$6,0,10*ROW('Sanitation Data'!G141))),'Data Summary'!DA147="Yes"),OFFSET('Sanitation Data'!$G$6,0,10*ROW('Sanitation Data'!G141)),NA())</f>
        <v>#N/A</v>
      </c>
      <c r="AM147" s="92" t="e">
        <f ca="true">+IF(AND(ISNUMBER(OFFSET('Sanitation Data'!$G$10,0,10*ROW('Sanitation Data'!G141))),'Data Summary'!DB147="Yes"),OFFSET('Sanitation Data'!$G$10,0,10*ROW('Sanitation Data'!G141)),NA())</f>
        <v>#N/A</v>
      </c>
      <c r="AN147" s="92" t="e">
        <f ca="true">+IF(AND(ISNUMBER(OFFSET('Sanitation Data'!$G$11,0,10*ROW('Sanitation Data'!G141))),'Data Summary'!DC147="Yes"),OFFSET('Sanitation Data'!$G$11,0,10*ROW('Sanitation Data'!G141)),NA())</f>
        <v>#N/A</v>
      </c>
      <c r="AO147" s="92" t="e">
        <f ca="true">+IF(AND(ISNUMBER(OFFSET('Sanitation Data'!$G$12,0,10*ROW('Sanitation Data'!G141))),'Data Summary'!DD147="Yes"),OFFSET('Sanitation Data'!$G$12,0,10*ROW('Sanitation Data'!G141)),NA())</f>
        <v>#N/A</v>
      </c>
      <c r="AP147" s="92" t="e">
        <f ca="true">+IF(AND(ISNUMBER(OFFSET('Sanitation Data'!$H$4,0,10*ROW('Sanitation Data'!H141))),'Data Summary'!DE147="Yes"),100-OFFSET('Sanitation Data'!$H$4,0,10*ROW('Sanitation Data'!H141)),NA())</f>
        <v>#N/A</v>
      </c>
      <c r="AQ147" s="92" t="e">
        <f ca="true">+IF(AND(ISNUMBER(OFFSET('Sanitation Data'!$H$6,0,10*ROW('Sanitation Data'!H141))),'Data Summary'!DF147="Yes"),OFFSET('Sanitation Data'!$H$6,0,10*ROW('Sanitation Data'!H141)),NA())</f>
        <v>#N/A</v>
      </c>
      <c r="AR147" s="92" t="e">
        <f ca="true">+IF(AND(ISNUMBER(OFFSET('Sanitation Data'!$H$10,0,10*ROW('Sanitation Data'!H141))),'Data Summary'!DG147="Yes"),OFFSET('Sanitation Data'!$H$10,0,10*ROW('Sanitation Data'!H141)),NA())</f>
        <v>#N/A</v>
      </c>
      <c r="AS147" s="92" t="e">
        <f ca="true">+IF(AND(ISNUMBER(OFFSET('Sanitation Data'!$H$11,0,10*ROW('Sanitation Data'!H141))),'Data Summary'!DH147="Yes"),OFFSET('Sanitation Data'!$H$11,0,10*ROW('Sanitation Data'!H141)),NA())</f>
        <v>#N/A</v>
      </c>
      <c r="AT147" s="92" t="e">
        <f ca="true">+IF(AND(ISNUMBER(OFFSET('Sanitation Data'!$H$12,0,10*ROW('Sanitation Data'!H141))),'Data Summary'!DI147="Yes"),OFFSET('Sanitation Data'!$H$12,0,10*ROW('Sanitation Data'!H141)),NA())</f>
        <v>#N/A</v>
      </c>
      <c r="AU147" s="92" t="e">
        <f ca="true">+IF(AND(ISNUMBER(OFFSET('Sanitation Data'!$I$4,0,10*ROW('Sanitation Data'!I141))),'Data Summary'!DJ147="Yes"),100-OFFSET('Sanitation Data'!$I$4,0,10*ROW('Sanitation Data'!I141)),NA())</f>
        <v>#N/A</v>
      </c>
      <c r="AV147" s="92" t="e">
        <f ca="true">+IF(AND(ISNUMBER(OFFSET('Sanitation Data'!$I$6,0,10*ROW('Sanitation Data'!I141))),'Data Summary'!DK147="Yes"),OFFSET('Sanitation Data'!$I$6,0,10*ROW('Sanitation Data'!I141)),NA())</f>
        <v>#N/A</v>
      </c>
      <c r="AW147" s="92" t="e">
        <f ca="true">+IF(AND(ISNUMBER(OFFSET('Sanitation Data'!$I$10,0,10*ROW('Sanitation Data'!I141))),'Data Summary'!DL147="Yes"),OFFSET('Sanitation Data'!$I$10,0,10*ROW('Sanitation Data'!I141)),NA())</f>
        <v>#N/A</v>
      </c>
      <c r="AX147" s="92" t="e">
        <f ca="true">+IF(AND(ISNUMBER(OFFSET('Sanitation Data'!$I$11,0,10*ROW('Sanitation Data'!I141))),'Data Summary'!DM147="Yes"),OFFSET('Sanitation Data'!$I$11,0,10*ROW('Sanitation Data'!I141)),NA())</f>
        <v>#N/A</v>
      </c>
      <c r="AY147" s="92" t="e">
        <f ca="true">+IF(AND(ISNUMBER(OFFSET('Sanitation Data'!$I$12,0,10*ROW('Sanitation Data'!I141))),'Data Summary'!DN147="Yes"),OFFSET('Sanitation Data'!$I$12,0,10*ROW('Sanitation Data'!I141)),NA())</f>
        <v>#N/A</v>
      </c>
      <c r="AZ147" s="93" t="e">
        <f ca="true">+IF(AND(ISNUMBER(OFFSET('Hygiene Data'!$D$5,0,10*ROW('Hygiene Data'!D141))),'Data Summary'!DO147="Yes"),OFFSET('Hygiene Data'!$D$5,0,10*ROW('Hygiene Data'!D141)),NA())</f>
        <v>#N/A</v>
      </c>
      <c r="BA147" s="93" t="e">
        <f ca="true">+IF(AND(ISNUMBER(OFFSET('Hygiene Data'!$D$7,0,10*ROW('Hygiene Data'!D141))),'Data Summary'!DP147="Yes"),OFFSET('Hygiene Data'!$D$7,0,10*ROW('Hygiene Data'!D141)),NA())</f>
        <v>#N/A</v>
      </c>
      <c r="BB147" s="93" t="e">
        <f ca="true">+IF(AND(ISNUMBER(OFFSET('Hygiene Data'!$D$9,0,10*ROW('Hygiene Data'!D141))),'Data Summary'!DQ147="Yes"),OFFSET('Hygiene Data'!$D$9,0,10*ROW('Hygiene Data'!D141)),NA())</f>
        <v>#N/A</v>
      </c>
      <c r="BC147" s="93" t="e">
        <f ca="true">+IF(AND(ISNUMBER(OFFSET('Hygiene Data'!$E$5,0,10*ROW('Hygiene Data'!E141))),'Data Summary'!DR147="Yes"),OFFSET('Hygiene Data'!$E$5,0,10*ROW('Hygiene Data'!E141)),NA())</f>
        <v>#N/A</v>
      </c>
      <c r="BD147" s="93" t="e">
        <f ca="true">+IF(AND(ISNUMBER(OFFSET('Hygiene Data'!$E$7,0,10*ROW('Hygiene Data'!E141))),'Data Summary'!DS147="Yes"),OFFSET('Hygiene Data'!$E$7,0,10*ROW('Hygiene Data'!E141)),NA())</f>
        <v>#N/A</v>
      </c>
      <c r="BE147" s="93" t="e">
        <f ca="true">+IF(AND(ISNUMBER(OFFSET('Hygiene Data'!$E$9,0,10*ROW('Hygiene Data'!E141))),'Data Summary'!DT147="Yes"),OFFSET('Hygiene Data'!$E$9,0,10*ROW('Hygiene Data'!E141)),NA())</f>
        <v>#N/A</v>
      </c>
      <c r="BF147" s="93" t="e">
        <f ca="true">+IF(AND(ISNUMBER(OFFSET('Hygiene Data'!$F$5,0,10*ROW('Hygiene Data'!F141))),'Data Summary'!DU147="Yes"),OFFSET('Hygiene Data'!$F$5,0,10*ROW('Hygiene Data'!F141)),NA())</f>
        <v>#N/A</v>
      </c>
      <c r="BG147" s="93" t="e">
        <f ca="true">+IF(AND(ISNUMBER(OFFSET('Hygiene Data'!$F$7,0,10*ROW('Hygiene Data'!F141))),'Data Summary'!DV147="Yes"),OFFSET('Hygiene Data'!$F$7,0,10*ROW('Hygiene Data'!F141)),NA())</f>
        <v>#N/A</v>
      </c>
      <c r="BH147" s="93" t="e">
        <f ca="true">+IF(AND(ISNUMBER(OFFSET('Hygiene Data'!$F$9,0,10*ROW('Hygiene Data'!F141))),'Data Summary'!DW147="Yes"),OFFSET('Hygiene Data'!$F$9,0,10*ROW('Hygiene Data'!F141)),NA())</f>
        <v>#N/A</v>
      </c>
      <c r="BI147" s="93" t="e">
        <f ca="true">+IF(AND(ISNUMBER(OFFSET('Hygiene Data'!$G$5,0,10*ROW('Hygiene Data'!G141))),'Data Summary'!DX147="Yes"),OFFSET('Hygiene Data'!$G$5,0,10*ROW('Hygiene Data'!G141)),NA())</f>
        <v>#N/A</v>
      </c>
      <c r="BJ147" s="93" t="e">
        <f ca="true">+IF(AND(ISNUMBER(OFFSET('Hygiene Data'!$G$7,0,10*ROW('Hygiene Data'!G141))),'Data Summary'!DY147="Yes"),OFFSET('Hygiene Data'!$G$7,0,10*ROW('Hygiene Data'!G141)),NA())</f>
        <v>#N/A</v>
      </c>
      <c r="BK147" s="93" t="e">
        <f ca="true">+IF(AND(ISNUMBER(OFFSET('Hygiene Data'!$G$9,0,10*ROW('Hygiene Data'!G141))),'Data Summary'!DZ147="Yes"),OFFSET('Hygiene Data'!$G$9,0,10*ROW('Hygiene Data'!G141)),NA())</f>
        <v>#N/A</v>
      </c>
      <c r="BL147" s="93" t="e">
        <f ca="true">+IF(AND(ISNUMBER(OFFSET('Hygiene Data'!$H$5,0,10*ROW('Hygiene Data'!H141))),'Data Summary'!EA147="Yes"),OFFSET('Hygiene Data'!$H$5,0,10*ROW('Hygiene Data'!H141)),NA())</f>
        <v>#N/A</v>
      </c>
      <c r="BM147" s="93" t="e">
        <f ca="true">+IF(AND(ISNUMBER(OFFSET('Hygiene Data'!$H$7,0,10*ROW('Hygiene Data'!H141))),'Data Summary'!EB147="Yes"),OFFSET('Hygiene Data'!$H$7,0,10*ROW('Hygiene Data'!H141)),NA())</f>
        <v>#N/A</v>
      </c>
      <c r="BN147" s="93" t="e">
        <f ca="true">+IF(AND(ISNUMBER(OFFSET('Hygiene Data'!$H$9,0,10*ROW('Hygiene Data'!H141))),'Data Summary'!EC147="Yes"),OFFSET('Hygiene Data'!$H$9,0,10*ROW('Hygiene Data'!H141)),NA())</f>
        <v>#N/A</v>
      </c>
      <c r="BO147" s="93" t="e">
        <f ca="true">+IF(AND(ISNUMBER(OFFSET('Hygiene Data'!$I$5,0,10*ROW('Hygiene Data'!I141))),'Data Summary'!ED147="Yes"),OFFSET('Hygiene Data'!$I$5,0,10*ROW('Hygiene Data'!I141)),NA())</f>
        <v>#N/A</v>
      </c>
      <c r="BP147" s="93" t="e">
        <f ca="true">+IF(AND(ISNUMBER(OFFSET('Hygiene Data'!$I$7,0,10*ROW('Hygiene Data'!I141))),'Data Summary'!EE147="Yes"),OFFSET('Hygiene Data'!$I$7,0,10*ROW('Hygiene Data'!I141)),NA())</f>
        <v>#N/A</v>
      </c>
      <c r="BQ147" s="93" t="e">
        <f ca="true">+IF(AND(ISNUMBER(OFFSET('Hygiene Data'!$I$9,0,10*ROW('Hygiene Data'!I141))),'Data Summary'!EF147="Yes"),OFFSET('Hygiene Data'!$I$9,0,10*ROW('Hygiene Data'!I141)),NA())</f>
        <v>#N/A</v>
      </c>
    </row>
    <row xmlns:x14ac="http://schemas.microsoft.com/office/spreadsheetml/2009/9/ac" r="148" x14ac:dyDescent="0.2">
      <c r="A148" s="328" t="e">
        <f ca="true">+RIGHT('Data Summary'!A148,LEN('Data Summary'!A148)-9)</f>
        <v>#VALUE!</v>
      </c>
      <c r="B148" s="35" t="str">
        <f ca="true">+IF(ISTEXT('Data Summary'!B148),'Data Summary'!B148,"")</f>
        <v/>
      </c>
      <c r="C148" s="327" t="e">
        <f ca="true">+VALUE('Data Summary'!C148)</f>
        <v>#VALUE!</v>
      </c>
      <c r="D148" s="91" t="e">
        <f ca="true">+IF(AND(ISNUMBER(OFFSET('Water Data'!$D$4,0,10*ROW('Water Data'!D142))),'Data Summary'!BS148="Yes"),100-OFFSET('Water Data'!$D$4,0,10*ROW('Water Data'!D142)),NA())</f>
        <v>#N/A</v>
      </c>
      <c r="E148" s="91" t="e">
        <f ca="true">+IF(AND(ISNUMBER(OFFSET('Water Data'!$D$6,0,10*ROW('Water Data'!D142))),'Data Summary'!BT148="Yes"),OFFSET('Water Data'!$D$6,0,10*ROW('Water Data'!D142)),NA())</f>
        <v>#N/A</v>
      </c>
      <c r="F148" s="91" t="e">
        <f ca="true">+IF(AND(ISNUMBER(OFFSET('Water Data'!$D$9,0,10*ROW('Water Data'!D142))),'Data Summary'!BU148="Yes"),OFFSET('Water Data'!$D$9,0,10*ROW('Water Data'!D142)),NA())</f>
        <v>#N/A</v>
      </c>
      <c r="G148" s="91" t="e">
        <f ca="true">+IF(AND(ISNUMBER(OFFSET('Water Data'!$E$4,0,10*ROW('Water Data'!E142))),'Data Summary'!BV148="Yes"),100-OFFSET('Water Data'!$E$4,0,10*ROW('Water Data'!E142)),NA())</f>
        <v>#N/A</v>
      </c>
      <c r="H148" s="91" t="e">
        <f ca="true">+IF(AND(ISNUMBER(OFFSET('Water Data'!$E$6,0,10*ROW('Water Data'!E142))),'Data Summary'!BW148="Yes"),OFFSET('Water Data'!$E$6,0,10*ROW('Water Data'!E142)),NA())</f>
        <v>#N/A</v>
      </c>
      <c r="I148" s="91" t="e">
        <f ca="true">+IF(AND(ISNUMBER(OFFSET('Water Data'!$E$9,0,10*ROW('Water Data'!E142))),'Data Summary'!BX148="Yes"),OFFSET('Water Data'!$E$9,0,10*ROW('Water Data'!E142)),NA())</f>
        <v>#N/A</v>
      </c>
      <c r="J148" s="91" t="e">
        <f ca="true">+IF(AND(ISNUMBER(OFFSET('Water Data'!$F$4,0,10*ROW('Water Data'!F142))),'Data Summary'!BY148="Yes"),100-OFFSET('Water Data'!$F$4,0,10*ROW('Water Data'!F142)),NA())</f>
        <v>#N/A</v>
      </c>
      <c r="K148" s="91" t="e">
        <f ca="true">+IF(AND(ISNUMBER(OFFSET('Water Data'!$F$6,0,10*ROW('Water Data'!F142))),'Data Summary'!BZ148="Yes"),OFFSET('Water Data'!$F$6,0,10*ROW('Water Data'!F142)),NA())</f>
        <v>#N/A</v>
      </c>
      <c r="L148" s="91" t="e">
        <f ca="true">+IF(AND(ISNUMBER(OFFSET('Water Data'!$F$9,0,10*ROW('Water Data'!F142))),'Data Summary'!CA148="Yes"),OFFSET('Water Data'!$F$9,0,10*ROW('Water Data'!F142)),NA())</f>
        <v>#N/A</v>
      </c>
      <c r="M148" s="91" t="e">
        <f ca="true">+IF(AND(ISNUMBER(OFFSET('Water Data'!$G$4,0,10*ROW('Water Data'!G142))),'Data Summary'!CB148="Yes"),100-OFFSET('Water Data'!$G$4,0,10*ROW('Water Data'!G142)),NA())</f>
        <v>#N/A</v>
      </c>
      <c r="N148" s="91" t="e">
        <f ca="true">+IF(AND(ISNUMBER(OFFSET('Water Data'!$G$6,0,10*ROW('Water Data'!G142))),'Data Summary'!CC148="Yes"),OFFSET('Water Data'!$G$6,0,10*ROW('Water Data'!G142)),NA())</f>
        <v>#N/A</v>
      </c>
      <c r="O148" s="91" t="e">
        <f ca="true">+IF(AND(ISNUMBER(OFFSET('Water Data'!$G$9,0,10*ROW('Water Data'!G142))),'Data Summary'!CD148="Yes"),OFFSET('Water Data'!$G$9,0,10*ROW('Water Data'!G142)),NA())</f>
        <v>#N/A</v>
      </c>
      <c r="P148" s="91" t="e">
        <f ca="true">+IF(AND(ISNUMBER(OFFSET('Water Data'!$H$4,0,10*ROW('Water Data'!H142))),'Data Summary'!CE148="Yes"),100-OFFSET('Water Data'!$H$4,0,10*ROW('Water Data'!H142)),NA())</f>
        <v>#N/A</v>
      </c>
      <c r="Q148" s="91" t="e">
        <f ca="true">+IF(AND(ISNUMBER(OFFSET('Water Data'!$H$6,0,10*ROW('Water Data'!H142))),'Data Summary'!CF148="Yes"),OFFSET('Water Data'!$H$6,0,10*ROW('Water Data'!H142)),NA())</f>
        <v>#N/A</v>
      </c>
      <c r="R148" s="91" t="e">
        <f ca="true">+IF(AND(ISNUMBER(OFFSET('Water Data'!$H$9,0,10*ROW('Water Data'!H142))),'Data Summary'!CG148="Yes"),OFFSET('Water Data'!$H$9,0,10*ROW('Water Data'!H142)),NA())</f>
        <v>#N/A</v>
      </c>
      <c r="S148" s="91" t="e">
        <f ca="true">+IF(AND(ISNUMBER(OFFSET('Water Data'!$I$4,0,10*ROW('Water Data'!I142))),'Data Summary'!CH148="Yes"),100-OFFSET('Water Data'!$I$4,0,10*ROW('Water Data'!I142)),NA())</f>
        <v>#N/A</v>
      </c>
      <c r="T148" s="91" t="e">
        <f ca="true">+IF(AND(ISNUMBER(OFFSET('Water Data'!$I$6,0,10*ROW('Water Data'!I142))),'Data Summary'!CI148="Yes"),OFFSET('Water Data'!$I$6,0,10*ROW('Water Data'!I142)),NA())</f>
        <v>#N/A</v>
      </c>
      <c r="U148" s="91" t="e">
        <f ca="true">+IF(AND(ISNUMBER(OFFSET('Water Data'!$I$9,0,10*ROW('Water Data'!I142))),'Data Summary'!CJ148="Yes"),OFFSET('Water Data'!$I$9,0,10*ROW('Water Data'!I142)),NA())</f>
        <v>#N/A</v>
      </c>
      <c r="V148" s="92" t="e">
        <f ca="true">+IF(AND(ISNUMBER(OFFSET('Sanitation Data'!$D$4,0,10*ROW('Sanitation Data'!D142))),'Data Summary'!CK148="Yes"),100-OFFSET('Sanitation Data'!$D$4,0,10*ROW('Sanitation Data'!D142)),NA())</f>
        <v>#N/A</v>
      </c>
      <c r="W148" s="92" t="e">
        <f ca="true">+IF(AND(ISNUMBER(OFFSET('Sanitation Data'!$D$6,0,10*ROW('Sanitation Data'!D142))),'Data Summary'!CL148="Yes"),OFFSET('Sanitation Data'!$D$6,0,10*ROW('Sanitation Data'!D142)),NA())</f>
        <v>#N/A</v>
      </c>
      <c r="X148" s="92" t="e">
        <f ca="true">+IF(AND(ISNUMBER(OFFSET('Sanitation Data'!$D$10,0,10*ROW('Sanitation Data'!D142))),'Data Summary'!CM148="Yes"),OFFSET('Sanitation Data'!$D$10,0,10*ROW('Sanitation Data'!D142)),NA())</f>
        <v>#N/A</v>
      </c>
      <c r="Y148" s="92" t="e">
        <f ca="true">+IF(AND(ISNUMBER(OFFSET('Sanitation Data'!$D$11,0,10*ROW('Sanitation Data'!D142))),'Data Summary'!CN148="Yes"),OFFSET('Sanitation Data'!$D$11,0,10*ROW('Sanitation Data'!D142)),NA())</f>
        <v>#N/A</v>
      </c>
      <c r="Z148" s="92" t="e">
        <f ca="true">+IF(AND(ISNUMBER(OFFSET('Sanitation Data'!$D$12,0,10*ROW('Sanitation Data'!D142))),'Data Summary'!CO148="Yes"),OFFSET('Sanitation Data'!$D$12,0,10*ROW('Sanitation Data'!D142)),NA())</f>
        <v>#N/A</v>
      </c>
      <c r="AA148" s="92" t="e">
        <f ca="true">+IF(AND(ISNUMBER(OFFSET('Sanitation Data'!$E$4,0,10*ROW('Sanitation Data'!E142))),'Data Summary'!CP148="Yes"),100-OFFSET('Sanitation Data'!$E$4,0,10*ROW('Sanitation Data'!E142)),NA())</f>
        <v>#N/A</v>
      </c>
      <c r="AB148" s="92" t="e">
        <f ca="true">+IF(AND(ISNUMBER(OFFSET('Sanitation Data'!$E$6,0,10*ROW('Sanitation Data'!E142))),'Data Summary'!CQ148="Yes"),OFFSET('Sanitation Data'!$E$6,0,10*ROW('Sanitation Data'!E142)),NA())</f>
        <v>#N/A</v>
      </c>
      <c r="AC148" s="92" t="e">
        <f ca="true">+IF(AND(ISNUMBER(OFFSET('Sanitation Data'!$E$10,0,10*ROW('Sanitation Data'!E142))),'Data Summary'!CR148="Yes"),OFFSET('Sanitation Data'!$E$10,0,10*ROW('Sanitation Data'!E142)),NA())</f>
        <v>#N/A</v>
      </c>
      <c r="AD148" s="92" t="e">
        <f ca="true">+IF(AND(ISNUMBER(OFFSET('Sanitation Data'!$E$11,0,10*ROW('Sanitation Data'!E142))),'Data Summary'!CS148="Yes"),OFFSET('Sanitation Data'!$E$11,0,10*ROW('Sanitation Data'!E142)),NA())</f>
        <v>#N/A</v>
      </c>
      <c r="AE148" s="92" t="e">
        <f ca="true">+IF(AND(ISNUMBER(OFFSET('Sanitation Data'!$E$12,0,10*ROW('Sanitation Data'!E142))),'Data Summary'!CT148="Yes"),OFFSET('Sanitation Data'!$E$12,0,10*ROW('Sanitation Data'!E142)),NA())</f>
        <v>#N/A</v>
      </c>
      <c r="AF148" s="92" t="e">
        <f ca="true">+IF(AND(ISNUMBER(OFFSET('Sanitation Data'!$F$4,0,10*ROW('Sanitation Data'!F142))),'Data Summary'!CU148="Yes"),100-OFFSET('Sanitation Data'!$F$4,0,10*ROW('Sanitation Data'!F142)),NA())</f>
        <v>#N/A</v>
      </c>
      <c r="AG148" s="92" t="e">
        <f ca="true">+IF(AND(ISNUMBER(OFFSET('Sanitation Data'!$F$6,0,10*ROW('Sanitation Data'!F142))),'Data Summary'!CV148="Yes"),OFFSET('Sanitation Data'!$F$6,0,10*ROW('Sanitation Data'!F142)),NA())</f>
        <v>#N/A</v>
      </c>
      <c r="AH148" s="92" t="e">
        <f ca="true">+IF(AND(ISNUMBER(OFFSET('Sanitation Data'!$F$10,0,10*ROW('Sanitation Data'!F142))),'Data Summary'!CW148="Yes"),OFFSET('Sanitation Data'!$F$10,0,10*ROW('Sanitation Data'!F142)),NA())</f>
        <v>#N/A</v>
      </c>
      <c r="AI148" s="92" t="e">
        <f ca="true">+IF(AND(ISNUMBER(OFFSET('Sanitation Data'!$F$11,0,10*ROW('Sanitation Data'!F142))),'Data Summary'!CX148="Yes"),OFFSET('Sanitation Data'!$F$11,0,10*ROW('Sanitation Data'!F142)),NA())</f>
        <v>#N/A</v>
      </c>
      <c r="AJ148" s="92" t="e">
        <f ca="true">+IF(AND(ISNUMBER(OFFSET('Sanitation Data'!$F$12,0,10*ROW('Sanitation Data'!F142))),'Data Summary'!CY148="Yes"),OFFSET('Sanitation Data'!$F$12,0,10*ROW('Sanitation Data'!F142)),NA())</f>
        <v>#N/A</v>
      </c>
      <c r="AK148" s="92" t="e">
        <f ca="true">+IF(AND(ISNUMBER(OFFSET('Sanitation Data'!$G$4,0,10*ROW('Sanitation Data'!G142))),'Data Summary'!CZ148="Yes"),100-OFFSET('Sanitation Data'!$G$4,0,10*ROW('Sanitation Data'!G142)),NA())</f>
        <v>#N/A</v>
      </c>
      <c r="AL148" s="92" t="e">
        <f ca="true">+IF(AND(ISNUMBER(OFFSET('Sanitation Data'!$G$6,0,10*ROW('Sanitation Data'!G142))),'Data Summary'!DA148="Yes"),OFFSET('Sanitation Data'!$G$6,0,10*ROW('Sanitation Data'!G142)),NA())</f>
        <v>#N/A</v>
      </c>
      <c r="AM148" s="92" t="e">
        <f ca="true">+IF(AND(ISNUMBER(OFFSET('Sanitation Data'!$G$10,0,10*ROW('Sanitation Data'!G142))),'Data Summary'!DB148="Yes"),OFFSET('Sanitation Data'!$G$10,0,10*ROW('Sanitation Data'!G142)),NA())</f>
        <v>#N/A</v>
      </c>
      <c r="AN148" s="92" t="e">
        <f ca="true">+IF(AND(ISNUMBER(OFFSET('Sanitation Data'!$G$11,0,10*ROW('Sanitation Data'!G142))),'Data Summary'!DC148="Yes"),OFFSET('Sanitation Data'!$G$11,0,10*ROW('Sanitation Data'!G142)),NA())</f>
        <v>#N/A</v>
      </c>
      <c r="AO148" s="92" t="e">
        <f ca="true">+IF(AND(ISNUMBER(OFFSET('Sanitation Data'!$G$12,0,10*ROW('Sanitation Data'!G142))),'Data Summary'!DD148="Yes"),OFFSET('Sanitation Data'!$G$12,0,10*ROW('Sanitation Data'!G142)),NA())</f>
        <v>#N/A</v>
      </c>
      <c r="AP148" s="92" t="e">
        <f ca="true">+IF(AND(ISNUMBER(OFFSET('Sanitation Data'!$H$4,0,10*ROW('Sanitation Data'!H142))),'Data Summary'!DE148="Yes"),100-OFFSET('Sanitation Data'!$H$4,0,10*ROW('Sanitation Data'!H142)),NA())</f>
        <v>#N/A</v>
      </c>
      <c r="AQ148" s="92" t="e">
        <f ca="true">+IF(AND(ISNUMBER(OFFSET('Sanitation Data'!$H$6,0,10*ROW('Sanitation Data'!H142))),'Data Summary'!DF148="Yes"),OFFSET('Sanitation Data'!$H$6,0,10*ROW('Sanitation Data'!H142)),NA())</f>
        <v>#N/A</v>
      </c>
      <c r="AR148" s="92" t="e">
        <f ca="true">+IF(AND(ISNUMBER(OFFSET('Sanitation Data'!$H$10,0,10*ROW('Sanitation Data'!H142))),'Data Summary'!DG148="Yes"),OFFSET('Sanitation Data'!$H$10,0,10*ROW('Sanitation Data'!H142)),NA())</f>
        <v>#N/A</v>
      </c>
      <c r="AS148" s="92" t="e">
        <f ca="true">+IF(AND(ISNUMBER(OFFSET('Sanitation Data'!$H$11,0,10*ROW('Sanitation Data'!H142))),'Data Summary'!DH148="Yes"),OFFSET('Sanitation Data'!$H$11,0,10*ROW('Sanitation Data'!H142)),NA())</f>
        <v>#N/A</v>
      </c>
      <c r="AT148" s="92" t="e">
        <f ca="true">+IF(AND(ISNUMBER(OFFSET('Sanitation Data'!$H$12,0,10*ROW('Sanitation Data'!H142))),'Data Summary'!DI148="Yes"),OFFSET('Sanitation Data'!$H$12,0,10*ROW('Sanitation Data'!H142)),NA())</f>
        <v>#N/A</v>
      </c>
      <c r="AU148" s="92" t="e">
        <f ca="true">+IF(AND(ISNUMBER(OFFSET('Sanitation Data'!$I$4,0,10*ROW('Sanitation Data'!I142))),'Data Summary'!DJ148="Yes"),100-OFFSET('Sanitation Data'!$I$4,0,10*ROW('Sanitation Data'!I142)),NA())</f>
        <v>#N/A</v>
      </c>
      <c r="AV148" s="92" t="e">
        <f ca="true">+IF(AND(ISNUMBER(OFFSET('Sanitation Data'!$I$6,0,10*ROW('Sanitation Data'!I142))),'Data Summary'!DK148="Yes"),OFFSET('Sanitation Data'!$I$6,0,10*ROW('Sanitation Data'!I142)),NA())</f>
        <v>#N/A</v>
      </c>
      <c r="AW148" s="92" t="e">
        <f ca="true">+IF(AND(ISNUMBER(OFFSET('Sanitation Data'!$I$10,0,10*ROW('Sanitation Data'!I142))),'Data Summary'!DL148="Yes"),OFFSET('Sanitation Data'!$I$10,0,10*ROW('Sanitation Data'!I142)),NA())</f>
        <v>#N/A</v>
      </c>
      <c r="AX148" s="92" t="e">
        <f ca="true">+IF(AND(ISNUMBER(OFFSET('Sanitation Data'!$I$11,0,10*ROW('Sanitation Data'!I142))),'Data Summary'!DM148="Yes"),OFFSET('Sanitation Data'!$I$11,0,10*ROW('Sanitation Data'!I142)),NA())</f>
        <v>#N/A</v>
      </c>
      <c r="AY148" s="92" t="e">
        <f ca="true">+IF(AND(ISNUMBER(OFFSET('Sanitation Data'!$I$12,0,10*ROW('Sanitation Data'!I142))),'Data Summary'!DN148="Yes"),OFFSET('Sanitation Data'!$I$12,0,10*ROW('Sanitation Data'!I142)),NA())</f>
        <v>#N/A</v>
      </c>
      <c r="AZ148" s="93" t="e">
        <f ca="true">+IF(AND(ISNUMBER(OFFSET('Hygiene Data'!$D$5,0,10*ROW('Hygiene Data'!D142))),'Data Summary'!DO148="Yes"),OFFSET('Hygiene Data'!$D$5,0,10*ROW('Hygiene Data'!D142)),NA())</f>
        <v>#N/A</v>
      </c>
      <c r="BA148" s="93" t="e">
        <f ca="true">+IF(AND(ISNUMBER(OFFSET('Hygiene Data'!$D$7,0,10*ROW('Hygiene Data'!D142))),'Data Summary'!DP148="Yes"),OFFSET('Hygiene Data'!$D$7,0,10*ROW('Hygiene Data'!D142)),NA())</f>
        <v>#N/A</v>
      </c>
      <c r="BB148" s="93" t="e">
        <f ca="true">+IF(AND(ISNUMBER(OFFSET('Hygiene Data'!$D$9,0,10*ROW('Hygiene Data'!D142))),'Data Summary'!DQ148="Yes"),OFFSET('Hygiene Data'!$D$9,0,10*ROW('Hygiene Data'!D142)),NA())</f>
        <v>#N/A</v>
      </c>
      <c r="BC148" s="93" t="e">
        <f ca="true">+IF(AND(ISNUMBER(OFFSET('Hygiene Data'!$E$5,0,10*ROW('Hygiene Data'!E142))),'Data Summary'!DR148="Yes"),OFFSET('Hygiene Data'!$E$5,0,10*ROW('Hygiene Data'!E142)),NA())</f>
        <v>#N/A</v>
      </c>
      <c r="BD148" s="93" t="e">
        <f ca="true">+IF(AND(ISNUMBER(OFFSET('Hygiene Data'!$E$7,0,10*ROW('Hygiene Data'!E142))),'Data Summary'!DS148="Yes"),OFFSET('Hygiene Data'!$E$7,0,10*ROW('Hygiene Data'!E142)),NA())</f>
        <v>#N/A</v>
      </c>
      <c r="BE148" s="93" t="e">
        <f ca="true">+IF(AND(ISNUMBER(OFFSET('Hygiene Data'!$E$9,0,10*ROW('Hygiene Data'!E142))),'Data Summary'!DT148="Yes"),OFFSET('Hygiene Data'!$E$9,0,10*ROW('Hygiene Data'!E142)),NA())</f>
        <v>#N/A</v>
      </c>
      <c r="BF148" s="93" t="e">
        <f ca="true">+IF(AND(ISNUMBER(OFFSET('Hygiene Data'!$F$5,0,10*ROW('Hygiene Data'!F142))),'Data Summary'!DU148="Yes"),OFFSET('Hygiene Data'!$F$5,0,10*ROW('Hygiene Data'!F142)),NA())</f>
        <v>#N/A</v>
      </c>
      <c r="BG148" s="93" t="e">
        <f ca="true">+IF(AND(ISNUMBER(OFFSET('Hygiene Data'!$F$7,0,10*ROW('Hygiene Data'!F142))),'Data Summary'!DV148="Yes"),OFFSET('Hygiene Data'!$F$7,0,10*ROW('Hygiene Data'!F142)),NA())</f>
        <v>#N/A</v>
      </c>
      <c r="BH148" s="93" t="e">
        <f ca="true">+IF(AND(ISNUMBER(OFFSET('Hygiene Data'!$F$9,0,10*ROW('Hygiene Data'!F142))),'Data Summary'!DW148="Yes"),OFFSET('Hygiene Data'!$F$9,0,10*ROW('Hygiene Data'!F142)),NA())</f>
        <v>#N/A</v>
      </c>
      <c r="BI148" s="93" t="e">
        <f ca="true">+IF(AND(ISNUMBER(OFFSET('Hygiene Data'!$G$5,0,10*ROW('Hygiene Data'!G142))),'Data Summary'!DX148="Yes"),OFFSET('Hygiene Data'!$G$5,0,10*ROW('Hygiene Data'!G142)),NA())</f>
        <v>#N/A</v>
      </c>
      <c r="BJ148" s="93" t="e">
        <f ca="true">+IF(AND(ISNUMBER(OFFSET('Hygiene Data'!$G$7,0,10*ROW('Hygiene Data'!G142))),'Data Summary'!DY148="Yes"),OFFSET('Hygiene Data'!$G$7,0,10*ROW('Hygiene Data'!G142)),NA())</f>
        <v>#N/A</v>
      </c>
      <c r="BK148" s="93" t="e">
        <f ca="true">+IF(AND(ISNUMBER(OFFSET('Hygiene Data'!$G$9,0,10*ROW('Hygiene Data'!G142))),'Data Summary'!DZ148="Yes"),OFFSET('Hygiene Data'!$G$9,0,10*ROW('Hygiene Data'!G142)),NA())</f>
        <v>#N/A</v>
      </c>
      <c r="BL148" s="93" t="e">
        <f ca="true">+IF(AND(ISNUMBER(OFFSET('Hygiene Data'!$H$5,0,10*ROW('Hygiene Data'!H142))),'Data Summary'!EA148="Yes"),OFFSET('Hygiene Data'!$H$5,0,10*ROW('Hygiene Data'!H142)),NA())</f>
        <v>#N/A</v>
      </c>
      <c r="BM148" s="93" t="e">
        <f ca="true">+IF(AND(ISNUMBER(OFFSET('Hygiene Data'!$H$7,0,10*ROW('Hygiene Data'!H142))),'Data Summary'!EB148="Yes"),OFFSET('Hygiene Data'!$H$7,0,10*ROW('Hygiene Data'!H142)),NA())</f>
        <v>#N/A</v>
      </c>
      <c r="BN148" s="93" t="e">
        <f ca="true">+IF(AND(ISNUMBER(OFFSET('Hygiene Data'!$H$9,0,10*ROW('Hygiene Data'!H142))),'Data Summary'!EC148="Yes"),OFFSET('Hygiene Data'!$H$9,0,10*ROW('Hygiene Data'!H142)),NA())</f>
        <v>#N/A</v>
      </c>
      <c r="BO148" s="93" t="e">
        <f ca="true">+IF(AND(ISNUMBER(OFFSET('Hygiene Data'!$I$5,0,10*ROW('Hygiene Data'!I142))),'Data Summary'!ED148="Yes"),OFFSET('Hygiene Data'!$I$5,0,10*ROW('Hygiene Data'!I142)),NA())</f>
        <v>#N/A</v>
      </c>
      <c r="BP148" s="93" t="e">
        <f ca="true">+IF(AND(ISNUMBER(OFFSET('Hygiene Data'!$I$7,0,10*ROW('Hygiene Data'!I142))),'Data Summary'!EE148="Yes"),OFFSET('Hygiene Data'!$I$7,0,10*ROW('Hygiene Data'!I142)),NA())</f>
        <v>#N/A</v>
      </c>
      <c r="BQ148" s="93" t="e">
        <f ca="true">+IF(AND(ISNUMBER(OFFSET('Hygiene Data'!$I$9,0,10*ROW('Hygiene Data'!I142))),'Data Summary'!EF148="Yes"),OFFSET('Hygiene Data'!$I$9,0,10*ROW('Hygiene Data'!I142)),NA())</f>
        <v>#N/A</v>
      </c>
    </row>
    <row xmlns:x14ac="http://schemas.microsoft.com/office/spreadsheetml/2009/9/ac" r="149" x14ac:dyDescent="0.2">
      <c r="A149" s="328" t="e">
        <f ca="true">+RIGHT('Data Summary'!A149,LEN('Data Summary'!A149)-9)</f>
        <v>#VALUE!</v>
      </c>
      <c r="B149" s="35" t="str">
        <f ca="true">+IF(ISTEXT('Data Summary'!B149),'Data Summary'!B149,"")</f>
        <v/>
      </c>
      <c r="C149" s="327" t="e">
        <f ca="true">+VALUE('Data Summary'!C149)</f>
        <v>#VALUE!</v>
      </c>
      <c r="D149" s="91" t="e">
        <f ca="true">+IF(AND(ISNUMBER(OFFSET('Water Data'!$D$4,0,10*ROW('Water Data'!D143))),'Data Summary'!BS149="Yes"),100-OFFSET('Water Data'!$D$4,0,10*ROW('Water Data'!D143)),NA())</f>
        <v>#N/A</v>
      </c>
      <c r="E149" s="91" t="e">
        <f ca="true">+IF(AND(ISNUMBER(OFFSET('Water Data'!$D$6,0,10*ROW('Water Data'!D143))),'Data Summary'!BT149="Yes"),OFFSET('Water Data'!$D$6,0,10*ROW('Water Data'!D143)),NA())</f>
        <v>#N/A</v>
      </c>
      <c r="F149" s="91" t="e">
        <f ca="true">+IF(AND(ISNUMBER(OFFSET('Water Data'!$D$9,0,10*ROW('Water Data'!D143))),'Data Summary'!BU149="Yes"),OFFSET('Water Data'!$D$9,0,10*ROW('Water Data'!D143)),NA())</f>
        <v>#N/A</v>
      </c>
      <c r="G149" s="91" t="e">
        <f ca="true">+IF(AND(ISNUMBER(OFFSET('Water Data'!$E$4,0,10*ROW('Water Data'!E143))),'Data Summary'!BV149="Yes"),100-OFFSET('Water Data'!$E$4,0,10*ROW('Water Data'!E143)),NA())</f>
        <v>#N/A</v>
      </c>
      <c r="H149" s="91" t="e">
        <f ca="true">+IF(AND(ISNUMBER(OFFSET('Water Data'!$E$6,0,10*ROW('Water Data'!E143))),'Data Summary'!BW149="Yes"),OFFSET('Water Data'!$E$6,0,10*ROW('Water Data'!E143)),NA())</f>
        <v>#N/A</v>
      </c>
      <c r="I149" s="91" t="e">
        <f ca="true">+IF(AND(ISNUMBER(OFFSET('Water Data'!$E$9,0,10*ROW('Water Data'!E143))),'Data Summary'!BX149="Yes"),OFFSET('Water Data'!$E$9,0,10*ROW('Water Data'!E143)),NA())</f>
        <v>#N/A</v>
      </c>
      <c r="J149" s="91" t="e">
        <f ca="true">+IF(AND(ISNUMBER(OFFSET('Water Data'!$F$4,0,10*ROW('Water Data'!F143))),'Data Summary'!BY149="Yes"),100-OFFSET('Water Data'!$F$4,0,10*ROW('Water Data'!F143)),NA())</f>
        <v>#N/A</v>
      </c>
      <c r="K149" s="91" t="e">
        <f ca="true">+IF(AND(ISNUMBER(OFFSET('Water Data'!$F$6,0,10*ROW('Water Data'!F143))),'Data Summary'!BZ149="Yes"),OFFSET('Water Data'!$F$6,0,10*ROW('Water Data'!F143)),NA())</f>
        <v>#N/A</v>
      </c>
      <c r="L149" s="91" t="e">
        <f ca="true">+IF(AND(ISNUMBER(OFFSET('Water Data'!$F$9,0,10*ROW('Water Data'!F143))),'Data Summary'!CA149="Yes"),OFFSET('Water Data'!$F$9,0,10*ROW('Water Data'!F143)),NA())</f>
        <v>#N/A</v>
      </c>
      <c r="M149" s="91" t="e">
        <f ca="true">+IF(AND(ISNUMBER(OFFSET('Water Data'!$G$4,0,10*ROW('Water Data'!G143))),'Data Summary'!CB149="Yes"),100-OFFSET('Water Data'!$G$4,0,10*ROW('Water Data'!G143)),NA())</f>
        <v>#N/A</v>
      </c>
      <c r="N149" s="91" t="e">
        <f ca="true">+IF(AND(ISNUMBER(OFFSET('Water Data'!$G$6,0,10*ROW('Water Data'!G143))),'Data Summary'!CC149="Yes"),OFFSET('Water Data'!$G$6,0,10*ROW('Water Data'!G143)),NA())</f>
        <v>#N/A</v>
      </c>
      <c r="O149" s="91" t="e">
        <f ca="true">+IF(AND(ISNUMBER(OFFSET('Water Data'!$G$9,0,10*ROW('Water Data'!G143))),'Data Summary'!CD149="Yes"),OFFSET('Water Data'!$G$9,0,10*ROW('Water Data'!G143)),NA())</f>
        <v>#N/A</v>
      </c>
      <c r="P149" s="91" t="e">
        <f ca="true">+IF(AND(ISNUMBER(OFFSET('Water Data'!$H$4,0,10*ROW('Water Data'!H143))),'Data Summary'!CE149="Yes"),100-OFFSET('Water Data'!$H$4,0,10*ROW('Water Data'!H143)),NA())</f>
        <v>#N/A</v>
      </c>
      <c r="Q149" s="91" t="e">
        <f ca="true">+IF(AND(ISNUMBER(OFFSET('Water Data'!$H$6,0,10*ROW('Water Data'!H143))),'Data Summary'!CF149="Yes"),OFFSET('Water Data'!$H$6,0,10*ROW('Water Data'!H143)),NA())</f>
        <v>#N/A</v>
      </c>
      <c r="R149" s="91" t="e">
        <f ca="true">+IF(AND(ISNUMBER(OFFSET('Water Data'!$H$9,0,10*ROW('Water Data'!H143))),'Data Summary'!CG149="Yes"),OFFSET('Water Data'!$H$9,0,10*ROW('Water Data'!H143)),NA())</f>
        <v>#N/A</v>
      </c>
      <c r="S149" s="91" t="e">
        <f ca="true">+IF(AND(ISNUMBER(OFFSET('Water Data'!$I$4,0,10*ROW('Water Data'!I143))),'Data Summary'!CH149="Yes"),100-OFFSET('Water Data'!$I$4,0,10*ROW('Water Data'!I143)),NA())</f>
        <v>#N/A</v>
      </c>
      <c r="T149" s="91" t="e">
        <f ca="true">+IF(AND(ISNUMBER(OFFSET('Water Data'!$I$6,0,10*ROW('Water Data'!I143))),'Data Summary'!CI149="Yes"),OFFSET('Water Data'!$I$6,0,10*ROW('Water Data'!I143)),NA())</f>
        <v>#N/A</v>
      </c>
      <c r="U149" s="91" t="e">
        <f ca="true">+IF(AND(ISNUMBER(OFFSET('Water Data'!$I$9,0,10*ROW('Water Data'!I143))),'Data Summary'!CJ149="Yes"),OFFSET('Water Data'!$I$9,0,10*ROW('Water Data'!I143)),NA())</f>
        <v>#N/A</v>
      </c>
      <c r="V149" s="92" t="e">
        <f ca="true">+IF(AND(ISNUMBER(OFFSET('Sanitation Data'!$D$4,0,10*ROW('Sanitation Data'!D143))),'Data Summary'!CK149="Yes"),100-OFFSET('Sanitation Data'!$D$4,0,10*ROW('Sanitation Data'!D143)),NA())</f>
        <v>#N/A</v>
      </c>
      <c r="W149" s="92" t="e">
        <f ca="true">+IF(AND(ISNUMBER(OFFSET('Sanitation Data'!$D$6,0,10*ROW('Sanitation Data'!D143))),'Data Summary'!CL149="Yes"),OFFSET('Sanitation Data'!$D$6,0,10*ROW('Sanitation Data'!D143)),NA())</f>
        <v>#N/A</v>
      </c>
      <c r="X149" s="92" t="e">
        <f ca="true">+IF(AND(ISNUMBER(OFFSET('Sanitation Data'!$D$10,0,10*ROW('Sanitation Data'!D143))),'Data Summary'!CM149="Yes"),OFFSET('Sanitation Data'!$D$10,0,10*ROW('Sanitation Data'!D143)),NA())</f>
        <v>#N/A</v>
      </c>
      <c r="Y149" s="92" t="e">
        <f ca="true">+IF(AND(ISNUMBER(OFFSET('Sanitation Data'!$D$11,0,10*ROW('Sanitation Data'!D143))),'Data Summary'!CN149="Yes"),OFFSET('Sanitation Data'!$D$11,0,10*ROW('Sanitation Data'!D143)),NA())</f>
        <v>#N/A</v>
      </c>
      <c r="Z149" s="92" t="e">
        <f ca="true">+IF(AND(ISNUMBER(OFFSET('Sanitation Data'!$D$12,0,10*ROW('Sanitation Data'!D143))),'Data Summary'!CO149="Yes"),OFFSET('Sanitation Data'!$D$12,0,10*ROW('Sanitation Data'!D143)),NA())</f>
        <v>#N/A</v>
      </c>
      <c r="AA149" s="92" t="e">
        <f ca="true">+IF(AND(ISNUMBER(OFFSET('Sanitation Data'!$E$4,0,10*ROW('Sanitation Data'!E143))),'Data Summary'!CP149="Yes"),100-OFFSET('Sanitation Data'!$E$4,0,10*ROW('Sanitation Data'!E143)),NA())</f>
        <v>#N/A</v>
      </c>
      <c r="AB149" s="92" t="e">
        <f ca="true">+IF(AND(ISNUMBER(OFFSET('Sanitation Data'!$E$6,0,10*ROW('Sanitation Data'!E143))),'Data Summary'!CQ149="Yes"),OFFSET('Sanitation Data'!$E$6,0,10*ROW('Sanitation Data'!E143)),NA())</f>
        <v>#N/A</v>
      </c>
      <c r="AC149" s="92" t="e">
        <f ca="true">+IF(AND(ISNUMBER(OFFSET('Sanitation Data'!$E$10,0,10*ROW('Sanitation Data'!E143))),'Data Summary'!CR149="Yes"),OFFSET('Sanitation Data'!$E$10,0,10*ROW('Sanitation Data'!E143)),NA())</f>
        <v>#N/A</v>
      </c>
      <c r="AD149" s="92" t="e">
        <f ca="true">+IF(AND(ISNUMBER(OFFSET('Sanitation Data'!$E$11,0,10*ROW('Sanitation Data'!E143))),'Data Summary'!CS149="Yes"),OFFSET('Sanitation Data'!$E$11,0,10*ROW('Sanitation Data'!E143)),NA())</f>
        <v>#N/A</v>
      </c>
      <c r="AE149" s="92" t="e">
        <f ca="true">+IF(AND(ISNUMBER(OFFSET('Sanitation Data'!$E$12,0,10*ROW('Sanitation Data'!E143))),'Data Summary'!CT149="Yes"),OFFSET('Sanitation Data'!$E$12,0,10*ROW('Sanitation Data'!E143)),NA())</f>
        <v>#N/A</v>
      </c>
      <c r="AF149" s="92" t="e">
        <f ca="true">+IF(AND(ISNUMBER(OFFSET('Sanitation Data'!$F$4,0,10*ROW('Sanitation Data'!F143))),'Data Summary'!CU149="Yes"),100-OFFSET('Sanitation Data'!$F$4,0,10*ROW('Sanitation Data'!F143)),NA())</f>
        <v>#N/A</v>
      </c>
      <c r="AG149" s="92" t="e">
        <f ca="true">+IF(AND(ISNUMBER(OFFSET('Sanitation Data'!$F$6,0,10*ROW('Sanitation Data'!F143))),'Data Summary'!CV149="Yes"),OFFSET('Sanitation Data'!$F$6,0,10*ROW('Sanitation Data'!F143)),NA())</f>
        <v>#N/A</v>
      </c>
      <c r="AH149" s="92" t="e">
        <f ca="true">+IF(AND(ISNUMBER(OFFSET('Sanitation Data'!$F$10,0,10*ROW('Sanitation Data'!F143))),'Data Summary'!CW149="Yes"),OFFSET('Sanitation Data'!$F$10,0,10*ROW('Sanitation Data'!F143)),NA())</f>
        <v>#N/A</v>
      </c>
      <c r="AI149" s="92" t="e">
        <f ca="true">+IF(AND(ISNUMBER(OFFSET('Sanitation Data'!$F$11,0,10*ROW('Sanitation Data'!F143))),'Data Summary'!CX149="Yes"),OFFSET('Sanitation Data'!$F$11,0,10*ROW('Sanitation Data'!F143)),NA())</f>
        <v>#N/A</v>
      </c>
      <c r="AJ149" s="92" t="e">
        <f ca="true">+IF(AND(ISNUMBER(OFFSET('Sanitation Data'!$F$12,0,10*ROW('Sanitation Data'!F143))),'Data Summary'!CY149="Yes"),OFFSET('Sanitation Data'!$F$12,0,10*ROW('Sanitation Data'!F143)),NA())</f>
        <v>#N/A</v>
      </c>
      <c r="AK149" s="92" t="e">
        <f ca="true">+IF(AND(ISNUMBER(OFFSET('Sanitation Data'!$G$4,0,10*ROW('Sanitation Data'!G143))),'Data Summary'!CZ149="Yes"),100-OFFSET('Sanitation Data'!$G$4,0,10*ROW('Sanitation Data'!G143)),NA())</f>
        <v>#N/A</v>
      </c>
      <c r="AL149" s="92" t="e">
        <f ca="true">+IF(AND(ISNUMBER(OFFSET('Sanitation Data'!$G$6,0,10*ROW('Sanitation Data'!G143))),'Data Summary'!DA149="Yes"),OFFSET('Sanitation Data'!$G$6,0,10*ROW('Sanitation Data'!G143)),NA())</f>
        <v>#N/A</v>
      </c>
      <c r="AM149" s="92" t="e">
        <f ca="true">+IF(AND(ISNUMBER(OFFSET('Sanitation Data'!$G$10,0,10*ROW('Sanitation Data'!G143))),'Data Summary'!DB149="Yes"),OFFSET('Sanitation Data'!$G$10,0,10*ROW('Sanitation Data'!G143)),NA())</f>
        <v>#N/A</v>
      </c>
      <c r="AN149" s="92" t="e">
        <f ca="true">+IF(AND(ISNUMBER(OFFSET('Sanitation Data'!$G$11,0,10*ROW('Sanitation Data'!G143))),'Data Summary'!DC149="Yes"),OFFSET('Sanitation Data'!$G$11,0,10*ROW('Sanitation Data'!G143)),NA())</f>
        <v>#N/A</v>
      </c>
      <c r="AO149" s="92" t="e">
        <f ca="true">+IF(AND(ISNUMBER(OFFSET('Sanitation Data'!$G$12,0,10*ROW('Sanitation Data'!G143))),'Data Summary'!DD149="Yes"),OFFSET('Sanitation Data'!$G$12,0,10*ROW('Sanitation Data'!G143)),NA())</f>
        <v>#N/A</v>
      </c>
      <c r="AP149" s="92" t="e">
        <f ca="true">+IF(AND(ISNUMBER(OFFSET('Sanitation Data'!$H$4,0,10*ROW('Sanitation Data'!H143))),'Data Summary'!DE149="Yes"),100-OFFSET('Sanitation Data'!$H$4,0,10*ROW('Sanitation Data'!H143)),NA())</f>
        <v>#N/A</v>
      </c>
      <c r="AQ149" s="92" t="e">
        <f ca="true">+IF(AND(ISNUMBER(OFFSET('Sanitation Data'!$H$6,0,10*ROW('Sanitation Data'!H143))),'Data Summary'!DF149="Yes"),OFFSET('Sanitation Data'!$H$6,0,10*ROW('Sanitation Data'!H143)),NA())</f>
        <v>#N/A</v>
      </c>
      <c r="AR149" s="92" t="e">
        <f ca="true">+IF(AND(ISNUMBER(OFFSET('Sanitation Data'!$H$10,0,10*ROW('Sanitation Data'!H143))),'Data Summary'!DG149="Yes"),OFFSET('Sanitation Data'!$H$10,0,10*ROW('Sanitation Data'!H143)),NA())</f>
        <v>#N/A</v>
      </c>
      <c r="AS149" s="92" t="e">
        <f ca="true">+IF(AND(ISNUMBER(OFFSET('Sanitation Data'!$H$11,0,10*ROW('Sanitation Data'!H143))),'Data Summary'!DH149="Yes"),OFFSET('Sanitation Data'!$H$11,0,10*ROW('Sanitation Data'!H143)),NA())</f>
        <v>#N/A</v>
      </c>
      <c r="AT149" s="92" t="e">
        <f ca="true">+IF(AND(ISNUMBER(OFFSET('Sanitation Data'!$H$12,0,10*ROW('Sanitation Data'!H143))),'Data Summary'!DI149="Yes"),OFFSET('Sanitation Data'!$H$12,0,10*ROW('Sanitation Data'!H143)),NA())</f>
        <v>#N/A</v>
      </c>
      <c r="AU149" s="92" t="e">
        <f ca="true">+IF(AND(ISNUMBER(OFFSET('Sanitation Data'!$I$4,0,10*ROW('Sanitation Data'!I143))),'Data Summary'!DJ149="Yes"),100-OFFSET('Sanitation Data'!$I$4,0,10*ROW('Sanitation Data'!I143)),NA())</f>
        <v>#N/A</v>
      </c>
      <c r="AV149" s="92" t="e">
        <f ca="true">+IF(AND(ISNUMBER(OFFSET('Sanitation Data'!$I$6,0,10*ROW('Sanitation Data'!I143))),'Data Summary'!DK149="Yes"),OFFSET('Sanitation Data'!$I$6,0,10*ROW('Sanitation Data'!I143)),NA())</f>
        <v>#N/A</v>
      </c>
      <c r="AW149" s="92" t="e">
        <f ca="true">+IF(AND(ISNUMBER(OFFSET('Sanitation Data'!$I$10,0,10*ROW('Sanitation Data'!I143))),'Data Summary'!DL149="Yes"),OFFSET('Sanitation Data'!$I$10,0,10*ROW('Sanitation Data'!I143)),NA())</f>
        <v>#N/A</v>
      </c>
      <c r="AX149" s="92" t="e">
        <f ca="true">+IF(AND(ISNUMBER(OFFSET('Sanitation Data'!$I$11,0,10*ROW('Sanitation Data'!I143))),'Data Summary'!DM149="Yes"),OFFSET('Sanitation Data'!$I$11,0,10*ROW('Sanitation Data'!I143)),NA())</f>
        <v>#N/A</v>
      </c>
      <c r="AY149" s="92" t="e">
        <f ca="true">+IF(AND(ISNUMBER(OFFSET('Sanitation Data'!$I$12,0,10*ROW('Sanitation Data'!I143))),'Data Summary'!DN149="Yes"),OFFSET('Sanitation Data'!$I$12,0,10*ROW('Sanitation Data'!I143)),NA())</f>
        <v>#N/A</v>
      </c>
      <c r="AZ149" s="93" t="e">
        <f ca="true">+IF(AND(ISNUMBER(OFFSET('Hygiene Data'!$D$5,0,10*ROW('Hygiene Data'!D143))),'Data Summary'!DO149="Yes"),OFFSET('Hygiene Data'!$D$5,0,10*ROW('Hygiene Data'!D143)),NA())</f>
        <v>#N/A</v>
      </c>
      <c r="BA149" s="93" t="e">
        <f ca="true">+IF(AND(ISNUMBER(OFFSET('Hygiene Data'!$D$7,0,10*ROW('Hygiene Data'!D143))),'Data Summary'!DP149="Yes"),OFFSET('Hygiene Data'!$D$7,0,10*ROW('Hygiene Data'!D143)),NA())</f>
        <v>#N/A</v>
      </c>
      <c r="BB149" s="93" t="e">
        <f ca="true">+IF(AND(ISNUMBER(OFFSET('Hygiene Data'!$D$9,0,10*ROW('Hygiene Data'!D143))),'Data Summary'!DQ149="Yes"),OFFSET('Hygiene Data'!$D$9,0,10*ROW('Hygiene Data'!D143)),NA())</f>
        <v>#N/A</v>
      </c>
      <c r="BC149" s="93" t="e">
        <f ca="true">+IF(AND(ISNUMBER(OFFSET('Hygiene Data'!$E$5,0,10*ROW('Hygiene Data'!E143))),'Data Summary'!DR149="Yes"),OFFSET('Hygiene Data'!$E$5,0,10*ROW('Hygiene Data'!E143)),NA())</f>
        <v>#N/A</v>
      </c>
      <c r="BD149" s="93" t="e">
        <f ca="true">+IF(AND(ISNUMBER(OFFSET('Hygiene Data'!$E$7,0,10*ROW('Hygiene Data'!E143))),'Data Summary'!DS149="Yes"),OFFSET('Hygiene Data'!$E$7,0,10*ROW('Hygiene Data'!E143)),NA())</f>
        <v>#N/A</v>
      </c>
      <c r="BE149" s="93" t="e">
        <f ca="true">+IF(AND(ISNUMBER(OFFSET('Hygiene Data'!$E$9,0,10*ROW('Hygiene Data'!E143))),'Data Summary'!DT149="Yes"),OFFSET('Hygiene Data'!$E$9,0,10*ROW('Hygiene Data'!E143)),NA())</f>
        <v>#N/A</v>
      </c>
      <c r="BF149" s="93" t="e">
        <f ca="true">+IF(AND(ISNUMBER(OFFSET('Hygiene Data'!$F$5,0,10*ROW('Hygiene Data'!F143))),'Data Summary'!DU149="Yes"),OFFSET('Hygiene Data'!$F$5,0,10*ROW('Hygiene Data'!F143)),NA())</f>
        <v>#N/A</v>
      </c>
      <c r="BG149" s="93" t="e">
        <f ca="true">+IF(AND(ISNUMBER(OFFSET('Hygiene Data'!$F$7,0,10*ROW('Hygiene Data'!F143))),'Data Summary'!DV149="Yes"),OFFSET('Hygiene Data'!$F$7,0,10*ROW('Hygiene Data'!F143)),NA())</f>
        <v>#N/A</v>
      </c>
      <c r="BH149" s="93" t="e">
        <f ca="true">+IF(AND(ISNUMBER(OFFSET('Hygiene Data'!$F$9,0,10*ROW('Hygiene Data'!F143))),'Data Summary'!DW149="Yes"),OFFSET('Hygiene Data'!$F$9,0,10*ROW('Hygiene Data'!F143)),NA())</f>
        <v>#N/A</v>
      </c>
      <c r="BI149" s="93" t="e">
        <f ca="true">+IF(AND(ISNUMBER(OFFSET('Hygiene Data'!$G$5,0,10*ROW('Hygiene Data'!G143))),'Data Summary'!DX149="Yes"),OFFSET('Hygiene Data'!$G$5,0,10*ROW('Hygiene Data'!G143)),NA())</f>
        <v>#N/A</v>
      </c>
      <c r="BJ149" s="93" t="e">
        <f ca="true">+IF(AND(ISNUMBER(OFFSET('Hygiene Data'!$G$7,0,10*ROW('Hygiene Data'!G143))),'Data Summary'!DY149="Yes"),OFFSET('Hygiene Data'!$G$7,0,10*ROW('Hygiene Data'!G143)),NA())</f>
        <v>#N/A</v>
      </c>
      <c r="BK149" s="93" t="e">
        <f ca="true">+IF(AND(ISNUMBER(OFFSET('Hygiene Data'!$G$9,0,10*ROW('Hygiene Data'!G143))),'Data Summary'!DZ149="Yes"),OFFSET('Hygiene Data'!$G$9,0,10*ROW('Hygiene Data'!G143)),NA())</f>
        <v>#N/A</v>
      </c>
      <c r="BL149" s="93" t="e">
        <f ca="true">+IF(AND(ISNUMBER(OFFSET('Hygiene Data'!$H$5,0,10*ROW('Hygiene Data'!H143))),'Data Summary'!EA149="Yes"),OFFSET('Hygiene Data'!$H$5,0,10*ROW('Hygiene Data'!H143)),NA())</f>
        <v>#N/A</v>
      </c>
      <c r="BM149" s="93" t="e">
        <f ca="true">+IF(AND(ISNUMBER(OFFSET('Hygiene Data'!$H$7,0,10*ROW('Hygiene Data'!H143))),'Data Summary'!EB149="Yes"),OFFSET('Hygiene Data'!$H$7,0,10*ROW('Hygiene Data'!H143)),NA())</f>
        <v>#N/A</v>
      </c>
      <c r="BN149" s="93" t="e">
        <f ca="true">+IF(AND(ISNUMBER(OFFSET('Hygiene Data'!$H$9,0,10*ROW('Hygiene Data'!H143))),'Data Summary'!EC149="Yes"),OFFSET('Hygiene Data'!$H$9,0,10*ROW('Hygiene Data'!H143)),NA())</f>
        <v>#N/A</v>
      </c>
      <c r="BO149" s="93" t="e">
        <f ca="true">+IF(AND(ISNUMBER(OFFSET('Hygiene Data'!$I$5,0,10*ROW('Hygiene Data'!I143))),'Data Summary'!ED149="Yes"),OFFSET('Hygiene Data'!$I$5,0,10*ROW('Hygiene Data'!I143)),NA())</f>
        <v>#N/A</v>
      </c>
      <c r="BP149" s="93" t="e">
        <f ca="true">+IF(AND(ISNUMBER(OFFSET('Hygiene Data'!$I$7,0,10*ROW('Hygiene Data'!I143))),'Data Summary'!EE149="Yes"),OFFSET('Hygiene Data'!$I$7,0,10*ROW('Hygiene Data'!I143)),NA())</f>
        <v>#N/A</v>
      </c>
      <c r="BQ149" s="93" t="e">
        <f ca="true">+IF(AND(ISNUMBER(OFFSET('Hygiene Data'!$I$9,0,10*ROW('Hygiene Data'!I143))),'Data Summary'!EF149="Yes"),OFFSET('Hygiene Data'!$I$9,0,10*ROW('Hygiene Data'!I143)),NA())</f>
        <v>#N/A</v>
      </c>
    </row>
    <row xmlns:x14ac="http://schemas.microsoft.com/office/spreadsheetml/2009/9/ac" r="150" x14ac:dyDescent="0.2">
      <c r="A150" s="328" t="e">
        <f ca="true">+RIGHT('Data Summary'!A150,LEN('Data Summary'!A150)-9)</f>
        <v>#VALUE!</v>
      </c>
      <c r="B150" s="35" t="str">
        <f ca="true">+IF(ISTEXT('Data Summary'!B150),'Data Summary'!B150,"")</f>
        <v/>
      </c>
      <c r="C150" s="327" t="e">
        <f ca="true">+VALUE('Data Summary'!C150)</f>
        <v>#VALUE!</v>
      </c>
      <c r="D150" s="91" t="e">
        <f ca="true">+IF(AND(ISNUMBER(OFFSET('Water Data'!$D$4,0,10*ROW('Water Data'!D144))),'Data Summary'!BS150="Yes"),100-OFFSET('Water Data'!$D$4,0,10*ROW('Water Data'!D144)),NA())</f>
        <v>#N/A</v>
      </c>
      <c r="E150" s="91" t="e">
        <f ca="true">+IF(AND(ISNUMBER(OFFSET('Water Data'!$D$6,0,10*ROW('Water Data'!D144))),'Data Summary'!BT150="Yes"),OFFSET('Water Data'!$D$6,0,10*ROW('Water Data'!D144)),NA())</f>
        <v>#N/A</v>
      </c>
      <c r="F150" s="91" t="e">
        <f ca="true">+IF(AND(ISNUMBER(OFFSET('Water Data'!$D$9,0,10*ROW('Water Data'!D144))),'Data Summary'!BU150="Yes"),OFFSET('Water Data'!$D$9,0,10*ROW('Water Data'!D144)),NA())</f>
        <v>#N/A</v>
      </c>
      <c r="G150" s="91" t="e">
        <f ca="true">+IF(AND(ISNUMBER(OFFSET('Water Data'!$E$4,0,10*ROW('Water Data'!E144))),'Data Summary'!BV150="Yes"),100-OFFSET('Water Data'!$E$4,0,10*ROW('Water Data'!E144)),NA())</f>
        <v>#N/A</v>
      </c>
      <c r="H150" s="91" t="e">
        <f ca="true">+IF(AND(ISNUMBER(OFFSET('Water Data'!$E$6,0,10*ROW('Water Data'!E144))),'Data Summary'!BW150="Yes"),OFFSET('Water Data'!$E$6,0,10*ROW('Water Data'!E144)),NA())</f>
        <v>#N/A</v>
      </c>
      <c r="I150" s="91" t="e">
        <f ca="true">+IF(AND(ISNUMBER(OFFSET('Water Data'!$E$9,0,10*ROW('Water Data'!E144))),'Data Summary'!BX150="Yes"),OFFSET('Water Data'!$E$9,0,10*ROW('Water Data'!E144)),NA())</f>
        <v>#N/A</v>
      </c>
      <c r="J150" s="91" t="e">
        <f ca="true">+IF(AND(ISNUMBER(OFFSET('Water Data'!$F$4,0,10*ROW('Water Data'!F144))),'Data Summary'!BY150="Yes"),100-OFFSET('Water Data'!$F$4,0,10*ROW('Water Data'!F144)),NA())</f>
        <v>#N/A</v>
      </c>
      <c r="K150" s="91" t="e">
        <f ca="true">+IF(AND(ISNUMBER(OFFSET('Water Data'!$F$6,0,10*ROW('Water Data'!F144))),'Data Summary'!BZ150="Yes"),OFFSET('Water Data'!$F$6,0,10*ROW('Water Data'!F144)),NA())</f>
        <v>#N/A</v>
      </c>
      <c r="L150" s="91" t="e">
        <f ca="true">+IF(AND(ISNUMBER(OFFSET('Water Data'!$F$9,0,10*ROW('Water Data'!F144))),'Data Summary'!CA150="Yes"),OFFSET('Water Data'!$F$9,0,10*ROW('Water Data'!F144)),NA())</f>
        <v>#N/A</v>
      </c>
      <c r="M150" s="91" t="e">
        <f ca="true">+IF(AND(ISNUMBER(OFFSET('Water Data'!$G$4,0,10*ROW('Water Data'!G144))),'Data Summary'!CB150="Yes"),100-OFFSET('Water Data'!$G$4,0,10*ROW('Water Data'!G144)),NA())</f>
        <v>#N/A</v>
      </c>
      <c r="N150" s="91" t="e">
        <f ca="true">+IF(AND(ISNUMBER(OFFSET('Water Data'!$G$6,0,10*ROW('Water Data'!G144))),'Data Summary'!CC150="Yes"),OFFSET('Water Data'!$G$6,0,10*ROW('Water Data'!G144)),NA())</f>
        <v>#N/A</v>
      </c>
      <c r="O150" s="91" t="e">
        <f ca="true">+IF(AND(ISNUMBER(OFFSET('Water Data'!$G$9,0,10*ROW('Water Data'!G144))),'Data Summary'!CD150="Yes"),OFFSET('Water Data'!$G$9,0,10*ROW('Water Data'!G144)),NA())</f>
        <v>#N/A</v>
      </c>
      <c r="P150" s="91" t="e">
        <f ca="true">+IF(AND(ISNUMBER(OFFSET('Water Data'!$H$4,0,10*ROW('Water Data'!H144))),'Data Summary'!CE150="Yes"),100-OFFSET('Water Data'!$H$4,0,10*ROW('Water Data'!H144)),NA())</f>
        <v>#N/A</v>
      </c>
      <c r="Q150" s="91" t="e">
        <f ca="true">+IF(AND(ISNUMBER(OFFSET('Water Data'!$H$6,0,10*ROW('Water Data'!H144))),'Data Summary'!CF150="Yes"),OFFSET('Water Data'!$H$6,0,10*ROW('Water Data'!H144)),NA())</f>
        <v>#N/A</v>
      </c>
      <c r="R150" s="91" t="e">
        <f ca="true">+IF(AND(ISNUMBER(OFFSET('Water Data'!$H$9,0,10*ROW('Water Data'!H144))),'Data Summary'!CG150="Yes"),OFFSET('Water Data'!$H$9,0,10*ROW('Water Data'!H144)),NA())</f>
        <v>#N/A</v>
      </c>
      <c r="S150" s="91" t="e">
        <f ca="true">+IF(AND(ISNUMBER(OFFSET('Water Data'!$I$4,0,10*ROW('Water Data'!I144))),'Data Summary'!CH150="Yes"),100-OFFSET('Water Data'!$I$4,0,10*ROW('Water Data'!I144)),NA())</f>
        <v>#N/A</v>
      </c>
      <c r="T150" s="91" t="e">
        <f ca="true">+IF(AND(ISNUMBER(OFFSET('Water Data'!$I$6,0,10*ROW('Water Data'!I144))),'Data Summary'!CI150="Yes"),OFFSET('Water Data'!$I$6,0,10*ROW('Water Data'!I144)),NA())</f>
        <v>#N/A</v>
      </c>
      <c r="U150" s="91" t="e">
        <f ca="true">+IF(AND(ISNUMBER(OFFSET('Water Data'!$I$9,0,10*ROW('Water Data'!I144))),'Data Summary'!CJ150="Yes"),OFFSET('Water Data'!$I$9,0,10*ROW('Water Data'!I144)),NA())</f>
        <v>#N/A</v>
      </c>
      <c r="V150" s="92" t="e">
        <f ca="true">+IF(AND(ISNUMBER(OFFSET('Sanitation Data'!$D$4,0,10*ROW('Sanitation Data'!D144))),'Data Summary'!CK150="Yes"),100-OFFSET('Sanitation Data'!$D$4,0,10*ROW('Sanitation Data'!D144)),NA())</f>
        <v>#N/A</v>
      </c>
      <c r="W150" s="92" t="e">
        <f ca="true">+IF(AND(ISNUMBER(OFFSET('Sanitation Data'!$D$6,0,10*ROW('Sanitation Data'!D144))),'Data Summary'!CL150="Yes"),OFFSET('Sanitation Data'!$D$6,0,10*ROW('Sanitation Data'!D144)),NA())</f>
        <v>#N/A</v>
      </c>
      <c r="X150" s="92" t="e">
        <f ca="true">+IF(AND(ISNUMBER(OFFSET('Sanitation Data'!$D$10,0,10*ROW('Sanitation Data'!D144))),'Data Summary'!CM150="Yes"),OFFSET('Sanitation Data'!$D$10,0,10*ROW('Sanitation Data'!D144)),NA())</f>
        <v>#N/A</v>
      </c>
      <c r="Y150" s="92" t="e">
        <f ca="true">+IF(AND(ISNUMBER(OFFSET('Sanitation Data'!$D$11,0,10*ROW('Sanitation Data'!D144))),'Data Summary'!CN150="Yes"),OFFSET('Sanitation Data'!$D$11,0,10*ROW('Sanitation Data'!D144)),NA())</f>
        <v>#N/A</v>
      </c>
      <c r="Z150" s="92" t="e">
        <f ca="true">+IF(AND(ISNUMBER(OFFSET('Sanitation Data'!$D$12,0,10*ROW('Sanitation Data'!D144))),'Data Summary'!CO150="Yes"),OFFSET('Sanitation Data'!$D$12,0,10*ROW('Sanitation Data'!D144)),NA())</f>
        <v>#N/A</v>
      </c>
      <c r="AA150" s="92" t="e">
        <f ca="true">+IF(AND(ISNUMBER(OFFSET('Sanitation Data'!$E$4,0,10*ROW('Sanitation Data'!E144))),'Data Summary'!CP150="Yes"),100-OFFSET('Sanitation Data'!$E$4,0,10*ROW('Sanitation Data'!E144)),NA())</f>
        <v>#N/A</v>
      </c>
      <c r="AB150" s="92" t="e">
        <f ca="true">+IF(AND(ISNUMBER(OFFSET('Sanitation Data'!$E$6,0,10*ROW('Sanitation Data'!E144))),'Data Summary'!CQ150="Yes"),OFFSET('Sanitation Data'!$E$6,0,10*ROW('Sanitation Data'!E144)),NA())</f>
        <v>#N/A</v>
      </c>
      <c r="AC150" s="92" t="e">
        <f ca="true">+IF(AND(ISNUMBER(OFFSET('Sanitation Data'!$E$10,0,10*ROW('Sanitation Data'!E144))),'Data Summary'!CR150="Yes"),OFFSET('Sanitation Data'!$E$10,0,10*ROW('Sanitation Data'!E144)),NA())</f>
        <v>#N/A</v>
      </c>
      <c r="AD150" s="92" t="e">
        <f ca="true">+IF(AND(ISNUMBER(OFFSET('Sanitation Data'!$E$11,0,10*ROW('Sanitation Data'!E144))),'Data Summary'!CS150="Yes"),OFFSET('Sanitation Data'!$E$11,0,10*ROW('Sanitation Data'!E144)),NA())</f>
        <v>#N/A</v>
      </c>
      <c r="AE150" s="92" t="e">
        <f ca="true">+IF(AND(ISNUMBER(OFFSET('Sanitation Data'!$E$12,0,10*ROW('Sanitation Data'!E144))),'Data Summary'!CT150="Yes"),OFFSET('Sanitation Data'!$E$12,0,10*ROW('Sanitation Data'!E144)),NA())</f>
        <v>#N/A</v>
      </c>
      <c r="AF150" s="92" t="e">
        <f ca="true">+IF(AND(ISNUMBER(OFFSET('Sanitation Data'!$F$4,0,10*ROW('Sanitation Data'!F144))),'Data Summary'!CU150="Yes"),100-OFFSET('Sanitation Data'!$F$4,0,10*ROW('Sanitation Data'!F144)),NA())</f>
        <v>#N/A</v>
      </c>
      <c r="AG150" s="92" t="e">
        <f ca="true">+IF(AND(ISNUMBER(OFFSET('Sanitation Data'!$F$6,0,10*ROW('Sanitation Data'!F144))),'Data Summary'!CV150="Yes"),OFFSET('Sanitation Data'!$F$6,0,10*ROW('Sanitation Data'!F144)),NA())</f>
        <v>#N/A</v>
      </c>
      <c r="AH150" s="92" t="e">
        <f ca="true">+IF(AND(ISNUMBER(OFFSET('Sanitation Data'!$F$10,0,10*ROW('Sanitation Data'!F144))),'Data Summary'!CW150="Yes"),OFFSET('Sanitation Data'!$F$10,0,10*ROW('Sanitation Data'!F144)),NA())</f>
        <v>#N/A</v>
      </c>
      <c r="AI150" s="92" t="e">
        <f ca="true">+IF(AND(ISNUMBER(OFFSET('Sanitation Data'!$F$11,0,10*ROW('Sanitation Data'!F144))),'Data Summary'!CX150="Yes"),OFFSET('Sanitation Data'!$F$11,0,10*ROW('Sanitation Data'!F144)),NA())</f>
        <v>#N/A</v>
      </c>
      <c r="AJ150" s="92" t="e">
        <f ca="true">+IF(AND(ISNUMBER(OFFSET('Sanitation Data'!$F$12,0,10*ROW('Sanitation Data'!F144))),'Data Summary'!CY150="Yes"),OFFSET('Sanitation Data'!$F$12,0,10*ROW('Sanitation Data'!F144)),NA())</f>
        <v>#N/A</v>
      </c>
      <c r="AK150" s="92" t="e">
        <f ca="true">+IF(AND(ISNUMBER(OFFSET('Sanitation Data'!$G$4,0,10*ROW('Sanitation Data'!G144))),'Data Summary'!CZ150="Yes"),100-OFFSET('Sanitation Data'!$G$4,0,10*ROW('Sanitation Data'!G144)),NA())</f>
        <v>#N/A</v>
      </c>
      <c r="AL150" s="92" t="e">
        <f ca="true">+IF(AND(ISNUMBER(OFFSET('Sanitation Data'!$G$6,0,10*ROW('Sanitation Data'!G144))),'Data Summary'!DA150="Yes"),OFFSET('Sanitation Data'!$G$6,0,10*ROW('Sanitation Data'!G144)),NA())</f>
        <v>#N/A</v>
      </c>
      <c r="AM150" s="92" t="e">
        <f ca="true">+IF(AND(ISNUMBER(OFFSET('Sanitation Data'!$G$10,0,10*ROW('Sanitation Data'!G144))),'Data Summary'!DB150="Yes"),OFFSET('Sanitation Data'!$G$10,0,10*ROW('Sanitation Data'!G144)),NA())</f>
        <v>#N/A</v>
      </c>
      <c r="AN150" s="92" t="e">
        <f ca="true">+IF(AND(ISNUMBER(OFFSET('Sanitation Data'!$G$11,0,10*ROW('Sanitation Data'!G144))),'Data Summary'!DC150="Yes"),OFFSET('Sanitation Data'!$G$11,0,10*ROW('Sanitation Data'!G144)),NA())</f>
        <v>#N/A</v>
      </c>
      <c r="AO150" s="92" t="e">
        <f ca="true">+IF(AND(ISNUMBER(OFFSET('Sanitation Data'!$G$12,0,10*ROW('Sanitation Data'!G144))),'Data Summary'!DD150="Yes"),OFFSET('Sanitation Data'!$G$12,0,10*ROW('Sanitation Data'!G144)),NA())</f>
        <v>#N/A</v>
      </c>
      <c r="AP150" s="92" t="e">
        <f ca="true">+IF(AND(ISNUMBER(OFFSET('Sanitation Data'!$H$4,0,10*ROW('Sanitation Data'!H144))),'Data Summary'!DE150="Yes"),100-OFFSET('Sanitation Data'!$H$4,0,10*ROW('Sanitation Data'!H144)),NA())</f>
        <v>#N/A</v>
      </c>
      <c r="AQ150" s="92" t="e">
        <f ca="true">+IF(AND(ISNUMBER(OFFSET('Sanitation Data'!$H$6,0,10*ROW('Sanitation Data'!H144))),'Data Summary'!DF150="Yes"),OFFSET('Sanitation Data'!$H$6,0,10*ROW('Sanitation Data'!H144)),NA())</f>
        <v>#N/A</v>
      </c>
      <c r="AR150" s="92" t="e">
        <f ca="true">+IF(AND(ISNUMBER(OFFSET('Sanitation Data'!$H$10,0,10*ROW('Sanitation Data'!H144))),'Data Summary'!DG150="Yes"),OFFSET('Sanitation Data'!$H$10,0,10*ROW('Sanitation Data'!H144)),NA())</f>
        <v>#N/A</v>
      </c>
      <c r="AS150" s="92" t="e">
        <f ca="true">+IF(AND(ISNUMBER(OFFSET('Sanitation Data'!$H$11,0,10*ROW('Sanitation Data'!H144))),'Data Summary'!DH150="Yes"),OFFSET('Sanitation Data'!$H$11,0,10*ROW('Sanitation Data'!H144)),NA())</f>
        <v>#N/A</v>
      </c>
      <c r="AT150" s="92" t="e">
        <f ca="true">+IF(AND(ISNUMBER(OFFSET('Sanitation Data'!$H$12,0,10*ROW('Sanitation Data'!H144))),'Data Summary'!DI150="Yes"),OFFSET('Sanitation Data'!$H$12,0,10*ROW('Sanitation Data'!H144)),NA())</f>
        <v>#N/A</v>
      </c>
      <c r="AU150" s="92" t="e">
        <f ca="true">+IF(AND(ISNUMBER(OFFSET('Sanitation Data'!$I$4,0,10*ROW('Sanitation Data'!I144))),'Data Summary'!DJ150="Yes"),100-OFFSET('Sanitation Data'!$I$4,0,10*ROW('Sanitation Data'!I144)),NA())</f>
        <v>#N/A</v>
      </c>
      <c r="AV150" s="92" t="e">
        <f ca="true">+IF(AND(ISNUMBER(OFFSET('Sanitation Data'!$I$6,0,10*ROW('Sanitation Data'!I144))),'Data Summary'!DK150="Yes"),OFFSET('Sanitation Data'!$I$6,0,10*ROW('Sanitation Data'!I144)),NA())</f>
        <v>#N/A</v>
      </c>
      <c r="AW150" s="92" t="e">
        <f ca="true">+IF(AND(ISNUMBER(OFFSET('Sanitation Data'!$I$10,0,10*ROW('Sanitation Data'!I144))),'Data Summary'!DL150="Yes"),OFFSET('Sanitation Data'!$I$10,0,10*ROW('Sanitation Data'!I144)),NA())</f>
        <v>#N/A</v>
      </c>
      <c r="AX150" s="92" t="e">
        <f ca="true">+IF(AND(ISNUMBER(OFFSET('Sanitation Data'!$I$11,0,10*ROW('Sanitation Data'!I144))),'Data Summary'!DM150="Yes"),OFFSET('Sanitation Data'!$I$11,0,10*ROW('Sanitation Data'!I144)),NA())</f>
        <v>#N/A</v>
      </c>
      <c r="AY150" s="92" t="e">
        <f ca="true">+IF(AND(ISNUMBER(OFFSET('Sanitation Data'!$I$12,0,10*ROW('Sanitation Data'!I144))),'Data Summary'!DN150="Yes"),OFFSET('Sanitation Data'!$I$12,0,10*ROW('Sanitation Data'!I144)),NA())</f>
        <v>#N/A</v>
      </c>
      <c r="AZ150" s="93" t="e">
        <f ca="true">+IF(AND(ISNUMBER(OFFSET('Hygiene Data'!$D$5,0,10*ROW('Hygiene Data'!D144))),'Data Summary'!DO150="Yes"),OFFSET('Hygiene Data'!$D$5,0,10*ROW('Hygiene Data'!D144)),NA())</f>
        <v>#N/A</v>
      </c>
      <c r="BA150" s="93" t="e">
        <f ca="true">+IF(AND(ISNUMBER(OFFSET('Hygiene Data'!$D$7,0,10*ROW('Hygiene Data'!D144))),'Data Summary'!DP150="Yes"),OFFSET('Hygiene Data'!$D$7,0,10*ROW('Hygiene Data'!D144)),NA())</f>
        <v>#N/A</v>
      </c>
      <c r="BB150" s="93" t="e">
        <f ca="true">+IF(AND(ISNUMBER(OFFSET('Hygiene Data'!$D$9,0,10*ROW('Hygiene Data'!D144))),'Data Summary'!DQ150="Yes"),OFFSET('Hygiene Data'!$D$9,0,10*ROW('Hygiene Data'!D144)),NA())</f>
        <v>#N/A</v>
      </c>
      <c r="BC150" s="93" t="e">
        <f ca="true">+IF(AND(ISNUMBER(OFFSET('Hygiene Data'!$E$5,0,10*ROW('Hygiene Data'!E144))),'Data Summary'!DR150="Yes"),OFFSET('Hygiene Data'!$E$5,0,10*ROW('Hygiene Data'!E144)),NA())</f>
        <v>#N/A</v>
      </c>
      <c r="BD150" s="93" t="e">
        <f ca="true">+IF(AND(ISNUMBER(OFFSET('Hygiene Data'!$E$7,0,10*ROW('Hygiene Data'!E144))),'Data Summary'!DS150="Yes"),OFFSET('Hygiene Data'!$E$7,0,10*ROW('Hygiene Data'!E144)),NA())</f>
        <v>#N/A</v>
      </c>
      <c r="BE150" s="93" t="e">
        <f ca="true">+IF(AND(ISNUMBER(OFFSET('Hygiene Data'!$E$9,0,10*ROW('Hygiene Data'!E144))),'Data Summary'!DT150="Yes"),OFFSET('Hygiene Data'!$E$9,0,10*ROW('Hygiene Data'!E144)),NA())</f>
        <v>#N/A</v>
      </c>
      <c r="BF150" s="93" t="e">
        <f ca="true">+IF(AND(ISNUMBER(OFFSET('Hygiene Data'!$F$5,0,10*ROW('Hygiene Data'!F144))),'Data Summary'!DU150="Yes"),OFFSET('Hygiene Data'!$F$5,0,10*ROW('Hygiene Data'!F144)),NA())</f>
        <v>#N/A</v>
      </c>
      <c r="BG150" s="93" t="e">
        <f ca="true">+IF(AND(ISNUMBER(OFFSET('Hygiene Data'!$F$7,0,10*ROW('Hygiene Data'!F144))),'Data Summary'!DV150="Yes"),OFFSET('Hygiene Data'!$F$7,0,10*ROW('Hygiene Data'!F144)),NA())</f>
        <v>#N/A</v>
      </c>
      <c r="BH150" s="93" t="e">
        <f ca="true">+IF(AND(ISNUMBER(OFFSET('Hygiene Data'!$F$9,0,10*ROW('Hygiene Data'!F144))),'Data Summary'!DW150="Yes"),OFFSET('Hygiene Data'!$F$9,0,10*ROW('Hygiene Data'!F144)),NA())</f>
        <v>#N/A</v>
      </c>
      <c r="BI150" s="93" t="e">
        <f ca="true">+IF(AND(ISNUMBER(OFFSET('Hygiene Data'!$G$5,0,10*ROW('Hygiene Data'!G144))),'Data Summary'!DX150="Yes"),OFFSET('Hygiene Data'!$G$5,0,10*ROW('Hygiene Data'!G144)),NA())</f>
        <v>#N/A</v>
      </c>
      <c r="BJ150" s="93" t="e">
        <f ca="true">+IF(AND(ISNUMBER(OFFSET('Hygiene Data'!$G$7,0,10*ROW('Hygiene Data'!G144))),'Data Summary'!DY150="Yes"),OFFSET('Hygiene Data'!$G$7,0,10*ROW('Hygiene Data'!G144)),NA())</f>
        <v>#N/A</v>
      </c>
      <c r="BK150" s="93" t="e">
        <f ca="true">+IF(AND(ISNUMBER(OFFSET('Hygiene Data'!$G$9,0,10*ROW('Hygiene Data'!G144))),'Data Summary'!DZ150="Yes"),OFFSET('Hygiene Data'!$G$9,0,10*ROW('Hygiene Data'!G144)),NA())</f>
        <v>#N/A</v>
      </c>
      <c r="BL150" s="93" t="e">
        <f ca="true">+IF(AND(ISNUMBER(OFFSET('Hygiene Data'!$H$5,0,10*ROW('Hygiene Data'!H144))),'Data Summary'!EA150="Yes"),OFFSET('Hygiene Data'!$H$5,0,10*ROW('Hygiene Data'!H144)),NA())</f>
        <v>#N/A</v>
      </c>
      <c r="BM150" s="93" t="e">
        <f ca="true">+IF(AND(ISNUMBER(OFFSET('Hygiene Data'!$H$7,0,10*ROW('Hygiene Data'!H144))),'Data Summary'!EB150="Yes"),OFFSET('Hygiene Data'!$H$7,0,10*ROW('Hygiene Data'!H144)),NA())</f>
        <v>#N/A</v>
      </c>
      <c r="BN150" s="93" t="e">
        <f ca="true">+IF(AND(ISNUMBER(OFFSET('Hygiene Data'!$H$9,0,10*ROW('Hygiene Data'!H144))),'Data Summary'!EC150="Yes"),OFFSET('Hygiene Data'!$H$9,0,10*ROW('Hygiene Data'!H144)),NA())</f>
        <v>#N/A</v>
      </c>
      <c r="BO150" s="93" t="e">
        <f ca="true">+IF(AND(ISNUMBER(OFFSET('Hygiene Data'!$I$5,0,10*ROW('Hygiene Data'!I144))),'Data Summary'!ED150="Yes"),OFFSET('Hygiene Data'!$I$5,0,10*ROW('Hygiene Data'!I144)),NA())</f>
        <v>#N/A</v>
      </c>
      <c r="BP150" s="93" t="e">
        <f ca="true">+IF(AND(ISNUMBER(OFFSET('Hygiene Data'!$I$7,0,10*ROW('Hygiene Data'!I144))),'Data Summary'!EE150="Yes"),OFFSET('Hygiene Data'!$I$7,0,10*ROW('Hygiene Data'!I144)),NA())</f>
        <v>#N/A</v>
      </c>
      <c r="BQ150" s="93" t="e">
        <f ca="true">+IF(AND(ISNUMBER(OFFSET('Hygiene Data'!$I$9,0,10*ROW('Hygiene Data'!I144))),'Data Summary'!EF150="Yes"),OFFSET('Hygiene Data'!$I$9,0,10*ROW('Hygiene Data'!I144)),NA())</f>
        <v>#N/A</v>
      </c>
    </row>
    <row xmlns:x14ac="http://schemas.microsoft.com/office/spreadsheetml/2009/9/ac" r="151" x14ac:dyDescent="0.2">
      <c r="A151" s="328" t="e">
        <f ca="true">+RIGHT('Data Summary'!A151,LEN('Data Summary'!A151)-9)</f>
        <v>#VALUE!</v>
      </c>
      <c r="B151" s="35" t="str">
        <f ca="true">+IF(ISTEXT('Data Summary'!B151),'Data Summary'!B151,"")</f>
        <v/>
      </c>
      <c r="C151" s="327" t="e">
        <f ca="true">+VALUE('Data Summary'!C151)</f>
        <v>#VALUE!</v>
      </c>
      <c r="D151" s="91" t="e">
        <f ca="true">+IF(AND(ISNUMBER(OFFSET('Water Data'!$D$4,0,10*ROW('Water Data'!D145))),'Data Summary'!BS151="Yes"),100-OFFSET('Water Data'!$D$4,0,10*ROW('Water Data'!D145)),NA())</f>
        <v>#N/A</v>
      </c>
      <c r="E151" s="91" t="e">
        <f ca="true">+IF(AND(ISNUMBER(OFFSET('Water Data'!$D$6,0,10*ROW('Water Data'!D145))),'Data Summary'!BT151="Yes"),OFFSET('Water Data'!$D$6,0,10*ROW('Water Data'!D145)),NA())</f>
        <v>#N/A</v>
      </c>
      <c r="F151" s="91" t="e">
        <f ca="true">+IF(AND(ISNUMBER(OFFSET('Water Data'!$D$9,0,10*ROW('Water Data'!D145))),'Data Summary'!BU151="Yes"),OFFSET('Water Data'!$D$9,0,10*ROW('Water Data'!D145)),NA())</f>
        <v>#N/A</v>
      </c>
      <c r="G151" s="91" t="e">
        <f ca="true">+IF(AND(ISNUMBER(OFFSET('Water Data'!$E$4,0,10*ROW('Water Data'!E145))),'Data Summary'!BV151="Yes"),100-OFFSET('Water Data'!$E$4,0,10*ROW('Water Data'!E145)),NA())</f>
        <v>#N/A</v>
      </c>
      <c r="H151" s="91" t="e">
        <f ca="true">+IF(AND(ISNUMBER(OFFSET('Water Data'!$E$6,0,10*ROW('Water Data'!E145))),'Data Summary'!BW151="Yes"),OFFSET('Water Data'!$E$6,0,10*ROW('Water Data'!E145)),NA())</f>
        <v>#N/A</v>
      </c>
      <c r="I151" s="91" t="e">
        <f ca="true">+IF(AND(ISNUMBER(OFFSET('Water Data'!$E$9,0,10*ROW('Water Data'!E145))),'Data Summary'!BX151="Yes"),OFFSET('Water Data'!$E$9,0,10*ROW('Water Data'!E145)),NA())</f>
        <v>#N/A</v>
      </c>
      <c r="J151" s="91" t="e">
        <f ca="true">+IF(AND(ISNUMBER(OFFSET('Water Data'!$F$4,0,10*ROW('Water Data'!F145))),'Data Summary'!BY151="Yes"),100-OFFSET('Water Data'!$F$4,0,10*ROW('Water Data'!F145)),NA())</f>
        <v>#N/A</v>
      </c>
      <c r="K151" s="91" t="e">
        <f ca="true">+IF(AND(ISNUMBER(OFFSET('Water Data'!$F$6,0,10*ROW('Water Data'!F145))),'Data Summary'!BZ151="Yes"),OFFSET('Water Data'!$F$6,0,10*ROW('Water Data'!F145)),NA())</f>
        <v>#N/A</v>
      </c>
      <c r="L151" s="91" t="e">
        <f ca="true">+IF(AND(ISNUMBER(OFFSET('Water Data'!$F$9,0,10*ROW('Water Data'!F145))),'Data Summary'!CA151="Yes"),OFFSET('Water Data'!$F$9,0,10*ROW('Water Data'!F145)),NA())</f>
        <v>#N/A</v>
      </c>
      <c r="M151" s="91" t="e">
        <f ca="true">+IF(AND(ISNUMBER(OFFSET('Water Data'!$G$4,0,10*ROW('Water Data'!G145))),'Data Summary'!CB151="Yes"),100-OFFSET('Water Data'!$G$4,0,10*ROW('Water Data'!G145)),NA())</f>
        <v>#N/A</v>
      </c>
      <c r="N151" s="91" t="e">
        <f ca="true">+IF(AND(ISNUMBER(OFFSET('Water Data'!$G$6,0,10*ROW('Water Data'!G145))),'Data Summary'!CC151="Yes"),OFFSET('Water Data'!$G$6,0,10*ROW('Water Data'!G145)),NA())</f>
        <v>#N/A</v>
      </c>
      <c r="O151" s="91" t="e">
        <f ca="true">+IF(AND(ISNUMBER(OFFSET('Water Data'!$G$9,0,10*ROW('Water Data'!G145))),'Data Summary'!CD151="Yes"),OFFSET('Water Data'!$G$9,0,10*ROW('Water Data'!G145)),NA())</f>
        <v>#N/A</v>
      </c>
      <c r="P151" s="91" t="e">
        <f ca="true">+IF(AND(ISNUMBER(OFFSET('Water Data'!$H$4,0,10*ROW('Water Data'!H145))),'Data Summary'!CE151="Yes"),100-OFFSET('Water Data'!$H$4,0,10*ROW('Water Data'!H145)),NA())</f>
        <v>#N/A</v>
      </c>
      <c r="Q151" s="91" t="e">
        <f ca="true">+IF(AND(ISNUMBER(OFFSET('Water Data'!$H$6,0,10*ROW('Water Data'!H145))),'Data Summary'!CF151="Yes"),OFFSET('Water Data'!$H$6,0,10*ROW('Water Data'!H145)),NA())</f>
        <v>#N/A</v>
      </c>
      <c r="R151" s="91" t="e">
        <f ca="true">+IF(AND(ISNUMBER(OFFSET('Water Data'!$H$9,0,10*ROW('Water Data'!H145))),'Data Summary'!CG151="Yes"),OFFSET('Water Data'!$H$9,0,10*ROW('Water Data'!H145)),NA())</f>
        <v>#N/A</v>
      </c>
      <c r="S151" s="91" t="e">
        <f ca="true">+IF(AND(ISNUMBER(OFFSET('Water Data'!$I$4,0,10*ROW('Water Data'!I145))),'Data Summary'!CH151="Yes"),100-OFFSET('Water Data'!$I$4,0,10*ROW('Water Data'!I145)),NA())</f>
        <v>#N/A</v>
      </c>
      <c r="T151" s="91" t="e">
        <f ca="true">+IF(AND(ISNUMBER(OFFSET('Water Data'!$I$6,0,10*ROW('Water Data'!I145))),'Data Summary'!CI151="Yes"),OFFSET('Water Data'!$I$6,0,10*ROW('Water Data'!I145)),NA())</f>
        <v>#N/A</v>
      </c>
      <c r="U151" s="91" t="e">
        <f ca="true">+IF(AND(ISNUMBER(OFFSET('Water Data'!$I$9,0,10*ROW('Water Data'!I145))),'Data Summary'!CJ151="Yes"),OFFSET('Water Data'!$I$9,0,10*ROW('Water Data'!I145)),NA())</f>
        <v>#N/A</v>
      </c>
      <c r="V151" s="92" t="e">
        <f ca="true">+IF(AND(ISNUMBER(OFFSET('Sanitation Data'!$D$4,0,10*ROW('Sanitation Data'!D145))),'Data Summary'!CK151="Yes"),100-OFFSET('Sanitation Data'!$D$4,0,10*ROW('Sanitation Data'!D145)),NA())</f>
        <v>#N/A</v>
      </c>
      <c r="W151" s="92" t="e">
        <f ca="true">+IF(AND(ISNUMBER(OFFSET('Sanitation Data'!$D$6,0,10*ROW('Sanitation Data'!D145))),'Data Summary'!CL151="Yes"),OFFSET('Sanitation Data'!$D$6,0,10*ROW('Sanitation Data'!D145)),NA())</f>
        <v>#N/A</v>
      </c>
      <c r="X151" s="92" t="e">
        <f ca="true">+IF(AND(ISNUMBER(OFFSET('Sanitation Data'!$D$10,0,10*ROW('Sanitation Data'!D145))),'Data Summary'!CM151="Yes"),OFFSET('Sanitation Data'!$D$10,0,10*ROW('Sanitation Data'!D145)),NA())</f>
        <v>#N/A</v>
      </c>
      <c r="Y151" s="92" t="e">
        <f ca="true">+IF(AND(ISNUMBER(OFFSET('Sanitation Data'!$D$11,0,10*ROW('Sanitation Data'!D145))),'Data Summary'!CN151="Yes"),OFFSET('Sanitation Data'!$D$11,0,10*ROW('Sanitation Data'!D145)),NA())</f>
        <v>#N/A</v>
      </c>
      <c r="Z151" s="92" t="e">
        <f ca="true">+IF(AND(ISNUMBER(OFFSET('Sanitation Data'!$D$12,0,10*ROW('Sanitation Data'!D145))),'Data Summary'!CO151="Yes"),OFFSET('Sanitation Data'!$D$12,0,10*ROW('Sanitation Data'!D145)),NA())</f>
        <v>#N/A</v>
      </c>
      <c r="AA151" s="92" t="e">
        <f ca="true">+IF(AND(ISNUMBER(OFFSET('Sanitation Data'!$E$4,0,10*ROW('Sanitation Data'!E145))),'Data Summary'!CP151="Yes"),100-OFFSET('Sanitation Data'!$E$4,0,10*ROW('Sanitation Data'!E145)),NA())</f>
        <v>#N/A</v>
      </c>
      <c r="AB151" s="92" t="e">
        <f ca="true">+IF(AND(ISNUMBER(OFFSET('Sanitation Data'!$E$6,0,10*ROW('Sanitation Data'!E145))),'Data Summary'!CQ151="Yes"),OFFSET('Sanitation Data'!$E$6,0,10*ROW('Sanitation Data'!E145)),NA())</f>
        <v>#N/A</v>
      </c>
      <c r="AC151" s="92" t="e">
        <f ca="true">+IF(AND(ISNUMBER(OFFSET('Sanitation Data'!$E$10,0,10*ROW('Sanitation Data'!E145))),'Data Summary'!CR151="Yes"),OFFSET('Sanitation Data'!$E$10,0,10*ROW('Sanitation Data'!E145)),NA())</f>
        <v>#N/A</v>
      </c>
      <c r="AD151" s="92" t="e">
        <f ca="true">+IF(AND(ISNUMBER(OFFSET('Sanitation Data'!$E$11,0,10*ROW('Sanitation Data'!E145))),'Data Summary'!CS151="Yes"),OFFSET('Sanitation Data'!$E$11,0,10*ROW('Sanitation Data'!E145)),NA())</f>
        <v>#N/A</v>
      </c>
      <c r="AE151" s="92" t="e">
        <f ca="true">+IF(AND(ISNUMBER(OFFSET('Sanitation Data'!$E$12,0,10*ROW('Sanitation Data'!E145))),'Data Summary'!CT151="Yes"),OFFSET('Sanitation Data'!$E$12,0,10*ROW('Sanitation Data'!E145)),NA())</f>
        <v>#N/A</v>
      </c>
      <c r="AF151" s="92" t="e">
        <f ca="true">+IF(AND(ISNUMBER(OFFSET('Sanitation Data'!$F$4,0,10*ROW('Sanitation Data'!F145))),'Data Summary'!CU151="Yes"),100-OFFSET('Sanitation Data'!$F$4,0,10*ROW('Sanitation Data'!F145)),NA())</f>
        <v>#N/A</v>
      </c>
      <c r="AG151" s="92" t="e">
        <f ca="true">+IF(AND(ISNUMBER(OFFSET('Sanitation Data'!$F$6,0,10*ROW('Sanitation Data'!F145))),'Data Summary'!CV151="Yes"),OFFSET('Sanitation Data'!$F$6,0,10*ROW('Sanitation Data'!F145)),NA())</f>
        <v>#N/A</v>
      </c>
      <c r="AH151" s="92" t="e">
        <f ca="true">+IF(AND(ISNUMBER(OFFSET('Sanitation Data'!$F$10,0,10*ROW('Sanitation Data'!F145))),'Data Summary'!CW151="Yes"),OFFSET('Sanitation Data'!$F$10,0,10*ROW('Sanitation Data'!F145)),NA())</f>
        <v>#N/A</v>
      </c>
      <c r="AI151" s="92" t="e">
        <f ca="true">+IF(AND(ISNUMBER(OFFSET('Sanitation Data'!$F$11,0,10*ROW('Sanitation Data'!F145))),'Data Summary'!CX151="Yes"),OFFSET('Sanitation Data'!$F$11,0,10*ROW('Sanitation Data'!F145)),NA())</f>
        <v>#N/A</v>
      </c>
      <c r="AJ151" s="92" t="e">
        <f ca="true">+IF(AND(ISNUMBER(OFFSET('Sanitation Data'!$F$12,0,10*ROW('Sanitation Data'!F145))),'Data Summary'!CY151="Yes"),OFFSET('Sanitation Data'!$F$12,0,10*ROW('Sanitation Data'!F145)),NA())</f>
        <v>#N/A</v>
      </c>
      <c r="AK151" s="92" t="e">
        <f ca="true">+IF(AND(ISNUMBER(OFFSET('Sanitation Data'!$G$4,0,10*ROW('Sanitation Data'!G145))),'Data Summary'!CZ151="Yes"),100-OFFSET('Sanitation Data'!$G$4,0,10*ROW('Sanitation Data'!G145)),NA())</f>
        <v>#N/A</v>
      </c>
      <c r="AL151" s="92" t="e">
        <f ca="true">+IF(AND(ISNUMBER(OFFSET('Sanitation Data'!$G$6,0,10*ROW('Sanitation Data'!G145))),'Data Summary'!DA151="Yes"),OFFSET('Sanitation Data'!$G$6,0,10*ROW('Sanitation Data'!G145)),NA())</f>
        <v>#N/A</v>
      </c>
      <c r="AM151" s="92" t="e">
        <f ca="true">+IF(AND(ISNUMBER(OFFSET('Sanitation Data'!$G$10,0,10*ROW('Sanitation Data'!G145))),'Data Summary'!DB151="Yes"),OFFSET('Sanitation Data'!$G$10,0,10*ROW('Sanitation Data'!G145)),NA())</f>
        <v>#N/A</v>
      </c>
      <c r="AN151" s="92" t="e">
        <f ca="true">+IF(AND(ISNUMBER(OFFSET('Sanitation Data'!$G$11,0,10*ROW('Sanitation Data'!G145))),'Data Summary'!DC151="Yes"),OFFSET('Sanitation Data'!$G$11,0,10*ROW('Sanitation Data'!G145)),NA())</f>
        <v>#N/A</v>
      </c>
      <c r="AO151" s="92" t="e">
        <f ca="true">+IF(AND(ISNUMBER(OFFSET('Sanitation Data'!$G$12,0,10*ROW('Sanitation Data'!G145))),'Data Summary'!DD151="Yes"),OFFSET('Sanitation Data'!$G$12,0,10*ROW('Sanitation Data'!G145)),NA())</f>
        <v>#N/A</v>
      </c>
      <c r="AP151" s="92" t="e">
        <f ca="true">+IF(AND(ISNUMBER(OFFSET('Sanitation Data'!$H$4,0,10*ROW('Sanitation Data'!H145))),'Data Summary'!DE151="Yes"),100-OFFSET('Sanitation Data'!$H$4,0,10*ROW('Sanitation Data'!H145)),NA())</f>
        <v>#N/A</v>
      </c>
      <c r="AQ151" s="92" t="e">
        <f ca="true">+IF(AND(ISNUMBER(OFFSET('Sanitation Data'!$H$6,0,10*ROW('Sanitation Data'!H145))),'Data Summary'!DF151="Yes"),OFFSET('Sanitation Data'!$H$6,0,10*ROW('Sanitation Data'!H145)),NA())</f>
        <v>#N/A</v>
      </c>
      <c r="AR151" s="92" t="e">
        <f ca="true">+IF(AND(ISNUMBER(OFFSET('Sanitation Data'!$H$10,0,10*ROW('Sanitation Data'!H145))),'Data Summary'!DG151="Yes"),OFFSET('Sanitation Data'!$H$10,0,10*ROW('Sanitation Data'!H145)),NA())</f>
        <v>#N/A</v>
      </c>
      <c r="AS151" s="92" t="e">
        <f ca="true">+IF(AND(ISNUMBER(OFFSET('Sanitation Data'!$H$11,0,10*ROW('Sanitation Data'!H145))),'Data Summary'!DH151="Yes"),OFFSET('Sanitation Data'!$H$11,0,10*ROW('Sanitation Data'!H145)),NA())</f>
        <v>#N/A</v>
      </c>
      <c r="AT151" s="92" t="e">
        <f ca="true">+IF(AND(ISNUMBER(OFFSET('Sanitation Data'!$H$12,0,10*ROW('Sanitation Data'!H145))),'Data Summary'!DI151="Yes"),OFFSET('Sanitation Data'!$H$12,0,10*ROW('Sanitation Data'!H145)),NA())</f>
        <v>#N/A</v>
      </c>
      <c r="AU151" s="92" t="e">
        <f ca="true">+IF(AND(ISNUMBER(OFFSET('Sanitation Data'!$I$4,0,10*ROW('Sanitation Data'!I145))),'Data Summary'!DJ151="Yes"),100-OFFSET('Sanitation Data'!$I$4,0,10*ROW('Sanitation Data'!I145)),NA())</f>
        <v>#N/A</v>
      </c>
      <c r="AV151" s="92" t="e">
        <f ca="true">+IF(AND(ISNUMBER(OFFSET('Sanitation Data'!$I$6,0,10*ROW('Sanitation Data'!I145))),'Data Summary'!DK151="Yes"),OFFSET('Sanitation Data'!$I$6,0,10*ROW('Sanitation Data'!I145)),NA())</f>
        <v>#N/A</v>
      </c>
      <c r="AW151" s="92" t="e">
        <f ca="true">+IF(AND(ISNUMBER(OFFSET('Sanitation Data'!$I$10,0,10*ROW('Sanitation Data'!I145))),'Data Summary'!DL151="Yes"),OFFSET('Sanitation Data'!$I$10,0,10*ROW('Sanitation Data'!I145)),NA())</f>
        <v>#N/A</v>
      </c>
      <c r="AX151" s="92" t="e">
        <f ca="true">+IF(AND(ISNUMBER(OFFSET('Sanitation Data'!$I$11,0,10*ROW('Sanitation Data'!I145))),'Data Summary'!DM151="Yes"),OFFSET('Sanitation Data'!$I$11,0,10*ROW('Sanitation Data'!I145)),NA())</f>
        <v>#N/A</v>
      </c>
      <c r="AY151" s="92" t="e">
        <f ca="true">+IF(AND(ISNUMBER(OFFSET('Sanitation Data'!$I$12,0,10*ROW('Sanitation Data'!I145))),'Data Summary'!DN151="Yes"),OFFSET('Sanitation Data'!$I$12,0,10*ROW('Sanitation Data'!I145)),NA())</f>
        <v>#N/A</v>
      </c>
      <c r="AZ151" s="93" t="e">
        <f ca="true">+IF(AND(ISNUMBER(OFFSET('Hygiene Data'!$D$5,0,10*ROW('Hygiene Data'!D145))),'Data Summary'!DO151="Yes"),OFFSET('Hygiene Data'!$D$5,0,10*ROW('Hygiene Data'!D145)),NA())</f>
        <v>#N/A</v>
      </c>
      <c r="BA151" s="93" t="e">
        <f ca="true">+IF(AND(ISNUMBER(OFFSET('Hygiene Data'!$D$7,0,10*ROW('Hygiene Data'!D145))),'Data Summary'!DP151="Yes"),OFFSET('Hygiene Data'!$D$7,0,10*ROW('Hygiene Data'!D145)),NA())</f>
        <v>#N/A</v>
      </c>
      <c r="BB151" s="93" t="e">
        <f ca="true">+IF(AND(ISNUMBER(OFFSET('Hygiene Data'!$D$9,0,10*ROW('Hygiene Data'!D145))),'Data Summary'!DQ151="Yes"),OFFSET('Hygiene Data'!$D$9,0,10*ROW('Hygiene Data'!D145)),NA())</f>
        <v>#N/A</v>
      </c>
      <c r="BC151" s="93" t="e">
        <f ca="true">+IF(AND(ISNUMBER(OFFSET('Hygiene Data'!$E$5,0,10*ROW('Hygiene Data'!E145))),'Data Summary'!DR151="Yes"),OFFSET('Hygiene Data'!$E$5,0,10*ROW('Hygiene Data'!E145)),NA())</f>
        <v>#N/A</v>
      </c>
      <c r="BD151" s="93" t="e">
        <f ca="true">+IF(AND(ISNUMBER(OFFSET('Hygiene Data'!$E$7,0,10*ROW('Hygiene Data'!E145))),'Data Summary'!DS151="Yes"),OFFSET('Hygiene Data'!$E$7,0,10*ROW('Hygiene Data'!E145)),NA())</f>
        <v>#N/A</v>
      </c>
      <c r="BE151" s="93" t="e">
        <f ca="true">+IF(AND(ISNUMBER(OFFSET('Hygiene Data'!$E$9,0,10*ROW('Hygiene Data'!E145))),'Data Summary'!DT151="Yes"),OFFSET('Hygiene Data'!$E$9,0,10*ROW('Hygiene Data'!E145)),NA())</f>
        <v>#N/A</v>
      </c>
      <c r="BF151" s="93" t="e">
        <f ca="true">+IF(AND(ISNUMBER(OFFSET('Hygiene Data'!$F$5,0,10*ROW('Hygiene Data'!F145))),'Data Summary'!DU151="Yes"),OFFSET('Hygiene Data'!$F$5,0,10*ROW('Hygiene Data'!F145)),NA())</f>
        <v>#N/A</v>
      </c>
      <c r="BG151" s="93" t="e">
        <f ca="true">+IF(AND(ISNUMBER(OFFSET('Hygiene Data'!$F$7,0,10*ROW('Hygiene Data'!F145))),'Data Summary'!DV151="Yes"),OFFSET('Hygiene Data'!$F$7,0,10*ROW('Hygiene Data'!F145)),NA())</f>
        <v>#N/A</v>
      </c>
      <c r="BH151" s="93" t="e">
        <f ca="true">+IF(AND(ISNUMBER(OFFSET('Hygiene Data'!$F$9,0,10*ROW('Hygiene Data'!F145))),'Data Summary'!DW151="Yes"),OFFSET('Hygiene Data'!$F$9,0,10*ROW('Hygiene Data'!F145)),NA())</f>
        <v>#N/A</v>
      </c>
      <c r="BI151" s="93" t="e">
        <f ca="true">+IF(AND(ISNUMBER(OFFSET('Hygiene Data'!$G$5,0,10*ROW('Hygiene Data'!G145))),'Data Summary'!DX151="Yes"),OFFSET('Hygiene Data'!$G$5,0,10*ROW('Hygiene Data'!G145)),NA())</f>
        <v>#N/A</v>
      </c>
      <c r="BJ151" s="93" t="e">
        <f ca="true">+IF(AND(ISNUMBER(OFFSET('Hygiene Data'!$G$7,0,10*ROW('Hygiene Data'!G145))),'Data Summary'!DY151="Yes"),OFFSET('Hygiene Data'!$G$7,0,10*ROW('Hygiene Data'!G145)),NA())</f>
        <v>#N/A</v>
      </c>
      <c r="BK151" s="93" t="e">
        <f ca="true">+IF(AND(ISNUMBER(OFFSET('Hygiene Data'!$G$9,0,10*ROW('Hygiene Data'!G145))),'Data Summary'!DZ151="Yes"),OFFSET('Hygiene Data'!$G$9,0,10*ROW('Hygiene Data'!G145)),NA())</f>
        <v>#N/A</v>
      </c>
      <c r="BL151" s="93" t="e">
        <f ca="true">+IF(AND(ISNUMBER(OFFSET('Hygiene Data'!$H$5,0,10*ROW('Hygiene Data'!H145))),'Data Summary'!EA151="Yes"),OFFSET('Hygiene Data'!$H$5,0,10*ROW('Hygiene Data'!H145)),NA())</f>
        <v>#N/A</v>
      </c>
      <c r="BM151" s="93" t="e">
        <f ca="true">+IF(AND(ISNUMBER(OFFSET('Hygiene Data'!$H$7,0,10*ROW('Hygiene Data'!H145))),'Data Summary'!EB151="Yes"),OFFSET('Hygiene Data'!$H$7,0,10*ROW('Hygiene Data'!H145)),NA())</f>
        <v>#N/A</v>
      </c>
      <c r="BN151" s="93" t="e">
        <f ca="true">+IF(AND(ISNUMBER(OFFSET('Hygiene Data'!$H$9,0,10*ROW('Hygiene Data'!H145))),'Data Summary'!EC151="Yes"),OFFSET('Hygiene Data'!$H$9,0,10*ROW('Hygiene Data'!H145)),NA())</f>
        <v>#N/A</v>
      </c>
      <c r="BO151" s="93" t="e">
        <f ca="true">+IF(AND(ISNUMBER(OFFSET('Hygiene Data'!$I$5,0,10*ROW('Hygiene Data'!I145))),'Data Summary'!ED151="Yes"),OFFSET('Hygiene Data'!$I$5,0,10*ROW('Hygiene Data'!I145)),NA())</f>
        <v>#N/A</v>
      </c>
      <c r="BP151" s="93" t="e">
        <f ca="true">+IF(AND(ISNUMBER(OFFSET('Hygiene Data'!$I$7,0,10*ROW('Hygiene Data'!I145))),'Data Summary'!EE151="Yes"),OFFSET('Hygiene Data'!$I$7,0,10*ROW('Hygiene Data'!I145)),NA())</f>
        <v>#N/A</v>
      </c>
      <c r="BQ151" s="93" t="e">
        <f ca="true">+IF(AND(ISNUMBER(OFFSET('Hygiene Data'!$I$9,0,10*ROW('Hygiene Data'!I145))),'Data Summary'!EF151="Yes"),OFFSET('Hygiene Data'!$I$9,0,10*ROW('Hygiene Data'!I145)),NA())</f>
        <v>#N/A</v>
      </c>
    </row>
    <row xmlns:x14ac="http://schemas.microsoft.com/office/spreadsheetml/2009/9/ac" r="152" x14ac:dyDescent="0.2">
      <c r="A152" s="328" t="e">
        <f ca="true">+RIGHT('Data Summary'!A152,LEN('Data Summary'!A152)-9)</f>
        <v>#VALUE!</v>
      </c>
      <c r="B152" s="35" t="str">
        <f ca="true">+IF(ISTEXT('Data Summary'!B152),'Data Summary'!B152,"")</f>
        <v/>
      </c>
      <c r="C152" s="327" t="e">
        <f ca="true">+VALUE('Data Summary'!C152)</f>
        <v>#VALUE!</v>
      </c>
      <c r="D152" s="91" t="e">
        <f ca="true">+IF(AND(ISNUMBER(OFFSET('Water Data'!$D$4,0,10*ROW('Water Data'!D146))),'Data Summary'!BS152="Yes"),100-OFFSET('Water Data'!$D$4,0,10*ROW('Water Data'!D146)),NA())</f>
        <v>#N/A</v>
      </c>
      <c r="E152" s="91" t="e">
        <f ca="true">+IF(AND(ISNUMBER(OFFSET('Water Data'!$D$6,0,10*ROW('Water Data'!D146))),'Data Summary'!BT152="Yes"),OFFSET('Water Data'!$D$6,0,10*ROW('Water Data'!D146)),NA())</f>
        <v>#N/A</v>
      </c>
      <c r="F152" s="91" t="e">
        <f ca="true">+IF(AND(ISNUMBER(OFFSET('Water Data'!$D$9,0,10*ROW('Water Data'!D146))),'Data Summary'!BU152="Yes"),OFFSET('Water Data'!$D$9,0,10*ROW('Water Data'!D146)),NA())</f>
        <v>#N/A</v>
      </c>
      <c r="G152" s="91" t="e">
        <f ca="true">+IF(AND(ISNUMBER(OFFSET('Water Data'!$E$4,0,10*ROW('Water Data'!E146))),'Data Summary'!BV152="Yes"),100-OFFSET('Water Data'!$E$4,0,10*ROW('Water Data'!E146)),NA())</f>
        <v>#N/A</v>
      </c>
      <c r="H152" s="91" t="e">
        <f ca="true">+IF(AND(ISNUMBER(OFFSET('Water Data'!$E$6,0,10*ROW('Water Data'!E146))),'Data Summary'!BW152="Yes"),OFFSET('Water Data'!$E$6,0,10*ROW('Water Data'!E146)),NA())</f>
        <v>#N/A</v>
      </c>
      <c r="I152" s="91" t="e">
        <f ca="true">+IF(AND(ISNUMBER(OFFSET('Water Data'!$E$9,0,10*ROW('Water Data'!E146))),'Data Summary'!BX152="Yes"),OFFSET('Water Data'!$E$9,0,10*ROW('Water Data'!E146)),NA())</f>
        <v>#N/A</v>
      </c>
      <c r="J152" s="91" t="e">
        <f ca="true">+IF(AND(ISNUMBER(OFFSET('Water Data'!$F$4,0,10*ROW('Water Data'!F146))),'Data Summary'!BY152="Yes"),100-OFFSET('Water Data'!$F$4,0,10*ROW('Water Data'!F146)),NA())</f>
        <v>#N/A</v>
      </c>
      <c r="K152" s="91" t="e">
        <f ca="true">+IF(AND(ISNUMBER(OFFSET('Water Data'!$F$6,0,10*ROW('Water Data'!F146))),'Data Summary'!BZ152="Yes"),OFFSET('Water Data'!$F$6,0,10*ROW('Water Data'!F146)),NA())</f>
        <v>#N/A</v>
      </c>
      <c r="L152" s="91" t="e">
        <f ca="true">+IF(AND(ISNUMBER(OFFSET('Water Data'!$F$9,0,10*ROW('Water Data'!F146))),'Data Summary'!CA152="Yes"),OFFSET('Water Data'!$F$9,0,10*ROW('Water Data'!F146)),NA())</f>
        <v>#N/A</v>
      </c>
      <c r="M152" s="91" t="e">
        <f ca="true">+IF(AND(ISNUMBER(OFFSET('Water Data'!$G$4,0,10*ROW('Water Data'!G146))),'Data Summary'!CB152="Yes"),100-OFFSET('Water Data'!$G$4,0,10*ROW('Water Data'!G146)),NA())</f>
        <v>#N/A</v>
      </c>
      <c r="N152" s="91" t="e">
        <f ca="true">+IF(AND(ISNUMBER(OFFSET('Water Data'!$G$6,0,10*ROW('Water Data'!G146))),'Data Summary'!CC152="Yes"),OFFSET('Water Data'!$G$6,0,10*ROW('Water Data'!G146)),NA())</f>
        <v>#N/A</v>
      </c>
      <c r="O152" s="91" t="e">
        <f ca="true">+IF(AND(ISNUMBER(OFFSET('Water Data'!$G$9,0,10*ROW('Water Data'!G146))),'Data Summary'!CD152="Yes"),OFFSET('Water Data'!$G$9,0,10*ROW('Water Data'!G146)),NA())</f>
        <v>#N/A</v>
      </c>
      <c r="P152" s="91" t="e">
        <f ca="true">+IF(AND(ISNUMBER(OFFSET('Water Data'!$H$4,0,10*ROW('Water Data'!H146))),'Data Summary'!CE152="Yes"),100-OFFSET('Water Data'!$H$4,0,10*ROW('Water Data'!H146)),NA())</f>
        <v>#N/A</v>
      </c>
      <c r="Q152" s="91" t="e">
        <f ca="true">+IF(AND(ISNUMBER(OFFSET('Water Data'!$H$6,0,10*ROW('Water Data'!H146))),'Data Summary'!CF152="Yes"),OFFSET('Water Data'!$H$6,0,10*ROW('Water Data'!H146)),NA())</f>
        <v>#N/A</v>
      </c>
      <c r="R152" s="91" t="e">
        <f ca="true">+IF(AND(ISNUMBER(OFFSET('Water Data'!$H$9,0,10*ROW('Water Data'!H146))),'Data Summary'!CG152="Yes"),OFFSET('Water Data'!$H$9,0,10*ROW('Water Data'!H146)),NA())</f>
        <v>#N/A</v>
      </c>
      <c r="S152" s="91" t="e">
        <f ca="true">+IF(AND(ISNUMBER(OFFSET('Water Data'!$I$4,0,10*ROW('Water Data'!I146))),'Data Summary'!CH152="Yes"),100-OFFSET('Water Data'!$I$4,0,10*ROW('Water Data'!I146)),NA())</f>
        <v>#N/A</v>
      </c>
      <c r="T152" s="91" t="e">
        <f ca="true">+IF(AND(ISNUMBER(OFFSET('Water Data'!$I$6,0,10*ROW('Water Data'!I146))),'Data Summary'!CI152="Yes"),OFFSET('Water Data'!$I$6,0,10*ROW('Water Data'!I146)),NA())</f>
        <v>#N/A</v>
      </c>
      <c r="U152" s="91" t="e">
        <f ca="true">+IF(AND(ISNUMBER(OFFSET('Water Data'!$I$9,0,10*ROW('Water Data'!I146))),'Data Summary'!CJ152="Yes"),OFFSET('Water Data'!$I$9,0,10*ROW('Water Data'!I146)),NA())</f>
        <v>#N/A</v>
      </c>
      <c r="V152" s="92" t="e">
        <f ca="true">+IF(AND(ISNUMBER(OFFSET('Sanitation Data'!$D$4,0,10*ROW('Sanitation Data'!D146))),'Data Summary'!CK152="Yes"),100-OFFSET('Sanitation Data'!$D$4,0,10*ROW('Sanitation Data'!D146)),NA())</f>
        <v>#N/A</v>
      </c>
      <c r="W152" s="92" t="e">
        <f ca="true">+IF(AND(ISNUMBER(OFFSET('Sanitation Data'!$D$6,0,10*ROW('Sanitation Data'!D146))),'Data Summary'!CL152="Yes"),OFFSET('Sanitation Data'!$D$6,0,10*ROW('Sanitation Data'!D146)),NA())</f>
        <v>#N/A</v>
      </c>
      <c r="X152" s="92" t="e">
        <f ca="true">+IF(AND(ISNUMBER(OFFSET('Sanitation Data'!$D$10,0,10*ROW('Sanitation Data'!D146))),'Data Summary'!CM152="Yes"),OFFSET('Sanitation Data'!$D$10,0,10*ROW('Sanitation Data'!D146)),NA())</f>
        <v>#N/A</v>
      </c>
      <c r="Y152" s="92" t="e">
        <f ca="true">+IF(AND(ISNUMBER(OFFSET('Sanitation Data'!$D$11,0,10*ROW('Sanitation Data'!D146))),'Data Summary'!CN152="Yes"),OFFSET('Sanitation Data'!$D$11,0,10*ROW('Sanitation Data'!D146)),NA())</f>
        <v>#N/A</v>
      </c>
      <c r="Z152" s="92" t="e">
        <f ca="true">+IF(AND(ISNUMBER(OFFSET('Sanitation Data'!$D$12,0,10*ROW('Sanitation Data'!D146))),'Data Summary'!CO152="Yes"),OFFSET('Sanitation Data'!$D$12,0,10*ROW('Sanitation Data'!D146)),NA())</f>
        <v>#N/A</v>
      </c>
      <c r="AA152" s="92" t="e">
        <f ca="true">+IF(AND(ISNUMBER(OFFSET('Sanitation Data'!$E$4,0,10*ROW('Sanitation Data'!E146))),'Data Summary'!CP152="Yes"),100-OFFSET('Sanitation Data'!$E$4,0,10*ROW('Sanitation Data'!E146)),NA())</f>
        <v>#N/A</v>
      </c>
      <c r="AB152" s="92" t="e">
        <f ca="true">+IF(AND(ISNUMBER(OFFSET('Sanitation Data'!$E$6,0,10*ROW('Sanitation Data'!E146))),'Data Summary'!CQ152="Yes"),OFFSET('Sanitation Data'!$E$6,0,10*ROW('Sanitation Data'!E146)),NA())</f>
        <v>#N/A</v>
      </c>
      <c r="AC152" s="92" t="e">
        <f ca="true">+IF(AND(ISNUMBER(OFFSET('Sanitation Data'!$E$10,0,10*ROW('Sanitation Data'!E146))),'Data Summary'!CR152="Yes"),OFFSET('Sanitation Data'!$E$10,0,10*ROW('Sanitation Data'!E146)),NA())</f>
        <v>#N/A</v>
      </c>
      <c r="AD152" s="92" t="e">
        <f ca="true">+IF(AND(ISNUMBER(OFFSET('Sanitation Data'!$E$11,0,10*ROW('Sanitation Data'!E146))),'Data Summary'!CS152="Yes"),OFFSET('Sanitation Data'!$E$11,0,10*ROW('Sanitation Data'!E146)),NA())</f>
        <v>#N/A</v>
      </c>
      <c r="AE152" s="92" t="e">
        <f ca="true">+IF(AND(ISNUMBER(OFFSET('Sanitation Data'!$E$12,0,10*ROW('Sanitation Data'!E146))),'Data Summary'!CT152="Yes"),OFFSET('Sanitation Data'!$E$12,0,10*ROW('Sanitation Data'!E146)),NA())</f>
        <v>#N/A</v>
      </c>
      <c r="AF152" s="92" t="e">
        <f ca="true">+IF(AND(ISNUMBER(OFFSET('Sanitation Data'!$F$4,0,10*ROW('Sanitation Data'!F146))),'Data Summary'!CU152="Yes"),100-OFFSET('Sanitation Data'!$F$4,0,10*ROW('Sanitation Data'!F146)),NA())</f>
        <v>#N/A</v>
      </c>
      <c r="AG152" s="92" t="e">
        <f ca="true">+IF(AND(ISNUMBER(OFFSET('Sanitation Data'!$F$6,0,10*ROW('Sanitation Data'!F146))),'Data Summary'!CV152="Yes"),OFFSET('Sanitation Data'!$F$6,0,10*ROW('Sanitation Data'!F146)),NA())</f>
        <v>#N/A</v>
      </c>
      <c r="AH152" s="92" t="e">
        <f ca="true">+IF(AND(ISNUMBER(OFFSET('Sanitation Data'!$F$10,0,10*ROW('Sanitation Data'!F146))),'Data Summary'!CW152="Yes"),OFFSET('Sanitation Data'!$F$10,0,10*ROW('Sanitation Data'!F146)),NA())</f>
        <v>#N/A</v>
      </c>
      <c r="AI152" s="92" t="e">
        <f ca="true">+IF(AND(ISNUMBER(OFFSET('Sanitation Data'!$F$11,0,10*ROW('Sanitation Data'!F146))),'Data Summary'!CX152="Yes"),OFFSET('Sanitation Data'!$F$11,0,10*ROW('Sanitation Data'!F146)),NA())</f>
        <v>#N/A</v>
      </c>
      <c r="AJ152" s="92" t="e">
        <f ca="true">+IF(AND(ISNUMBER(OFFSET('Sanitation Data'!$F$12,0,10*ROW('Sanitation Data'!F146))),'Data Summary'!CY152="Yes"),OFFSET('Sanitation Data'!$F$12,0,10*ROW('Sanitation Data'!F146)),NA())</f>
        <v>#N/A</v>
      </c>
      <c r="AK152" s="92" t="e">
        <f ca="true">+IF(AND(ISNUMBER(OFFSET('Sanitation Data'!$G$4,0,10*ROW('Sanitation Data'!G146))),'Data Summary'!CZ152="Yes"),100-OFFSET('Sanitation Data'!$G$4,0,10*ROW('Sanitation Data'!G146)),NA())</f>
        <v>#N/A</v>
      </c>
      <c r="AL152" s="92" t="e">
        <f ca="true">+IF(AND(ISNUMBER(OFFSET('Sanitation Data'!$G$6,0,10*ROW('Sanitation Data'!G146))),'Data Summary'!DA152="Yes"),OFFSET('Sanitation Data'!$G$6,0,10*ROW('Sanitation Data'!G146)),NA())</f>
        <v>#N/A</v>
      </c>
      <c r="AM152" s="92" t="e">
        <f ca="true">+IF(AND(ISNUMBER(OFFSET('Sanitation Data'!$G$10,0,10*ROW('Sanitation Data'!G146))),'Data Summary'!DB152="Yes"),OFFSET('Sanitation Data'!$G$10,0,10*ROW('Sanitation Data'!G146)),NA())</f>
        <v>#N/A</v>
      </c>
      <c r="AN152" s="92" t="e">
        <f ca="true">+IF(AND(ISNUMBER(OFFSET('Sanitation Data'!$G$11,0,10*ROW('Sanitation Data'!G146))),'Data Summary'!DC152="Yes"),OFFSET('Sanitation Data'!$G$11,0,10*ROW('Sanitation Data'!G146)),NA())</f>
        <v>#N/A</v>
      </c>
      <c r="AO152" s="92" t="e">
        <f ca="true">+IF(AND(ISNUMBER(OFFSET('Sanitation Data'!$G$12,0,10*ROW('Sanitation Data'!G146))),'Data Summary'!DD152="Yes"),OFFSET('Sanitation Data'!$G$12,0,10*ROW('Sanitation Data'!G146)),NA())</f>
        <v>#N/A</v>
      </c>
      <c r="AP152" s="92" t="e">
        <f ca="true">+IF(AND(ISNUMBER(OFFSET('Sanitation Data'!$H$4,0,10*ROW('Sanitation Data'!H146))),'Data Summary'!DE152="Yes"),100-OFFSET('Sanitation Data'!$H$4,0,10*ROW('Sanitation Data'!H146)),NA())</f>
        <v>#N/A</v>
      </c>
      <c r="AQ152" s="92" t="e">
        <f ca="true">+IF(AND(ISNUMBER(OFFSET('Sanitation Data'!$H$6,0,10*ROW('Sanitation Data'!H146))),'Data Summary'!DF152="Yes"),OFFSET('Sanitation Data'!$H$6,0,10*ROW('Sanitation Data'!H146)),NA())</f>
        <v>#N/A</v>
      </c>
      <c r="AR152" s="92" t="e">
        <f ca="true">+IF(AND(ISNUMBER(OFFSET('Sanitation Data'!$H$10,0,10*ROW('Sanitation Data'!H146))),'Data Summary'!DG152="Yes"),OFFSET('Sanitation Data'!$H$10,0,10*ROW('Sanitation Data'!H146)),NA())</f>
        <v>#N/A</v>
      </c>
      <c r="AS152" s="92" t="e">
        <f ca="true">+IF(AND(ISNUMBER(OFFSET('Sanitation Data'!$H$11,0,10*ROW('Sanitation Data'!H146))),'Data Summary'!DH152="Yes"),OFFSET('Sanitation Data'!$H$11,0,10*ROW('Sanitation Data'!H146)),NA())</f>
        <v>#N/A</v>
      </c>
      <c r="AT152" s="92" t="e">
        <f ca="true">+IF(AND(ISNUMBER(OFFSET('Sanitation Data'!$H$12,0,10*ROW('Sanitation Data'!H146))),'Data Summary'!DI152="Yes"),OFFSET('Sanitation Data'!$H$12,0,10*ROW('Sanitation Data'!H146)),NA())</f>
        <v>#N/A</v>
      </c>
      <c r="AU152" s="92" t="e">
        <f ca="true">+IF(AND(ISNUMBER(OFFSET('Sanitation Data'!$I$4,0,10*ROW('Sanitation Data'!I146))),'Data Summary'!DJ152="Yes"),100-OFFSET('Sanitation Data'!$I$4,0,10*ROW('Sanitation Data'!I146)),NA())</f>
        <v>#N/A</v>
      </c>
      <c r="AV152" s="92" t="e">
        <f ca="true">+IF(AND(ISNUMBER(OFFSET('Sanitation Data'!$I$6,0,10*ROW('Sanitation Data'!I146))),'Data Summary'!DK152="Yes"),OFFSET('Sanitation Data'!$I$6,0,10*ROW('Sanitation Data'!I146)),NA())</f>
        <v>#N/A</v>
      </c>
      <c r="AW152" s="92" t="e">
        <f ca="true">+IF(AND(ISNUMBER(OFFSET('Sanitation Data'!$I$10,0,10*ROW('Sanitation Data'!I146))),'Data Summary'!DL152="Yes"),OFFSET('Sanitation Data'!$I$10,0,10*ROW('Sanitation Data'!I146)),NA())</f>
        <v>#N/A</v>
      </c>
      <c r="AX152" s="92" t="e">
        <f ca="true">+IF(AND(ISNUMBER(OFFSET('Sanitation Data'!$I$11,0,10*ROW('Sanitation Data'!I146))),'Data Summary'!DM152="Yes"),OFFSET('Sanitation Data'!$I$11,0,10*ROW('Sanitation Data'!I146)),NA())</f>
        <v>#N/A</v>
      </c>
      <c r="AY152" s="92" t="e">
        <f ca="true">+IF(AND(ISNUMBER(OFFSET('Sanitation Data'!$I$12,0,10*ROW('Sanitation Data'!I146))),'Data Summary'!DN152="Yes"),OFFSET('Sanitation Data'!$I$12,0,10*ROW('Sanitation Data'!I146)),NA())</f>
        <v>#N/A</v>
      </c>
      <c r="AZ152" s="93" t="e">
        <f ca="true">+IF(AND(ISNUMBER(OFFSET('Hygiene Data'!$D$5,0,10*ROW('Hygiene Data'!D146))),'Data Summary'!DO152="Yes"),OFFSET('Hygiene Data'!$D$5,0,10*ROW('Hygiene Data'!D146)),NA())</f>
        <v>#N/A</v>
      </c>
      <c r="BA152" s="93" t="e">
        <f ca="true">+IF(AND(ISNUMBER(OFFSET('Hygiene Data'!$D$7,0,10*ROW('Hygiene Data'!D146))),'Data Summary'!DP152="Yes"),OFFSET('Hygiene Data'!$D$7,0,10*ROW('Hygiene Data'!D146)),NA())</f>
        <v>#N/A</v>
      </c>
      <c r="BB152" s="93" t="e">
        <f ca="true">+IF(AND(ISNUMBER(OFFSET('Hygiene Data'!$D$9,0,10*ROW('Hygiene Data'!D146))),'Data Summary'!DQ152="Yes"),OFFSET('Hygiene Data'!$D$9,0,10*ROW('Hygiene Data'!D146)),NA())</f>
        <v>#N/A</v>
      </c>
      <c r="BC152" s="93" t="e">
        <f ca="true">+IF(AND(ISNUMBER(OFFSET('Hygiene Data'!$E$5,0,10*ROW('Hygiene Data'!E146))),'Data Summary'!DR152="Yes"),OFFSET('Hygiene Data'!$E$5,0,10*ROW('Hygiene Data'!E146)),NA())</f>
        <v>#N/A</v>
      </c>
      <c r="BD152" s="93" t="e">
        <f ca="true">+IF(AND(ISNUMBER(OFFSET('Hygiene Data'!$E$7,0,10*ROW('Hygiene Data'!E146))),'Data Summary'!DS152="Yes"),OFFSET('Hygiene Data'!$E$7,0,10*ROW('Hygiene Data'!E146)),NA())</f>
        <v>#N/A</v>
      </c>
      <c r="BE152" s="93" t="e">
        <f ca="true">+IF(AND(ISNUMBER(OFFSET('Hygiene Data'!$E$9,0,10*ROW('Hygiene Data'!E146))),'Data Summary'!DT152="Yes"),OFFSET('Hygiene Data'!$E$9,0,10*ROW('Hygiene Data'!E146)),NA())</f>
        <v>#N/A</v>
      </c>
      <c r="BF152" s="93" t="e">
        <f ca="true">+IF(AND(ISNUMBER(OFFSET('Hygiene Data'!$F$5,0,10*ROW('Hygiene Data'!F146))),'Data Summary'!DU152="Yes"),OFFSET('Hygiene Data'!$F$5,0,10*ROW('Hygiene Data'!F146)),NA())</f>
        <v>#N/A</v>
      </c>
      <c r="BG152" s="93" t="e">
        <f ca="true">+IF(AND(ISNUMBER(OFFSET('Hygiene Data'!$F$7,0,10*ROW('Hygiene Data'!F146))),'Data Summary'!DV152="Yes"),OFFSET('Hygiene Data'!$F$7,0,10*ROW('Hygiene Data'!F146)),NA())</f>
        <v>#N/A</v>
      </c>
      <c r="BH152" s="93" t="e">
        <f ca="true">+IF(AND(ISNUMBER(OFFSET('Hygiene Data'!$F$9,0,10*ROW('Hygiene Data'!F146))),'Data Summary'!DW152="Yes"),OFFSET('Hygiene Data'!$F$9,0,10*ROW('Hygiene Data'!F146)),NA())</f>
        <v>#N/A</v>
      </c>
      <c r="BI152" s="93" t="e">
        <f ca="true">+IF(AND(ISNUMBER(OFFSET('Hygiene Data'!$G$5,0,10*ROW('Hygiene Data'!G146))),'Data Summary'!DX152="Yes"),OFFSET('Hygiene Data'!$G$5,0,10*ROW('Hygiene Data'!G146)),NA())</f>
        <v>#N/A</v>
      </c>
      <c r="BJ152" s="93" t="e">
        <f ca="true">+IF(AND(ISNUMBER(OFFSET('Hygiene Data'!$G$7,0,10*ROW('Hygiene Data'!G146))),'Data Summary'!DY152="Yes"),OFFSET('Hygiene Data'!$G$7,0,10*ROW('Hygiene Data'!G146)),NA())</f>
        <v>#N/A</v>
      </c>
      <c r="BK152" s="93" t="e">
        <f ca="true">+IF(AND(ISNUMBER(OFFSET('Hygiene Data'!$G$9,0,10*ROW('Hygiene Data'!G146))),'Data Summary'!DZ152="Yes"),OFFSET('Hygiene Data'!$G$9,0,10*ROW('Hygiene Data'!G146)),NA())</f>
        <v>#N/A</v>
      </c>
      <c r="BL152" s="93" t="e">
        <f ca="true">+IF(AND(ISNUMBER(OFFSET('Hygiene Data'!$H$5,0,10*ROW('Hygiene Data'!H146))),'Data Summary'!EA152="Yes"),OFFSET('Hygiene Data'!$H$5,0,10*ROW('Hygiene Data'!H146)),NA())</f>
        <v>#N/A</v>
      </c>
      <c r="BM152" s="93" t="e">
        <f ca="true">+IF(AND(ISNUMBER(OFFSET('Hygiene Data'!$H$7,0,10*ROW('Hygiene Data'!H146))),'Data Summary'!EB152="Yes"),OFFSET('Hygiene Data'!$H$7,0,10*ROW('Hygiene Data'!H146)),NA())</f>
        <v>#N/A</v>
      </c>
      <c r="BN152" s="93" t="e">
        <f ca="true">+IF(AND(ISNUMBER(OFFSET('Hygiene Data'!$H$9,0,10*ROW('Hygiene Data'!H146))),'Data Summary'!EC152="Yes"),OFFSET('Hygiene Data'!$H$9,0,10*ROW('Hygiene Data'!H146)),NA())</f>
        <v>#N/A</v>
      </c>
      <c r="BO152" s="93" t="e">
        <f ca="true">+IF(AND(ISNUMBER(OFFSET('Hygiene Data'!$I$5,0,10*ROW('Hygiene Data'!I146))),'Data Summary'!ED152="Yes"),OFFSET('Hygiene Data'!$I$5,0,10*ROW('Hygiene Data'!I146)),NA())</f>
        <v>#N/A</v>
      </c>
      <c r="BP152" s="93" t="e">
        <f ca="true">+IF(AND(ISNUMBER(OFFSET('Hygiene Data'!$I$7,0,10*ROW('Hygiene Data'!I146))),'Data Summary'!EE152="Yes"),OFFSET('Hygiene Data'!$I$7,0,10*ROW('Hygiene Data'!I146)),NA())</f>
        <v>#N/A</v>
      </c>
      <c r="BQ152" s="93" t="e">
        <f ca="true">+IF(AND(ISNUMBER(OFFSET('Hygiene Data'!$I$9,0,10*ROW('Hygiene Data'!I146))),'Data Summary'!EF152="Yes"),OFFSET('Hygiene Data'!$I$9,0,10*ROW('Hygiene Data'!I146)),NA())</f>
        <v>#N/A</v>
      </c>
    </row>
    <row xmlns:x14ac="http://schemas.microsoft.com/office/spreadsheetml/2009/9/ac" r="153" x14ac:dyDescent="0.2">
      <c r="A153" s="328" t="e">
        <f ca="true">+RIGHT('Data Summary'!A153,LEN('Data Summary'!A153)-9)</f>
        <v>#VALUE!</v>
      </c>
      <c r="B153" s="35" t="str">
        <f ca="true">+IF(ISTEXT('Data Summary'!B153),'Data Summary'!B153,"")</f>
        <v/>
      </c>
      <c r="C153" s="327" t="e">
        <f ca="true">+VALUE('Data Summary'!C153)</f>
        <v>#VALUE!</v>
      </c>
      <c r="D153" s="91" t="e">
        <f ca="true">+IF(AND(ISNUMBER(OFFSET('Water Data'!$D$4,0,10*ROW('Water Data'!D147))),'Data Summary'!BS153="Yes"),100-OFFSET('Water Data'!$D$4,0,10*ROW('Water Data'!D147)),NA())</f>
        <v>#N/A</v>
      </c>
      <c r="E153" s="91" t="e">
        <f ca="true">+IF(AND(ISNUMBER(OFFSET('Water Data'!$D$6,0,10*ROW('Water Data'!D147))),'Data Summary'!BT153="Yes"),OFFSET('Water Data'!$D$6,0,10*ROW('Water Data'!D147)),NA())</f>
        <v>#N/A</v>
      </c>
      <c r="F153" s="91" t="e">
        <f ca="true">+IF(AND(ISNUMBER(OFFSET('Water Data'!$D$9,0,10*ROW('Water Data'!D147))),'Data Summary'!BU153="Yes"),OFFSET('Water Data'!$D$9,0,10*ROW('Water Data'!D147)),NA())</f>
        <v>#N/A</v>
      </c>
      <c r="G153" s="91" t="e">
        <f ca="true">+IF(AND(ISNUMBER(OFFSET('Water Data'!$E$4,0,10*ROW('Water Data'!E147))),'Data Summary'!BV153="Yes"),100-OFFSET('Water Data'!$E$4,0,10*ROW('Water Data'!E147)),NA())</f>
        <v>#N/A</v>
      </c>
      <c r="H153" s="91" t="e">
        <f ca="true">+IF(AND(ISNUMBER(OFFSET('Water Data'!$E$6,0,10*ROW('Water Data'!E147))),'Data Summary'!BW153="Yes"),OFFSET('Water Data'!$E$6,0,10*ROW('Water Data'!E147)),NA())</f>
        <v>#N/A</v>
      </c>
      <c r="I153" s="91" t="e">
        <f ca="true">+IF(AND(ISNUMBER(OFFSET('Water Data'!$E$9,0,10*ROW('Water Data'!E147))),'Data Summary'!BX153="Yes"),OFFSET('Water Data'!$E$9,0,10*ROW('Water Data'!E147)),NA())</f>
        <v>#N/A</v>
      </c>
      <c r="J153" s="91" t="e">
        <f ca="true">+IF(AND(ISNUMBER(OFFSET('Water Data'!$F$4,0,10*ROW('Water Data'!F147))),'Data Summary'!BY153="Yes"),100-OFFSET('Water Data'!$F$4,0,10*ROW('Water Data'!F147)),NA())</f>
        <v>#N/A</v>
      </c>
      <c r="K153" s="91" t="e">
        <f ca="true">+IF(AND(ISNUMBER(OFFSET('Water Data'!$F$6,0,10*ROW('Water Data'!F147))),'Data Summary'!BZ153="Yes"),OFFSET('Water Data'!$F$6,0,10*ROW('Water Data'!F147)),NA())</f>
        <v>#N/A</v>
      </c>
      <c r="L153" s="91" t="e">
        <f ca="true">+IF(AND(ISNUMBER(OFFSET('Water Data'!$F$9,0,10*ROW('Water Data'!F147))),'Data Summary'!CA153="Yes"),OFFSET('Water Data'!$F$9,0,10*ROW('Water Data'!F147)),NA())</f>
        <v>#N/A</v>
      </c>
      <c r="M153" s="91" t="e">
        <f ca="true">+IF(AND(ISNUMBER(OFFSET('Water Data'!$G$4,0,10*ROW('Water Data'!G147))),'Data Summary'!CB153="Yes"),100-OFFSET('Water Data'!$G$4,0,10*ROW('Water Data'!G147)),NA())</f>
        <v>#N/A</v>
      </c>
      <c r="N153" s="91" t="e">
        <f ca="true">+IF(AND(ISNUMBER(OFFSET('Water Data'!$G$6,0,10*ROW('Water Data'!G147))),'Data Summary'!CC153="Yes"),OFFSET('Water Data'!$G$6,0,10*ROW('Water Data'!G147)),NA())</f>
        <v>#N/A</v>
      </c>
      <c r="O153" s="91" t="e">
        <f ca="true">+IF(AND(ISNUMBER(OFFSET('Water Data'!$G$9,0,10*ROW('Water Data'!G147))),'Data Summary'!CD153="Yes"),OFFSET('Water Data'!$G$9,0,10*ROW('Water Data'!G147)),NA())</f>
        <v>#N/A</v>
      </c>
      <c r="P153" s="91" t="e">
        <f ca="true">+IF(AND(ISNUMBER(OFFSET('Water Data'!$H$4,0,10*ROW('Water Data'!H147))),'Data Summary'!CE153="Yes"),100-OFFSET('Water Data'!$H$4,0,10*ROW('Water Data'!H147)),NA())</f>
        <v>#N/A</v>
      </c>
      <c r="Q153" s="91" t="e">
        <f ca="true">+IF(AND(ISNUMBER(OFFSET('Water Data'!$H$6,0,10*ROW('Water Data'!H147))),'Data Summary'!CF153="Yes"),OFFSET('Water Data'!$H$6,0,10*ROW('Water Data'!H147)),NA())</f>
        <v>#N/A</v>
      </c>
      <c r="R153" s="91" t="e">
        <f ca="true">+IF(AND(ISNUMBER(OFFSET('Water Data'!$H$9,0,10*ROW('Water Data'!H147))),'Data Summary'!CG153="Yes"),OFFSET('Water Data'!$H$9,0,10*ROW('Water Data'!H147)),NA())</f>
        <v>#N/A</v>
      </c>
      <c r="S153" s="91" t="e">
        <f ca="true">+IF(AND(ISNUMBER(OFFSET('Water Data'!$I$4,0,10*ROW('Water Data'!I147))),'Data Summary'!CH153="Yes"),100-OFFSET('Water Data'!$I$4,0,10*ROW('Water Data'!I147)),NA())</f>
        <v>#N/A</v>
      </c>
      <c r="T153" s="91" t="e">
        <f ca="true">+IF(AND(ISNUMBER(OFFSET('Water Data'!$I$6,0,10*ROW('Water Data'!I147))),'Data Summary'!CI153="Yes"),OFFSET('Water Data'!$I$6,0,10*ROW('Water Data'!I147)),NA())</f>
        <v>#N/A</v>
      </c>
      <c r="U153" s="91" t="e">
        <f ca="true">+IF(AND(ISNUMBER(OFFSET('Water Data'!$I$9,0,10*ROW('Water Data'!I147))),'Data Summary'!CJ153="Yes"),OFFSET('Water Data'!$I$9,0,10*ROW('Water Data'!I147)),NA())</f>
        <v>#N/A</v>
      </c>
      <c r="V153" s="92" t="e">
        <f ca="true">+IF(AND(ISNUMBER(OFFSET('Sanitation Data'!$D$4,0,10*ROW('Sanitation Data'!D147))),'Data Summary'!CK153="Yes"),100-OFFSET('Sanitation Data'!$D$4,0,10*ROW('Sanitation Data'!D147)),NA())</f>
        <v>#N/A</v>
      </c>
      <c r="W153" s="92" t="e">
        <f ca="true">+IF(AND(ISNUMBER(OFFSET('Sanitation Data'!$D$6,0,10*ROW('Sanitation Data'!D147))),'Data Summary'!CL153="Yes"),OFFSET('Sanitation Data'!$D$6,0,10*ROW('Sanitation Data'!D147)),NA())</f>
        <v>#N/A</v>
      </c>
      <c r="X153" s="92" t="e">
        <f ca="true">+IF(AND(ISNUMBER(OFFSET('Sanitation Data'!$D$10,0,10*ROW('Sanitation Data'!D147))),'Data Summary'!CM153="Yes"),OFFSET('Sanitation Data'!$D$10,0,10*ROW('Sanitation Data'!D147)),NA())</f>
        <v>#N/A</v>
      </c>
      <c r="Y153" s="92" t="e">
        <f ca="true">+IF(AND(ISNUMBER(OFFSET('Sanitation Data'!$D$11,0,10*ROW('Sanitation Data'!D147))),'Data Summary'!CN153="Yes"),OFFSET('Sanitation Data'!$D$11,0,10*ROW('Sanitation Data'!D147)),NA())</f>
        <v>#N/A</v>
      </c>
      <c r="Z153" s="92" t="e">
        <f ca="true">+IF(AND(ISNUMBER(OFFSET('Sanitation Data'!$D$12,0,10*ROW('Sanitation Data'!D147))),'Data Summary'!CO153="Yes"),OFFSET('Sanitation Data'!$D$12,0,10*ROW('Sanitation Data'!D147)),NA())</f>
        <v>#N/A</v>
      </c>
      <c r="AA153" s="92" t="e">
        <f ca="true">+IF(AND(ISNUMBER(OFFSET('Sanitation Data'!$E$4,0,10*ROW('Sanitation Data'!E147))),'Data Summary'!CP153="Yes"),100-OFFSET('Sanitation Data'!$E$4,0,10*ROW('Sanitation Data'!E147)),NA())</f>
        <v>#N/A</v>
      </c>
      <c r="AB153" s="92" t="e">
        <f ca="true">+IF(AND(ISNUMBER(OFFSET('Sanitation Data'!$E$6,0,10*ROW('Sanitation Data'!E147))),'Data Summary'!CQ153="Yes"),OFFSET('Sanitation Data'!$E$6,0,10*ROW('Sanitation Data'!E147)),NA())</f>
        <v>#N/A</v>
      </c>
      <c r="AC153" s="92" t="e">
        <f ca="true">+IF(AND(ISNUMBER(OFFSET('Sanitation Data'!$E$10,0,10*ROW('Sanitation Data'!E147))),'Data Summary'!CR153="Yes"),OFFSET('Sanitation Data'!$E$10,0,10*ROW('Sanitation Data'!E147)),NA())</f>
        <v>#N/A</v>
      </c>
      <c r="AD153" s="92" t="e">
        <f ca="true">+IF(AND(ISNUMBER(OFFSET('Sanitation Data'!$E$11,0,10*ROW('Sanitation Data'!E147))),'Data Summary'!CS153="Yes"),OFFSET('Sanitation Data'!$E$11,0,10*ROW('Sanitation Data'!E147)),NA())</f>
        <v>#N/A</v>
      </c>
      <c r="AE153" s="92" t="e">
        <f ca="true">+IF(AND(ISNUMBER(OFFSET('Sanitation Data'!$E$12,0,10*ROW('Sanitation Data'!E147))),'Data Summary'!CT153="Yes"),OFFSET('Sanitation Data'!$E$12,0,10*ROW('Sanitation Data'!E147)),NA())</f>
        <v>#N/A</v>
      </c>
      <c r="AF153" s="92" t="e">
        <f ca="true">+IF(AND(ISNUMBER(OFFSET('Sanitation Data'!$F$4,0,10*ROW('Sanitation Data'!F147))),'Data Summary'!CU153="Yes"),100-OFFSET('Sanitation Data'!$F$4,0,10*ROW('Sanitation Data'!F147)),NA())</f>
        <v>#N/A</v>
      </c>
      <c r="AG153" s="92" t="e">
        <f ca="true">+IF(AND(ISNUMBER(OFFSET('Sanitation Data'!$F$6,0,10*ROW('Sanitation Data'!F147))),'Data Summary'!CV153="Yes"),OFFSET('Sanitation Data'!$F$6,0,10*ROW('Sanitation Data'!F147)),NA())</f>
        <v>#N/A</v>
      </c>
      <c r="AH153" s="92" t="e">
        <f ca="true">+IF(AND(ISNUMBER(OFFSET('Sanitation Data'!$F$10,0,10*ROW('Sanitation Data'!F147))),'Data Summary'!CW153="Yes"),OFFSET('Sanitation Data'!$F$10,0,10*ROW('Sanitation Data'!F147)),NA())</f>
        <v>#N/A</v>
      </c>
      <c r="AI153" s="92" t="e">
        <f ca="true">+IF(AND(ISNUMBER(OFFSET('Sanitation Data'!$F$11,0,10*ROW('Sanitation Data'!F147))),'Data Summary'!CX153="Yes"),OFFSET('Sanitation Data'!$F$11,0,10*ROW('Sanitation Data'!F147)),NA())</f>
        <v>#N/A</v>
      </c>
      <c r="AJ153" s="92" t="e">
        <f ca="true">+IF(AND(ISNUMBER(OFFSET('Sanitation Data'!$F$12,0,10*ROW('Sanitation Data'!F147))),'Data Summary'!CY153="Yes"),OFFSET('Sanitation Data'!$F$12,0,10*ROW('Sanitation Data'!F147)),NA())</f>
        <v>#N/A</v>
      </c>
      <c r="AK153" s="92" t="e">
        <f ca="true">+IF(AND(ISNUMBER(OFFSET('Sanitation Data'!$G$4,0,10*ROW('Sanitation Data'!G147))),'Data Summary'!CZ153="Yes"),100-OFFSET('Sanitation Data'!$G$4,0,10*ROW('Sanitation Data'!G147)),NA())</f>
        <v>#N/A</v>
      </c>
      <c r="AL153" s="92" t="e">
        <f ca="true">+IF(AND(ISNUMBER(OFFSET('Sanitation Data'!$G$6,0,10*ROW('Sanitation Data'!G147))),'Data Summary'!DA153="Yes"),OFFSET('Sanitation Data'!$G$6,0,10*ROW('Sanitation Data'!G147)),NA())</f>
        <v>#N/A</v>
      </c>
      <c r="AM153" s="92" t="e">
        <f ca="true">+IF(AND(ISNUMBER(OFFSET('Sanitation Data'!$G$10,0,10*ROW('Sanitation Data'!G147))),'Data Summary'!DB153="Yes"),OFFSET('Sanitation Data'!$G$10,0,10*ROW('Sanitation Data'!G147)),NA())</f>
        <v>#N/A</v>
      </c>
      <c r="AN153" s="92" t="e">
        <f ca="true">+IF(AND(ISNUMBER(OFFSET('Sanitation Data'!$G$11,0,10*ROW('Sanitation Data'!G147))),'Data Summary'!DC153="Yes"),OFFSET('Sanitation Data'!$G$11,0,10*ROW('Sanitation Data'!G147)),NA())</f>
        <v>#N/A</v>
      </c>
      <c r="AO153" s="92" t="e">
        <f ca="true">+IF(AND(ISNUMBER(OFFSET('Sanitation Data'!$G$12,0,10*ROW('Sanitation Data'!G147))),'Data Summary'!DD153="Yes"),OFFSET('Sanitation Data'!$G$12,0,10*ROW('Sanitation Data'!G147)),NA())</f>
        <v>#N/A</v>
      </c>
      <c r="AP153" s="92" t="e">
        <f ca="true">+IF(AND(ISNUMBER(OFFSET('Sanitation Data'!$H$4,0,10*ROW('Sanitation Data'!H147))),'Data Summary'!DE153="Yes"),100-OFFSET('Sanitation Data'!$H$4,0,10*ROW('Sanitation Data'!H147)),NA())</f>
        <v>#N/A</v>
      </c>
      <c r="AQ153" s="92" t="e">
        <f ca="true">+IF(AND(ISNUMBER(OFFSET('Sanitation Data'!$H$6,0,10*ROW('Sanitation Data'!H147))),'Data Summary'!DF153="Yes"),OFFSET('Sanitation Data'!$H$6,0,10*ROW('Sanitation Data'!H147)),NA())</f>
        <v>#N/A</v>
      </c>
      <c r="AR153" s="92" t="e">
        <f ca="true">+IF(AND(ISNUMBER(OFFSET('Sanitation Data'!$H$10,0,10*ROW('Sanitation Data'!H147))),'Data Summary'!DG153="Yes"),OFFSET('Sanitation Data'!$H$10,0,10*ROW('Sanitation Data'!H147)),NA())</f>
        <v>#N/A</v>
      </c>
      <c r="AS153" s="92" t="e">
        <f ca="true">+IF(AND(ISNUMBER(OFFSET('Sanitation Data'!$H$11,0,10*ROW('Sanitation Data'!H147))),'Data Summary'!DH153="Yes"),OFFSET('Sanitation Data'!$H$11,0,10*ROW('Sanitation Data'!H147)),NA())</f>
        <v>#N/A</v>
      </c>
      <c r="AT153" s="92" t="e">
        <f ca="true">+IF(AND(ISNUMBER(OFFSET('Sanitation Data'!$H$12,0,10*ROW('Sanitation Data'!H147))),'Data Summary'!DI153="Yes"),OFFSET('Sanitation Data'!$H$12,0,10*ROW('Sanitation Data'!H147)),NA())</f>
        <v>#N/A</v>
      </c>
      <c r="AU153" s="92" t="e">
        <f ca="true">+IF(AND(ISNUMBER(OFFSET('Sanitation Data'!$I$4,0,10*ROW('Sanitation Data'!I147))),'Data Summary'!DJ153="Yes"),100-OFFSET('Sanitation Data'!$I$4,0,10*ROW('Sanitation Data'!I147)),NA())</f>
        <v>#N/A</v>
      </c>
      <c r="AV153" s="92" t="e">
        <f ca="true">+IF(AND(ISNUMBER(OFFSET('Sanitation Data'!$I$6,0,10*ROW('Sanitation Data'!I147))),'Data Summary'!DK153="Yes"),OFFSET('Sanitation Data'!$I$6,0,10*ROW('Sanitation Data'!I147)),NA())</f>
        <v>#N/A</v>
      </c>
      <c r="AW153" s="92" t="e">
        <f ca="true">+IF(AND(ISNUMBER(OFFSET('Sanitation Data'!$I$10,0,10*ROW('Sanitation Data'!I147))),'Data Summary'!DL153="Yes"),OFFSET('Sanitation Data'!$I$10,0,10*ROW('Sanitation Data'!I147)),NA())</f>
        <v>#N/A</v>
      </c>
      <c r="AX153" s="92" t="e">
        <f ca="true">+IF(AND(ISNUMBER(OFFSET('Sanitation Data'!$I$11,0,10*ROW('Sanitation Data'!I147))),'Data Summary'!DM153="Yes"),OFFSET('Sanitation Data'!$I$11,0,10*ROW('Sanitation Data'!I147)),NA())</f>
        <v>#N/A</v>
      </c>
      <c r="AY153" s="92" t="e">
        <f ca="true">+IF(AND(ISNUMBER(OFFSET('Sanitation Data'!$I$12,0,10*ROW('Sanitation Data'!I147))),'Data Summary'!DN153="Yes"),OFFSET('Sanitation Data'!$I$12,0,10*ROW('Sanitation Data'!I147)),NA())</f>
        <v>#N/A</v>
      </c>
      <c r="AZ153" s="93" t="e">
        <f ca="true">+IF(AND(ISNUMBER(OFFSET('Hygiene Data'!$D$5,0,10*ROW('Hygiene Data'!D147))),'Data Summary'!DO153="Yes"),OFFSET('Hygiene Data'!$D$5,0,10*ROW('Hygiene Data'!D147)),NA())</f>
        <v>#N/A</v>
      </c>
      <c r="BA153" s="93" t="e">
        <f ca="true">+IF(AND(ISNUMBER(OFFSET('Hygiene Data'!$D$7,0,10*ROW('Hygiene Data'!D147))),'Data Summary'!DP153="Yes"),OFFSET('Hygiene Data'!$D$7,0,10*ROW('Hygiene Data'!D147)),NA())</f>
        <v>#N/A</v>
      </c>
      <c r="BB153" s="93" t="e">
        <f ca="true">+IF(AND(ISNUMBER(OFFSET('Hygiene Data'!$D$9,0,10*ROW('Hygiene Data'!D147))),'Data Summary'!DQ153="Yes"),OFFSET('Hygiene Data'!$D$9,0,10*ROW('Hygiene Data'!D147)),NA())</f>
        <v>#N/A</v>
      </c>
      <c r="BC153" s="93" t="e">
        <f ca="true">+IF(AND(ISNUMBER(OFFSET('Hygiene Data'!$E$5,0,10*ROW('Hygiene Data'!E147))),'Data Summary'!DR153="Yes"),OFFSET('Hygiene Data'!$E$5,0,10*ROW('Hygiene Data'!E147)),NA())</f>
        <v>#N/A</v>
      </c>
      <c r="BD153" s="93" t="e">
        <f ca="true">+IF(AND(ISNUMBER(OFFSET('Hygiene Data'!$E$7,0,10*ROW('Hygiene Data'!E147))),'Data Summary'!DS153="Yes"),OFFSET('Hygiene Data'!$E$7,0,10*ROW('Hygiene Data'!E147)),NA())</f>
        <v>#N/A</v>
      </c>
      <c r="BE153" s="93" t="e">
        <f ca="true">+IF(AND(ISNUMBER(OFFSET('Hygiene Data'!$E$9,0,10*ROW('Hygiene Data'!E147))),'Data Summary'!DT153="Yes"),OFFSET('Hygiene Data'!$E$9,0,10*ROW('Hygiene Data'!E147)),NA())</f>
        <v>#N/A</v>
      </c>
      <c r="BF153" s="93" t="e">
        <f ca="true">+IF(AND(ISNUMBER(OFFSET('Hygiene Data'!$F$5,0,10*ROW('Hygiene Data'!F147))),'Data Summary'!DU153="Yes"),OFFSET('Hygiene Data'!$F$5,0,10*ROW('Hygiene Data'!F147)),NA())</f>
        <v>#N/A</v>
      </c>
      <c r="BG153" s="93" t="e">
        <f ca="true">+IF(AND(ISNUMBER(OFFSET('Hygiene Data'!$F$7,0,10*ROW('Hygiene Data'!F147))),'Data Summary'!DV153="Yes"),OFFSET('Hygiene Data'!$F$7,0,10*ROW('Hygiene Data'!F147)),NA())</f>
        <v>#N/A</v>
      </c>
      <c r="BH153" s="93" t="e">
        <f ca="true">+IF(AND(ISNUMBER(OFFSET('Hygiene Data'!$F$9,0,10*ROW('Hygiene Data'!F147))),'Data Summary'!DW153="Yes"),OFFSET('Hygiene Data'!$F$9,0,10*ROW('Hygiene Data'!F147)),NA())</f>
        <v>#N/A</v>
      </c>
      <c r="BI153" s="93" t="e">
        <f ca="true">+IF(AND(ISNUMBER(OFFSET('Hygiene Data'!$G$5,0,10*ROW('Hygiene Data'!G147))),'Data Summary'!DX153="Yes"),OFFSET('Hygiene Data'!$G$5,0,10*ROW('Hygiene Data'!G147)),NA())</f>
        <v>#N/A</v>
      </c>
      <c r="BJ153" s="93" t="e">
        <f ca="true">+IF(AND(ISNUMBER(OFFSET('Hygiene Data'!$G$7,0,10*ROW('Hygiene Data'!G147))),'Data Summary'!DY153="Yes"),OFFSET('Hygiene Data'!$G$7,0,10*ROW('Hygiene Data'!G147)),NA())</f>
        <v>#N/A</v>
      </c>
      <c r="BK153" s="93" t="e">
        <f ca="true">+IF(AND(ISNUMBER(OFFSET('Hygiene Data'!$G$9,0,10*ROW('Hygiene Data'!G147))),'Data Summary'!DZ153="Yes"),OFFSET('Hygiene Data'!$G$9,0,10*ROW('Hygiene Data'!G147)),NA())</f>
        <v>#N/A</v>
      </c>
      <c r="BL153" s="93" t="e">
        <f ca="true">+IF(AND(ISNUMBER(OFFSET('Hygiene Data'!$H$5,0,10*ROW('Hygiene Data'!H147))),'Data Summary'!EA153="Yes"),OFFSET('Hygiene Data'!$H$5,0,10*ROW('Hygiene Data'!H147)),NA())</f>
        <v>#N/A</v>
      </c>
      <c r="BM153" s="93" t="e">
        <f ca="true">+IF(AND(ISNUMBER(OFFSET('Hygiene Data'!$H$7,0,10*ROW('Hygiene Data'!H147))),'Data Summary'!EB153="Yes"),OFFSET('Hygiene Data'!$H$7,0,10*ROW('Hygiene Data'!H147)),NA())</f>
        <v>#N/A</v>
      </c>
      <c r="BN153" s="93" t="e">
        <f ca="true">+IF(AND(ISNUMBER(OFFSET('Hygiene Data'!$H$9,0,10*ROW('Hygiene Data'!H147))),'Data Summary'!EC153="Yes"),OFFSET('Hygiene Data'!$H$9,0,10*ROW('Hygiene Data'!H147)),NA())</f>
        <v>#N/A</v>
      </c>
      <c r="BO153" s="93" t="e">
        <f ca="true">+IF(AND(ISNUMBER(OFFSET('Hygiene Data'!$I$5,0,10*ROW('Hygiene Data'!I147))),'Data Summary'!ED153="Yes"),OFFSET('Hygiene Data'!$I$5,0,10*ROW('Hygiene Data'!I147)),NA())</f>
        <v>#N/A</v>
      </c>
      <c r="BP153" s="93" t="e">
        <f ca="true">+IF(AND(ISNUMBER(OFFSET('Hygiene Data'!$I$7,0,10*ROW('Hygiene Data'!I147))),'Data Summary'!EE153="Yes"),OFFSET('Hygiene Data'!$I$7,0,10*ROW('Hygiene Data'!I147)),NA())</f>
        <v>#N/A</v>
      </c>
      <c r="BQ153" s="93" t="e">
        <f ca="true">+IF(AND(ISNUMBER(OFFSET('Hygiene Data'!$I$9,0,10*ROW('Hygiene Data'!I147))),'Data Summary'!EF153="Yes"),OFFSET('Hygiene Data'!$I$9,0,10*ROW('Hygiene Data'!I147)),NA())</f>
        <v>#N/A</v>
      </c>
    </row>
    <row xmlns:x14ac="http://schemas.microsoft.com/office/spreadsheetml/2009/9/ac" r="154" x14ac:dyDescent="0.2">
      <c r="A154" s="328" t="e">
        <f ca="true">+RIGHT('Data Summary'!A154,LEN('Data Summary'!A154)-9)</f>
        <v>#VALUE!</v>
      </c>
      <c r="B154" s="35" t="str">
        <f ca="true">+IF(ISTEXT('Data Summary'!B154),'Data Summary'!B154,"")</f>
        <v/>
      </c>
      <c r="C154" s="327" t="e">
        <f ca="true">+VALUE('Data Summary'!C154)</f>
        <v>#VALUE!</v>
      </c>
      <c r="D154" s="91" t="e">
        <f ca="true">+IF(AND(ISNUMBER(OFFSET('Water Data'!$D$4,0,10*ROW('Water Data'!D148))),'Data Summary'!BS154="Yes"),100-OFFSET('Water Data'!$D$4,0,10*ROW('Water Data'!D148)),NA())</f>
        <v>#N/A</v>
      </c>
      <c r="E154" s="91" t="e">
        <f ca="true">+IF(AND(ISNUMBER(OFFSET('Water Data'!$D$6,0,10*ROW('Water Data'!D148))),'Data Summary'!BT154="Yes"),OFFSET('Water Data'!$D$6,0,10*ROW('Water Data'!D148)),NA())</f>
        <v>#N/A</v>
      </c>
      <c r="F154" s="91" t="e">
        <f ca="true">+IF(AND(ISNUMBER(OFFSET('Water Data'!$D$9,0,10*ROW('Water Data'!D148))),'Data Summary'!BU154="Yes"),OFFSET('Water Data'!$D$9,0,10*ROW('Water Data'!D148)),NA())</f>
        <v>#N/A</v>
      </c>
      <c r="G154" s="91" t="e">
        <f ca="true">+IF(AND(ISNUMBER(OFFSET('Water Data'!$E$4,0,10*ROW('Water Data'!E148))),'Data Summary'!BV154="Yes"),100-OFFSET('Water Data'!$E$4,0,10*ROW('Water Data'!E148)),NA())</f>
        <v>#N/A</v>
      </c>
      <c r="H154" s="91" t="e">
        <f ca="true">+IF(AND(ISNUMBER(OFFSET('Water Data'!$E$6,0,10*ROW('Water Data'!E148))),'Data Summary'!BW154="Yes"),OFFSET('Water Data'!$E$6,0,10*ROW('Water Data'!E148)),NA())</f>
        <v>#N/A</v>
      </c>
      <c r="I154" s="91" t="e">
        <f ca="true">+IF(AND(ISNUMBER(OFFSET('Water Data'!$E$9,0,10*ROW('Water Data'!E148))),'Data Summary'!BX154="Yes"),OFFSET('Water Data'!$E$9,0,10*ROW('Water Data'!E148)),NA())</f>
        <v>#N/A</v>
      </c>
      <c r="J154" s="91" t="e">
        <f ca="true">+IF(AND(ISNUMBER(OFFSET('Water Data'!$F$4,0,10*ROW('Water Data'!F148))),'Data Summary'!BY154="Yes"),100-OFFSET('Water Data'!$F$4,0,10*ROW('Water Data'!F148)),NA())</f>
        <v>#N/A</v>
      </c>
      <c r="K154" s="91" t="e">
        <f ca="true">+IF(AND(ISNUMBER(OFFSET('Water Data'!$F$6,0,10*ROW('Water Data'!F148))),'Data Summary'!BZ154="Yes"),OFFSET('Water Data'!$F$6,0,10*ROW('Water Data'!F148)),NA())</f>
        <v>#N/A</v>
      </c>
      <c r="L154" s="91" t="e">
        <f ca="true">+IF(AND(ISNUMBER(OFFSET('Water Data'!$F$9,0,10*ROW('Water Data'!F148))),'Data Summary'!CA154="Yes"),OFFSET('Water Data'!$F$9,0,10*ROW('Water Data'!F148)),NA())</f>
        <v>#N/A</v>
      </c>
      <c r="M154" s="91" t="e">
        <f ca="true">+IF(AND(ISNUMBER(OFFSET('Water Data'!$G$4,0,10*ROW('Water Data'!G148))),'Data Summary'!CB154="Yes"),100-OFFSET('Water Data'!$G$4,0,10*ROW('Water Data'!G148)),NA())</f>
        <v>#N/A</v>
      </c>
      <c r="N154" s="91" t="e">
        <f ca="true">+IF(AND(ISNUMBER(OFFSET('Water Data'!$G$6,0,10*ROW('Water Data'!G148))),'Data Summary'!CC154="Yes"),OFFSET('Water Data'!$G$6,0,10*ROW('Water Data'!G148)),NA())</f>
        <v>#N/A</v>
      </c>
      <c r="O154" s="91" t="e">
        <f ca="true">+IF(AND(ISNUMBER(OFFSET('Water Data'!$G$9,0,10*ROW('Water Data'!G148))),'Data Summary'!CD154="Yes"),OFFSET('Water Data'!$G$9,0,10*ROW('Water Data'!G148)),NA())</f>
        <v>#N/A</v>
      </c>
      <c r="P154" s="91" t="e">
        <f ca="true">+IF(AND(ISNUMBER(OFFSET('Water Data'!$H$4,0,10*ROW('Water Data'!H148))),'Data Summary'!CE154="Yes"),100-OFFSET('Water Data'!$H$4,0,10*ROW('Water Data'!H148)),NA())</f>
        <v>#N/A</v>
      </c>
      <c r="Q154" s="91" t="e">
        <f ca="true">+IF(AND(ISNUMBER(OFFSET('Water Data'!$H$6,0,10*ROW('Water Data'!H148))),'Data Summary'!CF154="Yes"),OFFSET('Water Data'!$H$6,0,10*ROW('Water Data'!H148)),NA())</f>
        <v>#N/A</v>
      </c>
      <c r="R154" s="91" t="e">
        <f ca="true">+IF(AND(ISNUMBER(OFFSET('Water Data'!$H$9,0,10*ROW('Water Data'!H148))),'Data Summary'!CG154="Yes"),OFFSET('Water Data'!$H$9,0,10*ROW('Water Data'!H148)),NA())</f>
        <v>#N/A</v>
      </c>
      <c r="S154" s="91" t="e">
        <f ca="true">+IF(AND(ISNUMBER(OFFSET('Water Data'!$I$4,0,10*ROW('Water Data'!I148))),'Data Summary'!CH154="Yes"),100-OFFSET('Water Data'!$I$4,0,10*ROW('Water Data'!I148)),NA())</f>
        <v>#N/A</v>
      </c>
      <c r="T154" s="91" t="e">
        <f ca="true">+IF(AND(ISNUMBER(OFFSET('Water Data'!$I$6,0,10*ROW('Water Data'!I148))),'Data Summary'!CI154="Yes"),OFFSET('Water Data'!$I$6,0,10*ROW('Water Data'!I148)),NA())</f>
        <v>#N/A</v>
      </c>
      <c r="U154" s="91" t="e">
        <f ca="true">+IF(AND(ISNUMBER(OFFSET('Water Data'!$I$9,0,10*ROW('Water Data'!I148))),'Data Summary'!CJ154="Yes"),OFFSET('Water Data'!$I$9,0,10*ROW('Water Data'!I148)),NA())</f>
        <v>#N/A</v>
      </c>
      <c r="V154" s="92" t="e">
        <f ca="true">+IF(AND(ISNUMBER(OFFSET('Sanitation Data'!$D$4,0,10*ROW('Sanitation Data'!D148))),'Data Summary'!CK154="Yes"),100-OFFSET('Sanitation Data'!$D$4,0,10*ROW('Sanitation Data'!D148)),NA())</f>
        <v>#N/A</v>
      </c>
      <c r="W154" s="92" t="e">
        <f ca="true">+IF(AND(ISNUMBER(OFFSET('Sanitation Data'!$D$6,0,10*ROW('Sanitation Data'!D148))),'Data Summary'!CL154="Yes"),OFFSET('Sanitation Data'!$D$6,0,10*ROW('Sanitation Data'!D148)),NA())</f>
        <v>#N/A</v>
      </c>
      <c r="X154" s="92" t="e">
        <f ca="true">+IF(AND(ISNUMBER(OFFSET('Sanitation Data'!$D$10,0,10*ROW('Sanitation Data'!D148))),'Data Summary'!CM154="Yes"),OFFSET('Sanitation Data'!$D$10,0,10*ROW('Sanitation Data'!D148)),NA())</f>
        <v>#N/A</v>
      </c>
      <c r="Y154" s="92" t="e">
        <f ca="true">+IF(AND(ISNUMBER(OFFSET('Sanitation Data'!$D$11,0,10*ROW('Sanitation Data'!D148))),'Data Summary'!CN154="Yes"),OFFSET('Sanitation Data'!$D$11,0,10*ROW('Sanitation Data'!D148)),NA())</f>
        <v>#N/A</v>
      </c>
      <c r="Z154" s="92" t="e">
        <f ca="true">+IF(AND(ISNUMBER(OFFSET('Sanitation Data'!$D$12,0,10*ROW('Sanitation Data'!D148))),'Data Summary'!CO154="Yes"),OFFSET('Sanitation Data'!$D$12,0,10*ROW('Sanitation Data'!D148)),NA())</f>
        <v>#N/A</v>
      </c>
      <c r="AA154" s="92" t="e">
        <f ca="true">+IF(AND(ISNUMBER(OFFSET('Sanitation Data'!$E$4,0,10*ROW('Sanitation Data'!E148))),'Data Summary'!CP154="Yes"),100-OFFSET('Sanitation Data'!$E$4,0,10*ROW('Sanitation Data'!E148)),NA())</f>
        <v>#N/A</v>
      </c>
      <c r="AB154" s="92" t="e">
        <f ca="true">+IF(AND(ISNUMBER(OFFSET('Sanitation Data'!$E$6,0,10*ROW('Sanitation Data'!E148))),'Data Summary'!CQ154="Yes"),OFFSET('Sanitation Data'!$E$6,0,10*ROW('Sanitation Data'!E148)),NA())</f>
        <v>#N/A</v>
      </c>
      <c r="AC154" s="92" t="e">
        <f ca="true">+IF(AND(ISNUMBER(OFFSET('Sanitation Data'!$E$10,0,10*ROW('Sanitation Data'!E148))),'Data Summary'!CR154="Yes"),OFFSET('Sanitation Data'!$E$10,0,10*ROW('Sanitation Data'!E148)),NA())</f>
        <v>#N/A</v>
      </c>
      <c r="AD154" s="92" t="e">
        <f ca="true">+IF(AND(ISNUMBER(OFFSET('Sanitation Data'!$E$11,0,10*ROW('Sanitation Data'!E148))),'Data Summary'!CS154="Yes"),OFFSET('Sanitation Data'!$E$11,0,10*ROW('Sanitation Data'!E148)),NA())</f>
        <v>#N/A</v>
      </c>
      <c r="AE154" s="92" t="e">
        <f ca="true">+IF(AND(ISNUMBER(OFFSET('Sanitation Data'!$E$12,0,10*ROW('Sanitation Data'!E148))),'Data Summary'!CT154="Yes"),OFFSET('Sanitation Data'!$E$12,0,10*ROW('Sanitation Data'!E148)),NA())</f>
        <v>#N/A</v>
      </c>
      <c r="AF154" s="92" t="e">
        <f ca="true">+IF(AND(ISNUMBER(OFFSET('Sanitation Data'!$F$4,0,10*ROW('Sanitation Data'!F148))),'Data Summary'!CU154="Yes"),100-OFFSET('Sanitation Data'!$F$4,0,10*ROW('Sanitation Data'!F148)),NA())</f>
        <v>#N/A</v>
      </c>
      <c r="AG154" s="92" t="e">
        <f ca="true">+IF(AND(ISNUMBER(OFFSET('Sanitation Data'!$F$6,0,10*ROW('Sanitation Data'!F148))),'Data Summary'!CV154="Yes"),OFFSET('Sanitation Data'!$F$6,0,10*ROW('Sanitation Data'!F148)),NA())</f>
        <v>#N/A</v>
      </c>
      <c r="AH154" s="92" t="e">
        <f ca="true">+IF(AND(ISNUMBER(OFFSET('Sanitation Data'!$F$10,0,10*ROW('Sanitation Data'!F148))),'Data Summary'!CW154="Yes"),OFFSET('Sanitation Data'!$F$10,0,10*ROW('Sanitation Data'!F148)),NA())</f>
        <v>#N/A</v>
      </c>
      <c r="AI154" s="92" t="e">
        <f ca="true">+IF(AND(ISNUMBER(OFFSET('Sanitation Data'!$F$11,0,10*ROW('Sanitation Data'!F148))),'Data Summary'!CX154="Yes"),OFFSET('Sanitation Data'!$F$11,0,10*ROW('Sanitation Data'!F148)),NA())</f>
        <v>#N/A</v>
      </c>
      <c r="AJ154" s="92" t="e">
        <f ca="true">+IF(AND(ISNUMBER(OFFSET('Sanitation Data'!$F$12,0,10*ROW('Sanitation Data'!F148))),'Data Summary'!CY154="Yes"),OFFSET('Sanitation Data'!$F$12,0,10*ROW('Sanitation Data'!F148)),NA())</f>
        <v>#N/A</v>
      </c>
      <c r="AK154" s="92" t="e">
        <f ca="true">+IF(AND(ISNUMBER(OFFSET('Sanitation Data'!$G$4,0,10*ROW('Sanitation Data'!G148))),'Data Summary'!CZ154="Yes"),100-OFFSET('Sanitation Data'!$G$4,0,10*ROW('Sanitation Data'!G148)),NA())</f>
        <v>#N/A</v>
      </c>
      <c r="AL154" s="92" t="e">
        <f ca="true">+IF(AND(ISNUMBER(OFFSET('Sanitation Data'!$G$6,0,10*ROW('Sanitation Data'!G148))),'Data Summary'!DA154="Yes"),OFFSET('Sanitation Data'!$G$6,0,10*ROW('Sanitation Data'!G148)),NA())</f>
        <v>#N/A</v>
      </c>
      <c r="AM154" s="92" t="e">
        <f ca="true">+IF(AND(ISNUMBER(OFFSET('Sanitation Data'!$G$10,0,10*ROW('Sanitation Data'!G148))),'Data Summary'!DB154="Yes"),OFFSET('Sanitation Data'!$G$10,0,10*ROW('Sanitation Data'!G148)),NA())</f>
        <v>#N/A</v>
      </c>
      <c r="AN154" s="92" t="e">
        <f ca="true">+IF(AND(ISNUMBER(OFFSET('Sanitation Data'!$G$11,0,10*ROW('Sanitation Data'!G148))),'Data Summary'!DC154="Yes"),OFFSET('Sanitation Data'!$G$11,0,10*ROW('Sanitation Data'!G148)),NA())</f>
        <v>#N/A</v>
      </c>
      <c r="AO154" s="92" t="e">
        <f ca="true">+IF(AND(ISNUMBER(OFFSET('Sanitation Data'!$G$12,0,10*ROW('Sanitation Data'!G148))),'Data Summary'!DD154="Yes"),OFFSET('Sanitation Data'!$G$12,0,10*ROW('Sanitation Data'!G148)),NA())</f>
        <v>#N/A</v>
      </c>
      <c r="AP154" s="92" t="e">
        <f ca="true">+IF(AND(ISNUMBER(OFFSET('Sanitation Data'!$H$4,0,10*ROW('Sanitation Data'!H148))),'Data Summary'!DE154="Yes"),100-OFFSET('Sanitation Data'!$H$4,0,10*ROW('Sanitation Data'!H148)),NA())</f>
        <v>#N/A</v>
      </c>
      <c r="AQ154" s="92" t="e">
        <f ca="true">+IF(AND(ISNUMBER(OFFSET('Sanitation Data'!$H$6,0,10*ROW('Sanitation Data'!H148))),'Data Summary'!DF154="Yes"),OFFSET('Sanitation Data'!$H$6,0,10*ROW('Sanitation Data'!H148)),NA())</f>
        <v>#N/A</v>
      </c>
      <c r="AR154" s="92" t="e">
        <f ca="true">+IF(AND(ISNUMBER(OFFSET('Sanitation Data'!$H$10,0,10*ROW('Sanitation Data'!H148))),'Data Summary'!DG154="Yes"),OFFSET('Sanitation Data'!$H$10,0,10*ROW('Sanitation Data'!H148)),NA())</f>
        <v>#N/A</v>
      </c>
      <c r="AS154" s="92" t="e">
        <f ca="true">+IF(AND(ISNUMBER(OFFSET('Sanitation Data'!$H$11,0,10*ROW('Sanitation Data'!H148))),'Data Summary'!DH154="Yes"),OFFSET('Sanitation Data'!$H$11,0,10*ROW('Sanitation Data'!H148)),NA())</f>
        <v>#N/A</v>
      </c>
      <c r="AT154" s="92" t="e">
        <f ca="true">+IF(AND(ISNUMBER(OFFSET('Sanitation Data'!$H$12,0,10*ROW('Sanitation Data'!H148))),'Data Summary'!DI154="Yes"),OFFSET('Sanitation Data'!$H$12,0,10*ROW('Sanitation Data'!H148)),NA())</f>
        <v>#N/A</v>
      </c>
      <c r="AU154" s="92" t="e">
        <f ca="true">+IF(AND(ISNUMBER(OFFSET('Sanitation Data'!$I$4,0,10*ROW('Sanitation Data'!I148))),'Data Summary'!DJ154="Yes"),100-OFFSET('Sanitation Data'!$I$4,0,10*ROW('Sanitation Data'!I148)),NA())</f>
        <v>#N/A</v>
      </c>
      <c r="AV154" s="92" t="e">
        <f ca="true">+IF(AND(ISNUMBER(OFFSET('Sanitation Data'!$I$6,0,10*ROW('Sanitation Data'!I148))),'Data Summary'!DK154="Yes"),OFFSET('Sanitation Data'!$I$6,0,10*ROW('Sanitation Data'!I148)),NA())</f>
        <v>#N/A</v>
      </c>
      <c r="AW154" s="92" t="e">
        <f ca="true">+IF(AND(ISNUMBER(OFFSET('Sanitation Data'!$I$10,0,10*ROW('Sanitation Data'!I148))),'Data Summary'!DL154="Yes"),OFFSET('Sanitation Data'!$I$10,0,10*ROW('Sanitation Data'!I148)),NA())</f>
        <v>#N/A</v>
      </c>
      <c r="AX154" s="92" t="e">
        <f ca="true">+IF(AND(ISNUMBER(OFFSET('Sanitation Data'!$I$11,0,10*ROW('Sanitation Data'!I148))),'Data Summary'!DM154="Yes"),OFFSET('Sanitation Data'!$I$11,0,10*ROW('Sanitation Data'!I148)),NA())</f>
        <v>#N/A</v>
      </c>
      <c r="AY154" s="92" t="e">
        <f ca="true">+IF(AND(ISNUMBER(OFFSET('Sanitation Data'!$I$12,0,10*ROW('Sanitation Data'!I148))),'Data Summary'!DN154="Yes"),OFFSET('Sanitation Data'!$I$12,0,10*ROW('Sanitation Data'!I148)),NA())</f>
        <v>#N/A</v>
      </c>
      <c r="AZ154" s="93" t="e">
        <f ca="true">+IF(AND(ISNUMBER(OFFSET('Hygiene Data'!$D$5,0,10*ROW('Hygiene Data'!D148))),'Data Summary'!DO154="Yes"),OFFSET('Hygiene Data'!$D$5,0,10*ROW('Hygiene Data'!D148)),NA())</f>
        <v>#N/A</v>
      </c>
      <c r="BA154" s="93" t="e">
        <f ca="true">+IF(AND(ISNUMBER(OFFSET('Hygiene Data'!$D$7,0,10*ROW('Hygiene Data'!D148))),'Data Summary'!DP154="Yes"),OFFSET('Hygiene Data'!$D$7,0,10*ROW('Hygiene Data'!D148)),NA())</f>
        <v>#N/A</v>
      </c>
      <c r="BB154" s="93" t="e">
        <f ca="true">+IF(AND(ISNUMBER(OFFSET('Hygiene Data'!$D$9,0,10*ROW('Hygiene Data'!D148))),'Data Summary'!DQ154="Yes"),OFFSET('Hygiene Data'!$D$9,0,10*ROW('Hygiene Data'!D148)),NA())</f>
        <v>#N/A</v>
      </c>
      <c r="BC154" s="93" t="e">
        <f ca="true">+IF(AND(ISNUMBER(OFFSET('Hygiene Data'!$E$5,0,10*ROW('Hygiene Data'!E148))),'Data Summary'!DR154="Yes"),OFFSET('Hygiene Data'!$E$5,0,10*ROW('Hygiene Data'!E148)),NA())</f>
        <v>#N/A</v>
      </c>
      <c r="BD154" s="93" t="e">
        <f ca="true">+IF(AND(ISNUMBER(OFFSET('Hygiene Data'!$E$7,0,10*ROW('Hygiene Data'!E148))),'Data Summary'!DS154="Yes"),OFFSET('Hygiene Data'!$E$7,0,10*ROW('Hygiene Data'!E148)),NA())</f>
        <v>#N/A</v>
      </c>
      <c r="BE154" s="93" t="e">
        <f ca="true">+IF(AND(ISNUMBER(OFFSET('Hygiene Data'!$E$9,0,10*ROW('Hygiene Data'!E148))),'Data Summary'!DT154="Yes"),OFFSET('Hygiene Data'!$E$9,0,10*ROW('Hygiene Data'!E148)),NA())</f>
        <v>#N/A</v>
      </c>
      <c r="BF154" s="93" t="e">
        <f ca="true">+IF(AND(ISNUMBER(OFFSET('Hygiene Data'!$F$5,0,10*ROW('Hygiene Data'!F148))),'Data Summary'!DU154="Yes"),OFFSET('Hygiene Data'!$F$5,0,10*ROW('Hygiene Data'!F148)),NA())</f>
        <v>#N/A</v>
      </c>
      <c r="BG154" s="93" t="e">
        <f ca="true">+IF(AND(ISNUMBER(OFFSET('Hygiene Data'!$F$7,0,10*ROW('Hygiene Data'!F148))),'Data Summary'!DV154="Yes"),OFFSET('Hygiene Data'!$F$7,0,10*ROW('Hygiene Data'!F148)),NA())</f>
        <v>#N/A</v>
      </c>
      <c r="BH154" s="93" t="e">
        <f ca="true">+IF(AND(ISNUMBER(OFFSET('Hygiene Data'!$F$9,0,10*ROW('Hygiene Data'!F148))),'Data Summary'!DW154="Yes"),OFFSET('Hygiene Data'!$F$9,0,10*ROW('Hygiene Data'!F148)),NA())</f>
        <v>#N/A</v>
      </c>
      <c r="BI154" s="93" t="e">
        <f ca="true">+IF(AND(ISNUMBER(OFFSET('Hygiene Data'!$G$5,0,10*ROW('Hygiene Data'!G148))),'Data Summary'!DX154="Yes"),OFFSET('Hygiene Data'!$G$5,0,10*ROW('Hygiene Data'!G148)),NA())</f>
        <v>#N/A</v>
      </c>
      <c r="BJ154" s="93" t="e">
        <f ca="true">+IF(AND(ISNUMBER(OFFSET('Hygiene Data'!$G$7,0,10*ROW('Hygiene Data'!G148))),'Data Summary'!DY154="Yes"),OFFSET('Hygiene Data'!$G$7,0,10*ROW('Hygiene Data'!G148)),NA())</f>
        <v>#N/A</v>
      </c>
      <c r="BK154" s="93" t="e">
        <f ca="true">+IF(AND(ISNUMBER(OFFSET('Hygiene Data'!$G$9,0,10*ROW('Hygiene Data'!G148))),'Data Summary'!DZ154="Yes"),OFFSET('Hygiene Data'!$G$9,0,10*ROW('Hygiene Data'!G148)),NA())</f>
        <v>#N/A</v>
      </c>
      <c r="BL154" s="93" t="e">
        <f ca="true">+IF(AND(ISNUMBER(OFFSET('Hygiene Data'!$H$5,0,10*ROW('Hygiene Data'!H148))),'Data Summary'!EA154="Yes"),OFFSET('Hygiene Data'!$H$5,0,10*ROW('Hygiene Data'!H148)),NA())</f>
        <v>#N/A</v>
      </c>
      <c r="BM154" s="93" t="e">
        <f ca="true">+IF(AND(ISNUMBER(OFFSET('Hygiene Data'!$H$7,0,10*ROW('Hygiene Data'!H148))),'Data Summary'!EB154="Yes"),OFFSET('Hygiene Data'!$H$7,0,10*ROW('Hygiene Data'!H148)),NA())</f>
        <v>#N/A</v>
      </c>
      <c r="BN154" s="93" t="e">
        <f ca="true">+IF(AND(ISNUMBER(OFFSET('Hygiene Data'!$H$9,0,10*ROW('Hygiene Data'!H148))),'Data Summary'!EC154="Yes"),OFFSET('Hygiene Data'!$H$9,0,10*ROW('Hygiene Data'!H148)),NA())</f>
        <v>#N/A</v>
      </c>
      <c r="BO154" s="93" t="e">
        <f ca="true">+IF(AND(ISNUMBER(OFFSET('Hygiene Data'!$I$5,0,10*ROW('Hygiene Data'!I148))),'Data Summary'!ED154="Yes"),OFFSET('Hygiene Data'!$I$5,0,10*ROW('Hygiene Data'!I148)),NA())</f>
        <v>#N/A</v>
      </c>
      <c r="BP154" s="93" t="e">
        <f ca="true">+IF(AND(ISNUMBER(OFFSET('Hygiene Data'!$I$7,0,10*ROW('Hygiene Data'!I148))),'Data Summary'!EE154="Yes"),OFFSET('Hygiene Data'!$I$7,0,10*ROW('Hygiene Data'!I148)),NA())</f>
        <v>#N/A</v>
      </c>
      <c r="BQ154" s="93" t="e">
        <f ca="true">+IF(AND(ISNUMBER(OFFSET('Hygiene Data'!$I$9,0,10*ROW('Hygiene Data'!I148))),'Data Summary'!EF154="Yes"),OFFSET('Hygiene Data'!$I$9,0,10*ROW('Hygiene Data'!I148)),NA())</f>
        <v>#N/A</v>
      </c>
    </row>
    <row xmlns:x14ac="http://schemas.microsoft.com/office/spreadsheetml/2009/9/ac" r="155" x14ac:dyDescent="0.2">
      <c r="A155" s="328" t="e">
        <f ca="true">+RIGHT('Data Summary'!A155,LEN('Data Summary'!A155)-9)</f>
        <v>#VALUE!</v>
      </c>
      <c r="B155" s="35" t="str">
        <f ca="true">+IF(ISTEXT('Data Summary'!B155),'Data Summary'!B155,"")</f>
        <v/>
      </c>
      <c r="C155" s="327" t="e">
        <f ca="true">+VALUE('Data Summary'!C155)</f>
        <v>#VALUE!</v>
      </c>
      <c r="D155" s="91" t="e">
        <f ca="true">+IF(AND(ISNUMBER(OFFSET('Water Data'!$D$4,0,10*ROW('Water Data'!D149))),'Data Summary'!BS155="Yes"),100-OFFSET('Water Data'!$D$4,0,10*ROW('Water Data'!D149)),NA())</f>
        <v>#N/A</v>
      </c>
      <c r="E155" s="91" t="e">
        <f ca="true">+IF(AND(ISNUMBER(OFFSET('Water Data'!$D$6,0,10*ROW('Water Data'!D149))),'Data Summary'!BT155="Yes"),OFFSET('Water Data'!$D$6,0,10*ROW('Water Data'!D149)),NA())</f>
        <v>#N/A</v>
      </c>
      <c r="F155" s="91" t="e">
        <f ca="true">+IF(AND(ISNUMBER(OFFSET('Water Data'!$D$9,0,10*ROW('Water Data'!D149))),'Data Summary'!BU155="Yes"),OFFSET('Water Data'!$D$9,0,10*ROW('Water Data'!D149)),NA())</f>
        <v>#N/A</v>
      </c>
      <c r="G155" s="91" t="e">
        <f ca="true">+IF(AND(ISNUMBER(OFFSET('Water Data'!$E$4,0,10*ROW('Water Data'!E149))),'Data Summary'!BV155="Yes"),100-OFFSET('Water Data'!$E$4,0,10*ROW('Water Data'!E149)),NA())</f>
        <v>#N/A</v>
      </c>
      <c r="H155" s="91" t="e">
        <f ca="true">+IF(AND(ISNUMBER(OFFSET('Water Data'!$E$6,0,10*ROW('Water Data'!E149))),'Data Summary'!BW155="Yes"),OFFSET('Water Data'!$E$6,0,10*ROW('Water Data'!E149)),NA())</f>
        <v>#N/A</v>
      </c>
      <c r="I155" s="91" t="e">
        <f ca="true">+IF(AND(ISNUMBER(OFFSET('Water Data'!$E$9,0,10*ROW('Water Data'!E149))),'Data Summary'!BX155="Yes"),OFFSET('Water Data'!$E$9,0,10*ROW('Water Data'!E149)),NA())</f>
        <v>#N/A</v>
      </c>
      <c r="J155" s="91" t="e">
        <f ca="true">+IF(AND(ISNUMBER(OFFSET('Water Data'!$F$4,0,10*ROW('Water Data'!F149))),'Data Summary'!BY155="Yes"),100-OFFSET('Water Data'!$F$4,0,10*ROW('Water Data'!F149)),NA())</f>
        <v>#N/A</v>
      </c>
      <c r="K155" s="91" t="e">
        <f ca="true">+IF(AND(ISNUMBER(OFFSET('Water Data'!$F$6,0,10*ROW('Water Data'!F149))),'Data Summary'!BZ155="Yes"),OFFSET('Water Data'!$F$6,0,10*ROW('Water Data'!F149)),NA())</f>
        <v>#N/A</v>
      </c>
      <c r="L155" s="91" t="e">
        <f ca="true">+IF(AND(ISNUMBER(OFFSET('Water Data'!$F$9,0,10*ROW('Water Data'!F149))),'Data Summary'!CA155="Yes"),OFFSET('Water Data'!$F$9,0,10*ROW('Water Data'!F149)),NA())</f>
        <v>#N/A</v>
      </c>
      <c r="M155" s="91" t="e">
        <f ca="true">+IF(AND(ISNUMBER(OFFSET('Water Data'!$G$4,0,10*ROW('Water Data'!G149))),'Data Summary'!CB155="Yes"),100-OFFSET('Water Data'!$G$4,0,10*ROW('Water Data'!G149)),NA())</f>
        <v>#N/A</v>
      </c>
      <c r="N155" s="91" t="e">
        <f ca="true">+IF(AND(ISNUMBER(OFFSET('Water Data'!$G$6,0,10*ROW('Water Data'!G149))),'Data Summary'!CC155="Yes"),OFFSET('Water Data'!$G$6,0,10*ROW('Water Data'!G149)),NA())</f>
        <v>#N/A</v>
      </c>
      <c r="O155" s="91" t="e">
        <f ca="true">+IF(AND(ISNUMBER(OFFSET('Water Data'!$G$9,0,10*ROW('Water Data'!G149))),'Data Summary'!CD155="Yes"),OFFSET('Water Data'!$G$9,0,10*ROW('Water Data'!G149)),NA())</f>
        <v>#N/A</v>
      </c>
      <c r="P155" s="91" t="e">
        <f ca="true">+IF(AND(ISNUMBER(OFFSET('Water Data'!$H$4,0,10*ROW('Water Data'!H149))),'Data Summary'!CE155="Yes"),100-OFFSET('Water Data'!$H$4,0,10*ROW('Water Data'!H149)),NA())</f>
        <v>#N/A</v>
      </c>
      <c r="Q155" s="91" t="e">
        <f ca="true">+IF(AND(ISNUMBER(OFFSET('Water Data'!$H$6,0,10*ROW('Water Data'!H149))),'Data Summary'!CF155="Yes"),OFFSET('Water Data'!$H$6,0,10*ROW('Water Data'!H149)),NA())</f>
        <v>#N/A</v>
      </c>
      <c r="R155" s="91" t="e">
        <f ca="true">+IF(AND(ISNUMBER(OFFSET('Water Data'!$H$9,0,10*ROW('Water Data'!H149))),'Data Summary'!CG155="Yes"),OFFSET('Water Data'!$H$9,0,10*ROW('Water Data'!H149)),NA())</f>
        <v>#N/A</v>
      </c>
      <c r="S155" s="91" t="e">
        <f ca="true">+IF(AND(ISNUMBER(OFFSET('Water Data'!$I$4,0,10*ROW('Water Data'!I149))),'Data Summary'!CH155="Yes"),100-OFFSET('Water Data'!$I$4,0,10*ROW('Water Data'!I149)),NA())</f>
        <v>#N/A</v>
      </c>
      <c r="T155" s="91" t="e">
        <f ca="true">+IF(AND(ISNUMBER(OFFSET('Water Data'!$I$6,0,10*ROW('Water Data'!I149))),'Data Summary'!CI155="Yes"),OFFSET('Water Data'!$I$6,0,10*ROW('Water Data'!I149)),NA())</f>
        <v>#N/A</v>
      </c>
      <c r="U155" s="91" t="e">
        <f ca="true">+IF(AND(ISNUMBER(OFFSET('Water Data'!$I$9,0,10*ROW('Water Data'!I149))),'Data Summary'!CJ155="Yes"),OFFSET('Water Data'!$I$9,0,10*ROW('Water Data'!I149)),NA())</f>
        <v>#N/A</v>
      </c>
      <c r="V155" s="92" t="e">
        <f ca="true">+IF(AND(ISNUMBER(OFFSET('Sanitation Data'!$D$4,0,10*ROW('Sanitation Data'!D149))),'Data Summary'!CK155="Yes"),100-OFFSET('Sanitation Data'!$D$4,0,10*ROW('Sanitation Data'!D149)),NA())</f>
        <v>#N/A</v>
      </c>
      <c r="W155" s="92" t="e">
        <f ca="true">+IF(AND(ISNUMBER(OFFSET('Sanitation Data'!$D$6,0,10*ROW('Sanitation Data'!D149))),'Data Summary'!CL155="Yes"),OFFSET('Sanitation Data'!$D$6,0,10*ROW('Sanitation Data'!D149)),NA())</f>
        <v>#N/A</v>
      </c>
      <c r="X155" s="92" t="e">
        <f ca="true">+IF(AND(ISNUMBER(OFFSET('Sanitation Data'!$D$10,0,10*ROW('Sanitation Data'!D149))),'Data Summary'!CM155="Yes"),OFFSET('Sanitation Data'!$D$10,0,10*ROW('Sanitation Data'!D149)),NA())</f>
        <v>#N/A</v>
      </c>
      <c r="Y155" s="92" t="e">
        <f ca="true">+IF(AND(ISNUMBER(OFFSET('Sanitation Data'!$D$11,0,10*ROW('Sanitation Data'!D149))),'Data Summary'!CN155="Yes"),OFFSET('Sanitation Data'!$D$11,0,10*ROW('Sanitation Data'!D149)),NA())</f>
        <v>#N/A</v>
      </c>
      <c r="Z155" s="92" t="e">
        <f ca="true">+IF(AND(ISNUMBER(OFFSET('Sanitation Data'!$D$12,0,10*ROW('Sanitation Data'!D149))),'Data Summary'!CO155="Yes"),OFFSET('Sanitation Data'!$D$12,0,10*ROW('Sanitation Data'!D149)),NA())</f>
        <v>#N/A</v>
      </c>
      <c r="AA155" s="92" t="e">
        <f ca="true">+IF(AND(ISNUMBER(OFFSET('Sanitation Data'!$E$4,0,10*ROW('Sanitation Data'!E149))),'Data Summary'!CP155="Yes"),100-OFFSET('Sanitation Data'!$E$4,0,10*ROW('Sanitation Data'!E149)),NA())</f>
        <v>#N/A</v>
      </c>
      <c r="AB155" s="92" t="e">
        <f ca="true">+IF(AND(ISNUMBER(OFFSET('Sanitation Data'!$E$6,0,10*ROW('Sanitation Data'!E149))),'Data Summary'!CQ155="Yes"),OFFSET('Sanitation Data'!$E$6,0,10*ROW('Sanitation Data'!E149)),NA())</f>
        <v>#N/A</v>
      </c>
      <c r="AC155" s="92" t="e">
        <f ca="true">+IF(AND(ISNUMBER(OFFSET('Sanitation Data'!$E$10,0,10*ROW('Sanitation Data'!E149))),'Data Summary'!CR155="Yes"),OFFSET('Sanitation Data'!$E$10,0,10*ROW('Sanitation Data'!E149)),NA())</f>
        <v>#N/A</v>
      </c>
      <c r="AD155" s="92" t="e">
        <f ca="true">+IF(AND(ISNUMBER(OFFSET('Sanitation Data'!$E$11,0,10*ROW('Sanitation Data'!E149))),'Data Summary'!CS155="Yes"),OFFSET('Sanitation Data'!$E$11,0,10*ROW('Sanitation Data'!E149)),NA())</f>
        <v>#N/A</v>
      </c>
      <c r="AE155" s="92" t="e">
        <f ca="true">+IF(AND(ISNUMBER(OFFSET('Sanitation Data'!$E$12,0,10*ROW('Sanitation Data'!E149))),'Data Summary'!CT155="Yes"),OFFSET('Sanitation Data'!$E$12,0,10*ROW('Sanitation Data'!E149)),NA())</f>
        <v>#N/A</v>
      </c>
      <c r="AF155" s="92" t="e">
        <f ca="true">+IF(AND(ISNUMBER(OFFSET('Sanitation Data'!$F$4,0,10*ROW('Sanitation Data'!F149))),'Data Summary'!CU155="Yes"),100-OFFSET('Sanitation Data'!$F$4,0,10*ROW('Sanitation Data'!F149)),NA())</f>
        <v>#N/A</v>
      </c>
      <c r="AG155" s="92" t="e">
        <f ca="true">+IF(AND(ISNUMBER(OFFSET('Sanitation Data'!$F$6,0,10*ROW('Sanitation Data'!F149))),'Data Summary'!CV155="Yes"),OFFSET('Sanitation Data'!$F$6,0,10*ROW('Sanitation Data'!F149)),NA())</f>
        <v>#N/A</v>
      </c>
      <c r="AH155" s="92" t="e">
        <f ca="true">+IF(AND(ISNUMBER(OFFSET('Sanitation Data'!$F$10,0,10*ROW('Sanitation Data'!F149))),'Data Summary'!CW155="Yes"),OFFSET('Sanitation Data'!$F$10,0,10*ROW('Sanitation Data'!F149)),NA())</f>
        <v>#N/A</v>
      </c>
      <c r="AI155" s="92" t="e">
        <f ca="true">+IF(AND(ISNUMBER(OFFSET('Sanitation Data'!$F$11,0,10*ROW('Sanitation Data'!F149))),'Data Summary'!CX155="Yes"),OFFSET('Sanitation Data'!$F$11,0,10*ROW('Sanitation Data'!F149)),NA())</f>
        <v>#N/A</v>
      </c>
      <c r="AJ155" s="92" t="e">
        <f ca="true">+IF(AND(ISNUMBER(OFFSET('Sanitation Data'!$F$12,0,10*ROW('Sanitation Data'!F149))),'Data Summary'!CY155="Yes"),OFFSET('Sanitation Data'!$F$12,0,10*ROW('Sanitation Data'!F149)),NA())</f>
        <v>#N/A</v>
      </c>
      <c r="AK155" s="92" t="e">
        <f ca="true">+IF(AND(ISNUMBER(OFFSET('Sanitation Data'!$G$4,0,10*ROW('Sanitation Data'!G149))),'Data Summary'!CZ155="Yes"),100-OFFSET('Sanitation Data'!$G$4,0,10*ROW('Sanitation Data'!G149)),NA())</f>
        <v>#N/A</v>
      </c>
      <c r="AL155" s="92" t="e">
        <f ca="true">+IF(AND(ISNUMBER(OFFSET('Sanitation Data'!$G$6,0,10*ROW('Sanitation Data'!G149))),'Data Summary'!DA155="Yes"),OFFSET('Sanitation Data'!$G$6,0,10*ROW('Sanitation Data'!G149)),NA())</f>
        <v>#N/A</v>
      </c>
      <c r="AM155" s="92" t="e">
        <f ca="true">+IF(AND(ISNUMBER(OFFSET('Sanitation Data'!$G$10,0,10*ROW('Sanitation Data'!G149))),'Data Summary'!DB155="Yes"),OFFSET('Sanitation Data'!$G$10,0,10*ROW('Sanitation Data'!G149)),NA())</f>
        <v>#N/A</v>
      </c>
      <c r="AN155" s="92" t="e">
        <f ca="true">+IF(AND(ISNUMBER(OFFSET('Sanitation Data'!$G$11,0,10*ROW('Sanitation Data'!G149))),'Data Summary'!DC155="Yes"),OFFSET('Sanitation Data'!$G$11,0,10*ROW('Sanitation Data'!G149)),NA())</f>
        <v>#N/A</v>
      </c>
      <c r="AO155" s="92" t="e">
        <f ca="true">+IF(AND(ISNUMBER(OFFSET('Sanitation Data'!$G$12,0,10*ROW('Sanitation Data'!G149))),'Data Summary'!DD155="Yes"),OFFSET('Sanitation Data'!$G$12,0,10*ROW('Sanitation Data'!G149)),NA())</f>
        <v>#N/A</v>
      </c>
      <c r="AP155" s="92" t="e">
        <f ca="true">+IF(AND(ISNUMBER(OFFSET('Sanitation Data'!$H$4,0,10*ROW('Sanitation Data'!H149))),'Data Summary'!DE155="Yes"),100-OFFSET('Sanitation Data'!$H$4,0,10*ROW('Sanitation Data'!H149)),NA())</f>
        <v>#N/A</v>
      </c>
      <c r="AQ155" s="92" t="e">
        <f ca="true">+IF(AND(ISNUMBER(OFFSET('Sanitation Data'!$H$6,0,10*ROW('Sanitation Data'!H149))),'Data Summary'!DF155="Yes"),OFFSET('Sanitation Data'!$H$6,0,10*ROW('Sanitation Data'!H149)),NA())</f>
        <v>#N/A</v>
      </c>
      <c r="AR155" s="92" t="e">
        <f ca="true">+IF(AND(ISNUMBER(OFFSET('Sanitation Data'!$H$10,0,10*ROW('Sanitation Data'!H149))),'Data Summary'!DG155="Yes"),OFFSET('Sanitation Data'!$H$10,0,10*ROW('Sanitation Data'!H149)),NA())</f>
        <v>#N/A</v>
      </c>
      <c r="AS155" s="92" t="e">
        <f ca="true">+IF(AND(ISNUMBER(OFFSET('Sanitation Data'!$H$11,0,10*ROW('Sanitation Data'!H149))),'Data Summary'!DH155="Yes"),OFFSET('Sanitation Data'!$H$11,0,10*ROW('Sanitation Data'!H149)),NA())</f>
        <v>#N/A</v>
      </c>
      <c r="AT155" s="92" t="e">
        <f ca="true">+IF(AND(ISNUMBER(OFFSET('Sanitation Data'!$H$12,0,10*ROW('Sanitation Data'!H149))),'Data Summary'!DI155="Yes"),OFFSET('Sanitation Data'!$H$12,0,10*ROW('Sanitation Data'!H149)),NA())</f>
        <v>#N/A</v>
      </c>
      <c r="AU155" s="92" t="e">
        <f ca="true">+IF(AND(ISNUMBER(OFFSET('Sanitation Data'!$I$4,0,10*ROW('Sanitation Data'!I149))),'Data Summary'!DJ155="Yes"),100-OFFSET('Sanitation Data'!$I$4,0,10*ROW('Sanitation Data'!I149)),NA())</f>
        <v>#N/A</v>
      </c>
      <c r="AV155" s="92" t="e">
        <f ca="true">+IF(AND(ISNUMBER(OFFSET('Sanitation Data'!$I$6,0,10*ROW('Sanitation Data'!I149))),'Data Summary'!DK155="Yes"),OFFSET('Sanitation Data'!$I$6,0,10*ROW('Sanitation Data'!I149)),NA())</f>
        <v>#N/A</v>
      </c>
      <c r="AW155" s="92" t="e">
        <f ca="true">+IF(AND(ISNUMBER(OFFSET('Sanitation Data'!$I$10,0,10*ROW('Sanitation Data'!I149))),'Data Summary'!DL155="Yes"),OFFSET('Sanitation Data'!$I$10,0,10*ROW('Sanitation Data'!I149)),NA())</f>
        <v>#N/A</v>
      </c>
      <c r="AX155" s="92" t="e">
        <f ca="true">+IF(AND(ISNUMBER(OFFSET('Sanitation Data'!$I$11,0,10*ROW('Sanitation Data'!I149))),'Data Summary'!DM155="Yes"),OFFSET('Sanitation Data'!$I$11,0,10*ROW('Sanitation Data'!I149)),NA())</f>
        <v>#N/A</v>
      </c>
      <c r="AY155" s="92" t="e">
        <f ca="true">+IF(AND(ISNUMBER(OFFSET('Sanitation Data'!$I$12,0,10*ROW('Sanitation Data'!I149))),'Data Summary'!DN155="Yes"),OFFSET('Sanitation Data'!$I$12,0,10*ROW('Sanitation Data'!I149)),NA())</f>
        <v>#N/A</v>
      </c>
      <c r="AZ155" s="93" t="e">
        <f ca="true">+IF(AND(ISNUMBER(OFFSET('Hygiene Data'!$D$5,0,10*ROW('Hygiene Data'!D149))),'Data Summary'!DO155="Yes"),OFFSET('Hygiene Data'!$D$5,0,10*ROW('Hygiene Data'!D149)),NA())</f>
        <v>#N/A</v>
      </c>
      <c r="BA155" s="93" t="e">
        <f ca="true">+IF(AND(ISNUMBER(OFFSET('Hygiene Data'!$D$7,0,10*ROW('Hygiene Data'!D149))),'Data Summary'!DP155="Yes"),OFFSET('Hygiene Data'!$D$7,0,10*ROW('Hygiene Data'!D149)),NA())</f>
        <v>#N/A</v>
      </c>
      <c r="BB155" s="93" t="e">
        <f ca="true">+IF(AND(ISNUMBER(OFFSET('Hygiene Data'!$D$9,0,10*ROW('Hygiene Data'!D149))),'Data Summary'!DQ155="Yes"),OFFSET('Hygiene Data'!$D$9,0,10*ROW('Hygiene Data'!D149)),NA())</f>
        <v>#N/A</v>
      </c>
      <c r="BC155" s="93" t="e">
        <f ca="true">+IF(AND(ISNUMBER(OFFSET('Hygiene Data'!$E$5,0,10*ROW('Hygiene Data'!E149))),'Data Summary'!DR155="Yes"),OFFSET('Hygiene Data'!$E$5,0,10*ROW('Hygiene Data'!E149)),NA())</f>
        <v>#N/A</v>
      </c>
      <c r="BD155" s="93" t="e">
        <f ca="true">+IF(AND(ISNUMBER(OFFSET('Hygiene Data'!$E$7,0,10*ROW('Hygiene Data'!E149))),'Data Summary'!DS155="Yes"),OFFSET('Hygiene Data'!$E$7,0,10*ROW('Hygiene Data'!E149)),NA())</f>
        <v>#N/A</v>
      </c>
      <c r="BE155" s="93" t="e">
        <f ca="true">+IF(AND(ISNUMBER(OFFSET('Hygiene Data'!$E$9,0,10*ROW('Hygiene Data'!E149))),'Data Summary'!DT155="Yes"),OFFSET('Hygiene Data'!$E$9,0,10*ROW('Hygiene Data'!E149)),NA())</f>
        <v>#N/A</v>
      </c>
      <c r="BF155" s="93" t="e">
        <f ca="true">+IF(AND(ISNUMBER(OFFSET('Hygiene Data'!$F$5,0,10*ROW('Hygiene Data'!F149))),'Data Summary'!DU155="Yes"),OFFSET('Hygiene Data'!$F$5,0,10*ROW('Hygiene Data'!F149)),NA())</f>
        <v>#N/A</v>
      </c>
      <c r="BG155" s="93" t="e">
        <f ca="true">+IF(AND(ISNUMBER(OFFSET('Hygiene Data'!$F$7,0,10*ROW('Hygiene Data'!F149))),'Data Summary'!DV155="Yes"),OFFSET('Hygiene Data'!$F$7,0,10*ROW('Hygiene Data'!F149)),NA())</f>
        <v>#N/A</v>
      </c>
      <c r="BH155" s="93" t="e">
        <f ca="true">+IF(AND(ISNUMBER(OFFSET('Hygiene Data'!$F$9,0,10*ROW('Hygiene Data'!F149))),'Data Summary'!DW155="Yes"),OFFSET('Hygiene Data'!$F$9,0,10*ROW('Hygiene Data'!F149)),NA())</f>
        <v>#N/A</v>
      </c>
      <c r="BI155" s="93" t="e">
        <f ca="true">+IF(AND(ISNUMBER(OFFSET('Hygiene Data'!$G$5,0,10*ROW('Hygiene Data'!G149))),'Data Summary'!DX155="Yes"),OFFSET('Hygiene Data'!$G$5,0,10*ROW('Hygiene Data'!G149)),NA())</f>
        <v>#N/A</v>
      </c>
      <c r="BJ155" s="93" t="e">
        <f ca="true">+IF(AND(ISNUMBER(OFFSET('Hygiene Data'!$G$7,0,10*ROW('Hygiene Data'!G149))),'Data Summary'!DY155="Yes"),OFFSET('Hygiene Data'!$G$7,0,10*ROW('Hygiene Data'!G149)),NA())</f>
        <v>#N/A</v>
      </c>
      <c r="BK155" s="93" t="e">
        <f ca="true">+IF(AND(ISNUMBER(OFFSET('Hygiene Data'!$G$9,0,10*ROW('Hygiene Data'!G149))),'Data Summary'!DZ155="Yes"),OFFSET('Hygiene Data'!$G$9,0,10*ROW('Hygiene Data'!G149)),NA())</f>
        <v>#N/A</v>
      </c>
      <c r="BL155" s="93" t="e">
        <f ca="true">+IF(AND(ISNUMBER(OFFSET('Hygiene Data'!$H$5,0,10*ROW('Hygiene Data'!H149))),'Data Summary'!EA155="Yes"),OFFSET('Hygiene Data'!$H$5,0,10*ROW('Hygiene Data'!H149)),NA())</f>
        <v>#N/A</v>
      </c>
      <c r="BM155" s="93" t="e">
        <f ca="true">+IF(AND(ISNUMBER(OFFSET('Hygiene Data'!$H$7,0,10*ROW('Hygiene Data'!H149))),'Data Summary'!EB155="Yes"),OFFSET('Hygiene Data'!$H$7,0,10*ROW('Hygiene Data'!H149)),NA())</f>
        <v>#N/A</v>
      </c>
      <c r="BN155" s="93" t="e">
        <f ca="true">+IF(AND(ISNUMBER(OFFSET('Hygiene Data'!$H$9,0,10*ROW('Hygiene Data'!H149))),'Data Summary'!EC155="Yes"),OFFSET('Hygiene Data'!$H$9,0,10*ROW('Hygiene Data'!H149)),NA())</f>
        <v>#N/A</v>
      </c>
      <c r="BO155" s="93" t="e">
        <f ca="true">+IF(AND(ISNUMBER(OFFSET('Hygiene Data'!$I$5,0,10*ROW('Hygiene Data'!I149))),'Data Summary'!ED155="Yes"),OFFSET('Hygiene Data'!$I$5,0,10*ROW('Hygiene Data'!I149)),NA())</f>
        <v>#N/A</v>
      </c>
      <c r="BP155" s="93" t="e">
        <f ca="true">+IF(AND(ISNUMBER(OFFSET('Hygiene Data'!$I$7,0,10*ROW('Hygiene Data'!I149))),'Data Summary'!EE155="Yes"),OFFSET('Hygiene Data'!$I$7,0,10*ROW('Hygiene Data'!I149)),NA())</f>
        <v>#N/A</v>
      </c>
      <c r="BQ155" s="93" t="e">
        <f ca="true">+IF(AND(ISNUMBER(OFFSET('Hygiene Data'!$I$9,0,10*ROW('Hygiene Data'!I149))),'Data Summary'!EF155="Yes"),OFFSET('Hygiene Data'!$I$9,0,10*ROW('Hygiene Data'!I149)),NA())</f>
        <v>#N/A</v>
      </c>
    </row>
    <row xmlns:x14ac="http://schemas.microsoft.com/office/spreadsheetml/2009/9/ac" r="156" x14ac:dyDescent="0.2">
      <c r="A156" s="328" t="e">
        <f ca="true">+RIGHT('Data Summary'!A156,LEN('Data Summary'!A156)-9)</f>
        <v>#VALUE!</v>
      </c>
      <c r="B156" s="35" t="str">
        <f ca="true">+IF(ISTEXT('Data Summary'!B156),'Data Summary'!B156,"")</f>
        <v/>
      </c>
      <c r="C156" s="327" t="e">
        <f ca="true">+VALUE('Data Summary'!C156)</f>
        <v>#VALUE!</v>
      </c>
      <c r="D156" s="91" t="e">
        <f ca="true">+IF(AND(ISNUMBER(OFFSET('Water Data'!$D$4,0,10*ROW('Water Data'!D150))),'Data Summary'!BS156="Yes"),100-OFFSET('Water Data'!$D$4,0,10*ROW('Water Data'!D150)),NA())</f>
        <v>#N/A</v>
      </c>
      <c r="E156" s="91" t="e">
        <f ca="true">+IF(AND(ISNUMBER(OFFSET('Water Data'!$D$6,0,10*ROW('Water Data'!D150))),'Data Summary'!BT156="Yes"),OFFSET('Water Data'!$D$6,0,10*ROW('Water Data'!D150)),NA())</f>
        <v>#N/A</v>
      </c>
      <c r="F156" s="91" t="e">
        <f ca="true">+IF(AND(ISNUMBER(OFFSET('Water Data'!$D$9,0,10*ROW('Water Data'!D150))),'Data Summary'!BU156="Yes"),OFFSET('Water Data'!$D$9,0,10*ROW('Water Data'!D150)),NA())</f>
        <v>#N/A</v>
      </c>
      <c r="G156" s="91" t="e">
        <f ca="true">+IF(AND(ISNUMBER(OFFSET('Water Data'!$E$4,0,10*ROW('Water Data'!E150))),'Data Summary'!BV156="Yes"),100-OFFSET('Water Data'!$E$4,0,10*ROW('Water Data'!E150)),NA())</f>
        <v>#N/A</v>
      </c>
      <c r="H156" s="91" t="e">
        <f ca="true">+IF(AND(ISNUMBER(OFFSET('Water Data'!$E$6,0,10*ROW('Water Data'!E150))),'Data Summary'!BW156="Yes"),OFFSET('Water Data'!$E$6,0,10*ROW('Water Data'!E150)),NA())</f>
        <v>#N/A</v>
      </c>
      <c r="I156" s="91" t="e">
        <f ca="true">+IF(AND(ISNUMBER(OFFSET('Water Data'!$E$9,0,10*ROW('Water Data'!E150))),'Data Summary'!BX156="Yes"),OFFSET('Water Data'!$E$9,0,10*ROW('Water Data'!E150)),NA())</f>
        <v>#N/A</v>
      </c>
      <c r="J156" s="91" t="e">
        <f ca="true">+IF(AND(ISNUMBER(OFFSET('Water Data'!$F$4,0,10*ROW('Water Data'!F150))),'Data Summary'!BY156="Yes"),100-OFFSET('Water Data'!$F$4,0,10*ROW('Water Data'!F150)),NA())</f>
        <v>#N/A</v>
      </c>
      <c r="K156" s="91" t="e">
        <f ca="true">+IF(AND(ISNUMBER(OFFSET('Water Data'!$F$6,0,10*ROW('Water Data'!F150))),'Data Summary'!BZ156="Yes"),OFFSET('Water Data'!$F$6,0,10*ROW('Water Data'!F150)),NA())</f>
        <v>#N/A</v>
      </c>
      <c r="L156" s="91" t="e">
        <f ca="true">+IF(AND(ISNUMBER(OFFSET('Water Data'!$F$9,0,10*ROW('Water Data'!F150))),'Data Summary'!CA156="Yes"),OFFSET('Water Data'!$F$9,0,10*ROW('Water Data'!F150)),NA())</f>
        <v>#N/A</v>
      </c>
      <c r="M156" s="91" t="e">
        <f ca="true">+IF(AND(ISNUMBER(OFFSET('Water Data'!$G$4,0,10*ROW('Water Data'!G150))),'Data Summary'!CB156="Yes"),100-OFFSET('Water Data'!$G$4,0,10*ROW('Water Data'!G150)),NA())</f>
        <v>#N/A</v>
      </c>
      <c r="N156" s="91" t="e">
        <f ca="true">+IF(AND(ISNUMBER(OFFSET('Water Data'!$G$6,0,10*ROW('Water Data'!G150))),'Data Summary'!CC156="Yes"),OFFSET('Water Data'!$G$6,0,10*ROW('Water Data'!G150)),NA())</f>
        <v>#N/A</v>
      </c>
      <c r="O156" s="91" t="e">
        <f ca="true">+IF(AND(ISNUMBER(OFFSET('Water Data'!$G$9,0,10*ROW('Water Data'!G150))),'Data Summary'!CD156="Yes"),OFFSET('Water Data'!$G$9,0,10*ROW('Water Data'!G150)),NA())</f>
        <v>#N/A</v>
      </c>
      <c r="P156" s="91" t="e">
        <f ca="true">+IF(AND(ISNUMBER(OFFSET('Water Data'!$H$4,0,10*ROW('Water Data'!H150))),'Data Summary'!CE156="Yes"),100-OFFSET('Water Data'!$H$4,0,10*ROW('Water Data'!H150)),NA())</f>
        <v>#N/A</v>
      </c>
      <c r="Q156" s="91" t="e">
        <f ca="true">+IF(AND(ISNUMBER(OFFSET('Water Data'!$H$6,0,10*ROW('Water Data'!H150))),'Data Summary'!CF156="Yes"),OFFSET('Water Data'!$H$6,0,10*ROW('Water Data'!H150)),NA())</f>
        <v>#N/A</v>
      </c>
      <c r="R156" s="91" t="e">
        <f ca="true">+IF(AND(ISNUMBER(OFFSET('Water Data'!$H$9,0,10*ROW('Water Data'!H150))),'Data Summary'!CG156="Yes"),OFFSET('Water Data'!$H$9,0,10*ROW('Water Data'!H150)),NA())</f>
        <v>#N/A</v>
      </c>
      <c r="S156" s="91" t="e">
        <f ca="true">+IF(AND(ISNUMBER(OFFSET('Water Data'!$I$4,0,10*ROW('Water Data'!I150))),'Data Summary'!CH156="Yes"),100-OFFSET('Water Data'!$I$4,0,10*ROW('Water Data'!I150)),NA())</f>
        <v>#N/A</v>
      </c>
      <c r="T156" s="91" t="e">
        <f ca="true">+IF(AND(ISNUMBER(OFFSET('Water Data'!$I$6,0,10*ROW('Water Data'!I150))),'Data Summary'!CI156="Yes"),OFFSET('Water Data'!$I$6,0,10*ROW('Water Data'!I150)),NA())</f>
        <v>#N/A</v>
      </c>
      <c r="U156" s="91" t="e">
        <f ca="true">+IF(AND(ISNUMBER(OFFSET('Water Data'!$I$9,0,10*ROW('Water Data'!I150))),'Data Summary'!CJ156="Yes"),OFFSET('Water Data'!$I$9,0,10*ROW('Water Data'!I150)),NA())</f>
        <v>#N/A</v>
      </c>
      <c r="V156" s="92" t="e">
        <f ca="true">+IF(AND(ISNUMBER(OFFSET('Sanitation Data'!$D$4,0,10*ROW('Sanitation Data'!D150))),'Data Summary'!CK156="Yes"),100-OFFSET('Sanitation Data'!$D$4,0,10*ROW('Sanitation Data'!D150)),NA())</f>
        <v>#N/A</v>
      </c>
      <c r="W156" s="92" t="e">
        <f ca="true">+IF(AND(ISNUMBER(OFFSET('Sanitation Data'!$D$6,0,10*ROW('Sanitation Data'!D150))),'Data Summary'!CL156="Yes"),OFFSET('Sanitation Data'!$D$6,0,10*ROW('Sanitation Data'!D150)),NA())</f>
        <v>#N/A</v>
      </c>
      <c r="X156" s="92" t="e">
        <f ca="true">+IF(AND(ISNUMBER(OFFSET('Sanitation Data'!$D$10,0,10*ROW('Sanitation Data'!D150))),'Data Summary'!CM156="Yes"),OFFSET('Sanitation Data'!$D$10,0,10*ROW('Sanitation Data'!D150)),NA())</f>
        <v>#N/A</v>
      </c>
      <c r="Y156" s="92" t="e">
        <f ca="true">+IF(AND(ISNUMBER(OFFSET('Sanitation Data'!$D$11,0,10*ROW('Sanitation Data'!D150))),'Data Summary'!CN156="Yes"),OFFSET('Sanitation Data'!$D$11,0,10*ROW('Sanitation Data'!D150)),NA())</f>
        <v>#N/A</v>
      </c>
      <c r="Z156" s="92" t="e">
        <f ca="true">+IF(AND(ISNUMBER(OFFSET('Sanitation Data'!$D$12,0,10*ROW('Sanitation Data'!D150))),'Data Summary'!CO156="Yes"),OFFSET('Sanitation Data'!$D$12,0,10*ROW('Sanitation Data'!D150)),NA())</f>
        <v>#N/A</v>
      </c>
      <c r="AA156" s="92" t="e">
        <f ca="true">+IF(AND(ISNUMBER(OFFSET('Sanitation Data'!$E$4,0,10*ROW('Sanitation Data'!E150))),'Data Summary'!CP156="Yes"),100-OFFSET('Sanitation Data'!$E$4,0,10*ROW('Sanitation Data'!E150)),NA())</f>
        <v>#N/A</v>
      </c>
      <c r="AB156" s="92" t="e">
        <f ca="true">+IF(AND(ISNUMBER(OFFSET('Sanitation Data'!$E$6,0,10*ROW('Sanitation Data'!E150))),'Data Summary'!CQ156="Yes"),OFFSET('Sanitation Data'!$E$6,0,10*ROW('Sanitation Data'!E150)),NA())</f>
        <v>#N/A</v>
      </c>
      <c r="AC156" s="92" t="e">
        <f ca="true">+IF(AND(ISNUMBER(OFFSET('Sanitation Data'!$E$10,0,10*ROW('Sanitation Data'!E150))),'Data Summary'!CR156="Yes"),OFFSET('Sanitation Data'!$E$10,0,10*ROW('Sanitation Data'!E150)),NA())</f>
        <v>#N/A</v>
      </c>
      <c r="AD156" s="92" t="e">
        <f ca="true">+IF(AND(ISNUMBER(OFFSET('Sanitation Data'!$E$11,0,10*ROW('Sanitation Data'!E150))),'Data Summary'!CS156="Yes"),OFFSET('Sanitation Data'!$E$11,0,10*ROW('Sanitation Data'!E150)),NA())</f>
        <v>#N/A</v>
      </c>
      <c r="AE156" s="92" t="e">
        <f ca="true">+IF(AND(ISNUMBER(OFFSET('Sanitation Data'!$E$12,0,10*ROW('Sanitation Data'!E150))),'Data Summary'!CT156="Yes"),OFFSET('Sanitation Data'!$E$12,0,10*ROW('Sanitation Data'!E150)),NA())</f>
        <v>#N/A</v>
      </c>
      <c r="AF156" s="92" t="e">
        <f ca="true">+IF(AND(ISNUMBER(OFFSET('Sanitation Data'!$F$4,0,10*ROW('Sanitation Data'!F150))),'Data Summary'!CU156="Yes"),100-OFFSET('Sanitation Data'!$F$4,0,10*ROW('Sanitation Data'!F150)),NA())</f>
        <v>#N/A</v>
      </c>
      <c r="AG156" s="92" t="e">
        <f ca="true">+IF(AND(ISNUMBER(OFFSET('Sanitation Data'!$F$6,0,10*ROW('Sanitation Data'!F150))),'Data Summary'!CV156="Yes"),OFFSET('Sanitation Data'!$F$6,0,10*ROW('Sanitation Data'!F150)),NA())</f>
        <v>#N/A</v>
      </c>
      <c r="AH156" s="92" t="e">
        <f ca="true">+IF(AND(ISNUMBER(OFFSET('Sanitation Data'!$F$10,0,10*ROW('Sanitation Data'!F150))),'Data Summary'!CW156="Yes"),OFFSET('Sanitation Data'!$F$10,0,10*ROW('Sanitation Data'!F150)),NA())</f>
        <v>#N/A</v>
      </c>
      <c r="AI156" s="92" t="e">
        <f ca="true">+IF(AND(ISNUMBER(OFFSET('Sanitation Data'!$F$11,0,10*ROW('Sanitation Data'!F150))),'Data Summary'!CX156="Yes"),OFFSET('Sanitation Data'!$F$11,0,10*ROW('Sanitation Data'!F150)),NA())</f>
        <v>#N/A</v>
      </c>
      <c r="AJ156" s="92" t="e">
        <f ca="true">+IF(AND(ISNUMBER(OFFSET('Sanitation Data'!$F$12,0,10*ROW('Sanitation Data'!F150))),'Data Summary'!CY156="Yes"),OFFSET('Sanitation Data'!$F$12,0,10*ROW('Sanitation Data'!F150)),NA())</f>
        <v>#N/A</v>
      </c>
      <c r="AK156" s="92" t="e">
        <f ca="true">+IF(AND(ISNUMBER(OFFSET('Sanitation Data'!$G$4,0,10*ROW('Sanitation Data'!G150))),'Data Summary'!CZ156="Yes"),100-OFFSET('Sanitation Data'!$G$4,0,10*ROW('Sanitation Data'!G150)),NA())</f>
        <v>#N/A</v>
      </c>
      <c r="AL156" s="92" t="e">
        <f ca="true">+IF(AND(ISNUMBER(OFFSET('Sanitation Data'!$G$6,0,10*ROW('Sanitation Data'!G150))),'Data Summary'!DA156="Yes"),OFFSET('Sanitation Data'!$G$6,0,10*ROW('Sanitation Data'!G150)),NA())</f>
        <v>#N/A</v>
      </c>
      <c r="AM156" s="92" t="e">
        <f ca="true">+IF(AND(ISNUMBER(OFFSET('Sanitation Data'!$G$10,0,10*ROW('Sanitation Data'!G150))),'Data Summary'!DB156="Yes"),OFFSET('Sanitation Data'!$G$10,0,10*ROW('Sanitation Data'!G150)),NA())</f>
        <v>#N/A</v>
      </c>
      <c r="AN156" s="92" t="e">
        <f ca="true">+IF(AND(ISNUMBER(OFFSET('Sanitation Data'!$G$11,0,10*ROW('Sanitation Data'!G150))),'Data Summary'!DC156="Yes"),OFFSET('Sanitation Data'!$G$11,0,10*ROW('Sanitation Data'!G150)),NA())</f>
        <v>#N/A</v>
      </c>
      <c r="AO156" s="92" t="e">
        <f ca="true">+IF(AND(ISNUMBER(OFFSET('Sanitation Data'!$G$12,0,10*ROW('Sanitation Data'!G150))),'Data Summary'!DD156="Yes"),OFFSET('Sanitation Data'!$G$12,0,10*ROW('Sanitation Data'!G150)),NA())</f>
        <v>#N/A</v>
      </c>
      <c r="AP156" s="92" t="e">
        <f ca="true">+IF(AND(ISNUMBER(OFFSET('Sanitation Data'!$H$4,0,10*ROW('Sanitation Data'!H150))),'Data Summary'!DE156="Yes"),100-OFFSET('Sanitation Data'!$H$4,0,10*ROW('Sanitation Data'!H150)),NA())</f>
        <v>#N/A</v>
      </c>
      <c r="AQ156" s="92" t="e">
        <f ca="true">+IF(AND(ISNUMBER(OFFSET('Sanitation Data'!$H$6,0,10*ROW('Sanitation Data'!H150))),'Data Summary'!DF156="Yes"),OFFSET('Sanitation Data'!$H$6,0,10*ROW('Sanitation Data'!H150)),NA())</f>
        <v>#N/A</v>
      </c>
      <c r="AR156" s="92" t="e">
        <f ca="true">+IF(AND(ISNUMBER(OFFSET('Sanitation Data'!$H$10,0,10*ROW('Sanitation Data'!H150))),'Data Summary'!DG156="Yes"),OFFSET('Sanitation Data'!$H$10,0,10*ROW('Sanitation Data'!H150)),NA())</f>
        <v>#N/A</v>
      </c>
      <c r="AS156" s="92" t="e">
        <f ca="true">+IF(AND(ISNUMBER(OFFSET('Sanitation Data'!$H$11,0,10*ROW('Sanitation Data'!H150))),'Data Summary'!DH156="Yes"),OFFSET('Sanitation Data'!$H$11,0,10*ROW('Sanitation Data'!H150)),NA())</f>
        <v>#N/A</v>
      </c>
      <c r="AT156" s="92" t="e">
        <f ca="true">+IF(AND(ISNUMBER(OFFSET('Sanitation Data'!$H$12,0,10*ROW('Sanitation Data'!H150))),'Data Summary'!DI156="Yes"),OFFSET('Sanitation Data'!$H$12,0,10*ROW('Sanitation Data'!H150)),NA())</f>
        <v>#N/A</v>
      </c>
      <c r="AU156" s="92" t="e">
        <f ca="true">+IF(AND(ISNUMBER(OFFSET('Sanitation Data'!$I$4,0,10*ROW('Sanitation Data'!I150))),'Data Summary'!DJ156="Yes"),100-OFFSET('Sanitation Data'!$I$4,0,10*ROW('Sanitation Data'!I150)),NA())</f>
        <v>#N/A</v>
      </c>
      <c r="AV156" s="92" t="e">
        <f ca="true">+IF(AND(ISNUMBER(OFFSET('Sanitation Data'!$I$6,0,10*ROW('Sanitation Data'!I150))),'Data Summary'!DK156="Yes"),OFFSET('Sanitation Data'!$I$6,0,10*ROW('Sanitation Data'!I150)),NA())</f>
        <v>#N/A</v>
      </c>
      <c r="AW156" s="92" t="e">
        <f ca="true">+IF(AND(ISNUMBER(OFFSET('Sanitation Data'!$I$10,0,10*ROW('Sanitation Data'!I150))),'Data Summary'!DL156="Yes"),OFFSET('Sanitation Data'!$I$10,0,10*ROW('Sanitation Data'!I150)),NA())</f>
        <v>#N/A</v>
      </c>
      <c r="AX156" s="92" t="e">
        <f ca="true">+IF(AND(ISNUMBER(OFFSET('Sanitation Data'!$I$11,0,10*ROW('Sanitation Data'!I150))),'Data Summary'!DM156="Yes"),OFFSET('Sanitation Data'!$I$11,0,10*ROW('Sanitation Data'!I150)),NA())</f>
        <v>#N/A</v>
      </c>
      <c r="AY156" s="92" t="e">
        <f ca="true">+IF(AND(ISNUMBER(OFFSET('Sanitation Data'!$I$12,0,10*ROW('Sanitation Data'!I150))),'Data Summary'!DN156="Yes"),OFFSET('Sanitation Data'!$I$12,0,10*ROW('Sanitation Data'!I150)),NA())</f>
        <v>#N/A</v>
      </c>
      <c r="AZ156" s="93" t="e">
        <f ca="true">+IF(AND(ISNUMBER(OFFSET('Hygiene Data'!$D$5,0,10*ROW('Hygiene Data'!D150))),'Data Summary'!DO156="Yes"),OFFSET('Hygiene Data'!$D$5,0,10*ROW('Hygiene Data'!D150)),NA())</f>
        <v>#N/A</v>
      </c>
      <c r="BA156" s="93" t="e">
        <f ca="true">+IF(AND(ISNUMBER(OFFSET('Hygiene Data'!$D$7,0,10*ROW('Hygiene Data'!D150))),'Data Summary'!DP156="Yes"),OFFSET('Hygiene Data'!$D$7,0,10*ROW('Hygiene Data'!D150)),NA())</f>
        <v>#N/A</v>
      </c>
      <c r="BB156" s="93" t="e">
        <f ca="true">+IF(AND(ISNUMBER(OFFSET('Hygiene Data'!$D$9,0,10*ROW('Hygiene Data'!D150))),'Data Summary'!DQ156="Yes"),OFFSET('Hygiene Data'!$D$9,0,10*ROW('Hygiene Data'!D150)),NA())</f>
        <v>#N/A</v>
      </c>
      <c r="BC156" s="93" t="e">
        <f ca="true">+IF(AND(ISNUMBER(OFFSET('Hygiene Data'!$E$5,0,10*ROW('Hygiene Data'!E150))),'Data Summary'!DR156="Yes"),OFFSET('Hygiene Data'!$E$5,0,10*ROW('Hygiene Data'!E150)),NA())</f>
        <v>#N/A</v>
      </c>
      <c r="BD156" s="93" t="e">
        <f ca="true">+IF(AND(ISNUMBER(OFFSET('Hygiene Data'!$E$7,0,10*ROW('Hygiene Data'!E150))),'Data Summary'!DS156="Yes"),OFFSET('Hygiene Data'!$E$7,0,10*ROW('Hygiene Data'!E150)),NA())</f>
        <v>#N/A</v>
      </c>
      <c r="BE156" s="93" t="e">
        <f ca="true">+IF(AND(ISNUMBER(OFFSET('Hygiene Data'!$E$9,0,10*ROW('Hygiene Data'!E150))),'Data Summary'!DT156="Yes"),OFFSET('Hygiene Data'!$E$9,0,10*ROW('Hygiene Data'!E150)),NA())</f>
        <v>#N/A</v>
      </c>
      <c r="BF156" s="93" t="e">
        <f ca="true">+IF(AND(ISNUMBER(OFFSET('Hygiene Data'!$F$5,0,10*ROW('Hygiene Data'!F150))),'Data Summary'!DU156="Yes"),OFFSET('Hygiene Data'!$F$5,0,10*ROW('Hygiene Data'!F150)),NA())</f>
        <v>#N/A</v>
      </c>
      <c r="BG156" s="93" t="e">
        <f ca="true">+IF(AND(ISNUMBER(OFFSET('Hygiene Data'!$F$7,0,10*ROW('Hygiene Data'!F150))),'Data Summary'!DV156="Yes"),OFFSET('Hygiene Data'!$F$7,0,10*ROW('Hygiene Data'!F150)),NA())</f>
        <v>#N/A</v>
      </c>
      <c r="BH156" s="93" t="e">
        <f ca="true">+IF(AND(ISNUMBER(OFFSET('Hygiene Data'!$F$9,0,10*ROW('Hygiene Data'!F150))),'Data Summary'!DW156="Yes"),OFFSET('Hygiene Data'!$F$9,0,10*ROW('Hygiene Data'!F150)),NA())</f>
        <v>#N/A</v>
      </c>
      <c r="BI156" s="93" t="e">
        <f ca="true">+IF(AND(ISNUMBER(OFFSET('Hygiene Data'!$G$5,0,10*ROW('Hygiene Data'!G150))),'Data Summary'!DX156="Yes"),OFFSET('Hygiene Data'!$G$5,0,10*ROW('Hygiene Data'!G150)),NA())</f>
        <v>#N/A</v>
      </c>
      <c r="BJ156" s="93" t="e">
        <f ca="true">+IF(AND(ISNUMBER(OFFSET('Hygiene Data'!$G$7,0,10*ROW('Hygiene Data'!G150))),'Data Summary'!DY156="Yes"),OFFSET('Hygiene Data'!$G$7,0,10*ROW('Hygiene Data'!G150)),NA())</f>
        <v>#N/A</v>
      </c>
      <c r="BK156" s="93" t="e">
        <f ca="true">+IF(AND(ISNUMBER(OFFSET('Hygiene Data'!$G$9,0,10*ROW('Hygiene Data'!G150))),'Data Summary'!DZ156="Yes"),OFFSET('Hygiene Data'!$G$9,0,10*ROW('Hygiene Data'!G150)),NA())</f>
        <v>#N/A</v>
      </c>
      <c r="BL156" s="93" t="e">
        <f ca="true">+IF(AND(ISNUMBER(OFFSET('Hygiene Data'!$H$5,0,10*ROW('Hygiene Data'!H150))),'Data Summary'!EA156="Yes"),OFFSET('Hygiene Data'!$H$5,0,10*ROW('Hygiene Data'!H150)),NA())</f>
        <v>#N/A</v>
      </c>
      <c r="BM156" s="93" t="e">
        <f ca="true">+IF(AND(ISNUMBER(OFFSET('Hygiene Data'!$H$7,0,10*ROW('Hygiene Data'!H150))),'Data Summary'!EB156="Yes"),OFFSET('Hygiene Data'!$H$7,0,10*ROW('Hygiene Data'!H150)),NA())</f>
        <v>#N/A</v>
      </c>
      <c r="BN156" s="93" t="e">
        <f ca="true">+IF(AND(ISNUMBER(OFFSET('Hygiene Data'!$H$9,0,10*ROW('Hygiene Data'!H150))),'Data Summary'!EC156="Yes"),OFFSET('Hygiene Data'!$H$9,0,10*ROW('Hygiene Data'!H150)),NA())</f>
        <v>#N/A</v>
      </c>
      <c r="BO156" s="93" t="e">
        <f ca="true">+IF(AND(ISNUMBER(OFFSET('Hygiene Data'!$I$5,0,10*ROW('Hygiene Data'!I150))),'Data Summary'!ED156="Yes"),OFFSET('Hygiene Data'!$I$5,0,10*ROW('Hygiene Data'!I150)),NA())</f>
        <v>#N/A</v>
      </c>
      <c r="BP156" s="93" t="e">
        <f ca="true">+IF(AND(ISNUMBER(OFFSET('Hygiene Data'!$I$7,0,10*ROW('Hygiene Data'!I150))),'Data Summary'!EE156="Yes"),OFFSET('Hygiene Data'!$I$7,0,10*ROW('Hygiene Data'!I150)),NA())</f>
        <v>#N/A</v>
      </c>
      <c r="BQ156" s="93" t="e">
        <f ca="true">+IF(AND(ISNUMBER(OFFSET('Hygiene Data'!$I$9,0,10*ROW('Hygiene Data'!I150))),'Data Summary'!EF156="Yes"),OFFSET('Hygiene Data'!$I$9,0,10*ROW('Hygiene Data'!I150)),NA())</f>
        <v>#N/A</v>
      </c>
    </row>
    <row xmlns:x14ac="http://schemas.microsoft.com/office/spreadsheetml/2009/9/ac" r="157" x14ac:dyDescent="0.2">
      <c r="A157" s="328" t="e">
        <f ca="true">+RIGHT('Data Summary'!A157,LEN('Data Summary'!A157)-9)</f>
        <v>#VALUE!</v>
      </c>
      <c r="B157" s="35" t="str">
        <f ca="true">+IF(ISTEXT('Data Summary'!B157),'Data Summary'!B157,"")</f>
        <v/>
      </c>
      <c r="C157" s="327" t="e">
        <f ca="true">+VALUE('Data Summary'!C157)</f>
        <v>#VALUE!</v>
      </c>
      <c r="D157" s="91" t="e">
        <f ca="true">+IF(AND(ISNUMBER(OFFSET('Water Data'!$D$4,0,10*ROW('Water Data'!D151))),'Data Summary'!BS157="Yes"),100-OFFSET('Water Data'!$D$4,0,10*ROW('Water Data'!D151)),NA())</f>
        <v>#N/A</v>
      </c>
      <c r="E157" s="91" t="e">
        <f ca="true">+IF(AND(ISNUMBER(OFFSET('Water Data'!$D$6,0,10*ROW('Water Data'!D151))),'Data Summary'!BT157="Yes"),OFFSET('Water Data'!$D$6,0,10*ROW('Water Data'!D151)),NA())</f>
        <v>#N/A</v>
      </c>
      <c r="F157" s="91" t="e">
        <f ca="true">+IF(AND(ISNUMBER(OFFSET('Water Data'!$D$9,0,10*ROW('Water Data'!D151))),'Data Summary'!BU157="Yes"),OFFSET('Water Data'!$D$9,0,10*ROW('Water Data'!D151)),NA())</f>
        <v>#N/A</v>
      </c>
      <c r="G157" s="91" t="e">
        <f ca="true">+IF(AND(ISNUMBER(OFFSET('Water Data'!$E$4,0,10*ROW('Water Data'!E151))),'Data Summary'!BV157="Yes"),100-OFFSET('Water Data'!$E$4,0,10*ROW('Water Data'!E151)),NA())</f>
        <v>#N/A</v>
      </c>
      <c r="H157" s="91" t="e">
        <f ca="true">+IF(AND(ISNUMBER(OFFSET('Water Data'!$E$6,0,10*ROW('Water Data'!E151))),'Data Summary'!BW157="Yes"),OFFSET('Water Data'!$E$6,0,10*ROW('Water Data'!E151)),NA())</f>
        <v>#N/A</v>
      </c>
      <c r="I157" s="91" t="e">
        <f ca="true">+IF(AND(ISNUMBER(OFFSET('Water Data'!$E$9,0,10*ROW('Water Data'!E151))),'Data Summary'!BX157="Yes"),OFFSET('Water Data'!$E$9,0,10*ROW('Water Data'!E151)),NA())</f>
        <v>#N/A</v>
      </c>
      <c r="J157" s="91" t="e">
        <f ca="true">+IF(AND(ISNUMBER(OFFSET('Water Data'!$F$4,0,10*ROW('Water Data'!F151))),'Data Summary'!BY157="Yes"),100-OFFSET('Water Data'!$F$4,0,10*ROW('Water Data'!F151)),NA())</f>
        <v>#N/A</v>
      </c>
      <c r="K157" s="91" t="e">
        <f ca="true">+IF(AND(ISNUMBER(OFFSET('Water Data'!$F$6,0,10*ROW('Water Data'!F151))),'Data Summary'!BZ157="Yes"),OFFSET('Water Data'!$F$6,0,10*ROW('Water Data'!F151)),NA())</f>
        <v>#N/A</v>
      </c>
      <c r="L157" s="91" t="e">
        <f ca="true">+IF(AND(ISNUMBER(OFFSET('Water Data'!$F$9,0,10*ROW('Water Data'!F151))),'Data Summary'!CA157="Yes"),OFFSET('Water Data'!$F$9,0,10*ROW('Water Data'!F151)),NA())</f>
        <v>#N/A</v>
      </c>
      <c r="M157" s="91" t="e">
        <f ca="true">+IF(AND(ISNUMBER(OFFSET('Water Data'!$G$4,0,10*ROW('Water Data'!G151))),'Data Summary'!CB157="Yes"),100-OFFSET('Water Data'!$G$4,0,10*ROW('Water Data'!G151)),NA())</f>
        <v>#N/A</v>
      </c>
      <c r="N157" s="91" t="e">
        <f ca="true">+IF(AND(ISNUMBER(OFFSET('Water Data'!$G$6,0,10*ROW('Water Data'!G151))),'Data Summary'!CC157="Yes"),OFFSET('Water Data'!$G$6,0,10*ROW('Water Data'!G151)),NA())</f>
        <v>#N/A</v>
      </c>
      <c r="O157" s="91" t="e">
        <f ca="true">+IF(AND(ISNUMBER(OFFSET('Water Data'!$G$9,0,10*ROW('Water Data'!G151))),'Data Summary'!CD157="Yes"),OFFSET('Water Data'!$G$9,0,10*ROW('Water Data'!G151)),NA())</f>
        <v>#N/A</v>
      </c>
      <c r="P157" s="91" t="e">
        <f ca="true">+IF(AND(ISNUMBER(OFFSET('Water Data'!$H$4,0,10*ROW('Water Data'!H151))),'Data Summary'!CE157="Yes"),100-OFFSET('Water Data'!$H$4,0,10*ROW('Water Data'!H151)),NA())</f>
        <v>#N/A</v>
      </c>
      <c r="Q157" s="91" t="e">
        <f ca="true">+IF(AND(ISNUMBER(OFFSET('Water Data'!$H$6,0,10*ROW('Water Data'!H151))),'Data Summary'!CF157="Yes"),OFFSET('Water Data'!$H$6,0,10*ROW('Water Data'!H151)),NA())</f>
        <v>#N/A</v>
      </c>
      <c r="R157" s="91" t="e">
        <f ca="true">+IF(AND(ISNUMBER(OFFSET('Water Data'!$H$9,0,10*ROW('Water Data'!H151))),'Data Summary'!CG157="Yes"),OFFSET('Water Data'!$H$9,0,10*ROW('Water Data'!H151)),NA())</f>
        <v>#N/A</v>
      </c>
      <c r="S157" s="91" t="e">
        <f ca="true">+IF(AND(ISNUMBER(OFFSET('Water Data'!$I$4,0,10*ROW('Water Data'!I151))),'Data Summary'!CH157="Yes"),100-OFFSET('Water Data'!$I$4,0,10*ROW('Water Data'!I151)),NA())</f>
        <v>#N/A</v>
      </c>
      <c r="T157" s="91" t="e">
        <f ca="true">+IF(AND(ISNUMBER(OFFSET('Water Data'!$I$6,0,10*ROW('Water Data'!I151))),'Data Summary'!CI157="Yes"),OFFSET('Water Data'!$I$6,0,10*ROW('Water Data'!I151)),NA())</f>
        <v>#N/A</v>
      </c>
      <c r="U157" s="91" t="e">
        <f ca="true">+IF(AND(ISNUMBER(OFFSET('Water Data'!$I$9,0,10*ROW('Water Data'!I151))),'Data Summary'!CJ157="Yes"),OFFSET('Water Data'!$I$9,0,10*ROW('Water Data'!I151)),NA())</f>
        <v>#N/A</v>
      </c>
      <c r="V157" s="92" t="e">
        <f ca="true">+IF(AND(ISNUMBER(OFFSET('Sanitation Data'!$D$4,0,10*ROW('Sanitation Data'!D151))),'Data Summary'!CK157="Yes"),100-OFFSET('Sanitation Data'!$D$4,0,10*ROW('Sanitation Data'!D151)),NA())</f>
        <v>#N/A</v>
      </c>
      <c r="W157" s="92" t="e">
        <f ca="true">+IF(AND(ISNUMBER(OFFSET('Sanitation Data'!$D$6,0,10*ROW('Sanitation Data'!D151))),'Data Summary'!CL157="Yes"),OFFSET('Sanitation Data'!$D$6,0,10*ROW('Sanitation Data'!D151)),NA())</f>
        <v>#N/A</v>
      </c>
      <c r="X157" s="92" t="e">
        <f ca="true">+IF(AND(ISNUMBER(OFFSET('Sanitation Data'!$D$10,0,10*ROW('Sanitation Data'!D151))),'Data Summary'!CM157="Yes"),OFFSET('Sanitation Data'!$D$10,0,10*ROW('Sanitation Data'!D151)),NA())</f>
        <v>#N/A</v>
      </c>
      <c r="Y157" s="92" t="e">
        <f ca="true">+IF(AND(ISNUMBER(OFFSET('Sanitation Data'!$D$11,0,10*ROW('Sanitation Data'!D151))),'Data Summary'!CN157="Yes"),OFFSET('Sanitation Data'!$D$11,0,10*ROW('Sanitation Data'!D151)),NA())</f>
        <v>#N/A</v>
      </c>
      <c r="Z157" s="92" t="e">
        <f ca="true">+IF(AND(ISNUMBER(OFFSET('Sanitation Data'!$D$12,0,10*ROW('Sanitation Data'!D151))),'Data Summary'!CO157="Yes"),OFFSET('Sanitation Data'!$D$12,0,10*ROW('Sanitation Data'!D151)),NA())</f>
        <v>#N/A</v>
      </c>
      <c r="AA157" s="92" t="e">
        <f ca="true">+IF(AND(ISNUMBER(OFFSET('Sanitation Data'!$E$4,0,10*ROW('Sanitation Data'!E151))),'Data Summary'!CP157="Yes"),100-OFFSET('Sanitation Data'!$E$4,0,10*ROW('Sanitation Data'!E151)),NA())</f>
        <v>#N/A</v>
      </c>
      <c r="AB157" s="92" t="e">
        <f ca="true">+IF(AND(ISNUMBER(OFFSET('Sanitation Data'!$E$6,0,10*ROW('Sanitation Data'!E151))),'Data Summary'!CQ157="Yes"),OFFSET('Sanitation Data'!$E$6,0,10*ROW('Sanitation Data'!E151)),NA())</f>
        <v>#N/A</v>
      </c>
      <c r="AC157" s="92" t="e">
        <f ca="true">+IF(AND(ISNUMBER(OFFSET('Sanitation Data'!$E$10,0,10*ROW('Sanitation Data'!E151))),'Data Summary'!CR157="Yes"),OFFSET('Sanitation Data'!$E$10,0,10*ROW('Sanitation Data'!E151)),NA())</f>
        <v>#N/A</v>
      </c>
      <c r="AD157" s="92" t="e">
        <f ca="true">+IF(AND(ISNUMBER(OFFSET('Sanitation Data'!$E$11,0,10*ROW('Sanitation Data'!E151))),'Data Summary'!CS157="Yes"),OFFSET('Sanitation Data'!$E$11,0,10*ROW('Sanitation Data'!E151)),NA())</f>
        <v>#N/A</v>
      </c>
      <c r="AE157" s="92" t="e">
        <f ca="true">+IF(AND(ISNUMBER(OFFSET('Sanitation Data'!$E$12,0,10*ROW('Sanitation Data'!E151))),'Data Summary'!CT157="Yes"),OFFSET('Sanitation Data'!$E$12,0,10*ROW('Sanitation Data'!E151)),NA())</f>
        <v>#N/A</v>
      </c>
      <c r="AF157" s="92" t="e">
        <f ca="true">+IF(AND(ISNUMBER(OFFSET('Sanitation Data'!$F$4,0,10*ROW('Sanitation Data'!F151))),'Data Summary'!CU157="Yes"),100-OFFSET('Sanitation Data'!$F$4,0,10*ROW('Sanitation Data'!F151)),NA())</f>
        <v>#N/A</v>
      </c>
      <c r="AG157" s="92" t="e">
        <f ca="true">+IF(AND(ISNUMBER(OFFSET('Sanitation Data'!$F$6,0,10*ROW('Sanitation Data'!F151))),'Data Summary'!CV157="Yes"),OFFSET('Sanitation Data'!$F$6,0,10*ROW('Sanitation Data'!F151)),NA())</f>
        <v>#N/A</v>
      </c>
      <c r="AH157" s="92" t="e">
        <f ca="true">+IF(AND(ISNUMBER(OFFSET('Sanitation Data'!$F$10,0,10*ROW('Sanitation Data'!F151))),'Data Summary'!CW157="Yes"),OFFSET('Sanitation Data'!$F$10,0,10*ROW('Sanitation Data'!F151)),NA())</f>
        <v>#N/A</v>
      </c>
      <c r="AI157" s="92" t="e">
        <f ca="true">+IF(AND(ISNUMBER(OFFSET('Sanitation Data'!$F$11,0,10*ROW('Sanitation Data'!F151))),'Data Summary'!CX157="Yes"),OFFSET('Sanitation Data'!$F$11,0,10*ROW('Sanitation Data'!F151)),NA())</f>
        <v>#N/A</v>
      </c>
      <c r="AJ157" s="92" t="e">
        <f ca="true">+IF(AND(ISNUMBER(OFFSET('Sanitation Data'!$F$12,0,10*ROW('Sanitation Data'!F151))),'Data Summary'!CY157="Yes"),OFFSET('Sanitation Data'!$F$12,0,10*ROW('Sanitation Data'!F151)),NA())</f>
        <v>#N/A</v>
      </c>
      <c r="AK157" s="92" t="e">
        <f ca="true">+IF(AND(ISNUMBER(OFFSET('Sanitation Data'!$G$4,0,10*ROW('Sanitation Data'!G151))),'Data Summary'!CZ157="Yes"),100-OFFSET('Sanitation Data'!$G$4,0,10*ROW('Sanitation Data'!G151)),NA())</f>
        <v>#N/A</v>
      </c>
      <c r="AL157" s="92" t="e">
        <f ca="true">+IF(AND(ISNUMBER(OFFSET('Sanitation Data'!$G$6,0,10*ROW('Sanitation Data'!G151))),'Data Summary'!DA157="Yes"),OFFSET('Sanitation Data'!$G$6,0,10*ROW('Sanitation Data'!G151)),NA())</f>
        <v>#N/A</v>
      </c>
      <c r="AM157" s="92" t="e">
        <f ca="true">+IF(AND(ISNUMBER(OFFSET('Sanitation Data'!$G$10,0,10*ROW('Sanitation Data'!G151))),'Data Summary'!DB157="Yes"),OFFSET('Sanitation Data'!$G$10,0,10*ROW('Sanitation Data'!G151)),NA())</f>
        <v>#N/A</v>
      </c>
      <c r="AN157" s="92" t="e">
        <f ca="true">+IF(AND(ISNUMBER(OFFSET('Sanitation Data'!$G$11,0,10*ROW('Sanitation Data'!G151))),'Data Summary'!DC157="Yes"),OFFSET('Sanitation Data'!$G$11,0,10*ROW('Sanitation Data'!G151)),NA())</f>
        <v>#N/A</v>
      </c>
      <c r="AO157" s="92" t="e">
        <f ca="true">+IF(AND(ISNUMBER(OFFSET('Sanitation Data'!$G$12,0,10*ROW('Sanitation Data'!G151))),'Data Summary'!DD157="Yes"),OFFSET('Sanitation Data'!$G$12,0,10*ROW('Sanitation Data'!G151)),NA())</f>
        <v>#N/A</v>
      </c>
      <c r="AP157" s="92" t="e">
        <f ca="true">+IF(AND(ISNUMBER(OFFSET('Sanitation Data'!$H$4,0,10*ROW('Sanitation Data'!H151))),'Data Summary'!DE157="Yes"),100-OFFSET('Sanitation Data'!$H$4,0,10*ROW('Sanitation Data'!H151)),NA())</f>
        <v>#N/A</v>
      </c>
      <c r="AQ157" s="92" t="e">
        <f ca="true">+IF(AND(ISNUMBER(OFFSET('Sanitation Data'!$H$6,0,10*ROW('Sanitation Data'!H151))),'Data Summary'!DF157="Yes"),OFFSET('Sanitation Data'!$H$6,0,10*ROW('Sanitation Data'!H151)),NA())</f>
        <v>#N/A</v>
      </c>
      <c r="AR157" s="92" t="e">
        <f ca="true">+IF(AND(ISNUMBER(OFFSET('Sanitation Data'!$H$10,0,10*ROW('Sanitation Data'!H151))),'Data Summary'!DG157="Yes"),OFFSET('Sanitation Data'!$H$10,0,10*ROW('Sanitation Data'!H151)),NA())</f>
        <v>#N/A</v>
      </c>
      <c r="AS157" s="92" t="e">
        <f ca="true">+IF(AND(ISNUMBER(OFFSET('Sanitation Data'!$H$11,0,10*ROW('Sanitation Data'!H151))),'Data Summary'!DH157="Yes"),OFFSET('Sanitation Data'!$H$11,0,10*ROW('Sanitation Data'!H151)),NA())</f>
        <v>#N/A</v>
      </c>
      <c r="AT157" s="92" t="e">
        <f ca="true">+IF(AND(ISNUMBER(OFFSET('Sanitation Data'!$H$12,0,10*ROW('Sanitation Data'!H151))),'Data Summary'!DI157="Yes"),OFFSET('Sanitation Data'!$H$12,0,10*ROW('Sanitation Data'!H151)),NA())</f>
        <v>#N/A</v>
      </c>
      <c r="AU157" s="92" t="e">
        <f ca="true">+IF(AND(ISNUMBER(OFFSET('Sanitation Data'!$I$4,0,10*ROW('Sanitation Data'!I151))),'Data Summary'!DJ157="Yes"),100-OFFSET('Sanitation Data'!$I$4,0,10*ROW('Sanitation Data'!I151)),NA())</f>
        <v>#N/A</v>
      </c>
      <c r="AV157" s="92" t="e">
        <f ca="true">+IF(AND(ISNUMBER(OFFSET('Sanitation Data'!$I$6,0,10*ROW('Sanitation Data'!I151))),'Data Summary'!DK157="Yes"),OFFSET('Sanitation Data'!$I$6,0,10*ROW('Sanitation Data'!I151)),NA())</f>
        <v>#N/A</v>
      </c>
      <c r="AW157" s="92" t="e">
        <f ca="true">+IF(AND(ISNUMBER(OFFSET('Sanitation Data'!$I$10,0,10*ROW('Sanitation Data'!I151))),'Data Summary'!DL157="Yes"),OFFSET('Sanitation Data'!$I$10,0,10*ROW('Sanitation Data'!I151)),NA())</f>
        <v>#N/A</v>
      </c>
      <c r="AX157" s="92" t="e">
        <f ca="true">+IF(AND(ISNUMBER(OFFSET('Sanitation Data'!$I$11,0,10*ROW('Sanitation Data'!I151))),'Data Summary'!DM157="Yes"),OFFSET('Sanitation Data'!$I$11,0,10*ROW('Sanitation Data'!I151)),NA())</f>
        <v>#N/A</v>
      </c>
      <c r="AY157" s="92" t="e">
        <f ca="true">+IF(AND(ISNUMBER(OFFSET('Sanitation Data'!$I$12,0,10*ROW('Sanitation Data'!I151))),'Data Summary'!DN157="Yes"),OFFSET('Sanitation Data'!$I$12,0,10*ROW('Sanitation Data'!I151)),NA())</f>
        <v>#N/A</v>
      </c>
      <c r="AZ157" s="93" t="e">
        <f ca="true">+IF(AND(ISNUMBER(OFFSET('Hygiene Data'!$D$5,0,10*ROW('Hygiene Data'!D151))),'Data Summary'!DO157="Yes"),OFFSET('Hygiene Data'!$D$5,0,10*ROW('Hygiene Data'!D151)),NA())</f>
        <v>#N/A</v>
      </c>
      <c r="BA157" s="93" t="e">
        <f ca="true">+IF(AND(ISNUMBER(OFFSET('Hygiene Data'!$D$7,0,10*ROW('Hygiene Data'!D151))),'Data Summary'!DP157="Yes"),OFFSET('Hygiene Data'!$D$7,0,10*ROW('Hygiene Data'!D151)),NA())</f>
        <v>#N/A</v>
      </c>
      <c r="BB157" s="93" t="e">
        <f ca="true">+IF(AND(ISNUMBER(OFFSET('Hygiene Data'!$D$9,0,10*ROW('Hygiene Data'!D151))),'Data Summary'!DQ157="Yes"),OFFSET('Hygiene Data'!$D$9,0,10*ROW('Hygiene Data'!D151)),NA())</f>
        <v>#N/A</v>
      </c>
      <c r="BC157" s="93" t="e">
        <f ca="true">+IF(AND(ISNUMBER(OFFSET('Hygiene Data'!$E$5,0,10*ROW('Hygiene Data'!E151))),'Data Summary'!DR157="Yes"),OFFSET('Hygiene Data'!$E$5,0,10*ROW('Hygiene Data'!E151)),NA())</f>
        <v>#N/A</v>
      </c>
      <c r="BD157" s="93" t="e">
        <f ca="true">+IF(AND(ISNUMBER(OFFSET('Hygiene Data'!$E$7,0,10*ROW('Hygiene Data'!E151))),'Data Summary'!DS157="Yes"),OFFSET('Hygiene Data'!$E$7,0,10*ROW('Hygiene Data'!E151)),NA())</f>
        <v>#N/A</v>
      </c>
      <c r="BE157" s="93" t="e">
        <f ca="true">+IF(AND(ISNUMBER(OFFSET('Hygiene Data'!$E$9,0,10*ROW('Hygiene Data'!E151))),'Data Summary'!DT157="Yes"),OFFSET('Hygiene Data'!$E$9,0,10*ROW('Hygiene Data'!E151)),NA())</f>
        <v>#N/A</v>
      </c>
      <c r="BF157" s="93" t="e">
        <f ca="true">+IF(AND(ISNUMBER(OFFSET('Hygiene Data'!$F$5,0,10*ROW('Hygiene Data'!F151))),'Data Summary'!DU157="Yes"),OFFSET('Hygiene Data'!$F$5,0,10*ROW('Hygiene Data'!F151)),NA())</f>
        <v>#N/A</v>
      </c>
      <c r="BG157" s="93" t="e">
        <f ca="true">+IF(AND(ISNUMBER(OFFSET('Hygiene Data'!$F$7,0,10*ROW('Hygiene Data'!F151))),'Data Summary'!DV157="Yes"),OFFSET('Hygiene Data'!$F$7,0,10*ROW('Hygiene Data'!F151)),NA())</f>
        <v>#N/A</v>
      </c>
      <c r="BH157" s="93" t="e">
        <f ca="true">+IF(AND(ISNUMBER(OFFSET('Hygiene Data'!$F$9,0,10*ROW('Hygiene Data'!F151))),'Data Summary'!DW157="Yes"),OFFSET('Hygiene Data'!$F$9,0,10*ROW('Hygiene Data'!F151)),NA())</f>
        <v>#N/A</v>
      </c>
      <c r="BI157" s="93" t="e">
        <f ca="true">+IF(AND(ISNUMBER(OFFSET('Hygiene Data'!$G$5,0,10*ROW('Hygiene Data'!G151))),'Data Summary'!DX157="Yes"),OFFSET('Hygiene Data'!$G$5,0,10*ROW('Hygiene Data'!G151)),NA())</f>
        <v>#N/A</v>
      </c>
      <c r="BJ157" s="93" t="e">
        <f ca="true">+IF(AND(ISNUMBER(OFFSET('Hygiene Data'!$G$7,0,10*ROW('Hygiene Data'!G151))),'Data Summary'!DY157="Yes"),OFFSET('Hygiene Data'!$G$7,0,10*ROW('Hygiene Data'!G151)),NA())</f>
        <v>#N/A</v>
      </c>
      <c r="BK157" s="93" t="e">
        <f ca="true">+IF(AND(ISNUMBER(OFFSET('Hygiene Data'!$G$9,0,10*ROW('Hygiene Data'!G151))),'Data Summary'!DZ157="Yes"),OFFSET('Hygiene Data'!$G$9,0,10*ROW('Hygiene Data'!G151)),NA())</f>
        <v>#N/A</v>
      </c>
      <c r="BL157" s="93" t="e">
        <f ca="true">+IF(AND(ISNUMBER(OFFSET('Hygiene Data'!$H$5,0,10*ROW('Hygiene Data'!H151))),'Data Summary'!EA157="Yes"),OFFSET('Hygiene Data'!$H$5,0,10*ROW('Hygiene Data'!H151)),NA())</f>
        <v>#N/A</v>
      </c>
      <c r="BM157" s="93" t="e">
        <f ca="true">+IF(AND(ISNUMBER(OFFSET('Hygiene Data'!$H$7,0,10*ROW('Hygiene Data'!H151))),'Data Summary'!EB157="Yes"),OFFSET('Hygiene Data'!$H$7,0,10*ROW('Hygiene Data'!H151)),NA())</f>
        <v>#N/A</v>
      </c>
      <c r="BN157" s="93" t="e">
        <f ca="true">+IF(AND(ISNUMBER(OFFSET('Hygiene Data'!$H$9,0,10*ROW('Hygiene Data'!H151))),'Data Summary'!EC157="Yes"),OFFSET('Hygiene Data'!$H$9,0,10*ROW('Hygiene Data'!H151)),NA())</f>
        <v>#N/A</v>
      </c>
      <c r="BO157" s="93" t="e">
        <f ca="true">+IF(AND(ISNUMBER(OFFSET('Hygiene Data'!$I$5,0,10*ROW('Hygiene Data'!I151))),'Data Summary'!ED157="Yes"),OFFSET('Hygiene Data'!$I$5,0,10*ROW('Hygiene Data'!I151)),NA())</f>
        <v>#N/A</v>
      </c>
      <c r="BP157" s="93" t="e">
        <f ca="true">+IF(AND(ISNUMBER(OFFSET('Hygiene Data'!$I$7,0,10*ROW('Hygiene Data'!I151))),'Data Summary'!EE157="Yes"),OFFSET('Hygiene Data'!$I$7,0,10*ROW('Hygiene Data'!I151)),NA())</f>
        <v>#N/A</v>
      </c>
      <c r="BQ157" s="93" t="e">
        <f ca="true">+IF(AND(ISNUMBER(OFFSET('Hygiene Data'!$I$9,0,10*ROW('Hygiene Data'!I151))),'Data Summary'!EF157="Yes"),OFFSET('Hygiene Data'!$I$9,0,10*ROW('Hygiene Data'!I151)),NA())</f>
        <v>#N/A</v>
      </c>
    </row>
    <row xmlns:x14ac="http://schemas.microsoft.com/office/spreadsheetml/2009/9/ac" r="158" x14ac:dyDescent="0.2">
      <c r="A158" s="328" t="e">
        <f ca="true">+RIGHT('Data Summary'!A158,LEN('Data Summary'!A158)-9)</f>
        <v>#VALUE!</v>
      </c>
      <c r="B158" s="35" t="str">
        <f ca="true">+IF(ISTEXT('Data Summary'!B158),'Data Summary'!B158,"")</f>
        <v/>
      </c>
      <c r="C158" s="327" t="e">
        <f ca="true">+VALUE('Data Summary'!C158)</f>
        <v>#VALUE!</v>
      </c>
      <c r="D158" s="91" t="e">
        <f ca="true">+IF(AND(ISNUMBER(OFFSET('Water Data'!$D$4,0,10*ROW('Water Data'!D152))),'Data Summary'!BS158="Yes"),100-OFFSET('Water Data'!$D$4,0,10*ROW('Water Data'!D152)),NA())</f>
        <v>#N/A</v>
      </c>
      <c r="E158" s="91" t="e">
        <f ca="true">+IF(AND(ISNUMBER(OFFSET('Water Data'!$D$6,0,10*ROW('Water Data'!D152))),'Data Summary'!BT158="Yes"),OFFSET('Water Data'!$D$6,0,10*ROW('Water Data'!D152)),NA())</f>
        <v>#N/A</v>
      </c>
      <c r="F158" s="91" t="e">
        <f ca="true">+IF(AND(ISNUMBER(OFFSET('Water Data'!$D$9,0,10*ROW('Water Data'!D152))),'Data Summary'!BU158="Yes"),OFFSET('Water Data'!$D$9,0,10*ROW('Water Data'!D152)),NA())</f>
        <v>#N/A</v>
      </c>
      <c r="G158" s="91" t="e">
        <f ca="true">+IF(AND(ISNUMBER(OFFSET('Water Data'!$E$4,0,10*ROW('Water Data'!E152))),'Data Summary'!BV158="Yes"),100-OFFSET('Water Data'!$E$4,0,10*ROW('Water Data'!E152)),NA())</f>
        <v>#N/A</v>
      </c>
      <c r="H158" s="91" t="e">
        <f ca="true">+IF(AND(ISNUMBER(OFFSET('Water Data'!$E$6,0,10*ROW('Water Data'!E152))),'Data Summary'!BW158="Yes"),OFFSET('Water Data'!$E$6,0,10*ROW('Water Data'!E152)),NA())</f>
        <v>#N/A</v>
      </c>
      <c r="I158" s="91" t="e">
        <f ca="true">+IF(AND(ISNUMBER(OFFSET('Water Data'!$E$9,0,10*ROW('Water Data'!E152))),'Data Summary'!BX158="Yes"),OFFSET('Water Data'!$E$9,0,10*ROW('Water Data'!E152)),NA())</f>
        <v>#N/A</v>
      </c>
      <c r="J158" s="91" t="e">
        <f ca="true">+IF(AND(ISNUMBER(OFFSET('Water Data'!$F$4,0,10*ROW('Water Data'!F152))),'Data Summary'!BY158="Yes"),100-OFFSET('Water Data'!$F$4,0,10*ROW('Water Data'!F152)),NA())</f>
        <v>#N/A</v>
      </c>
      <c r="K158" s="91" t="e">
        <f ca="true">+IF(AND(ISNUMBER(OFFSET('Water Data'!$F$6,0,10*ROW('Water Data'!F152))),'Data Summary'!BZ158="Yes"),OFFSET('Water Data'!$F$6,0,10*ROW('Water Data'!F152)),NA())</f>
        <v>#N/A</v>
      </c>
      <c r="L158" s="91" t="e">
        <f ca="true">+IF(AND(ISNUMBER(OFFSET('Water Data'!$F$9,0,10*ROW('Water Data'!F152))),'Data Summary'!CA158="Yes"),OFFSET('Water Data'!$F$9,0,10*ROW('Water Data'!F152)),NA())</f>
        <v>#N/A</v>
      </c>
      <c r="M158" s="91" t="e">
        <f ca="true">+IF(AND(ISNUMBER(OFFSET('Water Data'!$G$4,0,10*ROW('Water Data'!G152))),'Data Summary'!CB158="Yes"),100-OFFSET('Water Data'!$G$4,0,10*ROW('Water Data'!G152)),NA())</f>
        <v>#N/A</v>
      </c>
      <c r="N158" s="91" t="e">
        <f ca="true">+IF(AND(ISNUMBER(OFFSET('Water Data'!$G$6,0,10*ROW('Water Data'!G152))),'Data Summary'!CC158="Yes"),OFFSET('Water Data'!$G$6,0,10*ROW('Water Data'!G152)),NA())</f>
        <v>#N/A</v>
      </c>
      <c r="O158" s="91" t="e">
        <f ca="true">+IF(AND(ISNUMBER(OFFSET('Water Data'!$G$9,0,10*ROW('Water Data'!G152))),'Data Summary'!CD158="Yes"),OFFSET('Water Data'!$G$9,0,10*ROW('Water Data'!G152)),NA())</f>
        <v>#N/A</v>
      </c>
      <c r="P158" s="91" t="e">
        <f ca="true">+IF(AND(ISNUMBER(OFFSET('Water Data'!$H$4,0,10*ROW('Water Data'!H152))),'Data Summary'!CE158="Yes"),100-OFFSET('Water Data'!$H$4,0,10*ROW('Water Data'!H152)),NA())</f>
        <v>#N/A</v>
      </c>
      <c r="Q158" s="91" t="e">
        <f ca="true">+IF(AND(ISNUMBER(OFFSET('Water Data'!$H$6,0,10*ROW('Water Data'!H152))),'Data Summary'!CF158="Yes"),OFFSET('Water Data'!$H$6,0,10*ROW('Water Data'!H152)),NA())</f>
        <v>#N/A</v>
      </c>
      <c r="R158" s="91" t="e">
        <f ca="true">+IF(AND(ISNUMBER(OFFSET('Water Data'!$H$9,0,10*ROW('Water Data'!H152))),'Data Summary'!CG158="Yes"),OFFSET('Water Data'!$H$9,0,10*ROW('Water Data'!H152)),NA())</f>
        <v>#N/A</v>
      </c>
      <c r="S158" s="91" t="e">
        <f ca="true">+IF(AND(ISNUMBER(OFFSET('Water Data'!$I$4,0,10*ROW('Water Data'!I152))),'Data Summary'!CH158="Yes"),100-OFFSET('Water Data'!$I$4,0,10*ROW('Water Data'!I152)),NA())</f>
        <v>#N/A</v>
      </c>
      <c r="T158" s="91" t="e">
        <f ca="true">+IF(AND(ISNUMBER(OFFSET('Water Data'!$I$6,0,10*ROW('Water Data'!I152))),'Data Summary'!CI158="Yes"),OFFSET('Water Data'!$I$6,0,10*ROW('Water Data'!I152)),NA())</f>
        <v>#N/A</v>
      </c>
      <c r="U158" s="91" t="e">
        <f ca="true">+IF(AND(ISNUMBER(OFFSET('Water Data'!$I$9,0,10*ROW('Water Data'!I152))),'Data Summary'!CJ158="Yes"),OFFSET('Water Data'!$I$9,0,10*ROW('Water Data'!I152)),NA())</f>
        <v>#N/A</v>
      </c>
      <c r="V158" s="92" t="e">
        <f ca="true">+IF(AND(ISNUMBER(OFFSET('Sanitation Data'!$D$4,0,10*ROW('Sanitation Data'!D152))),'Data Summary'!CK158="Yes"),100-OFFSET('Sanitation Data'!$D$4,0,10*ROW('Sanitation Data'!D152)),NA())</f>
        <v>#N/A</v>
      </c>
      <c r="W158" s="92" t="e">
        <f ca="true">+IF(AND(ISNUMBER(OFFSET('Sanitation Data'!$D$6,0,10*ROW('Sanitation Data'!D152))),'Data Summary'!CL158="Yes"),OFFSET('Sanitation Data'!$D$6,0,10*ROW('Sanitation Data'!D152)),NA())</f>
        <v>#N/A</v>
      </c>
      <c r="X158" s="92" t="e">
        <f ca="true">+IF(AND(ISNUMBER(OFFSET('Sanitation Data'!$D$10,0,10*ROW('Sanitation Data'!D152))),'Data Summary'!CM158="Yes"),OFFSET('Sanitation Data'!$D$10,0,10*ROW('Sanitation Data'!D152)),NA())</f>
        <v>#N/A</v>
      </c>
      <c r="Y158" s="92" t="e">
        <f ca="true">+IF(AND(ISNUMBER(OFFSET('Sanitation Data'!$D$11,0,10*ROW('Sanitation Data'!D152))),'Data Summary'!CN158="Yes"),OFFSET('Sanitation Data'!$D$11,0,10*ROW('Sanitation Data'!D152)),NA())</f>
        <v>#N/A</v>
      </c>
      <c r="Z158" s="92" t="e">
        <f ca="true">+IF(AND(ISNUMBER(OFFSET('Sanitation Data'!$D$12,0,10*ROW('Sanitation Data'!D152))),'Data Summary'!CO158="Yes"),OFFSET('Sanitation Data'!$D$12,0,10*ROW('Sanitation Data'!D152)),NA())</f>
        <v>#N/A</v>
      </c>
      <c r="AA158" s="92" t="e">
        <f ca="true">+IF(AND(ISNUMBER(OFFSET('Sanitation Data'!$E$4,0,10*ROW('Sanitation Data'!E152))),'Data Summary'!CP158="Yes"),100-OFFSET('Sanitation Data'!$E$4,0,10*ROW('Sanitation Data'!E152)),NA())</f>
        <v>#N/A</v>
      </c>
      <c r="AB158" s="92" t="e">
        <f ca="true">+IF(AND(ISNUMBER(OFFSET('Sanitation Data'!$E$6,0,10*ROW('Sanitation Data'!E152))),'Data Summary'!CQ158="Yes"),OFFSET('Sanitation Data'!$E$6,0,10*ROW('Sanitation Data'!E152)),NA())</f>
        <v>#N/A</v>
      </c>
      <c r="AC158" s="92" t="e">
        <f ca="true">+IF(AND(ISNUMBER(OFFSET('Sanitation Data'!$E$10,0,10*ROW('Sanitation Data'!E152))),'Data Summary'!CR158="Yes"),OFFSET('Sanitation Data'!$E$10,0,10*ROW('Sanitation Data'!E152)),NA())</f>
        <v>#N/A</v>
      </c>
      <c r="AD158" s="92" t="e">
        <f ca="true">+IF(AND(ISNUMBER(OFFSET('Sanitation Data'!$E$11,0,10*ROW('Sanitation Data'!E152))),'Data Summary'!CS158="Yes"),OFFSET('Sanitation Data'!$E$11,0,10*ROW('Sanitation Data'!E152)),NA())</f>
        <v>#N/A</v>
      </c>
      <c r="AE158" s="92" t="e">
        <f ca="true">+IF(AND(ISNUMBER(OFFSET('Sanitation Data'!$E$12,0,10*ROW('Sanitation Data'!E152))),'Data Summary'!CT158="Yes"),OFFSET('Sanitation Data'!$E$12,0,10*ROW('Sanitation Data'!E152)),NA())</f>
        <v>#N/A</v>
      </c>
      <c r="AF158" s="92" t="e">
        <f ca="true">+IF(AND(ISNUMBER(OFFSET('Sanitation Data'!$F$4,0,10*ROW('Sanitation Data'!F152))),'Data Summary'!CU158="Yes"),100-OFFSET('Sanitation Data'!$F$4,0,10*ROW('Sanitation Data'!F152)),NA())</f>
        <v>#N/A</v>
      </c>
      <c r="AG158" s="92" t="e">
        <f ca="true">+IF(AND(ISNUMBER(OFFSET('Sanitation Data'!$F$6,0,10*ROW('Sanitation Data'!F152))),'Data Summary'!CV158="Yes"),OFFSET('Sanitation Data'!$F$6,0,10*ROW('Sanitation Data'!F152)),NA())</f>
        <v>#N/A</v>
      </c>
      <c r="AH158" s="92" t="e">
        <f ca="true">+IF(AND(ISNUMBER(OFFSET('Sanitation Data'!$F$10,0,10*ROW('Sanitation Data'!F152))),'Data Summary'!CW158="Yes"),OFFSET('Sanitation Data'!$F$10,0,10*ROW('Sanitation Data'!F152)),NA())</f>
        <v>#N/A</v>
      </c>
      <c r="AI158" s="92" t="e">
        <f ca="true">+IF(AND(ISNUMBER(OFFSET('Sanitation Data'!$F$11,0,10*ROW('Sanitation Data'!F152))),'Data Summary'!CX158="Yes"),OFFSET('Sanitation Data'!$F$11,0,10*ROW('Sanitation Data'!F152)),NA())</f>
        <v>#N/A</v>
      </c>
      <c r="AJ158" s="92" t="e">
        <f ca="true">+IF(AND(ISNUMBER(OFFSET('Sanitation Data'!$F$12,0,10*ROW('Sanitation Data'!F152))),'Data Summary'!CY158="Yes"),OFFSET('Sanitation Data'!$F$12,0,10*ROW('Sanitation Data'!F152)),NA())</f>
        <v>#N/A</v>
      </c>
      <c r="AK158" s="92" t="e">
        <f ca="true">+IF(AND(ISNUMBER(OFFSET('Sanitation Data'!$G$4,0,10*ROW('Sanitation Data'!G152))),'Data Summary'!CZ158="Yes"),100-OFFSET('Sanitation Data'!$G$4,0,10*ROW('Sanitation Data'!G152)),NA())</f>
        <v>#N/A</v>
      </c>
      <c r="AL158" s="92" t="e">
        <f ca="true">+IF(AND(ISNUMBER(OFFSET('Sanitation Data'!$G$6,0,10*ROW('Sanitation Data'!G152))),'Data Summary'!DA158="Yes"),OFFSET('Sanitation Data'!$G$6,0,10*ROW('Sanitation Data'!G152)),NA())</f>
        <v>#N/A</v>
      </c>
      <c r="AM158" s="92" t="e">
        <f ca="true">+IF(AND(ISNUMBER(OFFSET('Sanitation Data'!$G$10,0,10*ROW('Sanitation Data'!G152))),'Data Summary'!DB158="Yes"),OFFSET('Sanitation Data'!$G$10,0,10*ROW('Sanitation Data'!G152)),NA())</f>
        <v>#N/A</v>
      </c>
      <c r="AN158" s="92" t="e">
        <f ca="true">+IF(AND(ISNUMBER(OFFSET('Sanitation Data'!$G$11,0,10*ROW('Sanitation Data'!G152))),'Data Summary'!DC158="Yes"),OFFSET('Sanitation Data'!$G$11,0,10*ROW('Sanitation Data'!G152)),NA())</f>
        <v>#N/A</v>
      </c>
      <c r="AO158" s="92" t="e">
        <f ca="true">+IF(AND(ISNUMBER(OFFSET('Sanitation Data'!$G$12,0,10*ROW('Sanitation Data'!G152))),'Data Summary'!DD158="Yes"),OFFSET('Sanitation Data'!$G$12,0,10*ROW('Sanitation Data'!G152)),NA())</f>
        <v>#N/A</v>
      </c>
      <c r="AP158" s="92" t="e">
        <f ca="true">+IF(AND(ISNUMBER(OFFSET('Sanitation Data'!$H$4,0,10*ROW('Sanitation Data'!H152))),'Data Summary'!DE158="Yes"),100-OFFSET('Sanitation Data'!$H$4,0,10*ROW('Sanitation Data'!H152)),NA())</f>
        <v>#N/A</v>
      </c>
      <c r="AQ158" s="92" t="e">
        <f ca="true">+IF(AND(ISNUMBER(OFFSET('Sanitation Data'!$H$6,0,10*ROW('Sanitation Data'!H152))),'Data Summary'!DF158="Yes"),OFFSET('Sanitation Data'!$H$6,0,10*ROW('Sanitation Data'!H152)),NA())</f>
        <v>#N/A</v>
      </c>
      <c r="AR158" s="92" t="e">
        <f ca="true">+IF(AND(ISNUMBER(OFFSET('Sanitation Data'!$H$10,0,10*ROW('Sanitation Data'!H152))),'Data Summary'!DG158="Yes"),OFFSET('Sanitation Data'!$H$10,0,10*ROW('Sanitation Data'!H152)),NA())</f>
        <v>#N/A</v>
      </c>
      <c r="AS158" s="92" t="e">
        <f ca="true">+IF(AND(ISNUMBER(OFFSET('Sanitation Data'!$H$11,0,10*ROW('Sanitation Data'!H152))),'Data Summary'!DH158="Yes"),OFFSET('Sanitation Data'!$H$11,0,10*ROW('Sanitation Data'!H152)),NA())</f>
        <v>#N/A</v>
      </c>
      <c r="AT158" s="92" t="e">
        <f ca="true">+IF(AND(ISNUMBER(OFFSET('Sanitation Data'!$H$12,0,10*ROW('Sanitation Data'!H152))),'Data Summary'!DI158="Yes"),OFFSET('Sanitation Data'!$H$12,0,10*ROW('Sanitation Data'!H152)),NA())</f>
        <v>#N/A</v>
      </c>
      <c r="AU158" s="92" t="e">
        <f ca="true">+IF(AND(ISNUMBER(OFFSET('Sanitation Data'!$I$4,0,10*ROW('Sanitation Data'!I152))),'Data Summary'!DJ158="Yes"),100-OFFSET('Sanitation Data'!$I$4,0,10*ROW('Sanitation Data'!I152)),NA())</f>
        <v>#N/A</v>
      </c>
      <c r="AV158" s="92" t="e">
        <f ca="true">+IF(AND(ISNUMBER(OFFSET('Sanitation Data'!$I$6,0,10*ROW('Sanitation Data'!I152))),'Data Summary'!DK158="Yes"),OFFSET('Sanitation Data'!$I$6,0,10*ROW('Sanitation Data'!I152)),NA())</f>
        <v>#N/A</v>
      </c>
      <c r="AW158" s="92" t="e">
        <f ca="true">+IF(AND(ISNUMBER(OFFSET('Sanitation Data'!$I$10,0,10*ROW('Sanitation Data'!I152))),'Data Summary'!DL158="Yes"),OFFSET('Sanitation Data'!$I$10,0,10*ROW('Sanitation Data'!I152)),NA())</f>
        <v>#N/A</v>
      </c>
      <c r="AX158" s="92" t="e">
        <f ca="true">+IF(AND(ISNUMBER(OFFSET('Sanitation Data'!$I$11,0,10*ROW('Sanitation Data'!I152))),'Data Summary'!DM158="Yes"),OFFSET('Sanitation Data'!$I$11,0,10*ROW('Sanitation Data'!I152)),NA())</f>
        <v>#N/A</v>
      </c>
      <c r="AY158" s="92" t="e">
        <f ca="true">+IF(AND(ISNUMBER(OFFSET('Sanitation Data'!$I$12,0,10*ROW('Sanitation Data'!I152))),'Data Summary'!DN158="Yes"),OFFSET('Sanitation Data'!$I$12,0,10*ROW('Sanitation Data'!I152)),NA())</f>
        <v>#N/A</v>
      </c>
      <c r="AZ158" s="93" t="e">
        <f ca="true">+IF(AND(ISNUMBER(OFFSET('Hygiene Data'!$D$5,0,10*ROW('Hygiene Data'!D152))),'Data Summary'!DO158="Yes"),OFFSET('Hygiene Data'!$D$5,0,10*ROW('Hygiene Data'!D152)),NA())</f>
        <v>#N/A</v>
      </c>
      <c r="BA158" s="93" t="e">
        <f ca="true">+IF(AND(ISNUMBER(OFFSET('Hygiene Data'!$D$7,0,10*ROW('Hygiene Data'!D152))),'Data Summary'!DP158="Yes"),OFFSET('Hygiene Data'!$D$7,0,10*ROW('Hygiene Data'!D152)),NA())</f>
        <v>#N/A</v>
      </c>
      <c r="BB158" s="93" t="e">
        <f ca="true">+IF(AND(ISNUMBER(OFFSET('Hygiene Data'!$D$9,0,10*ROW('Hygiene Data'!D152))),'Data Summary'!DQ158="Yes"),OFFSET('Hygiene Data'!$D$9,0,10*ROW('Hygiene Data'!D152)),NA())</f>
        <v>#N/A</v>
      </c>
      <c r="BC158" s="93" t="e">
        <f ca="true">+IF(AND(ISNUMBER(OFFSET('Hygiene Data'!$E$5,0,10*ROW('Hygiene Data'!E152))),'Data Summary'!DR158="Yes"),OFFSET('Hygiene Data'!$E$5,0,10*ROW('Hygiene Data'!E152)),NA())</f>
        <v>#N/A</v>
      </c>
      <c r="BD158" s="93" t="e">
        <f ca="true">+IF(AND(ISNUMBER(OFFSET('Hygiene Data'!$E$7,0,10*ROW('Hygiene Data'!E152))),'Data Summary'!DS158="Yes"),OFFSET('Hygiene Data'!$E$7,0,10*ROW('Hygiene Data'!E152)),NA())</f>
        <v>#N/A</v>
      </c>
      <c r="BE158" s="93" t="e">
        <f ca="true">+IF(AND(ISNUMBER(OFFSET('Hygiene Data'!$E$9,0,10*ROW('Hygiene Data'!E152))),'Data Summary'!DT158="Yes"),OFFSET('Hygiene Data'!$E$9,0,10*ROW('Hygiene Data'!E152)),NA())</f>
        <v>#N/A</v>
      </c>
      <c r="BF158" s="93" t="e">
        <f ca="true">+IF(AND(ISNUMBER(OFFSET('Hygiene Data'!$F$5,0,10*ROW('Hygiene Data'!F152))),'Data Summary'!DU158="Yes"),OFFSET('Hygiene Data'!$F$5,0,10*ROW('Hygiene Data'!F152)),NA())</f>
        <v>#N/A</v>
      </c>
      <c r="BG158" s="93" t="e">
        <f ca="true">+IF(AND(ISNUMBER(OFFSET('Hygiene Data'!$F$7,0,10*ROW('Hygiene Data'!F152))),'Data Summary'!DV158="Yes"),OFFSET('Hygiene Data'!$F$7,0,10*ROW('Hygiene Data'!F152)),NA())</f>
        <v>#N/A</v>
      </c>
      <c r="BH158" s="93" t="e">
        <f ca="true">+IF(AND(ISNUMBER(OFFSET('Hygiene Data'!$F$9,0,10*ROW('Hygiene Data'!F152))),'Data Summary'!DW158="Yes"),OFFSET('Hygiene Data'!$F$9,0,10*ROW('Hygiene Data'!F152)),NA())</f>
        <v>#N/A</v>
      </c>
      <c r="BI158" s="93" t="e">
        <f ca="true">+IF(AND(ISNUMBER(OFFSET('Hygiene Data'!$G$5,0,10*ROW('Hygiene Data'!G152))),'Data Summary'!DX158="Yes"),OFFSET('Hygiene Data'!$G$5,0,10*ROW('Hygiene Data'!G152)),NA())</f>
        <v>#N/A</v>
      </c>
      <c r="BJ158" s="93" t="e">
        <f ca="true">+IF(AND(ISNUMBER(OFFSET('Hygiene Data'!$G$7,0,10*ROW('Hygiene Data'!G152))),'Data Summary'!DY158="Yes"),OFFSET('Hygiene Data'!$G$7,0,10*ROW('Hygiene Data'!G152)),NA())</f>
        <v>#N/A</v>
      </c>
      <c r="BK158" s="93" t="e">
        <f ca="true">+IF(AND(ISNUMBER(OFFSET('Hygiene Data'!$G$9,0,10*ROW('Hygiene Data'!G152))),'Data Summary'!DZ158="Yes"),OFFSET('Hygiene Data'!$G$9,0,10*ROW('Hygiene Data'!G152)),NA())</f>
        <v>#N/A</v>
      </c>
      <c r="BL158" s="93" t="e">
        <f ca="true">+IF(AND(ISNUMBER(OFFSET('Hygiene Data'!$H$5,0,10*ROW('Hygiene Data'!H152))),'Data Summary'!EA158="Yes"),OFFSET('Hygiene Data'!$H$5,0,10*ROW('Hygiene Data'!H152)),NA())</f>
        <v>#N/A</v>
      </c>
      <c r="BM158" s="93" t="e">
        <f ca="true">+IF(AND(ISNUMBER(OFFSET('Hygiene Data'!$H$7,0,10*ROW('Hygiene Data'!H152))),'Data Summary'!EB158="Yes"),OFFSET('Hygiene Data'!$H$7,0,10*ROW('Hygiene Data'!H152)),NA())</f>
        <v>#N/A</v>
      </c>
      <c r="BN158" s="93" t="e">
        <f ca="true">+IF(AND(ISNUMBER(OFFSET('Hygiene Data'!$H$9,0,10*ROW('Hygiene Data'!H152))),'Data Summary'!EC158="Yes"),OFFSET('Hygiene Data'!$H$9,0,10*ROW('Hygiene Data'!H152)),NA())</f>
        <v>#N/A</v>
      </c>
      <c r="BO158" s="93" t="e">
        <f ca="true">+IF(AND(ISNUMBER(OFFSET('Hygiene Data'!$I$5,0,10*ROW('Hygiene Data'!I152))),'Data Summary'!ED158="Yes"),OFFSET('Hygiene Data'!$I$5,0,10*ROW('Hygiene Data'!I152)),NA())</f>
        <v>#N/A</v>
      </c>
      <c r="BP158" s="93" t="e">
        <f ca="true">+IF(AND(ISNUMBER(OFFSET('Hygiene Data'!$I$7,0,10*ROW('Hygiene Data'!I152))),'Data Summary'!EE158="Yes"),OFFSET('Hygiene Data'!$I$7,0,10*ROW('Hygiene Data'!I152)),NA())</f>
        <v>#N/A</v>
      </c>
      <c r="BQ158" s="93" t="e">
        <f ca="true">+IF(AND(ISNUMBER(OFFSET('Hygiene Data'!$I$9,0,10*ROW('Hygiene Data'!I152))),'Data Summary'!EF158="Yes"),OFFSET('Hygiene Data'!$I$9,0,10*ROW('Hygiene Data'!I152)),NA())</f>
        <v>#N/A</v>
      </c>
    </row>
    <row xmlns:x14ac="http://schemas.microsoft.com/office/spreadsheetml/2009/9/ac" r="159" x14ac:dyDescent="0.2">
      <c r="A159" s="328" t="e">
        <f ca="true">+RIGHT('Data Summary'!A159,LEN('Data Summary'!A159)-9)</f>
        <v>#VALUE!</v>
      </c>
      <c r="B159" s="35" t="str">
        <f ca="true">+IF(ISTEXT('Data Summary'!B159),'Data Summary'!B159,"")</f>
        <v/>
      </c>
      <c r="C159" s="327" t="e">
        <f ca="true">+VALUE('Data Summary'!C159)</f>
        <v>#VALUE!</v>
      </c>
      <c r="D159" s="91" t="e">
        <f ca="true">+IF(AND(ISNUMBER(OFFSET('Water Data'!$D$4,0,10*ROW('Water Data'!D153))),'Data Summary'!BS159="Yes"),100-OFFSET('Water Data'!$D$4,0,10*ROW('Water Data'!D153)),NA())</f>
        <v>#N/A</v>
      </c>
      <c r="E159" s="91" t="e">
        <f ca="true">+IF(AND(ISNUMBER(OFFSET('Water Data'!$D$6,0,10*ROW('Water Data'!D153))),'Data Summary'!BT159="Yes"),OFFSET('Water Data'!$D$6,0,10*ROW('Water Data'!D153)),NA())</f>
        <v>#N/A</v>
      </c>
      <c r="F159" s="91" t="e">
        <f ca="true">+IF(AND(ISNUMBER(OFFSET('Water Data'!$D$9,0,10*ROW('Water Data'!D153))),'Data Summary'!BU159="Yes"),OFFSET('Water Data'!$D$9,0,10*ROW('Water Data'!D153)),NA())</f>
        <v>#N/A</v>
      </c>
      <c r="G159" s="91" t="e">
        <f ca="true">+IF(AND(ISNUMBER(OFFSET('Water Data'!$E$4,0,10*ROW('Water Data'!E153))),'Data Summary'!BV159="Yes"),100-OFFSET('Water Data'!$E$4,0,10*ROW('Water Data'!E153)),NA())</f>
        <v>#N/A</v>
      </c>
      <c r="H159" s="91" t="e">
        <f ca="true">+IF(AND(ISNUMBER(OFFSET('Water Data'!$E$6,0,10*ROW('Water Data'!E153))),'Data Summary'!BW159="Yes"),OFFSET('Water Data'!$E$6,0,10*ROW('Water Data'!E153)),NA())</f>
        <v>#N/A</v>
      </c>
      <c r="I159" s="91" t="e">
        <f ca="true">+IF(AND(ISNUMBER(OFFSET('Water Data'!$E$9,0,10*ROW('Water Data'!E153))),'Data Summary'!BX159="Yes"),OFFSET('Water Data'!$E$9,0,10*ROW('Water Data'!E153)),NA())</f>
        <v>#N/A</v>
      </c>
      <c r="J159" s="91" t="e">
        <f ca="true">+IF(AND(ISNUMBER(OFFSET('Water Data'!$F$4,0,10*ROW('Water Data'!F153))),'Data Summary'!BY159="Yes"),100-OFFSET('Water Data'!$F$4,0,10*ROW('Water Data'!F153)),NA())</f>
        <v>#N/A</v>
      </c>
      <c r="K159" s="91" t="e">
        <f ca="true">+IF(AND(ISNUMBER(OFFSET('Water Data'!$F$6,0,10*ROW('Water Data'!F153))),'Data Summary'!BZ159="Yes"),OFFSET('Water Data'!$F$6,0,10*ROW('Water Data'!F153)),NA())</f>
        <v>#N/A</v>
      </c>
      <c r="L159" s="91" t="e">
        <f ca="true">+IF(AND(ISNUMBER(OFFSET('Water Data'!$F$9,0,10*ROW('Water Data'!F153))),'Data Summary'!CA159="Yes"),OFFSET('Water Data'!$F$9,0,10*ROW('Water Data'!F153)),NA())</f>
        <v>#N/A</v>
      </c>
      <c r="M159" s="91" t="e">
        <f ca="true">+IF(AND(ISNUMBER(OFFSET('Water Data'!$G$4,0,10*ROW('Water Data'!G153))),'Data Summary'!CB159="Yes"),100-OFFSET('Water Data'!$G$4,0,10*ROW('Water Data'!G153)),NA())</f>
        <v>#N/A</v>
      </c>
      <c r="N159" s="91" t="e">
        <f ca="true">+IF(AND(ISNUMBER(OFFSET('Water Data'!$G$6,0,10*ROW('Water Data'!G153))),'Data Summary'!CC159="Yes"),OFFSET('Water Data'!$G$6,0,10*ROW('Water Data'!G153)),NA())</f>
        <v>#N/A</v>
      </c>
      <c r="O159" s="91" t="e">
        <f ca="true">+IF(AND(ISNUMBER(OFFSET('Water Data'!$G$9,0,10*ROW('Water Data'!G153))),'Data Summary'!CD159="Yes"),OFFSET('Water Data'!$G$9,0,10*ROW('Water Data'!G153)),NA())</f>
        <v>#N/A</v>
      </c>
      <c r="P159" s="91" t="e">
        <f ca="true">+IF(AND(ISNUMBER(OFFSET('Water Data'!$H$4,0,10*ROW('Water Data'!H153))),'Data Summary'!CE159="Yes"),100-OFFSET('Water Data'!$H$4,0,10*ROW('Water Data'!H153)),NA())</f>
        <v>#N/A</v>
      </c>
      <c r="Q159" s="91" t="e">
        <f ca="true">+IF(AND(ISNUMBER(OFFSET('Water Data'!$H$6,0,10*ROW('Water Data'!H153))),'Data Summary'!CF159="Yes"),OFFSET('Water Data'!$H$6,0,10*ROW('Water Data'!H153)),NA())</f>
        <v>#N/A</v>
      </c>
      <c r="R159" s="91" t="e">
        <f ca="true">+IF(AND(ISNUMBER(OFFSET('Water Data'!$H$9,0,10*ROW('Water Data'!H153))),'Data Summary'!CG159="Yes"),OFFSET('Water Data'!$H$9,0,10*ROW('Water Data'!H153)),NA())</f>
        <v>#N/A</v>
      </c>
      <c r="S159" s="91" t="e">
        <f ca="true">+IF(AND(ISNUMBER(OFFSET('Water Data'!$I$4,0,10*ROW('Water Data'!I153))),'Data Summary'!CH159="Yes"),100-OFFSET('Water Data'!$I$4,0,10*ROW('Water Data'!I153)),NA())</f>
        <v>#N/A</v>
      </c>
      <c r="T159" s="91" t="e">
        <f ca="true">+IF(AND(ISNUMBER(OFFSET('Water Data'!$I$6,0,10*ROW('Water Data'!I153))),'Data Summary'!CI159="Yes"),OFFSET('Water Data'!$I$6,0,10*ROW('Water Data'!I153)),NA())</f>
        <v>#N/A</v>
      </c>
      <c r="U159" s="91" t="e">
        <f ca="true">+IF(AND(ISNUMBER(OFFSET('Water Data'!$I$9,0,10*ROW('Water Data'!I153))),'Data Summary'!CJ159="Yes"),OFFSET('Water Data'!$I$9,0,10*ROW('Water Data'!I153)),NA())</f>
        <v>#N/A</v>
      </c>
      <c r="V159" s="92" t="e">
        <f ca="true">+IF(AND(ISNUMBER(OFFSET('Sanitation Data'!$D$4,0,10*ROW('Sanitation Data'!D153))),'Data Summary'!CK159="Yes"),100-OFFSET('Sanitation Data'!$D$4,0,10*ROW('Sanitation Data'!D153)),NA())</f>
        <v>#N/A</v>
      </c>
      <c r="W159" s="92" t="e">
        <f ca="true">+IF(AND(ISNUMBER(OFFSET('Sanitation Data'!$D$6,0,10*ROW('Sanitation Data'!D153))),'Data Summary'!CL159="Yes"),OFFSET('Sanitation Data'!$D$6,0,10*ROW('Sanitation Data'!D153)),NA())</f>
        <v>#N/A</v>
      </c>
      <c r="X159" s="92" t="e">
        <f ca="true">+IF(AND(ISNUMBER(OFFSET('Sanitation Data'!$D$10,0,10*ROW('Sanitation Data'!D153))),'Data Summary'!CM159="Yes"),OFFSET('Sanitation Data'!$D$10,0,10*ROW('Sanitation Data'!D153)),NA())</f>
        <v>#N/A</v>
      </c>
      <c r="Y159" s="92" t="e">
        <f ca="true">+IF(AND(ISNUMBER(OFFSET('Sanitation Data'!$D$11,0,10*ROW('Sanitation Data'!D153))),'Data Summary'!CN159="Yes"),OFFSET('Sanitation Data'!$D$11,0,10*ROW('Sanitation Data'!D153)),NA())</f>
        <v>#N/A</v>
      </c>
      <c r="Z159" s="92" t="e">
        <f ca="true">+IF(AND(ISNUMBER(OFFSET('Sanitation Data'!$D$12,0,10*ROW('Sanitation Data'!D153))),'Data Summary'!CO159="Yes"),OFFSET('Sanitation Data'!$D$12,0,10*ROW('Sanitation Data'!D153)),NA())</f>
        <v>#N/A</v>
      </c>
      <c r="AA159" s="92" t="e">
        <f ca="true">+IF(AND(ISNUMBER(OFFSET('Sanitation Data'!$E$4,0,10*ROW('Sanitation Data'!E153))),'Data Summary'!CP159="Yes"),100-OFFSET('Sanitation Data'!$E$4,0,10*ROW('Sanitation Data'!E153)),NA())</f>
        <v>#N/A</v>
      </c>
      <c r="AB159" s="92" t="e">
        <f ca="true">+IF(AND(ISNUMBER(OFFSET('Sanitation Data'!$E$6,0,10*ROW('Sanitation Data'!E153))),'Data Summary'!CQ159="Yes"),OFFSET('Sanitation Data'!$E$6,0,10*ROW('Sanitation Data'!E153)),NA())</f>
        <v>#N/A</v>
      </c>
      <c r="AC159" s="92" t="e">
        <f ca="true">+IF(AND(ISNUMBER(OFFSET('Sanitation Data'!$E$10,0,10*ROW('Sanitation Data'!E153))),'Data Summary'!CR159="Yes"),OFFSET('Sanitation Data'!$E$10,0,10*ROW('Sanitation Data'!E153)),NA())</f>
        <v>#N/A</v>
      </c>
      <c r="AD159" s="92" t="e">
        <f ca="true">+IF(AND(ISNUMBER(OFFSET('Sanitation Data'!$E$11,0,10*ROW('Sanitation Data'!E153))),'Data Summary'!CS159="Yes"),OFFSET('Sanitation Data'!$E$11,0,10*ROW('Sanitation Data'!E153)),NA())</f>
        <v>#N/A</v>
      </c>
      <c r="AE159" s="92" t="e">
        <f ca="true">+IF(AND(ISNUMBER(OFFSET('Sanitation Data'!$E$12,0,10*ROW('Sanitation Data'!E153))),'Data Summary'!CT159="Yes"),OFFSET('Sanitation Data'!$E$12,0,10*ROW('Sanitation Data'!E153)),NA())</f>
        <v>#N/A</v>
      </c>
      <c r="AF159" s="92" t="e">
        <f ca="true">+IF(AND(ISNUMBER(OFFSET('Sanitation Data'!$F$4,0,10*ROW('Sanitation Data'!F153))),'Data Summary'!CU159="Yes"),100-OFFSET('Sanitation Data'!$F$4,0,10*ROW('Sanitation Data'!F153)),NA())</f>
        <v>#N/A</v>
      </c>
      <c r="AG159" s="92" t="e">
        <f ca="true">+IF(AND(ISNUMBER(OFFSET('Sanitation Data'!$F$6,0,10*ROW('Sanitation Data'!F153))),'Data Summary'!CV159="Yes"),OFFSET('Sanitation Data'!$F$6,0,10*ROW('Sanitation Data'!F153)),NA())</f>
        <v>#N/A</v>
      </c>
      <c r="AH159" s="92" t="e">
        <f ca="true">+IF(AND(ISNUMBER(OFFSET('Sanitation Data'!$F$10,0,10*ROW('Sanitation Data'!F153))),'Data Summary'!CW159="Yes"),OFFSET('Sanitation Data'!$F$10,0,10*ROW('Sanitation Data'!F153)),NA())</f>
        <v>#N/A</v>
      </c>
      <c r="AI159" s="92" t="e">
        <f ca="true">+IF(AND(ISNUMBER(OFFSET('Sanitation Data'!$F$11,0,10*ROW('Sanitation Data'!F153))),'Data Summary'!CX159="Yes"),OFFSET('Sanitation Data'!$F$11,0,10*ROW('Sanitation Data'!F153)),NA())</f>
        <v>#N/A</v>
      </c>
      <c r="AJ159" s="92" t="e">
        <f ca="true">+IF(AND(ISNUMBER(OFFSET('Sanitation Data'!$F$12,0,10*ROW('Sanitation Data'!F153))),'Data Summary'!CY159="Yes"),OFFSET('Sanitation Data'!$F$12,0,10*ROW('Sanitation Data'!F153)),NA())</f>
        <v>#N/A</v>
      </c>
      <c r="AK159" s="92" t="e">
        <f ca="true">+IF(AND(ISNUMBER(OFFSET('Sanitation Data'!$G$4,0,10*ROW('Sanitation Data'!G153))),'Data Summary'!CZ159="Yes"),100-OFFSET('Sanitation Data'!$G$4,0,10*ROW('Sanitation Data'!G153)),NA())</f>
        <v>#N/A</v>
      </c>
      <c r="AL159" s="92" t="e">
        <f ca="true">+IF(AND(ISNUMBER(OFFSET('Sanitation Data'!$G$6,0,10*ROW('Sanitation Data'!G153))),'Data Summary'!DA159="Yes"),OFFSET('Sanitation Data'!$G$6,0,10*ROW('Sanitation Data'!G153)),NA())</f>
        <v>#N/A</v>
      </c>
      <c r="AM159" s="92" t="e">
        <f ca="true">+IF(AND(ISNUMBER(OFFSET('Sanitation Data'!$G$10,0,10*ROW('Sanitation Data'!G153))),'Data Summary'!DB159="Yes"),OFFSET('Sanitation Data'!$G$10,0,10*ROW('Sanitation Data'!G153)),NA())</f>
        <v>#N/A</v>
      </c>
      <c r="AN159" s="92" t="e">
        <f ca="true">+IF(AND(ISNUMBER(OFFSET('Sanitation Data'!$G$11,0,10*ROW('Sanitation Data'!G153))),'Data Summary'!DC159="Yes"),OFFSET('Sanitation Data'!$G$11,0,10*ROW('Sanitation Data'!G153)),NA())</f>
        <v>#N/A</v>
      </c>
      <c r="AO159" s="92" t="e">
        <f ca="true">+IF(AND(ISNUMBER(OFFSET('Sanitation Data'!$G$12,0,10*ROW('Sanitation Data'!G153))),'Data Summary'!DD159="Yes"),OFFSET('Sanitation Data'!$G$12,0,10*ROW('Sanitation Data'!G153)),NA())</f>
        <v>#N/A</v>
      </c>
      <c r="AP159" s="92" t="e">
        <f ca="true">+IF(AND(ISNUMBER(OFFSET('Sanitation Data'!$H$4,0,10*ROW('Sanitation Data'!H153))),'Data Summary'!DE159="Yes"),100-OFFSET('Sanitation Data'!$H$4,0,10*ROW('Sanitation Data'!H153)),NA())</f>
        <v>#N/A</v>
      </c>
      <c r="AQ159" s="92" t="e">
        <f ca="true">+IF(AND(ISNUMBER(OFFSET('Sanitation Data'!$H$6,0,10*ROW('Sanitation Data'!H153))),'Data Summary'!DF159="Yes"),OFFSET('Sanitation Data'!$H$6,0,10*ROW('Sanitation Data'!H153)),NA())</f>
        <v>#N/A</v>
      </c>
      <c r="AR159" s="92" t="e">
        <f ca="true">+IF(AND(ISNUMBER(OFFSET('Sanitation Data'!$H$10,0,10*ROW('Sanitation Data'!H153))),'Data Summary'!DG159="Yes"),OFFSET('Sanitation Data'!$H$10,0,10*ROW('Sanitation Data'!H153)),NA())</f>
        <v>#N/A</v>
      </c>
      <c r="AS159" s="92" t="e">
        <f ca="true">+IF(AND(ISNUMBER(OFFSET('Sanitation Data'!$H$11,0,10*ROW('Sanitation Data'!H153))),'Data Summary'!DH159="Yes"),OFFSET('Sanitation Data'!$H$11,0,10*ROW('Sanitation Data'!H153)),NA())</f>
        <v>#N/A</v>
      </c>
      <c r="AT159" s="92" t="e">
        <f ca="true">+IF(AND(ISNUMBER(OFFSET('Sanitation Data'!$H$12,0,10*ROW('Sanitation Data'!H153))),'Data Summary'!DI159="Yes"),OFFSET('Sanitation Data'!$H$12,0,10*ROW('Sanitation Data'!H153)),NA())</f>
        <v>#N/A</v>
      </c>
      <c r="AU159" s="92" t="e">
        <f ca="true">+IF(AND(ISNUMBER(OFFSET('Sanitation Data'!$I$4,0,10*ROW('Sanitation Data'!I153))),'Data Summary'!DJ159="Yes"),100-OFFSET('Sanitation Data'!$I$4,0,10*ROW('Sanitation Data'!I153)),NA())</f>
        <v>#N/A</v>
      </c>
      <c r="AV159" s="92" t="e">
        <f ca="true">+IF(AND(ISNUMBER(OFFSET('Sanitation Data'!$I$6,0,10*ROW('Sanitation Data'!I153))),'Data Summary'!DK159="Yes"),OFFSET('Sanitation Data'!$I$6,0,10*ROW('Sanitation Data'!I153)),NA())</f>
        <v>#N/A</v>
      </c>
      <c r="AW159" s="92" t="e">
        <f ca="true">+IF(AND(ISNUMBER(OFFSET('Sanitation Data'!$I$10,0,10*ROW('Sanitation Data'!I153))),'Data Summary'!DL159="Yes"),OFFSET('Sanitation Data'!$I$10,0,10*ROW('Sanitation Data'!I153)),NA())</f>
        <v>#N/A</v>
      </c>
      <c r="AX159" s="92" t="e">
        <f ca="true">+IF(AND(ISNUMBER(OFFSET('Sanitation Data'!$I$11,0,10*ROW('Sanitation Data'!I153))),'Data Summary'!DM159="Yes"),OFFSET('Sanitation Data'!$I$11,0,10*ROW('Sanitation Data'!I153)),NA())</f>
        <v>#N/A</v>
      </c>
      <c r="AY159" s="92" t="e">
        <f ca="true">+IF(AND(ISNUMBER(OFFSET('Sanitation Data'!$I$12,0,10*ROW('Sanitation Data'!I153))),'Data Summary'!DN159="Yes"),OFFSET('Sanitation Data'!$I$12,0,10*ROW('Sanitation Data'!I153)),NA())</f>
        <v>#N/A</v>
      </c>
      <c r="AZ159" s="93" t="e">
        <f ca="true">+IF(AND(ISNUMBER(OFFSET('Hygiene Data'!$D$5,0,10*ROW('Hygiene Data'!D153))),'Data Summary'!DO159="Yes"),OFFSET('Hygiene Data'!$D$5,0,10*ROW('Hygiene Data'!D153)),NA())</f>
        <v>#N/A</v>
      </c>
      <c r="BA159" s="93" t="e">
        <f ca="true">+IF(AND(ISNUMBER(OFFSET('Hygiene Data'!$D$7,0,10*ROW('Hygiene Data'!D153))),'Data Summary'!DP159="Yes"),OFFSET('Hygiene Data'!$D$7,0,10*ROW('Hygiene Data'!D153)),NA())</f>
        <v>#N/A</v>
      </c>
      <c r="BB159" s="93" t="e">
        <f ca="true">+IF(AND(ISNUMBER(OFFSET('Hygiene Data'!$D$9,0,10*ROW('Hygiene Data'!D153))),'Data Summary'!DQ159="Yes"),OFFSET('Hygiene Data'!$D$9,0,10*ROW('Hygiene Data'!D153)),NA())</f>
        <v>#N/A</v>
      </c>
      <c r="BC159" s="93" t="e">
        <f ca="true">+IF(AND(ISNUMBER(OFFSET('Hygiene Data'!$E$5,0,10*ROW('Hygiene Data'!E153))),'Data Summary'!DR159="Yes"),OFFSET('Hygiene Data'!$E$5,0,10*ROW('Hygiene Data'!E153)),NA())</f>
        <v>#N/A</v>
      </c>
      <c r="BD159" s="93" t="e">
        <f ca="true">+IF(AND(ISNUMBER(OFFSET('Hygiene Data'!$E$7,0,10*ROW('Hygiene Data'!E153))),'Data Summary'!DS159="Yes"),OFFSET('Hygiene Data'!$E$7,0,10*ROW('Hygiene Data'!E153)),NA())</f>
        <v>#N/A</v>
      </c>
      <c r="BE159" s="93" t="e">
        <f ca="true">+IF(AND(ISNUMBER(OFFSET('Hygiene Data'!$E$9,0,10*ROW('Hygiene Data'!E153))),'Data Summary'!DT159="Yes"),OFFSET('Hygiene Data'!$E$9,0,10*ROW('Hygiene Data'!E153)),NA())</f>
        <v>#N/A</v>
      </c>
      <c r="BF159" s="93" t="e">
        <f ca="true">+IF(AND(ISNUMBER(OFFSET('Hygiene Data'!$F$5,0,10*ROW('Hygiene Data'!F153))),'Data Summary'!DU159="Yes"),OFFSET('Hygiene Data'!$F$5,0,10*ROW('Hygiene Data'!F153)),NA())</f>
        <v>#N/A</v>
      </c>
      <c r="BG159" s="93" t="e">
        <f ca="true">+IF(AND(ISNUMBER(OFFSET('Hygiene Data'!$F$7,0,10*ROW('Hygiene Data'!F153))),'Data Summary'!DV159="Yes"),OFFSET('Hygiene Data'!$F$7,0,10*ROW('Hygiene Data'!F153)),NA())</f>
        <v>#N/A</v>
      </c>
      <c r="BH159" s="93" t="e">
        <f ca="true">+IF(AND(ISNUMBER(OFFSET('Hygiene Data'!$F$9,0,10*ROW('Hygiene Data'!F153))),'Data Summary'!DW159="Yes"),OFFSET('Hygiene Data'!$F$9,0,10*ROW('Hygiene Data'!F153)),NA())</f>
        <v>#N/A</v>
      </c>
      <c r="BI159" s="93" t="e">
        <f ca="true">+IF(AND(ISNUMBER(OFFSET('Hygiene Data'!$G$5,0,10*ROW('Hygiene Data'!G153))),'Data Summary'!DX159="Yes"),OFFSET('Hygiene Data'!$G$5,0,10*ROW('Hygiene Data'!G153)),NA())</f>
        <v>#N/A</v>
      </c>
      <c r="BJ159" s="93" t="e">
        <f ca="true">+IF(AND(ISNUMBER(OFFSET('Hygiene Data'!$G$7,0,10*ROW('Hygiene Data'!G153))),'Data Summary'!DY159="Yes"),OFFSET('Hygiene Data'!$G$7,0,10*ROW('Hygiene Data'!G153)),NA())</f>
        <v>#N/A</v>
      </c>
      <c r="BK159" s="93" t="e">
        <f ca="true">+IF(AND(ISNUMBER(OFFSET('Hygiene Data'!$G$9,0,10*ROW('Hygiene Data'!G153))),'Data Summary'!DZ159="Yes"),OFFSET('Hygiene Data'!$G$9,0,10*ROW('Hygiene Data'!G153)),NA())</f>
        <v>#N/A</v>
      </c>
      <c r="BL159" s="93" t="e">
        <f ca="true">+IF(AND(ISNUMBER(OFFSET('Hygiene Data'!$H$5,0,10*ROW('Hygiene Data'!H153))),'Data Summary'!EA159="Yes"),OFFSET('Hygiene Data'!$H$5,0,10*ROW('Hygiene Data'!H153)),NA())</f>
        <v>#N/A</v>
      </c>
      <c r="BM159" s="93" t="e">
        <f ca="true">+IF(AND(ISNUMBER(OFFSET('Hygiene Data'!$H$7,0,10*ROW('Hygiene Data'!H153))),'Data Summary'!EB159="Yes"),OFFSET('Hygiene Data'!$H$7,0,10*ROW('Hygiene Data'!H153)),NA())</f>
        <v>#N/A</v>
      </c>
      <c r="BN159" s="93" t="e">
        <f ca="true">+IF(AND(ISNUMBER(OFFSET('Hygiene Data'!$H$9,0,10*ROW('Hygiene Data'!H153))),'Data Summary'!EC159="Yes"),OFFSET('Hygiene Data'!$H$9,0,10*ROW('Hygiene Data'!H153)),NA())</f>
        <v>#N/A</v>
      </c>
      <c r="BO159" s="93" t="e">
        <f ca="true">+IF(AND(ISNUMBER(OFFSET('Hygiene Data'!$I$5,0,10*ROW('Hygiene Data'!I153))),'Data Summary'!ED159="Yes"),OFFSET('Hygiene Data'!$I$5,0,10*ROW('Hygiene Data'!I153)),NA())</f>
        <v>#N/A</v>
      </c>
      <c r="BP159" s="93" t="e">
        <f ca="true">+IF(AND(ISNUMBER(OFFSET('Hygiene Data'!$I$7,0,10*ROW('Hygiene Data'!I153))),'Data Summary'!EE159="Yes"),OFFSET('Hygiene Data'!$I$7,0,10*ROW('Hygiene Data'!I153)),NA())</f>
        <v>#N/A</v>
      </c>
      <c r="BQ159" s="93" t="e">
        <f ca="true">+IF(AND(ISNUMBER(OFFSET('Hygiene Data'!$I$9,0,10*ROW('Hygiene Data'!I153))),'Data Summary'!EF159="Yes"),OFFSET('Hygiene Data'!$I$9,0,10*ROW('Hygiene Data'!I153)),NA())</f>
        <v>#N/A</v>
      </c>
    </row>
    <row xmlns:x14ac="http://schemas.microsoft.com/office/spreadsheetml/2009/9/ac" r="160" x14ac:dyDescent="0.2">
      <c r="A160" s="328" t="e">
        <f ca="true">+RIGHT('Data Summary'!A160,LEN('Data Summary'!A160)-9)</f>
        <v>#VALUE!</v>
      </c>
      <c r="B160" s="35" t="str">
        <f ca="true">+IF(ISTEXT('Data Summary'!B160),'Data Summary'!B160,"")</f>
        <v/>
      </c>
      <c r="C160" s="327" t="e">
        <f ca="true">+VALUE('Data Summary'!C160)</f>
        <v>#VALUE!</v>
      </c>
      <c r="D160" s="91" t="e">
        <f ca="true">+IF(AND(ISNUMBER(OFFSET('Water Data'!$D$4,0,10*ROW('Water Data'!D154))),'Data Summary'!BS160="Yes"),100-OFFSET('Water Data'!$D$4,0,10*ROW('Water Data'!D154)),NA())</f>
        <v>#N/A</v>
      </c>
      <c r="E160" s="91" t="e">
        <f ca="true">+IF(AND(ISNUMBER(OFFSET('Water Data'!$D$6,0,10*ROW('Water Data'!D154))),'Data Summary'!BT160="Yes"),OFFSET('Water Data'!$D$6,0,10*ROW('Water Data'!D154)),NA())</f>
        <v>#N/A</v>
      </c>
      <c r="F160" s="91" t="e">
        <f ca="true">+IF(AND(ISNUMBER(OFFSET('Water Data'!$D$9,0,10*ROW('Water Data'!D154))),'Data Summary'!BU160="Yes"),OFFSET('Water Data'!$D$9,0,10*ROW('Water Data'!D154)),NA())</f>
        <v>#N/A</v>
      </c>
      <c r="G160" s="91" t="e">
        <f ca="true">+IF(AND(ISNUMBER(OFFSET('Water Data'!$E$4,0,10*ROW('Water Data'!E154))),'Data Summary'!BV160="Yes"),100-OFFSET('Water Data'!$E$4,0,10*ROW('Water Data'!E154)),NA())</f>
        <v>#N/A</v>
      </c>
      <c r="H160" s="91" t="e">
        <f ca="true">+IF(AND(ISNUMBER(OFFSET('Water Data'!$E$6,0,10*ROW('Water Data'!E154))),'Data Summary'!BW160="Yes"),OFFSET('Water Data'!$E$6,0,10*ROW('Water Data'!E154)),NA())</f>
        <v>#N/A</v>
      </c>
      <c r="I160" s="91" t="e">
        <f ca="true">+IF(AND(ISNUMBER(OFFSET('Water Data'!$E$9,0,10*ROW('Water Data'!E154))),'Data Summary'!BX160="Yes"),OFFSET('Water Data'!$E$9,0,10*ROW('Water Data'!E154)),NA())</f>
        <v>#N/A</v>
      </c>
      <c r="J160" s="91" t="e">
        <f ca="true">+IF(AND(ISNUMBER(OFFSET('Water Data'!$F$4,0,10*ROW('Water Data'!F154))),'Data Summary'!BY160="Yes"),100-OFFSET('Water Data'!$F$4,0,10*ROW('Water Data'!F154)),NA())</f>
        <v>#N/A</v>
      </c>
      <c r="K160" s="91" t="e">
        <f ca="true">+IF(AND(ISNUMBER(OFFSET('Water Data'!$F$6,0,10*ROW('Water Data'!F154))),'Data Summary'!BZ160="Yes"),OFFSET('Water Data'!$F$6,0,10*ROW('Water Data'!F154)),NA())</f>
        <v>#N/A</v>
      </c>
      <c r="L160" s="91" t="e">
        <f ca="true">+IF(AND(ISNUMBER(OFFSET('Water Data'!$F$9,0,10*ROW('Water Data'!F154))),'Data Summary'!CA160="Yes"),OFFSET('Water Data'!$F$9,0,10*ROW('Water Data'!F154)),NA())</f>
        <v>#N/A</v>
      </c>
      <c r="M160" s="91" t="e">
        <f ca="true">+IF(AND(ISNUMBER(OFFSET('Water Data'!$G$4,0,10*ROW('Water Data'!G154))),'Data Summary'!CB160="Yes"),100-OFFSET('Water Data'!$G$4,0,10*ROW('Water Data'!G154)),NA())</f>
        <v>#N/A</v>
      </c>
      <c r="N160" s="91" t="e">
        <f ca="true">+IF(AND(ISNUMBER(OFFSET('Water Data'!$G$6,0,10*ROW('Water Data'!G154))),'Data Summary'!CC160="Yes"),OFFSET('Water Data'!$G$6,0,10*ROW('Water Data'!G154)),NA())</f>
        <v>#N/A</v>
      </c>
      <c r="O160" s="91" t="e">
        <f ca="true">+IF(AND(ISNUMBER(OFFSET('Water Data'!$G$9,0,10*ROW('Water Data'!G154))),'Data Summary'!CD160="Yes"),OFFSET('Water Data'!$G$9,0,10*ROW('Water Data'!G154)),NA())</f>
        <v>#N/A</v>
      </c>
      <c r="P160" s="91" t="e">
        <f ca="true">+IF(AND(ISNUMBER(OFFSET('Water Data'!$H$4,0,10*ROW('Water Data'!H154))),'Data Summary'!CE160="Yes"),100-OFFSET('Water Data'!$H$4,0,10*ROW('Water Data'!H154)),NA())</f>
        <v>#N/A</v>
      </c>
      <c r="Q160" s="91" t="e">
        <f ca="true">+IF(AND(ISNUMBER(OFFSET('Water Data'!$H$6,0,10*ROW('Water Data'!H154))),'Data Summary'!CF160="Yes"),OFFSET('Water Data'!$H$6,0,10*ROW('Water Data'!H154)),NA())</f>
        <v>#N/A</v>
      </c>
      <c r="R160" s="91" t="e">
        <f ca="true">+IF(AND(ISNUMBER(OFFSET('Water Data'!$H$9,0,10*ROW('Water Data'!H154))),'Data Summary'!CG160="Yes"),OFFSET('Water Data'!$H$9,0,10*ROW('Water Data'!H154)),NA())</f>
        <v>#N/A</v>
      </c>
      <c r="S160" s="91" t="e">
        <f ca="true">+IF(AND(ISNUMBER(OFFSET('Water Data'!$I$4,0,10*ROW('Water Data'!I154))),'Data Summary'!CH160="Yes"),100-OFFSET('Water Data'!$I$4,0,10*ROW('Water Data'!I154)),NA())</f>
        <v>#N/A</v>
      </c>
      <c r="T160" s="91" t="e">
        <f ca="true">+IF(AND(ISNUMBER(OFFSET('Water Data'!$I$6,0,10*ROW('Water Data'!I154))),'Data Summary'!CI160="Yes"),OFFSET('Water Data'!$I$6,0,10*ROW('Water Data'!I154)),NA())</f>
        <v>#N/A</v>
      </c>
      <c r="U160" s="91" t="e">
        <f ca="true">+IF(AND(ISNUMBER(OFFSET('Water Data'!$I$9,0,10*ROW('Water Data'!I154))),'Data Summary'!CJ160="Yes"),OFFSET('Water Data'!$I$9,0,10*ROW('Water Data'!I154)),NA())</f>
        <v>#N/A</v>
      </c>
      <c r="V160" s="92" t="e">
        <f ca="true">+IF(AND(ISNUMBER(OFFSET('Sanitation Data'!$D$4,0,10*ROW('Sanitation Data'!D154))),'Data Summary'!CK160="Yes"),100-OFFSET('Sanitation Data'!$D$4,0,10*ROW('Sanitation Data'!D154)),NA())</f>
        <v>#N/A</v>
      </c>
      <c r="W160" s="92" t="e">
        <f ca="true">+IF(AND(ISNUMBER(OFFSET('Sanitation Data'!$D$6,0,10*ROW('Sanitation Data'!D154))),'Data Summary'!CL160="Yes"),OFFSET('Sanitation Data'!$D$6,0,10*ROW('Sanitation Data'!D154)),NA())</f>
        <v>#N/A</v>
      </c>
      <c r="X160" s="92" t="e">
        <f ca="true">+IF(AND(ISNUMBER(OFFSET('Sanitation Data'!$D$10,0,10*ROW('Sanitation Data'!D154))),'Data Summary'!CM160="Yes"),OFFSET('Sanitation Data'!$D$10,0,10*ROW('Sanitation Data'!D154)),NA())</f>
        <v>#N/A</v>
      </c>
      <c r="Y160" s="92" t="e">
        <f ca="true">+IF(AND(ISNUMBER(OFFSET('Sanitation Data'!$D$11,0,10*ROW('Sanitation Data'!D154))),'Data Summary'!CN160="Yes"),OFFSET('Sanitation Data'!$D$11,0,10*ROW('Sanitation Data'!D154)),NA())</f>
        <v>#N/A</v>
      </c>
      <c r="Z160" s="92" t="e">
        <f ca="true">+IF(AND(ISNUMBER(OFFSET('Sanitation Data'!$D$12,0,10*ROW('Sanitation Data'!D154))),'Data Summary'!CO160="Yes"),OFFSET('Sanitation Data'!$D$12,0,10*ROW('Sanitation Data'!D154)),NA())</f>
        <v>#N/A</v>
      </c>
      <c r="AA160" s="92" t="e">
        <f ca="true">+IF(AND(ISNUMBER(OFFSET('Sanitation Data'!$E$4,0,10*ROW('Sanitation Data'!E154))),'Data Summary'!CP160="Yes"),100-OFFSET('Sanitation Data'!$E$4,0,10*ROW('Sanitation Data'!E154)),NA())</f>
        <v>#N/A</v>
      </c>
      <c r="AB160" s="92" t="e">
        <f ca="true">+IF(AND(ISNUMBER(OFFSET('Sanitation Data'!$E$6,0,10*ROW('Sanitation Data'!E154))),'Data Summary'!CQ160="Yes"),OFFSET('Sanitation Data'!$E$6,0,10*ROW('Sanitation Data'!E154)),NA())</f>
        <v>#N/A</v>
      </c>
      <c r="AC160" s="92" t="e">
        <f ca="true">+IF(AND(ISNUMBER(OFFSET('Sanitation Data'!$E$10,0,10*ROW('Sanitation Data'!E154))),'Data Summary'!CR160="Yes"),OFFSET('Sanitation Data'!$E$10,0,10*ROW('Sanitation Data'!E154)),NA())</f>
        <v>#N/A</v>
      </c>
      <c r="AD160" s="92" t="e">
        <f ca="true">+IF(AND(ISNUMBER(OFFSET('Sanitation Data'!$E$11,0,10*ROW('Sanitation Data'!E154))),'Data Summary'!CS160="Yes"),OFFSET('Sanitation Data'!$E$11,0,10*ROW('Sanitation Data'!E154)),NA())</f>
        <v>#N/A</v>
      </c>
      <c r="AE160" s="92" t="e">
        <f ca="true">+IF(AND(ISNUMBER(OFFSET('Sanitation Data'!$E$12,0,10*ROW('Sanitation Data'!E154))),'Data Summary'!CT160="Yes"),OFFSET('Sanitation Data'!$E$12,0,10*ROW('Sanitation Data'!E154)),NA())</f>
        <v>#N/A</v>
      </c>
      <c r="AF160" s="92" t="e">
        <f ca="true">+IF(AND(ISNUMBER(OFFSET('Sanitation Data'!$F$4,0,10*ROW('Sanitation Data'!F154))),'Data Summary'!CU160="Yes"),100-OFFSET('Sanitation Data'!$F$4,0,10*ROW('Sanitation Data'!F154)),NA())</f>
        <v>#N/A</v>
      </c>
      <c r="AG160" s="92" t="e">
        <f ca="true">+IF(AND(ISNUMBER(OFFSET('Sanitation Data'!$F$6,0,10*ROW('Sanitation Data'!F154))),'Data Summary'!CV160="Yes"),OFFSET('Sanitation Data'!$F$6,0,10*ROW('Sanitation Data'!F154)),NA())</f>
        <v>#N/A</v>
      </c>
      <c r="AH160" s="92" t="e">
        <f ca="true">+IF(AND(ISNUMBER(OFFSET('Sanitation Data'!$F$10,0,10*ROW('Sanitation Data'!F154))),'Data Summary'!CW160="Yes"),OFFSET('Sanitation Data'!$F$10,0,10*ROW('Sanitation Data'!F154)),NA())</f>
        <v>#N/A</v>
      </c>
      <c r="AI160" s="92" t="e">
        <f ca="true">+IF(AND(ISNUMBER(OFFSET('Sanitation Data'!$F$11,0,10*ROW('Sanitation Data'!F154))),'Data Summary'!CX160="Yes"),OFFSET('Sanitation Data'!$F$11,0,10*ROW('Sanitation Data'!F154)),NA())</f>
        <v>#N/A</v>
      </c>
      <c r="AJ160" s="92" t="e">
        <f ca="true">+IF(AND(ISNUMBER(OFFSET('Sanitation Data'!$F$12,0,10*ROW('Sanitation Data'!F154))),'Data Summary'!CY160="Yes"),OFFSET('Sanitation Data'!$F$12,0,10*ROW('Sanitation Data'!F154)),NA())</f>
        <v>#N/A</v>
      </c>
      <c r="AK160" s="92" t="e">
        <f ca="true">+IF(AND(ISNUMBER(OFFSET('Sanitation Data'!$G$4,0,10*ROW('Sanitation Data'!G154))),'Data Summary'!CZ160="Yes"),100-OFFSET('Sanitation Data'!$G$4,0,10*ROW('Sanitation Data'!G154)),NA())</f>
        <v>#N/A</v>
      </c>
      <c r="AL160" s="92" t="e">
        <f ca="true">+IF(AND(ISNUMBER(OFFSET('Sanitation Data'!$G$6,0,10*ROW('Sanitation Data'!G154))),'Data Summary'!DA160="Yes"),OFFSET('Sanitation Data'!$G$6,0,10*ROW('Sanitation Data'!G154)),NA())</f>
        <v>#N/A</v>
      </c>
      <c r="AM160" s="92" t="e">
        <f ca="true">+IF(AND(ISNUMBER(OFFSET('Sanitation Data'!$G$10,0,10*ROW('Sanitation Data'!G154))),'Data Summary'!DB160="Yes"),OFFSET('Sanitation Data'!$G$10,0,10*ROW('Sanitation Data'!G154)),NA())</f>
        <v>#N/A</v>
      </c>
      <c r="AN160" s="92" t="e">
        <f ca="true">+IF(AND(ISNUMBER(OFFSET('Sanitation Data'!$G$11,0,10*ROW('Sanitation Data'!G154))),'Data Summary'!DC160="Yes"),OFFSET('Sanitation Data'!$G$11,0,10*ROW('Sanitation Data'!G154)),NA())</f>
        <v>#N/A</v>
      </c>
      <c r="AO160" s="92" t="e">
        <f ca="true">+IF(AND(ISNUMBER(OFFSET('Sanitation Data'!$G$12,0,10*ROW('Sanitation Data'!G154))),'Data Summary'!DD160="Yes"),OFFSET('Sanitation Data'!$G$12,0,10*ROW('Sanitation Data'!G154)),NA())</f>
        <v>#N/A</v>
      </c>
      <c r="AP160" s="92" t="e">
        <f ca="true">+IF(AND(ISNUMBER(OFFSET('Sanitation Data'!$H$4,0,10*ROW('Sanitation Data'!H154))),'Data Summary'!DE160="Yes"),100-OFFSET('Sanitation Data'!$H$4,0,10*ROW('Sanitation Data'!H154)),NA())</f>
        <v>#N/A</v>
      </c>
      <c r="AQ160" s="92" t="e">
        <f ca="true">+IF(AND(ISNUMBER(OFFSET('Sanitation Data'!$H$6,0,10*ROW('Sanitation Data'!H154))),'Data Summary'!DF160="Yes"),OFFSET('Sanitation Data'!$H$6,0,10*ROW('Sanitation Data'!H154)),NA())</f>
        <v>#N/A</v>
      </c>
      <c r="AR160" s="92" t="e">
        <f ca="true">+IF(AND(ISNUMBER(OFFSET('Sanitation Data'!$H$10,0,10*ROW('Sanitation Data'!H154))),'Data Summary'!DG160="Yes"),OFFSET('Sanitation Data'!$H$10,0,10*ROW('Sanitation Data'!H154)),NA())</f>
        <v>#N/A</v>
      </c>
      <c r="AS160" s="92" t="e">
        <f ca="true">+IF(AND(ISNUMBER(OFFSET('Sanitation Data'!$H$11,0,10*ROW('Sanitation Data'!H154))),'Data Summary'!DH160="Yes"),OFFSET('Sanitation Data'!$H$11,0,10*ROW('Sanitation Data'!H154)),NA())</f>
        <v>#N/A</v>
      </c>
      <c r="AT160" s="92" t="e">
        <f ca="true">+IF(AND(ISNUMBER(OFFSET('Sanitation Data'!$H$12,0,10*ROW('Sanitation Data'!H154))),'Data Summary'!DI160="Yes"),OFFSET('Sanitation Data'!$H$12,0,10*ROW('Sanitation Data'!H154)),NA())</f>
        <v>#N/A</v>
      </c>
      <c r="AU160" s="92" t="e">
        <f ca="true">+IF(AND(ISNUMBER(OFFSET('Sanitation Data'!$I$4,0,10*ROW('Sanitation Data'!I154))),'Data Summary'!DJ160="Yes"),100-OFFSET('Sanitation Data'!$I$4,0,10*ROW('Sanitation Data'!I154)),NA())</f>
        <v>#N/A</v>
      </c>
      <c r="AV160" s="92" t="e">
        <f ca="true">+IF(AND(ISNUMBER(OFFSET('Sanitation Data'!$I$6,0,10*ROW('Sanitation Data'!I154))),'Data Summary'!DK160="Yes"),OFFSET('Sanitation Data'!$I$6,0,10*ROW('Sanitation Data'!I154)),NA())</f>
        <v>#N/A</v>
      </c>
      <c r="AW160" s="92" t="e">
        <f ca="true">+IF(AND(ISNUMBER(OFFSET('Sanitation Data'!$I$10,0,10*ROW('Sanitation Data'!I154))),'Data Summary'!DL160="Yes"),OFFSET('Sanitation Data'!$I$10,0,10*ROW('Sanitation Data'!I154)),NA())</f>
        <v>#N/A</v>
      </c>
      <c r="AX160" s="92" t="e">
        <f ca="true">+IF(AND(ISNUMBER(OFFSET('Sanitation Data'!$I$11,0,10*ROW('Sanitation Data'!I154))),'Data Summary'!DM160="Yes"),OFFSET('Sanitation Data'!$I$11,0,10*ROW('Sanitation Data'!I154)),NA())</f>
        <v>#N/A</v>
      </c>
      <c r="AY160" s="92" t="e">
        <f ca="true">+IF(AND(ISNUMBER(OFFSET('Sanitation Data'!$I$12,0,10*ROW('Sanitation Data'!I154))),'Data Summary'!DN160="Yes"),OFFSET('Sanitation Data'!$I$12,0,10*ROW('Sanitation Data'!I154)),NA())</f>
        <v>#N/A</v>
      </c>
      <c r="AZ160" s="93" t="e">
        <f ca="true">+IF(AND(ISNUMBER(OFFSET('Hygiene Data'!$D$5,0,10*ROW('Hygiene Data'!D154))),'Data Summary'!DO160="Yes"),OFFSET('Hygiene Data'!$D$5,0,10*ROW('Hygiene Data'!D154)),NA())</f>
        <v>#N/A</v>
      </c>
      <c r="BA160" s="93" t="e">
        <f ca="true">+IF(AND(ISNUMBER(OFFSET('Hygiene Data'!$D$7,0,10*ROW('Hygiene Data'!D154))),'Data Summary'!DP160="Yes"),OFFSET('Hygiene Data'!$D$7,0,10*ROW('Hygiene Data'!D154)),NA())</f>
        <v>#N/A</v>
      </c>
      <c r="BB160" s="93" t="e">
        <f ca="true">+IF(AND(ISNUMBER(OFFSET('Hygiene Data'!$D$9,0,10*ROW('Hygiene Data'!D154))),'Data Summary'!DQ160="Yes"),OFFSET('Hygiene Data'!$D$9,0,10*ROW('Hygiene Data'!D154)),NA())</f>
        <v>#N/A</v>
      </c>
      <c r="BC160" s="93" t="e">
        <f ca="true">+IF(AND(ISNUMBER(OFFSET('Hygiene Data'!$E$5,0,10*ROW('Hygiene Data'!E154))),'Data Summary'!DR160="Yes"),OFFSET('Hygiene Data'!$E$5,0,10*ROW('Hygiene Data'!E154)),NA())</f>
        <v>#N/A</v>
      </c>
      <c r="BD160" s="93" t="e">
        <f ca="true">+IF(AND(ISNUMBER(OFFSET('Hygiene Data'!$E$7,0,10*ROW('Hygiene Data'!E154))),'Data Summary'!DS160="Yes"),OFFSET('Hygiene Data'!$E$7,0,10*ROW('Hygiene Data'!E154)),NA())</f>
        <v>#N/A</v>
      </c>
      <c r="BE160" s="93" t="e">
        <f ca="true">+IF(AND(ISNUMBER(OFFSET('Hygiene Data'!$E$9,0,10*ROW('Hygiene Data'!E154))),'Data Summary'!DT160="Yes"),OFFSET('Hygiene Data'!$E$9,0,10*ROW('Hygiene Data'!E154)),NA())</f>
        <v>#N/A</v>
      </c>
      <c r="BF160" s="93" t="e">
        <f ca="true">+IF(AND(ISNUMBER(OFFSET('Hygiene Data'!$F$5,0,10*ROW('Hygiene Data'!F154))),'Data Summary'!DU160="Yes"),OFFSET('Hygiene Data'!$F$5,0,10*ROW('Hygiene Data'!F154)),NA())</f>
        <v>#N/A</v>
      </c>
      <c r="BG160" s="93" t="e">
        <f ca="true">+IF(AND(ISNUMBER(OFFSET('Hygiene Data'!$F$7,0,10*ROW('Hygiene Data'!F154))),'Data Summary'!DV160="Yes"),OFFSET('Hygiene Data'!$F$7,0,10*ROW('Hygiene Data'!F154)),NA())</f>
        <v>#N/A</v>
      </c>
      <c r="BH160" s="93" t="e">
        <f ca="true">+IF(AND(ISNUMBER(OFFSET('Hygiene Data'!$F$9,0,10*ROW('Hygiene Data'!F154))),'Data Summary'!DW160="Yes"),OFFSET('Hygiene Data'!$F$9,0,10*ROW('Hygiene Data'!F154)),NA())</f>
        <v>#N/A</v>
      </c>
      <c r="BI160" s="93" t="e">
        <f ca="true">+IF(AND(ISNUMBER(OFFSET('Hygiene Data'!$G$5,0,10*ROW('Hygiene Data'!G154))),'Data Summary'!DX160="Yes"),OFFSET('Hygiene Data'!$G$5,0,10*ROW('Hygiene Data'!G154)),NA())</f>
        <v>#N/A</v>
      </c>
      <c r="BJ160" s="93" t="e">
        <f ca="true">+IF(AND(ISNUMBER(OFFSET('Hygiene Data'!$G$7,0,10*ROW('Hygiene Data'!G154))),'Data Summary'!DY160="Yes"),OFFSET('Hygiene Data'!$G$7,0,10*ROW('Hygiene Data'!G154)),NA())</f>
        <v>#N/A</v>
      </c>
      <c r="BK160" s="93" t="e">
        <f ca="true">+IF(AND(ISNUMBER(OFFSET('Hygiene Data'!$G$9,0,10*ROW('Hygiene Data'!G154))),'Data Summary'!DZ160="Yes"),OFFSET('Hygiene Data'!$G$9,0,10*ROW('Hygiene Data'!G154)),NA())</f>
        <v>#N/A</v>
      </c>
      <c r="BL160" s="93" t="e">
        <f ca="true">+IF(AND(ISNUMBER(OFFSET('Hygiene Data'!$H$5,0,10*ROW('Hygiene Data'!H154))),'Data Summary'!EA160="Yes"),OFFSET('Hygiene Data'!$H$5,0,10*ROW('Hygiene Data'!H154)),NA())</f>
        <v>#N/A</v>
      </c>
      <c r="BM160" s="93" t="e">
        <f ca="true">+IF(AND(ISNUMBER(OFFSET('Hygiene Data'!$H$7,0,10*ROW('Hygiene Data'!H154))),'Data Summary'!EB160="Yes"),OFFSET('Hygiene Data'!$H$7,0,10*ROW('Hygiene Data'!H154)),NA())</f>
        <v>#N/A</v>
      </c>
      <c r="BN160" s="93" t="e">
        <f ca="true">+IF(AND(ISNUMBER(OFFSET('Hygiene Data'!$H$9,0,10*ROW('Hygiene Data'!H154))),'Data Summary'!EC160="Yes"),OFFSET('Hygiene Data'!$H$9,0,10*ROW('Hygiene Data'!H154)),NA())</f>
        <v>#N/A</v>
      </c>
      <c r="BO160" s="93" t="e">
        <f ca="true">+IF(AND(ISNUMBER(OFFSET('Hygiene Data'!$I$5,0,10*ROW('Hygiene Data'!I154))),'Data Summary'!ED160="Yes"),OFFSET('Hygiene Data'!$I$5,0,10*ROW('Hygiene Data'!I154)),NA())</f>
        <v>#N/A</v>
      </c>
      <c r="BP160" s="93" t="e">
        <f ca="true">+IF(AND(ISNUMBER(OFFSET('Hygiene Data'!$I$7,0,10*ROW('Hygiene Data'!I154))),'Data Summary'!EE160="Yes"),OFFSET('Hygiene Data'!$I$7,0,10*ROW('Hygiene Data'!I154)),NA())</f>
        <v>#N/A</v>
      </c>
      <c r="BQ160" s="93" t="e">
        <f ca="true">+IF(AND(ISNUMBER(OFFSET('Hygiene Data'!$I$9,0,10*ROW('Hygiene Data'!I154))),'Data Summary'!EF160="Yes"),OFFSET('Hygiene Data'!$I$9,0,10*ROW('Hygiene Data'!I154)),NA())</f>
        <v>#N/A</v>
      </c>
    </row>
    <row xmlns:x14ac="http://schemas.microsoft.com/office/spreadsheetml/2009/9/ac" r="161" x14ac:dyDescent="0.2">
      <c r="A161" s="328" t="e">
        <f ca="true">+RIGHT('Data Summary'!A161,LEN('Data Summary'!A161)-9)</f>
        <v>#VALUE!</v>
      </c>
      <c r="B161" s="35" t="str">
        <f ca="true">+IF(ISTEXT('Data Summary'!B161),'Data Summary'!B161,"")</f>
        <v/>
      </c>
      <c r="C161" s="327" t="e">
        <f ca="true">+VALUE('Data Summary'!C161)</f>
        <v>#VALUE!</v>
      </c>
      <c r="D161" s="91" t="e">
        <f ca="true">+IF(AND(ISNUMBER(OFFSET('Water Data'!$D$4,0,10*ROW('Water Data'!D155))),'Data Summary'!BS161="Yes"),100-OFFSET('Water Data'!$D$4,0,10*ROW('Water Data'!D155)),NA())</f>
        <v>#N/A</v>
      </c>
      <c r="E161" s="91" t="e">
        <f ca="true">+IF(AND(ISNUMBER(OFFSET('Water Data'!$D$6,0,10*ROW('Water Data'!D155))),'Data Summary'!BT161="Yes"),OFFSET('Water Data'!$D$6,0,10*ROW('Water Data'!D155)),NA())</f>
        <v>#N/A</v>
      </c>
      <c r="F161" s="91" t="e">
        <f ca="true">+IF(AND(ISNUMBER(OFFSET('Water Data'!$D$9,0,10*ROW('Water Data'!D155))),'Data Summary'!BU161="Yes"),OFFSET('Water Data'!$D$9,0,10*ROW('Water Data'!D155)),NA())</f>
        <v>#N/A</v>
      </c>
      <c r="G161" s="91" t="e">
        <f ca="true">+IF(AND(ISNUMBER(OFFSET('Water Data'!$E$4,0,10*ROW('Water Data'!E155))),'Data Summary'!BV161="Yes"),100-OFFSET('Water Data'!$E$4,0,10*ROW('Water Data'!E155)),NA())</f>
        <v>#N/A</v>
      </c>
      <c r="H161" s="91" t="e">
        <f ca="true">+IF(AND(ISNUMBER(OFFSET('Water Data'!$E$6,0,10*ROW('Water Data'!E155))),'Data Summary'!BW161="Yes"),OFFSET('Water Data'!$E$6,0,10*ROW('Water Data'!E155)),NA())</f>
        <v>#N/A</v>
      </c>
      <c r="I161" s="91" t="e">
        <f ca="true">+IF(AND(ISNUMBER(OFFSET('Water Data'!$E$9,0,10*ROW('Water Data'!E155))),'Data Summary'!BX161="Yes"),OFFSET('Water Data'!$E$9,0,10*ROW('Water Data'!E155)),NA())</f>
        <v>#N/A</v>
      </c>
      <c r="J161" s="91" t="e">
        <f ca="true">+IF(AND(ISNUMBER(OFFSET('Water Data'!$F$4,0,10*ROW('Water Data'!F155))),'Data Summary'!BY161="Yes"),100-OFFSET('Water Data'!$F$4,0,10*ROW('Water Data'!F155)),NA())</f>
        <v>#N/A</v>
      </c>
      <c r="K161" s="91" t="e">
        <f ca="true">+IF(AND(ISNUMBER(OFFSET('Water Data'!$F$6,0,10*ROW('Water Data'!F155))),'Data Summary'!BZ161="Yes"),OFFSET('Water Data'!$F$6,0,10*ROW('Water Data'!F155)),NA())</f>
        <v>#N/A</v>
      </c>
      <c r="L161" s="91" t="e">
        <f ca="true">+IF(AND(ISNUMBER(OFFSET('Water Data'!$F$9,0,10*ROW('Water Data'!F155))),'Data Summary'!CA161="Yes"),OFFSET('Water Data'!$F$9,0,10*ROW('Water Data'!F155)),NA())</f>
        <v>#N/A</v>
      </c>
      <c r="M161" s="91" t="e">
        <f ca="true">+IF(AND(ISNUMBER(OFFSET('Water Data'!$G$4,0,10*ROW('Water Data'!G155))),'Data Summary'!CB161="Yes"),100-OFFSET('Water Data'!$G$4,0,10*ROW('Water Data'!G155)),NA())</f>
        <v>#N/A</v>
      </c>
      <c r="N161" s="91" t="e">
        <f ca="true">+IF(AND(ISNUMBER(OFFSET('Water Data'!$G$6,0,10*ROW('Water Data'!G155))),'Data Summary'!CC161="Yes"),OFFSET('Water Data'!$G$6,0,10*ROW('Water Data'!G155)),NA())</f>
        <v>#N/A</v>
      </c>
      <c r="O161" s="91" t="e">
        <f ca="true">+IF(AND(ISNUMBER(OFFSET('Water Data'!$G$9,0,10*ROW('Water Data'!G155))),'Data Summary'!CD161="Yes"),OFFSET('Water Data'!$G$9,0,10*ROW('Water Data'!G155)),NA())</f>
        <v>#N/A</v>
      </c>
      <c r="P161" s="91" t="e">
        <f ca="true">+IF(AND(ISNUMBER(OFFSET('Water Data'!$H$4,0,10*ROW('Water Data'!H155))),'Data Summary'!CE161="Yes"),100-OFFSET('Water Data'!$H$4,0,10*ROW('Water Data'!H155)),NA())</f>
        <v>#N/A</v>
      </c>
      <c r="Q161" s="91" t="e">
        <f ca="true">+IF(AND(ISNUMBER(OFFSET('Water Data'!$H$6,0,10*ROW('Water Data'!H155))),'Data Summary'!CF161="Yes"),OFFSET('Water Data'!$H$6,0,10*ROW('Water Data'!H155)),NA())</f>
        <v>#N/A</v>
      </c>
      <c r="R161" s="91" t="e">
        <f ca="true">+IF(AND(ISNUMBER(OFFSET('Water Data'!$H$9,0,10*ROW('Water Data'!H155))),'Data Summary'!CG161="Yes"),OFFSET('Water Data'!$H$9,0,10*ROW('Water Data'!H155)),NA())</f>
        <v>#N/A</v>
      </c>
      <c r="S161" s="91" t="e">
        <f ca="true">+IF(AND(ISNUMBER(OFFSET('Water Data'!$I$4,0,10*ROW('Water Data'!I155))),'Data Summary'!CH161="Yes"),100-OFFSET('Water Data'!$I$4,0,10*ROW('Water Data'!I155)),NA())</f>
        <v>#N/A</v>
      </c>
      <c r="T161" s="91" t="e">
        <f ca="true">+IF(AND(ISNUMBER(OFFSET('Water Data'!$I$6,0,10*ROW('Water Data'!I155))),'Data Summary'!CI161="Yes"),OFFSET('Water Data'!$I$6,0,10*ROW('Water Data'!I155)),NA())</f>
        <v>#N/A</v>
      </c>
      <c r="U161" s="91" t="e">
        <f ca="true">+IF(AND(ISNUMBER(OFFSET('Water Data'!$I$9,0,10*ROW('Water Data'!I155))),'Data Summary'!CJ161="Yes"),OFFSET('Water Data'!$I$9,0,10*ROW('Water Data'!I155)),NA())</f>
        <v>#N/A</v>
      </c>
      <c r="V161" s="92" t="e">
        <f ca="true">+IF(AND(ISNUMBER(OFFSET('Sanitation Data'!$D$4,0,10*ROW('Sanitation Data'!D155))),'Data Summary'!CK161="Yes"),100-OFFSET('Sanitation Data'!$D$4,0,10*ROW('Sanitation Data'!D155)),NA())</f>
        <v>#N/A</v>
      </c>
      <c r="W161" s="92" t="e">
        <f ca="true">+IF(AND(ISNUMBER(OFFSET('Sanitation Data'!$D$6,0,10*ROW('Sanitation Data'!D155))),'Data Summary'!CL161="Yes"),OFFSET('Sanitation Data'!$D$6,0,10*ROW('Sanitation Data'!D155)),NA())</f>
        <v>#N/A</v>
      </c>
      <c r="X161" s="92" t="e">
        <f ca="true">+IF(AND(ISNUMBER(OFFSET('Sanitation Data'!$D$10,0,10*ROW('Sanitation Data'!D155))),'Data Summary'!CM161="Yes"),OFFSET('Sanitation Data'!$D$10,0,10*ROW('Sanitation Data'!D155)),NA())</f>
        <v>#N/A</v>
      </c>
      <c r="Y161" s="92" t="e">
        <f ca="true">+IF(AND(ISNUMBER(OFFSET('Sanitation Data'!$D$11,0,10*ROW('Sanitation Data'!D155))),'Data Summary'!CN161="Yes"),OFFSET('Sanitation Data'!$D$11,0,10*ROW('Sanitation Data'!D155)),NA())</f>
        <v>#N/A</v>
      </c>
      <c r="Z161" s="92" t="e">
        <f ca="true">+IF(AND(ISNUMBER(OFFSET('Sanitation Data'!$D$12,0,10*ROW('Sanitation Data'!D155))),'Data Summary'!CO161="Yes"),OFFSET('Sanitation Data'!$D$12,0,10*ROW('Sanitation Data'!D155)),NA())</f>
        <v>#N/A</v>
      </c>
      <c r="AA161" s="92" t="e">
        <f ca="true">+IF(AND(ISNUMBER(OFFSET('Sanitation Data'!$E$4,0,10*ROW('Sanitation Data'!E155))),'Data Summary'!CP161="Yes"),100-OFFSET('Sanitation Data'!$E$4,0,10*ROW('Sanitation Data'!E155)),NA())</f>
        <v>#N/A</v>
      </c>
      <c r="AB161" s="92" t="e">
        <f ca="true">+IF(AND(ISNUMBER(OFFSET('Sanitation Data'!$E$6,0,10*ROW('Sanitation Data'!E155))),'Data Summary'!CQ161="Yes"),OFFSET('Sanitation Data'!$E$6,0,10*ROW('Sanitation Data'!E155)),NA())</f>
        <v>#N/A</v>
      </c>
      <c r="AC161" s="92" t="e">
        <f ca="true">+IF(AND(ISNUMBER(OFFSET('Sanitation Data'!$E$10,0,10*ROW('Sanitation Data'!E155))),'Data Summary'!CR161="Yes"),OFFSET('Sanitation Data'!$E$10,0,10*ROW('Sanitation Data'!E155)),NA())</f>
        <v>#N/A</v>
      </c>
      <c r="AD161" s="92" t="e">
        <f ca="true">+IF(AND(ISNUMBER(OFFSET('Sanitation Data'!$E$11,0,10*ROW('Sanitation Data'!E155))),'Data Summary'!CS161="Yes"),OFFSET('Sanitation Data'!$E$11,0,10*ROW('Sanitation Data'!E155)),NA())</f>
        <v>#N/A</v>
      </c>
      <c r="AE161" s="92" t="e">
        <f ca="true">+IF(AND(ISNUMBER(OFFSET('Sanitation Data'!$E$12,0,10*ROW('Sanitation Data'!E155))),'Data Summary'!CT161="Yes"),OFFSET('Sanitation Data'!$E$12,0,10*ROW('Sanitation Data'!E155)),NA())</f>
        <v>#N/A</v>
      </c>
      <c r="AF161" s="92" t="e">
        <f ca="true">+IF(AND(ISNUMBER(OFFSET('Sanitation Data'!$F$4,0,10*ROW('Sanitation Data'!F155))),'Data Summary'!CU161="Yes"),100-OFFSET('Sanitation Data'!$F$4,0,10*ROW('Sanitation Data'!F155)),NA())</f>
        <v>#N/A</v>
      </c>
      <c r="AG161" s="92" t="e">
        <f ca="true">+IF(AND(ISNUMBER(OFFSET('Sanitation Data'!$F$6,0,10*ROW('Sanitation Data'!F155))),'Data Summary'!CV161="Yes"),OFFSET('Sanitation Data'!$F$6,0,10*ROW('Sanitation Data'!F155)),NA())</f>
        <v>#N/A</v>
      </c>
      <c r="AH161" s="92" t="e">
        <f ca="true">+IF(AND(ISNUMBER(OFFSET('Sanitation Data'!$F$10,0,10*ROW('Sanitation Data'!F155))),'Data Summary'!CW161="Yes"),OFFSET('Sanitation Data'!$F$10,0,10*ROW('Sanitation Data'!F155)),NA())</f>
        <v>#N/A</v>
      </c>
      <c r="AI161" s="92" t="e">
        <f ca="true">+IF(AND(ISNUMBER(OFFSET('Sanitation Data'!$F$11,0,10*ROW('Sanitation Data'!F155))),'Data Summary'!CX161="Yes"),OFFSET('Sanitation Data'!$F$11,0,10*ROW('Sanitation Data'!F155)),NA())</f>
        <v>#N/A</v>
      </c>
      <c r="AJ161" s="92" t="e">
        <f ca="true">+IF(AND(ISNUMBER(OFFSET('Sanitation Data'!$F$12,0,10*ROW('Sanitation Data'!F155))),'Data Summary'!CY161="Yes"),OFFSET('Sanitation Data'!$F$12,0,10*ROW('Sanitation Data'!F155)),NA())</f>
        <v>#N/A</v>
      </c>
      <c r="AK161" s="92" t="e">
        <f ca="true">+IF(AND(ISNUMBER(OFFSET('Sanitation Data'!$G$4,0,10*ROW('Sanitation Data'!G155))),'Data Summary'!CZ161="Yes"),100-OFFSET('Sanitation Data'!$G$4,0,10*ROW('Sanitation Data'!G155)),NA())</f>
        <v>#N/A</v>
      </c>
      <c r="AL161" s="92" t="e">
        <f ca="true">+IF(AND(ISNUMBER(OFFSET('Sanitation Data'!$G$6,0,10*ROW('Sanitation Data'!G155))),'Data Summary'!DA161="Yes"),OFFSET('Sanitation Data'!$G$6,0,10*ROW('Sanitation Data'!G155)),NA())</f>
        <v>#N/A</v>
      </c>
      <c r="AM161" s="92" t="e">
        <f ca="true">+IF(AND(ISNUMBER(OFFSET('Sanitation Data'!$G$10,0,10*ROW('Sanitation Data'!G155))),'Data Summary'!DB161="Yes"),OFFSET('Sanitation Data'!$G$10,0,10*ROW('Sanitation Data'!G155)),NA())</f>
        <v>#N/A</v>
      </c>
      <c r="AN161" s="92" t="e">
        <f ca="true">+IF(AND(ISNUMBER(OFFSET('Sanitation Data'!$G$11,0,10*ROW('Sanitation Data'!G155))),'Data Summary'!DC161="Yes"),OFFSET('Sanitation Data'!$G$11,0,10*ROW('Sanitation Data'!G155)),NA())</f>
        <v>#N/A</v>
      </c>
      <c r="AO161" s="92" t="e">
        <f ca="true">+IF(AND(ISNUMBER(OFFSET('Sanitation Data'!$G$12,0,10*ROW('Sanitation Data'!G155))),'Data Summary'!DD161="Yes"),OFFSET('Sanitation Data'!$G$12,0,10*ROW('Sanitation Data'!G155)),NA())</f>
        <v>#N/A</v>
      </c>
      <c r="AP161" s="92" t="e">
        <f ca="true">+IF(AND(ISNUMBER(OFFSET('Sanitation Data'!$H$4,0,10*ROW('Sanitation Data'!H155))),'Data Summary'!DE161="Yes"),100-OFFSET('Sanitation Data'!$H$4,0,10*ROW('Sanitation Data'!H155)),NA())</f>
        <v>#N/A</v>
      </c>
      <c r="AQ161" s="92" t="e">
        <f ca="true">+IF(AND(ISNUMBER(OFFSET('Sanitation Data'!$H$6,0,10*ROW('Sanitation Data'!H155))),'Data Summary'!DF161="Yes"),OFFSET('Sanitation Data'!$H$6,0,10*ROW('Sanitation Data'!H155)),NA())</f>
        <v>#N/A</v>
      </c>
      <c r="AR161" s="92" t="e">
        <f ca="true">+IF(AND(ISNUMBER(OFFSET('Sanitation Data'!$H$10,0,10*ROW('Sanitation Data'!H155))),'Data Summary'!DG161="Yes"),OFFSET('Sanitation Data'!$H$10,0,10*ROW('Sanitation Data'!H155)),NA())</f>
        <v>#N/A</v>
      </c>
      <c r="AS161" s="92" t="e">
        <f ca="true">+IF(AND(ISNUMBER(OFFSET('Sanitation Data'!$H$11,0,10*ROW('Sanitation Data'!H155))),'Data Summary'!DH161="Yes"),OFFSET('Sanitation Data'!$H$11,0,10*ROW('Sanitation Data'!H155)),NA())</f>
        <v>#N/A</v>
      </c>
      <c r="AT161" s="92" t="e">
        <f ca="true">+IF(AND(ISNUMBER(OFFSET('Sanitation Data'!$H$12,0,10*ROW('Sanitation Data'!H155))),'Data Summary'!DI161="Yes"),OFFSET('Sanitation Data'!$H$12,0,10*ROW('Sanitation Data'!H155)),NA())</f>
        <v>#N/A</v>
      </c>
      <c r="AU161" s="92" t="e">
        <f ca="true">+IF(AND(ISNUMBER(OFFSET('Sanitation Data'!$I$4,0,10*ROW('Sanitation Data'!I155))),'Data Summary'!DJ161="Yes"),100-OFFSET('Sanitation Data'!$I$4,0,10*ROW('Sanitation Data'!I155)),NA())</f>
        <v>#N/A</v>
      </c>
      <c r="AV161" s="92" t="e">
        <f ca="true">+IF(AND(ISNUMBER(OFFSET('Sanitation Data'!$I$6,0,10*ROW('Sanitation Data'!I155))),'Data Summary'!DK161="Yes"),OFFSET('Sanitation Data'!$I$6,0,10*ROW('Sanitation Data'!I155)),NA())</f>
        <v>#N/A</v>
      </c>
      <c r="AW161" s="92" t="e">
        <f ca="true">+IF(AND(ISNUMBER(OFFSET('Sanitation Data'!$I$10,0,10*ROW('Sanitation Data'!I155))),'Data Summary'!DL161="Yes"),OFFSET('Sanitation Data'!$I$10,0,10*ROW('Sanitation Data'!I155)),NA())</f>
        <v>#N/A</v>
      </c>
      <c r="AX161" s="92" t="e">
        <f ca="true">+IF(AND(ISNUMBER(OFFSET('Sanitation Data'!$I$11,0,10*ROW('Sanitation Data'!I155))),'Data Summary'!DM161="Yes"),OFFSET('Sanitation Data'!$I$11,0,10*ROW('Sanitation Data'!I155)),NA())</f>
        <v>#N/A</v>
      </c>
      <c r="AY161" s="92" t="e">
        <f ca="true">+IF(AND(ISNUMBER(OFFSET('Sanitation Data'!$I$12,0,10*ROW('Sanitation Data'!I155))),'Data Summary'!DN161="Yes"),OFFSET('Sanitation Data'!$I$12,0,10*ROW('Sanitation Data'!I155)),NA())</f>
        <v>#N/A</v>
      </c>
      <c r="AZ161" s="93" t="e">
        <f ca="true">+IF(AND(ISNUMBER(OFFSET('Hygiene Data'!$D$5,0,10*ROW('Hygiene Data'!D155))),'Data Summary'!DO161="Yes"),OFFSET('Hygiene Data'!$D$5,0,10*ROW('Hygiene Data'!D155)),NA())</f>
        <v>#N/A</v>
      </c>
      <c r="BA161" s="93" t="e">
        <f ca="true">+IF(AND(ISNUMBER(OFFSET('Hygiene Data'!$D$7,0,10*ROW('Hygiene Data'!D155))),'Data Summary'!DP161="Yes"),OFFSET('Hygiene Data'!$D$7,0,10*ROW('Hygiene Data'!D155)),NA())</f>
        <v>#N/A</v>
      </c>
      <c r="BB161" s="93" t="e">
        <f ca="true">+IF(AND(ISNUMBER(OFFSET('Hygiene Data'!$D$9,0,10*ROW('Hygiene Data'!D155))),'Data Summary'!DQ161="Yes"),OFFSET('Hygiene Data'!$D$9,0,10*ROW('Hygiene Data'!D155)),NA())</f>
        <v>#N/A</v>
      </c>
      <c r="BC161" s="93" t="e">
        <f ca="true">+IF(AND(ISNUMBER(OFFSET('Hygiene Data'!$E$5,0,10*ROW('Hygiene Data'!E155))),'Data Summary'!DR161="Yes"),OFFSET('Hygiene Data'!$E$5,0,10*ROW('Hygiene Data'!E155)),NA())</f>
        <v>#N/A</v>
      </c>
      <c r="BD161" s="93" t="e">
        <f ca="true">+IF(AND(ISNUMBER(OFFSET('Hygiene Data'!$E$7,0,10*ROW('Hygiene Data'!E155))),'Data Summary'!DS161="Yes"),OFFSET('Hygiene Data'!$E$7,0,10*ROW('Hygiene Data'!E155)),NA())</f>
        <v>#N/A</v>
      </c>
      <c r="BE161" s="93" t="e">
        <f ca="true">+IF(AND(ISNUMBER(OFFSET('Hygiene Data'!$E$9,0,10*ROW('Hygiene Data'!E155))),'Data Summary'!DT161="Yes"),OFFSET('Hygiene Data'!$E$9,0,10*ROW('Hygiene Data'!E155)),NA())</f>
        <v>#N/A</v>
      </c>
      <c r="BF161" s="93" t="e">
        <f ca="true">+IF(AND(ISNUMBER(OFFSET('Hygiene Data'!$F$5,0,10*ROW('Hygiene Data'!F155))),'Data Summary'!DU161="Yes"),OFFSET('Hygiene Data'!$F$5,0,10*ROW('Hygiene Data'!F155)),NA())</f>
        <v>#N/A</v>
      </c>
      <c r="BG161" s="93" t="e">
        <f ca="true">+IF(AND(ISNUMBER(OFFSET('Hygiene Data'!$F$7,0,10*ROW('Hygiene Data'!F155))),'Data Summary'!DV161="Yes"),OFFSET('Hygiene Data'!$F$7,0,10*ROW('Hygiene Data'!F155)),NA())</f>
        <v>#N/A</v>
      </c>
      <c r="BH161" s="93" t="e">
        <f ca="true">+IF(AND(ISNUMBER(OFFSET('Hygiene Data'!$F$9,0,10*ROW('Hygiene Data'!F155))),'Data Summary'!DW161="Yes"),OFFSET('Hygiene Data'!$F$9,0,10*ROW('Hygiene Data'!F155)),NA())</f>
        <v>#N/A</v>
      </c>
      <c r="BI161" s="93" t="e">
        <f ca="true">+IF(AND(ISNUMBER(OFFSET('Hygiene Data'!$G$5,0,10*ROW('Hygiene Data'!G155))),'Data Summary'!DX161="Yes"),OFFSET('Hygiene Data'!$G$5,0,10*ROW('Hygiene Data'!G155)),NA())</f>
        <v>#N/A</v>
      </c>
      <c r="BJ161" s="93" t="e">
        <f ca="true">+IF(AND(ISNUMBER(OFFSET('Hygiene Data'!$G$7,0,10*ROW('Hygiene Data'!G155))),'Data Summary'!DY161="Yes"),OFFSET('Hygiene Data'!$G$7,0,10*ROW('Hygiene Data'!G155)),NA())</f>
        <v>#N/A</v>
      </c>
      <c r="BK161" s="93" t="e">
        <f ca="true">+IF(AND(ISNUMBER(OFFSET('Hygiene Data'!$G$9,0,10*ROW('Hygiene Data'!G155))),'Data Summary'!DZ161="Yes"),OFFSET('Hygiene Data'!$G$9,0,10*ROW('Hygiene Data'!G155)),NA())</f>
        <v>#N/A</v>
      </c>
      <c r="BL161" s="93" t="e">
        <f ca="true">+IF(AND(ISNUMBER(OFFSET('Hygiene Data'!$H$5,0,10*ROW('Hygiene Data'!H155))),'Data Summary'!EA161="Yes"),OFFSET('Hygiene Data'!$H$5,0,10*ROW('Hygiene Data'!H155)),NA())</f>
        <v>#N/A</v>
      </c>
      <c r="BM161" s="93" t="e">
        <f ca="true">+IF(AND(ISNUMBER(OFFSET('Hygiene Data'!$H$7,0,10*ROW('Hygiene Data'!H155))),'Data Summary'!EB161="Yes"),OFFSET('Hygiene Data'!$H$7,0,10*ROW('Hygiene Data'!H155)),NA())</f>
        <v>#N/A</v>
      </c>
      <c r="BN161" s="93" t="e">
        <f ca="true">+IF(AND(ISNUMBER(OFFSET('Hygiene Data'!$H$9,0,10*ROW('Hygiene Data'!H155))),'Data Summary'!EC161="Yes"),OFFSET('Hygiene Data'!$H$9,0,10*ROW('Hygiene Data'!H155)),NA())</f>
        <v>#N/A</v>
      </c>
      <c r="BO161" s="93" t="e">
        <f ca="true">+IF(AND(ISNUMBER(OFFSET('Hygiene Data'!$I$5,0,10*ROW('Hygiene Data'!I155))),'Data Summary'!ED161="Yes"),OFFSET('Hygiene Data'!$I$5,0,10*ROW('Hygiene Data'!I155)),NA())</f>
        <v>#N/A</v>
      </c>
      <c r="BP161" s="93" t="e">
        <f ca="true">+IF(AND(ISNUMBER(OFFSET('Hygiene Data'!$I$7,0,10*ROW('Hygiene Data'!I155))),'Data Summary'!EE161="Yes"),OFFSET('Hygiene Data'!$I$7,0,10*ROW('Hygiene Data'!I155)),NA())</f>
        <v>#N/A</v>
      </c>
      <c r="BQ161" s="93" t="e">
        <f ca="true">+IF(AND(ISNUMBER(OFFSET('Hygiene Data'!$I$9,0,10*ROW('Hygiene Data'!I155))),'Data Summary'!EF161="Yes"),OFFSET('Hygiene Data'!$I$9,0,10*ROW('Hygiene Data'!I155)),NA())</f>
        <v>#N/A</v>
      </c>
    </row>
    <row xmlns:x14ac="http://schemas.microsoft.com/office/spreadsheetml/2009/9/ac" r="162" x14ac:dyDescent="0.2">
      <c r="A162" s="328" t="e">
        <f ca="true">+RIGHT('Data Summary'!A162,LEN('Data Summary'!A162)-9)</f>
        <v>#VALUE!</v>
      </c>
      <c r="B162" s="35" t="str">
        <f ca="true">+IF(ISTEXT('Data Summary'!B162),'Data Summary'!B162,"")</f>
        <v/>
      </c>
      <c r="C162" s="327" t="e">
        <f ca="true">+VALUE('Data Summary'!C162)</f>
        <v>#VALUE!</v>
      </c>
      <c r="D162" s="91" t="e">
        <f ca="true">+IF(AND(ISNUMBER(OFFSET('Water Data'!$D$4,0,10*ROW('Water Data'!D156))),'Data Summary'!BS162="Yes"),100-OFFSET('Water Data'!$D$4,0,10*ROW('Water Data'!D156)),NA())</f>
        <v>#N/A</v>
      </c>
      <c r="E162" s="91" t="e">
        <f ca="true">+IF(AND(ISNUMBER(OFFSET('Water Data'!$D$6,0,10*ROW('Water Data'!D156))),'Data Summary'!BT162="Yes"),OFFSET('Water Data'!$D$6,0,10*ROW('Water Data'!D156)),NA())</f>
        <v>#N/A</v>
      </c>
      <c r="F162" s="91" t="e">
        <f ca="true">+IF(AND(ISNUMBER(OFFSET('Water Data'!$D$9,0,10*ROW('Water Data'!D156))),'Data Summary'!BU162="Yes"),OFFSET('Water Data'!$D$9,0,10*ROW('Water Data'!D156)),NA())</f>
        <v>#N/A</v>
      </c>
      <c r="G162" s="91" t="e">
        <f ca="true">+IF(AND(ISNUMBER(OFFSET('Water Data'!$E$4,0,10*ROW('Water Data'!E156))),'Data Summary'!BV162="Yes"),100-OFFSET('Water Data'!$E$4,0,10*ROW('Water Data'!E156)),NA())</f>
        <v>#N/A</v>
      </c>
      <c r="H162" s="91" t="e">
        <f ca="true">+IF(AND(ISNUMBER(OFFSET('Water Data'!$E$6,0,10*ROW('Water Data'!E156))),'Data Summary'!BW162="Yes"),OFFSET('Water Data'!$E$6,0,10*ROW('Water Data'!E156)),NA())</f>
        <v>#N/A</v>
      </c>
      <c r="I162" s="91" t="e">
        <f ca="true">+IF(AND(ISNUMBER(OFFSET('Water Data'!$E$9,0,10*ROW('Water Data'!E156))),'Data Summary'!BX162="Yes"),OFFSET('Water Data'!$E$9,0,10*ROW('Water Data'!E156)),NA())</f>
        <v>#N/A</v>
      </c>
      <c r="J162" s="91" t="e">
        <f ca="true">+IF(AND(ISNUMBER(OFFSET('Water Data'!$F$4,0,10*ROW('Water Data'!F156))),'Data Summary'!BY162="Yes"),100-OFFSET('Water Data'!$F$4,0,10*ROW('Water Data'!F156)),NA())</f>
        <v>#N/A</v>
      </c>
      <c r="K162" s="91" t="e">
        <f ca="true">+IF(AND(ISNUMBER(OFFSET('Water Data'!$F$6,0,10*ROW('Water Data'!F156))),'Data Summary'!BZ162="Yes"),OFFSET('Water Data'!$F$6,0,10*ROW('Water Data'!F156)),NA())</f>
        <v>#N/A</v>
      </c>
      <c r="L162" s="91" t="e">
        <f ca="true">+IF(AND(ISNUMBER(OFFSET('Water Data'!$F$9,0,10*ROW('Water Data'!F156))),'Data Summary'!CA162="Yes"),OFFSET('Water Data'!$F$9,0,10*ROW('Water Data'!F156)),NA())</f>
        <v>#N/A</v>
      </c>
      <c r="M162" s="91" t="e">
        <f ca="true">+IF(AND(ISNUMBER(OFFSET('Water Data'!$G$4,0,10*ROW('Water Data'!G156))),'Data Summary'!CB162="Yes"),100-OFFSET('Water Data'!$G$4,0,10*ROW('Water Data'!G156)),NA())</f>
        <v>#N/A</v>
      </c>
      <c r="N162" s="91" t="e">
        <f ca="true">+IF(AND(ISNUMBER(OFFSET('Water Data'!$G$6,0,10*ROW('Water Data'!G156))),'Data Summary'!CC162="Yes"),OFFSET('Water Data'!$G$6,0,10*ROW('Water Data'!G156)),NA())</f>
        <v>#N/A</v>
      </c>
      <c r="O162" s="91" t="e">
        <f ca="true">+IF(AND(ISNUMBER(OFFSET('Water Data'!$G$9,0,10*ROW('Water Data'!G156))),'Data Summary'!CD162="Yes"),OFFSET('Water Data'!$G$9,0,10*ROW('Water Data'!G156)),NA())</f>
        <v>#N/A</v>
      </c>
      <c r="P162" s="91" t="e">
        <f ca="true">+IF(AND(ISNUMBER(OFFSET('Water Data'!$H$4,0,10*ROW('Water Data'!H156))),'Data Summary'!CE162="Yes"),100-OFFSET('Water Data'!$H$4,0,10*ROW('Water Data'!H156)),NA())</f>
        <v>#N/A</v>
      </c>
      <c r="Q162" s="91" t="e">
        <f ca="true">+IF(AND(ISNUMBER(OFFSET('Water Data'!$H$6,0,10*ROW('Water Data'!H156))),'Data Summary'!CF162="Yes"),OFFSET('Water Data'!$H$6,0,10*ROW('Water Data'!H156)),NA())</f>
        <v>#N/A</v>
      </c>
      <c r="R162" s="91" t="e">
        <f ca="true">+IF(AND(ISNUMBER(OFFSET('Water Data'!$H$9,0,10*ROW('Water Data'!H156))),'Data Summary'!CG162="Yes"),OFFSET('Water Data'!$H$9,0,10*ROW('Water Data'!H156)),NA())</f>
        <v>#N/A</v>
      </c>
      <c r="S162" s="91" t="e">
        <f ca="true">+IF(AND(ISNUMBER(OFFSET('Water Data'!$I$4,0,10*ROW('Water Data'!I156))),'Data Summary'!CH162="Yes"),100-OFFSET('Water Data'!$I$4,0,10*ROW('Water Data'!I156)),NA())</f>
        <v>#N/A</v>
      </c>
      <c r="T162" s="91" t="e">
        <f ca="true">+IF(AND(ISNUMBER(OFFSET('Water Data'!$I$6,0,10*ROW('Water Data'!I156))),'Data Summary'!CI162="Yes"),OFFSET('Water Data'!$I$6,0,10*ROW('Water Data'!I156)),NA())</f>
        <v>#N/A</v>
      </c>
      <c r="U162" s="91" t="e">
        <f ca="true">+IF(AND(ISNUMBER(OFFSET('Water Data'!$I$9,0,10*ROW('Water Data'!I156))),'Data Summary'!CJ162="Yes"),OFFSET('Water Data'!$I$9,0,10*ROW('Water Data'!I156)),NA())</f>
        <v>#N/A</v>
      </c>
      <c r="V162" s="92" t="e">
        <f ca="true">+IF(AND(ISNUMBER(OFFSET('Sanitation Data'!$D$4,0,10*ROW('Sanitation Data'!D156))),'Data Summary'!CK162="Yes"),100-OFFSET('Sanitation Data'!$D$4,0,10*ROW('Sanitation Data'!D156)),NA())</f>
        <v>#N/A</v>
      </c>
      <c r="W162" s="92" t="e">
        <f ca="true">+IF(AND(ISNUMBER(OFFSET('Sanitation Data'!$D$6,0,10*ROW('Sanitation Data'!D156))),'Data Summary'!CL162="Yes"),OFFSET('Sanitation Data'!$D$6,0,10*ROW('Sanitation Data'!D156)),NA())</f>
        <v>#N/A</v>
      </c>
      <c r="X162" s="92" t="e">
        <f ca="true">+IF(AND(ISNUMBER(OFFSET('Sanitation Data'!$D$10,0,10*ROW('Sanitation Data'!D156))),'Data Summary'!CM162="Yes"),OFFSET('Sanitation Data'!$D$10,0,10*ROW('Sanitation Data'!D156)),NA())</f>
        <v>#N/A</v>
      </c>
      <c r="Y162" s="92" t="e">
        <f ca="true">+IF(AND(ISNUMBER(OFFSET('Sanitation Data'!$D$11,0,10*ROW('Sanitation Data'!D156))),'Data Summary'!CN162="Yes"),OFFSET('Sanitation Data'!$D$11,0,10*ROW('Sanitation Data'!D156)),NA())</f>
        <v>#N/A</v>
      </c>
      <c r="Z162" s="92" t="e">
        <f ca="true">+IF(AND(ISNUMBER(OFFSET('Sanitation Data'!$D$12,0,10*ROW('Sanitation Data'!D156))),'Data Summary'!CO162="Yes"),OFFSET('Sanitation Data'!$D$12,0,10*ROW('Sanitation Data'!D156)),NA())</f>
        <v>#N/A</v>
      </c>
      <c r="AA162" s="92" t="e">
        <f ca="true">+IF(AND(ISNUMBER(OFFSET('Sanitation Data'!$E$4,0,10*ROW('Sanitation Data'!E156))),'Data Summary'!CP162="Yes"),100-OFFSET('Sanitation Data'!$E$4,0,10*ROW('Sanitation Data'!E156)),NA())</f>
        <v>#N/A</v>
      </c>
      <c r="AB162" s="92" t="e">
        <f ca="true">+IF(AND(ISNUMBER(OFFSET('Sanitation Data'!$E$6,0,10*ROW('Sanitation Data'!E156))),'Data Summary'!CQ162="Yes"),OFFSET('Sanitation Data'!$E$6,0,10*ROW('Sanitation Data'!E156)),NA())</f>
        <v>#N/A</v>
      </c>
      <c r="AC162" s="92" t="e">
        <f ca="true">+IF(AND(ISNUMBER(OFFSET('Sanitation Data'!$E$10,0,10*ROW('Sanitation Data'!E156))),'Data Summary'!CR162="Yes"),OFFSET('Sanitation Data'!$E$10,0,10*ROW('Sanitation Data'!E156)),NA())</f>
        <v>#N/A</v>
      </c>
      <c r="AD162" s="92" t="e">
        <f ca="true">+IF(AND(ISNUMBER(OFFSET('Sanitation Data'!$E$11,0,10*ROW('Sanitation Data'!E156))),'Data Summary'!CS162="Yes"),OFFSET('Sanitation Data'!$E$11,0,10*ROW('Sanitation Data'!E156)),NA())</f>
        <v>#N/A</v>
      </c>
      <c r="AE162" s="92" t="e">
        <f ca="true">+IF(AND(ISNUMBER(OFFSET('Sanitation Data'!$E$12,0,10*ROW('Sanitation Data'!E156))),'Data Summary'!CT162="Yes"),OFFSET('Sanitation Data'!$E$12,0,10*ROW('Sanitation Data'!E156)),NA())</f>
        <v>#N/A</v>
      </c>
      <c r="AF162" s="92" t="e">
        <f ca="true">+IF(AND(ISNUMBER(OFFSET('Sanitation Data'!$F$4,0,10*ROW('Sanitation Data'!F156))),'Data Summary'!CU162="Yes"),100-OFFSET('Sanitation Data'!$F$4,0,10*ROW('Sanitation Data'!F156)),NA())</f>
        <v>#N/A</v>
      </c>
      <c r="AG162" s="92" t="e">
        <f ca="true">+IF(AND(ISNUMBER(OFFSET('Sanitation Data'!$F$6,0,10*ROW('Sanitation Data'!F156))),'Data Summary'!CV162="Yes"),OFFSET('Sanitation Data'!$F$6,0,10*ROW('Sanitation Data'!F156)),NA())</f>
        <v>#N/A</v>
      </c>
      <c r="AH162" s="92" t="e">
        <f ca="true">+IF(AND(ISNUMBER(OFFSET('Sanitation Data'!$F$10,0,10*ROW('Sanitation Data'!F156))),'Data Summary'!CW162="Yes"),OFFSET('Sanitation Data'!$F$10,0,10*ROW('Sanitation Data'!F156)),NA())</f>
        <v>#N/A</v>
      </c>
      <c r="AI162" s="92" t="e">
        <f ca="true">+IF(AND(ISNUMBER(OFFSET('Sanitation Data'!$F$11,0,10*ROW('Sanitation Data'!F156))),'Data Summary'!CX162="Yes"),OFFSET('Sanitation Data'!$F$11,0,10*ROW('Sanitation Data'!F156)),NA())</f>
        <v>#N/A</v>
      </c>
      <c r="AJ162" s="92" t="e">
        <f ca="true">+IF(AND(ISNUMBER(OFFSET('Sanitation Data'!$F$12,0,10*ROW('Sanitation Data'!F156))),'Data Summary'!CY162="Yes"),OFFSET('Sanitation Data'!$F$12,0,10*ROW('Sanitation Data'!F156)),NA())</f>
        <v>#N/A</v>
      </c>
      <c r="AK162" s="92" t="e">
        <f ca="true">+IF(AND(ISNUMBER(OFFSET('Sanitation Data'!$G$4,0,10*ROW('Sanitation Data'!G156))),'Data Summary'!CZ162="Yes"),100-OFFSET('Sanitation Data'!$G$4,0,10*ROW('Sanitation Data'!G156)),NA())</f>
        <v>#N/A</v>
      </c>
      <c r="AL162" s="92" t="e">
        <f ca="true">+IF(AND(ISNUMBER(OFFSET('Sanitation Data'!$G$6,0,10*ROW('Sanitation Data'!G156))),'Data Summary'!DA162="Yes"),OFFSET('Sanitation Data'!$G$6,0,10*ROW('Sanitation Data'!G156)),NA())</f>
        <v>#N/A</v>
      </c>
      <c r="AM162" s="92" t="e">
        <f ca="true">+IF(AND(ISNUMBER(OFFSET('Sanitation Data'!$G$10,0,10*ROW('Sanitation Data'!G156))),'Data Summary'!DB162="Yes"),OFFSET('Sanitation Data'!$G$10,0,10*ROW('Sanitation Data'!G156)),NA())</f>
        <v>#N/A</v>
      </c>
      <c r="AN162" s="92" t="e">
        <f ca="true">+IF(AND(ISNUMBER(OFFSET('Sanitation Data'!$G$11,0,10*ROW('Sanitation Data'!G156))),'Data Summary'!DC162="Yes"),OFFSET('Sanitation Data'!$G$11,0,10*ROW('Sanitation Data'!G156)),NA())</f>
        <v>#N/A</v>
      </c>
      <c r="AO162" s="92" t="e">
        <f ca="true">+IF(AND(ISNUMBER(OFFSET('Sanitation Data'!$G$12,0,10*ROW('Sanitation Data'!G156))),'Data Summary'!DD162="Yes"),OFFSET('Sanitation Data'!$G$12,0,10*ROW('Sanitation Data'!G156)),NA())</f>
        <v>#N/A</v>
      </c>
      <c r="AP162" s="92" t="e">
        <f ca="true">+IF(AND(ISNUMBER(OFFSET('Sanitation Data'!$H$4,0,10*ROW('Sanitation Data'!H156))),'Data Summary'!DE162="Yes"),100-OFFSET('Sanitation Data'!$H$4,0,10*ROW('Sanitation Data'!H156)),NA())</f>
        <v>#N/A</v>
      </c>
      <c r="AQ162" s="92" t="e">
        <f ca="true">+IF(AND(ISNUMBER(OFFSET('Sanitation Data'!$H$6,0,10*ROW('Sanitation Data'!H156))),'Data Summary'!DF162="Yes"),OFFSET('Sanitation Data'!$H$6,0,10*ROW('Sanitation Data'!H156)),NA())</f>
        <v>#N/A</v>
      </c>
      <c r="AR162" s="92" t="e">
        <f ca="true">+IF(AND(ISNUMBER(OFFSET('Sanitation Data'!$H$10,0,10*ROW('Sanitation Data'!H156))),'Data Summary'!DG162="Yes"),OFFSET('Sanitation Data'!$H$10,0,10*ROW('Sanitation Data'!H156)),NA())</f>
        <v>#N/A</v>
      </c>
      <c r="AS162" s="92" t="e">
        <f ca="true">+IF(AND(ISNUMBER(OFFSET('Sanitation Data'!$H$11,0,10*ROW('Sanitation Data'!H156))),'Data Summary'!DH162="Yes"),OFFSET('Sanitation Data'!$H$11,0,10*ROW('Sanitation Data'!H156)),NA())</f>
        <v>#N/A</v>
      </c>
      <c r="AT162" s="92" t="e">
        <f ca="true">+IF(AND(ISNUMBER(OFFSET('Sanitation Data'!$H$12,0,10*ROW('Sanitation Data'!H156))),'Data Summary'!DI162="Yes"),OFFSET('Sanitation Data'!$H$12,0,10*ROW('Sanitation Data'!H156)),NA())</f>
        <v>#N/A</v>
      </c>
      <c r="AU162" s="92" t="e">
        <f ca="true">+IF(AND(ISNUMBER(OFFSET('Sanitation Data'!$I$4,0,10*ROW('Sanitation Data'!I156))),'Data Summary'!DJ162="Yes"),100-OFFSET('Sanitation Data'!$I$4,0,10*ROW('Sanitation Data'!I156)),NA())</f>
        <v>#N/A</v>
      </c>
      <c r="AV162" s="92" t="e">
        <f ca="true">+IF(AND(ISNUMBER(OFFSET('Sanitation Data'!$I$6,0,10*ROW('Sanitation Data'!I156))),'Data Summary'!DK162="Yes"),OFFSET('Sanitation Data'!$I$6,0,10*ROW('Sanitation Data'!I156)),NA())</f>
        <v>#N/A</v>
      </c>
      <c r="AW162" s="92" t="e">
        <f ca="true">+IF(AND(ISNUMBER(OFFSET('Sanitation Data'!$I$10,0,10*ROW('Sanitation Data'!I156))),'Data Summary'!DL162="Yes"),OFFSET('Sanitation Data'!$I$10,0,10*ROW('Sanitation Data'!I156)),NA())</f>
        <v>#N/A</v>
      </c>
      <c r="AX162" s="92" t="e">
        <f ca="true">+IF(AND(ISNUMBER(OFFSET('Sanitation Data'!$I$11,0,10*ROW('Sanitation Data'!I156))),'Data Summary'!DM162="Yes"),OFFSET('Sanitation Data'!$I$11,0,10*ROW('Sanitation Data'!I156)),NA())</f>
        <v>#N/A</v>
      </c>
      <c r="AY162" s="92" t="e">
        <f ca="true">+IF(AND(ISNUMBER(OFFSET('Sanitation Data'!$I$12,0,10*ROW('Sanitation Data'!I156))),'Data Summary'!DN162="Yes"),OFFSET('Sanitation Data'!$I$12,0,10*ROW('Sanitation Data'!I156)),NA())</f>
        <v>#N/A</v>
      </c>
      <c r="AZ162" s="93" t="e">
        <f ca="true">+IF(AND(ISNUMBER(OFFSET('Hygiene Data'!$D$5,0,10*ROW('Hygiene Data'!D156))),'Data Summary'!DO162="Yes"),OFFSET('Hygiene Data'!$D$5,0,10*ROW('Hygiene Data'!D156)),NA())</f>
        <v>#N/A</v>
      </c>
      <c r="BA162" s="93" t="e">
        <f ca="true">+IF(AND(ISNUMBER(OFFSET('Hygiene Data'!$D$7,0,10*ROW('Hygiene Data'!D156))),'Data Summary'!DP162="Yes"),OFFSET('Hygiene Data'!$D$7,0,10*ROW('Hygiene Data'!D156)),NA())</f>
        <v>#N/A</v>
      </c>
      <c r="BB162" s="93" t="e">
        <f ca="true">+IF(AND(ISNUMBER(OFFSET('Hygiene Data'!$D$9,0,10*ROW('Hygiene Data'!D156))),'Data Summary'!DQ162="Yes"),OFFSET('Hygiene Data'!$D$9,0,10*ROW('Hygiene Data'!D156)),NA())</f>
        <v>#N/A</v>
      </c>
      <c r="BC162" s="93" t="e">
        <f ca="true">+IF(AND(ISNUMBER(OFFSET('Hygiene Data'!$E$5,0,10*ROW('Hygiene Data'!E156))),'Data Summary'!DR162="Yes"),OFFSET('Hygiene Data'!$E$5,0,10*ROW('Hygiene Data'!E156)),NA())</f>
        <v>#N/A</v>
      </c>
      <c r="BD162" s="93" t="e">
        <f ca="true">+IF(AND(ISNUMBER(OFFSET('Hygiene Data'!$E$7,0,10*ROW('Hygiene Data'!E156))),'Data Summary'!DS162="Yes"),OFFSET('Hygiene Data'!$E$7,0,10*ROW('Hygiene Data'!E156)),NA())</f>
        <v>#N/A</v>
      </c>
      <c r="BE162" s="93" t="e">
        <f ca="true">+IF(AND(ISNUMBER(OFFSET('Hygiene Data'!$E$9,0,10*ROW('Hygiene Data'!E156))),'Data Summary'!DT162="Yes"),OFFSET('Hygiene Data'!$E$9,0,10*ROW('Hygiene Data'!E156)),NA())</f>
        <v>#N/A</v>
      </c>
      <c r="BF162" s="93" t="e">
        <f ca="true">+IF(AND(ISNUMBER(OFFSET('Hygiene Data'!$F$5,0,10*ROW('Hygiene Data'!F156))),'Data Summary'!DU162="Yes"),OFFSET('Hygiene Data'!$F$5,0,10*ROW('Hygiene Data'!F156)),NA())</f>
        <v>#N/A</v>
      </c>
      <c r="BG162" s="93" t="e">
        <f ca="true">+IF(AND(ISNUMBER(OFFSET('Hygiene Data'!$F$7,0,10*ROW('Hygiene Data'!F156))),'Data Summary'!DV162="Yes"),OFFSET('Hygiene Data'!$F$7,0,10*ROW('Hygiene Data'!F156)),NA())</f>
        <v>#N/A</v>
      </c>
      <c r="BH162" s="93" t="e">
        <f ca="true">+IF(AND(ISNUMBER(OFFSET('Hygiene Data'!$F$9,0,10*ROW('Hygiene Data'!F156))),'Data Summary'!DW162="Yes"),OFFSET('Hygiene Data'!$F$9,0,10*ROW('Hygiene Data'!F156)),NA())</f>
        <v>#N/A</v>
      </c>
      <c r="BI162" s="93" t="e">
        <f ca="true">+IF(AND(ISNUMBER(OFFSET('Hygiene Data'!$G$5,0,10*ROW('Hygiene Data'!G156))),'Data Summary'!DX162="Yes"),OFFSET('Hygiene Data'!$G$5,0,10*ROW('Hygiene Data'!G156)),NA())</f>
        <v>#N/A</v>
      </c>
      <c r="BJ162" s="93" t="e">
        <f ca="true">+IF(AND(ISNUMBER(OFFSET('Hygiene Data'!$G$7,0,10*ROW('Hygiene Data'!G156))),'Data Summary'!DY162="Yes"),OFFSET('Hygiene Data'!$G$7,0,10*ROW('Hygiene Data'!G156)),NA())</f>
        <v>#N/A</v>
      </c>
      <c r="BK162" s="93" t="e">
        <f ca="true">+IF(AND(ISNUMBER(OFFSET('Hygiene Data'!$G$9,0,10*ROW('Hygiene Data'!G156))),'Data Summary'!DZ162="Yes"),OFFSET('Hygiene Data'!$G$9,0,10*ROW('Hygiene Data'!G156)),NA())</f>
        <v>#N/A</v>
      </c>
      <c r="BL162" s="93" t="e">
        <f ca="true">+IF(AND(ISNUMBER(OFFSET('Hygiene Data'!$H$5,0,10*ROW('Hygiene Data'!H156))),'Data Summary'!EA162="Yes"),OFFSET('Hygiene Data'!$H$5,0,10*ROW('Hygiene Data'!H156)),NA())</f>
        <v>#N/A</v>
      </c>
      <c r="BM162" s="93" t="e">
        <f ca="true">+IF(AND(ISNUMBER(OFFSET('Hygiene Data'!$H$7,0,10*ROW('Hygiene Data'!H156))),'Data Summary'!EB162="Yes"),OFFSET('Hygiene Data'!$H$7,0,10*ROW('Hygiene Data'!H156)),NA())</f>
        <v>#N/A</v>
      </c>
      <c r="BN162" s="93" t="e">
        <f ca="true">+IF(AND(ISNUMBER(OFFSET('Hygiene Data'!$H$9,0,10*ROW('Hygiene Data'!H156))),'Data Summary'!EC162="Yes"),OFFSET('Hygiene Data'!$H$9,0,10*ROW('Hygiene Data'!H156)),NA())</f>
        <v>#N/A</v>
      </c>
      <c r="BO162" s="93" t="e">
        <f ca="true">+IF(AND(ISNUMBER(OFFSET('Hygiene Data'!$I$5,0,10*ROW('Hygiene Data'!I156))),'Data Summary'!ED162="Yes"),OFFSET('Hygiene Data'!$I$5,0,10*ROW('Hygiene Data'!I156)),NA())</f>
        <v>#N/A</v>
      </c>
      <c r="BP162" s="93" t="e">
        <f ca="true">+IF(AND(ISNUMBER(OFFSET('Hygiene Data'!$I$7,0,10*ROW('Hygiene Data'!I156))),'Data Summary'!EE162="Yes"),OFFSET('Hygiene Data'!$I$7,0,10*ROW('Hygiene Data'!I156)),NA())</f>
        <v>#N/A</v>
      </c>
      <c r="BQ162" s="93" t="e">
        <f ca="true">+IF(AND(ISNUMBER(OFFSET('Hygiene Data'!$I$9,0,10*ROW('Hygiene Data'!I156))),'Data Summary'!EF162="Yes"),OFFSET('Hygiene Data'!$I$9,0,10*ROW('Hygiene Data'!I156)),NA())</f>
        <v>#N/A</v>
      </c>
    </row>
    <row xmlns:x14ac="http://schemas.microsoft.com/office/spreadsheetml/2009/9/ac" r="163" x14ac:dyDescent="0.2">
      <c r="A163" s="328" t="e">
        <f ca="true">+RIGHT('Data Summary'!A163,LEN('Data Summary'!A163)-9)</f>
        <v>#VALUE!</v>
      </c>
      <c r="B163" s="35" t="str">
        <f ca="true">+IF(ISTEXT('Data Summary'!B163),'Data Summary'!B163,"")</f>
        <v/>
      </c>
      <c r="C163" s="327" t="e">
        <f ca="true">+VALUE('Data Summary'!C163)</f>
        <v>#VALUE!</v>
      </c>
      <c r="D163" s="91" t="e">
        <f ca="true">+IF(AND(ISNUMBER(OFFSET('Water Data'!$D$4,0,10*ROW('Water Data'!D157))),'Data Summary'!BS163="Yes"),100-OFFSET('Water Data'!$D$4,0,10*ROW('Water Data'!D157)),NA())</f>
        <v>#N/A</v>
      </c>
      <c r="E163" s="91" t="e">
        <f ca="true">+IF(AND(ISNUMBER(OFFSET('Water Data'!$D$6,0,10*ROW('Water Data'!D157))),'Data Summary'!BT163="Yes"),OFFSET('Water Data'!$D$6,0,10*ROW('Water Data'!D157)),NA())</f>
        <v>#N/A</v>
      </c>
      <c r="F163" s="91" t="e">
        <f ca="true">+IF(AND(ISNUMBER(OFFSET('Water Data'!$D$9,0,10*ROW('Water Data'!D157))),'Data Summary'!BU163="Yes"),OFFSET('Water Data'!$D$9,0,10*ROW('Water Data'!D157)),NA())</f>
        <v>#N/A</v>
      </c>
      <c r="G163" s="91" t="e">
        <f ca="true">+IF(AND(ISNUMBER(OFFSET('Water Data'!$E$4,0,10*ROW('Water Data'!E157))),'Data Summary'!BV163="Yes"),100-OFFSET('Water Data'!$E$4,0,10*ROW('Water Data'!E157)),NA())</f>
        <v>#N/A</v>
      </c>
      <c r="H163" s="91" t="e">
        <f ca="true">+IF(AND(ISNUMBER(OFFSET('Water Data'!$E$6,0,10*ROW('Water Data'!E157))),'Data Summary'!BW163="Yes"),OFFSET('Water Data'!$E$6,0,10*ROW('Water Data'!E157)),NA())</f>
        <v>#N/A</v>
      </c>
      <c r="I163" s="91" t="e">
        <f ca="true">+IF(AND(ISNUMBER(OFFSET('Water Data'!$E$9,0,10*ROW('Water Data'!E157))),'Data Summary'!BX163="Yes"),OFFSET('Water Data'!$E$9,0,10*ROW('Water Data'!E157)),NA())</f>
        <v>#N/A</v>
      </c>
      <c r="J163" s="91" t="e">
        <f ca="true">+IF(AND(ISNUMBER(OFFSET('Water Data'!$F$4,0,10*ROW('Water Data'!F157))),'Data Summary'!BY163="Yes"),100-OFFSET('Water Data'!$F$4,0,10*ROW('Water Data'!F157)),NA())</f>
        <v>#N/A</v>
      </c>
      <c r="K163" s="91" t="e">
        <f ca="true">+IF(AND(ISNUMBER(OFFSET('Water Data'!$F$6,0,10*ROW('Water Data'!F157))),'Data Summary'!BZ163="Yes"),OFFSET('Water Data'!$F$6,0,10*ROW('Water Data'!F157)),NA())</f>
        <v>#N/A</v>
      </c>
      <c r="L163" s="91" t="e">
        <f ca="true">+IF(AND(ISNUMBER(OFFSET('Water Data'!$F$9,0,10*ROW('Water Data'!F157))),'Data Summary'!CA163="Yes"),OFFSET('Water Data'!$F$9,0,10*ROW('Water Data'!F157)),NA())</f>
        <v>#N/A</v>
      </c>
      <c r="M163" s="91" t="e">
        <f ca="true">+IF(AND(ISNUMBER(OFFSET('Water Data'!$G$4,0,10*ROW('Water Data'!G157))),'Data Summary'!CB163="Yes"),100-OFFSET('Water Data'!$G$4,0,10*ROW('Water Data'!G157)),NA())</f>
        <v>#N/A</v>
      </c>
      <c r="N163" s="91" t="e">
        <f ca="true">+IF(AND(ISNUMBER(OFFSET('Water Data'!$G$6,0,10*ROW('Water Data'!G157))),'Data Summary'!CC163="Yes"),OFFSET('Water Data'!$G$6,0,10*ROW('Water Data'!G157)),NA())</f>
        <v>#N/A</v>
      </c>
      <c r="O163" s="91" t="e">
        <f ca="true">+IF(AND(ISNUMBER(OFFSET('Water Data'!$G$9,0,10*ROW('Water Data'!G157))),'Data Summary'!CD163="Yes"),OFFSET('Water Data'!$G$9,0,10*ROW('Water Data'!G157)),NA())</f>
        <v>#N/A</v>
      </c>
      <c r="P163" s="91" t="e">
        <f ca="true">+IF(AND(ISNUMBER(OFFSET('Water Data'!$H$4,0,10*ROW('Water Data'!H157))),'Data Summary'!CE163="Yes"),100-OFFSET('Water Data'!$H$4,0,10*ROW('Water Data'!H157)),NA())</f>
        <v>#N/A</v>
      </c>
      <c r="Q163" s="91" t="e">
        <f ca="true">+IF(AND(ISNUMBER(OFFSET('Water Data'!$H$6,0,10*ROW('Water Data'!H157))),'Data Summary'!CF163="Yes"),OFFSET('Water Data'!$H$6,0,10*ROW('Water Data'!H157)),NA())</f>
        <v>#N/A</v>
      </c>
      <c r="R163" s="91" t="e">
        <f ca="true">+IF(AND(ISNUMBER(OFFSET('Water Data'!$H$9,0,10*ROW('Water Data'!H157))),'Data Summary'!CG163="Yes"),OFFSET('Water Data'!$H$9,0,10*ROW('Water Data'!H157)),NA())</f>
        <v>#N/A</v>
      </c>
      <c r="S163" s="91" t="e">
        <f ca="true">+IF(AND(ISNUMBER(OFFSET('Water Data'!$I$4,0,10*ROW('Water Data'!I157))),'Data Summary'!CH163="Yes"),100-OFFSET('Water Data'!$I$4,0,10*ROW('Water Data'!I157)),NA())</f>
        <v>#N/A</v>
      </c>
      <c r="T163" s="91" t="e">
        <f ca="true">+IF(AND(ISNUMBER(OFFSET('Water Data'!$I$6,0,10*ROW('Water Data'!I157))),'Data Summary'!CI163="Yes"),OFFSET('Water Data'!$I$6,0,10*ROW('Water Data'!I157)),NA())</f>
        <v>#N/A</v>
      </c>
      <c r="U163" s="91" t="e">
        <f ca="true">+IF(AND(ISNUMBER(OFFSET('Water Data'!$I$9,0,10*ROW('Water Data'!I157))),'Data Summary'!CJ163="Yes"),OFFSET('Water Data'!$I$9,0,10*ROW('Water Data'!I157)),NA())</f>
        <v>#N/A</v>
      </c>
      <c r="V163" s="92" t="e">
        <f ca="true">+IF(AND(ISNUMBER(OFFSET('Sanitation Data'!$D$4,0,10*ROW('Sanitation Data'!D157))),'Data Summary'!CK163="Yes"),100-OFFSET('Sanitation Data'!$D$4,0,10*ROW('Sanitation Data'!D157)),NA())</f>
        <v>#N/A</v>
      </c>
      <c r="W163" s="92" t="e">
        <f ca="true">+IF(AND(ISNUMBER(OFFSET('Sanitation Data'!$D$6,0,10*ROW('Sanitation Data'!D157))),'Data Summary'!CL163="Yes"),OFFSET('Sanitation Data'!$D$6,0,10*ROW('Sanitation Data'!D157)),NA())</f>
        <v>#N/A</v>
      </c>
      <c r="X163" s="92" t="e">
        <f ca="true">+IF(AND(ISNUMBER(OFFSET('Sanitation Data'!$D$10,0,10*ROW('Sanitation Data'!D157))),'Data Summary'!CM163="Yes"),OFFSET('Sanitation Data'!$D$10,0,10*ROW('Sanitation Data'!D157)),NA())</f>
        <v>#N/A</v>
      </c>
      <c r="Y163" s="92" t="e">
        <f ca="true">+IF(AND(ISNUMBER(OFFSET('Sanitation Data'!$D$11,0,10*ROW('Sanitation Data'!D157))),'Data Summary'!CN163="Yes"),OFFSET('Sanitation Data'!$D$11,0,10*ROW('Sanitation Data'!D157)),NA())</f>
        <v>#N/A</v>
      </c>
      <c r="Z163" s="92" t="e">
        <f ca="true">+IF(AND(ISNUMBER(OFFSET('Sanitation Data'!$D$12,0,10*ROW('Sanitation Data'!D157))),'Data Summary'!CO163="Yes"),OFFSET('Sanitation Data'!$D$12,0,10*ROW('Sanitation Data'!D157)),NA())</f>
        <v>#N/A</v>
      </c>
      <c r="AA163" s="92" t="e">
        <f ca="true">+IF(AND(ISNUMBER(OFFSET('Sanitation Data'!$E$4,0,10*ROW('Sanitation Data'!E157))),'Data Summary'!CP163="Yes"),100-OFFSET('Sanitation Data'!$E$4,0,10*ROW('Sanitation Data'!E157)),NA())</f>
        <v>#N/A</v>
      </c>
      <c r="AB163" s="92" t="e">
        <f ca="true">+IF(AND(ISNUMBER(OFFSET('Sanitation Data'!$E$6,0,10*ROW('Sanitation Data'!E157))),'Data Summary'!CQ163="Yes"),OFFSET('Sanitation Data'!$E$6,0,10*ROW('Sanitation Data'!E157)),NA())</f>
        <v>#N/A</v>
      </c>
      <c r="AC163" s="92" t="e">
        <f ca="true">+IF(AND(ISNUMBER(OFFSET('Sanitation Data'!$E$10,0,10*ROW('Sanitation Data'!E157))),'Data Summary'!CR163="Yes"),OFFSET('Sanitation Data'!$E$10,0,10*ROW('Sanitation Data'!E157)),NA())</f>
        <v>#N/A</v>
      </c>
      <c r="AD163" s="92" t="e">
        <f ca="true">+IF(AND(ISNUMBER(OFFSET('Sanitation Data'!$E$11,0,10*ROW('Sanitation Data'!E157))),'Data Summary'!CS163="Yes"),OFFSET('Sanitation Data'!$E$11,0,10*ROW('Sanitation Data'!E157)),NA())</f>
        <v>#N/A</v>
      </c>
      <c r="AE163" s="92" t="e">
        <f ca="true">+IF(AND(ISNUMBER(OFFSET('Sanitation Data'!$E$12,0,10*ROW('Sanitation Data'!E157))),'Data Summary'!CT163="Yes"),OFFSET('Sanitation Data'!$E$12,0,10*ROW('Sanitation Data'!E157)),NA())</f>
        <v>#N/A</v>
      </c>
      <c r="AF163" s="92" t="e">
        <f ca="true">+IF(AND(ISNUMBER(OFFSET('Sanitation Data'!$F$4,0,10*ROW('Sanitation Data'!F157))),'Data Summary'!CU163="Yes"),100-OFFSET('Sanitation Data'!$F$4,0,10*ROW('Sanitation Data'!F157)),NA())</f>
        <v>#N/A</v>
      </c>
      <c r="AG163" s="92" t="e">
        <f ca="true">+IF(AND(ISNUMBER(OFFSET('Sanitation Data'!$F$6,0,10*ROW('Sanitation Data'!F157))),'Data Summary'!CV163="Yes"),OFFSET('Sanitation Data'!$F$6,0,10*ROW('Sanitation Data'!F157)),NA())</f>
        <v>#N/A</v>
      </c>
      <c r="AH163" s="92" t="e">
        <f ca="true">+IF(AND(ISNUMBER(OFFSET('Sanitation Data'!$F$10,0,10*ROW('Sanitation Data'!F157))),'Data Summary'!CW163="Yes"),OFFSET('Sanitation Data'!$F$10,0,10*ROW('Sanitation Data'!F157)),NA())</f>
        <v>#N/A</v>
      </c>
      <c r="AI163" s="92" t="e">
        <f ca="true">+IF(AND(ISNUMBER(OFFSET('Sanitation Data'!$F$11,0,10*ROW('Sanitation Data'!F157))),'Data Summary'!CX163="Yes"),OFFSET('Sanitation Data'!$F$11,0,10*ROW('Sanitation Data'!F157)),NA())</f>
        <v>#N/A</v>
      </c>
      <c r="AJ163" s="92" t="e">
        <f ca="true">+IF(AND(ISNUMBER(OFFSET('Sanitation Data'!$F$12,0,10*ROW('Sanitation Data'!F157))),'Data Summary'!CY163="Yes"),OFFSET('Sanitation Data'!$F$12,0,10*ROW('Sanitation Data'!F157)),NA())</f>
        <v>#N/A</v>
      </c>
      <c r="AK163" s="92" t="e">
        <f ca="true">+IF(AND(ISNUMBER(OFFSET('Sanitation Data'!$G$4,0,10*ROW('Sanitation Data'!G157))),'Data Summary'!CZ163="Yes"),100-OFFSET('Sanitation Data'!$G$4,0,10*ROW('Sanitation Data'!G157)),NA())</f>
        <v>#N/A</v>
      </c>
      <c r="AL163" s="92" t="e">
        <f ca="true">+IF(AND(ISNUMBER(OFFSET('Sanitation Data'!$G$6,0,10*ROW('Sanitation Data'!G157))),'Data Summary'!DA163="Yes"),OFFSET('Sanitation Data'!$G$6,0,10*ROW('Sanitation Data'!G157)),NA())</f>
        <v>#N/A</v>
      </c>
      <c r="AM163" s="92" t="e">
        <f ca="true">+IF(AND(ISNUMBER(OFFSET('Sanitation Data'!$G$10,0,10*ROW('Sanitation Data'!G157))),'Data Summary'!DB163="Yes"),OFFSET('Sanitation Data'!$G$10,0,10*ROW('Sanitation Data'!G157)),NA())</f>
        <v>#N/A</v>
      </c>
      <c r="AN163" s="92" t="e">
        <f ca="true">+IF(AND(ISNUMBER(OFFSET('Sanitation Data'!$G$11,0,10*ROW('Sanitation Data'!G157))),'Data Summary'!DC163="Yes"),OFFSET('Sanitation Data'!$G$11,0,10*ROW('Sanitation Data'!G157)),NA())</f>
        <v>#N/A</v>
      </c>
      <c r="AO163" s="92" t="e">
        <f ca="true">+IF(AND(ISNUMBER(OFFSET('Sanitation Data'!$G$12,0,10*ROW('Sanitation Data'!G157))),'Data Summary'!DD163="Yes"),OFFSET('Sanitation Data'!$G$12,0,10*ROW('Sanitation Data'!G157)),NA())</f>
        <v>#N/A</v>
      </c>
      <c r="AP163" s="92" t="e">
        <f ca="true">+IF(AND(ISNUMBER(OFFSET('Sanitation Data'!$H$4,0,10*ROW('Sanitation Data'!H157))),'Data Summary'!DE163="Yes"),100-OFFSET('Sanitation Data'!$H$4,0,10*ROW('Sanitation Data'!H157)),NA())</f>
        <v>#N/A</v>
      </c>
      <c r="AQ163" s="92" t="e">
        <f ca="true">+IF(AND(ISNUMBER(OFFSET('Sanitation Data'!$H$6,0,10*ROW('Sanitation Data'!H157))),'Data Summary'!DF163="Yes"),OFFSET('Sanitation Data'!$H$6,0,10*ROW('Sanitation Data'!H157)),NA())</f>
        <v>#N/A</v>
      </c>
      <c r="AR163" s="92" t="e">
        <f ca="true">+IF(AND(ISNUMBER(OFFSET('Sanitation Data'!$H$10,0,10*ROW('Sanitation Data'!H157))),'Data Summary'!DG163="Yes"),OFFSET('Sanitation Data'!$H$10,0,10*ROW('Sanitation Data'!H157)),NA())</f>
        <v>#N/A</v>
      </c>
      <c r="AS163" s="92" t="e">
        <f ca="true">+IF(AND(ISNUMBER(OFFSET('Sanitation Data'!$H$11,0,10*ROW('Sanitation Data'!H157))),'Data Summary'!DH163="Yes"),OFFSET('Sanitation Data'!$H$11,0,10*ROW('Sanitation Data'!H157)),NA())</f>
        <v>#N/A</v>
      </c>
      <c r="AT163" s="92" t="e">
        <f ca="true">+IF(AND(ISNUMBER(OFFSET('Sanitation Data'!$H$12,0,10*ROW('Sanitation Data'!H157))),'Data Summary'!DI163="Yes"),OFFSET('Sanitation Data'!$H$12,0,10*ROW('Sanitation Data'!H157)),NA())</f>
        <v>#N/A</v>
      </c>
      <c r="AU163" s="92" t="e">
        <f ca="true">+IF(AND(ISNUMBER(OFFSET('Sanitation Data'!$I$4,0,10*ROW('Sanitation Data'!I157))),'Data Summary'!DJ163="Yes"),100-OFFSET('Sanitation Data'!$I$4,0,10*ROW('Sanitation Data'!I157)),NA())</f>
        <v>#N/A</v>
      </c>
      <c r="AV163" s="92" t="e">
        <f ca="true">+IF(AND(ISNUMBER(OFFSET('Sanitation Data'!$I$6,0,10*ROW('Sanitation Data'!I157))),'Data Summary'!DK163="Yes"),OFFSET('Sanitation Data'!$I$6,0,10*ROW('Sanitation Data'!I157)),NA())</f>
        <v>#N/A</v>
      </c>
      <c r="AW163" s="92" t="e">
        <f ca="true">+IF(AND(ISNUMBER(OFFSET('Sanitation Data'!$I$10,0,10*ROW('Sanitation Data'!I157))),'Data Summary'!DL163="Yes"),OFFSET('Sanitation Data'!$I$10,0,10*ROW('Sanitation Data'!I157)),NA())</f>
        <v>#N/A</v>
      </c>
      <c r="AX163" s="92" t="e">
        <f ca="true">+IF(AND(ISNUMBER(OFFSET('Sanitation Data'!$I$11,0,10*ROW('Sanitation Data'!I157))),'Data Summary'!DM163="Yes"),OFFSET('Sanitation Data'!$I$11,0,10*ROW('Sanitation Data'!I157)),NA())</f>
        <v>#N/A</v>
      </c>
      <c r="AY163" s="92" t="e">
        <f ca="true">+IF(AND(ISNUMBER(OFFSET('Sanitation Data'!$I$12,0,10*ROW('Sanitation Data'!I157))),'Data Summary'!DN163="Yes"),OFFSET('Sanitation Data'!$I$12,0,10*ROW('Sanitation Data'!I157)),NA())</f>
        <v>#N/A</v>
      </c>
      <c r="AZ163" s="93" t="e">
        <f ca="true">+IF(AND(ISNUMBER(OFFSET('Hygiene Data'!$D$5,0,10*ROW('Hygiene Data'!D157))),'Data Summary'!DO163="Yes"),OFFSET('Hygiene Data'!$D$5,0,10*ROW('Hygiene Data'!D157)),NA())</f>
        <v>#N/A</v>
      </c>
      <c r="BA163" s="93" t="e">
        <f ca="true">+IF(AND(ISNUMBER(OFFSET('Hygiene Data'!$D$7,0,10*ROW('Hygiene Data'!D157))),'Data Summary'!DP163="Yes"),OFFSET('Hygiene Data'!$D$7,0,10*ROW('Hygiene Data'!D157)),NA())</f>
        <v>#N/A</v>
      </c>
      <c r="BB163" s="93" t="e">
        <f ca="true">+IF(AND(ISNUMBER(OFFSET('Hygiene Data'!$D$9,0,10*ROW('Hygiene Data'!D157))),'Data Summary'!DQ163="Yes"),OFFSET('Hygiene Data'!$D$9,0,10*ROW('Hygiene Data'!D157)),NA())</f>
        <v>#N/A</v>
      </c>
      <c r="BC163" s="93" t="e">
        <f ca="true">+IF(AND(ISNUMBER(OFFSET('Hygiene Data'!$E$5,0,10*ROW('Hygiene Data'!E157))),'Data Summary'!DR163="Yes"),OFFSET('Hygiene Data'!$E$5,0,10*ROW('Hygiene Data'!E157)),NA())</f>
        <v>#N/A</v>
      </c>
      <c r="BD163" s="93" t="e">
        <f ca="true">+IF(AND(ISNUMBER(OFFSET('Hygiene Data'!$E$7,0,10*ROW('Hygiene Data'!E157))),'Data Summary'!DS163="Yes"),OFFSET('Hygiene Data'!$E$7,0,10*ROW('Hygiene Data'!E157)),NA())</f>
        <v>#N/A</v>
      </c>
      <c r="BE163" s="93" t="e">
        <f ca="true">+IF(AND(ISNUMBER(OFFSET('Hygiene Data'!$E$9,0,10*ROW('Hygiene Data'!E157))),'Data Summary'!DT163="Yes"),OFFSET('Hygiene Data'!$E$9,0,10*ROW('Hygiene Data'!E157)),NA())</f>
        <v>#N/A</v>
      </c>
      <c r="BF163" s="93" t="e">
        <f ca="true">+IF(AND(ISNUMBER(OFFSET('Hygiene Data'!$F$5,0,10*ROW('Hygiene Data'!F157))),'Data Summary'!DU163="Yes"),OFFSET('Hygiene Data'!$F$5,0,10*ROW('Hygiene Data'!F157)),NA())</f>
        <v>#N/A</v>
      </c>
      <c r="BG163" s="93" t="e">
        <f ca="true">+IF(AND(ISNUMBER(OFFSET('Hygiene Data'!$F$7,0,10*ROW('Hygiene Data'!F157))),'Data Summary'!DV163="Yes"),OFFSET('Hygiene Data'!$F$7,0,10*ROW('Hygiene Data'!F157)),NA())</f>
        <v>#N/A</v>
      </c>
      <c r="BH163" s="93" t="e">
        <f ca="true">+IF(AND(ISNUMBER(OFFSET('Hygiene Data'!$F$9,0,10*ROW('Hygiene Data'!F157))),'Data Summary'!DW163="Yes"),OFFSET('Hygiene Data'!$F$9,0,10*ROW('Hygiene Data'!F157)),NA())</f>
        <v>#N/A</v>
      </c>
      <c r="BI163" s="93" t="e">
        <f ca="true">+IF(AND(ISNUMBER(OFFSET('Hygiene Data'!$G$5,0,10*ROW('Hygiene Data'!G157))),'Data Summary'!DX163="Yes"),OFFSET('Hygiene Data'!$G$5,0,10*ROW('Hygiene Data'!G157)),NA())</f>
        <v>#N/A</v>
      </c>
      <c r="BJ163" s="93" t="e">
        <f ca="true">+IF(AND(ISNUMBER(OFFSET('Hygiene Data'!$G$7,0,10*ROW('Hygiene Data'!G157))),'Data Summary'!DY163="Yes"),OFFSET('Hygiene Data'!$G$7,0,10*ROW('Hygiene Data'!G157)),NA())</f>
        <v>#N/A</v>
      </c>
      <c r="BK163" s="93" t="e">
        <f ca="true">+IF(AND(ISNUMBER(OFFSET('Hygiene Data'!$G$9,0,10*ROW('Hygiene Data'!G157))),'Data Summary'!DZ163="Yes"),OFFSET('Hygiene Data'!$G$9,0,10*ROW('Hygiene Data'!G157)),NA())</f>
        <v>#N/A</v>
      </c>
      <c r="BL163" s="93" t="e">
        <f ca="true">+IF(AND(ISNUMBER(OFFSET('Hygiene Data'!$H$5,0,10*ROW('Hygiene Data'!H157))),'Data Summary'!EA163="Yes"),OFFSET('Hygiene Data'!$H$5,0,10*ROW('Hygiene Data'!H157)),NA())</f>
        <v>#N/A</v>
      </c>
      <c r="BM163" s="93" t="e">
        <f ca="true">+IF(AND(ISNUMBER(OFFSET('Hygiene Data'!$H$7,0,10*ROW('Hygiene Data'!H157))),'Data Summary'!EB163="Yes"),OFFSET('Hygiene Data'!$H$7,0,10*ROW('Hygiene Data'!H157)),NA())</f>
        <v>#N/A</v>
      </c>
      <c r="BN163" s="93" t="e">
        <f ca="true">+IF(AND(ISNUMBER(OFFSET('Hygiene Data'!$H$9,0,10*ROW('Hygiene Data'!H157))),'Data Summary'!EC163="Yes"),OFFSET('Hygiene Data'!$H$9,0,10*ROW('Hygiene Data'!H157)),NA())</f>
        <v>#N/A</v>
      </c>
      <c r="BO163" s="93" t="e">
        <f ca="true">+IF(AND(ISNUMBER(OFFSET('Hygiene Data'!$I$5,0,10*ROW('Hygiene Data'!I157))),'Data Summary'!ED163="Yes"),OFFSET('Hygiene Data'!$I$5,0,10*ROW('Hygiene Data'!I157)),NA())</f>
        <v>#N/A</v>
      </c>
      <c r="BP163" s="93" t="e">
        <f ca="true">+IF(AND(ISNUMBER(OFFSET('Hygiene Data'!$I$7,0,10*ROW('Hygiene Data'!I157))),'Data Summary'!EE163="Yes"),OFFSET('Hygiene Data'!$I$7,0,10*ROW('Hygiene Data'!I157)),NA())</f>
        <v>#N/A</v>
      </c>
      <c r="BQ163" s="93" t="e">
        <f ca="true">+IF(AND(ISNUMBER(OFFSET('Hygiene Data'!$I$9,0,10*ROW('Hygiene Data'!I157))),'Data Summary'!EF163="Yes"),OFFSET('Hygiene Data'!$I$9,0,10*ROW('Hygiene Data'!I157)),NA())</f>
        <v>#N/A</v>
      </c>
    </row>
    <row xmlns:x14ac="http://schemas.microsoft.com/office/spreadsheetml/2009/9/ac" r="164" x14ac:dyDescent="0.2">
      <c r="A164" s="328" t="e">
        <f ca="true">+RIGHT('Data Summary'!A164,LEN('Data Summary'!A164)-9)</f>
        <v>#VALUE!</v>
      </c>
      <c r="B164" s="35" t="str">
        <f ca="true">+IF(ISTEXT('Data Summary'!B164),'Data Summary'!B164,"")</f>
        <v/>
      </c>
      <c r="C164" s="327" t="e">
        <f ca="true">+VALUE('Data Summary'!C164)</f>
        <v>#VALUE!</v>
      </c>
      <c r="D164" s="91" t="e">
        <f ca="true">+IF(AND(ISNUMBER(OFFSET('Water Data'!$D$4,0,10*ROW('Water Data'!D158))),'Data Summary'!BS164="Yes"),100-OFFSET('Water Data'!$D$4,0,10*ROW('Water Data'!D158)),NA())</f>
        <v>#N/A</v>
      </c>
      <c r="E164" s="91" t="e">
        <f ca="true">+IF(AND(ISNUMBER(OFFSET('Water Data'!$D$6,0,10*ROW('Water Data'!D158))),'Data Summary'!BT164="Yes"),OFFSET('Water Data'!$D$6,0,10*ROW('Water Data'!D158)),NA())</f>
        <v>#N/A</v>
      </c>
      <c r="F164" s="91" t="e">
        <f ca="true">+IF(AND(ISNUMBER(OFFSET('Water Data'!$D$9,0,10*ROW('Water Data'!D158))),'Data Summary'!BU164="Yes"),OFFSET('Water Data'!$D$9,0,10*ROW('Water Data'!D158)),NA())</f>
        <v>#N/A</v>
      </c>
      <c r="G164" s="91" t="e">
        <f ca="true">+IF(AND(ISNUMBER(OFFSET('Water Data'!$E$4,0,10*ROW('Water Data'!E158))),'Data Summary'!BV164="Yes"),100-OFFSET('Water Data'!$E$4,0,10*ROW('Water Data'!E158)),NA())</f>
        <v>#N/A</v>
      </c>
      <c r="H164" s="91" t="e">
        <f ca="true">+IF(AND(ISNUMBER(OFFSET('Water Data'!$E$6,0,10*ROW('Water Data'!E158))),'Data Summary'!BW164="Yes"),OFFSET('Water Data'!$E$6,0,10*ROW('Water Data'!E158)),NA())</f>
        <v>#N/A</v>
      </c>
      <c r="I164" s="91" t="e">
        <f ca="true">+IF(AND(ISNUMBER(OFFSET('Water Data'!$E$9,0,10*ROW('Water Data'!E158))),'Data Summary'!BX164="Yes"),OFFSET('Water Data'!$E$9,0,10*ROW('Water Data'!E158)),NA())</f>
        <v>#N/A</v>
      </c>
      <c r="J164" s="91" t="e">
        <f ca="true">+IF(AND(ISNUMBER(OFFSET('Water Data'!$F$4,0,10*ROW('Water Data'!F158))),'Data Summary'!BY164="Yes"),100-OFFSET('Water Data'!$F$4,0,10*ROW('Water Data'!F158)),NA())</f>
        <v>#N/A</v>
      </c>
      <c r="K164" s="91" t="e">
        <f ca="true">+IF(AND(ISNUMBER(OFFSET('Water Data'!$F$6,0,10*ROW('Water Data'!F158))),'Data Summary'!BZ164="Yes"),OFFSET('Water Data'!$F$6,0,10*ROW('Water Data'!F158)),NA())</f>
        <v>#N/A</v>
      </c>
      <c r="L164" s="91" t="e">
        <f ca="true">+IF(AND(ISNUMBER(OFFSET('Water Data'!$F$9,0,10*ROW('Water Data'!F158))),'Data Summary'!CA164="Yes"),OFFSET('Water Data'!$F$9,0,10*ROW('Water Data'!F158)),NA())</f>
        <v>#N/A</v>
      </c>
      <c r="M164" s="91" t="e">
        <f ca="true">+IF(AND(ISNUMBER(OFFSET('Water Data'!$G$4,0,10*ROW('Water Data'!G158))),'Data Summary'!CB164="Yes"),100-OFFSET('Water Data'!$G$4,0,10*ROW('Water Data'!G158)),NA())</f>
        <v>#N/A</v>
      </c>
      <c r="N164" s="91" t="e">
        <f ca="true">+IF(AND(ISNUMBER(OFFSET('Water Data'!$G$6,0,10*ROW('Water Data'!G158))),'Data Summary'!CC164="Yes"),OFFSET('Water Data'!$G$6,0,10*ROW('Water Data'!G158)),NA())</f>
        <v>#N/A</v>
      </c>
      <c r="O164" s="91" t="e">
        <f ca="true">+IF(AND(ISNUMBER(OFFSET('Water Data'!$G$9,0,10*ROW('Water Data'!G158))),'Data Summary'!CD164="Yes"),OFFSET('Water Data'!$G$9,0,10*ROW('Water Data'!G158)),NA())</f>
        <v>#N/A</v>
      </c>
      <c r="P164" s="91" t="e">
        <f ca="true">+IF(AND(ISNUMBER(OFFSET('Water Data'!$H$4,0,10*ROW('Water Data'!H158))),'Data Summary'!CE164="Yes"),100-OFFSET('Water Data'!$H$4,0,10*ROW('Water Data'!H158)),NA())</f>
        <v>#N/A</v>
      </c>
      <c r="Q164" s="91" t="e">
        <f ca="true">+IF(AND(ISNUMBER(OFFSET('Water Data'!$H$6,0,10*ROW('Water Data'!H158))),'Data Summary'!CF164="Yes"),OFFSET('Water Data'!$H$6,0,10*ROW('Water Data'!H158)),NA())</f>
        <v>#N/A</v>
      </c>
      <c r="R164" s="91" t="e">
        <f ca="true">+IF(AND(ISNUMBER(OFFSET('Water Data'!$H$9,0,10*ROW('Water Data'!H158))),'Data Summary'!CG164="Yes"),OFFSET('Water Data'!$H$9,0,10*ROW('Water Data'!H158)),NA())</f>
        <v>#N/A</v>
      </c>
      <c r="S164" s="91" t="e">
        <f ca="true">+IF(AND(ISNUMBER(OFFSET('Water Data'!$I$4,0,10*ROW('Water Data'!I158))),'Data Summary'!CH164="Yes"),100-OFFSET('Water Data'!$I$4,0,10*ROW('Water Data'!I158)),NA())</f>
        <v>#N/A</v>
      </c>
      <c r="T164" s="91" t="e">
        <f ca="true">+IF(AND(ISNUMBER(OFFSET('Water Data'!$I$6,0,10*ROW('Water Data'!I158))),'Data Summary'!CI164="Yes"),OFFSET('Water Data'!$I$6,0,10*ROW('Water Data'!I158)),NA())</f>
        <v>#N/A</v>
      </c>
      <c r="U164" s="91" t="e">
        <f ca="true">+IF(AND(ISNUMBER(OFFSET('Water Data'!$I$9,0,10*ROW('Water Data'!I158))),'Data Summary'!CJ164="Yes"),OFFSET('Water Data'!$I$9,0,10*ROW('Water Data'!I158)),NA())</f>
        <v>#N/A</v>
      </c>
      <c r="V164" s="92" t="e">
        <f ca="true">+IF(AND(ISNUMBER(OFFSET('Sanitation Data'!$D$4,0,10*ROW('Sanitation Data'!D158))),'Data Summary'!CK164="Yes"),100-OFFSET('Sanitation Data'!$D$4,0,10*ROW('Sanitation Data'!D158)),NA())</f>
        <v>#N/A</v>
      </c>
      <c r="W164" s="92" t="e">
        <f ca="true">+IF(AND(ISNUMBER(OFFSET('Sanitation Data'!$D$6,0,10*ROW('Sanitation Data'!D158))),'Data Summary'!CL164="Yes"),OFFSET('Sanitation Data'!$D$6,0,10*ROW('Sanitation Data'!D158)),NA())</f>
        <v>#N/A</v>
      </c>
      <c r="X164" s="92" t="e">
        <f ca="true">+IF(AND(ISNUMBER(OFFSET('Sanitation Data'!$D$10,0,10*ROW('Sanitation Data'!D158))),'Data Summary'!CM164="Yes"),OFFSET('Sanitation Data'!$D$10,0,10*ROW('Sanitation Data'!D158)),NA())</f>
        <v>#N/A</v>
      </c>
      <c r="Y164" s="92" t="e">
        <f ca="true">+IF(AND(ISNUMBER(OFFSET('Sanitation Data'!$D$11,0,10*ROW('Sanitation Data'!D158))),'Data Summary'!CN164="Yes"),OFFSET('Sanitation Data'!$D$11,0,10*ROW('Sanitation Data'!D158)),NA())</f>
        <v>#N/A</v>
      </c>
      <c r="Z164" s="92" t="e">
        <f ca="true">+IF(AND(ISNUMBER(OFFSET('Sanitation Data'!$D$12,0,10*ROW('Sanitation Data'!D158))),'Data Summary'!CO164="Yes"),OFFSET('Sanitation Data'!$D$12,0,10*ROW('Sanitation Data'!D158)),NA())</f>
        <v>#N/A</v>
      </c>
      <c r="AA164" s="92" t="e">
        <f ca="true">+IF(AND(ISNUMBER(OFFSET('Sanitation Data'!$E$4,0,10*ROW('Sanitation Data'!E158))),'Data Summary'!CP164="Yes"),100-OFFSET('Sanitation Data'!$E$4,0,10*ROW('Sanitation Data'!E158)),NA())</f>
        <v>#N/A</v>
      </c>
      <c r="AB164" s="92" t="e">
        <f ca="true">+IF(AND(ISNUMBER(OFFSET('Sanitation Data'!$E$6,0,10*ROW('Sanitation Data'!E158))),'Data Summary'!CQ164="Yes"),OFFSET('Sanitation Data'!$E$6,0,10*ROW('Sanitation Data'!E158)),NA())</f>
        <v>#N/A</v>
      </c>
      <c r="AC164" s="92" t="e">
        <f ca="true">+IF(AND(ISNUMBER(OFFSET('Sanitation Data'!$E$10,0,10*ROW('Sanitation Data'!E158))),'Data Summary'!CR164="Yes"),OFFSET('Sanitation Data'!$E$10,0,10*ROW('Sanitation Data'!E158)),NA())</f>
        <v>#N/A</v>
      </c>
      <c r="AD164" s="92" t="e">
        <f ca="true">+IF(AND(ISNUMBER(OFFSET('Sanitation Data'!$E$11,0,10*ROW('Sanitation Data'!E158))),'Data Summary'!CS164="Yes"),OFFSET('Sanitation Data'!$E$11,0,10*ROW('Sanitation Data'!E158)),NA())</f>
        <v>#N/A</v>
      </c>
      <c r="AE164" s="92" t="e">
        <f ca="true">+IF(AND(ISNUMBER(OFFSET('Sanitation Data'!$E$12,0,10*ROW('Sanitation Data'!E158))),'Data Summary'!CT164="Yes"),OFFSET('Sanitation Data'!$E$12,0,10*ROW('Sanitation Data'!E158)),NA())</f>
        <v>#N/A</v>
      </c>
      <c r="AF164" s="92" t="e">
        <f ca="true">+IF(AND(ISNUMBER(OFFSET('Sanitation Data'!$F$4,0,10*ROW('Sanitation Data'!F158))),'Data Summary'!CU164="Yes"),100-OFFSET('Sanitation Data'!$F$4,0,10*ROW('Sanitation Data'!F158)),NA())</f>
        <v>#N/A</v>
      </c>
      <c r="AG164" s="92" t="e">
        <f ca="true">+IF(AND(ISNUMBER(OFFSET('Sanitation Data'!$F$6,0,10*ROW('Sanitation Data'!F158))),'Data Summary'!CV164="Yes"),OFFSET('Sanitation Data'!$F$6,0,10*ROW('Sanitation Data'!F158)),NA())</f>
        <v>#N/A</v>
      </c>
      <c r="AH164" s="92" t="e">
        <f ca="true">+IF(AND(ISNUMBER(OFFSET('Sanitation Data'!$F$10,0,10*ROW('Sanitation Data'!F158))),'Data Summary'!CW164="Yes"),OFFSET('Sanitation Data'!$F$10,0,10*ROW('Sanitation Data'!F158)),NA())</f>
        <v>#N/A</v>
      </c>
      <c r="AI164" s="92" t="e">
        <f ca="true">+IF(AND(ISNUMBER(OFFSET('Sanitation Data'!$F$11,0,10*ROW('Sanitation Data'!F158))),'Data Summary'!CX164="Yes"),OFFSET('Sanitation Data'!$F$11,0,10*ROW('Sanitation Data'!F158)),NA())</f>
        <v>#N/A</v>
      </c>
      <c r="AJ164" s="92" t="e">
        <f ca="true">+IF(AND(ISNUMBER(OFFSET('Sanitation Data'!$F$12,0,10*ROW('Sanitation Data'!F158))),'Data Summary'!CY164="Yes"),OFFSET('Sanitation Data'!$F$12,0,10*ROW('Sanitation Data'!F158)),NA())</f>
        <v>#N/A</v>
      </c>
      <c r="AK164" s="92" t="e">
        <f ca="true">+IF(AND(ISNUMBER(OFFSET('Sanitation Data'!$G$4,0,10*ROW('Sanitation Data'!G158))),'Data Summary'!CZ164="Yes"),100-OFFSET('Sanitation Data'!$G$4,0,10*ROW('Sanitation Data'!G158)),NA())</f>
        <v>#N/A</v>
      </c>
      <c r="AL164" s="92" t="e">
        <f ca="true">+IF(AND(ISNUMBER(OFFSET('Sanitation Data'!$G$6,0,10*ROW('Sanitation Data'!G158))),'Data Summary'!DA164="Yes"),OFFSET('Sanitation Data'!$G$6,0,10*ROW('Sanitation Data'!G158)),NA())</f>
        <v>#N/A</v>
      </c>
      <c r="AM164" s="92" t="e">
        <f ca="true">+IF(AND(ISNUMBER(OFFSET('Sanitation Data'!$G$10,0,10*ROW('Sanitation Data'!G158))),'Data Summary'!DB164="Yes"),OFFSET('Sanitation Data'!$G$10,0,10*ROW('Sanitation Data'!G158)),NA())</f>
        <v>#N/A</v>
      </c>
      <c r="AN164" s="92" t="e">
        <f ca="true">+IF(AND(ISNUMBER(OFFSET('Sanitation Data'!$G$11,0,10*ROW('Sanitation Data'!G158))),'Data Summary'!DC164="Yes"),OFFSET('Sanitation Data'!$G$11,0,10*ROW('Sanitation Data'!G158)),NA())</f>
        <v>#N/A</v>
      </c>
      <c r="AO164" s="92" t="e">
        <f ca="true">+IF(AND(ISNUMBER(OFFSET('Sanitation Data'!$G$12,0,10*ROW('Sanitation Data'!G158))),'Data Summary'!DD164="Yes"),OFFSET('Sanitation Data'!$G$12,0,10*ROW('Sanitation Data'!G158)),NA())</f>
        <v>#N/A</v>
      </c>
      <c r="AP164" s="92" t="e">
        <f ca="true">+IF(AND(ISNUMBER(OFFSET('Sanitation Data'!$H$4,0,10*ROW('Sanitation Data'!H158))),'Data Summary'!DE164="Yes"),100-OFFSET('Sanitation Data'!$H$4,0,10*ROW('Sanitation Data'!H158)),NA())</f>
        <v>#N/A</v>
      </c>
      <c r="AQ164" s="92" t="e">
        <f ca="true">+IF(AND(ISNUMBER(OFFSET('Sanitation Data'!$H$6,0,10*ROW('Sanitation Data'!H158))),'Data Summary'!DF164="Yes"),OFFSET('Sanitation Data'!$H$6,0,10*ROW('Sanitation Data'!H158)),NA())</f>
        <v>#N/A</v>
      </c>
      <c r="AR164" s="92" t="e">
        <f ca="true">+IF(AND(ISNUMBER(OFFSET('Sanitation Data'!$H$10,0,10*ROW('Sanitation Data'!H158))),'Data Summary'!DG164="Yes"),OFFSET('Sanitation Data'!$H$10,0,10*ROW('Sanitation Data'!H158)),NA())</f>
        <v>#N/A</v>
      </c>
      <c r="AS164" s="92" t="e">
        <f ca="true">+IF(AND(ISNUMBER(OFFSET('Sanitation Data'!$H$11,0,10*ROW('Sanitation Data'!H158))),'Data Summary'!DH164="Yes"),OFFSET('Sanitation Data'!$H$11,0,10*ROW('Sanitation Data'!H158)),NA())</f>
        <v>#N/A</v>
      </c>
      <c r="AT164" s="92" t="e">
        <f ca="true">+IF(AND(ISNUMBER(OFFSET('Sanitation Data'!$H$12,0,10*ROW('Sanitation Data'!H158))),'Data Summary'!DI164="Yes"),OFFSET('Sanitation Data'!$H$12,0,10*ROW('Sanitation Data'!H158)),NA())</f>
        <v>#N/A</v>
      </c>
      <c r="AU164" s="92" t="e">
        <f ca="true">+IF(AND(ISNUMBER(OFFSET('Sanitation Data'!$I$4,0,10*ROW('Sanitation Data'!I158))),'Data Summary'!DJ164="Yes"),100-OFFSET('Sanitation Data'!$I$4,0,10*ROW('Sanitation Data'!I158)),NA())</f>
        <v>#N/A</v>
      </c>
      <c r="AV164" s="92" t="e">
        <f ca="true">+IF(AND(ISNUMBER(OFFSET('Sanitation Data'!$I$6,0,10*ROW('Sanitation Data'!I158))),'Data Summary'!DK164="Yes"),OFFSET('Sanitation Data'!$I$6,0,10*ROW('Sanitation Data'!I158)),NA())</f>
        <v>#N/A</v>
      </c>
      <c r="AW164" s="92" t="e">
        <f ca="true">+IF(AND(ISNUMBER(OFFSET('Sanitation Data'!$I$10,0,10*ROW('Sanitation Data'!I158))),'Data Summary'!DL164="Yes"),OFFSET('Sanitation Data'!$I$10,0,10*ROW('Sanitation Data'!I158)),NA())</f>
        <v>#N/A</v>
      </c>
      <c r="AX164" s="92" t="e">
        <f ca="true">+IF(AND(ISNUMBER(OFFSET('Sanitation Data'!$I$11,0,10*ROW('Sanitation Data'!I158))),'Data Summary'!DM164="Yes"),OFFSET('Sanitation Data'!$I$11,0,10*ROW('Sanitation Data'!I158)),NA())</f>
        <v>#N/A</v>
      </c>
      <c r="AY164" s="92" t="e">
        <f ca="true">+IF(AND(ISNUMBER(OFFSET('Sanitation Data'!$I$12,0,10*ROW('Sanitation Data'!I158))),'Data Summary'!DN164="Yes"),OFFSET('Sanitation Data'!$I$12,0,10*ROW('Sanitation Data'!I158)),NA())</f>
        <v>#N/A</v>
      </c>
      <c r="AZ164" s="93" t="e">
        <f ca="true">+IF(AND(ISNUMBER(OFFSET('Hygiene Data'!$D$5,0,10*ROW('Hygiene Data'!D158))),'Data Summary'!DO164="Yes"),OFFSET('Hygiene Data'!$D$5,0,10*ROW('Hygiene Data'!D158)),NA())</f>
        <v>#N/A</v>
      </c>
      <c r="BA164" s="93" t="e">
        <f ca="true">+IF(AND(ISNUMBER(OFFSET('Hygiene Data'!$D$7,0,10*ROW('Hygiene Data'!D158))),'Data Summary'!DP164="Yes"),OFFSET('Hygiene Data'!$D$7,0,10*ROW('Hygiene Data'!D158)),NA())</f>
        <v>#N/A</v>
      </c>
      <c r="BB164" s="93" t="e">
        <f ca="true">+IF(AND(ISNUMBER(OFFSET('Hygiene Data'!$D$9,0,10*ROW('Hygiene Data'!D158))),'Data Summary'!DQ164="Yes"),OFFSET('Hygiene Data'!$D$9,0,10*ROW('Hygiene Data'!D158)),NA())</f>
        <v>#N/A</v>
      </c>
      <c r="BC164" s="93" t="e">
        <f ca="true">+IF(AND(ISNUMBER(OFFSET('Hygiene Data'!$E$5,0,10*ROW('Hygiene Data'!E158))),'Data Summary'!DR164="Yes"),OFFSET('Hygiene Data'!$E$5,0,10*ROW('Hygiene Data'!E158)),NA())</f>
        <v>#N/A</v>
      </c>
      <c r="BD164" s="93" t="e">
        <f ca="true">+IF(AND(ISNUMBER(OFFSET('Hygiene Data'!$E$7,0,10*ROW('Hygiene Data'!E158))),'Data Summary'!DS164="Yes"),OFFSET('Hygiene Data'!$E$7,0,10*ROW('Hygiene Data'!E158)),NA())</f>
        <v>#N/A</v>
      </c>
      <c r="BE164" s="93" t="e">
        <f ca="true">+IF(AND(ISNUMBER(OFFSET('Hygiene Data'!$E$9,0,10*ROW('Hygiene Data'!E158))),'Data Summary'!DT164="Yes"),OFFSET('Hygiene Data'!$E$9,0,10*ROW('Hygiene Data'!E158)),NA())</f>
        <v>#N/A</v>
      </c>
      <c r="BF164" s="93" t="e">
        <f ca="true">+IF(AND(ISNUMBER(OFFSET('Hygiene Data'!$F$5,0,10*ROW('Hygiene Data'!F158))),'Data Summary'!DU164="Yes"),OFFSET('Hygiene Data'!$F$5,0,10*ROW('Hygiene Data'!F158)),NA())</f>
        <v>#N/A</v>
      </c>
      <c r="BG164" s="93" t="e">
        <f ca="true">+IF(AND(ISNUMBER(OFFSET('Hygiene Data'!$F$7,0,10*ROW('Hygiene Data'!F158))),'Data Summary'!DV164="Yes"),OFFSET('Hygiene Data'!$F$7,0,10*ROW('Hygiene Data'!F158)),NA())</f>
        <v>#N/A</v>
      </c>
      <c r="BH164" s="93" t="e">
        <f ca="true">+IF(AND(ISNUMBER(OFFSET('Hygiene Data'!$F$9,0,10*ROW('Hygiene Data'!F158))),'Data Summary'!DW164="Yes"),OFFSET('Hygiene Data'!$F$9,0,10*ROW('Hygiene Data'!F158)),NA())</f>
        <v>#N/A</v>
      </c>
      <c r="BI164" s="93" t="e">
        <f ca="true">+IF(AND(ISNUMBER(OFFSET('Hygiene Data'!$G$5,0,10*ROW('Hygiene Data'!G158))),'Data Summary'!DX164="Yes"),OFFSET('Hygiene Data'!$G$5,0,10*ROW('Hygiene Data'!G158)),NA())</f>
        <v>#N/A</v>
      </c>
      <c r="BJ164" s="93" t="e">
        <f ca="true">+IF(AND(ISNUMBER(OFFSET('Hygiene Data'!$G$7,0,10*ROW('Hygiene Data'!G158))),'Data Summary'!DY164="Yes"),OFFSET('Hygiene Data'!$G$7,0,10*ROW('Hygiene Data'!G158)),NA())</f>
        <v>#N/A</v>
      </c>
      <c r="BK164" s="93" t="e">
        <f ca="true">+IF(AND(ISNUMBER(OFFSET('Hygiene Data'!$G$9,0,10*ROW('Hygiene Data'!G158))),'Data Summary'!DZ164="Yes"),OFFSET('Hygiene Data'!$G$9,0,10*ROW('Hygiene Data'!G158)),NA())</f>
        <v>#N/A</v>
      </c>
      <c r="BL164" s="93" t="e">
        <f ca="true">+IF(AND(ISNUMBER(OFFSET('Hygiene Data'!$H$5,0,10*ROW('Hygiene Data'!H158))),'Data Summary'!EA164="Yes"),OFFSET('Hygiene Data'!$H$5,0,10*ROW('Hygiene Data'!H158)),NA())</f>
        <v>#N/A</v>
      </c>
      <c r="BM164" s="93" t="e">
        <f ca="true">+IF(AND(ISNUMBER(OFFSET('Hygiene Data'!$H$7,0,10*ROW('Hygiene Data'!H158))),'Data Summary'!EB164="Yes"),OFFSET('Hygiene Data'!$H$7,0,10*ROW('Hygiene Data'!H158)),NA())</f>
        <v>#N/A</v>
      </c>
      <c r="BN164" s="93" t="e">
        <f ca="true">+IF(AND(ISNUMBER(OFFSET('Hygiene Data'!$H$9,0,10*ROW('Hygiene Data'!H158))),'Data Summary'!EC164="Yes"),OFFSET('Hygiene Data'!$H$9,0,10*ROW('Hygiene Data'!H158)),NA())</f>
        <v>#N/A</v>
      </c>
      <c r="BO164" s="93" t="e">
        <f ca="true">+IF(AND(ISNUMBER(OFFSET('Hygiene Data'!$I$5,0,10*ROW('Hygiene Data'!I158))),'Data Summary'!ED164="Yes"),OFFSET('Hygiene Data'!$I$5,0,10*ROW('Hygiene Data'!I158)),NA())</f>
        <v>#N/A</v>
      </c>
      <c r="BP164" s="93" t="e">
        <f ca="true">+IF(AND(ISNUMBER(OFFSET('Hygiene Data'!$I$7,0,10*ROW('Hygiene Data'!I158))),'Data Summary'!EE164="Yes"),OFFSET('Hygiene Data'!$I$7,0,10*ROW('Hygiene Data'!I158)),NA())</f>
        <v>#N/A</v>
      </c>
      <c r="BQ164" s="93" t="e">
        <f ca="true">+IF(AND(ISNUMBER(OFFSET('Hygiene Data'!$I$9,0,10*ROW('Hygiene Data'!I158))),'Data Summary'!EF164="Yes"),OFFSET('Hygiene Data'!$I$9,0,10*ROW('Hygiene Data'!I158)),NA())</f>
        <v>#N/A</v>
      </c>
    </row>
    <row xmlns:x14ac="http://schemas.microsoft.com/office/spreadsheetml/2009/9/ac" r="165" x14ac:dyDescent="0.2">
      <c r="A165" s="328" t="e">
        <f ca="true">+RIGHT('Data Summary'!A165,LEN('Data Summary'!A165)-9)</f>
        <v>#VALUE!</v>
      </c>
      <c r="B165" s="35" t="str">
        <f ca="true">+IF(ISTEXT('Data Summary'!B165),'Data Summary'!B165,"")</f>
        <v/>
      </c>
      <c r="C165" s="327" t="e">
        <f ca="true">+VALUE('Data Summary'!C165)</f>
        <v>#VALUE!</v>
      </c>
      <c r="D165" s="91" t="e">
        <f ca="true">+IF(AND(ISNUMBER(OFFSET('Water Data'!$D$4,0,10*ROW('Water Data'!D159))),'Data Summary'!BS165="Yes"),100-OFFSET('Water Data'!$D$4,0,10*ROW('Water Data'!D159)),NA())</f>
        <v>#N/A</v>
      </c>
      <c r="E165" s="91" t="e">
        <f ca="true">+IF(AND(ISNUMBER(OFFSET('Water Data'!$D$6,0,10*ROW('Water Data'!D159))),'Data Summary'!BT165="Yes"),OFFSET('Water Data'!$D$6,0,10*ROW('Water Data'!D159)),NA())</f>
        <v>#N/A</v>
      </c>
      <c r="F165" s="91" t="e">
        <f ca="true">+IF(AND(ISNUMBER(OFFSET('Water Data'!$D$9,0,10*ROW('Water Data'!D159))),'Data Summary'!BU165="Yes"),OFFSET('Water Data'!$D$9,0,10*ROW('Water Data'!D159)),NA())</f>
        <v>#N/A</v>
      </c>
      <c r="G165" s="91" t="e">
        <f ca="true">+IF(AND(ISNUMBER(OFFSET('Water Data'!$E$4,0,10*ROW('Water Data'!E159))),'Data Summary'!BV165="Yes"),100-OFFSET('Water Data'!$E$4,0,10*ROW('Water Data'!E159)),NA())</f>
        <v>#N/A</v>
      </c>
      <c r="H165" s="91" t="e">
        <f ca="true">+IF(AND(ISNUMBER(OFFSET('Water Data'!$E$6,0,10*ROW('Water Data'!E159))),'Data Summary'!BW165="Yes"),OFFSET('Water Data'!$E$6,0,10*ROW('Water Data'!E159)),NA())</f>
        <v>#N/A</v>
      </c>
      <c r="I165" s="91" t="e">
        <f ca="true">+IF(AND(ISNUMBER(OFFSET('Water Data'!$E$9,0,10*ROW('Water Data'!E159))),'Data Summary'!BX165="Yes"),OFFSET('Water Data'!$E$9,0,10*ROW('Water Data'!E159)),NA())</f>
        <v>#N/A</v>
      </c>
      <c r="J165" s="91" t="e">
        <f ca="true">+IF(AND(ISNUMBER(OFFSET('Water Data'!$F$4,0,10*ROW('Water Data'!F159))),'Data Summary'!BY165="Yes"),100-OFFSET('Water Data'!$F$4,0,10*ROW('Water Data'!F159)),NA())</f>
        <v>#N/A</v>
      </c>
      <c r="K165" s="91" t="e">
        <f ca="true">+IF(AND(ISNUMBER(OFFSET('Water Data'!$F$6,0,10*ROW('Water Data'!F159))),'Data Summary'!BZ165="Yes"),OFFSET('Water Data'!$F$6,0,10*ROW('Water Data'!F159)),NA())</f>
        <v>#N/A</v>
      </c>
      <c r="L165" s="91" t="e">
        <f ca="true">+IF(AND(ISNUMBER(OFFSET('Water Data'!$F$9,0,10*ROW('Water Data'!F159))),'Data Summary'!CA165="Yes"),OFFSET('Water Data'!$F$9,0,10*ROW('Water Data'!F159)),NA())</f>
        <v>#N/A</v>
      </c>
      <c r="M165" s="91" t="e">
        <f ca="true">+IF(AND(ISNUMBER(OFFSET('Water Data'!$G$4,0,10*ROW('Water Data'!G159))),'Data Summary'!CB165="Yes"),100-OFFSET('Water Data'!$G$4,0,10*ROW('Water Data'!G159)),NA())</f>
        <v>#N/A</v>
      </c>
      <c r="N165" s="91" t="e">
        <f ca="true">+IF(AND(ISNUMBER(OFFSET('Water Data'!$G$6,0,10*ROW('Water Data'!G159))),'Data Summary'!CC165="Yes"),OFFSET('Water Data'!$G$6,0,10*ROW('Water Data'!G159)),NA())</f>
        <v>#N/A</v>
      </c>
      <c r="O165" s="91" t="e">
        <f ca="true">+IF(AND(ISNUMBER(OFFSET('Water Data'!$G$9,0,10*ROW('Water Data'!G159))),'Data Summary'!CD165="Yes"),OFFSET('Water Data'!$G$9,0,10*ROW('Water Data'!G159)),NA())</f>
        <v>#N/A</v>
      </c>
      <c r="P165" s="91" t="e">
        <f ca="true">+IF(AND(ISNUMBER(OFFSET('Water Data'!$H$4,0,10*ROW('Water Data'!H159))),'Data Summary'!CE165="Yes"),100-OFFSET('Water Data'!$H$4,0,10*ROW('Water Data'!H159)),NA())</f>
        <v>#N/A</v>
      </c>
      <c r="Q165" s="91" t="e">
        <f ca="true">+IF(AND(ISNUMBER(OFFSET('Water Data'!$H$6,0,10*ROW('Water Data'!H159))),'Data Summary'!CF165="Yes"),OFFSET('Water Data'!$H$6,0,10*ROW('Water Data'!H159)),NA())</f>
        <v>#N/A</v>
      </c>
      <c r="R165" s="91" t="e">
        <f ca="true">+IF(AND(ISNUMBER(OFFSET('Water Data'!$H$9,0,10*ROW('Water Data'!H159))),'Data Summary'!CG165="Yes"),OFFSET('Water Data'!$H$9,0,10*ROW('Water Data'!H159)),NA())</f>
        <v>#N/A</v>
      </c>
      <c r="S165" s="91" t="e">
        <f ca="true">+IF(AND(ISNUMBER(OFFSET('Water Data'!$I$4,0,10*ROW('Water Data'!I159))),'Data Summary'!CH165="Yes"),100-OFFSET('Water Data'!$I$4,0,10*ROW('Water Data'!I159)),NA())</f>
        <v>#N/A</v>
      </c>
      <c r="T165" s="91" t="e">
        <f ca="true">+IF(AND(ISNUMBER(OFFSET('Water Data'!$I$6,0,10*ROW('Water Data'!I159))),'Data Summary'!CI165="Yes"),OFFSET('Water Data'!$I$6,0,10*ROW('Water Data'!I159)),NA())</f>
        <v>#N/A</v>
      </c>
      <c r="U165" s="91" t="e">
        <f ca="true">+IF(AND(ISNUMBER(OFFSET('Water Data'!$I$9,0,10*ROW('Water Data'!I159))),'Data Summary'!CJ165="Yes"),OFFSET('Water Data'!$I$9,0,10*ROW('Water Data'!I159)),NA())</f>
        <v>#N/A</v>
      </c>
      <c r="V165" s="92" t="e">
        <f ca="true">+IF(AND(ISNUMBER(OFFSET('Sanitation Data'!$D$4,0,10*ROW('Sanitation Data'!D159))),'Data Summary'!CK165="Yes"),100-OFFSET('Sanitation Data'!$D$4,0,10*ROW('Sanitation Data'!D159)),NA())</f>
        <v>#N/A</v>
      </c>
      <c r="W165" s="92" t="e">
        <f ca="true">+IF(AND(ISNUMBER(OFFSET('Sanitation Data'!$D$6,0,10*ROW('Sanitation Data'!D159))),'Data Summary'!CL165="Yes"),OFFSET('Sanitation Data'!$D$6,0,10*ROW('Sanitation Data'!D159)),NA())</f>
        <v>#N/A</v>
      </c>
      <c r="X165" s="92" t="e">
        <f ca="true">+IF(AND(ISNUMBER(OFFSET('Sanitation Data'!$D$10,0,10*ROW('Sanitation Data'!D159))),'Data Summary'!CM165="Yes"),OFFSET('Sanitation Data'!$D$10,0,10*ROW('Sanitation Data'!D159)),NA())</f>
        <v>#N/A</v>
      </c>
      <c r="Y165" s="92" t="e">
        <f ca="true">+IF(AND(ISNUMBER(OFFSET('Sanitation Data'!$D$11,0,10*ROW('Sanitation Data'!D159))),'Data Summary'!CN165="Yes"),OFFSET('Sanitation Data'!$D$11,0,10*ROW('Sanitation Data'!D159)),NA())</f>
        <v>#N/A</v>
      </c>
      <c r="Z165" s="92" t="e">
        <f ca="true">+IF(AND(ISNUMBER(OFFSET('Sanitation Data'!$D$12,0,10*ROW('Sanitation Data'!D159))),'Data Summary'!CO165="Yes"),OFFSET('Sanitation Data'!$D$12,0,10*ROW('Sanitation Data'!D159)),NA())</f>
        <v>#N/A</v>
      </c>
      <c r="AA165" s="92" t="e">
        <f ca="true">+IF(AND(ISNUMBER(OFFSET('Sanitation Data'!$E$4,0,10*ROW('Sanitation Data'!E159))),'Data Summary'!CP165="Yes"),100-OFFSET('Sanitation Data'!$E$4,0,10*ROW('Sanitation Data'!E159)),NA())</f>
        <v>#N/A</v>
      </c>
      <c r="AB165" s="92" t="e">
        <f ca="true">+IF(AND(ISNUMBER(OFFSET('Sanitation Data'!$E$6,0,10*ROW('Sanitation Data'!E159))),'Data Summary'!CQ165="Yes"),OFFSET('Sanitation Data'!$E$6,0,10*ROW('Sanitation Data'!E159)),NA())</f>
        <v>#N/A</v>
      </c>
      <c r="AC165" s="92" t="e">
        <f ca="true">+IF(AND(ISNUMBER(OFFSET('Sanitation Data'!$E$10,0,10*ROW('Sanitation Data'!E159))),'Data Summary'!CR165="Yes"),OFFSET('Sanitation Data'!$E$10,0,10*ROW('Sanitation Data'!E159)),NA())</f>
        <v>#N/A</v>
      </c>
      <c r="AD165" s="92" t="e">
        <f ca="true">+IF(AND(ISNUMBER(OFFSET('Sanitation Data'!$E$11,0,10*ROW('Sanitation Data'!E159))),'Data Summary'!CS165="Yes"),OFFSET('Sanitation Data'!$E$11,0,10*ROW('Sanitation Data'!E159)),NA())</f>
        <v>#N/A</v>
      </c>
      <c r="AE165" s="92" t="e">
        <f ca="true">+IF(AND(ISNUMBER(OFFSET('Sanitation Data'!$E$12,0,10*ROW('Sanitation Data'!E159))),'Data Summary'!CT165="Yes"),OFFSET('Sanitation Data'!$E$12,0,10*ROW('Sanitation Data'!E159)),NA())</f>
        <v>#N/A</v>
      </c>
      <c r="AF165" s="92" t="e">
        <f ca="true">+IF(AND(ISNUMBER(OFFSET('Sanitation Data'!$F$4,0,10*ROW('Sanitation Data'!F159))),'Data Summary'!CU165="Yes"),100-OFFSET('Sanitation Data'!$F$4,0,10*ROW('Sanitation Data'!F159)),NA())</f>
        <v>#N/A</v>
      </c>
      <c r="AG165" s="92" t="e">
        <f ca="true">+IF(AND(ISNUMBER(OFFSET('Sanitation Data'!$F$6,0,10*ROW('Sanitation Data'!F159))),'Data Summary'!CV165="Yes"),OFFSET('Sanitation Data'!$F$6,0,10*ROW('Sanitation Data'!F159)),NA())</f>
        <v>#N/A</v>
      </c>
      <c r="AH165" s="92" t="e">
        <f ca="true">+IF(AND(ISNUMBER(OFFSET('Sanitation Data'!$F$10,0,10*ROW('Sanitation Data'!F159))),'Data Summary'!CW165="Yes"),OFFSET('Sanitation Data'!$F$10,0,10*ROW('Sanitation Data'!F159)),NA())</f>
        <v>#N/A</v>
      </c>
      <c r="AI165" s="92" t="e">
        <f ca="true">+IF(AND(ISNUMBER(OFFSET('Sanitation Data'!$F$11,0,10*ROW('Sanitation Data'!F159))),'Data Summary'!CX165="Yes"),OFFSET('Sanitation Data'!$F$11,0,10*ROW('Sanitation Data'!F159)),NA())</f>
        <v>#N/A</v>
      </c>
      <c r="AJ165" s="92" t="e">
        <f ca="true">+IF(AND(ISNUMBER(OFFSET('Sanitation Data'!$F$12,0,10*ROW('Sanitation Data'!F159))),'Data Summary'!CY165="Yes"),OFFSET('Sanitation Data'!$F$12,0,10*ROW('Sanitation Data'!F159)),NA())</f>
        <v>#N/A</v>
      </c>
      <c r="AK165" s="92" t="e">
        <f ca="true">+IF(AND(ISNUMBER(OFFSET('Sanitation Data'!$G$4,0,10*ROW('Sanitation Data'!G159))),'Data Summary'!CZ165="Yes"),100-OFFSET('Sanitation Data'!$G$4,0,10*ROW('Sanitation Data'!G159)),NA())</f>
        <v>#N/A</v>
      </c>
      <c r="AL165" s="92" t="e">
        <f ca="true">+IF(AND(ISNUMBER(OFFSET('Sanitation Data'!$G$6,0,10*ROW('Sanitation Data'!G159))),'Data Summary'!DA165="Yes"),OFFSET('Sanitation Data'!$G$6,0,10*ROW('Sanitation Data'!G159)),NA())</f>
        <v>#N/A</v>
      </c>
      <c r="AM165" s="92" t="e">
        <f ca="true">+IF(AND(ISNUMBER(OFFSET('Sanitation Data'!$G$10,0,10*ROW('Sanitation Data'!G159))),'Data Summary'!DB165="Yes"),OFFSET('Sanitation Data'!$G$10,0,10*ROW('Sanitation Data'!G159)),NA())</f>
        <v>#N/A</v>
      </c>
      <c r="AN165" s="92" t="e">
        <f ca="true">+IF(AND(ISNUMBER(OFFSET('Sanitation Data'!$G$11,0,10*ROW('Sanitation Data'!G159))),'Data Summary'!DC165="Yes"),OFFSET('Sanitation Data'!$G$11,0,10*ROW('Sanitation Data'!G159)),NA())</f>
        <v>#N/A</v>
      </c>
      <c r="AO165" s="92" t="e">
        <f ca="true">+IF(AND(ISNUMBER(OFFSET('Sanitation Data'!$G$12,0,10*ROW('Sanitation Data'!G159))),'Data Summary'!DD165="Yes"),OFFSET('Sanitation Data'!$G$12,0,10*ROW('Sanitation Data'!G159)),NA())</f>
        <v>#N/A</v>
      </c>
      <c r="AP165" s="92" t="e">
        <f ca="true">+IF(AND(ISNUMBER(OFFSET('Sanitation Data'!$H$4,0,10*ROW('Sanitation Data'!H159))),'Data Summary'!DE165="Yes"),100-OFFSET('Sanitation Data'!$H$4,0,10*ROW('Sanitation Data'!H159)),NA())</f>
        <v>#N/A</v>
      </c>
      <c r="AQ165" s="92" t="e">
        <f ca="true">+IF(AND(ISNUMBER(OFFSET('Sanitation Data'!$H$6,0,10*ROW('Sanitation Data'!H159))),'Data Summary'!DF165="Yes"),OFFSET('Sanitation Data'!$H$6,0,10*ROW('Sanitation Data'!H159)),NA())</f>
        <v>#N/A</v>
      </c>
      <c r="AR165" s="92" t="e">
        <f ca="true">+IF(AND(ISNUMBER(OFFSET('Sanitation Data'!$H$10,0,10*ROW('Sanitation Data'!H159))),'Data Summary'!DG165="Yes"),OFFSET('Sanitation Data'!$H$10,0,10*ROW('Sanitation Data'!H159)),NA())</f>
        <v>#N/A</v>
      </c>
      <c r="AS165" s="92" t="e">
        <f ca="true">+IF(AND(ISNUMBER(OFFSET('Sanitation Data'!$H$11,0,10*ROW('Sanitation Data'!H159))),'Data Summary'!DH165="Yes"),OFFSET('Sanitation Data'!$H$11,0,10*ROW('Sanitation Data'!H159)),NA())</f>
        <v>#N/A</v>
      </c>
      <c r="AT165" s="92" t="e">
        <f ca="true">+IF(AND(ISNUMBER(OFFSET('Sanitation Data'!$H$12,0,10*ROW('Sanitation Data'!H159))),'Data Summary'!DI165="Yes"),OFFSET('Sanitation Data'!$H$12,0,10*ROW('Sanitation Data'!H159)),NA())</f>
        <v>#N/A</v>
      </c>
      <c r="AU165" s="92" t="e">
        <f ca="true">+IF(AND(ISNUMBER(OFFSET('Sanitation Data'!$I$4,0,10*ROW('Sanitation Data'!I159))),'Data Summary'!DJ165="Yes"),100-OFFSET('Sanitation Data'!$I$4,0,10*ROW('Sanitation Data'!I159)),NA())</f>
        <v>#N/A</v>
      </c>
      <c r="AV165" s="92" t="e">
        <f ca="true">+IF(AND(ISNUMBER(OFFSET('Sanitation Data'!$I$6,0,10*ROW('Sanitation Data'!I159))),'Data Summary'!DK165="Yes"),OFFSET('Sanitation Data'!$I$6,0,10*ROW('Sanitation Data'!I159)),NA())</f>
        <v>#N/A</v>
      </c>
      <c r="AW165" s="92" t="e">
        <f ca="true">+IF(AND(ISNUMBER(OFFSET('Sanitation Data'!$I$10,0,10*ROW('Sanitation Data'!I159))),'Data Summary'!DL165="Yes"),OFFSET('Sanitation Data'!$I$10,0,10*ROW('Sanitation Data'!I159)),NA())</f>
        <v>#N/A</v>
      </c>
      <c r="AX165" s="92" t="e">
        <f ca="true">+IF(AND(ISNUMBER(OFFSET('Sanitation Data'!$I$11,0,10*ROW('Sanitation Data'!I159))),'Data Summary'!DM165="Yes"),OFFSET('Sanitation Data'!$I$11,0,10*ROW('Sanitation Data'!I159)),NA())</f>
        <v>#N/A</v>
      </c>
      <c r="AY165" s="92" t="e">
        <f ca="true">+IF(AND(ISNUMBER(OFFSET('Sanitation Data'!$I$12,0,10*ROW('Sanitation Data'!I159))),'Data Summary'!DN165="Yes"),OFFSET('Sanitation Data'!$I$12,0,10*ROW('Sanitation Data'!I159)),NA())</f>
        <v>#N/A</v>
      </c>
      <c r="AZ165" s="93" t="e">
        <f ca="true">+IF(AND(ISNUMBER(OFFSET('Hygiene Data'!$D$5,0,10*ROW('Hygiene Data'!D159))),'Data Summary'!DO165="Yes"),OFFSET('Hygiene Data'!$D$5,0,10*ROW('Hygiene Data'!D159)),NA())</f>
        <v>#N/A</v>
      </c>
      <c r="BA165" s="93" t="e">
        <f ca="true">+IF(AND(ISNUMBER(OFFSET('Hygiene Data'!$D$7,0,10*ROW('Hygiene Data'!D159))),'Data Summary'!DP165="Yes"),OFFSET('Hygiene Data'!$D$7,0,10*ROW('Hygiene Data'!D159)),NA())</f>
        <v>#N/A</v>
      </c>
      <c r="BB165" s="93" t="e">
        <f ca="true">+IF(AND(ISNUMBER(OFFSET('Hygiene Data'!$D$9,0,10*ROW('Hygiene Data'!D159))),'Data Summary'!DQ165="Yes"),OFFSET('Hygiene Data'!$D$9,0,10*ROW('Hygiene Data'!D159)),NA())</f>
        <v>#N/A</v>
      </c>
      <c r="BC165" s="93" t="e">
        <f ca="true">+IF(AND(ISNUMBER(OFFSET('Hygiene Data'!$E$5,0,10*ROW('Hygiene Data'!E159))),'Data Summary'!DR165="Yes"),OFFSET('Hygiene Data'!$E$5,0,10*ROW('Hygiene Data'!E159)),NA())</f>
        <v>#N/A</v>
      </c>
      <c r="BD165" s="93" t="e">
        <f ca="true">+IF(AND(ISNUMBER(OFFSET('Hygiene Data'!$E$7,0,10*ROW('Hygiene Data'!E159))),'Data Summary'!DS165="Yes"),OFFSET('Hygiene Data'!$E$7,0,10*ROW('Hygiene Data'!E159)),NA())</f>
        <v>#N/A</v>
      </c>
      <c r="BE165" s="93" t="e">
        <f ca="true">+IF(AND(ISNUMBER(OFFSET('Hygiene Data'!$E$9,0,10*ROW('Hygiene Data'!E159))),'Data Summary'!DT165="Yes"),OFFSET('Hygiene Data'!$E$9,0,10*ROW('Hygiene Data'!E159)),NA())</f>
        <v>#N/A</v>
      </c>
      <c r="BF165" s="93" t="e">
        <f ca="true">+IF(AND(ISNUMBER(OFFSET('Hygiene Data'!$F$5,0,10*ROW('Hygiene Data'!F159))),'Data Summary'!DU165="Yes"),OFFSET('Hygiene Data'!$F$5,0,10*ROW('Hygiene Data'!F159)),NA())</f>
        <v>#N/A</v>
      </c>
      <c r="BG165" s="93" t="e">
        <f ca="true">+IF(AND(ISNUMBER(OFFSET('Hygiene Data'!$F$7,0,10*ROW('Hygiene Data'!F159))),'Data Summary'!DV165="Yes"),OFFSET('Hygiene Data'!$F$7,0,10*ROW('Hygiene Data'!F159)),NA())</f>
        <v>#N/A</v>
      </c>
      <c r="BH165" s="93" t="e">
        <f ca="true">+IF(AND(ISNUMBER(OFFSET('Hygiene Data'!$F$9,0,10*ROW('Hygiene Data'!F159))),'Data Summary'!DW165="Yes"),OFFSET('Hygiene Data'!$F$9,0,10*ROW('Hygiene Data'!F159)),NA())</f>
        <v>#N/A</v>
      </c>
      <c r="BI165" s="93" t="e">
        <f ca="true">+IF(AND(ISNUMBER(OFFSET('Hygiene Data'!$G$5,0,10*ROW('Hygiene Data'!G159))),'Data Summary'!DX165="Yes"),OFFSET('Hygiene Data'!$G$5,0,10*ROW('Hygiene Data'!G159)),NA())</f>
        <v>#N/A</v>
      </c>
      <c r="BJ165" s="93" t="e">
        <f ca="true">+IF(AND(ISNUMBER(OFFSET('Hygiene Data'!$G$7,0,10*ROW('Hygiene Data'!G159))),'Data Summary'!DY165="Yes"),OFFSET('Hygiene Data'!$G$7,0,10*ROW('Hygiene Data'!G159)),NA())</f>
        <v>#N/A</v>
      </c>
      <c r="BK165" s="93" t="e">
        <f ca="true">+IF(AND(ISNUMBER(OFFSET('Hygiene Data'!$G$9,0,10*ROW('Hygiene Data'!G159))),'Data Summary'!DZ165="Yes"),OFFSET('Hygiene Data'!$G$9,0,10*ROW('Hygiene Data'!G159)),NA())</f>
        <v>#N/A</v>
      </c>
      <c r="BL165" s="93" t="e">
        <f ca="true">+IF(AND(ISNUMBER(OFFSET('Hygiene Data'!$H$5,0,10*ROW('Hygiene Data'!H159))),'Data Summary'!EA165="Yes"),OFFSET('Hygiene Data'!$H$5,0,10*ROW('Hygiene Data'!H159)),NA())</f>
        <v>#N/A</v>
      </c>
      <c r="BM165" s="93" t="e">
        <f ca="true">+IF(AND(ISNUMBER(OFFSET('Hygiene Data'!$H$7,0,10*ROW('Hygiene Data'!H159))),'Data Summary'!EB165="Yes"),OFFSET('Hygiene Data'!$H$7,0,10*ROW('Hygiene Data'!H159)),NA())</f>
        <v>#N/A</v>
      </c>
      <c r="BN165" s="93" t="e">
        <f ca="true">+IF(AND(ISNUMBER(OFFSET('Hygiene Data'!$H$9,0,10*ROW('Hygiene Data'!H159))),'Data Summary'!EC165="Yes"),OFFSET('Hygiene Data'!$H$9,0,10*ROW('Hygiene Data'!H159)),NA())</f>
        <v>#N/A</v>
      </c>
      <c r="BO165" s="93" t="e">
        <f ca="true">+IF(AND(ISNUMBER(OFFSET('Hygiene Data'!$I$5,0,10*ROW('Hygiene Data'!I159))),'Data Summary'!ED165="Yes"),OFFSET('Hygiene Data'!$I$5,0,10*ROW('Hygiene Data'!I159)),NA())</f>
        <v>#N/A</v>
      </c>
      <c r="BP165" s="93" t="e">
        <f ca="true">+IF(AND(ISNUMBER(OFFSET('Hygiene Data'!$I$7,0,10*ROW('Hygiene Data'!I159))),'Data Summary'!EE165="Yes"),OFFSET('Hygiene Data'!$I$7,0,10*ROW('Hygiene Data'!I159)),NA())</f>
        <v>#N/A</v>
      </c>
      <c r="BQ165" s="93" t="e">
        <f ca="true">+IF(AND(ISNUMBER(OFFSET('Hygiene Data'!$I$9,0,10*ROW('Hygiene Data'!I159))),'Data Summary'!EF165="Yes"),OFFSET('Hygiene Data'!$I$9,0,10*ROW('Hygiene Data'!I159)),NA())</f>
        <v>#N/A</v>
      </c>
    </row>
    <row xmlns:x14ac="http://schemas.microsoft.com/office/spreadsheetml/2009/9/ac" r="166" x14ac:dyDescent="0.2">
      <c r="A166" s="328" t="e">
        <f ca="true">+RIGHT('Data Summary'!A166,LEN('Data Summary'!A166)-9)</f>
        <v>#VALUE!</v>
      </c>
      <c r="B166" s="35" t="str">
        <f ca="true">+IF(ISTEXT('Data Summary'!B166),'Data Summary'!B166,"")</f>
        <v/>
      </c>
      <c r="C166" s="327" t="e">
        <f ca="true">+VALUE('Data Summary'!C166)</f>
        <v>#VALUE!</v>
      </c>
      <c r="D166" s="91" t="e">
        <f ca="true">+IF(AND(ISNUMBER(OFFSET('Water Data'!$D$4,0,10*ROW('Water Data'!D160))),'Data Summary'!BS166="Yes"),100-OFFSET('Water Data'!$D$4,0,10*ROW('Water Data'!D160)),NA())</f>
        <v>#N/A</v>
      </c>
      <c r="E166" s="91" t="e">
        <f ca="true">+IF(AND(ISNUMBER(OFFSET('Water Data'!$D$6,0,10*ROW('Water Data'!D160))),'Data Summary'!BT166="Yes"),OFFSET('Water Data'!$D$6,0,10*ROW('Water Data'!D160)),NA())</f>
        <v>#N/A</v>
      </c>
      <c r="F166" s="91" t="e">
        <f ca="true">+IF(AND(ISNUMBER(OFFSET('Water Data'!$D$9,0,10*ROW('Water Data'!D160))),'Data Summary'!BU166="Yes"),OFFSET('Water Data'!$D$9,0,10*ROW('Water Data'!D160)),NA())</f>
        <v>#N/A</v>
      </c>
      <c r="G166" s="91" t="e">
        <f ca="true">+IF(AND(ISNUMBER(OFFSET('Water Data'!$E$4,0,10*ROW('Water Data'!E160))),'Data Summary'!BV166="Yes"),100-OFFSET('Water Data'!$E$4,0,10*ROW('Water Data'!E160)),NA())</f>
        <v>#N/A</v>
      </c>
      <c r="H166" s="91" t="e">
        <f ca="true">+IF(AND(ISNUMBER(OFFSET('Water Data'!$E$6,0,10*ROW('Water Data'!E160))),'Data Summary'!BW166="Yes"),OFFSET('Water Data'!$E$6,0,10*ROW('Water Data'!E160)),NA())</f>
        <v>#N/A</v>
      </c>
      <c r="I166" s="91" t="e">
        <f ca="true">+IF(AND(ISNUMBER(OFFSET('Water Data'!$E$9,0,10*ROW('Water Data'!E160))),'Data Summary'!BX166="Yes"),OFFSET('Water Data'!$E$9,0,10*ROW('Water Data'!E160)),NA())</f>
        <v>#N/A</v>
      </c>
      <c r="J166" s="91" t="e">
        <f ca="true">+IF(AND(ISNUMBER(OFFSET('Water Data'!$F$4,0,10*ROW('Water Data'!F160))),'Data Summary'!BY166="Yes"),100-OFFSET('Water Data'!$F$4,0,10*ROW('Water Data'!F160)),NA())</f>
        <v>#N/A</v>
      </c>
      <c r="K166" s="91" t="e">
        <f ca="true">+IF(AND(ISNUMBER(OFFSET('Water Data'!$F$6,0,10*ROW('Water Data'!F160))),'Data Summary'!BZ166="Yes"),OFFSET('Water Data'!$F$6,0,10*ROW('Water Data'!F160)),NA())</f>
        <v>#N/A</v>
      </c>
      <c r="L166" s="91" t="e">
        <f ca="true">+IF(AND(ISNUMBER(OFFSET('Water Data'!$F$9,0,10*ROW('Water Data'!F160))),'Data Summary'!CA166="Yes"),OFFSET('Water Data'!$F$9,0,10*ROW('Water Data'!F160)),NA())</f>
        <v>#N/A</v>
      </c>
      <c r="M166" s="91" t="e">
        <f ca="true">+IF(AND(ISNUMBER(OFFSET('Water Data'!$G$4,0,10*ROW('Water Data'!G160))),'Data Summary'!CB166="Yes"),100-OFFSET('Water Data'!$G$4,0,10*ROW('Water Data'!G160)),NA())</f>
        <v>#N/A</v>
      </c>
      <c r="N166" s="91" t="e">
        <f ca="true">+IF(AND(ISNUMBER(OFFSET('Water Data'!$G$6,0,10*ROW('Water Data'!G160))),'Data Summary'!CC166="Yes"),OFFSET('Water Data'!$G$6,0,10*ROW('Water Data'!G160)),NA())</f>
        <v>#N/A</v>
      </c>
      <c r="O166" s="91" t="e">
        <f ca="true">+IF(AND(ISNUMBER(OFFSET('Water Data'!$G$9,0,10*ROW('Water Data'!G160))),'Data Summary'!CD166="Yes"),OFFSET('Water Data'!$G$9,0,10*ROW('Water Data'!G160)),NA())</f>
        <v>#N/A</v>
      </c>
      <c r="P166" s="91" t="e">
        <f ca="true">+IF(AND(ISNUMBER(OFFSET('Water Data'!$H$4,0,10*ROW('Water Data'!H160))),'Data Summary'!CE166="Yes"),100-OFFSET('Water Data'!$H$4,0,10*ROW('Water Data'!H160)),NA())</f>
        <v>#N/A</v>
      </c>
      <c r="Q166" s="91" t="e">
        <f ca="true">+IF(AND(ISNUMBER(OFFSET('Water Data'!$H$6,0,10*ROW('Water Data'!H160))),'Data Summary'!CF166="Yes"),OFFSET('Water Data'!$H$6,0,10*ROW('Water Data'!H160)),NA())</f>
        <v>#N/A</v>
      </c>
      <c r="R166" s="91" t="e">
        <f ca="true">+IF(AND(ISNUMBER(OFFSET('Water Data'!$H$9,0,10*ROW('Water Data'!H160))),'Data Summary'!CG166="Yes"),OFFSET('Water Data'!$H$9,0,10*ROW('Water Data'!H160)),NA())</f>
        <v>#N/A</v>
      </c>
      <c r="S166" s="91" t="e">
        <f ca="true">+IF(AND(ISNUMBER(OFFSET('Water Data'!$I$4,0,10*ROW('Water Data'!I160))),'Data Summary'!CH166="Yes"),100-OFFSET('Water Data'!$I$4,0,10*ROW('Water Data'!I160)),NA())</f>
        <v>#N/A</v>
      </c>
      <c r="T166" s="91" t="e">
        <f ca="true">+IF(AND(ISNUMBER(OFFSET('Water Data'!$I$6,0,10*ROW('Water Data'!I160))),'Data Summary'!CI166="Yes"),OFFSET('Water Data'!$I$6,0,10*ROW('Water Data'!I160)),NA())</f>
        <v>#N/A</v>
      </c>
      <c r="U166" s="91" t="e">
        <f ca="true">+IF(AND(ISNUMBER(OFFSET('Water Data'!$I$9,0,10*ROW('Water Data'!I160))),'Data Summary'!CJ166="Yes"),OFFSET('Water Data'!$I$9,0,10*ROW('Water Data'!I160)),NA())</f>
        <v>#N/A</v>
      </c>
      <c r="V166" s="92" t="e">
        <f ca="true">+IF(AND(ISNUMBER(OFFSET('Sanitation Data'!$D$4,0,10*ROW('Sanitation Data'!D160))),'Data Summary'!CK166="Yes"),100-OFFSET('Sanitation Data'!$D$4,0,10*ROW('Sanitation Data'!D160)),NA())</f>
        <v>#N/A</v>
      </c>
      <c r="W166" s="92" t="e">
        <f ca="true">+IF(AND(ISNUMBER(OFFSET('Sanitation Data'!$D$6,0,10*ROW('Sanitation Data'!D160))),'Data Summary'!CL166="Yes"),OFFSET('Sanitation Data'!$D$6,0,10*ROW('Sanitation Data'!D160)),NA())</f>
        <v>#N/A</v>
      </c>
      <c r="X166" s="92" t="e">
        <f ca="true">+IF(AND(ISNUMBER(OFFSET('Sanitation Data'!$D$10,0,10*ROW('Sanitation Data'!D160))),'Data Summary'!CM166="Yes"),OFFSET('Sanitation Data'!$D$10,0,10*ROW('Sanitation Data'!D160)),NA())</f>
        <v>#N/A</v>
      </c>
      <c r="Y166" s="92" t="e">
        <f ca="true">+IF(AND(ISNUMBER(OFFSET('Sanitation Data'!$D$11,0,10*ROW('Sanitation Data'!D160))),'Data Summary'!CN166="Yes"),OFFSET('Sanitation Data'!$D$11,0,10*ROW('Sanitation Data'!D160)),NA())</f>
        <v>#N/A</v>
      </c>
      <c r="Z166" s="92" t="e">
        <f ca="true">+IF(AND(ISNUMBER(OFFSET('Sanitation Data'!$D$12,0,10*ROW('Sanitation Data'!D160))),'Data Summary'!CO166="Yes"),OFFSET('Sanitation Data'!$D$12,0,10*ROW('Sanitation Data'!D160)),NA())</f>
        <v>#N/A</v>
      </c>
      <c r="AA166" s="92" t="e">
        <f ca="true">+IF(AND(ISNUMBER(OFFSET('Sanitation Data'!$E$4,0,10*ROW('Sanitation Data'!E160))),'Data Summary'!CP166="Yes"),100-OFFSET('Sanitation Data'!$E$4,0,10*ROW('Sanitation Data'!E160)),NA())</f>
        <v>#N/A</v>
      </c>
      <c r="AB166" s="92" t="e">
        <f ca="true">+IF(AND(ISNUMBER(OFFSET('Sanitation Data'!$E$6,0,10*ROW('Sanitation Data'!E160))),'Data Summary'!CQ166="Yes"),OFFSET('Sanitation Data'!$E$6,0,10*ROW('Sanitation Data'!E160)),NA())</f>
        <v>#N/A</v>
      </c>
      <c r="AC166" s="92" t="e">
        <f ca="true">+IF(AND(ISNUMBER(OFFSET('Sanitation Data'!$E$10,0,10*ROW('Sanitation Data'!E160))),'Data Summary'!CR166="Yes"),OFFSET('Sanitation Data'!$E$10,0,10*ROW('Sanitation Data'!E160)),NA())</f>
        <v>#N/A</v>
      </c>
      <c r="AD166" s="92" t="e">
        <f ca="true">+IF(AND(ISNUMBER(OFFSET('Sanitation Data'!$E$11,0,10*ROW('Sanitation Data'!E160))),'Data Summary'!CS166="Yes"),OFFSET('Sanitation Data'!$E$11,0,10*ROW('Sanitation Data'!E160)),NA())</f>
        <v>#N/A</v>
      </c>
      <c r="AE166" s="92" t="e">
        <f ca="true">+IF(AND(ISNUMBER(OFFSET('Sanitation Data'!$E$12,0,10*ROW('Sanitation Data'!E160))),'Data Summary'!CT166="Yes"),OFFSET('Sanitation Data'!$E$12,0,10*ROW('Sanitation Data'!E160)),NA())</f>
        <v>#N/A</v>
      </c>
      <c r="AF166" s="92" t="e">
        <f ca="true">+IF(AND(ISNUMBER(OFFSET('Sanitation Data'!$F$4,0,10*ROW('Sanitation Data'!F160))),'Data Summary'!CU166="Yes"),100-OFFSET('Sanitation Data'!$F$4,0,10*ROW('Sanitation Data'!F160)),NA())</f>
        <v>#N/A</v>
      </c>
      <c r="AG166" s="92" t="e">
        <f ca="true">+IF(AND(ISNUMBER(OFFSET('Sanitation Data'!$F$6,0,10*ROW('Sanitation Data'!F160))),'Data Summary'!CV166="Yes"),OFFSET('Sanitation Data'!$F$6,0,10*ROW('Sanitation Data'!F160)),NA())</f>
        <v>#N/A</v>
      </c>
      <c r="AH166" s="92" t="e">
        <f ca="true">+IF(AND(ISNUMBER(OFFSET('Sanitation Data'!$F$10,0,10*ROW('Sanitation Data'!F160))),'Data Summary'!CW166="Yes"),OFFSET('Sanitation Data'!$F$10,0,10*ROW('Sanitation Data'!F160)),NA())</f>
        <v>#N/A</v>
      </c>
      <c r="AI166" s="92" t="e">
        <f ca="true">+IF(AND(ISNUMBER(OFFSET('Sanitation Data'!$F$11,0,10*ROW('Sanitation Data'!F160))),'Data Summary'!CX166="Yes"),OFFSET('Sanitation Data'!$F$11,0,10*ROW('Sanitation Data'!F160)),NA())</f>
        <v>#N/A</v>
      </c>
      <c r="AJ166" s="92" t="e">
        <f ca="true">+IF(AND(ISNUMBER(OFFSET('Sanitation Data'!$F$12,0,10*ROW('Sanitation Data'!F160))),'Data Summary'!CY166="Yes"),OFFSET('Sanitation Data'!$F$12,0,10*ROW('Sanitation Data'!F160)),NA())</f>
        <v>#N/A</v>
      </c>
      <c r="AK166" s="92" t="e">
        <f ca="true">+IF(AND(ISNUMBER(OFFSET('Sanitation Data'!$G$4,0,10*ROW('Sanitation Data'!G160))),'Data Summary'!CZ166="Yes"),100-OFFSET('Sanitation Data'!$G$4,0,10*ROW('Sanitation Data'!G160)),NA())</f>
        <v>#N/A</v>
      </c>
      <c r="AL166" s="92" t="e">
        <f ca="true">+IF(AND(ISNUMBER(OFFSET('Sanitation Data'!$G$6,0,10*ROW('Sanitation Data'!G160))),'Data Summary'!DA166="Yes"),OFFSET('Sanitation Data'!$G$6,0,10*ROW('Sanitation Data'!G160)),NA())</f>
        <v>#N/A</v>
      </c>
      <c r="AM166" s="92" t="e">
        <f ca="true">+IF(AND(ISNUMBER(OFFSET('Sanitation Data'!$G$10,0,10*ROW('Sanitation Data'!G160))),'Data Summary'!DB166="Yes"),OFFSET('Sanitation Data'!$G$10,0,10*ROW('Sanitation Data'!G160)),NA())</f>
        <v>#N/A</v>
      </c>
      <c r="AN166" s="92" t="e">
        <f ca="true">+IF(AND(ISNUMBER(OFFSET('Sanitation Data'!$G$11,0,10*ROW('Sanitation Data'!G160))),'Data Summary'!DC166="Yes"),OFFSET('Sanitation Data'!$G$11,0,10*ROW('Sanitation Data'!G160)),NA())</f>
        <v>#N/A</v>
      </c>
      <c r="AO166" s="92" t="e">
        <f ca="true">+IF(AND(ISNUMBER(OFFSET('Sanitation Data'!$G$12,0,10*ROW('Sanitation Data'!G160))),'Data Summary'!DD166="Yes"),OFFSET('Sanitation Data'!$G$12,0,10*ROW('Sanitation Data'!G160)),NA())</f>
        <v>#N/A</v>
      </c>
      <c r="AP166" s="92" t="e">
        <f ca="true">+IF(AND(ISNUMBER(OFFSET('Sanitation Data'!$H$4,0,10*ROW('Sanitation Data'!H160))),'Data Summary'!DE166="Yes"),100-OFFSET('Sanitation Data'!$H$4,0,10*ROW('Sanitation Data'!H160)),NA())</f>
        <v>#N/A</v>
      </c>
      <c r="AQ166" s="92" t="e">
        <f ca="true">+IF(AND(ISNUMBER(OFFSET('Sanitation Data'!$H$6,0,10*ROW('Sanitation Data'!H160))),'Data Summary'!DF166="Yes"),OFFSET('Sanitation Data'!$H$6,0,10*ROW('Sanitation Data'!H160)),NA())</f>
        <v>#N/A</v>
      </c>
      <c r="AR166" s="92" t="e">
        <f ca="true">+IF(AND(ISNUMBER(OFFSET('Sanitation Data'!$H$10,0,10*ROW('Sanitation Data'!H160))),'Data Summary'!DG166="Yes"),OFFSET('Sanitation Data'!$H$10,0,10*ROW('Sanitation Data'!H160)),NA())</f>
        <v>#N/A</v>
      </c>
      <c r="AS166" s="92" t="e">
        <f ca="true">+IF(AND(ISNUMBER(OFFSET('Sanitation Data'!$H$11,0,10*ROW('Sanitation Data'!H160))),'Data Summary'!DH166="Yes"),OFFSET('Sanitation Data'!$H$11,0,10*ROW('Sanitation Data'!H160)),NA())</f>
        <v>#N/A</v>
      </c>
      <c r="AT166" s="92" t="e">
        <f ca="true">+IF(AND(ISNUMBER(OFFSET('Sanitation Data'!$H$12,0,10*ROW('Sanitation Data'!H160))),'Data Summary'!DI166="Yes"),OFFSET('Sanitation Data'!$H$12,0,10*ROW('Sanitation Data'!H160)),NA())</f>
        <v>#N/A</v>
      </c>
      <c r="AU166" s="92" t="e">
        <f ca="true">+IF(AND(ISNUMBER(OFFSET('Sanitation Data'!$I$4,0,10*ROW('Sanitation Data'!I160))),'Data Summary'!DJ166="Yes"),100-OFFSET('Sanitation Data'!$I$4,0,10*ROW('Sanitation Data'!I160)),NA())</f>
        <v>#N/A</v>
      </c>
      <c r="AV166" s="92" t="e">
        <f ca="true">+IF(AND(ISNUMBER(OFFSET('Sanitation Data'!$I$6,0,10*ROW('Sanitation Data'!I160))),'Data Summary'!DK166="Yes"),OFFSET('Sanitation Data'!$I$6,0,10*ROW('Sanitation Data'!I160)),NA())</f>
        <v>#N/A</v>
      </c>
      <c r="AW166" s="92" t="e">
        <f ca="true">+IF(AND(ISNUMBER(OFFSET('Sanitation Data'!$I$10,0,10*ROW('Sanitation Data'!I160))),'Data Summary'!DL166="Yes"),OFFSET('Sanitation Data'!$I$10,0,10*ROW('Sanitation Data'!I160)),NA())</f>
        <v>#N/A</v>
      </c>
      <c r="AX166" s="92" t="e">
        <f ca="true">+IF(AND(ISNUMBER(OFFSET('Sanitation Data'!$I$11,0,10*ROW('Sanitation Data'!I160))),'Data Summary'!DM166="Yes"),OFFSET('Sanitation Data'!$I$11,0,10*ROW('Sanitation Data'!I160)),NA())</f>
        <v>#N/A</v>
      </c>
      <c r="AY166" s="92" t="e">
        <f ca="true">+IF(AND(ISNUMBER(OFFSET('Sanitation Data'!$I$12,0,10*ROW('Sanitation Data'!I160))),'Data Summary'!DN166="Yes"),OFFSET('Sanitation Data'!$I$12,0,10*ROW('Sanitation Data'!I160)),NA())</f>
        <v>#N/A</v>
      </c>
      <c r="AZ166" s="93" t="e">
        <f ca="true">+IF(AND(ISNUMBER(OFFSET('Hygiene Data'!$D$5,0,10*ROW('Hygiene Data'!D160))),'Data Summary'!DO166="Yes"),OFFSET('Hygiene Data'!$D$5,0,10*ROW('Hygiene Data'!D160)),NA())</f>
        <v>#N/A</v>
      </c>
      <c r="BA166" s="93" t="e">
        <f ca="true">+IF(AND(ISNUMBER(OFFSET('Hygiene Data'!$D$7,0,10*ROW('Hygiene Data'!D160))),'Data Summary'!DP166="Yes"),OFFSET('Hygiene Data'!$D$7,0,10*ROW('Hygiene Data'!D160)),NA())</f>
        <v>#N/A</v>
      </c>
      <c r="BB166" s="93" t="e">
        <f ca="true">+IF(AND(ISNUMBER(OFFSET('Hygiene Data'!$D$9,0,10*ROW('Hygiene Data'!D160))),'Data Summary'!DQ166="Yes"),OFFSET('Hygiene Data'!$D$9,0,10*ROW('Hygiene Data'!D160)),NA())</f>
        <v>#N/A</v>
      </c>
      <c r="BC166" s="93" t="e">
        <f ca="true">+IF(AND(ISNUMBER(OFFSET('Hygiene Data'!$E$5,0,10*ROW('Hygiene Data'!E160))),'Data Summary'!DR166="Yes"),OFFSET('Hygiene Data'!$E$5,0,10*ROW('Hygiene Data'!E160)),NA())</f>
        <v>#N/A</v>
      </c>
      <c r="BD166" s="93" t="e">
        <f ca="true">+IF(AND(ISNUMBER(OFFSET('Hygiene Data'!$E$7,0,10*ROW('Hygiene Data'!E160))),'Data Summary'!DS166="Yes"),OFFSET('Hygiene Data'!$E$7,0,10*ROW('Hygiene Data'!E160)),NA())</f>
        <v>#N/A</v>
      </c>
      <c r="BE166" s="93" t="e">
        <f ca="true">+IF(AND(ISNUMBER(OFFSET('Hygiene Data'!$E$9,0,10*ROW('Hygiene Data'!E160))),'Data Summary'!DT166="Yes"),OFFSET('Hygiene Data'!$E$9,0,10*ROW('Hygiene Data'!E160)),NA())</f>
        <v>#N/A</v>
      </c>
      <c r="BF166" s="93" t="e">
        <f ca="true">+IF(AND(ISNUMBER(OFFSET('Hygiene Data'!$F$5,0,10*ROW('Hygiene Data'!F160))),'Data Summary'!DU166="Yes"),OFFSET('Hygiene Data'!$F$5,0,10*ROW('Hygiene Data'!F160)),NA())</f>
        <v>#N/A</v>
      </c>
      <c r="BG166" s="93" t="e">
        <f ca="true">+IF(AND(ISNUMBER(OFFSET('Hygiene Data'!$F$7,0,10*ROW('Hygiene Data'!F160))),'Data Summary'!DV166="Yes"),OFFSET('Hygiene Data'!$F$7,0,10*ROW('Hygiene Data'!F160)),NA())</f>
        <v>#N/A</v>
      </c>
      <c r="BH166" s="93" t="e">
        <f ca="true">+IF(AND(ISNUMBER(OFFSET('Hygiene Data'!$F$9,0,10*ROW('Hygiene Data'!F160))),'Data Summary'!DW166="Yes"),OFFSET('Hygiene Data'!$F$9,0,10*ROW('Hygiene Data'!F160)),NA())</f>
        <v>#N/A</v>
      </c>
      <c r="BI166" s="93" t="e">
        <f ca="true">+IF(AND(ISNUMBER(OFFSET('Hygiene Data'!$G$5,0,10*ROW('Hygiene Data'!G160))),'Data Summary'!DX166="Yes"),OFFSET('Hygiene Data'!$G$5,0,10*ROW('Hygiene Data'!G160)),NA())</f>
        <v>#N/A</v>
      </c>
      <c r="BJ166" s="93" t="e">
        <f ca="true">+IF(AND(ISNUMBER(OFFSET('Hygiene Data'!$G$7,0,10*ROW('Hygiene Data'!G160))),'Data Summary'!DY166="Yes"),OFFSET('Hygiene Data'!$G$7,0,10*ROW('Hygiene Data'!G160)),NA())</f>
        <v>#N/A</v>
      </c>
      <c r="BK166" s="93" t="e">
        <f ca="true">+IF(AND(ISNUMBER(OFFSET('Hygiene Data'!$G$9,0,10*ROW('Hygiene Data'!G160))),'Data Summary'!DZ166="Yes"),OFFSET('Hygiene Data'!$G$9,0,10*ROW('Hygiene Data'!G160)),NA())</f>
        <v>#N/A</v>
      </c>
      <c r="BL166" s="93" t="e">
        <f ca="true">+IF(AND(ISNUMBER(OFFSET('Hygiene Data'!$H$5,0,10*ROW('Hygiene Data'!H160))),'Data Summary'!EA166="Yes"),OFFSET('Hygiene Data'!$H$5,0,10*ROW('Hygiene Data'!H160)),NA())</f>
        <v>#N/A</v>
      </c>
      <c r="BM166" s="93" t="e">
        <f ca="true">+IF(AND(ISNUMBER(OFFSET('Hygiene Data'!$H$7,0,10*ROW('Hygiene Data'!H160))),'Data Summary'!EB166="Yes"),OFFSET('Hygiene Data'!$H$7,0,10*ROW('Hygiene Data'!H160)),NA())</f>
        <v>#N/A</v>
      </c>
      <c r="BN166" s="93" t="e">
        <f ca="true">+IF(AND(ISNUMBER(OFFSET('Hygiene Data'!$H$9,0,10*ROW('Hygiene Data'!H160))),'Data Summary'!EC166="Yes"),OFFSET('Hygiene Data'!$H$9,0,10*ROW('Hygiene Data'!H160)),NA())</f>
        <v>#N/A</v>
      </c>
      <c r="BO166" s="93" t="e">
        <f ca="true">+IF(AND(ISNUMBER(OFFSET('Hygiene Data'!$I$5,0,10*ROW('Hygiene Data'!I160))),'Data Summary'!ED166="Yes"),OFFSET('Hygiene Data'!$I$5,0,10*ROW('Hygiene Data'!I160)),NA())</f>
        <v>#N/A</v>
      </c>
      <c r="BP166" s="93" t="e">
        <f ca="true">+IF(AND(ISNUMBER(OFFSET('Hygiene Data'!$I$7,0,10*ROW('Hygiene Data'!I160))),'Data Summary'!EE166="Yes"),OFFSET('Hygiene Data'!$I$7,0,10*ROW('Hygiene Data'!I160)),NA())</f>
        <v>#N/A</v>
      </c>
      <c r="BQ166" s="93" t="e">
        <f ca="true">+IF(AND(ISNUMBER(OFFSET('Hygiene Data'!$I$9,0,10*ROW('Hygiene Data'!I160))),'Data Summary'!EF166="Yes"),OFFSET('Hygiene Data'!$I$9,0,10*ROW('Hygiene Data'!I160)),NA())</f>
        <v>#N/A</v>
      </c>
    </row>
    <row xmlns:x14ac="http://schemas.microsoft.com/office/spreadsheetml/2009/9/ac" r="167" x14ac:dyDescent="0.2">
      <c r="A167" s="328" t="e">
        <f ca="true">+RIGHT('Data Summary'!A167,LEN('Data Summary'!A167)-9)</f>
        <v>#VALUE!</v>
      </c>
      <c r="B167" s="35" t="str">
        <f ca="true">+IF(ISTEXT('Data Summary'!B167),'Data Summary'!B167,"")</f>
        <v/>
      </c>
      <c r="C167" s="327" t="e">
        <f ca="true">+VALUE('Data Summary'!C167)</f>
        <v>#VALUE!</v>
      </c>
      <c r="D167" s="91" t="e">
        <f ca="true">+IF(AND(ISNUMBER(OFFSET('Water Data'!$D$4,0,10*ROW('Water Data'!D161))),'Data Summary'!BS167="Yes"),100-OFFSET('Water Data'!$D$4,0,10*ROW('Water Data'!D161)),NA())</f>
        <v>#N/A</v>
      </c>
      <c r="E167" s="91" t="e">
        <f ca="true">+IF(AND(ISNUMBER(OFFSET('Water Data'!$D$6,0,10*ROW('Water Data'!D161))),'Data Summary'!BT167="Yes"),OFFSET('Water Data'!$D$6,0,10*ROW('Water Data'!D161)),NA())</f>
        <v>#N/A</v>
      </c>
      <c r="F167" s="91" t="e">
        <f ca="true">+IF(AND(ISNUMBER(OFFSET('Water Data'!$D$9,0,10*ROW('Water Data'!D161))),'Data Summary'!BU167="Yes"),OFFSET('Water Data'!$D$9,0,10*ROW('Water Data'!D161)),NA())</f>
        <v>#N/A</v>
      </c>
      <c r="G167" s="91" t="e">
        <f ca="true">+IF(AND(ISNUMBER(OFFSET('Water Data'!$E$4,0,10*ROW('Water Data'!E161))),'Data Summary'!BV167="Yes"),100-OFFSET('Water Data'!$E$4,0,10*ROW('Water Data'!E161)),NA())</f>
        <v>#N/A</v>
      </c>
      <c r="H167" s="91" t="e">
        <f ca="true">+IF(AND(ISNUMBER(OFFSET('Water Data'!$E$6,0,10*ROW('Water Data'!E161))),'Data Summary'!BW167="Yes"),OFFSET('Water Data'!$E$6,0,10*ROW('Water Data'!E161)),NA())</f>
        <v>#N/A</v>
      </c>
      <c r="I167" s="91" t="e">
        <f ca="true">+IF(AND(ISNUMBER(OFFSET('Water Data'!$E$9,0,10*ROW('Water Data'!E161))),'Data Summary'!BX167="Yes"),OFFSET('Water Data'!$E$9,0,10*ROW('Water Data'!E161)),NA())</f>
        <v>#N/A</v>
      </c>
      <c r="J167" s="91" t="e">
        <f ca="true">+IF(AND(ISNUMBER(OFFSET('Water Data'!$F$4,0,10*ROW('Water Data'!F161))),'Data Summary'!BY167="Yes"),100-OFFSET('Water Data'!$F$4,0,10*ROW('Water Data'!F161)),NA())</f>
        <v>#N/A</v>
      </c>
      <c r="K167" s="91" t="e">
        <f ca="true">+IF(AND(ISNUMBER(OFFSET('Water Data'!$F$6,0,10*ROW('Water Data'!F161))),'Data Summary'!BZ167="Yes"),OFFSET('Water Data'!$F$6,0,10*ROW('Water Data'!F161)),NA())</f>
        <v>#N/A</v>
      </c>
      <c r="L167" s="91" t="e">
        <f ca="true">+IF(AND(ISNUMBER(OFFSET('Water Data'!$F$9,0,10*ROW('Water Data'!F161))),'Data Summary'!CA167="Yes"),OFFSET('Water Data'!$F$9,0,10*ROW('Water Data'!F161)),NA())</f>
        <v>#N/A</v>
      </c>
      <c r="M167" s="91" t="e">
        <f ca="true">+IF(AND(ISNUMBER(OFFSET('Water Data'!$G$4,0,10*ROW('Water Data'!G161))),'Data Summary'!CB167="Yes"),100-OFFSET('Water Data'!$G$4,0,10*ROW('Water Data'!G161)),NA())</f>
        <v>#N/A</v>
      </c>
      <c r="N167" s="91" t="e">
        <f ca="true">+IF(AND(ISNUMBER(OFFSET('Water Data'!$G$6,0,10*ROW('Water Data'!G161))),'Data Summary'!CC167="Yes"),OFFSET('Water Data'!$G$6,0,10*ROW('Water Data'!G161)),NA())</f>
        <v>#N/A</v>
      </c>
      <c r="O167" s="91" t="e">
        <f ca="true">+IF(AND(ISNUMBER(OFFSET('Water Data'!$G$9,0,10*ROW('Water Data'!G161))),'Data Summary'!CD167="Yes"),OFFSET('Water Data'!$G$9,0,10*ROW('Water Data'!G161)),NA())</f>
        <v>#N/A</v>
      </c>
      <c r="P167" s="91" t="e">
        <f ca="true">+IF(AND(ISNUMBER(OFFSET('Water Data'!$H$4,0,10*ROW('Water Data'!H161))),'Data Summary'!CE167="Yes"),100-OFFSET('Water Data'!$H$4,0,10*ROW('Water Data'!H161)),NA())</f>
        <v>#N/A</v>
      </c>
      <c r="Q167" s="91" t="e">
        <f ca="true">+IF(AND(ISNUMBER(OFFSET('Water Data'!$H$6,0,10*ROW('Water Data'!H161))),'Data Summary'!CF167="Yes"),OFFSET('Water Data'!$H$6,0,10*ROW('Water Data'!H161)),NA())</f>
        <v>#N/A</v>
      </c>
      <c r="R167" s="91" t="e">
        <f ca="true">+IF(AND(ISNUMBER(OFFSET('Water Data'!$H$9,0,10*ROW('Water Data'!H161))),'Data Summary'!CG167="Yes"),OFFSET('Water Data'!$H$9,0,10*ROW('Water Data'!H161)),NA())</f>
        <v>#N/A</v>
      </c>
      <c r="S167" s="91" t="e">
        <f ca="true">+IF(AND(ISNUMBER(OFFSET('Water Data'!$I$4,0,10*ROW('Water Data'!I161))),'Data Summary'!CH167="Yes"),100-OFFSET('Water Data'!$I$4,0,10*ROW('Water Data'!I161)),NA())</f>
        <v>#N/A</v>
      </c>
      <c r="T167" s="91" t="e">
        <f ca="true">+IF(AND(ISNUMBER(OFFSET('Water Data'!$I$6,0,10*ROW('Water Data'!I161))),'Data Summary'!CI167="Yes"),OFFSET('Water Data'!$I$6,0,10*ROW('Water Data'!I161)),NA())</f>
        <v>#N/A</v>
      </c>
      <c r="U167" s="91" t="e">
        <f ca="true">+IF(AND(ISNUMBER(OFFSET('Water Data'!$I$9,0,10*ROW('Water Data'!I161))),'Data Summary'!CJ167="Yes"),OFFSET('Water Data'!$I$9,0,10*ROW('Water Data'!I161)),NA())</f>
        <v>#N/A</v>
      </c>
      <c r="V167" s="92" t="e">
        <f ca="true">+IF(AND(ISNUMBER(OFFSET('Sanitation Data'!$D$4,0,10*ROW('Sanitation Data'!D161))),'Data Summary'!CK167="Yes"),100-OFFSET('Sanitation Data'!$D$4,0,10*ROW('Sanitation Data'!D161)),NA())</f>
        <v>#N/A</v>
      </c>
      <c r="W167" s="92" t="e">
        <f ca="true">+IF(AND(ISNUMBER(OFFSET('Sanitation Data'!$D$6,0,10*ROW('Sanitation Data'!D161))),'Data Summary'!CL167="Yes"),OFFSET('Sanitation Data'!$D$6,0,10*ROW('Sanitation Data'!D161)),NA())</f>
        <v>#N/A</v>
      </c>
      <c r="X167" s="92" t="e">
        <f ca="true">+IF(AND(ISNUMBER(OFFSET('Sanitation Data'!$D$10,0,10*ROW('Sanitation Data'!D161))),'Data Summary'!CM167="Yes"),OFFSET('Sanitation Data'!$D$10,0,10*ROW('Sanitation Data'!D161)),NA())</f>
        <v>#N/A</v>
      </c>
      <c r="Y167" s="92" t="e">
        <f ca="true">+IF(AND(ISNUMBER(OFFSET('Sanitation Data'!$D$11,0,10*ROW('Sanitation Data'!D161))),'Data Summary'!CN167="Yes"),OFFSET('Sanitation Data'!$D$11,0,10*ROW('Sanitation Data'!D161)),NA())</f>
        <v>#N/A</v>
      </c>
      <c r="Z167" s="92" t="e">
        <f ca="true">+IF(AND(ISNUMBER(OFFSET('Sanitation Data'!$D$12,0,10*ROW('Sanitation Data'!D161))),'Data Summary'!CO167="Yes"),OFFSET('Sanitation Data'!$D$12,0,10*ROW('Sanitation Data'!D161)),NA())</f>
        <v>#N/A</v>
      </c>
      <c r="AA167" s="92" t="e">
        <f ca="true">+IF(AND(ISNUMBER(OFFSET('Sanitation Data'!$E$4,0,10*ROW('Sanitation Data'!E161))),'Data Summary'!CP167="Yes"),100-OFFSET('Sanitation Data'!$E$4,0,10*ROW('Sanitation Data'!E161)),NA())</f>
        <v>#N/A</v>
      </c>
      <c r="AB167" s="92" t="e">
        <f ca="true">+IF(AND(ISNUMBER(OFFSET('Sanitation Data'!$E$6,0,10*ROW('Sanitation Data'!E161))),'Data Summary'!CQ167="Yes"),OFFSET('Sanitation Data'!$E$6,0,10*ROW('Sanitation Data'!E161)),NA())</f>
        <v>#N/A</v>
      </c>
      <c r="AC167" s="92" t="e">
        <f ca="true">+IF(AND(ISNUMBER(OFFSET('Sanitation Data'!$E$10,0,10*ROW('Sanitation Data'!E161))),'Data Summary'!CR167="Yes"),OFFSET('Sanitation Data'!$E$10,0,10*ROW('Sanitation Data'!E161)),NA())</f>
        <v>#N/A</v>
      </c>
      <c r="AD167" s="92" t="e">
        <f ca="true">+IF(AND(ISNUMBER(OFFSET('Sanitation Data'!$E$11,0,10*ROW('Sanitation Data'!E161))),'Data Summary'!CS167="Yes"),OFFSET('Sanitation Data'!$E$11,0,10*ROW('Sanitation Data'!E161)),NA())</f>
        <v>#N/A</v>
      </c>
      <c r="AE167" s="92" t="e">
        <f ca="true">+IF(AND(ISNUMBER(OFFSET('Sanitation Data'!$E$12,0,10*ROW('Sanitation Data'!E161))),'Data Summary'!CT167="Yes"),OFFSET('Sanitation Data'!$E$12,0,10*ROW('Sanitation Data'!E161)),NA())</f>
        <v>#N/A</v>
      </c>
      <c r="AF167" s="92" t="e">
        <f ca="true">+IF(AND(ISNUMBER(OFFSET('Sanitation Data'!$F$4,0,10*ROW('Sanitation Data'!F161))),'Data Summary'!CU167="Yes"),100-OFFSET('Sanitation Data'!$F$4,0,10*ROW('Sanitation Data'!F161)),NA())</f>
        <v>#N/A</v>
      </c>
      <c r="AG167" s="92" t="e">
        <f ca="true">+IF(AND(ISNUMBER(OFFSET('Sanitation Data'!$F$6,0,10*ROW('Sanitation Data'!F161))),'Data Summary'!CV167="Yes"),OFFSET('Sanitation Data'!$F$6,0,10*ROW('Sanitation Data'!F161)),NA())</f>
        <v>#N/A</v>
      </c>
      <c r="AH167" s="92" t="e">
        <f ca="true">+IF(AND(ISNUMBER(OFFSET('Sanitation Data'!$F$10,0,10*ROW('Sanitation Data'!F161))),'Data Summary'!CW167="Yes"),OFFSET('Sanitation Data'!$F$10,0,10*ROW('Sanitation Data'!F161)),NA())</f>
        <v>#N/A</v>
      </c>
      <c r="AI167" s="92" t="e">
        <f ca="true">+IF(AND(ISNUMBER(OFFSET('Sanitation Data'!$F$11,0,10*ROW('Sanitation Data'!F161))),'Data Summary'!CX167="Yes"),OFFSET('Sanitation Data'!$F$11,0,10*ROW('Sanitation Data'!F161)),NA())</f>
        <v>#N/A</v>
      </c>
      <c r="AJ167" s="92" t="e">
        <f ca="true">+IF(AND(ISNUMBER(OFFSET('Sanitation Data'!$F$12,0,10*ROW('Sanitation Data'!F161))),'Data Summary'!CY167="Yes"),OFFSET('Sanitation Data'!$F$12,0,10*ROW('Sanitation Data'!F161)),NA())</f>
        <v>#N/A</v>
      </c>
      <c r="AK167" s="92" t="e">
        <f ca="true">+IF(AND(ISNUMBER(OFFSET('Sanitation Data'!$G$4,0,10*ROW('Sanitation Data'!G161))),'Data Summary'!CZ167="Yes"),100-OFFSET('Sanitation Data'!$G$4,0,10*ROW('Sanitation Data'!G161)),NA())</f>
        <v>#N/A</v>
      </c>
      <c r="AL167" s="92" t="e">
        <f ca="true">+IF(AND(ISNUMBER(OFFSET('Sanitation Data'!$G$6,0,10*ROW('Sanitation Data'!G161))),'Data Summary'!DA167="Yes"),OFFSET('Sanitation Data'!$G$6,0,10*ROW('Sanitation Data'!G161)),NA())</f>
        <v>#N/A</v>
      </c>
      <c r="AM167" s="92" t="e">
        <f ca="true">+IF(AND(ISNUMBER(OFFSET('Sanitation Data'!$G$10,0,10*ROW('Sanitation Data'!G161))),'Data Summary'!DB167="Yes"),OFFSET('Sanitation Data'!$G$10,0,10*ROW('Sanitation Data'!G161)),NA())</f>
        <v>#N/A</v>
      </c>
      <c r="AN167" s="92" t="e">
        <f ca="true">+IF(AND(ISNUMBER(OFFSET('Sanitation Data'!$G$11,0,10*ROW('Sanitation Data'!G161))),'Data Summary'!DC167="Yes"),OFFSET('Sanitation Data'!$G$11,0,10*ROW('Sanitation Data'!G161)),NA())</f>
        <v>#N/A</v>
      </c>
      <c r="AO167" s="92" t="e">
        <f ca="true">+IF(AND(ISNUMBER(OFFSET('Sanitation Data'!$G$12,0,10*ROW('Sanitation Data'!G161))),'Data Summary'!DD167="Yes"),OFFSET('Sanitation Data'!$G$12,0,10*ROW('Sanitation Data'!G161)),NA())</f>
        <v>#N/A</v>
      </c>
      <c r="AP167" s="92" t="e">
        <f ca="true">+IF(AND(ISNUMBER(OFFSET('Sanitation Data'!$H$4,0,10*ROW('Sanitation Data'!H161))),'Data Summary'!DE167="Yes"),100-OFFSET('Sanitation Data'!$H$4,0,10*ROW('Sanitation Data'!H161)),NA())</f>
        <v>#N/A</v>
      </c>
      <c r="AQ167" s="92" t="e">
        <f ca="true">+IF(AND(ISNUMBER(OFFSET('Sanitation Data'!$H$6,0,10*ROW('Sanitation Data'!H161))),'Data Summary'!DF167="Yes"),OFFSET('Sanitation Data'!$H$6,0,10*ROW('Sanitation Data'!H161)),NA())</f>
        <v>#N/A</v>
      </c>
      <c r="AR167" s="92" t="e">
        <f ca="true">+IF(AND(ISNUMBER(OFFSET('Sanitation Data'!$H$10,0,10*ROW('Sanitation Data'!H161))),'Data Summary'!DG167="Yes"),OFFSET('Sanitation Data'!$H$10,0,10*ROW('Sanitation Data'!H161)),NA())</f>
        <v>#N/A</v>
      </c>
      <c r="AS167" s="92" t="e">
        <f ca="true">+IF(AND(ISNUMBER(OFFSET('Sanitation Data'!$H$11,0,10*ROW('Sanitation Data'!H161))),'Data Summary'!DH167="Yes"),OFFSET('Sanitation Data'!$H$11,0,10*ROW('Sanitation Data'!H161)),NA())</f>
        <v>#N/A</v>
      </c>
      <c r="AT167" s="92" t="e">
        <f ca="true">+IF(AND(ISNUMBER(OFFSET('Sanitation Data'!$H$12,0,10*ROW('Sanitation Data'!H161))),'Data Summary'!DI167="Yes"),OFFSET('Sanitation Data'!$H$12,0,10*ROW('Sanitation Data'!H161)),NA())</f>
        <v>#N/A</v>
      </c>
      <c r="AU167" s="92" t="e">
        <f ca="true">+IF(AND(ISNUMBER(OFFSET('Sanitation Data'!$I$4,0,10*ROW('Sanitation Data'!I161))),'Data Summary'!DJ167="Yes"),100-OFFSET('Sanitation Data'!$I$4,0,10*ROW('Sanitation Data'!I161)),NA())</f>
        <v>#N/A</v>
      </c>
      <c r="AV167" s="92" t="e">
        <f ca="true">+IF(AND(ISNUMBER(OFFSET('Sanitation Data'!$I$6,0,10*ROW('Sanitation Data'!I161))),'Data Summary'!DK167="Yes"),OFFSET('Sanitation Data'!$I$6,0,10*ROW('Sanitation Data'!I161)),NA())</f>
        <v>#N/A</v>
      </c>
      <c r="AW167" s="92" t="e">
        <f ca="true">+IF(AND(ISNUMBER(OFFSET('Sanitation Data'!$I$10,0,10*ROW('Sanitation Data'!I161))),'Data Summary'!DL167="Yes"),OFFSET('Sanitation Data'!$I$10,0,10*ROW('Sanitation Data'!I161)),NA())</f>
        <v>#N/A</v>
      </c>
      <c r="AX167" s="92" t="e">
        <f ca="true">+IF(AND(ISNUMBER(OFFSET('Sanitation Data'!$I$11,0,10*ROW('Sanitation Data'!I161))),'Data Summary'!DM167="Yes"),OFFSET('Sanitation Data'!$I$11,0,10*ROW('Sanitation Data'!I161)),NA())</f>
        <v>#N/A</v>
      </c>
      <c r="AY167" s="92" t="e">
        <f ca="true">+IF(AND(ISNUMBER(OFFSET('Sanitation Data'!$I$12,0,10*ROW('Sanitation Data'!I161))),'Data Summary'!DN167="Yes"),OFFSET('Sanitation Data'!$I$12,0,10*ROW('Sanitation Data'!I161)),NA())</f>
        <v>#N/A</v>
      </c>
      <c r="AZ167" s="93" t="e">
        <f ca="true">+IF(AND(ISNUMBER(OFFSET('Hygiene Data'!$D$5,0,10*ROW('Hygiene Data'!D161))),'Data Summary'!DO167="Yes"),OFFSET('Hygiene Data'!$D$5,0,10*ROW('Hygiene Data'!D161)),NA())</f>
        <v>#N/A</v>
      </c>
      <c r="BA167" s="93" t="e">
        <f ca="true">+IF(AND(ISNUMBER(OFFSET('Hygiene Data'!$D$7,0,10*ROW('Hygiene Data'!D161))),'Data Summary'!DP167="Yes"),OFFSET('Hygiene Data'!$D$7,0,10*ROW('Hygiene Data'!D161)),NA())</f>
        <v>#N/A</v>
      </c>
      <c r="BB167" s="93" t="e">
        <f ca="true">+IF(AND(ISNUMBER(OFFSET('Hygiene Data'!$D$9,0,10*ROW('Hygiene Data'!D161))),'Data Summary'!DQ167="Yes"),OFFSET('Hygiene Data'!$D$9,0,10*ROW('Hygiene Data'!D161)),NA())</f>
        <v>#N/A</v>
      </c>
      <c r="BC167" s="93" t="e">
        <f ca="true">+IF(AND(ISNUMBER(OFFSET('Hygiene Data'!$E$5,0,10*ROW('Hygiene Data'!E161))),'Data Summary'!DR167="Yes"),OFFSET('Hygiene Data'!$E$5,0,10*ROW('Hygiene Data'!E161)),NA())</f>
        <v>#N/A</v>
      </c>
      <c r="BD167" s="93" t="e">
        <f ca="true">+IF(AND(ISNUMBER(OFFSET('Hygiene Data'!$E$7,0,10*ROW('Hygiene Data'!E161))),'Data Summary'!DS167="Yes"),OFFSET('Hygiene Data'!$E$7,0,10*ROW('Hygiene Data'!E161)),NA())</f>
        <v>#N/A</v>
      </c>
      <c r="BE167" s="93" t="e">
        <f ca="true">+IF(AND(ISNUMBER(OFFSET('Hygiene Data'!$E$9,0,10*ROW('Hygiene Data'!E161))),'Data Summary'!DT167="Yes"),OFFSET('Hygiene Data'!$E$9,0,10*ROW('Hygiene Data'!E161)),NA())</f>
        <v>#N/A</v>
      </c>
      <c r="BF167" s="93" t="e">
        <f ca="true">+IF(AND(ISNUMBER(OFFSET('Hygiene Data'!$F$5,0,10*ROW('Hygiene Data'!F161))),'Data Summary'!DU167="Yes"),OFFSET('Hygiene Data'!$F$5,0,10*ROW('Hygiene Data'!F161)),NA())</f>
        <v>#N/A</v>
      </c>
      <c r="BG167" s="93" t="e">
        <f ca="true">+IF(AND(ISNUMBER(OFFSET('Hygiene Data'!$F$7,0,10*ROW('Hygiene Data'!F161))),'Data Summary'!DV167="Yes"),OFFSET('Hygiene Data'!$F$7,0,10*ROW('Hygiene Data'!F161)),NA())</f>
        <v>#N/A</v>
      </c>
      <c r="BH167" s="93" t="e">
        <f ca="true">+IF(AND(ISNUMBER(OFFSET('Hygiene Data'!$F$9,0,10*ROW('Hygiene Data'!F161))),'Data Summary'!DW167="Yes"),OFFSET('Hygiene Data'!$F$9,0,10*ROW('Hygiene Data'!F161)),NA())</f>
        <v>#N/A</v>
      </c>
      <c r="BI167" s="93" t="e">
        <f ca="true">+IF(AND(ISNUMBER(OFFSET('Hygiene Data'!$G$5,0,10*ROW('Hygiene Data'!G161))),'Data Summary'!DX167="Yes"),OFFSET('Hygiene Data'!$G$5,0,10*ROW('Hygiene Data'!G161)),NA())</f>
        <v>#N/A</v>
      </c>
      <c r="BJ167" s="93" t="e">
        <f ca="true">+IF(AND(ISNUMBER(OFFSET('Hygiene Data'!$G$7,0,10*ROW('Hygiene Data'!G161))),'Data Summary'!DY167="Yes"),OFFSET('Hygiene Data'!$G$7,0,10*ROW('Hygiene Data'!G161)),NA())</f>
        <v>#N/A</v>
      </c>
      <c r="BK167" s="93" t="e">
        <f ca="true">+IF(AND(ISNUMBER(OFFSET('Hygiene Data'!$G$9,0,10*ROW('Hygiene Data'!G161))),'Data Summary'!DZ167="Yes"),OFFSET('Hygiene Data'!$G$9,0,10*ROW('Hygiene Data'!G161)),NA())</f>
        <v>#N/A</v>
      </c>
      <c r="BL167" s="93" t="e">
        <f ca="true">+IF(AND(ISNUMBER(OFFSET('Hygiene Data'!$H$5,0,10*ROW('Hygiene Data'!H161))),'Data Summary'!EA167="Yes"),OFFSET('Hygiene Data'!$H$5,0,10*ROW('Hygiene Data'!H161)),NA())</f>
        <v>#N/A</v>
      </c>
      <c r="BM167" s="93" t="e">
        <f ca="true">+IF(AND(ISNUMBER(OFFSET('Hygiene Data'!$H$7,0,10*ROW('Hygiene Data'!H161))),'Data Summary'!EB167="Yes"),OFFSET('Hygiene Data'!$H$7,0,10*ROW('Hygiene Data'!H161)),NA())</f>
        <v>#N/A</v>
      </c>
      <c r="BN167" s="93" t="e">
        <f ca="true">+IF(AND(ISNUMBER(OFFSET('Hygiene Data'!$H$9,0,10*ROW('Hygiene Data'!H161))),'Data Summary'!EC167="Yes"),OFFSET('Hygiene Data'!$H$9,0,10*ROW('Hygiene Data'!H161)),NA())</f>
        <v>#N/A</v>
      </c>
      <c r="BO167" s="93" t="e">
        <f ca="true">+IF(AND(ISNUMBER(OFFSET('Hygiene Data'!$I$5,0,10*ROW('Hygiene Data'!I161))),'Data Summary'!ED167="Yes"),OFFSET('Hygiene Data'!$I$5,0,10*ROW('Hygiene Data'!I161)),NA())</f>
        <v>#N/A</v>
      </c>
      <c r="BP167" s="93" t="e">
        <f ca="true">+IF(AND(ISNUMBER(OFFSET('Hygiene Data'!$I$7,0,10*ROW('Hygiene Data'!I161))),'Data Summary'!EE167="Yes"),OFFSET('Hygiene Data'!$I$7,0,10*ROW('Hygiene Data'!I161)),NA())</f>
        <v>#N/A</v>
      </c>
      <c r="BQ167" s="93" t="e">
        <f ca="true">+IF(AND(ISNUMBER(OFFSET('Hygiene Data'!$I$9,0,10*ROW('Hygiene Data'!I161))),'Data Summary'!EF167="Yes"),OFFSET('Hygiene Data'!$I$9,0,10*ROW('Hygiene Data'!I161)),NA())</f>
        <v>#N/A</v>
      </c>
    </row>
    <row xmlns:x14ac="http://schemas.microsoft.com/office/spreadsheetml/2009/9/ac" r="168" x14ac:dyDescent="0.2">
      <c r="A168" s="328" t="e">
        <f ca="true">+RIGHT('Data Summary'!A168,LEN('Data Summary'!A168)-9)</f>
        <v>#VALUE!</v>
      </c>
      <c r="B168" s="35" t="str">
        <f ca="true">+IF(ISTEXT('Data Summary'!B168),'Data Summary'!B168,"")</f>
        <v/>
      </c>
      <c r="C168" s="327" t="e">
        <f ca="true">+VALUE('Data Summary'!C168)</f>
        <v>#VALUE!</v>
      </c>
      <c r="D168" s="91" t="e">
        <f ca="true">+IF(AND(ISNUMBER(OFFSET('Water Data'!$D$4,0,10*ROW('Water Data'!D162))),'Data Summary'!BS168="Yes"),100-OFFSET('Water Data'!$D$4,0,10*ROW('Water Data'!D162)),NA())</f>
        <v>#N/A</v>
      </c>
      <c r="E168" s="91" t="e">
        <f ca="true">+IF(AND(ISNUMBER(OFFSET('Water Data'!$D$6,0,10*ROW('Water Data'!D162))),'Data Summary'!BT168="Yes"),OFFSET('Water Data'!$D$6,0,10*ROW('Water Data'!D162)),NA())</f>
        <v>#N/A</v>
      </c>
      <c r="F168" s="91" t="e">
        <f ca="true">+IF(AND(ISNUMBER(OFFSET('Water Data'!$D$9,0,10*ROW('Water Data'!D162))),'Data Summary'!BU168="Yes"),OFFSET('Water Data'!$D$9,0,10*ROW('Water Data'!D162)),NA())</f>
        <v>#N/A</v>
      </c>
      <c r="G168" s="91" t="e">
        <f ca="true">+IF(AND(ISNUMBER(OFFSET('Water Data'!$E$4,0,10*ROW('Water Data'!E162))),'Data Summary'!BV168="Yes"),100-OFFSET('Water Data'!$E$4,0,10*ROW('Water Data'!E162)),NA())</f>
        <v>#N/A</v>
      </c>
      <c r="H168" s="91" t="e">
        <f ca="true">+IF(AND(ISNUMBER(OFFSET('Water Data'!$E$6,0,10*ROW('Water Data'!E162))),'Data Summary'!BW168="Yes"),OFFSET('Water Data'!$E$6,0,10*ROW('Water Data'!E162)),NA())</f>
        <v>#N/A</v>
      </c>
      <c r="I168" s="91" t="e">
        <f ca="true">+IF(AND(ISNUMBER(OFFSET('Water Data'!$E$9,0,10*ROW('Water Data'!E162))),'Data Summary'!BX168="Yes"),OFFSET('Water Data'!$E$9,0,10*ROW('Water Data'!E162)),NA())</f>
        <v>#N/A</v>
      </c>
      <c r="J168" s="91" t="e">
        <f ca="true">+IF(AND(ISNUMBER(OFFSET('Water Data'!$F$4,0,10*ROW('Water Data'!F162))),'Data Summary'!BY168="Yes"),100-OFFSET('Water Data'!$F$4,0,10*ROW('Water Data'!F162)),NA())</f>
        <v>#N/A</v>
      </c>
      <c r="K168" s="91" t="e">
        <f ca="true">+IF(AND(ISNUMBER(OFFSET('Water Data'!$F$6,0,10*ROW('Water Data'!F162))),'Data Summary'!BZ168="Yes"),OFFSET('Water Data'!$F$6,0,10*ROW('Water Data'!F162)),NA())</f>
        <v>#N/A</v>
      </c>
      <c r="L168" s="91" t="e">
        <f ca="true">+IF(AND(ISNUMBER(OFFSET('Water Data'!$F$9,0,10*ROW('Water Data'!F162))),'Data Summary'!CA168="Yes"),OFFSET('Water Data'!$F$9,0,10*ROW('Water Data'!F162)),NA())</f>
        <v>#N/A</v>
      </c>
      <c r="M168" s="91" t="e">
        <f ca="true">+IF(AND(ISNUMBER(OFFSET('Water Data'!$G$4,0,10*ROW('Water Data'!G162))),'Data Summary'!CB168="Yes"),100-OFFSET('Water Data'!$G$4,0,10*ROW('Water Data'!G162)),NA())</f>
        <v>#N/A</v>
      </c>
      <c r="N168" s="91" t="e">
        <f ca="true">+IF(AND(ISNUMBER(OFFSET('Water Data'!$G$6,0,10*ROW('Water Data'!G162))),'Data Summary'!CC168="Yes"),OFFSET('Water Data'!$G$6,0,10*ROW('Water Data'!G162)),NA())</f>
        <v>#N/A</v>
      </c>
      <c r="O168" s="91" t="e">
        <f ca="true">+IF(AND(ISNUMBER(OFFSET('Water Data'!$G$9,0,10*ROW('Water Data'!G162))),'Data Summary'!CD168="Yes"),OFFSET('Water Data'!$G$9,0,10*ROW('Water Data'!G162)),NA())</f>
        <v>#N/A</v>
      </c>
      <c r="P168" s="91" t="e">
        <f ca="true">+IF(AND(ISNUMBER(OFFSET('Water Data'!$H$4,0,10*ROW('Water Data'!H162))),'Data Summary'!CE168="Yes"),100-OFFSET('Water Data'!$H$4,0,10*ROW('Water Data'!H162)),NA())</f>
        <v>#N/A</v>
      </c>
      <c r="Q168" s="91" t="e">
        <f ca="true">+IF(AND(ISNUMBER(OFFSET('Water Data'!$H$6,0,10*ROW('Water Data'!H162))),'Data Summary'!CF168="Yes"),OFFSET('Water Data'!$H$6,0,10*ROW('Water Data'!H162)),NA())</f>
        <v>#N/A</v>
      </c>
      <c r="R168" s="91" t="e">
        <f ca="true">+IF(AND(ISNUMBER(OFFSET('Water Data'!$H$9,0,10*ROW('Water Data'!H162))),'Data Summary'!CG168="Yes"),OFFSET('Water Data'!$H$9,0,10*ROW('Water Data'!H162)),NA())</f>
        <v>#N/A</v>
      </c>
      <c r="S168" s="91" t="e">
        <f ca="true">+IF(AND(ISNUMBER(OFFSET('Water Data'!$I$4,0,10*ROW('Water Data'!I162))),'Data Summary'!CH168="Yes"),100-OFFSET('Water Data'!$I$4,0,10*ROW('Water Data'!I162)),NA())</f>
        <v>#N/A</v>
      </c>
      <c r="T168" s="91" t="e">
        <f ca="true">+IF(AND(ISNUMBER(OFFSET('Water Data'!$I$6,0,10*ROW('Water Data'!I162))),'Data Summary'!CI168="Yes"),OFFSET('Water Data'!$I$6,0,10*ROW('Water Data'!I162)),NA())</f>
        <v>#N/A</v>
      </c>
      <c r="U168" s="91" t="e">
        <f ca="true">+IF(AND(ISNUMBER(OFFSET('Water Data'!$I$9,0,10*ROW('Water Data'!I162))),'Data Summary'!CJ168="Yes"),OFFSET('Water Data'!$I$9,0,10*ROW('Water Data'!I162)),NA())</f>
        <v>#N/A</v>
      </c>
      <c r="V168" s="92" t="e">
        <f ca="true">+IF(AND(ISNUMBER(OFFSET('Sanitation Data'!$D$4,0,10*ROW('Sanitation Data'!D162))),'Data Summary'!CK168="Yes"),100-OFFSET('Sanitation Data'!$D$4,0,10*ROW('Sanitation Data'!D162)),NA())</f>
        <v>#N/A</v>
      </c>
      <c r="W168" s="92" t="e">
        <f ca="true">+IF(AND(ISNUMBER(OFFSET('Sanitation Data'!$D$6,0,10*ROW('Sanitation Data'!D162))),'Data Summary'!CL168="Yes"),OFFSET('Sanitation Data'!$D$6,0,10*ROW('Sanitation Data'!D162)),NA())</f>
        <v>#N/A</v>
      </c>
      <c r="X168" s="92" t="e">
        <f ca="true">+IF(AND(ISNUMBER(OFFSET('Sanitation Data'!$D$10,0,10*ROW('Sanitation Data'!D162))),'Data Summary'!CM168="Yes"),OFFSET('Sanitation Data'!$D$10,0,10*ROW('Sanitation Data'!D162)),NA())</f>
        <v>#N/A</v>
      </c>
      <c r="Y168" s="92" t="e">
        <f ca="true">+IF(AND(ISNUMBER(OFFSET('Sanitation Data'!$D$11,0,10*ROW('Sanitation Data'!D162))),'Data Summary'!CN168="Yes"),OFFSET('Sanitation Data'!$D$11,0,10*ROW('Sanitation Data'!D162)),NA())</f>
        <v>#N/A</v>
      </c>
      <c r="Z168" s="92" t="e">
        <f ca="true">+IF(AND(ISNUMBER(OFFSET('Sanitation Data'!$D$12,0,10*ROW('Sanitation Data'!D162))),'Data Summary'!CO168="Yes"),OFFSET('Sanitation Data'!$D$12,0,10*ROW('Sanitation Data'!D162)),NA())</f>
        <v>#N/A</v>
      </c>
      <c r="AA168" s="92" t="e">
        <f ca="true">+IF(AND(ISNUMBER(OFFSET('Sanitation Data'!$E$4,0,10*ROW('Sanitation Data'!E162))),'Data Summary'!CP168="Yes"),100-OFFSET('Sanitation Data'!$E$4,0,10*ROW('Sanitation Data'!E162)),NA())</f>
        <v>#N/A</v>
      </c>
      <c r="AB168" s="92" t="e">
        <f ca="true">+IF(AND(ISNUMBER(OFFSET('Sanitation Data'!$E$6,0,10*ROW('Sanitation Data'!E162))),'Data Summary'!CQ168="Yes"),OFFSET('Sanitation Data'!$E$6,0,10*ROW('Sanitation Data'!E162)),NA())</f>
        <v>#N/A</v>
      </c>
      <c r="AC168" s="92" t="e">
        <f ca="true">+IF(AND(ISNUMBER(OFFSET('Sanitation Data'!$E$10,0,10*ROW('Sanitation Data'!E162))),'Data Summary'!CR168="Yes"),OFFSET('Sanitation Data'!$E$10,0,10*ROW('Sanitation Data'!E162)),NA())</f>
        <v>#N/A</v>
      </c>
      <c r="AD168" s="92" t="e">
        <f ca="true">+IF(AND(ISNUMBER(OFFSET('Sanitation Data'!$E$11,0,10*ROW('Sanitation Data'!E162))),'Data Summary'!CS168="Yes"),OFFSET('Sanitation Data'!$E$11,0,10*ROW('Sanitation Data'!E162)),NA())</f>
        <v>#N/A</v>
      </c>
      <c r="AE168" s="92" t="e">
        <f ca="true">+IF(AND(ISNUMBER(OFFSET('Sanitation Data'!$E$12,0,10*ROW('Sanitation Data'!E162))),'Data Summary'!CT168="Yes"),OFFSET('Sanitation Data'!$E$12,0,10*ROW('Sanitation Data'!E162)),NA())</f>
        <v>#N/A</v>
      </c>
      <c r="AF168" s="92" t="e">
        <f ca="true">+IF(AND(ISNUMBER(OFFSET('Sanitation Data'!$F$4,0,10*ROW('Sanitation Data'!F162))),'Data Summary'!CU168="Yes"),100-OFFSET('Sanitation Data'!$F$4,0,10*ROW('Sanitation Data'!F162)),NA())</f>
        <v>#N/A</v>
      </c>
      <c r="AG168" s="92" t="e">
        <f ca="true">+IF(AND(ISNUMBER(OFFSET('Sanitation Data'!$F$6,0,10*ROW('Sanitation Data'!F162))),'Data Summary'!CV168="Yes"),OFFSET('Sanitation Data'!$F$6,0,10*ROW('Sanitation Data'!F162)),NA())</f>
        <v>#N/A</v>
      </c>
      <c r="AH168" s="92" t="e">
        <f ca="true">+IF(AND(ISNUMBER(OFFSET('Sanitation Data'!$F$10,0,10*ROW('Sanitation Data'!F162))),'Data Summary'!CW168="Yes"),OFFSET('Sanitation Data'!$F$10,0,10*ROW('Sanitation Data'!F162)),NA())</f>
        <v>#N/A</v>
      </c>
      <c r="AI168" s="92" t="e">
        <f ca="true">+IF(AND(ISNUMBER(OFFSET('Sanitation Data'!$F$11,0,10*ROW('Sanitation Data'!F162))),'Data Summary'!CX168="Yes"),OFFSET('Sanitation Data'!$F$11,0,10*ROW('Sanitation Data'!F162)),NA())</f>
        <v>#N/A</v>
      </c>
      <c r="AJ168" s="92" t="e">
        <f ca="true">+IF(AND(ISNUMBER(OFFSET('Sanitation Data'!$F$12,0,10*ROW('Sanitation Data'!F162))),'Data Summary'!CY168="Yes"),OFFSET('Sanitation Data'!$F$12,0,10*ROW('Sanitation Data'!F162)),NA())</f>
        <v>#N/A</v>
      </c>
      <c r="AK168" s="92" t="e">
        <f ca="true">+IF(AND(ISNUMBER(OFFSET('Sanitation Data'!$G$4,0,10*ROW('Sanitation Data'!G162))),'Data Summary'!CZ168="Yes"),100-OFFSET('Sanitation Data'!$G$4,0,10*ROW('Sanitation Data'!G162)),NA())</f>
        <v>#N/A</v>
      </c>
      <c r="AL168" s="92" t="e">
        <f ca="true">+IF(AND(ISNUMBER(OFFSET('Sanitation Data'!$G$6,0,10*ROW('Sanitation Data'!G162))),'Data Summary'!DA168="Yes"),OFFSET('Sanitation Data'!$G$6,0,10*ROW('Sanitation Data'!G162)),NA())</f>
        <v>#N/A</v>
      </c>
      <c r="AM168" s="92" t="e">
        <f ca="true">+IF(AND(ISNUMBER(OFFSET('Sanitation Data'!$G$10,0,10*ROW('Sanitation Data'!G162))),'Data Summary'!DB168="Yes"),OFFSET('Sanitation Data'!$G$10,0,10*ROW('Sanitation Data'!G162)),NA())</f>
        <v>#N/A</v>
      </c>
      <c r="AN168" s="92" t="e">
        <f ca="true">+IF(AND(ISNUMBER(OFFSET('Sanitation Data'!$G$11,0,10*ROW('Sanitation Data'!G162))),'Data Summary'!DC168="Yes"),OFFSET('Sanitation Data'!$G$11,0,10*ROW('Sanitation Data'!G162)),NA())</f>
        <v>#N/A</v>
      </c>
      <c r="AO168" s="92" t="e">
        <f ca="true">+IF(AND(ISNUMBER(OFFSET('Sanitation Data'!$G$12,0,10*ROW('Sanitation Data'!G162))),'Data Summary'!DD168="Yes"),OFFSET('Sanitation Data'!$G$12,0,10*ROW('Sanitation Data'!G162)),NA())</f>
        <v>#N/A</v>
      </c>
      <c r="AP168" s="92" t="e">
        <f ca="true">+IF(AND(ISNUMBER(OFFSET('Sanitation Data'!$H$4,0,10*ROW('Sanitation Data'!H162))),'Data Summary'!DE168="Yes"),100-OFFSET('Sanitation Data'!$H$4,0,10*ROW('Sanitation Data'!H162)),NA())</f>
        <v>#N/A</v>
      </c>
      <c r="AQ168" s="92" t="e">
        <f ca="true">+IF(AND(ISNUMBER(OFFSET('Sanitation Data'!$H$6,0,10*ROW('Sanitation Data'!H162))),'Data Summary'!DF168="Yes"),OFFSET('Sanitation Data'!$H$6,0,10*ROW('Sanitation Data'!H162)),NA())</f>
        <v>#N/A</v>
      </c>
      <c r="AR168" s="92" t="e">
        <f ca="true">+IF(AND(ISNUMBER(OFFSET('Sanitation Data'!$H$10,0,10*ROW('Sanitation Data'!H162))),'Data Summary'!DG168="Yes"),OFFSET('Sanitation Data'!$H$10,0,10*ROW('Sanitation Data'!H162)),NA())</f>
        <v>#N/A</v>
      </c>
      <c r="AS168" s="92" t="e">
        <f ca="true">+IF(AND(ISNUMBER(OFFSET('Sanitation Data'!$H$11,0,10*ROW('Sanitation Data'!H162))),'Data Summary'!DH168="Yes"),OFFSET('Sanitation Data'!$H$11,0,10*ROW('Sanitation Data'!H162)),NA())</f>
        <v>#N/A</v>
      </c>
      <c r="AT168" s="92" t="e">
        <f ca="true">+IF(AND(ISNUMBER(OFFSET('Sanitation Data'!$H$12,0,10*ROW('Sanitation Data'!H162))),'Data Summary'!DI168="Yes"),OFFSET('Sanitation Data'!$H$12,0,10*ROW('Sanitation Data'!H162)),NA())</f>
        <v>#N/A</v>
      </c>
      <c r="AU168" s="92" t="e">
        <f ca="true">+IF(AND(ISNUMBER(OFFSET('Sanitation Data'!$I$4,0,10*ROW('Sanitation Data'!I162))),'Data Summary'!DJ168="Yes"),100-OFFSET('Sanitation Data'!$I$4,0,10*ROW('Sanitation Data'!I162)),NA())</f>
        <v>#N/A</v>
      </c>
      <c r="AV168" s="92" t="e">
        <f ca="true">+IF(AND(ISNUMBER(OFFSET('Sanitation Data'!$I$6,0,10*ROW('Sanitation Data'!I162))),'Data Summary'!DK168="Yes"),OFFSET('Sanitation Data'!$I$6,0,10*ROW('Sanitation Data'!I162)),NA())</f>
        <v>#N/A</v>
      </c>
      <c r="AW168" s="92" t="e">
        <f ca="true">+IF(AND(ISNUMBER(OFFSET('Sanitation Data'!$I$10,0,10*ROW('Sanitation Data'!I162))),'Data Summary'!DL168="Yes"),OFFSET('Sanitation Data'!$I$10,0,10*ROW('Sanitation Data'!I162)),NA())</f>
        <v>#N/A</v>
      </c>
      <c r="AX168" s="92" t="e">
        <f ca="true">+IF(AND(ISNUMBER(OFFSET('Sanitation Data'!$I$11,0,10*ROW('Sanitation Data'!I162))),'Data Summary'!DM168="Yes"),OFFSET('Sanitation Data'!$I$11,0,10*ROW('Sanitation Data'!I162)),NA())</f>
        <v>#N/A</v>
      </c>
      <c r="AY168" s="92" t="e">
        <f ca="true">+IF(AND(ISNUMBER(OFFSET('Sanitation Data'!$I$12,0,10*ROW('Sanitation Data'!I162))),'Data Summary'!DN168="Yes"),OFFSET('Sanitation Data'!$I$12,0,10*ROW('Sanitation Data'!I162)),NA())</f>
        <v>#N/A</v>
      </c>
      <c r="AZ168" s="93" t="e">
        <f ca="true">+IF(AND(ISNUMBER(OFFSET('Hygiene Data'!$D$5,0,10*ROW('Hygiene Data'!D162))),'Data Summary'!DO168="Yes"),OFFSET('Hygiene Data'!$D$5,0,10*ROW('Hygiene Data'!D162)),NA())</f>
        <v>#N/A</v>
      </c>
      <c r="BA168" s="93" t="e">
        <f ca="true">+IF(AND(ISNUMBER(OFFSET('Hygiene Data'!$D$7,0,10*ROW('Hygiene Data'!D162))),'Data Summary'!DP168="Yes"),OFFSET('Hygiene Data'!$D$7,0,10*ROW('Hygiene Data'!D162)),NA())</f>
        <v>#N/A</v>
      </c>
      <c r="BB168" s="93" t="e">
        <f ca="true">+IF(AND(ISNUMBER(OFFSET('Hygiene Data'!$D$9,0,10*ROW('Hygiene Data'!D162))),'Data Summary'!DQ168="Yes"),OFFSET('Hygiene Data'!$D$9,0,10*ROW('Hygiene Data'!D162)),NA())</f>
        <v>#N/A</v>
      </c>
      <c r="BC168" s="93" t="e">
        <f ca="true">+IF(AND(ISNUMBER(OFFSET('Hygiene Data'!$E$5,0,10*ROW('Hygiene Data'!E162))),'Data Summary'!DR168="Yes"),OFFSET('Hygiene Data'!$E$5,0,10*ROW('Hygiene Data'!E162)),NA())</f>
        <v>#N/A</v>
      </c>
      <c r="BD168" s="93" t="e">
        <f ca="true">+IF(AND(ISNUMBER(OFFSET('Hygiene Data'!$E$7,0,10*ROW('Hygiene Data'!E162))),'Data Summary'!DS168="Yes"),OFFSET('Hygiene Data'!$E$7,0,10*ROW('Hygiene Data'!E162)),NA())</f>
        <v>#N/A</v>
      </c>
      <c r="BE168" s="93" t="e">
        <f ca="true">+IF(AND(ISNUMBER(OFFSET('Hygiene Data'!$E$9,0,10*ROW('Hygiene Data'!E162))),'Data Summary'!DT168="Yes"),OFFSET('Hygiene Data'!$E$9,0,10*ROW('Hygiene Data'!E162)),NA())</f>
        <v>#N/A</v>
      </c>
      <c r="BF168" s="93" t="e">
        <f ca="true">+IF(AND(ISNUMBER(OFFSET('Hygiene Data'!$F$5,0,10*ROW('Hygiene Data'!F162))),'Data Summary'!DU168="Yes"),OFFSET('Hygiene Data'!$F$5,0,10*ROW('Hygiene Data'!F162)),NA())</f>
        <v>#N/A</v>
      </c>
      <c r="BG168" s="93" t="e">
        <f ca="true">+IF(AND(ISNUMBER(OFFSET('Hygiene Data'!$F$7,0,10*ROW('Hygiene Data'!F162))),'Data Summary'!DV168="Yes"),OFFSET('Hygiene Data'!$F$7,0,10*ROW('Hygiene Data'!F162)),NA())</f>
        <v>#N/A</v>
      </c>
      <c r="BH168" s="93" t="e">
        <f ca="true">+IF(AND(ISNUMBER(OFFSET('Hygiene Data'!$F$9,0,10*ROW('Hygiene Data'!F162))),'Data Summary'!DW168="Yes"),OFFSET('Hygiene Data'!$F$9,0,10*ROW('Hygiene Data'!F162)),NA())</f>
        <v>#N/A</v>
      </c>
      <c r="BI168" s="93" t="e">
        <f ca="true">+IF(AND(ISNUMBER(OFFSET('Hygiene Data'!$G$5,0,10*ROW('Hygiene Data'!G162))),'Data Summary'!DX168="Yes"),OFFSET('Hygiene Data'!$G$5,0,10*ROW('Hygiene Data'!G162)),NA())</f>
        <v>#N/A</v>
      </c>
      <c r="BJ168" s="93" t="e">
        <f ca="true">+IF(AND(ISNUMBER(OFFSET('Hygiene Data'!$G$7,0,10*ROW('Hygiene Data'!G162))),'Data Summary'!DY168="Yes"),OFFSET('Hygiene Data'!$G$7,0,10*ROW('Hygiene Data'!G162)),NA())</f>
        <v>#N/A</v>
      </c>
      <c r="BK168" s="93" t="e">
        <f ca="true">+IF(AND(ISNUMBER(OFFSET('Hygiene Data'!$G$9,0,10*ROW('Hygiene Data'!G162))),'Data Summary'!DZ168="Yes"),OFFSET('Hygiene Data'!$G$9,0,10*ROW('Hygiene Data'!G162)),NA())</f>
        <v>#N/A</v>
      </c>
      <c r="BL168" s="93" t="e">
        <f ca="true">+IF(AND(ISNUMBER(OFFSET('Hygiene Data'!$H$5,0,10*ROW('Hygiene Data'!H162))),'Data Summary'!EA168="Yes"),OFFSET('Hygiene Data'!$H$5,0,10*ROW('Hygiene Data'!H162)),NA())</f>
        <v>#N/A</v>
      </c>
      <c r="BM168" s="93" t="e">
        <f ca="true">+IF(AND(ISNUMBER(OFFSET('Hygiene Data'!$H$7,0,10*ROW('Hygiene Data'!H162))),'Data Summary'!EB168="Yes"),OFFSET('Hygiene Data'!$H$7,0,10*ROW('Hygiene Data'!H162)),NA())</f>
        <v>#N/A</v>
      </c>
      <c r="BN168" s="93" t="e">
        <f ca="true">+IF(AND(ISNUMBER(OFFSET('Hygiene Data'!$H$9,0,10*ROW('Hygiene Data'!H162))),'Data Summary'!EC168="Yes"),OFFSET('Hygiene Data'!$H$9,0,10*ROW('Hygiene Data'!H162)),NA())</f>
        <v>#N/A</v>
      </c>
      <c r="BO168" s="93" t="e">
        <f ca="true">+IF(AND(ISNUMBER(OFFSET('Hygiene Data'!$I$5,0,10*ROW('Hygiene Data'!I162))),'Data Summary'!ED168="Yes"),OFFSET('Hygiene Data'!$I$5,0,10*ROW('Hygiene Data'!I162)),NA())</f>
        <v>#N/A</v>
      </c>
      <c r="BP168" s="93" t="e">
        <f ca="true">+IF(AND(ISNUMBER(OFFSET('Hygiene Data'!$I$7,0,10*ROW('Hygiene Data'!I162))),'Data Summary'!EE168="Yes"),OFFSET('Hygiene Data'!$I$7,0,10*ROW('Hygiene Data'!I162)),NA())</f>
        <v>#N/A</v>
      </c>
      <c r="BQ168" s="93" t="e">
        <f ca="true">+IF(AND(ISNUMBER(OFFSET('Hygiene Data'!$I$9,0,10*ROW('Hygiene Data'!I162))),'Data Summary'!EF168="Yes"),OFFSET('Hygiene Data'!$I$9,0,10*ROW('Hygiene Data'!I162)),NA())</f>
        <v>#N/A</v>
      </c>
    </row>
    <row xmlns:x14ac="http://schemas.microsoft.com/office/spreadsheetml/2009/9/ac" r="169" x14ac:dyDescent="0.2">
      <c r="A169" s="328" t="e">
        <f ca="true">+RIGHT('Data Summary'!A169,LEN('Data Summary'!A169)-9)</f>
        <v>#VALUE!</v>
      </c>
      <c r="B169" s="35" t="str">
        <f ca="true">+IF(ISTEXT('Data Summary'!B169),'Data Summary'!B169,"")</f>
        <v/>
      </c>
      <c r="C169" s="327" t="e">
        <f ca="true">+VALUE('Data Summary'!C169)</f>
        <v>#VALUE!</v>
      </c>
      <c r="D169" s="91" t="e">
        <f ca="true">+IF(AND(ISNUMBER(OFFSET('Water Data'!$D$4,0,10*ROW('Water Data'!D163))),'Data Summary'!BS169="Yes"),100-OFFSET('Water Data'!$D$4,0,10*ROW('Water Data'!D163)),NA())</f>
        <v>#N/A</v>
      </c>
      <c r="E169" s="91" t="e">
        <f ca="true">+IF(AND(ISNUMBER(OFFSET('Water Data'!$D$6,0,10*ROW('Water Data'!D163))),'Data Summary'!BT169="Yes"),OFFSET('Water Data'!$D$6,0,10*ROW('Water Data'!D163)),NA())</f>
        <v>#N/A</v>
      </c>
      <c r="F169" s="91" t="e">
        <f ca="true">+IF(AND(ISNUMBER(OFFSET('Water Data'!$D$9,0,10*ROW('Water Data'!D163))),'Data Summary'!BU169="Yes"),OFFSET('Water Data'!$D$9,0,10*ROW('Water Data'!D163)),NA())</f>
        <v>#N/A</v>
      </c>
      <c r="G169" s="91" t="e">
        <f ca="true">+IF(AND(ISNUMBER(OFFSET('Water Data'!$E$4,0,10*ROW('Water Data'!E163))),'Data Summary'!BV169="Yes"),100-OFFSET('Water Data'!$E$4,0,10*ROW('Water Data'!E163)),NA())</f>
        <v>#N/A</v>
      </c>
      <c r="H169" s="91" t="e">
        <f ca="true">+IF(AND(ISNUMBER(OFFSET('Water Data'!$E$6,0,10*ROW('Water Data'!E163))),'Data Summary'!BW169="Yes"),OFFSET('Water Data'!$E$6,0,10*ROW('Water Data'!E163)),NA())</f>
        <v>#N/A</v>
      </c>
      <c r="I169" s="91" t="e">
        <f ca="true">+IF(AND(ISNUMBER(OFFSET('Water Data'!$E$9,0,10*ROW('Water Data'!E163))),'Data Summary'!BX169="Yes"),OFFSET('Water Data'!$E$9,0,10*ROW('Water Data'!E163)),NA())</f>
        <v>#N/A</v>
      </c>
      <c r="J169" s="91" t="e">
        <f ca="true">+IF(AND(ISNUMBER(OFFSET('Water Data'!$F$4,0,10*ROW('Water Data'!F163))),'Data Summary'!BY169="Yes"),100-OFFSET('Water Data'!$F$4,0,10*ROW('Water Data'!F163)),NA())</f>
        <v>#N/A</v>
      </c>
      <c r="K169" s="91" t="e">
        <f ca="true">+IF(AND(ISNUMBER(OFFSET('Water Data'!$F$6,0,10*ROW('Water Data'!F163))),'Data Summary'!BZ169="Yes"),OFFSET('Water Data'!$F$6,0,10*ROW('Water Data'!F163)),NA())</f>
        <v>#N/A</v>
      </c>
      <c r="L169" s="91" t="e">
        <f ca="true">+IF(AND(ISNUMBER(OFFSET('Water Data'!$F$9,0,10*ROW('Water Data'!F163))),'Data Summary'!CA169="Yes"),OFFSET('Water Data'!$F$9,0,10*ROW('Water Data'!F163)),NA())</f>
        <v>#N/A</v>
      </c>
      <c r="M169" s="91" t="e">
        <f ca="true">+IF(AND(ISNUMBER(OFFSET('Water Data'!$G$4,0,10*ROW('Water Data'!G163))),'Data Summary'!CB169="Yes"),100-OFFSET('Water Data'!$G$4,0,10*ROW('Water Data'!G163)),NA())</f>
        <v>#N/A</v>
      </c>
      <c r="N169" s="91" t="e">
        <f ca="true">+IF(AND(ISNUMBER(OFFSET('Water Data'!$G$6,0,10*ROW('Water Data'!G163))),'Data Summary'!CC169="Yes"),OFFSET('Water Data'!$G$6,0,10*ROW('Water Data'!G163)),NA())</f>
        <v>#N/A</v>
      </c>
      <c r="O169" s="91" t="e">
        <f ca="true">+IF(AND(ISNUMBER(OFFSET('Water Data'!$G$9,0,10*ROW('Water Data'!G163))),'Data Summary'!CD169="Yes"),OFFSET('Water Data'!$G$9,0,10*ROW('Water Data'!G163)),NA())</f>
        <v>#N/A</v>
      </c>
      <c r="P169" s="91" t="e">
        <f ca="true">+IF(AND(ISNUMBER(OFFSET('Water Data'!$H$4,0,10*ROW('Water Data'!H163))),'Data Summary'!CE169="Yes"),100-OFFSET('Water Data'!$H$4,0,10*ROW('Water Data'!H163)),NA())</f>
        <v>#N/A</v>
      </c>
      <c r="Q169" s="91" t="e">
        <f ca="true">+IF(AND(ISNUMBER(OFFSET('Water Data'!$H$6,0,10*ROW('Water Data'!H163))),'Data Summary'!CF169="Yes"),OFFSET('Water Data'!$H$6,0,10*ROW('Water Data'!H163)),NA())</f>
        <v>#N/A</v>
      </c>
      <c r="R169" s="91" t="e">
        <f ca="true">+IF(AND(ISNUMBER(OFFSET('Water Data'!$H$9,0,10*ROW('Water Data'!H163))),'Data Summary'!CG169="Yes"),OFFSET('Water Data'!$H$9,0,10*ROW('Water Data'!H163)),NA())</f>
        <v>#N/A</v>
      </c>
      <c r="S169" s="91" t="e">
        <f ca="true">+IF(AND(ISNUMBER(OFFSET('Water Data'!$I$4,0,10*ROW('Water Data'!I163))),'Data Summary'!CH169="Yes"),100-OFFSET('Water Data'!$I$4,0,10*ROW('Water Data'!I163)),NA())</f>
        <v>#N/A</v>
      </c>
      <c r="T169" s="91" t="e">
        <f ca="true">+IF(AND(ISNUMBER(OFFSET('Water Data'!$I$6,0,10*ROW('Water Data'!I163))),'Data Summary'!CI169="Yes"),OFFSET('Water Data'!$I$6,0,10*ROW('Water Data'!I163)),NA())</f>
        <v>#N/A</v>
      </c>
      <c r="U169" s="91" t="e">
        <f ca="true">+IF(AND(ISNUMBER(OFFSET('Water Data'!$I$9,0,10*ROW('Water Data'!I163))),'Data Summary'!CJ169="Yes"),OFFSET('Water Data'!$I$9,0,10*ROW('Water Data'!I163)),NA())</f>
        <v>#N/A</v>
      </c>
      <c r="V169" s="92" t="e">
        <f ca="true">+IF(AND(ISNUMBER(OFFSET('Sanitation Data'!$D$4,0,10*ROW('Sanitation Data'!D163))),'Data Summary'!CK169="Yes"),100-OFFSET('Sanitation Data'!$D$4,0,10*ROW('Sanitation Data'!D163)),NA())</f>
        <v>#N/A</v>
      </c>
      <c r="W169" s="92" t="e">
        <f ca="true">+IF(AND(ISNUMBER(OFFSET('Sanitation Data'!$D$6,0,10*ROW('Sanitation Data'!D163))),'Data Summary'!CL169="Yes"),OFFSET('Sanitation Data'!$D$6,0,10*ROW('Sanitation Data'!D163)),NA())</f>
        <v>#N/A</v>
      </c>
      <c r="X169" s="92" t="e">
        <f ca="true">+IF(AND(ISNUMBER(OFFSET('Sanitation Data'!$D$10,0,10*ROW('Sanitation Data'!D163))),'Data Summary'!CM169="Yes"),OFFSET('Sanitation Data'!$D$10,0,10*ROW('Sanitation Data'!D163)),NA())</f>
        <v>#N/A</v>
      </c>
      <c r="Y169" s="92" t="e">
        <f ca="true">+IF(AND(ISNUMBER(OFFSET('Sanitation Data'!$D$11,0,10*ROW('Sanitation Data'!D163))),'Data Summary'!CN169="Yes"),OFFSET('Sanitation Data'!$D$11,0,10*ROW('Sanitation Data'!D163)),NA())</f>
        <v>#N/A</v>
      </c>
      <c r="Z169" s="92" t="e">
        <f ca="true">+IF(AND(ISNUMBER(OFFSET('Sanitation Data'!$D$12,0,10*ROW('Sanitation Data'!D163))),'Data Summary'!CO169="Yes"),OFFSET('Sanitation Data'!$D$12,0,10*ROW('Sanitation Data'!D163)),NA())</f>
        <v>#N/A</v>
      </c>
      <c r="AA169" s="92" t="e">
        <f ca="true">+IF(AND(ISNUMBER(OFFSET('Sanitation Data'!$E$4,0,10*ROW('Sanitation Data'!E163))),'Data Summary'!CP169="Yes"),100-OFFSET('Sanitation Data'!$E$4,0,10*ROW('Sanitation Data'!E163)),NA())</f>
        <v>#N/A</v>
      </c>
      <c r="AB169" s="92" t="e">
        <f ca="true">+IF(AND(ISNUMBER(OFFSET('Sanitation Data'!$E$6,0,10*ROW('Sanitation Data'!E163))),'Data Summary'!CQ169="Yes"),OFFSET('Sanitation Data'!$E$6,0,10*ROW('Sanitation Data'!E163)),NA())</f>
        <v>#N/A</v>
      </c>
      <c r="AC169" s="92" t="e">
        <f ca="true">+IF(AND(ISNUMBER(OFFSET('Sanitation Data'!$E$10,0,10*ROW('Sanitation Data'!E163))),'Data Summary'!CR169="Yes"),OFFSET('Sanitation Data'!$E$10,0,10*ROW('Sanitation Data'!E163)),NA())</f>
        <v>#N/A</v>
      </c>
      <c r="AD169" s="92" t="e">
        <f ca="true">+IF(AND(ISNUMBER(OFFSET('Sanitation Data'!$E$11,0,10*ROW('Sanitation Data'!E163))),'Data Summary'!CS169="Yes"),OFFSET('Sanitation Data'!$E$11,0,10*ROW('Sanitation Data'!E163)),NA())</f>
        <v>#N/A</v>
      </c>
      <c r="AE169" s="92" t="e">
        <f ca="true">+IF(AND(ISNUMBER(OFFSET('Sanitation Data'!$E$12,0,10*ROW('Sanitation Data'!E163))),'Data Summary'!CT169="Yes"),OFFSET('Sanitation Data'!$E$12,0,10*ROW('Sanitation Data'!E163)),NA())</f>
        <v>#N/A</v>
      </c>
      <c r="AF169" s="92" t="e">
        <f ca="true">+IF(AND(ISNUMBER(OFFSET('Sanitation Data'!$F$4,0,10*ROW('Sanitation Data'!F163))),'Data Summary'!CU169="Yes"),100-OFFSET('Sanitation Data'!$F$4,0,10*ROW('Sanitation Data'!F163)),NA())</f>
        <v>#N/A</v>
      </c>
      <c r="AG169" s="92" t="e">
        <f ca="true">+IF(AND(ISNUMBER(OFFSET('Sanitation Data'!$F$6,0,10*ROW('Sanitation Data'!F163))),'Data Summary'!CV169="Yes"),OFFSET('Sanitation Data'!$F$6,0,10*ROW('Sanitation Data'!F163)),NA())</f>
        <v>#N/A</v>
      </c>
      <c r="AH169" s="92" t="e">
        <f ca="true">+IF(AND(ISNUMBER(OFFSET('Sanitation Data'!$F$10,0,10*ROW('Sanitation Data'!F163))),'Data Summary'!CW169="Yes"),OFFSET('Sanitation Data'!$F$10,0,10*ROW('Sanitation Data'!F163)),NA())</f>
        <v>#N/A</v>
      </c>
      <c r="AI169" s="92" t="e">
        <f ca="true">+IF(AND(ISNUMBER(OFFSET('Sanitation Data'!$F$11,0,10*ROW('Sanitation Data'!F163))),'Data Summary'!CX169="Yes"),OFFSET('Sanitation Data'!$F$11,0,10*ROW('Sanitation Data'!F163)),NA())</f>
        <v>#N/A</v>
      </c>
      <c r="AJ169" s="92" t="e">
        <f ca="true">+IF(AND(ISNUMBER(OFFSET('Sanitation Data'!$F$12,0,10*ROW('Sanitation Data'!F163))),'Data Summary'!CY169="Yes"),OFFSET('Sanitation Data'!$F$12,0,10*ROW('Sanitation Data'!F163)),NA())</f>
        <v>#N/A</v>
      </c>
      <c r="AK169" s="92" t="e">
        <f ca="true">+IF(AND(ISNUMBER(OFFSET('Sanitation Data'!$G$4,0,10*ROW('Sanitation Data'!G163))),'Data Summary'!CZ169="Yes"),100-OFFSET('Sanitation Data'!$G$4,0,10*ROW('Sanitation Data'!G163)),NA())</f>
        <v>#N/A</v>
      </c>
      <c r="AL169" s="92" t="e">
        <f ca="true">+IF(AND(ISNUMBER(OFFSET('Sanitation Data'!$G$6,0,10*ROW('Sanitation Data'!G163))),'Data Summary'!DA169="Yes"),OFFSET('Sanitation Data'!$G$6,0,10*ROW('Sanitation Data'!G163)),NA())</f>
        <v>#N/A</v>
      </c>
      <c r="AM169" s="92" t="e">
        <f ca="true">+IF(AND(ISNUMBER(OFFSET('Sanitation Data'!$G$10,0,10*ROW('Sanitation Data'!G163))),'Data Summary'!DB169="Yes"),OFFSET('Sanitation Data'!$G$10,0,10*ROW('Sanitation Data'!G163)),NA())</f>
        <v>#N/A</v>
      </c>
      <c r="AN169" s="92" t="e">
        <f ca="true">+IF(AND(ISNUMBER(OFFSET('Sanitation Data'!$G$11,0,10*ROW('Sanitation Data'!G163))),'Data Summary'!DC169="Yes"),OFFSET('Sanitation Data'!$G$11,0,10*ROW('Sanitation Data'!G163)),NA())</f>
        <v>#N/A</v>
      </c>
      <c r="AO169" s="92" t="e">
        <f ca="true">+IF(AND(ISNUMBER(OFFSET('Sanitation Data'!$G$12,0,10*ROW('Sanitation Data'!G163))),'Data Summary'!DD169="Yes"),OFFSET('Sanitation Data'!$G$12,0,10*ROW('Sanitation Data'!G163)),NA())</f>
        <v>#N/A</v>
      </c>
      <c r="AP169" s="92" t="e">
        <f ca="true">+IF(AND(ISNUMBER(OFFSET('Sanitation Data'!$H$4,0,10*ROW('Sanitation Data'!H163))),'Data Summary'!DE169="Yes"),100-OFFSET('Sanitation Data'!$H$4,0,10*ROW('Sanitation Data'!H163)),NA())</f>
        <v>#N/A</v>
      </c>
      <c r="AQ169" s="92" t="e">
        <f ca="true">+IF(AND(ISNUMBER(OFFSET('Sanitation Data'!$H$6,0,10*ROW('Sanitation Data'!H163))),'Data Summary'!DF169="Yes"),OFFSET('Sanitation Data'!$H$6,0,10*ROW('Sanitation Data'!H163)),NA())</f>
        <v>#N/A</v>
      </c>
      <c r="AR169" s="92" t="e">
        <f ca="true">+IF(AND(ISNUMBER(OFFSET('Sanitation Data'!$H$10,0,10*ROW('Sanitation Data'!H163))),'Data Summary'!DG169="Yes"),OFFSET('Sanitation Data'!$H$10,0,10*ROW('Sanitation Data'!H163)),NA())</f>
        <v>#N/A</v>
      </c>
      <c r="AS169" s="92" t="e">
        <f ca="true">+IF(AND(ISNUMBER(OFFSET('Sanitation Data'!$H$11,0,10*ROW('Sanitation Data'!H163))),'Data Summary'!DH169="Yes"),OFFSET('Sanitation Data'!$H$11,0,10*ROW('Sanitation Data'!H163)),NA())</f>
        <v>#N/A</v>
      </c>
      <c r="AT169" s="92" t="e">
        <f ca="true">+IF(AND(ISNUMBER(OFFSET('Sanitation Data'!$H$12,0,10*ROW('Sanitation Data'!H163))),'Data Summary'!DI169="Yes"),OFFSET('Sanitation Data'!$H$12,0,10*ROW('Sanitation Data'!H163)),NA())</f>
        <v>#N/A</v>
      </c>
      <c r="AU169" s="92" t="e">
        <f ca="true">+IF(AND(ISNUMBER(OFFSET('Sanitation Data'!$I$4,0,10*ROW('Sanitation Data'!I163))),'Data Summary'!DJ169="Yes"),100-OFFSET('Sanitation Data'!$I$4,0,10*ROW('Sanitation Data'!I163)),NA())</f>
        <v>#N/A</v>
      </c>
      <c r="AV169" s="92" t="e">
        <f ca="true">+IF(AND(ISNUMBER(OFFSET('Sanitation Data'!$I$6,0,10*ROW('Sanitation Data'!I163))),'Data Summary'!DK169="Yes"),OFFSET('Sanitation Data'!$I$6,0,10*ROW('Sanitation Data'!I163)),NA())</f>
        <v>#N/A</v>
      </c>
      <c r="AW169" s="92" t="e">
        <f ca="true">+IF(AND(ISNUMBER(OFFSET('Sanitation Data'!$I$10,0,10*ROW('Sanitation Data'!I163))),'Data Summary'!DL169="Yes"),OFFSET('Sanitation Data'!$I$10,0,10*ROW('Sanitation Data'!I163)),NA())</f>
        <v>#N/A</v>
      </c>
      <c r="AX169" s="92" t="e">
        <f ca="true">+IF(AND(ISNUMBER(OFFSET('Sanitation Data'!$I$11,0,10*ROW('Sanitation Data'!I163))),'Data Summary'!DM169="Yes"),OFFSET('Sanitation Data'!$I$11,0,10*ROW('Sanitation Data'!I163)),NA())</f>
        <v>#N/A</v>
      </c>
      <c r="AY169" s="92" t="e">
        <f ca="true">+IF(AND(ISNUMBER(OFFSET('Sanitation Data'!$I$12,0,10*ROW('Sanitation Data'!I163))),'Data Summary'!DN169="Yes"),OFFSET('Sanitation Data'!$I$12,0,10*ROW('Sanitation Data'!I163)),NA())</f>
        <v>#N/A</v>
      </c>
      <c r="AZ169" s="93" t="e">
        <f ca="true">+IF(AND(ISNUMBER(OFFSET('Hygiene Data'!$D$5,0,10*ROW('Hygiene Data'!D163))),'Data Summary'!DO169="Yes"),OFFSET('Hygiene Data'!$D$5,0,10*ROW('Hygiene Data'!D163)),NA())</f>
        <v>#N/A</v>
      </c>
      <c r="BA169" s="93" t="e">
        <f ca="true">+IF(AND(ISNUMBER(OFFSET('Hygiene Data'!$D$7,0,10*ROW('Hygiene Data'!D163))),'Data Summary'!DP169="Yes"),OFFSET('Hygiene Data'!$D$7,0,10*ROW('Hygiene Data'!D163)),NA())</f>
        <v>#N/A</v>
      </c>
      <c r="BB169" s="93" t="e">
        <f ca="true">+IF(AND(ISNUMBER(OFFSET('Hygiene Data'!$D$9,0,10*ROW('Hygiene Data'!D163))),'Data Summary'!DQ169="Yes"),OFFSET('Hygiene Data'!$D$9,0,10*ROW('Hygiene Data'!D163)),NA())</f>
        <v>#N/A</v>
      </c>
      <c r="BC169" s="93" t="e">
        <f ca="true">+IF(AND(ISNUMBER(OFFSET('Hygiene Data'!$E$5,0,10*ROW('Hygiene Data'!E163))),'Data Summary'!DR169="Yes"),OFFSET('Hygiene Data'!$E$5,0,10*ROW('Hygiene Data'!E163)),NA())</f>
        <v>#N/A</v>
      </c>
      <c r="BD169" s="93" t="e">
        <f ca="true">+IF(AND(ISNUMBER(OFFSET('Hygiene Data'!$E$7,0,10*ROW('Hygiene Data'!E163))),'Data Summary'!DS169="Yes"),OFFSET('Hygiene Data'!$E$7,0,10*ROW('Hygiene Data'!E163)),NA())</f>
        <v>#N/A</v>
      </c>
      <c r="BE169" s="93" t="e">
        <f ca="true">+IF(AND(ISNUMBER(OFFSET('Hygiene Data'!$E$9,0,10*ROW('Hygiene Data'!E163))),'Data Summary'!DT169="Yes"),OFFSET('Hygiene Data'!$E$9,0,10*ROW('Hygiene Data'!E163)),NA())</f>
        <v>#N/A</v>
      </c>
      <c r="BF169" s="93" t="e">
        <f ca="true">+IF(AND(ISNUMBER(OFFSET('Hygiene Data'!$F$5,0,10*ROW('Hygiene Data'!F163))),'Data Summary'!DU169="Yes"),OFFSET('Hygiene Data'!$F$5,0,10*ROW('Hygiene Data'!F163)),NA())</f>
        <v>#N/A</v>
      </c>
      <c r="BG169" s="93" t="e">
        <f ca="true">+IF(AND(ISNUMBER(OFFSET('Hygiene Data'!$F$7,0,10*ROW('Hygiene Data'!F163))),'Data Summary'!DV169="Yes"),OFFSET('Hygiene Data'!$F$7,0,10*ROW('Hygiene Data'!F163)),NA())</f>
        <v>#N/A</v>
      </c>
      <c r="BH169" s="93" t="e">
        <f ca="true">+IF(AND(ISNUMBER(OFFSET('Hygiene Data'!$F$9,0,10*ROW('Hygiene Data'!F163))),'Data Summary'!DW169="Yes"),OFFSET('Hygiene Data'!$F$9,0,10*ROW('Hygiene Data'!F163)),NA())</f>
        <v>#N/A</v>
      </c>
      <c r="BI169" s="93" t="e">
        <f ca="true">+IF(AND(ISNUMBER(OFFSET('Hygiene Data'!$G$5,0,10*ROW('Hygiene Data'!G163))),'Data Summary'!DX169="Yes"),OFFSET('Hygiene Data'!$G$5,0,10*ROW('Hygiene Data'!G163)),NA())</f>
        <v>#N/A</v>
      </c>
      <c r="BJ169" s="93" t="e">
        <f ca="true">+IF(AND(ISNUMBER(OFFSET('Hygiene Data'!$G$7,0,10*ROW('Hygiene Data'!G163))),'Data Summary'!DY169="Yes"),OFFSET('Hygiene Data'!$G$7,0,10*ROW('Hygiene Data'!G163)),NA())</f>
        <v>#N/A</v>
      </c>
      <c r="BK169" s="93" t="e">
        <f ca="true">+IF(AND(ISNUMBER(OFFSET('Hygiene Data'!$G$9,0,10*ROW('Hygiene Data'!G163))),'Data Summary'!DZ169="Yes"),OFFSET('Hygiene Data'!$G$9,0,10*ROW('Hygiene Data'!G163)),NA())</f>
        <v>#N/A</v>
      </c>
      <c r="BL169" s="93" t="e">
        <f ca="true">+IF(AND(ISNUMBER(OFFSET('Hygiene Data'!$H$5,0,10*ROW('Hygiene Data'!H163))),'Data Summary'!EA169="Yes"),OFFSET('Hygiene Data'!$H$5,0,10*ROW('Hygiene Data'!H163)),NA())</f>
        <v>#N/A</v>
      </c>
      <c r="BM169" s="93" t="e">
        <f ca="true">+IF(AND(ISNUMBER(OFFSET('Hygiene Data'!$H$7,0,10*ROW('Hygiene Data'!H163))),'Data Summary'!EB169="Yes"),OFFSET('Hygiene Data'!$H$7,0,10*ROW('Hygiene Data'!H163)),NA())</f>
        <v>#N/A</v>
      </c>
      <c r="BN169" s="93" t="e">
        <f ca="true">+IF(AND(ISNUMBER(OFFSET('Hygiene Data'!$H$9,0,10*ROW('Hygiene Data'!H163))),'Data Summary'!EC169="Yes"),OFFSET('Hygiene Data'!$H$9,0,10*ROW('Hygiene Data'!H163)),NA())</f>
        <v>#N/A</v>
      </c>
      <c r="BO169" s="93" t="e">
        <f ca="true">+IF(AND(ISNUMBER(OFFSET('Hygiene Data'!$I$5,0,10*ROW('Hygiene Data'!I163))),'Data Summary'!ED169="Yes"),OFFSET('Hygiene Data'!$I$5,0,10*ROW('Hygiene Data'!I163)),NA())</f>
        <v>#N/A</v>
      </c>
      <c r="BP169" s="93" t="e">
        <f ca="true">+IF(AND(ISNUMBER(OFFSET('Hygiene Data'!$I$7,0,10*ROW('Hygiene Data'!I163))),'Data Summary'!EE169="Yes"),OFFSET('Hygiene Data'!$I$7,0,10*ROW('Hygiene Data'!I163)),NA())</f>
        <v>#N/A</v>
      </c>
      <c r="BQ169" s="93" t="e">
        <f ca="true">+IF(AND(ISNUMBER(OFFSET('Hygiene Data'!$I$9,0,10*ROW('Hygiene Data'!I163))),'Data Summary'!EF169="Yes"),OFFSET('Hygiene Data'!$I$9,0,10*ROW('Hygiene Data'!I163)),NA())</f>
        <v>#N/A</v>
      </c>
    </row>
    <row xmlns:x14ac="http://schemas.microsoft.com/office/spreadsheetml/2009/9/ac" r="170" x14ac:dyDescent="0.2">
      <c r="A170" s="328" t="e">
        <f ca="true">+RIGHT('Data Summary'!A170,LEN('Data Summary'!A170)-9)</f>
        <v>#VALUE!</v>
      </c>
      <c r="B170" s="35" t="str">
        <f ca="true">+IF(ISTEXT('Data Summary'!B170),'Data Summary'!B170,"")</f>
        <v/>
      </c>
      <c r="C170" s="327" t="e">
        <f ca="true">+VALUE('Data Summary'!C170)</f>
        <v>#VALUE!</v>
      </c>
      <c r="D170" s="91" t="e">
        <f ca="true">+IF(AND(ISNUMBER(OFFSET('Water Data'!$D$4,0,10*ROW('Water Data'!D164))),'Data Summary'!BS170="Yes"),100-OFFSET('Water Data'!$D$4,0,10*ROW('Water Data'!D164)),NA())</f>
        <v>#N/A</v>
      </c>
      <c r="E170" s="91" t="e">
        <f ca="true">+IF(AND(ISNUMBER(OFFSET('Water Data'!$D$6,0,10*ROW('Water Data'!D164))),'Data Summary'!BT170="Yes"),OFFSET('Water Data'!$D$6,0,10*ROW('Water Data'!D164)),NA())</f>
        <v>#N/A</v>
      </c>
      <c r="F170" s="91" t="e">
        <f ca="true">+IF(AND(ISNUMBER(OFFSET('Water Data'!$D$9,0,10*ROW('Water Data'!D164))),'Data Summary'!BU170="Yes"),OFFSET('Water Data'!$D$9,0,10*ROW('Water Data'!D164)),NA())</f>
        <v>#N/A</v>
      </c>
      <c r="G170" s="91" t="e">
        <f ca="true">+IF(AND(ISNUMBER(OFFSET('Water Data'!$E$4,0,10*ROW('Water Data'!E164))),'Data Summary'!BV170="Yes"),100-OFFSET('Water Data'!$E$4,0,10*ROW('Water Data'!E164)),NA())</f>
        <v>#N/A</v>
      </c>
      <c r="H170" s="91" t="e">
        <f ca="true">+IF(AND(ISNUMBER(OFFSET('Water Data'!$E$6,0,10*ROW('Water Data'!E164))),'Data Summary'!BW170="Yes"),OFFSET('Water Data'!$E$6,0,10*ROW('Water Data'!E164)),NA())</f>
        <v>#N/A</v>
      </c>
      <c r="I170" s="91" t="e">
        <f ca="true">+IF(AND(ISNUMBER(OFFSET('Water Data'!$E$9,0,10*ROW('Water Data'!E164))),'Data Summary'!BX170="Yes"),OFFSET('Water Data'!$E$9,0,10*ROW('Water Data'!E164)),NA())</f>
        <v>#N/A</v>
      </c>
      <c r="J170" s="91" t="e">
        <f ca="true">+IF(AND(ISNUMBER(OFFSET('Water Data'!$F$4,0,10*ROW('Water Data'!F164))),'Data Summary'!BY170="Yes"),100-OFFSET('Water Data'!$F$4,0,10*ROW('Water Data'!F164)),NA())</f>
        <v>#N/A</v>
      </c>
      <c r="K170" s="91" t="e">
        <f ca="true">+IF(AND(ISNUMBER(OFFSET('Water Data'!$F$6,0,10*ROW('Water Data'!F164))),'Data Summary'!BZ170="Yes"),OFFSET('Water Data'!$F$6,0,10*ROW('Water Data'!F164)),NA())</f>
        <v>#N/A</v>
      </c>
      <c r="L170" s="91" t="e">
        <f ca="true">+IF(AND(ISNUMBER(OFFSET('Water Data'!$F$9,0,10*ROW('Water Data'!F164))),'Data Summary'!CA170="Yes"),OFFSET('Water Data'!$F$9,0,10*ROW('Water Data'!F164)),NA())</f>
        <v>#N/A</v>
      </c>
      <c r="M170" s="91" t="e">
        <f ca="true">+IF(AND(ISNUMBER(OFFSET('Water Data'!$G$4,0,10*ROW('Water Data'!G164))),'Data Summary'!CB170="Yes"),100-OFFSET('Water Data'!$G$4,0,10*ROW('Water Data'!G164)),NA())</f>
        <v>#N/A</v>
      </c>
      <c r="N170" s="91" t="e">
        <f ca="true">+IF(AND(ISNUMBER(OFFSET('Water Data'!$G$6,0,10*ROW('Water Data'!G164))),'Data Summary'!CC170="Yes"),OFFSET('Water Data'!$G$6,0,10*ROW('Water Data'!G164)),NA())</f>
        <v>#N/A</v>
      </c>
      <c r="O170" s="91" t="e">
        <f ca="true">+IF(AND(ISNUMBER(OFFSET('Water Data'!$G$9,0,10*ROW('Water Data'!G164))),'Data Summary'!CD170="Yes"),OFFSET('Water Data'!$G$9,0,10*ROW('Water Data'!G164)),NA())</f>
        <v>#N/A</v>
      </c>
      <c r="P170" s="91" t="e">
        <f ca="true">+IF(AND(ISNUMBER(OFFSET('Water Data'!$H$4,0,10*ROW('Water Data'!H164))),'Data Summary'!CE170="Yes"),100-OFFSET('Water Data'!$H$4,0,10*ROW('Water Data'!H164)),NA())</f>
        <v>#N/A</v>
      </c>
      <c r="Q170" s="91" t="e">
        <f ca="true">+IF(AND(ISNUMBER(OFFSET('Water Data'!$H$6,0,10*ROW('Water Data'!H164))),'Data Summary'!CF170="Yes"),OFFSET('Water Data'!$H$6,0,10*ROW('Water Data'!H164)),NA())</f>
        <v>#N/A</v>
      </c>
      <c r="R170" s="91" t="e">
        <f ca="true">+IF(AND(ISNUMBER(OFFSET('Water Data'!$H$9,0,10*ROW('Water Data'!H164))),'Data Summary'!CG170="Yes"),OFFSET('Water Data'!$H$9,0,10*ROW('Water Data'!H164)),NA())</f>
        <v>#N/A</v>
      </c>
      <c r="S170" s="91" t="e">
        <f ca="true">+IF(AND(ISNUMBER(OFFSET('Water Data'!$I$4,0,10*ROW('Water Data'!I164))),'Data Summary'!CH170="Yes"),100-OFFSET('Water Data'!$I$4,0,10*ROW('Water Data'!I164)),NA())</f>
        <v>#N/A</v>
      </c>
      <c r="T170" s="91" t="e">
        <f ca="true">+IF(AND(ISNUMBER(OFFSET('Water Data'!$I$6,0,10*ROW('Water Data'!I164))),'Data Summary'!CI170="Yes"),OFFSET('Water Data'!$I$6,0,10*ROW('Water Data'!I164)),NA())</f>
        <v>#N/A</v>
      </c>
      <c r="U170" s="91" t="e">
        <f ca="true">+IF(AND(ISNUMBER(OFFSET('Water Data'!$I$9,0,10*ROW('Water Data'!I164))),'Data Summary'!CJ170="Yes"),OFFSET('Water Data'!$I$9,0,10*ROW('Water Data'!I164)),NA())</f>
        <v>#N/A</v>
      </c>
      <c r="V170" s="92" t="e">
        <f ca="true">+IF(AND(ISNUMBER(OFFSET('Sanitation Data'!$D$4,0,10*ROW('Sanitation Data'!D164))),'Data Summary'!CK170="Yes"),100-OFFSET('Sanitation Data'!$D$4,0,10*ROW('Sanitation Data'!D164)),NA())</f>
        <v>#N/A</v>
      </c>
      <c r="W170" s="92" t="e">
        <f ca="true">+IF(AND(ISNUMBER(OFFSET('Sanitation Data'!$D$6,0,10*ROW('Sanitation Data'!D164))),'Data Summary'!CL170="Yes"),OFFSET('Sanitation Data'!$D$6,0,10*ROW('Sanitation Data'!D164)),NA())</f>
        <v>#N/A</v>
      </c>
      <c r="X170" s="92" t="e">
        <f ca="true">+IF(AND(ISNUMBER(OFFSET('Sanitation Data'!$D$10,0,10*ROW('Sanitation Data'!D164))),'Data Summary'!CM170="Yes"),OFFSET('Sanitation Data'!$D$10,0,10*ROW('Sanitation Data'!D164)),NA())</f>
        <v>#N/A</v>
      </c>
      <c r="Y170" s="92" t="e">
        <f ca="true">+IF(AND(ISNUMBER(OFFSET('Sanitation Data'!$D$11,0,10*ROW('Sanitation Data'!D164))),'Data Summary'!CN170="Yes"),OFFSET('Sanitation Data'!$D$11,0,10*ROW('Sanitation Data'!D164)),NA())</f>
        <v>#N/A</v>
      </c>
      <c r="Z170" s="92" t="e">
        <f ca="true">+IF(AND(ISNUMBER(OFFSET('Sanitation Data'!$D$12,0,10*ROW('Sanitation Data'!D164))),'Data Summary'!CO170="Yes"),OFFSET('Sanitation Data'!$D$12,0,10*ROW('Sanitation Data'!D164)),NA())</f>
        <v>#N/A</v>
      </c>
      <c r="AA170" s="92" t="e">
        <f ca="true">+IF(AND(ISNUMBER(OFFSET('Sanitation Data'!$E$4,0,10*ROW('Sanitation Data'!E164))),'Data Summary'!CP170="Yes"),100-OFFSET('Sanitation Data'!$E$4,0,10*ROW('Sanitation Data'!E164)),NA())</f>
        <v>#N/A</v>
      </c>
      <c r="AB170" s="92" t="e">
        <f ca="true">+IF(AND(ISNUMBER(OFFSET('Sanitation Data'!$E$6,0,10*ROW('Sanitation Data'!E164))),'Data Summary'!CQ170="Yes"),OFFSET('Sanitation Data'!$E$6,0,10*ROW('Sanitation Data'!E164)),NA())</f>
        <v>#N/A</v>
      </c>
      <c r="AC170" s="92" t="e">
        <f ca="true">+IF(AND(ISNUMBER(OFFSET('Sanitation Data'!$E$10,0,10*ROW('Sanitation Data'!E164))),'Data Summary'!CR170="Yes"),OFFSET('Sanitation Data'!$E$10,0,10*ROW('Sanitation Data'!E164)),NA())</f>
        <v>#N/A</v>
      </c>
      <c r="AD170" s="92" t="e">
        <f ca="true">+IF(AND(ISNUMBER(OFFSET('Sanitation Data'!$E$11,0,10*ROW('Sanitation Data'!E164))),'Data Summary'!CS170="Yes"),OFFSET('Sanitation Data'!$E$11,0,10*ROW('Sanitation Data'!E164)),NA())</f>
        <v>#N/A</v>
      </c>
      <c r="AE170" s="92" t="e">
        <f ca="true">+IF(AND(ISNUMBER(OFFSET('Sanitation Data'!$E$12,0,10*ROW('Sanitation Data'!E164))),'Data Summary'!CT170="Yes"),OFFSET('Sanitation Data'!$E$12,0,10*ROW('Sanitation Data'!E164)),NA())</f>
        <v>#N/A</v>
      </c>
      <c r="AF170" s="92" t="e">
        <f ca="true">+IF(AND(ISNUMBER(OFFSET('Sanitation Data'!$F$4,0,10*ROW('Sanitation Data'!F164))),'Data Summary'!CU170="Yes"),100-OFFSET('Sanitation Data'!$F$4,0,10*ROW('Sanitation Data'!F164)),NA())</f>
        <v>#N/A</v>
      </c>
      <c r="AG170" s="92" t="e">
        <f ca="true">+IF(AND(ISNUMBER(OFFSET('Sanitation Data'!$F$6,0,10*ROW('Sanitation Data'!F164))),'Data Summary'!CV170="Yes"),OFFSET('Sanitation Data'!$F$6,0,10*ROW('Sanitation Data'!F164)),NA())</f>
        <v>#N/A</v>
      </c>
      <c r="AH170" s="92" t="e">
        <f ca="true">+IF(AND(ISNUMBER(OFFSET('Sanitation Data'!$F$10,0,10*ROW('Sanitation Data'!F164))),'Data Summary'!CW170="Yes"),OFFSET('Sanitation Data'!$F$10,0,10*ROW('Sanitation Data'!F164)),NA())</f>
        <v>#N/A</v>
      </c>
      <c r="AI170" s="92" t="e">
        <f ca="true">+IF(AND(ISNUMBER(OFFSET('Sanitation Data'!$F$11,0,10*ROW('Sanitation Data'!F164))),'Data Summary'!CX170="Yes"),OFFSET('Sanitation Data'!$F$11,0,10*ROW('Sanitation Data'!F164)),NA())</f>
        <v>#N/A</v>
      </c>
      <c r="AJ170" s="92" t="e">
        <f ca="true">+IF(AND(ISNUMBER(OFFSET('Sanitation Data'!$F$12,0,10*ROW('Sanitation Data'!F164))),'Data Summary'!CY170="Yes"),OFFSET('Sanitation Data'!$F$12,0,10*ROW('Sanitation Data'!F164)),NA())</f>
        <v>#N/A</v>
      </c>
      <c r="AK170" s="92" t="e">
        <f ca="true">+IF(AND(ISNUMBER(OFFSET('Sanitation Data'!$G$4,0,10*ROW('Sanitation Data'!G164))),'Data Summary'!CZ170="Yes"),100-OFFSET('Sanitation Data'!$G$4,0,10*ROW('Sanitation Data'!G164)),NA())</f>
        <v>#N/A</v>
      </c>
      <c r="AL170" s="92" t="e">
        <f ca="true">+IF(AND(ISNUMBER(OFFSET('Sanitation Data'!$G$6,0,10*ROW('Sanitation Data'!G164))),'Data Summary'!DA170="Yes"),OFFSET('Sanitation Data'!$G$6,0,10*ROW('Sanitation Data'!G164)),NA())</f>
        <v>#N/A</v>
      </c>
      <c r="AM170" s="92" t="e">
        <f ca="true">+IF(AND(ISNUMBER(OFFSET('Sanitation Data'!$G$10,0,10*ROW('Sanitation Data'!G164))),'Data Summary'!DB170="Yes"),OFFSET('Sanitation Data'!$G$10,0,10*ROW('Sanitation Data'!G164)),NA())</f>
        <v>#N/A</v>
      </c>
      <c r="AN170" s="92" t="e">
        <f ca="true">+IF(AND(ISNUMBER(OFFSET('Sanitation Data'!$G$11,0,10*ROW('Sanitation Data'!G164))),'Data Summary'!DC170="Yes"),OFFSET('Sanitation Data'!$G$11,0,10*ROW('Sanitation Data'!G164)),NA())</f>
        <v>#N/A</v>
      </c>
      <c r="AO170" s="92" t="e">
        <f ca="true">+IF(AND(ISNUMBER(OFFSET('Sanitation Data'!$G$12,0,10*ROW('Sanitation Data'!G164))),'Data Summary'!DD170="Yes"),OFFSET('Sanitation Data'!$G$12,0,10*ROW('Sanitation Data'!G164)),NA())</f>
        <v>#N/A</v>
      </c>
      <c r="AP170" s="92" t="e">
        <f ca="true">+IF(AND(ISNUMBER(OFFSET('Sanitation Data'!$H$4,0,10*ROW('Sanitation Data'!H164))),'Data Summary'!DE170="Yes"),100-OFFSET('Sanitation Data'!$H$4,0,10*ROW('Sanitation Data'!H164)),NA())</f>
        <v>#N/A</v>
      </c>
      <c r="AQ170" s="92" t="e">
        <f ca="true">+IF(AND(ISNUMBER(OFFSET('Sanitation Data'!$H$6,0,10*ROW('Sanitation Data'!H164))),'Data Summary'!DF170="Yes"),OFFSET('Sanitation Data'!$H$6,0,10*ROW('Sanitation Data'!H164)),NA())</f>
        <v>#N/A</v>
      </c>
      <c r="AR170" s="92" t="e">
        <f ca="true">+IF(AND(ISNUMBER(OFFSET('Sanitation Data'!$H$10,0,10*ROW('Sanitation Data'!H164))),'Data Summary'!DG170="Yes"),OFFSET('Sanitation Data'!$H$10,0,10*ROW('Sanitation Data'!H164)),NA())</f>
        <v>#N/A</v>
      </c>
      <c r="AS170" s="92" t="e">
        <f ca="true">+IF(AND(ISNUMBER(OFFSET('Sanitation Data'!$H$11,0,10*ROW('Sanitation Data'!H164))),'Data Summary'!DH170="Yes"),OFFSET('Sanitation Data'!$H$11,0,10*ROW('Sanitation Data'!H164)),NA())</f>
        <v>#N/A</v>
      </c>
      <c r="AT170" s="92" t="e">
        <f ca="true">+IF(AND(ISNUMBER(OFFSET('Sanitation Data'!$H$12,0,10*ROW('Sanitation Data'!H164))),'Data Summary'!DI170="Yes"),OFFSET('Sanitation Data'!$H$12,0,10*ROW('Sanitation Data'!H164)),NA())</f>
        <v>#N/A</v>
      </c>
      <c r="AU170" s="92" t="e">
        <f ca="true">+IF(AND(ISNUMBER(OFFSET('Sanitation Data'!$I$4,0,10*ROW('Sanitation Data'!I164))),'Data Summary'!DJ170="Yes"),100-OFFSET('Sanitation Data'!$I$4,0,10*ROW('Sanitation Data'!I164)),NA())</f>
        <v>#N/A</v>
      </c>
      <c r="AV170" s="92" t="e">
        <f ca="true">+IF(AND(ISNUMBER(OFFSET('Sanitation Data'!$I$6,0,10*ROW('Sanitation Data'!I164))),'Data Summary'!DK170="Yes"),OFFSET('Sanitation Data'!$I$6,0,10*ROW('Sanitation Data'!I164)),NA())</f>
        <v>#N/A</v>
      </c>
      <c r="AW170" s="92" t="e">
        <f ca="true">+IF(AND(ISNUMBER(OFFSET('Sanitation Data'!$I$10,0,10*ROW('Sanitation Data'!I164))),'Data Summary'!DL170="Yes"),OFFSET('Sanitation Data'!$I$10,0,10*ROW('Sanitation Data'!I164)),NA())</f>
        <v>#N/A</v>
      </c>
      <c r="AX170" s="92" t="e">
        <f ca="true">+IF(AND(ISNUMBER(OFFSET('Sanitation Data'!$I$11,0,10*ROW('Sanitation Data'!I164))),'Data Summary'!DM170="Yes"),OFFSET('Sanitation Data'!$I$11,0,10*ROW('Sanitation Data'!I164)),NA())</f>
        <v>#N/A</v>
      </c>
      <c r="AY170" s="92" t="e">
        <f ca="true">+IF(AND(ISNUMBER(OFFSET('Sanitation Data'!$I$12,0,10*ROW('Sanitation Data'!I164))),'Data Summary'!DN170="Yes"),OFFSET('Sanitation Data'!$I$12,0,10*ROW('Sanitation Data'!I164)),NA())</f>
        <v>#N/A</v>
      </c>
      <c r="AZ170" s="93" t="e">
        <f ca="true">+IF(AND(ISNUMBER(OFFSET('Hygiene Data'!$D$5,0,10*ROW('Hygiene Data'!D164))),'Data Summary'!DO170="Yes"),OFFSET('Hygiene Data'!$D$5,0,10*ROW('Hygiene Data'!D164)),NA())</f>
        <v>#N/A</v>
      </c>
      <c r="BA170" s="93" t="e">
        <f ca="true">+IF(AND(ISNUMBER(OFFSET('Hygiene Data'!$D$7,0,10*ROW('Hygiene Data'!D164))),'Data Summary'!DP170="Yes"),OFFSET('Hygiene Data'!$D$7,0,10*ROW('Hygiene Data'!D164)),NA())</f>
        <v>#N/A</v>
      </c>
      <c r="BB170" s="93" t="e">
        <f ca="true">+IF(AND(ISNUMBER(OFFSET('Hygiene Data'!$D$9,0,10*ROW('Hygiene Data'!D164))),'Data Summary'!DQ170="Yes"),OFFSET('Hygiene Data'!$D$9,0,10*ROW('Hygiene Data'!D164)),NA())</f>
        <v>#N/A</v>
      </c>
      <c r="BC170" s="93" t="e">
        <f ca="true">+IF(AND(ISNUMBER(OFFSET('Hygiene Data'!$E$5,0,10*ROW('Hygiene Data'!E164))),'Data Summary'!DR170="Yes"),OFFSET('Hygiene Data'!$E$5,0,10*ROW('Hygiene Data'!E164)),NA())</f>
        <v>#N/A</v>
      </c>
      <c r="BD170" s="93" t="e">
        <f ca="true">+IF(AND(ISNUMBER(OFFSET('Hygiene Data'!$E$7,0,10*ROW('Hygiene Data'!E164))),'Data Summary'!DS170="Yes"),OFFSET('Hygiene Data'!$E$7,0,10*ROW('Hygiene Data'!E164)),NA())</f>
        <v>#N/A</v>
      </c>
      <c r="BE170" s="93" t="e">
        <f ca="true">+IF(AND(ISNUMBER(OFFSET('Hygiene Data'!$E$9,0,10*ROW('Hygiene Data'!E164))),'Data Summary'!DT170="Yes"),OFFSET('Hygiene Data'!$E$9,0,10*ROW('Hygiene Data'!E164)),NA())</f>
        <v>#N/A</v>
      </c>
      <c r="BF170" s="93" t="e">
        <f ca="true">+IF(AND(ISNUMBER(OFFSET('Hygiene Data'!$F$5,0,10*ROW('Hygiene Data'!F164))),'Data Summary'!DU170="Yes"),OFFSET('Hygiene Data'!$F$5,0,10*ROW('Hygiene Data'!F164)),NA())</f>
        <v>#N/A</v>
      </c>
      <c r="BG170" s="93" t="e">
        <f ca="true">+IF(AND(ISNUMBER(OFFSET('Hygiene Data'!$F$7,0,10*ROW('Hygiene Data'!F164))),'Data Summary'!DV170="Yes"),OFFSET('Hygiene Data'!$F$7,0,10*ROW('Hygiene Data'!F164)),NA())</f>
        <v>#N/A</v>
      </c>
      <c r="BH170" s="93" t="e">
        <f ca="true">+IF(AND(ISNUMBER(OFFSET('Hygiene Data'!$F$9,0,10*ROW('Hygiene Data'!F164))),'Data Summary'!DW170="Yes"),OFFSET('Hygiene Data'!$F$9,0,10*ROW('Hygiene Data'!F164)),NA())</f>
        <v>#N/A</v>
      </c>
      <c r="BI170" s="93" t="e">
        <f ca="true">+IF(AND(ISNUMBER(OFFSET('Hygiene Data'!$G$5,0,10*ROW('Hygiene Data'!G164))),'Data Summary'!DX170="Yes"),OFFSET('Hygiene Data'!$G$5,0,10*ROW('Hygiene Data'!G164)),NA())</f>
        <v>#N/A</v>
      </c>
      <c r="BJ170" s="93" t="e">
        <f ca="true">+IF(AND(ISNUMBER(OFFSET('Hygiene Data'!$G$7,0,10*ROW('Hygiene Data'!G164))),'Data Summary'!DY170="Yes"),OFFSET('Hygiene Data'!$G$7,0,10*ROW('Hygiene Data'!G164)),NA())</f>
        <v>#N/A</v>
      </c>
      <c r="BK170" s="93" t="e">
        <f ca="true">+IF(AND(ISNUMBER(OFFSET('Hygiene Data'!$G$9,0,10*ROW('Hygiene Data'!G164))),'Data Summary'!DZ170="Yes"),OFFSET('Hygiene Data'!$G$9,0,10*ROW('Hygiene Data'!G164)),NA())</f>
        <v>#N/A</v>
      </c>
      <c r="BL170" s="93" t="e">
        <f ca="true">+IF(AND(ISNUMBER(OFFSET('Hygiene Data'!$H$5,0,10*ROW('Hygiene Data'!H164))),'Data Summary'!EA170="Yes"),OFFSET('Hygiene Data'!$H$5,0,10*ROW('Hygiene Data'!H164)),NA())</f>
        <v>#N/A</v>
      </c>
      <c r="BM170" s="93" t="e">
        <f ca="true">+IF(AND(ISNUMBER(OFFSET('Hygiene Data'!$H$7,0,10*ROW('Hygiene Data'!H164))),'Data Summary'!EB170="Yes"),OFFSET('Hygiene Data'!$H$7,0,10*ROW('Hygiene Data'!H164)),NA())</f>
        <v>#N/A</v>
      </c>
      <c r="BN170" s="93" t="e">
        <f ca="true">+IF(AND(ISNUMBER(OFFSET('Hygiene Data'!$H$9,0,10*ROW('Hygiene Data'!H164))),'Data Summary'!EC170="Yes"),OFFSET('Hygiene Data'!$H$9,0,10*ROW('Hygiene Data'!H164)),NA())</f>
        <v>#N/A</v>
      </c>
      <c r="BO170" s="93" t="e">
        <f ca="true">+IF(AND(ISNUMBER(OFFSET('Hygiene Data'!$I$5,0,10*ROW('Hygiene Data'!I164))),'Data Summary'!ED170="Yes"),OFFSET('Hygiene Data'!$I$5,0,10*ROW('Hygiene Data'!I164)),NA())</f>
        <v>#N/A</v>
      </c>
      <c r="BP170" s="93" t="e">
        <f ca="true">+IF(AND(ISNUMBER(OFFSET('Hygiene Data'!$I$7,0,10*ROW('Hygiene Data'!I164))),'Data Summary'!EE170="Yes"),OFFSET('Hygiene Data'!$I$7,0,10*ROW('Hygiene Data'!I164)),NA())</f>
        <v>#N/A</v>
      </c>
      <c r="BQ170" s="93" t="e">
        <f ca="true">+IF(AND(ISNUMBER(OFFSET('Hygiene Data'!$I$9,0,10*ROW('Hygiene Data'!I164))),'Data Summary'!EF170="Yes"),OFFSET('Hygiene Data'!$I$9,0,10*ROW('Hygiene Data'!I164)),NA())</f>
        <v>#N/A</v>
      </c>
    </row>
    <row xmlns:x14ac="http://schemas.microsoft.com/office/spreadsheetml/2009/9/ac" r="171" x14ac:dyDescent="0.2">
      <c r="A171" s="328" t="e">
        <f ca="true">+RIGHT('Data Summary'!A171,LEN('Data Summary'!A171)-9)</f>
        <v>#VALUE!</v>
      </c>
      <c r="B171" s="35" t="str">
        <f ca="true">+IF(ISTEXT('Data Summary'!B171),'Data Summary'!B171,"")</f>
        <v/>
      </c>
      <c r="C171" s="327" t="e">
        <f ca="true">+VALUE('Data Summary'!C171)</f>
        <v>#VALUE!</v>
      </c>
      <c r="D171" s="91" t="e">
        <f ca="true">+IF(AND(ISNUMBER(OFFSET('Water Data'!$D$4,0,10*ROW('Water Data'!D165))),'Data Summary'!BS171="Yes"),100-OFFSET('Water Data'!$D$4,0,10*ROW('Water Data'!D165)),NA())</f>
        <v>#N/A</v>
      </c>
      <c r="E171" s="91" t="e">
        <f ca="true">+IF(AND(ISNUMBER(OFFSET('Water Data'!$D$6,0,10*ROW('Water Data'!D165))),'Data Summary'!BT171="Yes"),OFFSET('Water Data'!$D$6,0,10*ROW('Water Data'!D165)),NA())</f>
        <v>#N/A</v>
      </c>
      <c r="F171" s="91" t="e">
        <f ca="true">+IF(AND(ISNUMBER(OFFSET('Water Data'!$D$9,0,10*ROW('Water Data'!D165))),'Data Summary'!BU171="Yes"),OFFSET('Water Data'!$D$9,0,10*ROW('Water Data'!D165)),NA())</f>
        <v>#N/A</v>
      </c>
      <c r="G171" s="91" t="e">
        <f ca="true">+IF(AND(ISNUMBER(OFFSET('Water Data'!$E$4,0,10*ROW('Water Data'!E165))),'Data Summary'!BV171="Yes"),100-OFFSET('Water Data'!$E$4,0,10*ROW('Water Data'!E165)),NA())</f>
        <v>#N/A</v>
      </c>
      <c r="H171" s="91" t="e">
        <f ca="true">+IF(AND(ISNUMBER(OFFSET('Water Data'!$E$6,0,10*ROW('Water Data'!E165))),'Data Summary'!BW171="Yes"),OFFSET('Water Data'!$E$6,0,10*ROW('Water Data'!E165)),NA())</f>
        <v>#N/A</v>
      </c>
      <c r="I171" s="91" t="e">
        <f ca="true">+IF(AND(ISNUMBER(OFFSET('Water Data'!$E$9,0,10*ROW('Water Data'!E165))),'Data Summary'!BX171="Yes"),OFFSET('Water Data'!$E$9,0,10*ROW('Water Data'!E165)),NA())</f>
        <v>#N/A</v>
      </c>
      <c r="J171" s="91" t="e">
        <f ca="true">+IF(AND(ISNUMBER(OFFSET('Water Data'!$F$4,0,10*ROW('Water Data'!F165))),'Data Summary'!BY171="Yes"),100-OFFSET('Water Data'!$F$4,0,10*ROW('Water Data'!F165)),NA())</f>
        <v>#N/A</v>
      </c>
      <c r="K171" s="91" t="e">
        <f ca="true">+IF(AND(ISNUMBER(OFFSET('Water Data'!$F$6,0,10*ROW('Water Data'!F165))),'Data Summary'!BZ171="Yes"),OFFSET('Water Data'!$F$6,0,10*ROW('Water Data'!F165)),NA())</f>
        <v>#N/A</v>
      </c>
      <c r="L171" s="91" t="e">
        <f ca="true">+IF(AND(ISNUMBER(OFFSET('Water Data'!$F$9,0,10*ROW('Water Data'!F165))),'Data Summary'!CA171="Yes"),OFFSET('Water Data'!$F$9,0,10*ROW('Water Data'!F165)),NA())</f>
        <v>#N/A</v>
      </c>
      <c r="M171" s="91" t="e">
        <f ca="true">+IF(AND(ISNUMBER(OFFSET('Water Data'!$G$4,0,10*ROW('Water Data'!G165))),'Data Summary'!CB171="Yes"),100-OFFSET('Water Data'!$G$4,0,10*ROW('Water Data'!G165)),NA())</f>
        <v>#N/A</v>
      </c>
      <c r="N171" s="91" t="e">
        <f ca="true">+IF(AND(ISNUMBER(OFFSET('Water Data'!$G$6,0,10*ROW('Water Data'!G165))),'Data Summary'!CC171="Yes"),OFFSET('Water Data'!$G$6,0,10*ROW('Water Data'!G165)),NA())</f>
        <v>#N/A</v>
      </c>
      <c r="O171" s="91" t="e">
        <f ca="true">+IF(AND(ISNUMBER(OFFSET('Water Data'!$G$9,0,10*ROW('Water Data'!G165))),'Data Summary'!CD171="Yes"),OFFSET('Water Data'!$G$9,0,10*ROW('Water Data'!G165)),NA())</f>
        <v>#N/A</v>
      </c>
      <c r="P171" s="91" t="e">
        <f ca="true">+IF(AND(ISNUMBER(OFFSET('Water Data'!$H$4,0,10*ROW('Water Data'!H165))),'Data Summary'!CE171="Yes"),100-OFFSET('Water Data'!$H$4,0,10*ROW('Water Data'!H165)),NA())</f>
        <v>#N/A</v>
      </c>
      <c r="Q171" s="91" t="e">
        <f ca="true">+IF(AND(ISNUMBER(OFFSET('Water Data'!$H$6,0,10*ROW('Water Data'!H165))),'Data Summary'!CF171="Yes"),OFFSET('Water Data'!$H$6,0,10*ROW('Water Data'!H165)),NA())</f>
        <v>#N/A</v>
      </c>
      <c r="R171" s="91" t="e">
        <f ca="true">+IF(AND(ISNUMBER(OFFSET('Water Data'!$H$9,0,10*ROW('Water Data'!H165))),'Data Summary'!CG171="Yes"),OFFSET('Water Data'!$H$9,0,10*ROW('Water Data'!H165)),NA())</f>
        <v>#N/A</v>
      </c>
      <c r="S171" s="91" t="e">
        <f ca="true">+IF(AND(ISNUMBER(OFFSET('Water Data'!$I$4,0,10*ROW('Water Data'!I165))),'Data Summary'!CH171="Yes"),100-OFFSET('Water Data'!$I$4,0,10*ROW('Water Data'!I165)),NA())</f>
        <v>#N/A</v>
      </c>
      <c r="T171" s="91" t="e">
        <f ca="true">+IF(AND(ISNUMBER(OFFSET('Water Data'!$I$6,0,10*ROW('Water Data'!I165))),'Data Summary'!CI171="Yes"),OFFSET('Water Data'!$I$6,0,10*ROW('Water Data'!I165)),NA())</f>
        <v>#N/A</v>
      </c>
      <c r="U171" s="91" t="e">
        <f ca="true">+IF(AND(ISNUMBER(OFFSET('Water Data'!$I$9,0,10*ROW('Water Data'!I165))),'Data Summary'!CJ171="Yes"),OFFSET('Water Data'!$I$9,0,10*ROW('Water Data'!I165)),NA())</f>
        <v>#N/A</v>
      </c>
      <c r="V171" s="92" t="e">
        <f ca="true">+IF(AND(ISNUMBER(OFFSET('Sanitation Data'!$D$4,0,10*ROW('Sanitation Data'!D165))),'Data Summary'!CK171="Yes"),100-OFFSET('Sanitation Data'!$D$4,0,10*ROW('Sanitation Data'!D165)),NA())</f>
        <v>#N/A</v>
      </c>
      <c r="W171" s="92" t="e">
        <f ca="true">+IF(AND(ISNUMBER(OFFSET('Sanitation Data'!$D$6,0,10*ROW('Sanitation Data'!D165))),'Data Summary'!CL171="Yes"),OFFSET('Sanitation Data'!$D$6,0,10*ROW('Sanitation Data'!D165)),NA())</f>
        <v>#N/A</v>
      </c>
      <c r="X171" s="92" t="e">
        <f ca="true">+IF(AND(ISNUMBER(OFFSET('Sanitation Data'!$D$10,0,10*ROW('Sanitation Data'!D165))),'Data Summary'!CM171="Yes"),OFFSET('Sanitation Data'!$D$10,0,10*ROW('Sanitation Data'!D165)),NA())</f>
        <v>#N/A</v>
      </c>
      <c r="Y171" s="92" t="e">
        <f ca="true">+IF(AND(ISNUMBER(OFFSET('Sanitation Data'!$D$11,0,10*ROW('Sanitation Data'!D165))),'Data Summary'!CN171="Yes"),OFFSET('Sanitation Data'!$D$11,0,10*ROW('Sanitation Data'!D165)),NA())</f>
        <v>#N/A</v>
      </c>
      <c r="Z171" s="92" t="e">
        <f ca="true">+IF(AND(ISNUMBER(OFFSET('Sanitation Data'!$D$12,0,10*ROW('Sanitation Data'!D165))),'Data Summary'!CO171="Yes"),OFFSET('Sanitation Data'!$D$12,0,10*ROW('Sanitation Data'!D165)),NA())</f>
        <v>#N/A</v>
      </c>
      <c r="AA171" s="92" t="e">
        <f ca="true">+IF(AND(ISNUMBER(OFFSET('Sanitation Data'!$E$4,0,10*ROW('Sanitation Data'!E165))),'Data Summary'!CP171="Yes"),100-OFFSET('Sanitation Data'!$E$4,0,10*ROW('Sanitation Data'!E165)),NA())</f>
        <v>#N/A</v>
      </c>
      <c r="AB171" s="92" t="e">
        <f ca="true">+IF(AND(ISNUMBER(OFFSET('Sanitation Data'!$E$6,0,10*ROW('Sanitation Data'!E165))),'Data Summary'!CQ171="Yes"),OFFSET('Sanitation Data'!$E$6,0,10*ROW('Sanitation Data'!E165)),NA())</f>
        <v>#N/A</v>
      </c>
      <c r="AC171" s="92" t="e">
        <f ca="true">+IF(AND(ISNUMBER(OFFSET('Sanitation Data'!$E$10,0,10*ROW('Sanitation Data'!E165))),'Data Summary'!CR171="Yes"),OFFSET('Sanitation Data'!$E$10,0,10*ROW('Sanitation Data'!E165)),NA())</f>
        <v>#N/A</v>
      </c>
      <c r="AD171" s="92" t="e">
        <f ca="true">+IF(AND(ISNUMBER(OFFSET('Sanitation Data'!$E$11,0,10*ROW('Sanitation Data'!E165))),'Data Summary'!CS171="Yes"),OFFSET('Sanitation Data'!$E$11,0,10*ROW('Sanitation Data'!E165)),NA())</f>
        <v>#N/A</v>
      </c>
      <c r="AE171" s="92" t="e">
        <f ca="true">+IF(AND(ISNUMBER(OFFSET('Sanitation Data'!$E$12,0,10*ROW('Sanitation Data'!E165))),'Data Summary'!CT171="Yes"),OFFSET('Sanitation Data'!$E$12,0,10*ROW('Sanitation Data'!E165)),NA())</f>
        <v>#N/A</v>
      </c>
      <c r="AF171" s="92" t="e">
        <f ca="true">+IF(AND(ISNUMBER(OFFSET('Sanitation Data'!$F$4,0,10*ROW('Sanitation Data'!F165))),'Data Summary'!CU171="Yes"),100-OFFSET('Sanitation Data'!$F$4,0,10*ROW('Sanitation Data'!F165)),NA())</f>
        <v>#N/A</v>
      </c>
      <c r="AG171" s="92" t="e">
        <f ca="true">+IF(AND(ISNUMBER(OFFSET('Sanitation Data'!$F$6,0,10*ROW('Sanitation Data'!F165))),'Data Summary'!CV171="Yes"),OFFSET('Sanitation Data'!$F$6,0,10*ROW('Sanitation Data'!F165)),NA())</f>
        <v>#N/A</v>
      </c>
      <c r="AH171" s="92" t="e">
        <f ca="true">+IF(AND(ISNUMBER(OFFSET('Sanitation Data'!$F$10,0,10*ROW('Sanitation Data'!F165))),'Data Summary'!CW171="Yes"),OFFSET('Sanitation Data'!$F$10,0,10*ROW('Sanitation Data'!F165)),NA())</f>
        <v>#N/A</v>
      </c>
      <c r="AI171" s="92" t="e">
        <f ca="true">+IF(AND(ISNUMBER(OFFSET('Sanitation Data'!$F$11,0,10*ROW('Sanitation Data'!F165))),'Data Summary'!CX171="Yes"),OFFSET('Sanitation Data'!$F$11,0,10*ROW('Sanitation Data'!F165)),NA())</f>
        <v>#N/A</v>
      </c>
      <c r="AJ171" s="92" t="e">
        <f ca="true">+IF(AND(ISNUMBER(OFFSET('Sanitation Data'!$F$12,0,10*ROW('Sanitation Data'!F165))),'Data Summary'!CY171="Yes"),OFFSET('Sanitation Data'!$F$12,0,10*ROW('Sanitation Data'!F165)),NA())</f>
        <v>#N/A</v>
      </c>
      <c r="AK171" s="92" t="e">
        <f ca="true">+IF(AND(ISNUMBER(OFFSET('Sanitation Data'!$G$4,0,10*ROW('Sanitation Data'!G165))),'Data Summary'!CZ171="Yes"),100-OFFSET('Sanitation Data'!$G$4,0,10*ROW('Sanitation Data'!G165)),NA())</f>
        <v>#N/A</v>
      </c>
      <c r="AL171" s="92" t="e">
        <f ca="true">+IF(AND(ISNUMBER(OFFSET('Sanitation Data'!$G$6,0,10*ROW('Sanitation Data'!G165))),'Data Summary'!DA171="Yes"),OFFSET('Sanitation Data'!$G$6,0,10*ROW('Sanitation Data'!G165)),NA())</f>
        <v>#N/A</v>
      </c>
      <c r="AM171" s="92" t="e">
        <f ca="true">+IF(AND(ISNUMBER(OFFSET('Sanitation Data'!$G$10,0,10*ROW('Sanitation Data'!G165))),'Data Summary'!DB171="Yes"),OFFSET('Sanitation Data'!$G$10,0,10*ROW('Sanitation Data'!G165)),NA())</f>
        <v>#N/A</v>
      </c>
      <c r="AN171" s="92" t="e">
        <f ca="true">+IF(AND(ISNUMBER(OFFSET('Sanitation Data'!$G$11,0,10*ROW('Sanitation Data'!G165))),'Data Summary'!DC171="Yes"),OFFSET('Sanitation Data'!$G$11,0,10*ROW('Sanitation Data'!G165)),NA())</f>
        <v>#N/A</v>
      </c>
      <c r="AO171" s="92" t="e">
        <f ca="true">+IF(AND(ISNUMBER(OFFSET('Sanitation Data'!$G$12,0,10*ROW('Sanitation Data'!G165))),'Data Summary'!DD171="Yes"),OFFSET('Sanitation Data'!$G$12,0,10*ROW('Sanitation Data'!G165)),NA())</f>
        <v>#N/A</v>
      </c>
      <c r="AP171" s="92" t="e">
        <f ca="true">+IF(AND(ISNUMBER(OFFSET('Sanitation Data'!$H$4,0,10*ROW('Sanitation Data'!H165))),'Data Summary'!DE171="Yes"),100-OFFSET('Sanitation Data'!$H$4,0,10*ROW('Sanitation Data'!H165)),NA())</f>
        <v>#N/A</v>
      </c>
      <c r="AQ171" s="92" t="e">
        <f ca="true">+IF(AND(ISNUMBER(OFFSET('Sanitation Data'!$H$6,0,10*ROW('Sanitation Data'!H165))),'Data Summary'!DF171="Yes"),OFFSET('Sanitation Data'!$H$6,0,10*ROW('Sanitation Data'!H165)),NA())</f>
        <v>#N/A</v>
      </c>
      <c r="AR171" s="92" t="e">
        <f ca="true">+IF(AND(ISNUMBER(OFFSET('Sanitation Data'!$H$10,0,10*ROW('Sanitation Data'!H165))),'Data Summary'!DG171="Yes"),OFFSET('Sanitation Data'!$H$10,0,10*ROW('Sanitation Data'!H165)),NA())</f>
        <v>#N/A</v>
      </c>
      <c r="AS171" s="92" t="e">
        <f ca="true">+IF(AND(ISNUMBER(OFFSET('Sanitation Data'!$H$11,0,10*ROW('Sanitation Data'!H165))),'Data Summary'!DH171="Yes"),OFFSET('Sanitation Data'!$H$11,0,10*ROW('Sanitation Data'!H165)),NA())</f>
        <v>#N/A</v>
      </c>
      <c r="AT171" s="92" t="e">
        <f ca="true">+IF(AND(ISNUMBER(OFFSET('Sanitation Data'!$H$12,0,10*ROW('Sanitation Data'!H165))),'Data Summary'!DI171="Yes"),OFFSET('Sanitation Data'!$H$12,0,10*ROW('Sanitation Data'!H165)),NA())</f>
        <v>#N/A</v>
      </c>
      <c r="AU171" s="92" t="e">
        <f ca="true">+IF(AND(ISNUMBER(OFFSET('Sanitation Data'!$I$4,0,10*ROW('Sanitation Data'!I165))),'Data Summary'!DJ171="Yes"),100-OFFSET('Sanitation Data'!$I$4,0,10*ROW('Sanitation Data'!I165)),NA())</f>
        <v>#N/A</v>
      </c>
      <c r="AV171" s="92" t="e">
        <f ca="true">+IF(AND(ISNUMBER(OFFSET('Sanitation Data'!$I$6,0,10*ROW('Sanitation Data'!I165))),'Data Summary'!DK171="Yes"),OFFSET('Sanitation Data'!$I$6,0,10*ROW('Sanitation Data'!I165)),NA())</f>
        <v>#N/A</v>
      </c>
      <c r="AW171" s="92" t="e">
        <f ca="true">+IF(AND(ISNUMBER(OFFSET('Sanitation Data'!$I$10,0,10*ROW('Sanitation Data'!I165))),'Data Summary'!DL171="Yes"),OFFSET('Sanitation Data'!$I$10,0,10*ROW('Sanitation Data'!I165)),NA())</f>
        <v>#N/A</v>
      </c>
      <c r="AX171" s="92" t="e">
        <f ca="true">+IF(AND(ISNUMBER(OFFSET('Sanitation Data'!$I$11,0,10*ROW('Sanitation Data'!I165))),'Data Summary'!DM171="Yes"),OFFSET('Sanitation Data'!$I$11,0,10*ROW('Sanitation Data'!I165)),NA())</f>
        <v>#N/A</v>
      </c>
      <c r="AY171" s="92" t="e">
        <f ca="true">+IF(AND(ISNUMBER(OFFSET('Sanitation Data'!$I$12,0,10*ROW('Sanitation Data'!I165))),'Data Summary'!DN171="Yes"),OFFSET('Sanitation Data'!$I$12,0,10*ROW('Sanitation Data'!I165)),NA())</f>
        <v>#N/A</v>
      </c>
      <c r="AZ171" s="93" t="e">
        <f ca="true">+IF(AND(ISNUMBER(OFFSET('Hygiene Data'!$D$5,0,10*ROW('Hygiene Data'!D165))),'Data Summary'!DO171="Yes"),OFFSET('Hygiene Data'!$D$5,0,10*ROW('Hygiene Data'!D165)),NA())</f>
        <v>#N/A</v>
      </c>
      <c r="BA171" s="93" t="e">
        <f ca="true">+IF(AND(ISNUMBER(OFFSET('Hygiene Data'!$D$7,0,10*ROW('Hygiene Data'!D165))),'Data Summary'!DP171="Yes"),OFFSET('Hygiene Data'!$D$7,0,10*ROW('Hygiene Data'!D165)),NA())</f>
        <v>#N/A</v>
      </c>
      <c r="BB171" s="93" t="e">
        <f ca="true">+IF(AND(ISNUMBER(OFFSET('Hygiene Data'!$D$9,0,10*ROW('Hygiene Data'!D165))),'Data Summary'!DQ171="Yes"),OFFSET('Hygiene Data'!$D$9,0,10*ROW('Hygiene Data'!D165)),NA())</f>
        <v>#N/A</v>
      </c>
      <c r="BC171" s="93" t="e">
        <f ca="true">+IF(AND(ISNUMBER(OFFSET('Hygiene Data'!$E$5,0,10*ROW('Hygiene Data'!E165))),'Data Summary'!DR171="Yes"),OFFSET('Hygiene Data'!$E$5,0,10*ROW('Hygiene Data'!E165)),NA())</f>
        <v>#N/A</v>
      </c>
      <c r="BD171" s="93" t="e">
        <f ca="true">+IF(AND(ISNUMBER(OFFSET('Hygiene Data'!$E$7,0,10*ROW('Hygiene Data'!E165))),'Data Summary'!DS171="Yes"),OFFSET('Hygiene Data'!$E$7,0,10*ROW('Hygiene Data'!E165)),NA())</f>
        <v>#N/A</v>
      </c>
      <c r="BE171" s="93" t="e">
        <f ca="true">+IF(AND(ISNUMBER(OFFSET('Hygiene Data'!$E$9,0,10*ROW('Hygiene Data'!E165))),'Data Summary'!DT171="Yes"),OFFSET('Hygiene Data'!$E$9,0,10*ROW('Hygiene Data'!E165)),NA())</f>
        <v>#N/A</v>
      </c>
      <c r="BF171" s="93" t="e">
        <f ca="true">+IF(AND(ISNUMBER(OFFSET('Hygiene Data'!$F$5,0,10*ROW('Hygiene Data'!F165))),'Data Summary'!DU171="Yes"),OFFSET('Hygiene Data'!$F$5,0,10*ROW('Hygiene Data'!F165)),NA())</f>
        <v>#N/A</v>
      </c>
      <c r="BG171" s="93" t="e">
        <f ca="true">+IF(AND(ISNUMBER(OFFSET('Hygiene Data'!$F$7,0,10*ROW('Hygiene Data'!F165))),'Data Summary'!DV171="Yes"),OFFSET('Hygiene Data'!$F$7,0,10*ROW('Hygiene Data'!F165)),NA())</f>
        <v>#N/A</v>
      </c>
      <c r="BH171" s="93" t="e">
        <f ca="true">+IF(AND(ISNUMBER(OFFSET('Hygiene Data'!$F$9,0,10*ROW('Hygiene Data'!F165))),'Data Summary'!DW171="Yes"),OFFSET('Hygiene Data'!$F$9,0,10*ROW('Hygiene Data'!F165)),NA())</f>
        <v>#N/A</v>
      </c>
      <c r="BI171" s="93" t="e">
        <f ca="true">+IF(AND(ISNUMBER(OFFSET('Hygiene Data'!$G$5,0,10*ROW('Hygiene Data'!G165))),'Data Summary'!DX171="Yes"),OFFSET('Hygiene Data'!$G$5,0,10*ROW('Hygiene Data'!G165)),NA())</f>
        <v>#N/A</v>
      </c>
      <c r="BJ171" s="93" t="e">
        <f ca="true">+IF(AND(ISNUMBER(OFFSET('Hygiene Data'!$G$7,0,10*ROW('Hygiene Data'!G165))),'Data Summary'!DY171="Yes"),OFFSET('Hygiene Data'!$G$7,0,10*ROW('Hygiene Data'!G165)),NA())</f>
        <v>#N/A</v>
      </c>
      <c r="BK171" s="93" t="e">
        <f ca="true">+IF(AND(ISNUMBER(OFFSET('Hygiene Data'!$G$9,0,10*ROW('Hygiene Data'!G165))),'Data Summary'!DZ171="Yes"),OFFSET('Hygiene Data'!$G$9,0,10*ROW('Hygiene Data'!G165)),NA())</f>
        <v>#N/A</v>
      </c>
      <c r="BL171" s="93" t="e">
        <f ca="true">+IF(AND(ISNUMBER(OFFSET('Hygiene Data'!$H$5,0,10*ROW('Hygiene Data'!H165))),'Data Summary'!EA171="Yes"),OFFSET('Hygiene Data'!$H$5,0,10*ROW('Hygiene Data'!H165)),NA())</f>
        <v>#N/A</v>
      </c>
      <c r="BM171" s="93" t="e">
        <f ca="true">+IF(AND(ISNUMBER(OFFSET('Hygiene Data'!$H$7,0,10*ROW('Hygiene Data'!H165))),'Data Summary'!EB171="Yes"),OFFSET('Hygiene Data'!$H$7,0,10*ROW('Hygiene Data'!H165)),NA())</f>
        <v>#N/A</v>
      </c>
      <c r="BN171" s="93" t="e">
        <f ca="true">+IF(AND(ISNUMBER(OFFSET('Hygiene Data'!$H$9,0,10*ROW('Hygiene Data'!H165))),'Data Summary'!EC171="Yes"),OFFSET('Hygiene Data'!$H$9,0,10*ROW('Hygiene Data'!H165)),NA())</f>
        <v>#N/A</v>
      </c>
      <c r="BO171" s="93" t="e">
        <f ca="true">+IF(AND(ISNUMBER(OFFSET('Hygiene Data'!$I$5,0,10*ROW('Hygiene Data'!I165))),'Data Summary'!ED171="Yes"),OFFSET('Hygiene Data'!$I$5,0,10*ROW('Hygiene Data'!I165)),NA())</f>
        <v>#N/A</v>
      </c>
      <c r="BP171" s="93" t="e">
        <f ca="true">+IF(AND(ISNUMBER(OFFSET('Hygiene Data'!$I$7,0,10*ROW('Hygiene Data'!I165))),'Data Summary'!EE171="Yes"),OFFSET('Hygiene Data'!$I$7,0,10*ROW('Hygiene Data'!I165)),NA())</f>
        <v>#N/A</v>
      </c>
      <c r="BQ171" s="93" t="e">
        <f ca="true">+IF(AND(ISNUMBER(OFFSET('Hygiene Data'!$I$9,0,10*ROW('Hygiene Data'!I165))),'Data Summary'!EF171="Yes"),OFFSET('Hygiene Data'!$I$9,0,10*ROW('Hygiene Data'!I165)),NA())</f>
        <v>#N/A</v>
      </c>
    </row>
    <row xmlns:x14ac="http://schemas.microsoft.com/office/spreadsheetml/2009/9/ac" r="172" x14ac:dyDescent="0.2">
      <c r="A172" s="328" t="e">
        <f ca="true">+RIGHT('Data Summary'!A172,LEN('Data Summary'!A172)-9)</f>
        <v>#VALUE!</v>
      </c>
      <c r="B172" s="35" t="str">
        <f ca="true">+IF(ISTEXT('Data Summary'!B172),'Data Summary'!B172,"")</f>
        <v/>
      </c>
      <c r="C172" s="327" t="e">
        <f ca="true">+VALUE('Data Summary'!C172)</f>
        <v>#VALUE!</v>
      </c>
      <c r="D172" s="91" t="e">
        <f ca="true">+IF(AND(ISNUMBER(OFFSET('Water Data'!$D$4,0,10*ROW('Water Data'!D166))),'Data Summary'!BS172="Yes"),100-OFFSET('Water Data'!$D$4,0,10*ROW('Water Data'!D166)),NA())</f>
        <v>#N/A</v>
      </c>
      <c r="E172" s="91" t="e">
        <f ca="true">+IF(AND(ISNUMBER(OFFSET('Water Data'!$D$6,0,10*ROW('Water Data'!D166))),'Data Summary'!BT172="Yes"),OFFSET('Water Data'!$D$6,0,10*ROW('Water Data'!D166)),NA())</f>
        <v>#N/A</v>
      </c>
      <c r="F172" s="91" t="e">
        <f ca="true">+IF(AND(ISNUMBER(OFFSET('Water Data'!$D$9,0,10*ROW('Water Data'!D166))),'Data Summary'!BU172="Yes"),OFFSET('Water Data'!$D$9,0,10*ROW('Water Data'!D166)),NA())</f>
        <v>#N/A</v>
      </c>
      <c r="G172" s="91" t="e">
        <f ca="true">+IF(AND(ISNUMBER(OFFSET('Water Data'!$E$4,0,10*ROW('Water Data'!E166))),'Data Summary'!BV172="Yes"),100-OFFSET('Water Data'!$E$4,0,10*ROW('Water Data'!E166)),NA())</f>
        <v>#N/A</v>
      </c>
      <c r="H172" s="91" t="e">
        <f ca="true">+IF(AND(ISNUMBER(OFFSET('Water Data'!$E$6,0,10*ROW('Water Data'!E166))),'Data Summary'!BW172="Yes"),OFFSET('Water Data'!$E$6,0,10*ROW('Water Data'!E166)),NA())</f>
        <v>#N/A</v>
      </c>
      <c r="I172" s="91" t="e">
        <f ca="true">+IF(AND(ISNUMBER(OFFSET('Water Data'!$E$9,0,10*ROW('Water Data'!E166))),'Data Summary'!BX172="Yes"),OFFSET('Water Data'!$E$9,0,10*ROW('Water Data'!E166)),NA())</f>
        <v>#N/A</v>
      </c>
      <c r="J172" s="91" t="e">
        <f ca="true">+IF(AND(ISNUMBER(OFFSET('Water Data'!$F$4,0,10*ROW('Water Data'!F166))),'Data Summary'!BY172="Yes"),100-OFFSET('Water Data'!$F$4,0,10*ROW('Water Data'!F166)),NA())</f>
        <v>#N/A</v>
      </c>
      <c r="K172" s="91" t="e">
        <f ca="true">+IF(AND(ISNUMBER(OFFSET('Water Data'!$F$6,0,10*ROW('Water Data'!F166))),'Data Summary'!BZ172="Yes"),OFFSET('Water Data'!$F$6,0,10*ROW('Water Data'!F166)),NA())</f>
        <v>#N/A</v>
      </c>
      <c r="L172" s="91" t="e">
        <f ca="true">+IF(AND(ISNUMBER(OFFSET('Water Data'!$F$9,0,10*ROW('Water Data'!F166))),'Data Summary'!CA172="Yes"),OFFSET('Water Data'!$F$9,0,10*ROW('Water Data'!F166)),NA())</f>
        <v>#N/A</v>
      </c>
      <c r="M172" s="91" t="e">
        <f ca="true">+IF(AND(ISNUMBER(OFFSET('Water Data'!$G$4,0,10*ROW('Water Data'!G166))),'Data Summary'!CB172="Yes"),100-OFFSET('Water Data'!$G$4,0,10*ROW('Water Data'!G166)),NA())</f>
        <v>#N/A</v>
      </c>
      <c r="N172" s="91" t="e">
        <f ca="true">+IF(AND(ISNUMBER(OFFSET('Water Data'!$G$6,0,10*ROW('Water Data'!G166))),'Data Summary'!CC172="Yes"),OFFSET('Water Data'!$G$6,0,10*ROW('Water Data'!G166)),NA())</f>
        <v>#N/A</v>
      </c>
      <c r="O172" s="91" t="e">
        <f ca="true">+IF(AND(ISNUMBER(OFFSET('Water Data'!$G$9,0,10*ROW('Water Data'!G166))),'Data Summary'!CD172="Yes"),OFFSET('Water Data'!$G$9,0,10*ROW('Water Data'!G166)),NA())</f>
        <v>#N/A</v>
      </c>
      <c r="P172" s="91" t="e">
        <f ca="true">+IF(AND(ISNUMBER(OFFSET('Water Data'!$H$4,0,10*ROW('Water Data'!H166))),'Data Summary'!CE172="Yes"),100-OFFSET('Water Data'!$H$4,0,10*ROW('Water Data'!H166)),NA())</f>
        <v>#N/A</v>
      </c>
      <c r="Q172" s="91" t="e">
        <f ca="true">+IF(AND(ISNUMBER(OFFSET('Water Data'!$H$6,0,10*ROW('Water Data'!H166))),'Data Summary'!CF172="Yes"),OFFSET('Water Data'!$H$6,0,10*ROW('Water Data'!H166)),NA())</f>
        <v>#N/A</v>
      </c>
      <c r="R172" s="91" t="e">
        <f ca="true">+IF(AND(ISNUMBER(OFFSET('Water Data'!$H$9,0,10*ROW('Water Data'!H166))),'Data Summary'!CG172="Yes"),OFFSET('Water Data'!$H$9,0,10*ROW('Water Data'!H166)),NA())</f>
        <v>#N/A</v>
      </c>
      <c r="S172" s="91" t="e">
        <f ca="true">+IF(AND(ISNUMBER(OFFSET('Water Data'!$I$4,0,10*ROW('Water Data'!I166))),'Data Summary'!CH172="Yes"),100-OFFSET('Water Data'!$I$4,0,10*ROW('Water Data'!I166)),NA())</f>
        <v>#N/A</v>
      </c>
      <c r="T172" s="91" t="e">
        <f ca="true">+IF(AND(ISNUMBER(OFFSET('Water Data'!$I$6,0,10*ROW('Water Data'!I166))),'Data Summary'!CI172="Yes"),OFFSET('Water Data'!$I$6,0,10*ROW('Water Data'!I166)),NA())</f>
        <v>#N/A</v>
      </c>
      <c r="U172" s="91" t="e">
        <f ca="true">+IF(AND(ISNUMBER(OFFSET('Water Data'!$I$9,0,10*ROW('Water Data'!I166))),'Data Summary'!CJ172="Yes"),OFFSET('Water Data'!$I$9,0,10*ROW('Water Data'!I166)),NA())</f>
        <v>#N/A</v>
      </c>
      <c r="V172" s="92" t="e">
        <f ca="true">+IF(AND(ISNUMBER(OFFSET('Sanitation Data'!$D$4,0,10*ROW('Sanitation Data'!D166))),'Data Summary'!CK172="Yes"),100-OFFSET('Sanitation Data'!$D$4,0,10*ROW('Sanitation Data'!D166)),NA())</f>
        <v>#N/A</v>
      </c>
      <c r="W172" s="92" t="e">
        <f ca="true">+IF(AND(ISNUMBER(OFFSET('Sanitation Data'!$D$6,0,10*ROW('Sanitation Data'!D166))),'Data Summary'!CL172="Yes"),OFFSET('Sanitation Data'!$D$6,0,10*ROW('Sanitation Data'!D166)),NA())</f>
        <v>#N/A</v>
      </c>
      <c r="X172" s="92" t="e">
        <f ca="true">+IF(AND(ISNUMBER(OFFSET('Sanitation Data'!$D$10,0,10*ROW('Sanitation Data'!D166))),'Data Summary'!CM172="Yes"),OFFSET('Sanitation Data'!$D$10,0,10*ROW('Sanitation Data'!D166)),NA())</f>
        <v>#N/A</v>
      </c>
      <c r="Y172" s="92" t="e">
        <f ca="true">+IF(AND(ISNUMBER(OFFSET('Sanitation Data'!$D$11,0,10*ROW('Sanitation Data'!D166))),'Data Summary'!CN172="Yes"),OFFSET('Sanitation Data'!$D$11,0,10*ROW('Sanitation Data'!D166)),NA())</f>
        <v>#N/A</v>
      </c>
      <c r="Z172" s="92" t="e">
        <f ca="true">+IF(AND(ISNUMBER(OFFSET('Sanitation Data'!$D$12,0,10*ROW('Sanitation Data'!D166))),'Data Summary'!CO172="Yes"),OFFSET('Sanitation Data'!$D$12,0,10*ROW('Sanitation Data'!D166)),NA())</f>
        <v>#N/A</v>
      </c>
      <c r="AA172" s="92" t="e">
        <f ca="true">+IF(AND(ISNUMBER(OFFSET('Sanitation Data'!$E$4,0,10*ROW('Sanitation Data'!E166))),'Data Summary'!CP172="Yes"),100-OFFSET('Sanitation Data'!$E$4,0,10*ROW('Sanitation Data'!E166)),NA())</f>
        <v>#N/A</v>
      </c>
      <c r="AB172" s="92" t="e">
        <f ca="true">+IF(AND(ISNUMBER(OFFSET('Sanitation Data'!$E$6,0,10*ROW('Sanitation Data'!E166))),'Data Summary'!CQ172="Yes"),OFFSET('Sanitation Data'!$E$6,0,10*ROW('Sanitation Data'!E166)),NA())</f>
        <v>#N/A</v>
      </c>
      <c r="AC172" s="92" t="e">
        <f ca="true">+IF(AND(ISNUMBER(OFFSET('Sanitation Data'!$E$10,0,10*ROW('Sanitation Data'!E166))),'Data Summary'!CR172="Yes"),OFFSET('Sanitation Data'!$E$10,0,10*ROW('Sanitation Data'!E166)),NA())</f>
        <v>#N/A</v>
      </c>
      <c r="AD172" s="92" t="e">
        <f ca="true">+IF(AND(ISNUMBER(OFFSET('Sanitation Data'!$E$11,0,10*ROW('Sanitation Data'!E166))),'Data Summary'!CS172="Yes"),OFFSET('Sanitation Data'!$E$11,0,10*ROW('Sanitation Data'!E166)),NA())</f>
        <v>#N/A</v>
      </c>
      <c r="AE172" s="92" t="e">
        <f ca="true">+IF(AND(ISNUMBER(OFFSET('Sanitation Data'!$E$12,0,10*ROW('Sanitation Data'!E166))),'Data Summary'!CT172="Yes"),OFFSET('Sanitation Data'!$E$12,0,10*ROW('Sanitation Data'!E166)),NA())</f>
        <v>#N/A</v>
      </c>
      <c r="AF172" s="92" t="e">
        <f ca="true">+IF(AND(ISNUMBER(OFFSET('Sanitation Data'!$F$4,0,10*ROW('Sanitation Data'!F166))),'Data Summary'!CU172="Yes"),100-OFFSET('Sanitation Data'!$F$4,0,10*ROW('Sanitation Data'!F166)),NA())</f>
        <v>#N/A</v>
      </c>
      <c r="AG172" s="92" t="e">
        <f ca="true">+IF(AND(ISNUMBER(OFFSET('Sanitation Data'!$F$6,0,10*ROW('Sanitation Data'!F166))),'Data Summary'!CV172="Yes"),OFFSET('Sanitation Data'!$F$6,0,10*ROW('Sanitation Data'!F166)),NA())</f>
        <v>#N/A</v>
      </c>
      <c r="AH172" s="92" t="e">
        <f ca="true">+IF(AND(ISNUMBER(OFFSET('Sanitation Data'!$F$10,0,10*ROW('Sanitation Data'!F166))),'Data Summary'!CW172="Yes"),OFFSET('Sanitation Data'!$F$10,0,10*ROW('Sanitation Data'!F166)),NA())</f>
        <v>#N/A</v>
      </c>
      <c r="AI172" s="92" t="e">
        <f ca="true">+IF(AND(ISNUMBER(OFFSET('Sanitation Data'!$F$11,0,10*ROW('Sanitation Data'!F166))),'Data Summary'!CX172="Yes"),OFFSET('Sanitation Data'!$F$11,0,10*ROW('Sanitation Data'!F166)),NA())</f>
        <v>#N/A</v>
      </c>
      <c r="AJ172" s="92" t="e">
        <f ca="true">+IF(AND(ISNUMBER(OFFSET('Sanitation Data'!$F$12,0,10*ROW('Sanitation Data'!F166))),'Data Summary'!CY172="Yes"),OFFSET('Sanitation Data'!$F$12,0,10*ROW('Sanitation Data'!F166)),NA())</f>
        <v>#N/A</v>
      </c>
      <c r="AK172" s="92" t="e">
        <f ca="true">+IF(AND(ISNUMBER(OFFSET('Sanitation Data'!$G$4,0,10*ROW('Sanitation Data'!G166))),'Data Summary'!CZ172="Yes"),100-OFFSET('Sanitation Data'!$G$4,0,10*ROW('Sanitation Data'!G166)),NA())</f>
        <v>#N/A</v>
      </c>
      <c r="AL172" s="92" t="e">
        <f ca="true">+IF(AND(ISNUMBER(OFFSET('Sanitation Data'!$G$6,0,10*ROW('Sanitation Data'!G166))),'Data Summary'!DA172="Yes"),OFFSET('Sanitation Data'!$G$6,0,10*ROW('Sanitation Data'!G166)),NA())</f>
        <v>#N/A</v>
      </c>
      <c r="AM172" s="92" t="e">
        <f ca="true">+IF(AND(ISNUMBER(OFFSET('Sanitation Data'!$G$10,0,10*ROW('Sanitation Data'!G166))),'Data Summary'!DB172="Yes"),OFFSET('Sanitation Data'!$G$10,0,10*ROW('Sanitation Data'!G166)),NA())</f>
        <v>#N/A</v>
      </c>
      <c r="AN172" s="92" t="e">
        <f ca="true">+IF(AND(ISNUMBER(OFFSET('Sanitation Data'!$G$11,0,10*ROW('Sanitation Data'!G166))),'Data Summary'!DC172="Yes"),OFFSET('Sanitation Data'!$G$11,0,10*ROW('Sanitation Data'!G166)),NA())</f>
        <v>#N/A</v>
      </c>
      <c r="AO172" s="92" t="e">
        <f ca="true">+IF(AND(ISNUMBER(OFFSET('Sanitation Data'!$G$12,0,10*ROW('Sanitation Data'!G166))),'Data Summary'!DD172="Yes"),OFFSET('Sanitation Data'!$G$12,0,10*ROW('Sanitation Data'!G166)),NA())</f>
        <v>#N/A</v>
      </c>
      <c r="AP172" s="92" t="e">
        <f ca="true">+IF(AND(ISNUMBER(OFFSET('Sanitation Data'!$H$4,0,10*ROW('Sanitation Data'!H166))),'Data Summary'!DE172="Yes"),100-OFFSET('Sanitation Data'!$H$4,0,10*ROW('Sanitation Data'!H166)),NA())</f>
        <v>#N/A</v>
      </c>
      <c r="AQ172" s="92" t="e">
        <f ca="true">+IF(AND(ISNUMBER(OFFSET('Sanitation Data'!$H$6,0,10*ROW('Sanitation Data'!H166))),'Data Summary'!DF172="Yes"),OFFSET('Sanitation Data'!$H$6,0,10*ROW('Sanitation Data'!H166)),NA())</f>
        <v>#N/A</v>
      </c>
      <c r="AR172" s="92" t="e">
        <f ca="true">+IF(AND(ISNUMBER(OFFSET('Sanitation Data'!$H$10,0,10*ROW('Sanitation Data'!H166))),'Data Summary'!DG172="Yes"),OFFSET('Sanitation Data'!$H$10,0,10*ROW('Sanitation Data'!H166)),NA())</f>
        <v>#N/A</v>
      </c>
      <c r="AS172" s="92" t="e">
        <f ca="true">+IF(AND(ISNUMBER(OFFSET('Sanitation Data'!$H$11,0,10*ROW('Sanitation Data'!H166))),'Data Summary'!DH172="Yes"),OFFSET('Sanitation Data'!$H$11,0,10*ROW('Sanitation Data'!H166)),NA())</f>
        <v>#N/A</v>
      </c>
      <c r="AT172" s="92" t="e">
        <f ca="true">+IF(AND(ISNUMBER(OFFSET('Sanitation Data'!$H$12,0,10*ROW('Sanitation Data'!H166))),'Data Summary'!DI172="Yes"),OFFSET('Sanitation Data'!$H$12,0,10*ROW('Sanitation Data'!H166)),NA())</f>
        <v>#N/A</v>
      </c>
      <c r="AU172" s="92" t="e">
        <f ca="true">+IF(AND(ISNUMBER(OFFSET('Sanitation Data'!$I$4,0,10*ROW('Sanitation Data'!I166))),'Data Summary'!DJ172="Yes"),100-OFFSET('Sanitation Data'!$I$4,0,10*ROW('Sanitation Data'!I166)),NA())</f>
        <v>#N/A</v>
      </c>
      <c r="AV172" s="92" t="e">
        <f ca="true">+IF(AND(ISNUMBER(OFFSET('Sanitation Data'!$I$6,0,10*ROW('Sanitation Data'!I166))),'Data Summary'!DK172="Yes"),OFFSET('Sanitation Data'!$I$6,0,10*ROW('Sanitation Data'!I166)),NA())</f>
        <v>#N/A</v>
      </c>
      <c r="AW172" s="92" t="e">
        <f ca="true">+IF(AND(ISNUMBER(OFFSET('Sanitation Data'!$I$10,0,10*ROW('Sanitation Data'!I166))),'Data Summary'!DL172="Yes"),OFFSET('Sanitation Data'!$I$10,0,10*ROW('Sanitation Data'!I166)),NA())</f>
        <v>#N/A</v>
      </c>
      <c r="AX172" s="92" t="e">
        <f ca="true">+IF(AND(ISNUMBER(OFFSET('Sanitation Data'!$I$11,0,10*ROW('Sanitation Data'!I166))),'Data Summary'!DM172="Yes"),OFFSET('Sanitation Data'!$I$11,0,10*ROW('Sanitation Data'!I166)),NA())</f>
        <v>#N/A</v>
      </c>
      <c r="AY172" s="92" t="e">
        <f ca="true">+IF(AND(ISNUMBER(OFFSET('Sanitation Data'!$I$12,0,10*ROW('Sanitation Data'!I166))),'Data Summary'!DN172="Yes"),OFFSET('Sanitation Data'!$I$12,0,10*ROW('Sanitation Data'!I166)),NA())</f>
        <v>#N/A</v>
      </c>
      <c r="AZ172" s="93" t="e">
        <f ca="true">+IF(AND(ISNUMBER(OFFSET('Hygiene Data'!$D$5,0,10*ROW('Hygiene Data'!D166))),'Data Summary'!DO172="Yes"),OFFSET('Hygiene Data'!$D$5,0,10*ROW('Hygiene Data'!D166)),NA())</f>
        <v>#N/A</v>
      </c>
      <c r="BA172" s="93" t="e">
        <f ca="true">+IF(AND(ISNUMBER(OFFSET('Hygiene Data'!$D$7,0,10*ROW('Hygiene Data'!D166))),'Data Summary'!DP172="Yes"),OFFSET('Hygiene Data'!$D$7,0,10*ROW('Hygiene Data'!D166)),NA())</f>
        <v>#N/A</v>
      </c>
      <c r="BB172" s="93" t="e">
        <f ca="true">+IF(AND(ISNUMBER(OFFSET('Hygiene Data'!$D$9,0,10*ROW('Hygiene Data'!D166))),'Data Summary'!DQ172="Yes"),OFFSET('Hygiene Data'!$D$9,0,10*ROW('Hygiene Data'!D166)),NA())</f>
        <v>#N/A</v>
      </c>
      <c r="BC172" s="93" t="e">
        <f ca="true">+IF(AND(ISNUMBER(OFFSET('Hygiene Data'!$E$5,0,10*ROW('Hygiene Data'!E166))),'Data Summary'!DR172="Yes"),OFFSET('Hygiene Data'!$E$5,0,10*ROW('Hygiene Data'!E166)),NA())</f>
        <v>#N/A</v>
      </c>
      <c r="BD172" s="93" t="e">
        <f ca="true">+IF(AND(ISNUMBER(OFFSET('Hygiene Data'!$E$7,0,10*ROW('Hygiene Data'!E166))),'Data Summary'!DS172="Yes"),OFFSET('Hygiene Data'!$E$7,0,10*ROW('Hygiene Data'!E166)),NA())</f>
        <v>#N/A</v>
      </c>
      <c r="BE172" s="93" t="e">
        <f ca="true">+IF(AND(ISNUMBER(OFFSET('Hygiene Data'!$E$9,0,10*ROW('Hygiene Data'!E166))),'Data Summary'!DT172="Yes"),OFFSET('Hygiene Data'!$E$9,0,10*ROW('Hygiene Data'!E166)),NA())</f>
        <v>#N/A</v>
      </c>
      <c r="BF172" s="93" t="e">
        <f ca="true">+IF(AND(ISNUMBER(OFFSET('Hygiene Data'!$F$5,0,10*ROW('Hygiene Data'!F166))),'Data Summary'!DU172="Yes"),OFFSET('Hygiene Data'!$F$5,0,10*ROW('Hygiene Data'!F166)),NA())</f>
        <v>#N/A</v>
      </c>
      <c r="BG172" s="93" t="e">
        <f ca="true">+IF(AND(ISNUMBER(OFFSET('Hygiene Data'!$F$7,0,10*ROW('Hygiene Data'!F166))),'Data Summary'!DV172="Yes"),OFFSET('Hygiene Data'!$F$7,0,10*ROW('Hygiene Data'!F166)),NA())</f>
        <v>#N/A</v>
      </c>
      <c r="BH172" s="93" t="e">
        <f ca="true">+IF(AND(ISNUMBER(OFFSET('Hygiene Data'!$F$9,0,10*ROW('Hygiene Data'!F166))),'Data Summary'!DW172="Yes"),OFFSET('Hygiene Data'!$F$9,0,10*ROW('Hygiene Data'!F166)),NA())</f>
        <v>#N/A</v>
      </c>
      <c r="BI172" s="93" t="e">
        <f ca="true">+IF(AND(ISNUMBER(OFFSET('Hygiene Data'!$G$5,0,10*ROW('Hygiene Data'!G166))),'Data Summary'!DX172="Yes"),OFFSET('Hygiene Data'!$G$5,0,10*ROW('Hygiene Data'!G166)),NA())</f>
        <v>#N/A</v>
      </c>
      <c r="BJ172" s="93" t="e">
        <f ca="true">+IF(AND(ISNUMBER(OFFSET('Hygiene Data'!$G$7,0,10*ROW('Hygiene Data'!G166))),'Data Summary'!DY172="Yes"),OFFSET('Hygiene Data'!$G$7,0,10*ROW('Hygiene Data'!G166)),NA())</f>
        <v>#N/A</v>
      </c>
      <c r="BK172" s="93" t="e">
        <f ca="true">+IF(AND(ISNUMBER(OFFSET('Hygiene Data'!$G$9,0,10*ROW('Hygiene Data'!G166))),'Data Summary'!DZ172="Yes"),OFFSET('Hygiene Data'!$G$9,0,10*ROW('Hygiene Data'!G166)),NA())</f>
        <v>#N/A</v>
      </c>
      <c r="BL172" s="93" t="e">
        <f ca="true">+IF(AND(ISNUMBER(OFFSET('Hygiene Data'!$H$5,0,10*ROW('Hygiene Data'!H166))),'Data Summary'!EA172="Yes"),OFFSET('Hygiene Data'!$H$5,0,10*ROW('Hygiene Data'!H166)),NA())</f>
        <v>#N/A</v>
      </c>
      <c r="BM172" s="93" t="e">
        <f ca="true">+IF(AND(ISNUMBER(OFFSET('Hygiene Data'!$H$7,0,10*ROW('Hygiene Data'!H166))),'Data Summary'!EB172="Yes"),OFFSET('Hygiene Data'!$H$7,0,10*ROW('Hygiene Data'!H166)),NA())</f>
        <v>#N/A</v>
      </c>
      <c r="BN172" s="93" t="e">
        <f ca="true">+IF(AND(ISNUMBER(OFFSET('Hygiene Data'!$H$9,0,10*ROW('Hygiene Data'!H166))),'Data Summary'!EC172="Yes"),OFFSET('Hygiene Data'!$H$9,0,10*ROW('Hygiene Data'!H166)),NA())</f>
        <v>#N/A</v>
      </c>
      <c r="BO172" s="93" t="e">
        <f ca="true">+IF(AND(ISNUMBER(OFFSET('Hygiene Data'!$I$5,0,10*ROW('Hygiene Data'!I166))),'Data Summary'!ED172="Yes"),OFFSET('Hygiene Data'!$I$5,0,10*ROW('Hygiene Data'!I166)),NA())</f>
        <v>#N/A</v>
      </c>
      <c r="BP172" s="93" t="e">
        <f ca="true">+IF(AND(ISNUMBER(OFFSET('Hygiene Data'!$I$7,0,10*ROW('Hygiene Data'!I166))),'Data Summary'!EE172="Yes"),OFFSET('Hygiene Data'!$I$7,0,10*ROW('Hygiene Data'!I166)),NA())</f>
        <v>#N/A</v>
      </c>
      <c r="BQ172" s="93" t="e">
        <f ca="true">+IF(AND(ISNUMBER(OFFSET('Hygiene Data'!$I$9,0,10*ROW('Hygiene Data'!I166))),'Data Summary'!EF172="Yes"),OFFSET('Hygiene Data'!$I$9,0,10*ROW('Hygiene Data'!I166)),NA())</f>
        <v>#N/A</v>
      </c>
    </row>
    <row xmlns:x14ac="http://schemas.microsoft.com/office/spreadsheetml/2009/9/ac" r="173" x14ac:dyDescent="0.2">
      <c r="A173" s="328" t="e">
        <f ca="true">+RIGHT('Data Summary'!A173,LEN('Data Summary'!A173)-9)</f>
        <v>#VALUE!</v>
      </c>
      <c r="B173" s="35" t="str">
        <f ca="true">+IF(ISTEXT('Data Summary'!B173),'Data Summary'!B173,"")</f>
        <v/>
      </c>
      <c r="C173" s="327" t="e">
        <f ca="true">+VALUE('Data Summary'!C173)</f>
        <v>#VALUE!</v>
      </c>
      <c r="D173" s="91" t="e">
        <f ca="true">+IF(AND(ISNUMBER(OFFSET('Water Data'!$D$4,0,10*ROW('Water Data'!D167))),'Data Summary'!BS173="Yes"),100-OFFSET('Water Data'!$D$4,0,10*ROW('Water Data'!D167)),NA())</f>
        <v>#N/A</v>
      </c>
      <c r="E173" s="91" t="e">
        <f ca="true">+IF(AND(ISNUMBER(OFFSET('Water Data'!$D$6,0,10*ROW('Water Data'!D167))),'Data Summary'!BT173="Yes"),OFFSET('Water Data'!$D$6,0,10*ROW('Water Data'!D167)),NA())</f>
        <v>#N/A</v>
      </c>
      <c r="F173" s="91" t="e">
        <f ca="true">+IF(AND(ISNUMBER(OFFSET('Water Data'!$D$9,0,10*ROW('Water Data'!D167))),'Data Summary'!BU173="Yes"),OFFSET('Water Data'!$D$9,0,10*ROW('Water Data'!D167)),NA())</f>
        <v>#N/A</v>
      </c>
      <c r="G173" s="91" t="e">
        <f ca="true">+IF(AND(ISNUMBER(OFFSET('Water Data'!$E$4,0,10*ROW('Water Data'!E167))),'Data Summary'!BV173="Yes"),100-OFFSET('Water Data'!$E$4,0,10*ROW('Water Data'!E167)),NA())</f>
        <v>#N/A</v>
      </c>
      <c r="H173" s="91" t="e">
        <f ca="true">+IF(AND(ISNUMBER(OFFSET('Water Data'!$E$6,0,10*ROW('Water Data'!E167))),'Data Summary'!BW173="Yes"),OFFSET('Water Data'!$E$6,0,10*ROW('Water Data'!E167)),NA())</f>
        <v>#N/A</v>
      </c>
      <c r="I173" s="91" t="e">
        <f ca="true">+IF(AND(ISNUMBER(OFFSET('Water Data'!$E$9,0,10*ROW('Water Data'!E167))),'Data Summary'!BX173="Yes"),OFFSET('Water Data'!$E$9,0,10*ROW('Water Data'!E167)),NA())</f>
        <v>#N/A</v>
      </c>
      <c r="J173" s="91" t="e">
        <f ca="true">+IF(AND(ISNUMBER(OFFSET('Water Data'!$F$4,0,10*ROW('Water Data'!F167))),'Data Summary'!BY173="Yes"),100-OFFSET('Water Data'!$F$4,0,10*ROW('Water Data'!F167)),NA())</f>
        <v>#N/A</v>
      </c>
      <c r="K173" s="91" t="e">
        <f ca="true">+IF(AND(ISNUMBER(OFFSET('Water Data'!$F$6,0,10*ROW('Water Data'!F167))),'Data Summary'!BZ173="Yes"),OFFSET('Water Data'!$F$6,0,10*ROW('Water Data'!F167)),NA())</f>
        <v>#N/A</v>
      </c>
      <c r="L173" s="91" t="e">
        <f ca="true">+IF(AND(ISNUMBER(OFFSET('Water Data'!$F$9,0,10*ROW('Water Data'!F167))),'Data Summary'!CA173="Yes"),OFFSET('Water Data'!$F$9,0,10*ROW('Water Data'!F167)),NA())</f>
        <v>#N/A</v>
      </c>
      <c r="M173" s="91" t="e">
        <f ca="true">+IF(AND(ISNUMBER(OFFSET('Water Data'!$G$4,0,10*ROW('Water Data'!G167))),'Data Summary'!CB173="Yes"),100-OFFSET('Water Data'!$G$4,0,10*ROW('Water Data'!G167)),NA())</f>
        <v>#N/A</v>
      </c>
      <c r="N173" s="91" t="e">
        <f ca="true">+IF(AND(ISNUMBER(OFFSET('Water Data'!$G$6,0,10*ROW('Water Data'!G167))),'Data Summary'!CC173="Yes"),OFFSET('Water Data'!$G$6,0,10*ROW('Water Data'!G167)),NA())</f>
        <v>#N/A</v>
      </c>
      <c r="O173" s="91" t="e">
        <f ca="true">+IF(AND(ISNUMBER(OFFSET('Water Data'!$G$9,0,10*ROW('Water Data'!G167))),'Data Summary'!CD173="Yes"),OFFSET('Water Data'!$G$9,0,10*ROW('Water Data'!G167)),NA())</f>
        <v>#N/A</v>
      </c>
      <c r="P173" s="91" t="e">
        <f ca="true">+IF(AND(ISNUMBER(OFFSET('Water Data'!$H$4,0,10*ROW('Water Data'!H167))),'Data Summary'!CE173="Yes"),100-OFFSET('Water Data'!$H$4,0,10*ROW('Water Data'!H167)),NA())</f>
        <v>#N/A</v>
      </c>
      <c r="Q173" s="91" t="e">
        <f ca="true">+IF(AND(ISNUMBER(OFFSET('Water Data'!$H$6,0,10*ROW('Water Data'!H167))),'Data Summary'!CF173="Yes"),OFFSET('Water Data'!$H$6,0,10*ROW('Water Data'!H167)),NA())</f>
        <v>#N/A</v>
      </c>
      <c r="R173" s="91" t="e">
        <f ca="true">+IF(AND(ISNUMBER(OFFSET('Water Data'!$H$9,0,10*ROW('Water Data'!H167))),'Data Summary'!CG173="Yes"),OFFSET('Water Data'!$H$9,0,10*ROW('Water Data'!H167)),NA())</f>
        <v>#N/A</v>
      </c>
      <c r="S173" s="91" t="e">
        <f ca="true">+IF(AND(ISNUMBER(OFFSET('Water Data'!$I$4,0,10*ROW('Water Data'!I167))),'Data Summary'!CH173="Yes"),100-OFFSET('Water Data'!$I$4,0,10*ROW('Water Data'!I167)),NA())</f>
        <v>#N/A</v>
      </c>
      <c r="T173" s="91" t="e">
        <f ca="true">+IF(AND(ISNUMBER(OFFSET('Water Data'!$I$6,0,10*ROW('Water Data'!I167))),'Data Summary'!CI173="Yes"),OFFSET('Water Data'!$I$6,0,10*ROW('Water Data'!I167)),NA())</f>
        <v>#N/A</v>
      </c>
      <c r="U173" s="91" t="e">
        <f ca="true">+IF(AND(ISNUMBER(OFFSET('Water Data'!$I$9,0,10*ROW('Water Data'!I167))),'Data Summary'!CJ173="Yes"),OFFSET('Water Data'!$I$9,0,10*ROW('Water Data'!I167)),NA())</f>
        <v>#N/A</v>
      </c>
      <c r="V173" s="92" t="e">
        <f ca="true">+IF(AND(ISNUMBER(OFFSET('Sanitation Data'!$D$4,0,10*ROW('Sanitation Data'!D167))),'Data Summary'!CK173="Yes"),100-OFFSET('Sanitation Data'!$D$4,0,10*ROW('Sanitation Data'!D167)),NA())</f>
        <v>#N/A</v>
      </c>
      <c r="W173" s="92" t="e">
        <f ca="true">+IF(AND(ISNUMBER(OFFSET('Sanitation Data'!$D$6,0,10*ROW('Sanitation Data'!D167))),'Data Summary'!CL173="Yes"),OFFSET('Sanitation Data'!$D$6,0,10*ROW('Sanitation Data'!D167)),NA())</f>
        <v>#N/A</v>
      </c>
      <c r="X173" s="92" t="e">
        <f ca="true">+IF(AND(ISNUMBER(OFFSET('Sanitation Data'!$D$10,0,10*ROW('Sanitation Data'!D167))),'Data Summary'!CM173="Yes"),OFFSET('Sanitation Data'!$D$10,0,10*ROW('Sanitation Data'!D167)),NA())</f>
        <v>#N/A</v>
      </c>
      <c r="Y173" s="92" t="e">
        <f ca="true">+IF(AND(ISNUMBER(OFFSET('Sanitation Data'!$D$11,0,10*ROW('Sanitation Data'!D167))),'Data Summary'!CN173="Yes"),OFFSET('Sanitation Data'!$D$11,0,10*ROW('Sanitation Data'!D167)),NA())</f>
        <v>#N/A</v>
      </c>
      <c r="Z173" s="92" t="e">
        <f ca="true">+IF(AND(ISNUMBER(OFFSET('Sanitation Data'!$D$12,0,10*ROW('Sanitation Data'!D167))),'Data Summary'!CO173="Yes"),OFFSET('Sanitation Data'!$D$12,0,10*ROW('Sanitation Data'!D167)),NA())</f>
        <v>#N/A</v>
      </c>
      <c r="AA173" s="92" t="e">
        <f ca="true">+IF(AND(ISNUMBER(OFFSET('Sanitation Data'!$E$4,0,10*ROW('Sanitation Data'!E167))),'Data Summary'!CP173="Yes"),100-OFFSET('Sanitation Data'!$E$4,0,10*ROW('Sanitation Data'!E167)),NA())</f>
        <v>#N/A</v>
      </c>
      <c r="AB173" s="92" t="e">
        <f ca="true">+IF(AND(ISNUMBER(OFFSET('Sanitation Data'!$E$6,0,10*ROW('Sanitation Data'!E167))),'Data Summary'!CQ173="Yes"),OFFSET('Sanitation Data'!$E$6,0,10*ROW('Sanitation Data'!E167)),NA())</f>
        <v>#N/A</v>
      </c>
      <c r="AC173" s="92" t="e">
        <f ca="true">+IF(AND(ISNUMBER(OFFSET('Sanitation Data'!$E$10,0,10*ROW('Sanitation Data'!E167))),'Data Summary'!CR173="Yes"),OFFSET('Sanitation Data'!$E$10,0,10*ROW('Sanitation Data'!E167)),NA())</f>
        <v>#N/A</v>
      </c>
      <c r="AD173" s="92" t="e">
        <f ca="true">+IF(AND(ISNUMBER(OFFSET('Sanitation Data'!$E$11,0,10*ROW('Sanitation Data'!E167))),'Data Summary'!CS173="Yes"),OFFSET('Sanitation Data'!$E$11,0,10*ROW('Sanitation Data'!E167)),NA())</f>
        <v>#N/A</v>
      </c>
      <c r="AE173" s="92" t="e">
        <f ca="true">+IF(AND(ISNUMBER(OFFSET('Sanitation Data'!$E$12,0,10*ROW('Sanitation Data'!E167))),'Data Summary'!CT173="Yes"),OFFSET('Sanitation Data'!$E$12,0,10*ROW('Sanitation Data'!E167)),NA())</f>
        <v>#N/A</v>
      </c>
      <c r="AF173" s="92" t="e">
        <f ca="true">+IF(AND(ISNUMBER(OFFSET('Sanitation Data'!$F$4,0,10*ROW('Sanitation Data'!F167))),'Data Summary'!CU173="Yes"),100-OFFSET('Sanitation Data'!$F$4,0,10*ROW('Sanitation Data'!F167)),NA())</f>
        <v>#N/A</v>
      </c>
      <c r="AG173" s="92" t="e">
        <f ca="true">+IF(AND(ISNUMBER(OFFSET('Sanitation Data'!$F$6,0,10*ROW('Sanitation Data'!F167))),'Data Summary'!CV173="Yes"),OFFSET('Sanitation Data'!$F$6,0,10*ROW('Sanitation Data'!F167)),NA())</f>
        <v>#N/A</v>
      </c>
      <c r="AH173" s="92" t="e">
        <f ca="true">+IF(AND(ISNUMBER(OFFSET('Sanitation Data'!$F$10,0,10*ROW('Sanitation Data'!F167))),'Data Summary'!CW173="Yes"),OFFSET('Sanitation Data'!$F$10,0,10*ROW('Sanitation Data'!F167)),NA())</f>
        <v>#N/A</v>
      </c>
      <c r="AI173" s="92" t="e">
        <f ca="true">+IF(AND(ISNUMBER(OFFSET('Sanitation Data'!$F$11,0,10*ROW('Sanitation Data'!F167))),'Data Summary'!CX173="Yes"),OFFSET('Sanitation Data'!$F$11,0,10*ROW('Sanitation Data'!F167)),NA())</f>
        <v>#N/A</v>
      </c>
      <c r="AJ173" s="92" t="e">
        <f ca="true">+IF(AND(ISNUMBER(OFFSET('Sanitation Data'!$F$12,0,10*ROW('Sanitation Data'!F167))),'Data Summary'!CY173="Yes"),OFFSET('Sanitation Data'!$F$12,0,10*ROW('Sanitation Data'!F167)),NA())</f>
        <v>#N/A</v>
      </c>
      <c r="AK173" s="92" t="e">
        <f ca="true">+IF(AND(ISNUMBER(OFFSET('Sanitation Data'!$G$4,0,10*ROW('Sanitation Data'!G167))),'Data Summary'!CZ173="Yes"),100-OFFSET('Sanitation Data'!$G$4,0,10*ROW('Sanitation Data'!G167)),NA())</f>
        <v>#N/A</v>
      </c>
      <c r="AL173" s="92" t="e">
        <f ca="true">+IF(AND(ISNUMBER(OFFSET('Sanitation Data'!$G$6,0,10*ROW('Sanitation Data'!G167))),'Data Summary'!DA173="Yes"),OFFSET('Sanitation Data'!$G$6,0,10*ROW('Sanitation Data'!G167)),NA())</f>
        <v>#N/A</v>
      </c>
      <c r="AM173" s="92" t="e">
        <f ca="true">+IF(AND(ISNUMBER(OFFSET('Sanitation Data'!$G$10,0,10*ROW('Sanitation Data'!G167))),'Data Summary'!DB173="Yes"),OFFSET('Sanitation Data'!$G$10,0,10*ROW('Sanitation Data'!G167)),NA())</f>
        <v>#N/A</v>
      </c>
      <c r="AN173" s="92" t="e">
        <f ca="true">+IF(AND(ISNUMBER(OFFSET('Sanitation Data'!$G$11,0,10*ROW('Sanitation Data'!G167))),'Data Summary'!DC173="Yes"),OFFSET('Sanitation Data'!$G$11,0,10*ROW('Sanitation Data'!G167)),NA())</f>
        <v>#N/A</v>
      </c>
      <c r="AO173" s="92" t="e">
        <f ca="true">+IF(AND(ISNUMBER(OFFSET('Sanitation Data'!$G$12,0,10*ROW('Sanitation Data'!G167))),'Data Summary'!DD173="Yes"),OFFSET('Sanitation Data'!$G$12,0,10*ROW('Sanitation Data'!G167)),NA())</f>
        <v>#N/A</v>
      </c>
      <c r="AP173" s="92" t="e">
        <f ca="true">+IF(AND(ISNUMBER(OFFSET('Sanitation Data'!$H$4,0,10*ROW('Sanitation Data'!H167))),'Data Summary'!DE173="Yes"),100-OFFSET('Sanitation Data'!$H$4,0,10*ROW('Sanitation Data'!H167)),NA())</f>
        <v>#N/A</v>
      </c>
      <c r="AQ173" s="92" t="e">
        <f ca="true">+IF(AND(ISNUMBER(OFFSET('Sanitation Data'!$H$6,0,10*ROW('Sanitation Data'!H167))),'Data Summary'!DF173="Yes"),OFFSET('Sanitation Data'!$H$6,0,10*ROW('Sanitation Data'!H167)),NA())</f>
        <v>#N/A</v>
      </c>
      <c r="AR173" s="92" t="e">
        <f ca="true">+IF(AND(ISNUMBER(OFFSET('Sanitation Data'!$H$10,0,10*ROW('Sanitation Data'!H167))),'Data Summary'!DG173="Yes"),OFFSET('Sanitation Data'!$H$10,0,10*ROW('Sanitation Data'!H167)),NA())</f>
        <v>#N/A</v>
      </c>
      <c r="AS173" s="92" t="e">
        <f ca="true">+IF(AND(ISNUMBER(OFFSET('Sanitation Data'!$H$11,0,10*ROW('Sanitation Data'!H167))),'Data Summary'!DH173="Yes"),OFFSET('Sanitation Data'!$H$11,0,10*ROW('Sanitation Data'!H167)),NA())</f>
        <v>#N/A</v>
      </c>
      <c r="AT173" s="92" t="e">
        <f ca="true">+IF(AND(ISNUMBER(OFFSET('Sanitation Data'!$H$12,0,10*ROW('Sanitation Data'!H167))),'Data Summary'!DI173="Yes"),OFFSET('Sanitation Data'!$H$12,0,10*ROW('Sanitation Data'!H167)),NA())</f>
        <v>#N/A</v>
      </c>
      <c r="AU173" s="92" t="e">
        <f ca="true">+IF(AND(ISNUMBER(OFFSET('Sanitation Data'!$I$4,0,10*ROW('Sanitation Data'!I167))),'Data Summary'!DJ173="Yes"),100-OFFSET('Sanitation Data'!$I$4,0,10*ROW('Sanitation Data'!I167)),NA())</f>
        <v>#N/A</v>
      </c>
      <c r="AV173" s="92" t="e">
        <f ca="true">+IF(AND(ISNUMBER(OFFSET('Sanitation Data'!$I$6,0,10*ROW('Sanitation Data'!I167))),'Data Summary'!DK173="Yes"),OFFSET('Sanitation Data'!$I$6,0,10*ROW('Sanitation Data'!I167)),NA())</f>
        <v>#N/A</v>
      </c>
      <c r="AW173" s="92" t="e">
        <f ca="true">+IF(AND(ISNUMBER(OFFSET('Sanitation Data'!$I$10,0,10*ROW('Sanitation Data'!I167))),'Data Summary'!DL173="Yes"),OFFSET('Sanitation Data'!$I$10,0,10*ROW('Sanitation Data'!I167)),NA())</f>
        <v>#N/A</v>
      </c>
      <c r="AX173" s="92" t="e">
        <f ca="true">+IF(AND(ISNUMBER(OFFSET('Sanitation Data'!$I$11,0,10*ROW('Sanitation Data'!I167))),'Data Summary'!DM173="Yes"),OFFSET('Sanitation Data'!$I$11,0,10*ROW('Sanitation Data'!I167)),NA())</f>
        <v>#N/A</v>
      </c>
      <c r="AY173" s="92" t="e">
        <f ca="true">+IF(AND(ISNUMBER(OFFSET('Sanitation Data'!$I$12,0,10*ROW('Sanitation Data'!I167))),'Data Summary'!DN173="Yes"),OFFSET('Sanitation Data'!$I$12,0,10*ROW('Sanitation Data'!I167)),NA())</f>
        <v>#N/A</v>
      </c>
      <c r="AZ173" s="93" t="e">
        <f ca="true">+IF(AND(ISNUMBER(OFFSET('Hygiene Data'!$D$5,0,10*ROW('Hygiene Data'!D167))),'Data Summary'!DO173="Yes"),OFFSET('Hygiene Data'!$D$5,0,10*ROW('Hygiene Data'!D167)),NA())</f>
        <v>#N/A</v>
      </c>
      <c r="BA173" s="93" t="e">
        <f ca="true">+IF(AND(ISNUMBER(OFFSET('Hygiene Data'!$D$7,0,10*ROW('Hygiene Data'!D167))),'Data Summary'!DP173="Yes"),OFFSET('Hygiene Data'!$D$7,0,10*ROW('Hygiene Data'!D167)),NA())</f>
        <v>#N/A</v>
      </c>
      <c r="BB173" s="93" t="e">
        <f ca="true">+IF(AND(ISNUMBER(OFFSET('Hygiene Data'!$D$9,0,10*ROW('Hygiene Data'!D167))),'Data Summary'!DQ173="Yes"),OFFSET('Hygiene Data'!$D$9,0,10*ROW('Hygiene Data'!D167)),NA())</f>
        <v>#N/A</v>
      </c>
      <c r="BC173" s="93" t="e">
        <f ca="true">+IF(AND(ISNUMBER(OFFSET('Hygiene Data'!$E$5,0,10*ROW('Hygiene Data'!E167))),'Data Summary'!DR173="Yes"),OFFSET('Hygiene Data'!$E$5,0,10*ROW('Hygiene Data'!E167)),NA())</f>
        <v>#N/A</v>
      </c>
      <c r="BD173" s="93" t="e">
        <f ca="true">+IF(AND(ISNUMBER(OFFSET('Hygiene Data'!$E$7,0,10*ROW('Hygiene Data'!E167))),'Data Summary'!DS173="Yes"),OFFSET('Hygiene Data'!$E$7,0,10*ROW('Hygiene Data'!E167)),NA())</f>
        <v>#N/A</v>
      </c>
      <c r="BE173" s="93" t="e">
        <f ca="true">+IF(AND(ISNUMBER(OFFSET('Hygiene Data'!$E$9,0,10*ROW('Hygiene Data'!E167))),'Data Summary'!DT173="Yes"),OFFSET('Hygiene Data'!$E$9,0,10*ROW('Hygiene Data'!E167)),NA())</f>
        <v>#N/A</v>
      </c>
      <c r="BF173" s="93" t="e">
        <f ca="true">+IF(AND(ISNUMBER(OFFSET('Hygiene Data'!$F$5,0,10*ROW('Hygiene Data'!F167))),'Data Summary'!DU173="Yes"),OFFSET('Hygiene Data'!$F$5,0,10*ROW('Hygiene Data'!F167)),NA())</f>
        <v>#N/A</v>
      </c>
      <c r="BG173" s="93" t="e">
        <f ca="true">+IF(AND(ISNUMBER(OFFSET('Hygiene Data'!$F$7,0,10*ROW('Hygiene Data'!F167))),'Data Summary'!DV173="Yes"),OFFSET('Hygiene Data'!$F$7,0,10*ROW('Hygiene Data'!F167)),NA())</f>
        <v>#N/A</v>
      </c>
      <c r="BH173" s="93" t="e">
        <f ca="true">+IF(AND(ISNUMBER(OFFSET('Hygiene Data'!$F$9,0,10*ROW('Hygiene Data'!F167))),'Data Summary'!DW173="Yes"),OFFSET('Hygiene Data'!$F$9,0,10*ROW('Hygiene Data'!F167)),NA())</f>
        <v>#N/A</v>
      </c>
      <c r="BI173" s="93" t="e">
        <f ca="true">+IF(AND(ISNUMBER(OFFSET('Hygiene Data'!$G$5,0,10*ROW('Hygiene Data'!G167))),'Data Summary'!DX173="Yes"),OFFSET('Hygiene Data'!$G$5,0,10*ROW('Hygiene Data'!G167)),NA())</f>
        <v>#N/A</v>
      </c>
      <c r="BJ173" s="93" t="e">
        <f ca="true">+IF(AND(ISNUMBER(OFFSET('Hygiene Data'!$G$7,0,10*ROW('Hygiene Data'!G167))),'Data Summary'!DY173="Yes"),OFFSET('Hygiene Data'!$G$7,0,10*ROW('Hygiene Data'!G167)),NA())</f>
        <v>#N/A</v>
      </c>
      <c r="BK173" s="93" t="e">
        <f ca="true">+IF(AND(ISNUMBER(OFFSET('Hygiene Data'!$G$9,0,10*ROW('Hygiene Data'!G167))),'Data Summary'!DZ173="Yes"),OFFSET('Hygiene Data'!$G$9,0,10*ROW('Hygiene Data'!G167)),NA())</f>
        <v>#N/A</v>
      </c>
      <c r="BL173" s="93" t="e">
        <f ca="true">+IF(AND(ISNUMBER(OFFSET('Hygiene Data'!$H$5,0,10*ROW('Hygiene Data'!H167))),'Data Summary'!EA173="Yes"),OFFSET('Hygiene Data'!$H$5,0,10*ROW('Hygiene Data'!H167)),NA())</f>
        <v>#N/A</v>
      </c>
      <c r="BM173" s="93" t="e">
        <f ca="true">+IF(AND(ISNUMBER(OFFSET('Hygiene Data'!$H$7,0,10*ROW('Hygiene Data'!H167))),'Data Summary'!EB173="Yes"),OFFSET('Hygiene Data'!$H$7,0,10*ROW('Hygiene Data'!H167)),NA())</f>
        <v>#N/A</v>
      </c>
      <c r="BN173" s="93" t="e">
        <f ca="true">+IF(AND(ISNUMBER(OFFSET('Hygiene Data'!$H$9,0,10*ROW('Hygiene Data'!H167))),'Data Summary'!EC173="Yes"),OFFSET('Hygiene Data'!$H$9,0,10*ROW('Hygiene Data'!H167)),NA())</f>
        <v>#N/A</v>
      </c>
      <c r="BO173" s="93" t="e">
        <f ca="true">+IF(AND(ISNUMBER(OFFSET('Hygiene Data'!$I$5,0,10*ROW('Hygiene Data'!I167))),'Data Summary'!ED173="Yes"),OFFSET('Hygiene Data'!$I$5,0,10*ROW('Hygiene Data'!I167)),NA())</f>
        <v>#N/A</v>
      </c>
      <c r="BP173" s="93" t="e">
        <f ca="true">+IF(AND(ISNUMBER(OFFSET('Hygiene Data'!$I$7,0,10*ROW('Hygiene Data'!I167))),'Data Summary'!EE173="Yes"),OFFSET('Hygiene Data'!$I$7,0,10*ROW('Hygiene Data'!I167)),NA())</f>
        <v>#N/A</v>
      </c>
      <c r="BQ173" s="93" t="e">
        <f ca="true">+IF(AND(ISNUMBER(OFFSET('Hygiene Data'!$I$9,0,10*ROW('Hygiene Data'!I167))),'Data Summary'!EF173="Yes"),OFFSET('Hygiene Data'!$I$9,0,10*ROW('Hygiene Data'!I167)),NA())</f>
        <v>#N/A</v>
      </c>
    </row>
    <row xmlns:x14ac="http://schemas.microsoft.com/office/spreadsheetml/2009/9/ac" r="174" x14ac:dyDescent="0.2">
      <c r="A174" s="328" t="e">
        <f ca="true">+RIGHT('Data Summary'!A174,LEN('Data Summary'!A174)-9)</f>
        <v>#VALUE!</v>
      </c>
      <c r="B174" s="35" t="str">
        <f ca="true">+IF(ISTEXT('Data Summary'!B174),'Data Summary'!B174,"")</f>
        <v/>
      </c>
      <c r="C174" s="327" t="e">
        <f ca="true">+VALUE('Data Summary'!C174)</f>
        <v>#VALUE!</v>
      </c>
      <c r="D174" s="91" t="e">
        <f ca="true">+IF(AND(ISNUMBER(OFFSET('Water Data'!$D$4,0,10*ROW('Water Data'!D168))),'Data Summary'!BS174="Yes"),100-OFFSET('Water Data'!$D$4,0,10*ROW('Water Data'!D168)),NA())</f>
        <v>#N/A</v>
      </c>
      <c r="E174" s="91" t="e">
        <f ca="true">+IF(AND(ISNUMBER(OFFSET('Water Data'!$D$6,0,10*ROW('Water Data'!D168))),'Data Summary'!BT174="Yes"),OFFSET('Water Data'!$D$6,0,10*ROW('Water Data'!D168)),NA())</f>
        <v>#N/A</v>
      </c>
      <c r="F174" s="91" t="e">
        <f ca="true">+IF(AND(ISNUMBER(OFFSET('Water Data'!$D$9,0,10*ROW('Water Data'!D168))),'Data Summary'!BU174="Yes"),OFFSET('Water Data'!$D$9,0,10*ROW('Water Data'!D168)),NA())</f>
        <v>#N/A</v>
      </c>
      <c r="G174" s="91" t="e">
        <f ca="true">+IF(AND(ISNUMBER(OFFSET('Water Data'!$E$4,0,10*ROW('Water Data'!E168))),'Data Summary'!BV174="Yes"),100-OFFSET('Water Data'!$E$4,0,10*ROW('Water Data'!E168)),NA())</f>
        <v>#N/A</v>
      </c>
      <c r="H174" s="91" t="e">
        <f ca="true">+IF(AND(ISNUMBER(OFFSET('Water Data'!$E$6,0,10*ROW('Water Data'!E168))),'Data Summary'!BW174="Yes"),OFFSET('Water Data'!$E$6,0,10*ROW('Water Data'!E168)),NA())</f>
        <v>#N/A</v>
      </c>
      <c r="I174" s="91" t="e">
        <f ca="true">+IF(AND(ISNUMBER(OFFSET('Water Data'!$E$9,0,10*ROW('Water Data'!E168))),'Data Summary'!BX174="Yes"),OFFSET('Water Data'!$E$9,0,10*ROW('Water Data'!E168)),NA())</f>
        <v>#N/A</v>
      </c>
      <c r="J174" s="91" t="e">
        <f ca="true">+IF(AND(ISNUMBER(OFFSET('Water Data'!$F$4,0,10*ROW('Water Data'!F168))),'Data Summary'!BY174="Yes"),100-OFFSET('Water Data'!$F$4,0,10*ROW('Water Data'!F168)),NA())</f>
        <v>#N/A</v>
      </c>
      <c r="K174" s="91" t="e">
        <f ca="true">+IF(AND(ISNUMBER(OFFSET('Water Data'!$F$6,0,10*ROW('Water Data'!F168))),'Data Summary'!BZ174="Yes"),OFFSET('Water Data'!$F$6,0,10*ROW('Water Data'!F168)),NA())</f>
        <v>#N/A</v>
      </c>
      <c r="L174" s="91" t="e">
        <f ca="true">+IF(AND(ISNUMBER(OFFSET('Water Data'!$F$9,0,10*ROW('Water Data'!F168))),'Data Summary'!CA174="Yes"),OFFSET('Water Data'!$F$9,0,10*ROW('Water Data'!F168)),NA())</f>
        <v>#N/A</v>
      </c>
      <c r="M174" s="91" t="e">
        <f ca="true">+IF(AND(ISNUMBER(OFFSET('Water Data'!$G$4,0,10*ROW('Water Data'!G168))),'Data Summary'!CB174="Yes"),100-OFFSET('Water Data'!$G$4,0,10*ROW('Water Data'!G168)),NA())</f>
        <v>#N/A</v>
      </c>
      <c r="N174" s="91" t="e">
        <f ca="true">+IF(AND(ISNUMBER(OFFSET('Water Data'!$G$6,0,10*ROW('Water Data'!G168))),'Data Summary'!CC174="Yes"),OFFSET('Water Data'!$G$6,0,10*ROW('Water Data'!G168)),NA())</f>
        <v>#N/A</v>
      </c>
      <c r="O174" s="91" t="e">
        <f ca="true">+IF(AND(ISNUMBER(OFFSET('Water Data'!$G$9,0,10*ROW('Water Data'!G168))),'Data Summary'!CD174="Yes"),OFFSET('Water Data'!$G$9,0,10*ROW('Water Data'!G168)),NA())</f>
        <v>#N/A</v>
      </c>
      <c r="P174" s="91" t="e">
        <f ca="true">+IF(AND(ISNUMBER(OFFSET('Water Data'!$H$4,0,10*ROW('Water Data'!H168))),'Data Summary'!CE174="Yes"),100-OFFSET('Water Data'!$H$4,0,10*ROW('Water Data'!H168)),NA())</f>
        <v>#N/A</v>
      </c>
      <c r="Q174" s="91" t="e">
        <f ca="true">+IF(AND(ISNUMBER(OFFSET('Water Data'!$H$6,0,10*ROW('Water Data'!H168))),'Data Summary'!CF174="Yes"),OFFSET('Water Data'!$H$6,0,10*ROW('Water Data'!H168)),NA())</f>
        <v>#N/A</v>
      </c>
      <c r="R174" s="91" t="e">
        <f ca="true">+IF(AND(ISNUMBER(OFFSET('Water Data'!$H$9,0,10*ROW('Water Data'!H168))),'Data Summary'!CG174="Yes"),OFFSET('Water Data'!$H$9,0,10*ROW('Water Data'!H168)),NA())</f>
        <v>#N/A</v>
      </c>
      <c r="S174" s="91" t="e">
        <f ca="true">+IF(AND(ISNUMBER(OFFSET('Water Data'!$I$4,0,10*ROW('Water Data'!I168))),'Data Summary'!CH174="Yes"),100-OFFSET('Water Data'!$I$4,0,10*ROW('Water Data'!I168)),NA())</f>
        <v>#N/A</v>
      </c>
      <c r="T174" s="91" t="e">
        <f ca="true">+IF(AND(ISNUMBER(OFFSET('Water Data'!$I$6,0,10*ROW('Water Data'!I168))),'Data Summary'!CI174="Yes"),OFFSET('Water Data'!$I$6,0,10*ROW('Water Data'!I168)),NA())</f>
        <v>#N/A</v>
      </c>
      <c r="U174" s="91" t="e">
        <f ca="true">+IF(AND(ISNUMBER(OFFSET('Water Data'!$I$9,0,10*ROW('Water Data'!I168))),'Data Summary'!CJ174="Yes"),OFFSET('Water Data'!$I$9,0,10*ROW('Water Data'!I168)),NA())</f>
        <v>#N/A</v>
      </c>
      <c r="V174" s="92" t="e">
        <f ca="true">+IF(AND(ISNUMBER(OFFSET('Sanitation Data'!$D$4,0,10*ROW('Sanitation Data'!D168))),'Data Summary'!CK174="Yes"),100-OFFSET('Sanitation Data'!$D$4,0,10*ROW('Sanitation Data'!D168)),NA())</f>
        <v>#N/A</v>
      </c>
      <c r="W174" s="92" t="e">
        <f ca="true">+IF(AND(ISNUMBER(OFFSET('Sanitation Data'!$D$6,0,10*ROW('Sanitation Data'!D168))),'Data Summary'!CL174="Yes"),OFFSET('Sanitation Data'!$D$6,0,10*ROW('Sanitation Data'!D168)),NA())</f>
        <v>#N/A</v>
      </c>
      <c r="X174" s="92" t="e">
        <f ca="true">+IF(AND(ISNUMBER(OFFSET('Sanitation Data'!$D$10,0,10*ROW('Sanitation Data'!D168))),'Data Summary'!CM174="Yes"),OFFSET('Sanitation Data'!$D$10,0,10*ROW('Sanitation Data'!D168)),NA())</f>
        <v>#N/A</v>
      </c>
      <c r="Y174" s="92" t="e">
        <f ca="true">+IF(AND(ISNUMBER(OFFSET('Sanitation Data'!$D$11,0,10*ROW('Sanitation Data'!D168))),'Data Summary'!CN174="Yes"),OFFSET('Sanitation Data'!$D$11,0,10*ROW('Sanitation Data'!D168)),NA())</f>
        <v>#N/A</v>
      </c>
      <c r="Z174" s="92" t="e">
        <f ca="true">+IF(AND(ISNUMBER(OFFSET('Sanitation Data'!$D$12,0,10*ROW('Sanitation Data'!D168))),'Data Summary'!CO174="Yes"),OFFSET('Sanitation Data'!$D$12,0,10*ROW('Sanitation Data'!D168)),NA())</f>
        <v>#N/A</v>
      </c>
      <c r="AA174" s="92" t="e">
        <f ca="true">+IF(AND(ISNUMBER(OFFSET('Sanitation Data'!$E$4,0,10*ROW('Sanitation Data'!E168))),'Data Summary'!CP174="Yes"),100-OFFSET('Sanitation Data'!$E$4,0,10*ROW('Sanitation Data'!E168)),NA())</f>
        <v>#N/A</v>
      </c>
      <c r="AB174" s="92" t="e">
        <f ca="true">+IF(AND(ISNUMBER(OFFSET('Sanitation Data'!$E$6,0,10*ROW('Sanitation Data'!E168))),'Data Summary'!CQ174="Yes"),OFFSET('Sanitation Data'!$E$6,0,10*ROW('Sanitation Data'!E168)),NA())</f>
        <v>#N/A</v>
      </c>
      <c r="AC174" s="92" t="e">
        <f ca="true">+IF(AND(ISNUMBER(OFFSET('Sanitation Data'!$E$10,0,10*ROW('Sanitation Data'!E168))),'Data Summary'!CR174="Yes"),OFFSET('Sanitation Data'!$E$10,0,10*ROW('Sanitation Data'!E168)),NA())</f>
        <v>#N/A</v>
      </c>
      <c r="AD174" s="92" t="e">
        <f ca="true">+IF(AND(ISNUMBER(OFFSET('Sanitation Data'!$E$11,0,10*ROW('Sanitation Data'!E168))),'Data Summary'!CS174="Yes"),OFFSET('Sanitation Data'!$E$11,0,10*ROW('Sanitation Data'!E168)),NA())</f>
        <v>#N/A</v>
      </c>
      <c r="AE174" s="92" t="e">
        <f ca="true">+IF(AND(ISNUMBER(OFFSET('Sanitation Data'!$E$12,0,10*ROW('Sanitation Data'!E168))),'Data Summary'!CT174="Yes"),OFFSET('Sanitation Data'!$E$12,0,10*ROW('Sanitation Data'!E168)),NA())</f>
        <v>#N/A</v>
      </c>
      <c r="AF174" s="92" t="e">
        <f ca="true">+IF(AND(ISNUMBER(OFFSET('Sanitation Data'!$F$4,0,10*ROW('Sanitation Data'!F168))),'Data Summary'!CU174="Yes"),100-OFFSET('Sanitation Data'!$F$4,0,10*ROW('Sanitation Data'!F168)),NA())</f>
        <v>#N/A</v>
      </c>
      <c r="AG174" s="92" t="e">
        <f ca="true">+IF(AND(ISNUMBER(OFFSET('Sanitation Data'!$F$6,0,10*ROW('Sanitation Data'!F168))),'Data Summary'!CV174="Yes"),OFFSET('Sanitation Data'!$F$6,0,10*ROW('Sanitation Data'!F168)),NA())</f>
        <v>#N/A</v>
      </c>
      <c r="AH174" s="92" t="e">
        <f ca="true">+IF(AND(ISNUMBER(OFFSET('Sanitation Data'!$F$10,0,10*ROW('Sanitation Data'!F168))),'Data Summary'!CW174="Yes"),OFFSET('Sanitation Data'!$F$10,0,10*ROW('Sanitation Data'!F168)),NA())</f>
        <v>#N/A</v>
      </c>
      <c r="AI174" s="92" t="e">
        <f ca="true">+IF(AND(ISNUMBER(OFFSET('Sanitation Data'!$F$11,0,10*ROW('Sanitation Data'!F168))),'Data Summary'!CX174="Yes"),OFFSET('Sanitation Data'!$F$11,0,10*ROW('Sanitation Data'!F168)),NA())</f>
        <v>#N/A</v>
      </c>
      <c r="AJ174" s="92" t="e">
        <f ca="true">+IF(AND(ISNUMBER(OFFSET('Sanitation Data'!$F$12,0,10*ROW('Sanitation Data'!F168))),'Data Summary'!CY174="Yes"),OFFSET('Sanitation Data'!$F$12,0,10*ROW('Sanitation Data'!F168)),NA())</f>
        <v>#N/A</v>
      </c>
      <c r="AK174" s="92" t="e">
        <f ca="true">+IF(AND(ISNUMBER(OFFSET('Sanitation Data'!$G$4,0,10*ROW('Sanitation Data'!G168))),'Data Summary'!CZ174="Yes"),100-OFFSET('Sanitation Data'!$G$4,0,10*ROW('Sanitation Data'!G168)),NA())</f>
        <v>#N/A</v>
      </c>
      <c r="AL174" s="92" t="e">
        <f ca="true">+IF(AND(ISNUMBER(OFFSET('Sanitation Data'!$G$6,0,10*ROW('Sanitation Data'!G168))),'Data Summary'!DA174="Yes"),OFFSET('Sanitation Data'!$G$6,0,10*ROW('Sanitation Data'!G168)),NA())</f>
        <v>#N/A</v>
      </c>
      <c r="AM174" s="92" t="e">
        <f ca="true">+IF(AND(ISNUMBER(OFFSET('Sanitation Data'!$G$10,0,10*ROW('Sanitation Data'!G168))),'Data Summary'!DB174="Yes"),OFFSET('Sanitation Data'!$G$10,0,10*ROW('Sanitation Data'!G168)),NA())</f>
        <v>#N/A</v>
      </c>
      <c r="AN174" s="92" t="e">
        <f ca="true">+IF(AND(ISNUMBER(OFFSET('Sanitation Data'!$G$11,0,10*ROW('Sanitation Data'!G168))),'Data Summary'!DC174="Yes"),OFFSET('Sanitation Data'!$G$11,0,10*ROW('Sanitation Data'!G168)),NA())</f>
        <v>#N/A</v>
      </c>
      <c r="AO174" s="92" t="e">
        <f ca="true">+IF(AND(ISNUMBER(OFFSET('Sanitation Data'!$G$12,0,10*ROW('Sanitation Data'!G168))),'Data Summary'!DD174="Yes"),OFFSET('Sanitation Data'!$G$12,0,10*ROW('Sanitation Data'!G168)),NA())</f>
        <v>#N/A</v>
      </c>
      <c r="AP174" s="92" t="e">
        <f ca="true">+IF(AND(ISNUMBER(OFFSET('Sanitation Data'!$H$4,0,10*ROW('Sanitation Data'!H168))),'Data Summary'!DE174="Yes"),100-OFFSET('Sanitation Data'!$H$4,0,10*ROW('Sanitation Data'!H168)),NA())</f>
        <v>#N/A</v>
      </c>
      <c r="AQ174" s="92" t="e">
        <f ca="true">+IF(AND(ISNUMBER(OFFSET('Sanitation Data'!$H$6,0,10*ROW('Sanitation Data'!H168))),'Data Summary'!DF174="Yes"),OFFSET('Sanitation Data'!$H$6,0,10*ROW('Sanitation Data'!H168)),NA())</f>
        <v>#N/A</v>
      </c>
      <c r="AR174" s="92" t="e">
        <f ca="true">+IF(AND(ISNUMBER(OFFSET('Sanitation Data'!$H$10,0,10*ROW('Sanitation Data'!H168))),'Data Summary'!DG174="Yes"),OFFSET('Sanitation Data'!$H$10,0,10*ROW('Sanitation Data'!H168)),NA())</f>
        <v>#N/A</v>
      </c>
      <c r="AS174" s="92" t="e">
        <f ca="true">+IF(AND(ISNUMBER(OFFSET('Sanitation Data'!$H$11,0,10*ROW('Sanitation Data'!H168))),'Data Summary'!DH174="Yes"),OFFSET('Sanitation Data'!$H$11,0,10*ROW('Sanitation Data'!H168)),NA())</f>
        <v>#N/A</v>
      </c>
      <c r="AT174" s="92" t="e">
        <f ca="true">+IF(AND(ISNUMBER(OFFSET('Sanitation Data'!$H$12,0,10*ROW('Sanitation Data'!H168))),'Data Summary'!DI174="Yes"),OFFSET('Sanitation Data'!$H$12,0,10*ROW('Sanitation Data'!H168)),NA())</f>
        <v>#N/A</v>
      </c>
      <c r="AU174" s="92" t="e">
        <f ca="true">+IF(AND(ISNUMBER(OFFSET('Sanitation Data'!$I$4,0,10*ROW('Sanitation Data'!I168))),'Data Summary'!DJ174="Yes"),100-OFFSET('Sanitation Data'!$I$4,0,10*ROW('Sanitation Data'!I168)),NA())</f>
        <v>#N/A</v>
      </c>
      <c r="AV174" s="92" t="e">
        <f ca="true">+IF(AND(ISNUMBER(OFFSET('Sanitation Data'!$I$6,0,10*ROW('Sanitation Data'!I168))),'Data Summary'!DK174="Yes"),OFFSET('Sanitation Data'!$I$6,0,10*ROW('Sanitation Data'!I168)),NA())</f>
        <v>#N/A</v>
      </c>
      <c r="AW174" s="92" t="e">
        <f ca="true">+IF(AND(ISNUMBER(OFFSET('Sanitation Data'!$I$10,0,10*ROW('Sanitation Data'!I168))),'Data Summary'!DL174="Yes"),OFFSET('Sanitation Data'!$I$10,0,10*ROW('Sanitation Data'!I168)),NA())</f>
        <v>#N/A</v>
      </c>
      <c r="AX174" s="92" t="e">
        <f ca="true">+IF(AND(ISNUMBER(OFFSET('Sanitation Data'!$I$11,0,10*ROW('Sanitation Data'!I168))),'Data Summary'!DM174="Yes"),OFFSET('Sanitation Data'!$I$11,0,10*ROW('Sanitation Data'!I168)),NA())</f>
        <v>#N/A</v>
      </c>
      <c r="AY174" s="92" t="e">
        <f ca="true">+IF(AND(ISNUMBER(OFFSET('Sanitation Data'!$I$12,0,10*ROW('Sanitation Data'!I168))),'Data Summary'!DN174="Yes"),OFFSET('Sanitation Data'!$I$12,0,10*ROW('Sanitation Data'!I168)),NA())</f>
        <v>#N/A</v>
      </c>
      <c r="AZ174" s="93" t="e">
        <f ca="true">+IF(AND(ISNUMBER(OFFSET('Hygiene Data'!$D$5,0,10*ROW('Hygiene Data'!D168))),'Data Summary'!DO174="Yes"),OFFSET('Hygiene Data'!$D$5,0,10*ROW('Hygiene Data'!D168)),NA())</f>
        <v>#N/A</v>
      </c>
      <c r="BA174" s="93" t="e">
        <f ca="true">+IF(AND(ISNUMBER(OFFSET('Hygiene Data'!$D$7,0,10*ROW('Hygiene Data'!D168))),'Data Summary'!DP174="Yes"),OFFSET('Hygiene Data'!$D$7,0,10*ROW('Hygiene Data'!D168)),NA())</f>
        <v>#N/A</v>
      </c>
      <c r="BB174" s="93" t="e">
        <f ca="true">+IF(AND(ISNUMBER(OFFSET('Hygiene Data'!$D$9,0,10*ROW('Hygiene Data'!D168))),'Data Summary'!DQ174="Yes"),OFFSET('Hygiene Data'!$D$9,0,10*ROW('Hygiene Data'!D168)),NA())</f>
        <v>#N/A</v>
      </c>
      <c r="BC174" s="93" t="e">
        <f ca="true">+IF(AND(ISNUMBER(OFFSET('Hygiene Data'!$E$5,0,10*ROW('Hygiene Data'!E168))),'Data Summary'!DR174="Yes"),OFFSET('Hygiene Data'!$E$5,0,10*ROW('Hygiene Data'!E168)),NA())</f>
        <v>#N/A</v>
      </c>
      <c r="BD174" s="93" t="e">
        <f ca="true">+IF(AND(ISNUMBER(OFFSET('Hygiene Data'!$E$7,0,10*ROW('Hygiene Data'!E168))),'Data Summary'!DS174="Yes"),OFFSET('Hygiene Data'!$E$7,0,10*ROW('Hygiene Data'!E168)),NA())</f>
        <v>#N/A</v>
      </c>
      <c r="BE174" s="93" t="e">
        <f ca="true">+IF(AND(ISNUMBER(OFFSET('Hygiene Data'!$E$9,0,10*ROW('Hygiene Data'!E168))),'Data Summary'!DT174="Yes"),OFFSET('Hygiene Data'!$E$9,0,10*ROW('Hygiene Data'!E168)),NA())</f>
        <v>#N/A</v>
      </c>
      <c r="BF174" s="93" t="e">
        <f ca="true">+IF(AND(ISNUMBER(OFFSET('Hygiene Data'!$F$5,0,10*ROW('Hygiene Data'!F168))),'Data Summary'!DU174="Yes"),OFFSET('Hygiene Data'!$F$5,0,10*ROW('Hygiene Data'!F168)),NA())</f>
        <v>#N/A</v>
      </c>
      <c r="BG174" s="93" t="e">
        <f ca="true">+IF(AND(ISNUMBER(OFFSET('Hygiene Data'!$F$7,0,10*ROW('Hygiene Data'!F168))),'Data Summary'!DV174="Yes"),OFFSET('Hygiene Data'!$F$7,0,10*ROW('Hygiene Data'!F168)),NA())</f>
        <v>#N/A</v>
      </c>
      <c r="BH174" s="93" t="e">
        <f ca="true">+IF(AND(ISNUMBER(OFFSET('Hygiene Data'!$F$9,0,10*ROW('Hygiene Data'!F168))),'Data Summary'!DW174="Yes"),OFFSET('Hygiene Data'!$F$9,0,10*ROW('Hygiene Data'!F168)),NA())</f>
        <v>#N/A</v>
      </c>
      <c r="BI174" s="93" t="e">
        <f ca="true">+IF(AND(ISNUMBER(OFFSET('Hygiene Data'!$G$5,0,10*ROW('Hygiene Data'!G168))),'Data Summary'!DX174="Yes"),OFFSET('Hygiene Data'!$G$5,0,10*ROW('Hygiene Data'!G168)),NA())</f>
        <v>#N/A</v>
      </c>
      <c r="BJ174" s="93" t="e">
        <f ca="true">+IF(AND(ISNUMBER(OFFSET('Hygiene Data'!$G$7,0,10*ROW('Hygiene Data'!G168))),'Data Summary'!DY174="Yes"),OFFSET('Hygiene Data'!$G$7,0,10*ROW('Hygiene Data'!G168)),NA())</f>
        <v>#N/A</v>
      </c>
      <c r="BK174" s="93" t="e">
        <f ca="true">+IF(AND(ISNUMBER(OFFSET('Hygiene Data'!$G$9,0,10*ROW('Hygiene Data'!G168))),'Data Summary'!DZ174="Yes"),OFFSET('Hygiene Data'!$G$9,0,10*ROW('Hygiene Data'!G168)),NA())</f>
        <v>#N/A</v>
      </c>
      <c r="BL174" s="93" t="e">
        <f ca="true">+IF(AND(ISNUMBER(OFFSET('Hygiene Data'!$H$5,0,10*ROW('Hygiene Data'!H168))),'Data Summary'!EA174="Yes"),OFFSET('Hygiene Data'!$H$5,0,10*ROW('Hygiene Data'!H168)),NA())</f>
        <v>#N/A</v>
      </c>
      <c r="BM174" s="93" t="e">
        <f ca="true">+IF(AND(ISNUMBER(OFFSET('Hygiene Data'!$H$7,0,10*ROW('Hygiene Data'!H168))),'Data Summary'!EB174="Yes"),OFFSET('Hygiene Data'!$H$7,0,10*ROW('Hygiene Data'!H168)),NA())</f>
        <v>#N/A</v>
      </c>
      <c r="BN174" s="93" t="e">
        <f ca="true">+IF(AND(ISNUMBER(OFFSET('Hygiene Data'!$H$9,0,10*ROW('Hygiene Data'!H168))),'Data Summary'!EC174="Yes"),OFFSET('Hygiene Data'!$H$9,0,10*ROW('Hygiene Data'!H168)),NA())</f>
        <v>#N/A</v>
      </c>
      <c r="BO174" s="93" t="e">
        <f ca="true">+IF(AND(ISNUMBER(OFFSET('Hygiene Data'!$I$5,0,10*ROW('Hygiene Data'!I168))),'Data Summary'!ED174="Yes"),OFFSET('Hygiene Data'!$I$5,0,10*ROW('Hygiene Data'!I168)),NA())</f>
        <v>#N/A</v>
      </c>
      <c r="BP174" s="93" t="e">
        <f ca="true">+IF(AND(ISNUMBER(OFFSET('Hygiene Data'!$I$7,0,10*ROW('Hygiene Data'!I168))),'Data Summary'!EE174="Yes"),OFFSET('Hygiene Data'!$I$7,0,10*ROW('Hygiene Data'!I168)),NA())</f>
        <v>#N/A</v>
      </c>
      <c r="BQ174" s="93" t="e">
        <f ca="true">+IF(AND(ISNUMBER(OFFSET('Hygiene Data'!$I$9,0,10*ROW('Hygiene Data'!I168))),'Data Summary'!EF174="Yes"),OFFSET('Hygiene Data'!$I$9,0,10*ROW('Hygiene Data'!I168)),NA())</f>
        <v>#N/A</v>
      </c>
    </row>
    <row xmlns:x14ac="http://schemas.microsoft.com/office/spreadsheetml/2009/9/ac" r="175" x14ac:dyDescent="0.2">
      <c r="A175" s="328" t="e">
        <f ca="true">+RIGHT('Data Summary'!A175,LEN('Data Summary'!A175)-9)</f>
        <v>#VALUE!</v>
      </c>
      <c r="B175" s="35" t="str">
        <f ca="true">+IF(ISTEXT('Data Summary'!B175),'Data Summary'!B175,"")</f>
        <v/>
      </c>
      <c r="C175" s="327" t="e">
        <f ca="true">+VALUE('Data Summary'!C175)</f>
        <v>#VALUE!</v>
      </c>
      <c r="D175" s="91" t="e">
        <f ca="true">+IF(AND(ISNUMBER(OFFSET('Water Data'!$D$4,0,10*ROW('Water Data'!D169))),'Data Summary'!BS175="Yes"),100-OFFSET('Water Data'!$D$4,0,10*ROW('Water Data'!D169)),NA())</f>
        <v>#N/A</v>
      </c>
      <c r="E175" s="91" t="e">
        <f ca="true">+IF(AND(ISNUMBER(OFFSET('Water Data'!$D$6,0,10*ROW('Water Data'!D169))),'Data Summary'!BT175="Yes"),OFFSET('Water Data'!$D$6,0,10*ROW('Water Data'!D169)),NA())</f>
        <v>#N/A</v>
      </c>
      <c r="F175" s="91" t="e">
        <f ca="true">+IF(AND(ISNUMBER(OFFSET('Water Data'!$D$9,0,10*ROW('Water Data'!D169))),'Data Summary'!BU175="Yes"),OFFSET('Water Data'!$D$9,0,10*ROW('Water Data'!D169)),NA())</f>
        <v>#N/A</v>
      </c>
      <c r="G175" s="91" t="e">
        <f ca="true">+IF(AND(ISNUMBER(OFFSET('Water Data'!$E$4,0,10*ROW('Water Data'!E169))),'Data Summary'!BV175="Yes"),100-OFFSET('Water Data'!$E$4,0,10*ROW('Water Data'!E169)),NA())</f>
        <v>#N/A</v>
      </c>
      <c r="H175" s="91" t="e">
        <f ca="true">+IF(AND(ISNUMBER(OFFSET('Water Data'!$E$6,0,10*ROW('Water Data'!E169))),'Data Summary'!BW175="Yes"),OFFSET('Water Data'!$E$6,0,10*ROW('Water Data'!E169)),NA())</f>
        <v>#N/A</v>
      </c>
      <c r="I175" s="91" t="e">
        <f ca="true">+IF(AND(ISNUMBER(OFFSET('Water Data'!$E$9,0,10*ROW('Water Data'!E169))),'Data Summary'!BX175="Yes"),OFFSET('Water Data'!$E$9,0,10*ROW('Water Data'!E169)),NA())</f>
        <v>#N/A</v>
      </c>
      <c r="J175" s="91" t="e">
        <f ca="true">+IF(AND(ISNUMBER(OFFSET('Water Data'!$F$4,0,10*ROW('Water Data'!F169))),'Data Summary'!BY175="Yes"),100-OFFSET('Water Data'!$F$4,0,10*ROW('Water Data'!F169)),NA())</f>
        <v>#N/A</v>
      </c>
      <c r="K175" s="91" t="e">
        <f ca="true">+IF(AND(ISNUMBER(OFFSET('Water Data'!$F$6,0,10*ROW('Water Data'!F169))),'Data Summary'!BZ175="Yes"),OFFSET('Water Data'!$F$6,0,10*ROW('Water Data'!F169)),NA())</f>
        <v>#N/A</v>
      </c>
      <c r="L175" s="91" t="e">
        <f ca="true">+IF(AND(ISNUMBER(OFFSET('Water Data'!$F$9,0,10*ROW('Water Data'!F169))),'Data Summary'!CA175="Yes"),OFFSET('Water Data'!$F$9,0,10*ROW('Water Data'!F169)),NA())</f>
        <v>#N/A</v>
      </c>
      <c r="M175" s="91" t="e">
        <f ca="true">+IF(AND(ISNUMBER(OFFSET('Water Data'!$G$4,0,10*ROW('Water Data'!G169))),'Data Summary'!CB175="Yes"),100-OFFSET('Water Data'!$G$4,0,10*ROW('Water Data'!G169)),NA())</f>
        <v>#N/A</v>
      </c>
      <c r="N175" s="91" t="e">
        <f ca="true">+IF(AND(ISNUMBER(OFFSET('Water Data'!$G$6,0,10*ROW('Water Data'!G169))),'Data Summary'!CC175="Yes"),OFFSET('Water Data'!$G$6,0,10*ROW('Water Data'!G169)),NA())</f>
        <v>#N/A</v>
      </c>
      <c r="O175" s="91" t="e">
        <f ca="true">+IF(AND(ISNUMBER(OFFSET('Water Data'!$G$9,0,10*ROW('Water Data'!G169))),'Data Summary'!CD175="Yes"),OFFSET('Water Data'!$G$9,0,10*ROW('Water Data'!G169)),NA())</f>
        <v>#N/A</v>
      </c>
      <c r="P175" s="91" t="e">
        <f ca="true">+IF(AND(ISNUMBER(OFFSET('Water Data'!$H$4,0,10*ROW('Water Data'!H169))),'Data Summary'!CE175="Yes"),100-OFFSET('Water Data'!$H$4,0,10*ROW('Water Data'!H169)),NA())</f>
        <v>#N/A</v>
      </c>
      <c r="Q175" s="91" t="e">
        <f ca="true">+IF(AND(ISNUMBER(OFFSET('Water Data'!$H$6,0,10*ROW('Water Data'!H169))),'Data Summary'!CF175="Yes"),OFFSET('Water Data'!$H$6,0,10*ROW('Water Data'!H169)),NA())</f>
        <v>#N/A</v>
      </c>
      <c r="R175" s="91" t="e">
        <f ca="true">+IF(AND(ISNUMBER(OFFSET('Water Data'!$H$9,0,10*ROW('Water Data'!H169))),'Data Summary'!CG175="Yes"),OFFSET('Water Data'!$H$9,0,10*ROW('Water Data'!H169)),NA())</f>
        <v>#N/A</v>
      </c>
      <c r="S175" s="91" t="e">
        <f ca="true">+IF(AND(ISNUMBER(OFFSET('Water Data'!$I$4,0,10*ROW('Water Data'!I169))),'Data Summary'!CH175="Yes"),100-OFFSET('Water Data'!$I$4,0,10*ROW('Water Data'!I169)),NA())</f>
        <v>#N/A</v>
      </c>
      <c r="T175" s="91" t="e">
        <f ca="true">+IF(AND(ISNUMBER(OFFSET('Water Data'!$I$6,0,10*ROW('Water Data'!I169))),'Data Summary'!CI175="Yes"),OFFSET('Water Data'!$I$6,0,10*ROW('Water Data'!I169)),NA())</f>
        <v>#N/A</v>
      </c>
      <c r="U175" s="91" t="e">
        <f ca="true">+IF(AND(ISNUMBER(OFFSET('Water Data'!$I$9,0,10*ROW('Water Data'!I169))),'Data Summary'!CJ175="Yes"),OFFSET('Water Data'!$I$9,0,10*ROW('Water Data'!I169)),NA())</f>
        <v>#N/A</v>
      </c>
      <c r="V175" s="92" t="e">
        <f ca="true">+IF(AND(ISNUMBER(OFFSET('Sanitation Data'!$D$4,0,10*ROW('Sanitation Data'!D169))),'Data Summary'!CK175="Yes"),100-OFFSET('Sanitation Data'!$D$4,0,10*ROW('Sanitation Data'!D169)),NA())</f>
        <v>#N/A</v>
      </c>
      <c r="W175" s="92" t="e">
        <f ca="true">+IF(AND(ISNUMBER(OFFSET('Sanitation Data'!$D$6,0,10*ROW('Sanitation Data'!D169))),'Data Summary'!CL175="Yes"),OFFSET('Sanitation Data'!$D$6,0,10*ROW('Sanitation Data'!D169)),NA())</f>
        <v>#N/A</v>
      </c>
      <c r="X175" s="92" t="e">
        <f ca="true">+IF(AND(ISNUMBER(OFFSET('Sanitation Data'!$D$10,0,10*ROW('Sanitation Data'!D169))),'Data Summary'!CM175="Yes"),OFFSET('Sanitation Data'!$D$10,0,10*ROW('Sanitation Data'!D169)),NA())</f>
        <v>#N/A</v>
      </c>
      <c r="Y175" s="92" t="e">
        <f ca="true">+IF(AND(ISNUMBER(OFFSET('Sanitation Data'!$D$11,0,10*ROW('Sanitation Data'!D169))),'Data Summary'!CN175="Yes"),OFFSET('Sanitation Data'!$D$11,0,10*ROW('Sanitation Data'!D169)),NA())</f>
        <v>#N/A</v>
      </c>
      <c r="Z175" s="92" t="e">
        <f ca="true">+IF(AND(ISNUMBER(OFFSET('Sanitation Data'!$D$12,0,10*ROW('Sanitation Data'!D169))),'Data Summary'!CO175="Yes"),OFFSET('Sanitation Data'!$D$12,0,10*ROW('Sanitation Data'!D169)),NA())</f>
        <v>#N/A</v>
      </c>
      <c r="AA175" s="92" t="e">
        <f ca="true">+IF(AND(ISNUMBER(OFFSET('Sanitation Data'!$E$4,0,10*ROW('Sanitation Data'!E169))),'Data Summary'!CP175="Yes"),100-OFFSET('Sanitation Data'!$E$4,0,10*ROW('Sanitation Data'!E169)),NA())</f>
        <v>#N/A</v>
      </c>
      <c r="AB175" s="92" t="e">
        <f ca="true">+IF(AND(ISNUMBER(OFFSET('Sanitation Data'!$E$6,0,10*ROW('Sanitation Data'!E169))),'Data Summary'!CQ175="Yes"),OFFSET('Sanitation Data'!$E$6,0,10*ROW('Sanitation Data'!E169)),NA())</f>
        <v>#N/A</v>
      </c>
      <c r="AC175" s="92" t="e">
        <f ca="true">+IF(AND(ISNUMBER(OFFSET('Sanitation Data'!$E$10,0,10*ROW('Sanitation Data'!E169))),'Data Summary'!CR175="Yes"),OFFSET('Sanitation Data'!$E$10,0,10*ROW('Sanitation Data'!E169)),NA())</f>
        <v>#N/A</v>
      </c>
      <c r="AD175" s="92" t="e">
        <f ca="true">+IF(AND(ISNUMBER(OFFSET('Sanitation Data'!$E$11,0,10*ROW('Sanitation Data'!E169))),'Data Summary'!CS175="Yes"),OFFSET('Sanitation Data'!$E$11,0,10*ROW('Sanitation Data'!E169)),NA())</f>
        <v>#N/A</v>
      </c>
      <c r="AE175" s="92" t="e">
        <f ca="true">+IF(AND(ISNUMBER(OFFSET('Sanitation Data'!$E$12,0,10*ROW('Sanitation Data'!E169))),'Data Summary'!CT175="Yes"),OFFSET('Sanitation Data'!$E$12,0,10*ROW('Sanitation Data'!E169)),NA())</f>
        <v>#N/A</v>
      </c>
      <c r="AF175" s="92" t="e">
        <f ca="true">+IF(AND(ISNUMBER(OFFSET('Sanitation Data'!$F$4,0,10*ROW('Sanitation Data'!F169))),'Data Summary'!CU175="Yes"),100-OFFSET('Sanitation Data'!$F$4,0,10*ROW('Sanitation Data'!F169)),NA())</f>
        <v>#N/A</v>
      </c>
      <c r="AG175" s="92" t="e">
        <f ca="true">+IF(AND(ISNUMBER(OFFSET('Sanitation Data'!$F$6,0,10*ROW('Sanitation Data'!F169))),'Data Summary'!CV175="Yes"),OFFSET('Sanitation Data'!$F$6,0,10*ROW('Sanitation Data'!F169)),NA())</f>
        <v>#N/A</v>
      </c>
      <c r="AH175" s="92" t="e">
        <f ca="true">+IF(AND(ISNUMBER(OFFSET('Sanitation Data'!$F$10,0,10*ROW('Sanitation Data'!F169))),'Data Summary'!CW175="Yes"),OFFSET('Sanitation Data'!$F$10,0,10*ROW('Sanitation Data'!F169)),NA())</f>
        <v>#N/A</v>
      </c>
      <c r="AI175" s="92" t="e">
        <f ca="true">+IF(AND(ISNUMBER(OFFSET('Sanitation Data'!$F$11,0,10*ROW('Sanitation Data'!F169))),'Data Summary'!CX175="Yes"),OFFSET('Sanitation Data'!$F$11,0,10*ROW('Sanitation Data'!F169)),NA())</f>
        <v>#N/A</v>
      </c>
      <c r="AJ175" s="92" t="e">
        <f ca="true">+IF(AND(ISNUMBER(OFFSET('Sanitation Data'!$F$12,0,10*ROW('Sanitation Data'!F169))),'Data Summary'!CY175="Yes"),OFFSET('Sanitation Data'!$F$12,0,10*ROW('Sanitation Data'!F169)),NA())</f>
        <v>#N/A</v>
      </c>
      <c r="AK175" s="92" t="e">
        <f ca="true">+IF(AND(ISNUMBER(OFFSET('Sanitation Data'!$G$4,0,10*ROW('Sanitation Data'!G169))),'Data Summary'!CZ175="Yes"),100-OFFSET('Sanitation Data'!$G$4,0,10*ROW('Sanitation Data'!G169)),NA())</f>
        <v>#N/A</v>
      </c>
      <c r="AL175" s="92" t="e">
        <f ca="true">+IF(AND(ISNUMBER(OFFSET('Sanitation Data'!$G$6,0,10*ROW('Sanitation Data'!G169))),'Data Summary'!DA175="Yes"),OFFSET('Sanitation Data'!$G$6,0,10*ROW('Sanitation Data'!G169)),NA())</f>
        <v>#N/A</v>
      </c>
      <c r="AM175" s="92" t="e">
        <f ca="true">+IF(AND(ISNUMBER(OFFSET('Sanitation Data'!$G$10,0,10*ROW('Sanitation Data'!G169))),'Data Summary'!DB175="Yes"),OFFSET('Sanitation Data'!$G$10,0,10*ROW('Sanitation Data'!G169)),NA())</f>
        <v>#N/A</v>
      </c>
      <c r="AN175" s="92" t="e">
        <f ca="true">+IF(AND(ISNUMBER(OFFSET('Sanitation Data'!$G$11,0,10*ROW('Sanitation Data'!G169))),'Data Summary'!DC175="Yes"),OFFSET('Sanitation Data'!$G$11,0,10*ROW('Sanitation Data'!G169)),NA())</f>
        <v>#N/A</v>
      </c>
      <c r="AO175" s="92" t="e">
        <f ca="true">+IF(AND(ISNUMBER(OFFSET('Sanitation Data'!$G$12,0,10*ROW('Sanitation Data'!G169))),'Data Summary'!DD175="Yes"),OFFSET('Sanitation Data'!$G$12,0,10*ROW('Sanitation Data'!G169)),NA())</f>
        <v>#N/A</v>
      </c>
      <c r="AP175" s="92" t="e">
        <f ca="true">+IF(AND(ISNUMBER(OFFSET('Sanitation Data'!$H$4,0,10*ROW('Sanitation Data'!H169))),'Data Summary'!DE175="Yes"),100-OFFSET('Sanitation Data'!$H$4,0,10*ROW('Sanitation Data'!H169)),NA())</f>
        <v>#N/A</v>
      </c>
      <c r="AQ175" s="92" t="e">
        <f ca="true">+IF(AND(ISNUMBER(OFFSET('Sanitation Data'!$H$6,0,10*ROW('Sanitation Data'!H169))),'Data Summary'!DF175="Yes"),OFFSET('Sanitation Data'!$H$6,0,10*ROW('Sanitation Data'!H169)),NA())</f>
        <v>#N/A</v>
      </c>
      <c r="AR175" s="92" t="e">
        <f ca="true">+IF(AND(ISNUMBER(OFFSET('Sanitation Data'!$H$10,0,10*ROW('Sanitation Data'!H169))),'Data Summary'!DG175="Yes"),OFFSET('Sanitation Data'!$H$10,0,10*ROW('Sanitation Data'!H169)),NA())</f>
        <v>#N/A</v>
      </c>
      <c r="AS175" s="92" t="e">
        <f ca="true">+IF(AND(ISNUMBER(OFFSET('Sanitation Data'!$H$11,0,10*ROW('Sanitation Data'!H169))),'Data Summary'!DH175="Yes"),OFFSET('Sanitation Data'!$H$11,0,10*ROW('Sanitation Data'!H169)),NA())</f>
        <v>#N/A</v>
      </c>
      <c r="AT175" s="92" t="e">
        <f ca="true">+IF(AND(ISNUMBER(OFFSET('Sanitation Data'!$H$12,0,10*ROW('Sanitation Data'!H169))),'Data Summary'!DI175="Yes"),OFFSET('Sanitation Data'!$H$12,0,10*ROW('Sanitation Data'!H169)),NA())</f>
        <v>#N/A</v>
      </c>
      <c r="AU175" s="92" t="e">
        <f ca="true">+IF(AND(ISNUMBER(OFFSET('Sanitation Data'!$I$4,0,10*ROW('Sanitation Data'!I169))),'Data Summary'!DJ175="Yes"),100-OFFSET('Sanitation Data'!$I$4,0,10*ROW('Sanitation Data'!I169)),NA())</f>
        <v>#N/A</v>
      </c>
      <c r="AV175" s="92" t="e">
        <f ca="true">+IF(AND(ISNUMBER(OFFSET('Sanitation Data'!$I$6,0,10*ROW('Sanitation Data'!I169))),'Data Summary'!DK175="Yes"),OFFSET('Sanitation Data'!$I$6,0,10*ROW('Sanitation Data'!I169)),NA())</f>
        <v>#N/A</v>
      </c>
      <c r="AW175" s="92" t="e">
        <f ca="true">+IF(AND(ISNUMBER(OFFSET('Sanitation Data'!$I$10,0,10*ROW('Sanitation Data'!I169))),'Data Summary'!DL175="Yes"),OFFSET('Sanitation Data'!$I$10,0,10*ROW('Sanitation Data'!I169)),NA())</f>
        <v>#N/A</v>
      </c>
      <c r="AX175" s="92" t="e">
        <f ca="true">+IF(AND(ISNUMBER(OFFSET('Sanitation Data'!$I$11,0,10*ROW('Sanitation Data'!I169))),'Data Summary'!DM175="Yes"),OFFSET('Sanitation Data'!$I$11,0,10*ROW('Sanitation Data'!I169)),NA())</f>
        <v>#N/A</v>
      </c>
      <c r="AY175" s="92" t="e">
        <f ca="true">+IF(AND(ISNUMBER(OFFSET('Sanitation Data'!$I$12,0,10*ROW('Sanitation Data'!I169))),'Data Summary'!DN175="Yes"),OFFSET('Sanitation Data'!$I$12,0,10*ROW('Sanitation Data'!I169)),NA())</f>
        <v>#N/A</v>
      </c>
      <c r="AZ175" s="93" t="e">
        <f ca="true">+IF(AND(ISNUMBER(OFFSET('Hygiene Data'!$D$5,0,10*ROW('Hygiene Data'!D169))),'Data Summary'!DO175="Yes"),OFFSET('Hygiene Data'!$D$5,0,10*ROW('Hygiene Data'!D169)),NA())</f>
        <v>#N/A</v>
      </c>
      <c r="BA175" s="93" t="e">
        <f ca="true">+IF(AND(ISNUMBER(OFFSET('Hygiene Data'!$D$7,0,10*ROW('Hygiene Data'!D169))),'Data Summary'!DP175="Yes"),OFFSET('Hygiene Data'!$D$7,0,10*ROW('Hygiene Data'!D169)),NA())</f>
        <v>#N/A</v>
      </c>
      <c r="BB175" s="93" t="e">
        <f ca="true">+IF(AND(ISNUMBER(OFFSET('Hygiene Data'!$D$9,0,10*ROW('Hygiene Data'!D169))),'Data Summary'!DQ175="Yes"),OFFSET('Hygiene Data'!$D$9,0,10*ROW('Hygiene Data'!D169)),NA())</f>
        <v>#N/A</v>
      </c>
      <c r="BC175" s="93" t="e">
        <f ca="true">+IF(AND(ISNUMBER(OFFSET('Hygiene Data'!$E$5,0,10*ROW('Hygiene Data'!E169))),'Data Summary'!DR175="Yes"),OFFSET('Hygiene Data'!$E$5,0,10*ROW('Hygiene Data'!E169)),NA())</f>
        <v>#N/A</v>
      </c>
      <c r="BD175" s="93" t="e">
        <f ca="true">+IF(AND(ISNUMBER(OFFSET('Hygiene Data'!$E$7,0,10*ROW('Hygiene Data'!E169))),'Data Summary'!DS175="Yes"),OFFSET('Hygiene Data'!$E$7,0,10*ROW('Hygiene Data'!E169)),NA())</f>
        <v>#N/A</v>
      </c>
      <c r="BE175" s="93" t="e">
        <f ca="true">+IF(AND(ISNUMBER(OFFSET('Hygiene Data'!$E$9,0,10*ROW('Hygiene Data'!E169))),'Data Summary'!DT175="Yes"),OFFSET('Hygiene Data'!$E$9,0,10*ROW('Hygiene Data'!E169)),NA())</f>
        <v>#N/A</v>
      </c>
      <c r="BF175" s="93" t="e">
        <f ca="true">+IF(AND(ISNUMBER(OFFSET('Hygiene Data'!$F$5,0,10*ROW('Hygiene Data'!F169))),'Data Summary'!DU175="Yes"),OFFSET('Hygiene Data'!$F$5,0,10*ROW('Hygiene Data'!F169)),NA())</f>
        <v>#N/A</v>
      </c>
      <c r="BG175" s="93" t="e">
        <f ca="true">+IF(AND(ISNUMBER(OFFSET('Hygiene Data'!$F$7,0,10*ROW('Hygiene Data'!F169))),'Data Summary'!DV175="Yes"),OFFSET('Hygiene Data'!$F$7,0,10*ROW('Hygiene Data'!F169)),NA())</f>
        <v>#N/A</v>
      </c>
      <c r="BH175" s="93" t="e">
        <f ca="true">+IF(AND(ISNUMBER(OFFSET('Hygiene Data'!$F$9,0,10*ROW('Hygiene Data'!F169))),'Data Summary'!DW175="Yes"),OFFSET('Hygiene Data'!$F$9,0,10*ROW('Hygiene Data'!F169)),NA())</f>
        <v>#N/A</v>
      </c>
      <c r="BI175" s="93" t="e">
        <f ca="true">+IF(AND(ISNUMBER(OFFSET('Hygiene Data'!$G$5,0,10*ROW('Hygiene Data'!G169))),'Data Summary'!DX175="Yes"),OFFSET('Hygiene Data'!$G$5,0,10*ROW('Hygiene Data'!G169)),NA())</f>
        <v>#N/A</v>
      </c>
      <c r="BJ175" s="93" t="e">
        <f ca="true">+IF(AND(ISNUMBER(OFFSET('Hygiene Data'!$G$7,0,10*ROW('Hygiene Data'!G169))),'Data Summary'!DY175="Yes"),OFFSET('Hygiene Data'!$G$7,0,10*ROW('Hygiene Data'!G169)),NA())</f>
        <v>#N/A</v>
      </c>
      <c r="BK175" s="93" t="e">
        <f ca="true">+IF(AND(ISNUMBER(OFFSET('Hygiene Data'!$G$9,0,10*ROW('Hygiene Data'!G169))),'Data Summary'!DZ175="Yes"),OFFSET('Hygiene Data'!$G$9,0,10*ROW('Hygiene Data'!G169)),NA())</f>
        <v>#N/A</v>
      </c>
      <c r="BL175" s="93" t="e">
        <f ca="true">+IF(AND(ISNUMBER(OFFSET('Hygiene Data'!$H$5,0,10*ROW('Hygiene Data'!H169))),'Data Summary'!EA175="Yes"),OFFSET('Hygiene Data'!$H$5,0,10*ROW('Hygiene Data'!H169)),NA())</f>
        <v>#N/A</v>
      </c>
      <c r="BM175" s="93" t="e">
        <f ca="true">+IF(AND(ISNUMBER(OFFSET('Hygiene Data'!$H$7,0,10*ROW('Hygiene Data'!H169))),'Data Summary'!EB175="Yes"),OFFSET('Hygiene Data'!$H$7,0,10*ROW('Hygiene Data'!H169)),NA())</f>
        <v>#N/A</v>
      </c>
      <c r="BN175" s="93" t="e">
        <f ca="true">+IF(AND(ISNUMBER(OFFSET('Hygiene Data'!$H$9,0,10*ROW('Hygiene Data'!H169))),'Data Summary'!EC175="Yes"),OFFSET('Hygiene Data'!$H$9,0,10*ROW('Hygiene Data'!H169)),NA())</f>
        <v>#N/A</v>
      </c>
      <c r="BO175" s="93" t="e">
        <f ca="true">+IF(AND(ISNUMBER(OFFSET('Hygiene Data'!$I$5,0,10*ROW('Hygiene Data'!I169))),'Data Summary'!ED175="Yes"),OFFSET('Hygiene Data'!$I$5,0,10*ROW('Hygiene Data'!I169)),NA())</f>
        <v>#N/A</v>
      </c>
      <c r="BP175" s="93" t="e">
        <f ca="true">+IF(AND(ISNUMBER(OFFSET('Hygiene Data'!$I$7,0,10*ROW('Hygiene Data'!I169))),'Data Summary'!EE175="Yes"),OFFSET('Hygiene Data'!$I$7,0,10*ROW('Hygiene Data'!I169)),NA())</f>
        <v>#N/A</v>
      </c>
      <c r="BQ175" s="93" t="e">
        <f ca="true">+IF(AND(ISNUMBER(OFFSET('Hygiene Data'!$I$9,0,10*ROW('Hygiene Data'!I169))),'Data Summary'!EF175="Yes"),OFFSET('Hygiene Data'!$I$9,0,10*ROW('Hygiene Data'!I169)),NA())</f>
        <v>#N/A</v>
      </c>
    </row>
    <row xmlns:x14ac="http://schemas.microsoft.com/office/spreadsheetml/2009/9/ac" r="176" x14ac:dyDescent="0.2">
      <c r="A176" s="328" t="e">
        <f ca="true">+RIGHT('Data Summary'!A176,LEN('Data Summary'!A176)-9)</f>
        <v>#VALUE!</v>
      </c>
      <c r="B176" s="35" t="str">
        <f ca="true">+IF(ISTEXT('Data Summary'!B176),'Data Summary'!B176,"")</f>
        <v/>
      </c>
      <c r="C176" s="327" t="e">
        <f ca="true">+VALUE('Data Summary'!C176)</f>
        <v>#VALUE!</v>
      </c>
      <c r="D176" s="91" t="e">
        <f ca="true">+IF(AND(ISNUMBER(OFFSET('Water Data'!$D$4,0,10*ROW('Water Data'!D170))),'Data Summary'!BS176="Yes"),100-OFFSET('Water Data'!$D$4,0,10*ROW('Water Data'!D170)),NA())</f>
        <v>#N/A</v>
      </c>
      <c r="E176" s="91" t="e">
        <f ca="true">+IF(AND(ISNUMBER(OFFSET('Water Data'!$D$6,0,10*ROW('Water Data'!D170))),'Data Summary'!BT176="Yes"),OFFSET('Water Data'!$D$6,0,10*ROW('Water Data'!D170)),NA())</f>
        <v>#N/A</v>
      </c>
      <c r="F176" s="91" t="e">
        <f ca="true">+IF(AND(ISNUMBER(OFFSET('Water Data'!$D$9,0,10*ROW('Water Data'!D170))),'Data Summary'!BU176="Yes"),OFFSET('Water Data'!$D$9,0,10*ROW('Water Data'!D170)),NA())</f>
        <v>#N/A</v>
      </c>
      <c r="G176" s="91" t="e">
        <f ca="true">+IF(AND(ISNUMBER(OFFSET('Water Data'!$E$4,0,10*ROW('Water Data'!E170))),'Data Summary'!BV176="Yes"),100-OFFSET('Water Data'!$E$4,0,10*ROW('Water Data'!E170)),NA())</f>
        <v>#N/A</v>
      </c>
      <c r="H176" s="91" t="e">
        <f ca="true">+IF(AND(ISNUMBER(OFFSET('Water Data'!$E$6,0,10*ROW('Water Data'!E170))),'Data Summary'!BW176="Yes"),OFFSET('Water Data'!$E$6,0,10*ROW('Water Data'!E170)),NA())</f>
        <v>#N/A</v>
      </c>
      <c r="I176" s="91" t="e">
        <f ca="true">+IF(AND(ISNUMBER(OFFSET('Water Data'!$E$9,0,10*ROW('Water Data'!E170))),'Data Summary'!BX176="Yes"),OFFSET('Water Data'!$E$9,0,10*ROW('Water Data'!E170)),NA())</f>
        <v>#N/A</v>
      </c>
      <c r="J176" s="91" t="e">
        <f ca="true">+IF(AND(ISNUMBER(OFFSET('Water Data'!$F$4,0,10*ROW('Water Data'!F170))),'Data Summary'!BY176="Yes"),100-OFFSET('Water Data'!$F$4,0,10*ROW('Water Data'!F170)),NA())</f>
        <v>#N/A</v>
      </c>
      <c r="K176" s="91" t="e">
        <f ca="true">+IF(AND(ISNUMBER(OFFSET('Water Data'!$F$6,0,10*ROW('Water Data'!F170))),'Data Summary'!BZ176="Yes"),OFFSET('Water Data'!$F$6,0,10*ROW('Water Data'!F170)),NA())</f>
        <v>#N/A</v>
      </c>
      <c r="L176" s="91" t="e">
        <f ca="true">+IF(AND(ISNUMBER(OFFSET('Water Data'!$F$9,0,10*ROW('Water Data'!F170))),'Data Summary'!CA176="Yes"),OFFSET('Water Data'!$F$9,0,10*ROW('Water Data'!F170)),NA())</f>
        <v>#N/A</v>
      </c>
      <c r="M176" s="91" t="e">
        <f ca="true">+IF(AND(ISNUMBER(OFFSET('Water Data'!$G$4,0,10*ROW('Water Data'!G170))),'Data Summary'!CB176="Yes"),100-OFFSET('Water Data'!$G$4,0,10*ROW('Water Data'!G170)),NA())</f>
        <v>#N/A</v>
      </c>
      <c r="N176" s="91" t="e">
        <f ca="true">+IF(AND(ISNUMBER(OFFSET('Water Data'!$G$6,0,10*ROW('Water Data'!G170))),'Data Summary'!CC176="Yes"),OFFSET('Water Data'!$G$6,0,10*ROW('Water Data'!G170)),NA())</f>
        <v>#N/A</v>
      </c>
      <c r="O176" s="91" t="e">
        <f ca="true">+IF(AND(ISNUMBER(OFFSET('Water Data'!$G$9,0,10*ROW('Water Data'!G170))),'Data Summary'!CD176="Yes"),OFFSET('Water Data'!$G$9,0,10*ROW('Water Data'!G170)),NA())</f>
        <v>#N/A</v>
      </c>
      <c r="P176" s="91" t="e">
        <f ca="true">+IF(AND(ISNUMBER(OFFSET('Water Data'!$H$4,0,10*ROW('Water Data'!H170))),'Data Summary'!CE176="Yes"),100-OFFSET('Water Data'!$H$4,0,10*ROW('Water Data'!H170)),NA())</f>
        <v>#N/A</v>
      </c>
      <c r="Q176" s="91" t="e">
        <f ca="true">+IF(AND(ISNUMBER(OFFSET('Water Data'!$H$6,0,10*ROW('Water Data'!H170))),'Data Summary'!CF176="Yes"),OFFSET('Water Data'!$H$6,0,10*ROW('Water Data'!H170)),NA())</f>
        <v>#N/A</v>
      </c>
      <c r="R176" s="91" t="e">
        <f ca="true">+IF(AND(ISNUMBER(OFFSET('Water Data'!$H$9,0,10*ROW('Water Data'!H170))),'Data Summary'!CG176="Yes"),OFFSET('Water Data'!$H$9,0,10*ROW('Water Data'!H170)),NA())</f>
        <v>#N/A</v>
      </c>
      <c r="S176" s="91" t="e">
        <f ca="true">+IF(AND(ISNUMBER(OFFSET('Water Data'!$I$4,0,10*ROW('Water Data'!I170))),'Data Summary'!CH176="Yes"),100-OFFSET('Water Data'!$I$4,0,10*ROW('Water Data'!I170)),NA())</f>
        <v>#N/A</v>
      </c>
      <c r="T176" s="91" t="e">
        <f ca="true">+IF(AND(ISNUMBER(OFFSET('Water Data'!$I$6,0,10*ROW('Water Data'!I170))),'Data Summary'!CI176="Yes"),OFFSET('Water Data'!$I$6,0,10*ROW('Water Data'!I170)),NA())</f>
        <v>#N/A</v>
      </c>
      <c r="U176" s="91" t="e">
        <f ca="true">+IF(AND(ISNUMBER(OFFSET('Water Data'!$I$9,0,10*ROW('Water Data'!I170))),'Data Summary'!CJ176="Yes"),OFFSET('Water Data'!$I$9,0,10*ROW('Water Data'!I170)),NA())</f>
        <v>#N/A</v>
      </c>
      <c r="V176" s="92" t="e">
        <f ca="true">+IF(AND(ISNUMBER(OFFSET('Sanitation Data'!$D$4,0,10*ROW('Sanitation Data'!D170))),'Data Summary'!CK176="Yes"),100-OFFSET('Sanitation Data'!$D$4,0,10*ROW('Sanitation Data'!D170)),NA())</f>
        <v>#N/A</v>
      </c>
      <c r="W176" s="92" t="e">
        <f ca="true">+IF(AND(ISNUMBER(OFFSET('Sanitation Data'!$D$6,0,10*ROW('Sanitation Data'!D170))),'Data Summary'!CL176="Yes"),OFFSET('Sanitation Data'!$D$6,0,10*ROW('Sanitation Data'!D170)),NA())</f>
        <v>#N/A</v>
      </c>
      <c r="X176" s="92" t="e">
        <f ca="true">+IF(AND(ISNUMBER(OFFSET('Sanitation Data'!$D$10,0,10*ROW('Sanitation Data'!D170))),'Data Summary'!CM176="Yes"),OFFSET('Sanitation Data'!$D$10,0,10*ROW('Sanitation Data'!D170)),NA())</f>
        <v>#N/A</v>
      </c>
      <c r="Y176" s="92" t="e">
        <f ca="true">+IF(AND(ISNUMBER(OFFSET('Sanitation Data'!$D$11,0,10*ROW('Sanitation Data'!D170))),'Data Summary'!CN176="Yes"),OFFSET('Sanitation Data'!$D$11,0,10*ROW('Sanitation Data'!D170)),NA())</f>
        <v>#N/A</v>
      </c>
      <c r="Z176" s="92" t="e">
        <f ca="true">+IF(AND(ISNUMBER(OFFSET('Sanitation Data'!$D$12,0,10*ROW('Sanitation Data'!D170))),'Data Summary'!CO176="Yes"),OFFSET('Sanitation Data'!$D$12,0,10*ROW('Sanitation Data'!D170)),NA())</f>
        <v>#N/A</v>
      </c>
      <c r="AA176" s="92" t="e">
        <f ca="true">+IF(AND(ISNUMBER(OFFSET('Sanitation Data'!$E$4,0,10*ROW('Sanitation Data'!E170))),'Data Summary'!CP176="Yes"),100-OFFSET('Sanitation Data'!$E$4,0,10*ROW('Sanitation Data'!E170)),NA())</f>
        <v>#N/A</v>
      </c>
      <c r="AB176" s="92" t="e">
        <f ca="true">+IF(AND(ISNUMBER(OFFSET('Sanitation Data'!$E$6,0,10*ROW('Sanitation Data'!E170))),'Data Summary'!CQ176="Yes"),OFFSET('Sanitation Data'!$E$6,0,10*ROW('Sanitation Data'!E170)),NA())</f>
        <v>#N/A</v>
      </c>
      <c r="AC176" s="92" t="e">
        <f ca="true">+IF(AND(ISNUMBER(OFFSET('Sanitation Data'!$E$10,0,10*ROW('Sanitation Data'!E170))),'Data Summary'!CR176="Yes"),OFFSET('Sanitation Data'!$E$10,0,10*ROW('Sanitation Data'!E170)),NA())</f>
        <v>#N/A</v>
      </c>
      <c r="AD176" s="92" t="e">
        <f ca="true">+IF(AND(ISNUMBER(OFFSET('Sanitation Data'!$E$11,0,10*ROW('Sanitation Data'!E170))),'Data Summary'!CS176="Yes"),OFFSET('Sanitation Data'!$E$11,0,10*ROW('Sanitation Data'!E170)),NA())</f>
        <v>#N/A</v>
      </c>
      <c r="AE176" s="92" t="e">
        <f ca="true">+IF(AND(ISNUMBER(OFFSET('Sanitation Data'!$E$12,0,10*ROW('Sanitation Data'!E170))),'Data Summary'!CT176="Yes"),OFFSET('Sanitation Data'!$E$12,0,10*ROW('Sanitation Data'!E170)),NA())</f>
        <v>#N/A</v>
      </c>
      <c r="AF176" s="92" t="e">
        <f ca="true">+IF(AND(ISNUMBER(OFFSET('Sanitation Data'!$F$4,0,10*ROW('Sanitation Data'!F170))),'Data Summary'!CU176="Yes"),100-OFFSET('Sanitation Data'!$F$4,0,10*ROW('Sanitation Data'!F170)),NA())</f>
        <v>#N/A</v>
      </c>
      <c r="AG176" s="92" t="e">
        <f ca="true">+IF(AND(ISNUMBER(OFFSET('Sanitation Data'!$F$6,0,10*ROW('Sanitation Data'!F170))),'Data Summary'!CV176="Yes"),OFFSET('Sanitation Data'!$F$6,0,10*ROW('Sanitation Data'!F170)),NA())</f>
        <v>#N/A</v>
      </c>
      <c r="AH176" s="92" t="e">
        <f ca="true">+IF(AND(ISNUMBER(OFFSET('Sanitation Data'!$F$10,0,10*ROW('Sanitation Data'!F170))),'Data Summary'!CW176="Yes"),OFFSET('Sanitation Data'!$F$10,0,10*ROW('Sanitation Data'!F170)),NA())</f>
        <v>#N/A</v>
      </c>
      <c r="AI176" s="92" t="e">
        <f ca="true">+IF(AND(ISNUMBER(OFFSET('Sanitation Data'!$F$11,0,10*ROW('Sanitation Data'!F170))),'Data Summary'!CX176="Yes"),OFFSET('Sanitation Data'!$F$11,0,10*ROW('Sanitation Data'!F170)),NA())</f>
        <v>#N/A</v>
      </c>
      <c r="AJ176" s="92" t="e">
        <f ca="true">+IF(AND(ISNUMBER(OFFSET('Sanitation Data'!$F$12,0,10*ROW('Sanitation Data'!F170))),'Data Summary'!CY176="Yes"),OFFSET('Sanitation Data'!$F$12,0,10*ROW('Sanitation Data'!F170)),NA())</f>
        <v>#N/A</v>
      </c>
      <c r="AK176" s="92" t="e">
        <f ca="true">+IF(AND(ISNUMBER(OFFSET('Sanitation Data'!$G$4,0,10*ROW('Sanitation Data'!G170))),'Data Summary'!CZ176="Yes"),100-OFFSET('Sanitation Data'!$G$4,0,10*ROW('Sanitation Data'!G170)),NA())</f>
        <v>#N/A</v>
      </c>
      <c r="AL176" s="92" t="e">
        <f ca="true">+IF(AND(ISNUMBER(OFFSET('Sanitation Data'!$G$6,0,10*ROW('Sanitation Data'!G170))),'Data Summary'!DA176="Yes"),OFFSET('Sanitation Data'!$G$6,0,10*ROW('Sanitation Data'!G170)),NA())</f>
        <v>#N/A</v>
      </c>
      <c r="AM176" s="92" t="e">
        <f ca="true">+IF(AND(ISNUMBER(OFFSET('Sanitation Data'!$G$10,0,10*ROW('Sanitation Data'!G170))),'Data Summary'!DB176="Yes"),OFFSET('Sanitation Data'!$G$10,0,10*ROW('Sanitation Data'!G170)),NA())</f>
        <v>#N/A</v>
      </c>
      <c r="AN176" s="92" t="e">
        <f ca="true">+IF(AND(ISNUMBER(OFFSET('Sanitation Data'!$G$11,0,10*ROW('Sanitation Data'!G170))),'Data Summary'!DC176="Yes"),OFFSET('Sanitation Data'!$G$11,0,10*ROW('Sanitation Data'!G170)),NA())</f>
        <v>#N/A</v>
      </c>
      <c r="AO176" s="92" t="e">
        <f ca="true">+IF(AND(ISNUMBER(OFFSET('Sanitation Data'!$G$12,0,10*ROW('Sanitation Data'!G170))),'Data Summary'!DD176="Yes"),OFFSET('Sanitation Data'!$G$12,0,10*ROW('Sanitation Data'!G170)),NA())</f>
        <v>#N/A</v>
      </c>
      <c r="AP176" s="92" t="e">
        <f ca="true">+IF(AND(ISNUMBER(OFFSET('Sanitation Data'!$H$4,0,10*ROW('Sanitation Data'!H170))),'Data Summary'!DE176="Yes"),100-OFFSET('Sanitation Data'!$H$4,0,10*ROW('Sanitation Data'!H170)),NA())</f>
        <v>#N/A</v>
      </c>
      <c r="AQ176" s="92" t="e">
        <f ca="true">+IF(AND(ISNUMBER(OFFSET('Sanitation Data'!$H$6,0,10*ROW('Sanitation Data'!H170))),'Data Summary'!DF176="Yes"),OFFSET('Sanitation Data'!$H$6,0,10*ROW('Sanitation Data'!H170)),NA())</f>
        <v>#N/A</v>
      </c>
      <c r="AR176" s="92" t="e">
        <f ca="true">+IF(AND(ISNUMBER(OFFSET('Sanitation Data'!$H$10,0,10*ROW('Sanitation Data'!H170))),'Data Summary'!DG176="Yes"),OFFSET('Sanitation Data'!$H$10,0,10*ROW('Sanitation Data'!H170)),NA())</f>
        <v>#N/A</v>
      </c>
      <c r="AS176" s="92" t="e">
        <f ca="true">+IF(AND(ISNUMBER(OFFSET('Sanitation Data'!$H$11,0,10*ROW('Sanitation Data'!H170))),'Data Summary'!DH176="Yes"),OFFSET('Sanitation Data'!$H$11,0,10*ROW('Sanitation Data'!H170)),NA())</f>
        <v>#N/A</v>
      </c>
      <c r="AT176" s="92" t="e">
        <f ca="true">+IF(AND(ISNUMBER(OFFSET('Sanitation Data'!$H$12,0,10*ROW('Sanitation Data'!H170))),'Data Summary'!DI176="Yes"),OFFSET('Sanitation Data'!$H$12,0,10*ROW('Sanitation Data'!H170)),NA())</f>
        <v>#N/A</v>
      </c>
      <c r="AU176" s="92" t="e">
        <f ca="true">+IF(AND(ISNUMBER(OFFSET('Sanitation Data'!$I$4,0,10*ROW('Sanitation Data'!I170))),'Data Summary'!DJ176="Yes"),100-OFFSET('Sanitation Data'!$I$4,0,10*ROW('Sanitation Data'!I170)),NA())</f>
        <v>#N/A</v>
      </c>
      <c r="AV176" s="92" t="e">
        <f ca="true">+IF(AND(ISNUMBER(OFFSET('Sanitation Data'!$I$6,0,10*ROW('Sanitation Data'!I170))),'Data Summary'!DK176="Yes"),OFFSET('Sanitation Data'!$I$6,0,10*ROW('Sanitation Data'!I170)),NA())</f>
        <v>#N/A</v>
      </c>
      <c r="AW176" s="92" t="e">
        <f ca="true">+IF(AND(ISNUMBER(OFFSET('Sanitation Data'!$I$10,0,10*ROW('Sanitation Data'!I170))),'Data Summary'!DL176="Yes"),OFFSET('Sanitation Data'!$I$10,0,10*ROW('Sanitation Data'!I170)),NA())</f>
        <v>#N/A</v>
      </c>
      <c r="AX176" s="92" t="e">
        <f ca="true">+IF(AND(ISNUMBER(OFFSET('Sanitation Data'!$I$11,0,10*ROW('Sanitation Data'!I170))),'Data Summary'!DM176="Yes"),OFFSET('Sanitation Data'!$I$11,0,10*ROW('Sanitation Data'!I170)),NA())</f>
        <v>#N/A</v>
      </c>
      <c r="AY176" s="92" t="e">
        <f ca="true">+IF(AND(ISNUMBER(OFFSET('Sanitation Data'!$I$12,0,10*ROW('Sanitation Data'!I170))),'Data Summary'!DN176="Yes"),OFFSET('Sanitation Data'!$I$12,0,10*ROW('Sanitation Data'!I170)),NA())</f>
        <v>#N/A</v>
      </c>
      <c r="AZ176" s="93" t="e">
        <f ca="true">+IF(AND(ISNUMBER(OFFSET('Hygiene Data'!$D$5,0,10*ROW('Hygiene Data'!D170))),'Data Summary'!DO176="Yes"),OFFSET('Hygiene Data'!$D$5,0,10*ROW('Hygiene Data'!D170)),NA())</f>
        <v>#N/A</v>
      </c>
      <c r="BA176" s="93" t="e">
        <f ca="true">+IF(AND(ISNUMBER(OFFSET('Hygiene Data'!$D$7,0,10*ROW('Hygiene Data'!D170))),'Data Summary'!DP176="Yes"),OFFSET('Hygiene Data'!$D$7,0,10*ROW('Hygiene Data'!D170)),NA())</f>
        <v>#N/A</v>
      </c>
      <c r="BB176" s="93" t="e">
        <f ca="true">+IF(AND(ISNUMBER(OFFSET('Hygiene Data'!$D$9,0,10*ROW('Hygiene Data'!D170))),'Data Summary'!DQ176="Yes"),OFFSET('Hygiene Data'!$D$9,0,10*ROW('Hygiene Data'!D170)),NA())</f>
        <v>#N/A</v>
      </c>
      <c r="BC176" s="93" t="e">
        <f ca="true">+IF(AND(ISNUMBER(OFFSET('Hygiene Data'!$E$5,0,10*ROW('Hygiene Data'!E170))),'Data Summary'!DR176="Yes"),OFFSET('Hygiene Data'!$E$5,0,10*ROW('Hygiene Data'!E170)),NA())</f>
        <v>#N/A</v>
      </c>
      <c r="BD176" s="93" t="e">
        <f ca="true">+IF(AND(ISNUMBER(OFFSET('Hygiene Data'!$E$7,0,10*ROW('Hygiene Data'!E170))),'Data Summary'!DS176="Yes"),OFFSET('Hygiene Data'!$E$7,0,10*ROW('Hygiene Data'!E170)),NA())</f>
        <v>#N/A</v>
      </c>
      <c r="BE176" s="93" t="e">
        <f ca="true">+IF(AND(ISNUMBER(OFFSET('Hygiene Data'!$E$9,0,10*ROW('Hygiene Data'!E170))),'Data Summary'!DT176="Yes"),OFFSET('Hygiene Data'!$E$9,0,10*ROW('Hygiene Data'!E170)),NA())</f>
        <v>#N/A</v>
      </c>
      <c r="BF176" s="93" t="e">
        <f ca="true">+IF(AND(ISNUMBER(OFFSET('Hygiene Data'!$F$5,0,10*ROW('Hygiene Data'!F170))),'Data Summary'!DU176="Yes"),OFFSET('Hygiene Data'!$F$5,0,10*ROW('Hygiene Data'!F170)),NA())</f>
        <v>#N/A</v>
      </c>
      <c r="BG176" s="93" t="e">
        <f ca="true">+IF(AND(ISNUMBER(OFFSET('Hygiene Data'!$F$7,0,10*ROW('Hygiene Data'!F170))),'Data Summary'!DV176="Yes"),OFFSET('Hygiene Data'!$F$7,0,10*ROW('Hygiene Data'!F170)),NA())</f>
        <v>#N/A</v>
      </c>
      <c r="BH176" s="93" t="e">
        <f ca="true">+IF(AND(ISNUMBER(OFFSET('Hygiene Data'!$F$9,0,10*ROW('Hygiene Data'!F170))),'Data Summary'!DW176="Yes"),OFFSET('Hygiene Data'!$F$9,0,10*ROW('Hygiene Data'!F170)),NA())</f>
        <v>#N/A</v>
      </c>
      <c r="BI176" s="93" t="e">
        <f ca="true">+IF(AND(ISNUMBER(OFFSET('Hygiene Data'!$G$5,0,10*ROW('Hygiene Data'!G170))),'Data Summary'!DX176="Yes"),OFFSET('Hygiene Data'!$G$5,0,10*ROW('Hygiene Data'!G170)),NA())</f>
        <v>#N/A</v>
      </c>
      <c r="BJ176" s="93" t="e">
        <f ca="true">+IF(AND(ISNUMBER(OFFSET('Hygiene Data'!$G$7,0,10*ROW('Hygiene Data'!G170))),'Data Summary'!DY176="Yes"),OFFSET('Hygiene Data'!$G$7,0,10*ROW('Hygiene Data'!G170)),NA())</f>
        <v>#N/A</v>
      </c>
      <c r="BK176" s="93" t="e">
        <f ca="true">+IF(AND(ISNUMBER(OFFSET('Hygiene Data'!$G$9,0,10*ROW('Hygiene Data'!G170))),'Data Summary'!DZ176="Yes"),OFFSET('Hygiene Data'!$G$9,0,10*ROW('Hygiene Data'!G170)),NA())</f>
        <v>#N/A</v>
      </c>
      <c r="BL176" s="93" t="e">
        <f ca="true">+IF(AND(ISNUMBER(OFFSET('Hygiene Data'!$H$5,0,10*ROW('Hygiene Data'!H170))),'Data Summary'!EA176="Yes"),OFFSET('Hygiene Data'!$H$5,0,10*ROW('Hygiene Data'!H170)),NA())</f>
        <v>#N/A</v>
      </c>
      <c r="BM176" s="93" t="e">
        <f ca="true">+IF(AND(ISNUMBER(OFFSET('Hygiene Data'!$H$7,0,10*ROW('Hygiene Data'!H170))),'Data Summary'!EB176="Yes"),OFFSET('Hygiene Data'!$H$7,0,10*ROW('Hygiene Data'!H170)),NA())</f>
        <v>#N/A</v>
      </c>
      <c r="BN176" s="93" t="e">
        <f ca="true">+IF(AND(ISNUMBER(OFFSET('Hygiene Data'!$H$9,0,10*ROW('Hygiene Data'!H170))),'Data Summary'!EC176="Yes"),OFFSET('Hygiene Data'!$H$9,0,10*ROW('Hygiene Data'!H170)),NA())</f>
        <v>#N/A</v>
      </c>
      <c r="BO176" s="93" t="e">
        <f ca="true">+IF(AND(ISNUMBER(OFFSET('Hygiene Data'!$I$5,0,10*ROW('Hygiene Data'!I170))),'Data Summary'!ED176="Yes"),OFFSET('Hygiene Data'!$I$5,0,10*ROW('Hygiene Data'!I170)),NA())</f>
        <v>#N/A</v>
      </c>
      <c r="BP176" s="93" t="e">
        <f ca="true">+IF(AND(ISNUMBER(OFFSET('Hygiene Data'!$I$7,0,10*ROW('Hygiene Data'!I170))),'Data Summary'!EE176="Yes"),OFFSET('Hygiene Data'!$I$7,0,10*ROW('Hygiene Data'!I170)),NA())</f>
        <v>#N/A</v>
      </c>
      <c r="BQ176" s="93" t="e">
        <f ca="true">+IF(AND(ISNUMBER(OFFSET('Hygiene Data'!$I$9,0,10*ROW('Hygiene Data'!I170))),'Data Summary'!EF176="Yes"),OFFSET('Hygiene Data'!$I$9,0,10*ROW('Hygiene Data'!I170)),NA())</f>
        <v>#N/A</v>
      </c>
    </row>
    <row xmlns:x14ac="http://schemas.microsoft.com/office/spreadsheetml/2009/9/ac" r="177" x14ac:dyDescent="0.2">
      <c r="A177" s="328" t="e">
        <f ca="true">+RIGHT('Data Summary'!A177,LEN('Data Summary'!A177)-9)</f>
        <v>#VALUE!</v>
      </c>
      <c r="B177" s="35" t="str">
        <f ca="true">+IF(ISTEXT('Data Summary'!B177),'Data Summary'!B177,"")</f>
        <v/>
      </c>
      <c r="C177" s="327" t="e">
        <f ca="true">+VALUE('Data Summary'!C177)</f>
        <v>#VALUE!</v>
      </c>
      <c r="D177" s="91" t="e">
        <f ca="true">+IF(AND(ISNUMBER(OFFSET('Water Data'!$D$4,0,10*ROW('Water Data'!D171))),'Data Summary'!BS177="Yes"),100-OFFSET('Water Data'!$D$4,0,10*ROW('Water Data'!D171)),NA())</f>
        <v>#N/A</v>
      </c>
      <c r="E177" s="91" t="e">
        <f ca="true">+IF(AND(ISNUMBER(OFFSET('Water Data'!$D$6,0,10*ROW('Water Data'!D171))),'Data Summary'!BT177="Yes"),OFFSET('Water Data'!$D$6,0,10*ROW('Water Data'!D171)),NA())</f>
        <v>#N/A</v>
      </c>
      <c r="F177" s="91" t="e">
        <f ca="true">+IF(AND(ISNUMBER(OFFSET('Water Data'!$D$9,0,10*ROW('Water Data'!D171))),'Data Summary'!BU177="Yes"),OFFSET('Water Data'!$D$9,0,10*ROW('Water Data'!D171)),NA())</f>
        <v>#N/A</v>
      </c>
      <c r="G177" s="91" t="e">
        <f ca="true">+IF(AND(ISNUMBER(OFFSET('Water Data'!$E$4,0,10*ROW('Water Data'!E171))),'Data Summary'!BV177="Yes"),100-OFFSET('Water Data'!$E$4,0,10*ROW('Water Data'!E171)),NA())</f>
        <v>#N/A</v>
      </c>
      <c r="H177" s="91" t="e">
        <f ca="true">+IF(AND(ISNUMBER(OFFSET('Water Data'!$E$6,0,10*ROW('Water Data'!E171))),'Data Summary'!BW177="Yes"),OFFSET('Water Data'!$E$6,0,10*ROW('Water Data'!E171)),NA())</f>
        <v>#N/A</v>
      </c>
      <c r="I177" s="91" t="e">
        <f ca="true">+IF(AND(ISNUMBER(OFFSET('Water Data'!$E$9,0,10*ROW('Water Data'!E171))),'Data Summary'!BX177="Yes"),OFFSET('Water Data'!$E$9,0,10*ROW('Water Data'!E171)),NA())</f>
        <v>#N/A</v>
      </c>
      <c r="J177" s="91" t="e">
        <f ca="true">+IF(AND(ISNUMBER(OFFSET('Water Data'!$F$4,0,10*ROW('Water Data'!F171))),'Data Summary'!BY177="Yes"),100-OFFSET('Water Data'!$F$4,0,10*ROW('Water Data'!F171)),NA())</f>
        <v>#N/A</v>
      </c>
      <c r="K177" s="91" t="e">
        <f ca="true">+IF(AND(ISNUMBER(OFFSET('Water Data'!$F$6,0,10*ROW('Water Data'!F171))),'Data Summary'!BZ177="Yes"),OFFSET('Water Data'!$F$6,0,10*ROW('Water Data'!F171)),NA())</f>
        <v>#N/A</v>
      </c>
      <c r="L177" s="91" t="e">
        <f ca="true">+IF(AND(ISNUMBER(OFFSET('Water Data'!$F$9,0,10*ROW('Water Data'!F171))),'Data Summary'!CA177="Yes"),OFFSET('Water Data'!$F$9,0,10*ROW('Water Data'!F171)),NA())</f>
        <v>#N/A</v>
      </c>
      <c r="M177" s="91" t="e">
        <f ca="true">+IF(AND(ISNUMBER(OFFSET('Water Data'!$G$4,0,10*ROW('Water Data'!G171))),'Data Summary'!CB177="Yes"),100-OFFSET('Water Data'!$G$4,0,10*ROW('Water Data'!G171)),NA())</f>
        <v>#N/A</v>
      </c>
      <c r="N177" s="91" t="e">
        <f ca="true">+IF(AND(ISNUMBER(OFFSET('Water Data'!$G$6,0,10*ROW('Water Data'!G171))),'Data Summary'!CC177="Yes"),OFFSET('Water Data'!$G$6,0,10*ROW('Water Data'!G171)),NA())</f>
        <v>#N/A</v>
      </c>
      <c r="O177" s="91" t="e">
        <f ca="true">+IF(AND(ISNUMBER(OFFSET('Water Data'!$G$9,0,10*ROW('Water Data'!G171))),'Data Summary'!CD177="Yes"),OFFSET('Water Data'!$G$9,0,10*ROW('Water Data'!G171)),NA())</f>
        <v>#N/A</v>
      </c>
      <c r="P177" s="91" t="e">
        <f ca="true">+IF(AND(ISNUMBER(OFFSET('Water Data'!$H$4,0,10*ROW('Water Data'!H171))),'Data Summary'!CE177="Yes"),100-OFFSET('Water Data'!$H$4,0,10*ROW('Water Data'!H171)),NA())</f>
        <v>#N/A</v>
      </c>
      <c r="Q177" s="91" t="e">
        <f ca="true">+IF(AND(ISNUMBER(OFFSET('Water Data'!$H$6,0,10*ROW('Water Data'!H171))),'Data Summary'!CF177="Yes"),OFFSET('Water Data'!$H$6,0,10*ROW('Water Data'!H171)),NA())</f>
        <v>#N/A</v>
      </c>
      <c r="R177" s="91" t="e">
        <f ca="true">+IF(AND(ISNUMBER(OFFSET('Water Data'!$H$9,0,10*ROW('Water Data'!H171))),'Data Summary'!CG177="Yes"),OFFSET('Water Data'!$H$9,0,10*ROW('Water Data'!H171)),NA())</f>
        <v>#N/A</v>
      </c>
      <c r="S177" s="91" t="e">
        <f ca="true">+IF(AND(ISNUMBER(OFFSET('Water Data'!$I$4,0,10*ROW('Water Data'!I171))),'Data Summary'!CH177="Yes"),100-OFFSET('Water Data'!$I$4,0,10*ROW('Water Data'!I171)),NA())</f>
        <v>#N/A</v>
      </c>
      <c r="T177" s="91" t="e">
        <f ca="true">+IF(AND(ISNUMBER(OFFSET('Water Data'!$I$6,0,10*ROW('Water Data'!I171))),'Data Summary'!CI177="Yes"),OFFSET('Water Data'!$I$6,0,10*ROW('Water Data'!I171)),NA())</f>
        <v>#N/A</v>
      </c>
      <c r="U177" s="91" t="e">
        <f ca="true">+IF(AND(ISNUMBER(OFFSET('Water Data'!$I$9,0,10*ROW('Water Data'!I171))),'Data Summary'!CJ177="Yes"),OFFSET('Water Data'!$I$9,0,10*ROW('Water Data'!I171)),NA())</f>
        <v>#N/A</v>
      </c>
      <c r="V177" s="92" t="e">
        <f ca="true">+IF(AND(ISNUMBER(OFFSET('Sanitation Data'!$D$4,0,10*ROW('Sanitation Data'!D171))),'Data Summary'!CK177="Yes"),100-OFFSET('Sanitation Data'!$D$4,0,10*ROW('Sanitation Data'!D171)),NA())</f>
        <v>#N/A</v>
      </c>
      <c r="W177" s="92" t="e">
        <f ca="true">+IF(AND(ISNUMBER(OFFSET('Sanitation Data'!$D$6,0,10*ROW('Sanitation Data'!D171))),'Data Summary'!CL177="Yes"),OFFSET('Sanitation Data'!$D$6,0,10*ROW('Sanitation Data'!D171)),NA())</f>
        <v>#N/A</v>
      </c>
      <c r="X177" s="92" t="e">
        <f ca="true">+IF(AND(ISNUMBER(OFFSET('Sanitation Data'!$D$10,0,10*ROW('Sanitation Data'!D171))),'Data Summary'!CM177="Yes"),OFFSET('Sanitation Data'!$D$10,0,10*ROW('Sanitation Data'!D171)),NA())</f>
        <v>#N/A</v>
      </c>
      <c r="Y177" s="92" t="e">
        <f ca="true">+IF(AND(ISNUMBER(OFFSET('Sanitation Data'!$D$11,0,10*ROW('Sanitation Data'!D171))),'Data Summary'!CN177="Yes"),OFFSET('Sanitation Data'!$D$11,0,10*ROW('Sanitation Data'!D171)),NA())</f>
        <v>#N/A</v>
      </c>
      <c r="Z177" s="92" t="e">
        <f ca="true">+IF(AND(ISNUMBER(OFFSET('Sanitation Data'!$D$12,0,10*ROW('Sanitation Data'!D171))),'Data Summary'!CO177="Yes"),OFFSET('Sanitation Data'!$D$12,0,10*ROW('Sanitation Data'!D171)),NA())</f>
        <v>#N/A</v>
      </c>
      <c r="AA177" s="92" t="e">
        <f ca="true">+IF(AND(ISNUMBER(OFFSET('Sanitation Data'!$E$4,0,10*ROW('Sanitation Data'!E171))),'Data Summary'!CP177="Yes"),100-OFFSET('Sanitation Data'!$E$4,0,10*ROW('Sanitation Data'!E171)),NA())</f>
        <v>#N/A</v>
      </c>
      <c r="AB177" s="92" t="e">
        <f ca="true">+IF(AND(ISNUMBER(OFFSET('Sanitation Data'!$E$6,0,10*ROW('Sanitation Data'!E171))),'Data Summary'!CQ177="Yes"),OFFSET('Sanitation Data'!$E$6,0,10*ROW('Sanitation Data'!E171)),NA())</f>
        <v>#N/A</v>
      </c>
      <c r="AC177" s="92" t="e">
        <f ca="true">+IF(AND(ISNUMBER(OFFSET('Sanitation Data'!$E$10,0,10*ROW('Sanitation Data'!E171))),'Data Summary'!CR177="Yes"),OFFSET('Sanitation Data'!$E$10,0,10*ROW('Sanitation Data'!E171)),NA())</f>
        <v>#N/A</v>
      </c>
      <c r="AD177" s="92" t="e">
        <f ca="true">+IF(AND(ISNUMBER(OFFSET('Sanitation Data'!$E$11,0,10*ROW('Sanitation Data'!E171))),'Data Summary'!CS177="Yes"),OFFSET('Sanitation Data'!$E$11,0,10*ROW('Sanitation Data'!E171)),NA())</f>
        <v>#N/A</v>
      </c>
      <c r="AE177" s="92" t="e">
        <f ca="true">+IF(AND(ISNUMBER(OFFSET('Sanitation Data'!$E$12,0,10*ROW('Sanitation Data'!E171))),'Data Summary'!CT177="Yes"),OFFSET('Sanitation Data'!$E$12,0,10*ROW('Sanitation Data'!E171)),NA())</f>
        <v>#N/A</v>
      </c>
      <c r="AF177" s="92" t="e">
        <f ca="true">+IF(AND(ISNUMBER(OFFSET('Sanitation Data'!$F$4,0,10*ROW('Sanitation Data'!F171))),'Data Summary'!CU177="Yes"),100-OFFSET('Sanitation Data'!$F$4,0,10*ROW('Sanitation Data'!F171)),NA())</f>
        <v>#N/A</v>
      </c>
      <c r="AG177" s="92" t="e">
        <f ca="true">+IF(AND(ISNUMBER(OFFSET('Sanitation Data'!$F$6,0,10*ROW('Sanitation Data'!F171))),'Data Summary'!CV177="Yes"),OFFSET('Sanitation Data'!$F$6,0,10*ROW('Sanitation Data'!F171)),NA())</f>
        <v>#N/A</v>
      </c>
      <c r="AH177" s="92" t="e">
        <f ca="true">+IF(AND(ISNUMBER(OFFSET('Sanitation Data'!$F$10,0,10*ROW('Sanitation Data'!F171))),'Data Summary'!CW177="Yes"),OFFSET('Sanitation Data'!$F$10,0,10*ROW('Sanitation Data'!F171)),NA())</f>
        <v>#N/A</v>
      </c>
      <c r="AI177" s="92" t="e">
        <f ca="true">+IF(AND(ISNUMBER(OFFSET('Sanitation Data'!$F$11,0,10*ROW('Sanitation Data'!F171))),'Data Summary'!CX177="Yes"),OFFSET('Sanitation Data'!$F$11,0,10*ROW('Sanitation Data'!F171)),NA())</f>
        <v>#N/A</v>
      </c>
      <c r="AJ177" s="92" t="e">
        <f ca="true">+IF(AND(ISNUMBER(OFFSET('Sanitation Data'!$F$12,0,10*ROW('Sanitation Data'!F171))),'Data Summary'!CY177="Yes"),OFFSET('Sanitation Data'!$F$12,0,10*ROW('Sanitation Data'!F171)),NA())</f>
        <v>#N/A</v>
      </c>
      <c r="AK177" s="92" t="e">
        <f ca="true">+IF(AND(ISNUMBER(OFFSET('Sanitation Data'!$G$4,0,10*ROW('Sanitation Data'!G171))),'Data Summary'!CZ177="Yes"),100-OFFSET('Sanitation Data'!$G$4,0,10*ROW('Sanitation Data'!G171)),NA())</f>
        <v>#N/A</v>
      </c>
      <c r="AL177" s="92" t="e">
        <f ca="true">+IF(AND(ISNUMBER(OFFSET('Sanitation Data'!$G$6,0,10*ROW('Sanitation Data'!G171))),'Data Summary'!DA177="Yes"),OFFSET('Sanitation Data'!$G$6,0,10*ROW('Sanitation Data'!G171)),NA())</f>
        <v>#N/A</v>
      </c>
      <c r="AM177" s="92" t="e">
        <f ca="true">+IF(AND(ISNUMBER(OFFSET('Sanitation Data'!$G$10,0,10*ROW('Sanitation Data'!G171))),'Data Summary'!DB177="Yes"),OFFSET('Sanitation Data'!$G$10,0,10*ROW('Sanitation Data'!G171)),NA())</f>
        <v>#N/A</v>
      </c>
      <c r="AN177" s="92" t="e">
        <f ca="true">+IF(AND(ISNUMBER(OFFSET('Sanitation Data'!$G$11,0,10*ROW('Sanitation Data'!G171))),'Data Summary'!DC177="Yes"),OFFSET('Sanitation Data'!$G$11,0,10*ROW('Sanitation Data'!G171)),NA())</f>
        <v>#N/A</v>
      </c>
      <c r="AO177" s="92" t="e">
        <f ca="true">+IF(AND(ISNUMBER(OFFSET('Sanitation Data'!$G$12,0,10*ROW('Sanitation Data'!G171))),'Data Summary'!DD177="Yes"),OFFSET('Sanitation Data'!$G$12,0,10*ROW('Sanitation Data'!G171)),NA())</f>
        <v>#N/A</v>
      </c>
      <c r="AP177" s="92" t="e">
        <f ca="true">+IF(AND(ISNUMBER(OFFSET('Sanitation Data'!$H$4,0,10*ROW('Sanitation Data'!H171))),'Data Summary'!DE177="Yes"),100-OFFSET('Sanitation Data'!$H$4,0,10*ROW('Sanitation Data'!H171)),NA())</f>
        <v>#N/A</v>
      </c>
      <c r="AQ177" s="92" t="e">
        <f ca="true">+IF(AND(ISNUMBER(OFFSET('Sanitation Data'!$H$6,0,10*ROW('Sanitation Data'!H171))),'Data Summary'!DF177="Yes"),OFFSET('Sanitation Data'!$H$6,0,10*ROW('Sanitation Data'!H171)),NA())</f>
        <v>#N/A</v>
      </c>
      <c r="AR177" s="92" t="e">
        <f ca="true">+IF(AND(ISNUMBER(OFFSET('Sanitation Data'!$H$10,0,10*ROW('Sanitation Data'!H171))),'Data Summary'!DG177="Yes"),OFFSET('Sanitation Data'!$H$10,0,10*ROW('Sanitation Data'!H171)),NA())</f>
        <v>#N/A</v>
      </c>
      <c r="AS177" s="92" t="e">
        <f ca="true">+IF(AND(ISNUMBER(OFFSET('Sanitation Data'!$H$11,0,10*ROW('Sanitation Data'!H171))),'Data Summary'!DH177="Yes"),OFFSET('Sanitation Data'!$H$11,0,10*ROW('Sanitation Data'!H171)),NA())</f>
        <v>#N/A</v>
      </c>
      <c r="AT177" s="92" t="e">
        <f ca="true">+IF(AND(ISNUMBER(OFFSET('Sanitation Data'!$H$12,0,10*ROW('Sanitation Data'!H171))),'Data Summary'!DI177="Yes"),OFFSET('Sanitation Data'!$H$12,0,10*ROW('Sanitation Data'!H171)),NA())</f>
        <v>#N/A</v>
      </c>
      <c r="AU177" s="92" t="e">
        <f ca="true">+IF(AND(ISNUMBER(OFFSET('Sanitation Data'!$I$4,0,10*ROW('Sanitation Data'!I171))),'Data Summary'!DJ177="Yes"),100-OFFSET('Sanitation Data'!$I$4,0,10*ROW('Sanitation Data'!I171)),NA())</f>
        <v>#N/A</v>
      </c>
      <c r="AV177" s="92" t="e">
        <f ca="true">+IF(AND(ISNUMBER(OFFSET('Sanitation Data'!$I$6,0,10*ROW('Sanitation Data'!I171))),'Data Summary'!DK177="Yes"),OFFSET('Sanitation Data'!$I$6,0,10*ROW('Sanitation Data'!I171)),NA())</f>
        <v>#N/A</v>
      </c>
      <c r="AW177" s="92" t="e">
        <f ca="true">+IF(AND(ISNUMBER(OFFSET('Sanitation Data'!$I$10,0,10*ROW('Sanitation Data'!I171))),'Data Summary'!DL177="Yes"),OFFSET('Sanitation Data'!$I$10,0,10*ROW('Sanitation Data'!I171)),NA())</f>
        <v>#N/A</v>
      </c>
      <c r="AX177" s="92" t="e">
        <f ca="true">+IF(AND(ISNUMBER(OFFSET('Sanitation Data'!$I$11,0,10*ROW('Sanitation Data'!I171))),'Data Summary'!DM177="Yes"),OFFSET('Sanitation Data'!$I$11,0,10*ROW('Sanitation Data'!I171)),NA())</f>
        <v>#N/A</v>
      </c>
      <c r="AY177" s="92" t="e">
        <f ca="true">+IF(AND(ISNUMBER(OFFSET('Sanitation Data'!$I$12,0,10*ROW('Sanitation Data'!I171))),'Data Summary'!DN177="Yes"),OFFSET('Sanitation Data'!$I$12,0,10*ROW('Sanitation Data'!I171)),NA())</f>
        <v>#N/A</v>
      </c>
      <c r="AZ177" s="93" t="e">
        <f ca="true">+IF(AND(ISNUMBER(OFFSET('Hygiene Data'!$D$5,0,10*ROW('Hygiene Data'!D171))),'Data Summary'!DO177="Yes"),OFFSET('Hygiene Data'!$D$5,0,10*ROW('Hygiene Data'!D171)),NA())</f>
        <v>#N/A</v>
      </c>
      <c r="BA177" s="93" t="e">
        <f ca="true">+IF(AND(ISNUMBER(OFFSET('Hygiene Data'!$D$7,0,10*ROW('Hygiene Data'!D171))),'Data Summary'!DP177="Yes"),OFFSET('Hygiene Data'!$D$7,0,10*ROW('Hygiene Data'!D171)),NA())</f>
        <v>#N/A</v>
      </c>
      <c r="BB177" s="93" t="e">
        <f ca="true">+IF(AND(ISNUMBER(OFFSET('Hygiene Data'!$D$9,0,10*ROW('Hygiene Data'!D171))),'Data Summary'!DQ177="Yes"),OFFSET('Hygiene Data'!$D$9,0,10*ROW('Hygiene Data'!D171)),NA())</f>
        <v>#N/A</v>
      </c>
      <c r="BC177" s="93" t="e">
        <f ca="true">+IF(AND(ISNUMBER(OFFSET('Hygiene Data'!$E$5,0,10*ROW('Hygiene Data'!E171))),'Data Summary'!DR177="Yes"),OFFSET('Hygiene Data'!$E$5,0,10*ROW('Hygiene Data'!E171)),NA())</f>
        <v>#N/A</v>
      </c>
      <c r="BD177" s="93" t="e">
        <f ca="true">+IF(AND(ISNUMBER(OFFSET('Hygiene Data'!$E$7,0,10*ROW('Hygiene Data'!E171))),'Data Summary'!DS177="Yes"),OFFSET('Hygiene Data'!$E$7,0,10*ROW('Hygiene Data'!E171)),NA())</f>
        <v>#N/A</v>
      </c>
      <c r="BE177" s="93" t="e">
        <f ca="true">+IF(AND(ISNUMBER(OFFSET('Hygiene Data'!$E$9,0,10*ROW('Hygiene Data'!E171))),'Data Summary'!DT177="Yes"),OFFSET('Hygiene Data'!$E$9,0,10*ROW('Hygiene Data'!E171)),NA())</f>
        <v>#N/A</v>
      </c>
      <c r="BF177" s="93" t="e">
        <f ca="true">+IF(AND(ISNUMBER(OFFSET('Hygiene Data'!$F$5,0,10*ROW('Hygiene Data'!F171))),'Data Summary'!DU177="Yes"),OFFSET('Hygiene Data'!$F$5,0,10*ROW('Hygiene Data'!F171)),NA())</f>
        <v>#N/A</v>
      </c>
      <c r="BG177" s="93" t="e">
        <f ca="true">+IF(AND(ISNUMBER(OFFSET('Hygiene Data'!$F$7,0,10*ROW('Hygiene Data'!F171))),'Data Summary'!DV177="Yes"),OFFSET('Hygiene Data'!$F$7,0,10*ROW('Hygiene Data'!F171)),NA())</f>
        <v>#N/A</v>
      </c>
      <c r="BH177" s="93" t="e">
        <f ca="true">+IF(AND(ISNUMBER(OFFSET('Hygiene Data'!$F$9,0,10*ROW('Hygiene Data'!F171))),'Data Summary'!DW177="Yes"),OFFSET('Hygiene Data'!$F$9,0,10*ROW('Hygiene Data'!F171)),NA())</f>
        <v>#N/A</v>
      </c>
      <c r="BI177" s="93" t="e">
        <f ca="true">+IF(AND(ISNUMBER(OFFSET('Hygiene Data'!$G$5,0,10*ROW('Hygiene Data'!G171))),'Data Summary'!DX177="Yes"),OFFSET('Hygiene Data'!$G$5,0,10*ROW('Hygiene Data'!G171)),NA())</f>
        <v>#N/A</v>
      </c>
      <c r="BJ177" s="93" t="e">
        <f ca="true">+IF(AND(ISNUMBER(OFFSET('Hygiene Data'!$G$7,0,10*ROW('Hygiene Data'!G171))),'Data Summary'!DY177="Yes"),OFFSET('Hygiene Data'!$G$7,0,10*ROW('Hygiene Data'!G171)),NA())</f>
        <v>#N/A</v>
      </c>
      <c r="BK177" s="93" t="e">
        <f ca="true">+IF(AND(ISNUMBER(OFFSET('Hygiene Data'!$G$9,0,10*ROW('Hygiene Data'!G171))),'Data Summary'!DZ177="Yes"),OFFSET('Hygiene Data'!$G$9,0,10*ROW('Hygiene Data'!G171)),NA())</f>
        <v>#N/A</v>
      </c>
      <c r="BL177" s="93" t="e">
        <f ca="true">+IF(AND(ISNUMBER(OFFSET('Hygiene Data'!$H$5,0,10*ROW('Hygiene Data'!H171))),'Data Summary'!EA177="Yes"),OFFSET('Hygiene Data'!$H$5,0,10*ROW('Hygiene Data'!H171)),NA())</f>
        <v>#N/A</v>
      </c>
      <c r="BM177" s="93" t="e">
        <f ca="true">+IF(AND(ISNUMBER(OFFSET('Hygiene Data'!$H$7,0,10*ROW('Hygiene Data'!H171))),'Data Summary'!EB177="Yes"),OFFSET('Hygiene Data'!$H$7,0,10*ROW('Hygiene Data'!H171)),NA())</f>
        <v>#N/A</v>
      </c>
      <c r="BN177" s="93" t="e">
        <f ca="true">+IF(AND(ISNUMBER(OFFSET('Hygiene Data'!$H$9,0,10*ROW('Hygiene Data'!H171))),'Data Summary'!EC177="Yes"),OFFSET('Hygiene Data'!$H$9,0,10*ROW('Hygiene Data'!H171)),NA())</f>
        <v>#N/A</v>
      </c>
      <c r="BO177" s="93" t="e">
        <f ca="true">+IF(AND(ISNUMBER(OFFSET('Hygiene Data'!$I$5,0,10*ROW('Hygiene Data'!I171))),'Data Summary'!ED177="Yes"),OFFSET('Hygiene Data'!$I$5,0,10*ROW('Hygiene Data'!I171)),NA())</f>
        <v>#N/A</v>
      </c>
      <c r="BP177" s="93" t="e">
        <f ca="true">+IF(AND(ISNUMBER(OFFSET('Hygiene Data'!$I$7,0,10*ROW('Hygiene Data'!I171))),'Data Summary'!EE177="Yes"),OFFSET('Hygiene Data'!$I$7,0,10*ROW('Hygiene Data'!I171)),NA())</f>
        <v>#N/A</v>
      </c>
      <c r="BQ177" s="93" t="e">
        <f ca="true">+IF(AND(ISNUMBER(OFFSET('Hygiene Data'!$I$9,0,10*ROW('Hygiene Data'!I171))),'Data Summary'!EF177="Yes"),OFFSET('Hygiene Data'!$I$9,0,10*ROW('Hygiene Data'!I171)),NA())</f>
        <v>#N/A</v>
      </c>
    </row>
    <row xmlns:x14ac="http://schemas.microsoft.com/office/spreadsheetml/2009/9/ac" r="178" x14ac:dyDescent="0.2">
      <c r="A178" s="328" t="e">
        <f ca="true">+RIGHT('Data Summary'!A178,LEN('Data Summary'!A178)-9)</f>
        <v>#VALUE!</v>
      </c>
      <c r="B178" s="35" t="str">
        <f ca="true">+IF(ISTEXT('Data Summary'!B178),'Data Summary'!B178,"")</f>
        <v/>
      </c>
      <c r="C178" s="327" t="e">
        <f ca="true">+VALUE('Data Summary'!C178)</f>
        <v>#VALUE!</v>
      </c>
      <c r="D178" s="91" t="e">
        <f ca="true">+IF(AND(ISNUMBER(OFFSET('Water Data'!$D$4,0,10*ROW('Water Data'!D172))),'Data Summary'!BS178="Yes"),100-OFFSET('Water Data'!$D$4,0,10*ROW('Water Data'!D172)),NA())</f>
        <v>#N/A</v>
      </c>
      <c r="E178" s="91" t="e">
        <f ca="true">+IF(AND(ISNUMBER(OFFSET('Water Data'!$D$6,0,10*ROW('Water Data'!D172))),'Data Summary'!BT178="Yes"),OFFSET('Water Data'!$D$6,0,10*ROW('Water Data'!D172)),NA())</f>
        <v>#N/A</v>
      </c>
      <c r="F178" s="91" t="e">
        <f ca="true">+IF(AND(ISNUMBER(OFFSET('Water Data'!$D$9,0,10*ROW('Water Data'!D172))),'Data Summary'!BU178="Yes"),OFFSET('Water Data'!$D$9,0,10*ROW('Water Data'!D172)),NA())</f>
        <v>#N/A</v>
      </c>
      <c r="G178" s="91" t="e">
        <f ca="true">+IF(AND(ISNUMBER(OFFSET('Water Data'!$E$4,0,10*ROW('Water Data'!E172))),'Data Summary'!BV178="Yes"),100-OFFSET('Water Data'!$E$4,0,10*ROW('Water Data'!E172)),NA())</f>
        <v>#N/A</v>
      </c>
      <c r="H178" s="91" t="e">
        <f ca="true">+IF(AND(ISNUMBER(OFFSET('Water Data'!$E$6,0,10*ROW('Water Data'!E172))),'Data Summary'!BW178="Yes"),OFFSET('Water Data'!$E$6,0,10*ROW('Water Data'!E172)),NA())</f>
        <v>#N/A</v>
      </c>
      <c r="I178" s="91" t="e">
        <f ca="true">+IF(AND(ISNUMBER(OFFSET('Water Data'!$E$9,0,10*ROW('Water Data'!E172))),'Data Summary'!BX178="Yes"),OFFSET('Water Data'!$E$9,0,10*ROW('Water Data'!E172)),NA())</f>
        <v>#N/A</v>
      </c>
      <c r="J178" s="91" t="e">
        <f ca="true">+IF(AND(ISNUMBER(OFFSET('Water Data'!$F$4,0,10*ROW('Water Data'!F172))),'Data Summary'!BY178="Yes"),100-OFFSET('Water Data'!$F$4,0,10*ROW('Water Data'!F172)),NA())</f>
        <v>#N/A</v>
      </c>
      <c r="K178" s="91" t="e">
        <f ca="true">+IF(AND(ISNUMBER(OFFSET('Water Data'!$F$6,0,10*ROW('Water Data'!F172))),'Data Summary'!BZ178="Yes"),OFFSET('Water Data'!$F$6,0,10*ROW('Water Data'!F172)),NA())</f>
        <v>#N/A</v>
      </c>
      <c r="L178" s="91" t="e">
        <f ca="true">+IF(AND(ISNUMBER(OFFSET('Water Data'!$F$9,0,10*ROW('Water Data'!F172))),'Data Summary'!CA178="Yes"),OFFSET('Water Data'!$F$9,0,10*ROW('Water Data'!F172)),NA())</f>
        <v>#N/A</v>
      </c>
      <c r="M178" s="91" t="e">
        <f ca="true">+IF(AND(ISNUMBER(OFFSET('Water Data'!$G$4,0,10*ROW('Water Data'!G172))),'Data Summary'!CB178="Yes"),100-OFFSET('Water Data'!$G$4,0,10*ROW('Water Data'!G172)),NA())</f>
        <v>#N/A</v>
      </c>
      <c r="N178" s="91" t="e">
        <f ca="true">+IF(AND(ISNUMBER(OFFSET('Water Data'!$G$6,0,10*ROW('Water Data'!G172))),'Data Summary'!CC178="Yes"),OFFSET('Water Data'!$G$6,0,10*ROW('Water Data'!G172)),NA())</f>
        <v>#N/A</v>
      </c>
      <c r="O178" s="91" t="e">
        <f ca="true">+IF(AND(ISNUMBER(OFFSET('Water Data'!$G$9,0,10*ROW('Water Data'!G172))),'Data Summary'!CD178="Yes"),OFFSET('Water Data'!$G$9,0,10*ROW('Water Data'!G172)),NA())</f>
        <v>#N/A</v>
      </c>
      <c r="P178" s="91" t="e">
        <f ca="true">+IF(AND(ISNUMBER(OFFSET('Water Data'!$H$4,0,10*ROW('Water Data'!H172))),'Data Summary'!CE178="Yes"),100-OFFSET('Water Data'!$H$4,0,10*ROW('Water Data'!H172)),NA())</f>
        <v>#N/A</v>
      </c>
      <c r="Q178" s="91" t="e">
        <f ca="true">+IF(AND(ISNUMBER(OFFSET('Water Data'!$H$6,0,10*ROW('Water Data'!H172))),'Data Summary'!CF178="Yes"),OFFSET('Water Data'!$H$6,0,10*ROW('Water Data'!H172)),NA())</f>
        <v>#N/A</v>
      </c>
      <c r="R178" s="91" t="e">
        <f ca="true">+IF(AND(ISNUMBER(OFFSET('Water Data'!$H$9,0,10*ROW('Water Data'!H172))),'Data Summary'!CG178="Yes"),OFFSET('Water Data'!$H$9,0,10*ROW('Water Data'!H172)),NA())</f>
        <v>#N/A</v>
      </c>
      <c r="S178" s="91" t="e">
        <f ca="true">+IF(AND(ISNUMBER(OFFSET('Water Data'!$I$4,0,10*ROW('Water Data'!I172))),'Data Summary'!CH178="Yes"),100-OFFSET('Water Data'!$I$4,0,10*ROW('Water Data'!I172)),NA())</f>
        <v>#N/A</v>
      </c>
      <c r="T178" s="91" t="e">
        <f ca="true">+IF(AND(ISNUMBER(OFFSET('Water Data'!$I$6,0,10*ROW('Water Data'!I172))),'Data Summary'!CI178="Yes"),OFFSET('Water Data'!$I$6,0,10*ROW('Water Data'!I172)),NA())</f>
        <v>#N/A</v>
      </c>
      <c r="U178" s="91" t="e">
        <f ca="true">+IF(AND(ISNUMBER(OFFSET('Water Data'!$I$9,0,10*ROW('Water Data'!I172))),'Data Summary'!CJ178="Yes"),OFFSET('Water Data'!$I$9,0,10*ROW('Water Data'!I172)),NA())</f>
        <v>#N/A</v>
      </c>
      <c r="V178" s="92" t="e">
        <f ca="true">+IF(AND(ISNUMBER(OFFSET('Sanitation Data'!$D$4,0,10*ROW('Sanitation Data'!D172))),'Data Summary'!CK178="Yes"),100-OFFSET('Sanitation Data'!$D$4,0,10*ROW('Sanitation Data'!D172)),NA())</f>
        <v>#N/A</v>
      </c>
      <c r="W178" s="92" t="e">
        <f ca="true">+IF(AND(ISNUMBER(OFFSET('Sanitation Data'!$D$6,0,10*ROW('Sanitation Data'!D172))),'Data Summary'!CL178="Yes"),OFFSET('Sanitation Data'!$D$6,0,10*ROW('Sanitation Data'!D172)),NA())</f>
        <v>#N/A</v>
      </c>
      <c r="X178" s="92" t="e">
        <f ca="true">+IF(AND(ISNUMBER(OFFSET('Sanitation Data'!$D$10,0,10*ROW('Sanitation Data'!D172))),'Data Summary'!CM178="Yes"),OFFSET('Sanitation Data'!$D$10,0,10*ROW('Sanitation Data'!D172)),NA())</f>
        <v>#N/A</v>
      </c>
      <c r="Y178" s="92" t="e">
        <f ca="true">+IF(AND(ISNUMBER(OFFSET('Sanitation Data'!$D$11,0,10*ROW('Sanitation Data'!D172))),'Data Summary'!CN178="Yes"),OFFSET('Sanitation Data'!$D$11,0,10*ROW('Sanitation Data'!D172)),NA())</f>
        <v>#N/A</v>
      </c>
      <c r="Z178" s="92" t="e">
        <f ca="true">+IF(AND(ISNUMBER(OFFSET('Sanitation Data'!$D$12,0,10*ROW('Sanitation Data'!D172))),'Data Summary'!CO178="Yes"),OFFSET('Sanitation Data'!$D$12,0,10*ROW('Sanitation Data'!D172)),NA())</f>
        <v>#N/A</v>
      </c>
      <c r="AA178" s="92" t="e">
        <f ca="true">+IF(AND(ISNUMBER(OFFSET('Sanitation Data'!$E$4,0,10*ROW('Sanitation Data'!E172))),'Data Summary'!CP178="Yes"),100-OFFSET('Sanitation Data'!$E$4,0,10*ROW('Sanitation Data'!E172)),NA())</f>
        <v>#N/A</v>
      </c>
      <c r="AB178" s="92" t="e">
        <f ca="true">+IF(AND(ISNUMBER(OFFSET('Sanitation Data'!$E$6,0,10*ROW('Sanitation Data'!E172))),'Data Summary'!CQ178="Yes"),OFFSET('Sanitation Data'!$E$6,0,10*ROW('Sanitation Data'!E172)),NA())</f>
        <v>#N/A</v>
      </c>
      <c r="AC178" s="92" t="e">
        <f ca="true">+IF(AND(ISNUMBER(OFFSET('Sanitation Data'!$E$10,0,10*ROW('Sanitation Data'!E172))),'Data Summary'!CR178="Yes"),OFFSET('Sanitation Data'!$E$10,0,10*ROW('Sanitation Data'!E172)),NA())</f>
        <v>#N/A</v>
      </c>
      <c r="AD178" s="92" t="e">
        <f ca="true">+IF(AND(ISNUMBER(OFFSET('Sanitation Data'!$E$11,0,10*ROW('Sanitation Data'!E172))),'Data Summary'!CS178="Yes"),OFFSET('Sanitation Data'!$E$11,0,10*ROW('Sanitation Data'!E172)),NA())</f>
        <v>#N/A</v>
      </c>
      <c r="AE178" s="92" t="e">
        <f ca="true">+IF(AND(ISNUMBER(OFFSET('Sanitation Data'!$E$12,0,10*ROW('Sanitation Data'!E172))),'Data Summary'!CT178="Yes"),OFFSET('Sanitation Data'!$E$12,0,10*ROW('Sanitation Data'!E172)),NA())</f>
        <v>#N/A</v>
      </c>
      <c r="AF178" s="92" t="e">
        <f ca="true">+IF(AND(ISNUMBER(OFFSET('Sanitation Data'!$F$4,0,10*ROW('Sanitation Data'!F172))),'Data Summary'!CU178="Yes"),100-OFFSET('Sanitation Data'!$F$4,0,10*ROW('Sanitation Data'!F172)),NA())</f>
        <v>#N/A</v>
      </c>
      <c r="AG178" s="92" t="e">
        <f ca="true">+IF(AND(ISNUMBER(OFFSET('Sanitation Data'!$F$6,0,10*ROW('Sanitation Data'!F172))),'Data Summary'!CV178="Yes"),OFFSET('Sanitation Data'!$F$6,0,10*ROW('Sanitation Data'!F172)),NA())</f>
        <v>#N/A</v>
      </c>
      <c r="AH178" s="92" t="e">
        <f ca="true">+IF(AND(ISNUMBER(OFFSET('Sanitation Data'!$F$10,0,10*ROW('Sanitation Data'!F172))),'Data Summary'!CW178="Yes"),OFFSET('Sanitation Data'!$F$10,0,10*ROW('Sanitation Data'!F172)),NA())</f>
        <v>#N/A</v>
      </c>
      <c r="AI178" s="92" t="e">
        <f ca="true">+IF(AND(ISNUMBER(OFFSET('Sanitation Data'!$F$11,0,10*ROW('Sanitation Data'!F172))),'Data Summary'!CX178="Yes"),OFFSET('Sanitation Data'!$F$11,0,10*ROW('Sanitation Data'!F172)),NA())</f>
        <v>#N/A</v>
      </c>
      <c r="AJ178" s="92" t="e">
        <f ca="true">+IF(AND(ISNUMBER(OFFSET('Sanitation Data'!$F$12,0,10*ROW('Sanitation Data'!F172))),'Data Summary'!CY178="Yes"),OFFSET('Sanitation Data'!$F$12,0,10*ROW('Sanitation Data'!F172)),NA())</f>
        <v>#N/A</v>
      </c>
      <c r="AK178" s="92" t="e">
        <f ca="true">+IF(AND(ISNUMBER(OFFSET('Sanitation Data'!$G$4,0,10*ROW('Sanitation Data'!G172))),'Data Summary'!CZ178="Yes"),100-OFFSET('Sanitation Data'!$G$4,0,10*ROW('Sanitation Data'!G172)),NA())</f>
        <v>#N/A</v>
      </c>
      <c r="AL178" s="92" t="e">
        <f ca="true">+IF(AND(ISNUMBER(OFFSET('Sanitation Data'!$G$6,0,10*ROW('Sanitation Data'!G172))),'Data Summary'!DA178="Yes"),OFFSET('Sanitation Data'!$G$6,0,10*ROW('Sanitation Data'!G172)),NA())</f>
        <v>#N/A</v>
      </c>
      <c r="AM178" s="92" t="e">
        <f ca="true">+IF(AND(ISNUMBER(OFFSET('Sanitation Data'!$G$10,0,10*ROW('Sanitation Data'!G172))),'Data Summary'!DB178="Yes"),OFFSET('Sanitation Data'!$G$10,0,10*ROW('Sanitation Data'!G172)),NA())</f>
        <v>#N/A</v>
      </c>
      <c r="AN178" s="92" t="e">
        <f ca="true">+IF(AND(ISNUMBER(OFFSET('Sanitation Data'!$G$11,0,10*ROW('Sanitation Data'!G172))),'Data Summary'!DC178="Yes"),OFFSET('Sanitation Data'!$G$11,0,10*ROW('Sanitation Data'!G172)),NA())</f>
        <v>#N/A</v>
      </c>
      <c r="AO178" s="92" t="e">
        <f ca="true">+IF(AND(ISNUMBER(OFFSET('Sanitation Data'!$G$12,0,10*ROW('Sanitation Data'!G172))),'Data Summary'!DD178="Yes"),OFFSET('Sanitation Data'!$G$12,0,10*ROW('Sanitation Data'!G172)),NA())</f>
        <v>#N/A</v>
      </c>
      <c r="AP178" s="92" t="e">
        <f ca="true">+IF(AND(ISNUMBER(OFFSET('Sanitation Data'!$H$4,0,10*ROW('Sanitation Data'!H172))),'Data Summary'!DE178="Yes"),100-OFFSET('Sanitation Data'!$H$4,0,10*ROW('Sanitation Data'!H172)),NA())</f>
        <v>#N/A</v>
      </c>
      <c r="AQ178" s="92" t="e">
        <f ca="true">+IF(AND(ISNUMBER(OFFSET('Sanitation Data'!$H$6,0,10*ROW('Sanitation Data'!H172))),'Data Summary'!DF178="Yes"),OFFSET('Sanitation Data'!$H$6,0,10*ROW('Sanitation Data'!H172)),NA())</f>
        <v>#N/A</v>
      </c>
      <c r="AR178" s="92" t="e">
        <f ca="true">+IF(AND(ISNUMBER(OFFSET('Sanitation Data'!$H$10,0,10*ROW('Sanitation Data'!H172))),'Data Summary'!DG178="Yes"),OFFSET('Sanitation Data'!$H$10,0,10*ROW('Sanitation Data'!H172)),NA())</f>
        <v>#N/A</v>
      </c>
      <c r="AS178" s="92" t="e">
        <f ca="true">+IF(AND(ISNUMBER(OFFSET('Sanitation Data'!$H$11,0,10*ROW('Sanitation Data'!H172))),'Data Summary'!DH178="Yes"),OFFSET('Sanitation Data'!$H$11,0,10*ROW('Sanitation Data'!H172)),NA())</f>
        <v>#N/A</v>
      </c>
      <c r="AT178" s="92" t="e">
        <f ca="true">+IF(AND(ISNUMBER(OFFSET('Sanitation Data'!$H$12,0,10*ROW('Sanitation Data'!H172))),'Data Summary'!DI178="Yes"),OFFSET('Sanitation Data'!$H$12,0,10*ROW('Sanitation Data'!H172)),NA())</f>
        <v>#N/A</v>
      </c>
      <c r="AU178" s="92" t="e">
        <f ca="true">+IF(AND(ISNUMBER(OFFSET('Sanitation Data'!$I$4,0,10*ROW('Sanitation Data'!I172))),'Data Summary'!DJ178="Yes"),100-OFFSET('Sanitation Data'!$I$4,0,10*ROW('Sanitation Data'!I172)),NA())</f>
        <v>#N/A</v>
      </c>
      <c r="AV178" s="92" t="e">
        <f ca="true">+IF(AND(ISNUMBER(OFFSET('Sanitation Data'!$I$6,0,10*ROW('Sanitation Data'!I172))),'Data Summary'!DK178="Yes"),OFFSET('Sanitation Data'!$I$6,0,10*ROW('Sanitation Data'!I172)),NA())</f>
        <v>#N/A</v>
      </c>
      <c r="AW178" s="92" t="e">
        <f ca="true">+IF(AND(ISNUMBER(OFFSET('Sanitation Data'!$I$10,0,10*ROW('Sanitation Data'!I172))),'Data Summary'!DL178="Yes"),OFFSET('Sanitation Data'!$I$10,0,10*ROW('Sanitation Data'!I172)),NA())</f>
        <v>#N/A</v>
      </c>
      <c r="AX178" s="92" t="e">
        <f ca="true">+IF(AND(ISNUMBER(OFFSET('Sanitation Data'!$I$11,0,10*ROW('Sanitation Data'!I172))),'Data Summary'!DM178="Yes"),OFFSET('Sanitation Data'!$I$11,0,10*ROW('Sanitation Data'!I172)),NA())</f>
        <v>#N/A</v>
      </c>
      <c r="AY178" s="92" t="e">
        <f ca="true">+IF(AND(ISNUMBER(OFFSET('Sanitation Data'!$I$12,0,10*ROW('Sanitation Data'!I172))),'Data Summary'!DN178="Yes"),OFFSET('Sanitation Data'!$I$12,0,10*ROW('Sanitation Data'!I172)),NA())</f>
        <v>#N/A</v>
      </c>
      <c r="AZ178" s="93" t="e">
        <f ca="true">+IF(AND(ISNUMBER(OFFSET('Hygiene Data'!$D$5,0,10*ROW('Hygiene Data'!D172))),'Data Summary'!DO178="Yes"),OFFSET('Hygiene Data'!$D$5,0,10*ROW('Hygiene Data'!D172)),NA())</f>
        <v>#N/A</v>
      </c>
      <c r="BA178" s="93" t="e">
        <f ca="true">+IF(AND(ISNUMBER(OFFSET('Hygiene Data'!$D$7,0,10*ROW('Hygiene Data'!D172))),'Data Summary'!DP178="Yes"),OFFSET('Hygiene Data'!$D$7,0,10*ROW('Hygiene Data'!D172)),NA())</f>
        <v>#N/A</v>
      </c>
      <c r="BB178" s="93" t="e">
        <f ca="true">+IF(AND(ISNUMBER(OFFSET('Hygiene Data'!$D$9,0,10*ROW('Hygiene Data'!D172))),'Data Summary'!DQ178="Yes"),OFFSET('Hygiene Data'!$D$9,0,10*ROW('Hygiene Data'!D172)),NA())</f>
        <v>#N/A</v>
      </c>
      <c r="BC178" s="93" t="e">
        <f ca="true">+IF(AND(ISNUMBER(OFFSET('Hygiene Data'!$E$5,0,10*ROW('Hygiene Data'!E172))),'Data Summary'!DR178="Yes"),OFFSET('Hygiene Data'!$E$5,0,10*ROW('Hygiene Data'!E172)),NA())</f>
        <v>#N/A</v>
      </c>
      <c r="BD178" s="93" t="e">
        <f ca="true">+IF(AND(ISNUMBER(OFFSET('Hygiene Data'!$E$7,0,10*ROW('Hygiene Data'!E172))),'Data Summary'!DS178="Yes"),OFFSET('Hygiene Data'!$E$7,0,10*ROW('Hygiene Data'!E172)),NA())</f>
        <v>#N/A</v>
      </c>
      <c r="BE178" s="93" t="e">
        <f ca="true">+IF(AND(ISNUMBER(OFFSET('Hygiene Data'!$E$9,0,10*ROW('Hygiene Data'!E172))),'Data Summary'!DT178="Yes"),OFFSET('Hygiene Data'!$E$9,0,10*ROW('Hygiene Data'!E172)),NA())</f>
        <v>#N/A</v>
      </c>
      <c r="BF178" s="93" t="e">
        <f ca="true">+IF(AND(ISNUMBER(OFFSET('Hygiene Data'!$F$5,0,10*ROW('Hygiene Data'!F172))),'Data Summary'!DU178="Yes"),OFFSET('Hygiene Data'!$F$5,0,10*ROW('Hygiene Data'!F172)),NA())</f>
        <v>#N/A</v>
      </c>
      <c r="BG178" s="93" t="e">
        <f ca="true">+IF(AND(ISNUMBER(OFFSET('Hygiene Data'!$F$7,0,10*ROW('Hygiene Data'!F172))),'Data Summary'!DV178="Yes"),OFFSET('Hygiene Data'!$F$7,0,10*ROW('Hygiene Data'!F172)),NA())</f>
        <v>#N/A</v>
      </c>
      <c r="BH178" s="93" t="e">
        <f ca="true">+IF(AND(ISNUMBER(OFFSET('Hygiene Data'!$F$9,0,10*ROW('Hygiene Data'!F172))),'Data Summary'!DW178="Yes"),OFFSET('Hygiene Data'!$F$9,0,10*ROW('Hygiene Data'!F172)),NA())</f>
        <v>#N/A</v>
      </c>
      <c r="BI178" s="93" t="e">
        <f ca="true">+IF(AND(ISNUMBER(OFFSET('Hygiene Data'!$G$5,0,10*ROW('Hygiene Data'!G172))),'Data Summary'!DX178="Yes"),OFFSET('Hygiene Data'!$G$5,0,10*ROW('Hygiene Data'!G172)),NA())</f>
        <v>#N/A</v>
      </c>
      <c r="BJ178" s="93" t="e">
        <f ca="true">+IF(AND(ISNUMBER(OFFSET('Hygiene Data'!$G$7,0,10*ROW('Hygiene Data'!G172))),'Data Summary'!DY178="Yes"),OFFSET('Hygiene Data'!$G$7,0,10*ROW('Hygiene Data'!G172)),NA())</f>
        <v>#N/A</v>
      </c>
      <c r="BK178" s="93" t="e">
        <f ca="true">+IF(AND(ISNUMBER(OFFSET('Hygiene Data'!$G$9,0,10*ROW('Hygiene Data'!G172))),'Data Summary'!DZ178="Yes"),OFFSET('Hygiene Data'!$G$9,0,10*ROW('Hygiene Data'!G172)),NA())</f>
        <v>#N/A</v>
      </c>
      <c r="BL178" s="93" t="e">
        <f ca="true">+IF(AND(ISNUMBER(OFFSET('Hygiene Data'!$H$5,0,10*ROW('Hygiene Data'!H172))),'Data Summary'!EA178="Yes"),OFFSET('Hygiene Data'!$H$5,0,10*ROW('Hygiene Data'!H172)),NA())</f>
        <v>#N/A</v>
      </c>
      <c r="BM178" s="93" t="e">
        <f ca="true">+IF(AND(ISNUMBER(OFFSET('Hygiene Data'!$H$7,0,10*ROW('Hygiene Data'!H172))),'Data Summary'!EB178="Yes"),OFFSET('Hygiene Data'!$H$7,0,10*ROW('Hygiene Data'!H172)),NA())</f>
        <v>#N/A</v>
      </c>
      <c r="BN178" s="93" t="e">
        <f ca="true">+IF(AND(ISNUMBER(OFFSET('Hygiene Data'!$H$9,0,10*ROW('Hygiene Data'!H172))),'Data Summary'!EC178="Yes"),OFFSET('Hygiene Data'!$H$9,0,10*ROW('Hygiene Data'!H172)),NA())</f>
        <v>#N/A</v>
      </c>
      <c r="BO178" s="93" t="e">
        <f ca="true">+IF(AND(ISNUMBER(OFFSET('Hygiene Data'!$I$5,0,10*ROW('Hygiene Data'!I172))),'Data Summary'!ED178="Yes"),OFFSET('Hygiene Data'!$I$5,0,10*ROW('Hygiene Data'!I172)),NA())</f>
        <v>#N/A</v>
      </c>
      <c r="BP178" s="93" t="e">
        <f ca="true">+IF(AND(ISNUMBER(OFFSET('Hygiene Data'!$I$7,0,10*ROW('Hygiene Data'!I172))),'Data Summary'!EE178="Yes"),OFFSET('Hygiene Data'!$I$7,0,10*ROW('Hygiene Data'!I172)),NA())</f>
        <v>#N/A</v>
      </c>
      <c r="BQ178" s="93" t="e">
        <f ca="true">+IF(AND(ISNUMBER(OFFSET('Hygiene Data'!$I$9,0,10*ROW('Hygiene Data'!I172))),'Data Summary'!EF178="Yes"),OFFSET('Hygiene Data'!$I$9,0,10*ROW('Hygiene Data'!I172)),NA())</f>
        <v>#N/A</v>
      </c>
    </row>
    <row xmlns:x14ac="http://schemas.microsoft.com/office/spreadsheetml/2009/9/ac" r="179" x14ac:dyDescent="0.2">
      <c r="A179" s="328" t="e">
        <f ca="true">+RIGHT('Data Summary'!A179,LEN('Data Summary'!A179)-9)</f>
        <v>#VALUE!</v>
      </c>
      <c r="B179" s="35" t="str">
        <f ca="true">+IF(ISTEXT('Data Summary'!B179),'Data Summary'!B179,"")</f>
        <v/>
      </c>
      <c r="C179" s="327" t="e">
        <f ca="true">+VALUE('Data Summary'!C179)</f>
        <v>#VALUE!</v>
      </c>
      <c r="D179" s="91" t="e">
        <f ca="true">+IF(AND(ISNUMBER(OFFSET('Water Data'!$D$4,0,10*ROW('Water Data'!D173))),'Data Summary'!BS179="Yes"),100-OFFSET('Water Data'!$D$4,0,10*ROW('Water Data'!D173)),NA())</f>
        <v>#N/A</v>
      </c>
      <c r="E179" s="91" t="e">
        <f ca="true">+IF(AND(ISNUMBER(OFFSET('Water Data'!$D$6,0,10*ROW('Water Data'!D173))),'Data Summary'!BT179="Yes"),OFFSET('Water Data'!$D$6,0,10*ROW('Water Data'!D173)),NA())</f>
        <v>#N/A</v>
      </c>
      <c r="F179" s="91" t="e">
        <f ca="true">+IF(AND(ISNUMBER(OFFSET('Water Data'!$D$9,0,10*ROW('Water Data'!D173))),'Data Summary'!BU179="Yes"),OFFSET('Water Data'!$D$9,0,10*ROW('Water Data'!D173)),NA())</f>
        <v>#N/A</v>
      </c>
      <c r="G179" s="91" t="e">
        <f ca="true">+IF(AND(ISNUMBER(OFFSET('Water Data'!$E$4,0,10*ROW('Water Data'!E173))),'Data Summary'!BV179="Yes"),100-OFFSET('Water Data'!$E$4,0,10*ROW('Water Data'!E173)),NA())</f>
        <v>#N/A</v>
      </c>
      <c r="H179" s="91" t="e">
        <f ca="true">+IF(AND(ISNUMBER(OFFSET('Water Data'!$E$6,0,10*ROW('Water Data'!E173))),'Data Summary'!BW179="Yes"),OFFSET('Water Data'!$E$6,0,10*ROW('Water Data'!E173)),NA())</f>
        <v>#N/A</v>
      </c>
      <c r="I179" s="91" t="e">
        <f ca="true">+IF(AND(ISNUMBER(OFFSET('Water Data'!$E$9,0,10*ROW('Water Data'!E173))),'Data Summary'!BX179="Yes"),OFFSET('Water Data'!$E$9,0,10*ROW('Water Data'!E173)),NA())</f>
        <v>#N/A</v>
      </c>
      <c r="J179" s="91" t="e">
        <f ca="true">+IF(AND(ISNUMBER(OFFSET('Water Data'!$F$4,0,10*ROW('Water Data'!F173))),'Data Summary'!BY179="Yes"),100-OFFSET('Water Data'!$F$4,0,10*ROW('Water Data'!F173)),NA())</f>
        <v>#N/A</v>
      </c>
      <c r="K179" s="91" t="e">
        <f ca="true">+IF(AND(ISNUMBER(OFFSET('Water Data'!$F$6,0,10*ROW('Water Data'!F173))),'Data Summary'!BZ179="Yes"),OFFSET('Water Data'!$F$6,0,10*ROW('Water Data'!F173)),NA())</f>
        <v>#N/A</v>
      </c>
      <c r="L179" s="91" t="e">
        <f ca="true">+IF(AND(ISNUMBER(OFFSET('Water Data'!$F$9,0,10*ROW('Water Data'!F173))),'Data Summary'!CA179="Yes"),OFFSET('Water Data'!$F$9,0,10*ROW('Water Data'!F173)),NA())</f>
        <v>#N/A</v>
      </c>
      <c r="M179" s="91" t="e">
        <f ca="true">+IF(AND(ISNUMBER(OFFSET('Water Data'!$G$4,0,10*ROW('Water Data'!G173))),'Data Summary'!CB179="Yes"),100-OFFSET('Water Data'!$G$4,0,10*ROW('Water Data'!G173)),NA())</f>
        <v>#N/A</v>
      </c>
      <c r="N179" s="91" t="e">
        <f ca="true">+IF(AND(ISNUMBER(OFFSET('Water Data'!$G$6,0,10*ROW('Water Data'!G173))),'Data Summary'!CC179="Yes"),OFFSET('Water Data'!$G$6,0,10*ROW('Water Data'!G173)),NA())</f>
        <v>#N/A</v>
      </c>
      <c r="O179" s="91" t="e">
        <f ca="true">+IF(AND(ISNUMBER(OFFSET('Water Data'!$G$9,0,10*ROW('Water Data'!G173))),'Data Summary'!CD179="Yes"),OFFSET('Water Data'!$G$9,0,10*ROW('Water Data'!G173)),NA())</f>
        <v>#N/A</v>
      </c>
      <c r="P179" s="91" t="e">
        <f ca="true">+IF(AND(ISNUMBER(OFFSET('Water Data'!$H$4,0,10*ROW('Water Data'!H173))),'Data Summary'!CE179="Yes"),100-OFFSET('Water Data'!$H$4,0,10*ROW('Water Data'!H173)),NA())</f>
        <v>#N/A</v>
      </c>
      <c r="Q179" s="91" t="e">
        <f ca="true">+IF(AND(ISNUMBER(OFFSET('Water Data'!$H$6,0,10*ROW('Water Data'!H173))),'Data Summary'!CF179="Yes"),OFFSET('Water Data'!$H$6,0,10*ROW('Water Data'!H173)),NA())</f>
        <v>#N/A</v>
      </c>
      <c r="R179" s="91" t="e">
        <f ca="true">+IF(AND(ISNUMBER(OFFSET('Water Data'!$H$9,0,10*ROW('Water Data'!H173))),'Data Summary'!CG179="Yes"),OFFSET('Water Data'!$H$9,0,10*ROW('Water Data'!H173)),NA())</f>
        <v>#N/A</v>
      </c>
      <c r="S179" s="91" t="e">
        <f ca="true">+IF(AND(ISNUMBER(OFFSET('Water Data'!$I$4,0,10*ROW('Water Data'!I173))),'Data Summary'!CH179="Yes"),100-OFFSET('Water Data'!$I$4,0,10*ROW('Water Data'!I173)),NA())</f>
        <v>#N/A</v>
      </c>
      <c r="T179" s="91" t="e">
        <f ca="true">+IF(AND(ISNUMBER(OFFSET('Water Data'!$I$6,0,10*ROW('Water Data'!I173))),'Data Summary'!CI179="Yes"),OFFSET('Water Data'!$I$6,0,10*ROW('Water Data'!I173)),NA())</f>
        <v>#N/A</v>
      </c>
      <c r="U179" s="91" t="e">
        <f ca="true">+IF(AND(ISNUMBER(OFFSET('Water Data'!$I$9,0,10*ROW('Water Data'!I173))),'Data Summary'!CJ179="Yes"),OFFSET('Water Data'!$I$9,0,10*ROW('Water Data'!I173)),NA())</f>
        <v>#N/A</v>
      </c>
      <c r="V179" s="92" t="e">
        <f ca="true">+IF(AND(ISNUMBER(OFFSET('Sanitation Data'!$D$4,0,10*ROW('Sanitation Data'!D173))),'Data Summary'!CK179="Yes"),100-OFFSET('Sanitation Data'!$D$4,0,10*ROW('Sanitation Data'!D173)),NA())</f>
        <v>#N/A</v>
      </c>
      <c r="W179" s="92" t="e">
        <f ca="true">+IF(AND(ISNUMBER(OFFSET('Sanitation Data'!$D$6,0,10*ROW('Sanitation Data'!D173))),'Data Summary'!CL179="Yes"),OFFSET('Sanitation Data'!$D$6,0,10*ROW('Sanitation Data'!D173)),NA())</f>
        <v>#N/A</v>
      </c>
      <c r="X179" s="92" t="e">
        <f ca="true">+IF(AND(ISNUMBER(OFFSET('Sanitation Data'!$D$10,0,10*ROW('Sanitation Data'!D173))),'Data Summary'!CM179="Yes"),OFFSET('Sanitation Data'!$D$10,0,10*ROW('Sanitation Data'!D173)),NA())</f>
        <v>#N/A</v>
      </c>
      <c r="Y179" s="92" t="e">
        <f ca="true">+IF(AND(ISNUMBER(OFFSET('Sanitation Data'!$D$11,0,10*ROW('Sanitation Data'!D173))),'Data Summary'!CN179="Yes"),OFFSET('Sanitation Data'!$D$11,0,10*ROW('Sanitation Data'!D173)),NA())</f>
        <v>#N/A</v>
      </c>
      <c r="Z179" s="92" t="e">
        <f ca="true">+IF(AND(ISNUMBER(OFFSET('Sanitation Data'!$D$12,0,10*ROW('Sanitation Data'!D173))),'Data Summary'!CO179="Yes"),OFFSET('Sanitation Data'!$D$12,0,10*ROW('Sanitation Data'!D173)),NA())</f>
        <v>#N/A</v>
      </c>
      <c r="AA179" s="92" t="e">
        <f ca="true">+IF(AND(ISNUMBER(OFFSET('Sanitation Data'!$E$4,0,10*ROW('Sanitation Data'!E173))),'Data Summary'!CP179="Yes"),100-OFFSET('Sanitation Data'!$E$4,0,10*ROW('Sanitation Data'!E173)),NA())</f>
        <v>#N/A</v>
      </c>
      <c r="AB179" s="92" t="e">
        <f ca="true">+IF(AND(ISNUMBER(OFFSET('Sanitation Data'!$E$6,0,10*ROW('Sanitation Data'!E173))),'Data Summary'!CQ179="Yes"),OFFSET('Sanitation Data'!$E$6,0,10*ROW('Sanitation Data'!E173)),NA())</f>
        <v>#N/A</v>
      </c>
      <c r="AC179" s="92" t="e">
        <f ca="true">+IF(AND(ISNUMBER(OFFSET('Sanitation Data'!$E$10,0,10*ROW('Sanitation Data'!E173))),'Data Summary'!CR179="Yes"),OFFSET('Sanitation Data'!$E$10,0,10*ROW('Sanitation Data'!E173)),NA())</f>
        <v>#N/A</v>
      </c>
      <c r="AD179" s="92" t="e">
        <f ca="true">+IF(AND(ISNUMBER(OFFSET('Sanitation Data'!$E$11,0,10*ROW('Sanitation Data'!E173))),'Data Summary'!CS179="Yes"),OFFSET('Sanitation Data'!$E$11,0,10*ROW('Sanitation Data'!E173)),NA())</f>
        <v>#N/A</v>
      </c>
      <c r="AE179" s="92" t="e">
        <f ca="true">+IF(AND(ISNUMBER(OFFSET('Sanitation Data'!$E$12,0,10*ROW('Sanitation Data'!E173))),'Data Summary'!CT179="Yes"),OFFSET('Sanitation Data'!$E$12,0,10*ROW('Sanitation Data'!E173)),NA())</f>
        <v>#N/A</v>
      </c>
      <c r="AF179" s="92" t="e">
        <f ca="true">+IF(AND(ISNUMBER(OFFSET('Sanitation Data'!$F$4,0,10*ROW('Sanitation Data'!F173))),'Data Summary'!CU179="Yes"),100-OFFSET('Sanitation Data'!$F$4,0,10*ROW('Sanitation Data'!F173)),NA())</f>
        <v>#N/A</v>
      </c>
      <c r="AG179" s="92" t="e">
        <f ca="true">+IF(AND(ISNUMBER(OFFSET('Sanitation Data'!$F$6,0,10*ROW('Sanitation Data'!F173))),'Data Summary'!CV179="Yes"),OFFSET('Sanitation Data'!$F$6,0,10*ROW('Sanitation Data'!F173)),NA())</f>
        <v>#N/A</v>
      </c>
      <c r="AH179" s="92" t="e">
        <f ca="true">+IF(AND(ISNUMBER(OFFSET('Sanitation Data'!$F$10,0,10*ROW('Sanitation Data'!F173))),'Data Summary'!CW179="Yes"),OFFSET('Sanitation Data'!$F$10,0,10*ROW('Sanitation Data'!F173)),NA())</f>
        <v>#N/A</v>
      </c>
      <c r="AI179" s="92" t="e">
        <f ca="true">+IF(AND(ISNUMBER(OFFSET('Sanitation Data'!$F$11,0,10*ROW('Sanitation Data'!F173))),'Data Summary'!CX179="Yes"),OFFSET('Sanitation Data'!$F$11,0,10*ROW('Sanitation Data'!F173)),NA())</f>
        <v>#N/A</v>
      </c>
      <c r="AJ179" s="92" t="e">
        <f ca="true">+IF(AND(ISNUMBER(OFFSET('Sanitation Data'!$F$12,0,10*ROW('Sanitation Data'!F173))),'Data Summary'!CY179="Yes"),OFFSET('Sanitation Data'!$F$12,0,10*ROW('Sanitation Data'!F173)),NA())</f>
        <v>#N/A</v>
      </c>
      <c r="AK179" s="92" t="e">
        <f ca="true">+IF(AND(ISNUMBER(OFFSET('Sanitation Data'!$G$4,0,10*ROW('Sanitation Data'!G173))),'Data Summary'!CZ179="Yes"),100-OFFSET('Sanitation Data'!$G$4,0,10*ROW('Sanitation Data'!G173)),NA())</f>
        <v>#N/A</v>
      </c>
      <c r="AL179" s="92" t="e">
        <f ca="true">+IF(AND(ISNUMBER(OFFSET('Sanitation Data'!$G$6,0,10*ROW('Sanitation Data'!G173))),'Data Summary'!DA179="Yes"),OFFSET('Sanitation Data'!$G$6,0,10*ROW('Sanitation Data'!G173)),NA())</f>
        <v>#N/A</v>
      </c>
      <c r="AM179" s="92" t="e">
        <f ca="true">+IF(AND(ISNUMBER(OFFSET('Sanitation Data'!$G$10,0,10*ROW('Sanitation Data'!G173))),'Data Summary'!DB179="Yes"),OFFSET('Sanitation Data'!$G$10,0,10*ROW('Sanitation Data'!G173)),NA())</f>
        <v>#N/A</v>
      </c>
      <c r="AN179" s="92" t="e">
        <f ca="true">+IF(AND(ISNUMBER(OFFSET('Sanitation Data'!$G$11,0,10*ROW('Sanitation Data'!G173))),'Data Summary'!DC179="Yes"),OFFSET('Sanitation Data'!$G$11,0,10*ROW('Sanitation Data'!G173)),NA())</f>
        <v>#N/A</v>
      </c>
      <c r="AO179" s="92" t="e">
        <f ca="true">+IF(AND(ISNUMBER(OFFSET('Sanitation Data'!$G$12,0,10*ROW('Sanitation Data'!G173))),'Data Summary'!DD179="Yes"),OFFSET('Sanitation Data'!$G$12,0,10*ROW('Sanitation Data'!G173)),NA())</f>
        <v>#N/A</v>
      </c>
      <c r="AP179" s="92" t="e">
        <f ca="true">+IF(AND(ISNUMBER(OFFSET('Sanitation Data'!$H$4,0,10*ROW('Sanitation Data'!H173))),'Data Summary'!DE179="Yes"),100-OFFSET('Sanitation Data'!$H$4,0,10*ROW('Sanitation Data'!H173)),NA())</f>
        <v>#N/A</v>
      </c>
      <c r="AQ179" s="92" t="e">
        <f ca="true">+IF(AND(ISNUMBER(OFFSET('Sanitation Data'!$H$6,0,10*ROW('Sanitation Data'!H173))),'Data Summary'!DF179="Yes"),OFFSET('Sanitation Data'!$H$6,0,10*ROW('Sanitation Data'!H173)),NA())</f>
        <v>#N/A</v>
      </c>
      <c r="AR179" s="92" t="e">
        <f ca="true">+IF(AND(ISNUMBER(OFFSET('Sanitation Data'!$H$10,0,10*ROW('Sanitation Data'!H173))),'Data Summary'!DG179="Yes"),OFFSET('Sanitation Data'!$H$10,0,10*ROW('Sanitation Data'!H173)),NA())</f>
        <v>#N/A</v>
      </c>
      <c r="AS179" s="92" t="e">
        <f ca="true">+IF(AND(ISNUMBER(OFFSET('Sanitation Data'!$H$11,0,10*ROW('Sanitation Data'!H173))),'Data Summary'!DH179="Yes"),OFFSET('Sanitation Data'!$H$11,0,10*ROW('Sanitation Data'!H173)),NA())</f>
        <v>#N/A</v>
      </c>
      <c r="AT179" s="92" t="e">
        <f ca="true">+IF(AND(ISNUMBER(OFFSET('Sanitation Data'!$H$12,0,10*ROW('Sanitation Data'!H173))),'Data Summary'!DI179="Yes"),OFFSET('Sanitation Data'!$H$12,0,10*ROW('Sanitation Data'!H173)),NA())</f>
        <v>#N/A</v>
      </c>
      <c r="AU179" s="92" t="e">
        <f ca="true">+IF(AND(ISNUMBER(OFFSET('Sanitation Data'!$I$4,0,10*ROW('Sanitation Data'!I173))),'Data Summary'!DJ179="Yes"),100-OFFSET('Sanitation Data'!$I$4,0,10*ROW('Sanitation Data'!I173)),NA())</f>
        <v>#N/A</v>
      </c>
      <c r="AV179" s="92" t="e">
        <f ca="true">+IF(AND(ISNUMBER(OFFSET('Sanitation Data'!$I$6,0,10*ROW('Sanitation Data'!I173))),'Data Summary'!DK179="Yes"),OFFSET('Sanitation Data'!$I$6,0,10*ROW('Sanitation Data'!I173)),NA())</f>
        <v>#N/A</v>
      </c>
      <c r="AW179" s="92" t="e">
        <f ca="true">+IF(AND(ISNUMBER(OFFSET('Sanitation Data'!$I$10,0,10*ROW('Sanitation Data'!I173))),'Data Summary'!DL179="Yes"),OFFSET('Sanitation Data'!$I$10,0,10*ROW('Sanitation Data'!I173)),NA())</f>
        <v>#N/A</v>
      </c>
      <c r="AX179" s="92" t="e">
        <f ca="true">+IF(AND(ISNUMBER(OFFSET('Sanitation Data'!$I$11,0,10*ROW('Sanitation Data'!I173))),'Data Summary'!DM179="Yes"),OFFSET('Sanitation Data'!$I$11,0,10*ROW('Sanitation Data'!I173)),NA())</f>
        <v>#N/A</v>
      </c>
      <c r="AY179" s="92" t="e">
        <f ca="true">+IF(AND(ISNUMBER(OFFSET('Sanitation Data'!$I$12,0,10*ROW('Sanitation Data'!I173))),'Data Summary'!DN179="Yes"),OFFSET('Sanitation Data'!$I$12,0,10*ROW('Sanitation Data'!I173)),NA())</f>
        <v>#N/A</v>
      </c>
      <c r="AZ179" s="93" t="e">
        <f ca="true">+IF(AND(ISNUMBER(OFFSET('Hygiene Data'!$D$5,0,10*ROW('Hygiene Data'!D173))),'Data Summary'!DO179="Yes"),OFFSET('Hygiene Data'!$D$5,0,10*ROW('Hygiene Data'!D173)),NA())</f>
        <v>#N/A</v>
      </c>
      <c r="BA179" s="93" t="e">
        <f ca="true">+IF(AND(ISNUMBER(OFFSET('Hygiene Data'!$D$7,0,10*ROW('Hygiene Data'!D173))),'Data Summary'!DP179="Yes"),OFFSET('Hygiene Data'!$D$7,0,10*ROW('Hygiene Data'!D173)),NA())</f>
        <v>#N/A</v>
      </c>
      <c r="BB179" s="93" t="e">
        <f ca="true">+IF(AND(ISNUMBER(OFFSET('Hygiene Data'!$D$9,0,10*ROW('Hygiene Data'!D173))),'Data Summary'!DQ179="Yes"),OFFSET('Hygiene Data'!$D$9,0,10*ROW('Hygiene Data'!D173)),NA())</f>
        <v>#N/A</v>
      </c>
      <c r="BC179" s="93" t="e">
        <f ca="true">+IF(AND(ISNUMBER(OFFSET('Hygiene Data'!$E$5,0,10*ROW('Hygiene Data'!E173))),'Data Summary'!DR179="Yes"),OFFSET('Hygiene Data'!$E$5,0,10*ROW('Hygiene Data'!E173)),NA())</f>
        <v>#N/A</v>
      </c>
      <c r="BD179" s="93" t="e">
        <f ca="true">+IF(AND(ISNUMBER(OFFSET('Hygiene Data'!$E$7,0,10*ROW('Hygiene Data'!E173))),'Data Summary'!DS179="Yes"),OFFSET('Hygiene Data'!$E$7,0,10*ROW('Hygiene Data'!E173)),NA())</f>
        <v>#N/A</v>
      </c>
      <c r="BE179" s="93" t="e">
        <f ca="true">+IF(AND(ISNUMBER(OFFSET('Hygiene Data'!$E$9,0,10*ROW('Hygiene Data'!E173))),'Data Summary'!DT179="Yes"),OFFSET('Hygiene Data'!$E$9,0,10*ROW('Hygiene Data'!E173)),NA())</f>
        <v>#N/A</v>
      </c>
      <c r="BF179" s="93" t="e">
        <f ca="true">+IF(AND(ISNUMBER(OFFSET('Hygiene Data'!$F$5,0,10*ROW('Hygiene Data'!F173))),'Data Summary'!DU179="Yes"),OFFSET('Hygiene Data'!$F$5,0,10*ROW('Hygiene Data'!F173)),NA())</f>
        <v>#N/A</v>
      </c>
      <c r="BG179" s="93" t="e">
        <f ca="true">+IF(AND(ISNUMBER(OFFSET('Hygiene Data'!$F$7,0,10*ROW('Hygiene Data'!F173))),'Data Summary'!DV179="Yes"),OFFSET('Hygiene Data'!$F$7,0,10*ROW('Hygiene Data'!F173)),NA())</f>
        <v>#N/A</v>
      </c>
      <c r="BH179" s="93" t="e">
        <f ca="true">+IF(AND(ISNUMBER(OFFSET('Hygiene Data'!$F$9,0,10*ROW('Hygiene Data'!F173))),'Data Summary'!DW179="Yes"),OFFSET('Hygiene Data'!$F$9,0,10*ROW('Hygiene Data'!F173)),NA())</f>
        <v>#N/A</v>
      </c>
      <c r="BI179" s="93" t="e">
        <f ca="true">+IF(AND(ISNUMBER(OFFSET('Hygiene Data'!$G$5,0,10*ROW('Hygiene Data'!G173))),'Data Summary'!DX179="Yes"),OFFSET('Hygiene Data'!$G$5,0,10*ROW('Hygiene Data'!G173)),NA())</f>
        <v>#N/A</v>
      </c>
      <c r="BJ179" s="93" t="e">
        <f ca="true">+IF(AND(ISNUMBER(OFFSET('Hygiene Data'!$G$7,0,10*ROW('Hygiene Data'!G173))),'Data Summary'!DY179="Yes"),OFFSET('Hygiene Data'!$G$7,0,10*ROW('Hygiene Data'!G173)),NA())</f>
        <v>#N/A</v>
      </c>
      <c r="BK179" s="93" t="e">
        <f ca="true">+IF(AND(ISNUMBER(OFFSET('Hygiene Data'!$G$9,0,10*ROW('Hygiene Data'!G173))),'Data Summary'!DZ179="Yes"),OFFSET('Hygiene Data'!$G$9,0,10*ROW('Hygiene Data'!G173)),NA())</f>
        <v>#N/A</v>
      </c>
      <c r="BL179" s="93" t="e">
        <f ca="true">+IF(AND(ISNUMBER(OFFSET('Hygiene Data'!$H$5,0,10*ROW('Hygiene Data'!H173))),'Data Summary'!EA179="Yes"),OFFSET('Hygiene Data'!$H$5,0,10*ROW('Hygiene Data'!H173)),NA())</f>
        <v>#N/A</v>
      </c>
      <c r="BM179" s="93" t="e">
        <f ca="true">+IF(AND(ISNUMBER(OFFSET('Hygiene Data'!$H$7,0,10*ROW('Hygiene Data'!H173))),'Data Summary'!EB179="Yes"),OFFSET('Hygiene Data'!$H$7,0,10*ROW('Hygiene Data'!H173)),NA())</f>
        <v>#N/A</v>
      </c>
      <c r="BN179" s="93" t="e">
        <f ca="true">+IF(AND(ISNUMBER(OFFSET('Hygiene Data'!$H$9,0,10*ROW('Hygiene Data'!H173))),'Data Summary'!EC179="Yes"),OFFSET('Hygiene Data'!$H$9,0,10*ROW('Hygiene Data'!H173)),NA())</f>
        <v>#N/A</v>
      </c>
      <c r="BO179" s="93" t="e">
        <f ca="true">+IF(AND(ISNUMBER(OFFSET('Hygiene Data'!$I$5,0,10*ROW('Hygiene Data'!I173))),'Data Summary'!ED179="Yes"),OFFSET('Hygiene Data'!$I$5,0,10*ROW('Hygiene Data'!I173)),NA())</f>
        <v>#N/A</v>
      </c>
      <c r="BP179" s="93" t="e">
        <f ca="true">+IF(AND(ISNUMBER(OFFSET('Hygiene Data'!$I$7,0,10*ROW('Hygiene Data'!I173))),'Data Summary'!EE179="Yes"),OFFSET('Hygiene Data'!$I$7,0,10*ROW('Hygiene Data'!I173)),NA())</f>
        <v>#N/A</v>
      </c>
      <c r="BQ179" s="93" t="e">
        <f ca="true">+IF(AND(ISNUMBER(OFFSET('Hygiene Data'!$I$9,0,10*ROW('Hygiene Data'!I173))),'Data Summary'!EF179="Yes"),OFFSET('Hygiene Data'!$I$9,0,10*ROW('Hygiene Data'!I173)),NA())</f>
        <v>#N/A</v>
      </c>
    </row>
    <row xmlns:x14ac="http://schemas.microsoft.com/office/spreadsheetml/2009/9/ac" r="180" x14ac:dyDescent="0.2">
      <c r="A180" s="328" t="e">
        <f ca="true">+RIGHT('Data Summary'!A180,LEN('Data Summary'!A180)-9)</f>
        <v>#VALUE!</v>
      </c>
      <c r="B180" s="35" t="str">
        <f ca="true">+IF(ISTEXT('Data Summary'!B180),'Data Summary'!B180,"")</f>
        <v/>
      </c>
      <c r="C180" s="327" t="e">
        <f ca="true">+VALUE('Data Summary'!C180)</f>
        <v>#VALUE!</v>
      </c>
      <c r="D180" s="91" t="e">
        <f ca="true">+IF(AND(ISNUMBER(OFFSET('Water Data'!$D$4,0,10*ROW('Water Data'!D174))),'Data Summary'!BS180="Yes"),100-OFFSET('Water Data'!$D$4,0,10*ROW('Water Data'!D174)),NA())</f>
        <v>#N/A</v>
      </c>
      <c r="E180" s="91" t="e">
        <f ca="true">+IF(AND(ISNUMBER(OFFSET('Water Data'!$D$6,0,10*ROW('Water Data'!D174))),'Data Summary'!BT180="Yes"),OFFSET('Water Data'!$D$6,0,10*ROW('Water Data'!D174)),NA())</f>
        <v>#N/A</v>
      </c>
      <c r="F180" s="91" t="e">
        <f ca="true">+IF(AND(ISNUMBER(OFFSET('Water Data'!$D$9,0,10*ROW('Water Data'!D174))),'Data Summary'!BU180="Yes"),OFFSET('Water Data'!$D$9,0,10*ROW('Water Data'!D174)),NA())</f>
        <v>#N/A</v>
      </c>
      <c r="G180" s="91" t="e">
        <f ca="true">+IF(AND(ISNUMBER(OFFSET('Water Data'!$E$4,0,10*ROW('Water Data'!E174))),'Data Summary'!BV180="Yes"),100-OFFSET('Water Data'!$E$4,0,10*ROW('Water Data'!E174)),NA())</f>
        <v>#N/A</v>
      </c>
      <c r="H180" s="91" t="e">
        <f ca="true">+IF(AND(ISNUMBER(OFFSET('Water Data'!$E$6,0,10*ROW('Water Data'!E174))),'Data Summary'!BW180="Yes"),OFFSET('Water Data'!$E$6,0,10*ROW('Water Data'!E174)),NA())</f>
        <v>#N/A</v>
      </c>
      <c r="I180" s="91" t="e">
        <f ca="true">+IF(AND(ISNUMBER(OFFSET('Water Data'!$E$9,0,10*ROW('Water Data'!E174))),'Data Summary'!BX180="Yes"),OFFSET('Water Data'!$E$9,0,10*ROW('Water Data'!E174)),NA())</f>
        <v>#N/A</v>
      </c>
      <c r="J180" s="91" t="e">
        <f ca="true">+IF(AND(ISNUMBER(OFFSET('Water Data'!$F$4,0,10*ROW('Water Data'!F174))),'Data Summary'!BY180="Yes"),100-OFFSET('Water Data'!$F$4,0,10*ROW('Water Data'!F174)),NA())</f>
        <v>#N/A</v>
      </c>
      <c r="K180" s="91" t="e">
        <f ca="true">+IF(AND(ISNUMBER(OFFSET('Water Data'!$F$6,0,10*ROW('Water Data'!F174))),'Data Summary'!BZ180="Yes"),OFFSET('Water Data'!$F$6,0,10*ROW('Water Data'!F174)),NA())</f>
        <v>#N/A</v>
      </c>
      <c r="L180" s="91" t="e">
        <f ca="true">+IF(AND(ISNUMBER(OFFSET('Water Data'!$F$9,0,10*ROW('Water Data'!F174))),'Data Summary'!CA180="Yes"),OFFSET('Water Data'!$F$9,0,10*ROW('Water Data'!F174)),NA())</f>
        <v>#N/A</v>
      </c>
      <c r="M180" s="91" t="e">
        <f ca="true">+IF(AND(ISNUMBER(OFFSET('Water Data'!$G$4,0,10*ROW('Water Data'!G174))),'Data Summary'!CB180="Yes"),100-OFFSET('Water Data'!$G$4,0,10*ROW('Water Data'!G174)),NA())</f>
        <v>#N/A</v>
      </c>
      <c r="N180" s="91" t="e">
        <f ca="true">+IF(AND(ISNUMBER(OFFSET('Water Data'!$G$6,0,10*ROW('Water Data'!G174))),'Data Summary'!CC180="Yes"),OFFSET('Water Data'!$G$6,0,10*ROW('Water Data'!G174)),NA())</f>
        <v>#N/A</v>
      </c>
      <c r="O180" s="91" t="e">
        <f ca="true">+IF(AND(ISNUMBER(OFFSET('Water Data'!$G$9,0,10*ROW('Water Data'!G174))),'Data Summary'!CD180="Yes"),OFFSET('Water Data'!$G$9,0,10*ROW('Water Data'!G174)),NA())</f>
        <v>#N/A</v>
      </c>
      <c r="P180" s="91" t="e">
        <f ca="true">+IF(AND(ISNUMBER(OFFSET('Water Data'!$H$4,0,10*ROW('Water Data'!H174))),'Data Summary'!CE180="Yes"),100-OFFSET('Water Data'!$H$4,0,10*ROW('Water Data'!H174)),NA())</f>
        <v>#N/A</v>
      </c>
      <c r="Q180" s="91" t="e">
        <f ca="true">+IF(AND(ISNUMBER(OFFSET('Water Data'!$H$6,0,10*ROW('Water Data'!H174))),'Data Summary'!CF180="Yes"),OFFSET('Water Data'!$H$6,0,10*ROW('Water Data'!H174)),NA())</f>
        <v>#N/A</v>
      </c>
      <c r="R180" s="91" t="e">
        <f ca="true">+IF(AND(ISNUMBER(OFFSET('Water Data'!$H$9,0,10*ROW('Water Data'!H174))),'Data Summary'!CG180="Yes"),OFFSET('Water Data'!$H$9,0,10*ROW('Water Data'!H174)),NA())</f>
        <v>#N/A</v>
      </c>
      <c r="S180" s="91" t="e">
        <f ca="true">+IF(AND(ISNUMBER(OFFSET('Water Data'!$I$4,0,10*ROW('Water Data'!I174))),'Data Summary'!CH180="Yes"),100-OFFSET('Water Data'!$I$4,0,10*ROW('Water Data'!I174)),NA())</f>
        <v>#N/A</v>
      </c>
      <c r="T180" s="91" t="e">
        <f ca="true">+IF(AND(ISNUMBER(OFFSET('Water Data'!$I$6,0,10*ROW('Water Data'!I174))),'Data Summary'!CI180="Yes"),OFFSET('Water Data'!$I$6,0,10*ROW('Water Data'!I174)),NA())</f>
        <v>#N/A</v>
      </c>
      <c r="U180" s="91" t="e">
        <f ca="true">+IF(AND(ISNUMBER(OFFSET('Water Data'!$I$9,0,10*ROW('Water Data'!I174))),'Data Summary'!CJ180="Yes"),OFFSET('Water Data'!$I$9,0,10*ROW('Water Data'!I174)),NA())</f>
        <v>#N/A</v>
      </c>
      <c r="V180" s="92" t="e">
        <f ca="true">+IF(AND(ISNUMBER(OFFSET('Sanitation Data'!$D$4,0,10*ROW('Sanitation Data'!D174))),'Data Summary'!CK180="Yes"),100-OFFSET('Sanitation Data'!$D$4,0,10*ROW('Sanitation Data'!D174)),NA())</f>
        <v>#N/A</v>
      </c>
      <c r="W180" s="92" t="e">
        <f ca="true">+IF(AND(ISNUMBER(OFFSET('Sanitation Data'!$D$6,0,10*ROW('Sanitation Data'!D174))),'Data Summary'!CL180="Yes"),OFFSET('Sanitation Data'!$D$6,0,10*ROW('Sanitation Data'!D174)),NA())</f>
        <v>#N/A</v>
      </c>
      <c r="X180" s="92" t="e">
        <f ca="true">+IF(AND(ISNUMBER(OFFSET('Sanitation Data'!$D$10,0,10*ROW('Sanitation Data'!D174))),'Data Summary'!CM180="Yes"),OFFSET('Sanitation Data'!$D$10,0,10*ROW('Sanitation Data'!D174)),NA())</f>
        <v>#N/A</v>
      </c>
      <c r="Y180" s="92" t="e">
        <f ca="true">+IF(AND(ISNUMBER(OFFSET('Sanitation Data'!$D$11,0,10*ROW('Sanitation Data'!D174))),'Data Summary'!CN180="Yes"),OFFSET('Sanitation Data'!$D$11,0,10*ROW('Sanitation Data'!D174)),NA())</f>
        <v>#N/A</v>
      </c>
      <c r="Z180" s="92" t="e">
        <f ca="true">+IF(AND(ISNUMBER(OFFSET('Sanitation Data'!$D$12,0,10*ROW('Sanitation Data'!D174))),'Data Summary'!CO180="Yes"),OFFSET('Sanitation Data'!$D$12,0,10*ROW('Sanitation Data'!D174)),NA())</f>
        <v>#N/A</v>
      </c>
      <c r="AA180" s="92" t="e">
        <f ca="true">+IF(AND(ISNUMBER(OFFSET('Sanitation Data'!$E$4,0,10*ROW('Sanitation Data'!E174))),'Data Summary'!CP180="Yes"),100-OFFSET('Sanitation Data'!$E$4,0,10*ROW('Sanitation Data'!E174)),NA())</f>
        <v>#N/A</v>
      </c>
      <c r="AB180" s="92" t="e">
        <f ca="true">+IF(AND(ISNUMBER(OFFSET('Sanitation Data'!$E$6,0,10*ROW('Sanitation Data'!E174))),'Data Summary'!CQ180="Yes"),OFFSET('Sanitation Data'!$E$6,0,10*ROW('Sanitation Data'!E174)),NA())</f>
        <v>#N/A</v>
      </c>
      <c r="AC180" s="92" t="e">
        <f ca="true">+IF(AND(ISNUMBER(OFFSET('Sanitation Data'!$E$10,0,10*ROW('Sanitation Data'!E174))),'Data Summary'!CR180="Yes"),OFFSET('Sanitation Data'!$E$10,0,10*ROW('Sanitation Data'!E174)),NA())</f>
        <v>#N/A</v>
      </c>
      <c r="AD180" s="92" t="e">
        <f ca="true">+IF(AND(ISNUMBER(OFFSET('Sanitation Data'!$E$11,0,10*ROW('Sanitation Data'!E174))),'Data Summary'!CS180="Yes"),OFFSET('Sanitation Data'!$E$11,0,10*ROW('Sanitation Data'!E174)),NA())</f>
        <v>#N/A</v>
      </c>
      <c r="AE180" s="92" t="e">
        <f ca="true">+IF(AND(ISNUMBER(OFFSET('Sanitation Data'!$E$12,0,10*ROW('Sanitation Data'!E174))),'Data Summary'!CT180="Yes"),OFFSET('Sanitation Data'!$E$12,0,10*ROW('Sanitation Data'!E174)),NA())</f>
        <v>#N/A</v>
      </c>
      <c r="AF180" s="92" t="e">
        <f ca="true">+IF(AND(ISNUMBER(OFFSET('Sanitation Data'!$F$4,0,10*ROW('Sanitation Data'!F174))),'Data Summary'!CU180="Yes"),100-OFFSET('Sanitation Data'!$F$4,0,10*ROW('Sanitation Data'!F174)),NA())</f>
        <v>#N/A</v>
      </c>
      <c r="AG180" s="92" t="e">
        <f ca="true">+IF(AND(ISNUMBER(OFFSET('Sanitation Data'!$F$6,0,10*ROW('Sanitation Data'!F174))),'Data Summary'!CV180="Yes"),OFFSET('Sanitation Data'!$F$6,0,10*ROW('Sanitation Data'!F174)),NA())</f>
        <v>#N/A</v>
      </c>
      <c r="AH180" s="92" t="e">
        <f ca="true">+IF(AND(ISNUMBER(OFFSET('Sanitation Data'!$F$10,0,10*ROW('Sanitation Data'!F174))),'Data Summary'!CW180="Yes"),OFFSET('Sanitation Data'!$F$10,0,10*ROW('Sanitation Data'!F174)),NA())</f>
        <v>#N/A</v>
      </c>
      <c r="AI180" s="92" t="e">
        <f ca="true">+IF(AND(ISNUMBER(OFFSET('Sanitation Data'!$F$11,0,10*ROW('Sanitation Data'!F174))),'Data Summary'!CX180="Yes"),OFFSET('Sanitation Data'!$F$11,0,10*ROW('Sanitation Data'!F174)),NA())</f>
        <v>#N/A</v>
      </c>
      <c r="AJ180" s="92" t="e">
        <f ca="true">+IF(AND(ISNUMBER(OFFSET('Sanitation Data'!$F$12,0,10*ROW('Sanitation Data'!F174))),'Data Summary'!CY180="Yes"),OFFSET('Sanitation Data'!$F$12,0,10*ROW('Sanitation Data'!F174)),NA())</f>
        <v>#N/A</v>
      </c>
      <c r="AK180" s="92" t="e">
        <f ca="true">+IF(AND(ISNUMBER(OFFSET('Sanitation Data'!$G$4,0,10*ROW('Sanitation Data'!G174))),'Data Summary'!CZ180="Yes"),100-OFFSET('Sanitation Data'!$G$4,0,10*ROW('Sanitation Data'!G174)),NA())</f>
        <v>#N/A</v>
      </c>
      <c r="AL180" s="92" t="e">
        <f ca="true">+IF(AND(ISNUMBER(OFFSET('Sanitation Data'!$G$6,0,10*ROW('Sanitation Data'!G174))),'Data Summary'!DA180="Yes"),OFFSET('Sanitation Data'!$G$6,0,10*ROW('Sanitation Data'!G174)),NA())</f>
        <v>#N/A</v>
      </c>
      <c r="AM180" s="92" t="e">
        <f ca="true">+IF(AND(ISNUMBER(OFFSET('Sanitation Data'!$G$10,0,10*ROW('Sanitation Data'!G174))),'Data Summary'!DB180="Yes"),OFFSET('Sanitation Data'!$G$10,0,10*ROW('Sanitation Data'!G174)),NA())</f>
        <v>#N/A</v>
      </c>
      <c r="AN180" s="92" t="e">
        <f ca="true">+IF(AND(ISNUMBER(OFFSET('Sanitation Data'!$G$11,0,10*ROW('Sanitation Data'!G174))),'Data Summary'!DC180="Yes"),OFFSET('Sanitation Data'!$G$11,0,10*ROW('Sanitation Data'!G174)),NA())</f>
        <v>#N/A</v>
      </c>
      <c r="AO180" s="92" t="e">
        <f ca="true">+IF(AND(ISNUMBER(OFFSET('Sanitation Data'!$G$12,0,10*ROW('Sanitation Data'!G174))),'Data Summary'!DD180="Yes"),OFFSET('Sanitation Data'!$G$12,0,10*ROW('Sanitation Data'!G174)),NA())</f>
        <v>#N/A</v>
      </c>
      <c r="AP180" s="92" t="e">
        <f ca="true">+IF(AND(ISNUMBER(OFFSET('Sanitation Data'!$H$4,0,10*ROW('Sanitation Data'!H174))),'Data Summary'!DE180="Yes"),100-OFFSET('Sanitation Data'!$H$4,0,10*ROW('Sanitation Data'!H174)),NA())</f>
        <v>#N/A</v>
      </c>
      <c r="AQ180" s="92" t="e">
        <f ca="true">+IF(AND(ISNUMBER(OFFSET('Sanitation Data'!$H$6,0,10*ROW('Sanitation Data'!H174))),'Data Summary'!DF180="Yes"),OFFSET('Sanitation Data'!$H$6,0,10*ROW('Sanitation Data'!H174)),NA())</f>
        <v>#N/A</v>
      </c>
      <c r="AR180" s="92" t="e">
        <f ca="true">+IF(AND(ISNUMBER(OFFSET('Sanitation Data'!$H$10,0,10*ROW('Sanitation Data'!H174))),'Data Summary'!DG180="Yes"),OFFSET('Sanitation Data'!$H$10,0,10*ROW('Sanitation Data'!H174)),NA())</f>
        <v>#N/A</v>
      </c>
      <c r="AS180" s="92" t="e">
        <f ca="true">+IF(AND(ISNUMBER(OFFSET('Sanitation Data'!$H$11,0,10*ROW('Sanitation Data'!H174))),'Data Summary'!DH180="Yes"),OFFSET('Sanitation Data'!$H$11,0,10*ROW('Sanitation Data'!H174)),NA())</f>
        <v>#N/A</v>
      </c>
      <c r="AT180" s="92" t="e">
        <f ca="true">+IF(AND(ISNUMBER(OFFSET('Sanitation Data'!$H$12,0,10*ROW('Sanitation Data'!H174))),'Data Summary'!DI180="Yes"),OFFSET('Sanitation Data'!$H$12,0,10*ROW('Sanitation Data'!H174)),NA())</f>
        <v>#N/A</v>
      </c>
      <c r="AU180" s="92" t="e">
        <f ca="true">+IF(AND(ISNUMBER(OFFSET('Sanitation Data'!$I$4,0,10*ROW('Sanitation Data'!I174))),'Data Summary'!DJ180="Yes"),100-OFFSET('Sanitation Data'!$I$4,0,10*ROW('Sanitation Data'!I174)),NA())</f>
        <v>#N/A</v>
      </c>
      <c r="AV180" s="92" t="e">
        <f ca="true">+IF(AND(ISNUMBER(OFFSET('Sanitation Data'!$I$6,0,10*ROW('Sanitation Data'!I174))),'Data Summary'!DK180="Yes"),OFFSET('Sanitation Data'!$I$6,0,10*ROW('Sanitation Data'!I174)),NA())</f>
        <v>#N/A</v>
      </c>
      <c r="AW180" s="92" t="e">
        <f ca="true">+IF(AND(ISNUMBER(OFFSET('Sanitation Data'!$I$10,0,10*ROW('Sanitation Data'!I174))),'Data Summary'!DL180="Yes"),OFFSET('Sanitation Data'!$I$10,0,10*ROW('Sanitation Data'!I174)),NA())</f>
        <v>#N/A</v>
      </c>
      <c r="AX180" s="92" t="e">
        <f ca="true">+IF(AND(ISNUMBER(OFFSET('Sanitation Data'!$I$11,0,10*ROW('Sanitation Data'!I174))),'Data Summary'!DM180="Yes"),OFFSET('Sanitation Data'!$I$11,0,10*ROW('Sanitation Data'!I174)),NA())</f>
        <v>#N/A</v>
      </c>
      <c r="AY180" s="92" t="e">
        <f ca="true">+IF(AND(ISNUMBER(OFFSET('Sanitation Data'!$I$12,0,10*ROW('Sanitation Data'!I174))),'Data Summary'!DN180="Yes"),OFFSET('Sanitation Data'!$I$12,0,10*ROW('Sanitation Data'!I174)),NA())</f>
        <v>#N/A</v>
      </c>
      <c r="AZ180" s="93" t="e">
        <f ca="true">+IF(AND(ISNUMBER(OFFSET('Hygiene Data'!$D$5,0,10*ROW('Hygiene Data'!D174))),'Data Summary'!DO180="Yes"),OFFSET('Hygiene Data'!$D$5,0,10*ROW('Hygiene Data'!D174)),NA())</f>
        <v>#N/A</v>
      </c>
      <c r="BA180" s="93" t="e">
        <f ca="true">+IF(AND(ISNUMBER(OFFSET('Hygiene Data'!$D$7,0,10*ROW('Hygiene Data'!D174))),'Data Summary'!DP180="Yes"),OFFSET('Hygiene Data'!$D$7,0,10*ROW('Hygiene Data'!D174)),NA())</f>
        <v>#N/A</v>
      </c>
      <c r="BB180" s="93" t="e">
        <f ca="true">+IF(AND(ISNUMBER(OFFSET('Hygiene Data'!$D$9,0,10*ROW('Hygiene Data'!D174))),'Data Summary'!DQ180="Yes"),OFFSET('Hygiene Data'!$D$9,0,10*ROW('Hygiene Data'!D174)),NA())</f>
        <v>#N/A</v>
      </c>
      <c r="BC180" s="93" t="e">
        <f ca="true">+IF(AND(ISNUMBER(OFFSET('Hygiene Data'!$E$5,0,10*ROW('Hygiene Data'!E174))),'Data Summary'!DR180="Yes"),OFFSET('Hygiene Data'!$E$5,0,10*ROW('Hygiene Data'!E174)),NA())</f>
        <v>#N/A</v>
      </c>
      <c r="BD180" s="93" t="e">
        <f ca="true">+IF(AND(ISNUMBER(OFFSET('Hygiene Data'!$E$7,0,10*ROW('Hygiene Data'!E174))),'Data Summary'!DS180="Yes"),OFFSET('Hygiene Data'!$E$7,0,10*ROW('Hygiene Data'!E174)),NA())</f>
        <v>#N/A</v>
      </c>
      <c r="BE180" s="93" t="e">
        <f ca="true">+IF(AND(ISNUMBER(OFFSET('Hygiene Data'!$E$9,0,10*ROW('Hygiene Data'!E174))),'Data Summary'!DT180="Yes"),OFFSET('Hygiene Data'!$E$9,0,10*ROW('Hygiene Data'!E174)),NA())</f>
        <v>#N/A</v>
      </c>
      <c r="BF180" s="93" t="e">
        <f ca="true">+IF(AND(ISNUMBER(OFFSET('Hygiene Data'!$F$5,0,10*ROW('Hygiene Data'!F174))),'Data Summary'!DU180="Yes"),OFFSET('Hygiene Data'!$F$5,0,10*ROW('Hygiene Data'!F174)),NA())</f>
        <v>#N/A</v>
      </c>
      <c r="BG180" s="93" t="e">
        <f ca="true">+IF(AND(ISNUMBER(OFFSET('Hygiene Data'!$F$7,0,10*ROW('Hygiene Data'!F174))),'Data Summary'!DV180="Yes"),OFFSET('Hygiene Data'!$F$7,0,10*ROW('Hygiene Data'!F174)),NA())</f>
        <v>#N/A</v>
      </c>
      <c r="BH180" s="93" t="e">
        <f ca="true">+IF(AND(ISNUMBER(OFFSET('Hygiene Data'!$F$9,0,10*ROW('Hygiene Data'!F174))),'Data Summary'!DW180="Yes"),OFFSET('Hygiene Data'!$F$9,0,10*ROW('Hygiene Data'!F174)),NA())</f>
        <v>#N/A</v>
      </c>
      <c r="BI180" s="93" t="e">
        <f ca="true">+IF(AND(ISNUMBER(OFFSET('Hygiene Data'!$G$5,0,10*ROW('Hygiene Data'!G174))),'Data Summary'!DX180="Yes"),OFFSET('Hygiene Data'!$G$5,0,10*ROW('Hygiene Data'!G174)),NA())</f>
        <v>#N/A</v>
      </c>
      <c r="BJ180" s="93" t="e">
        <f ca="true">+IF(AND(ISNUMBER(OFFSET('Hygiene Data'!$G$7,0,10*ROW('Hygiene Data'!G174))),'Data Summary'!DY180="Yes"),OFFSET('Hygiene Data'!$G$7,0,10*ROW('Hygiene Data'!G174)),NA())</f>
        <v>#N/A</v>
      </c>
      <c r="BK180" s="93" t="e">
        <f ca="true">+IF(AND(ISNUMBER(OFFSET('Hygiene Data'!$G$9,0,10*ROW('Hygiene Data'!G174))),'Data Summary'!DZ180="Yes"),OFFSET('Hygiene Data'!$G$9,0,10*ROW('Hygiene Data'!G174)),NA())</f>
        <v>#N/A</v>
      </c>
      <c r="BL180" s="93" t="e">
        <f ca="true">+IF(AND(ISNUMBER(OFFSET('Hygiene Data'!$H$5,0,10*ROW('Hygiene Data'!H174))),'Data Summary'!EA180="Yes"),OFFSET('Hygiene Data'!$H$5,0,10*ROW('Hygiene Data'!H174)),NA())</f>
        <v>#N/A</v>
      </c>
      <c r="BM180" s="93" t="e">
        <f ca="true">+IF(AND(ISNUMBER(OFFSET('Hygiene Data'!$H$7,0,10*ROW('Hygiene Data'!H174))),'Data Summary'!EB180="Yes"),OFFSET('Hygiene Data'!$H$7,0,10*ROW('Hygiene Data'!H174)),NA())</f>
        <v>#N/A</v>
      </c>
      <c r="BN180" s="93" t="e">
        <f ca="true">+IF(AND(ISNUMBER(OFFSET('Hygiene Data'!$H$9,0,10*ROW('Hygiene Data'!H174))),'Data Summary'!EC180="Yes"),OFFSET('Hygiene Data'!$H$9,0,10*ROW('Hygiene Data'!H174)),NA())</f>
        <v>#N/A</v>
      </c>
      <c r="BO180" s="93" t="e">
        <f ca="true">+IF(AND(ISNUMBER(OFFSET('Hygiene Data'!$I$5,0,10*ROW('Hygiene Data'!I174))),'Data Summary'!ED180="Yes"),OFFSET('Hygiene Data'!$I$5,0,10*ROW('Hygiene Data'!I174)),NA())</f>
        <v>#N/A</v>
      </c>
      <c r="BP180" s="93" t="e">
        <f ca="true">+IF(AND(ISNUMBER(OFFSET('Hygiene Data'!$I$7,0,10*ROW('Hygiene Data'!I174))),'Data Summary'!EE180="Yes"),OFFSET('Hygiene Data'!$I$7,0,10*ROW('Hygiene Data'!I174)),NA())</f>
        <v>#N/A</v>
      </c>
      <c r="BQ180" s="93" t="e">
        <f ca="true">+IF(AND(ISNUMBER(OFFSET('Hygiene Data'!$I$9,0,10*ROW('Hygiene Data'!I174))),'Data Summary'!EF180="Yes"),OFFSET('Hygiene Data'!$I$9,0,10*ROW('Hygiene Data'!I174)),NA())</f>
        <v>#N/A</v>
      </c>
    </row>
    <row xmlns:x14ac="http://schemas.microsoft.com/office/spreadsheetml/2009/9/ac" r="181" x14ac:dyDescent="0.2">
      <c r="A181" s="328" t="e">
        <f ca="true">+RIGHT('Data Summary'!A181,LEN('Data Summary'!A181)-9)</f>
        <v>#VALUE!</v>
      </c>
      <c r="B181" s="35" t="str">
        <f ca="true">+IF(ISTEXT('Data Summary'!B181),'Data Summary'!B181,"")</f>
        <v/>
      </c>
      <c r="C181" s="327" t="e">
        <f ca="true">+VALUE('Data Summary'!C181)</f>
        <v>#VALUE!</v>
      </c>
      <c r="D181" s="91" t="e">
        <f ca="true">+IF(AND(ISNUMBER(OFFSET('Water Data'!$D$4,0,10*ROW('Water Data'!D175))),'Data Summary'!BS181="Yes"),100-OFFSET('Water Data'!$D$4,0,10*ROW('Water Data'!D175)),NA())</f>
        <v>#N/A</v>
      </c>
      <c r="E181" s="91" t="e">
        <f ca="true">+IF(AND(ISNUMBER(OFFSET('Water Data'!$D$6,0,10*ROW('Water Data'!D175))),'Data Summary'!BT181="Yes"),OFFSET('Water Data'!$D$6,0,10*ROW('Water Data'!D175)),NA())</f>
        <v>#N/A</v>
      </c>
      <c r="F181" s="91" t="e">
        <f ca="true">+IF(AND(ISNUMBER(OFFSET('Water Data'!$D$9,0,10*ROW('Water Data'!D175))),'Data Summary'!BU181="Yes"),OFFSET('Water Data'!$D$9,0,10*ROW('Water Data'!D175)),NA())</f>
        <v>#N/A</v>
      </c>
      <c r="G181" s="91" t="e">
        <f ca="true">+IF(AND(ISNUMBER(OFFSET('Water Data'!$E$4,0,10*ROW('Water Data'!E175))),'Data Summary'!BV181="Yes"),100-OFFSET('Water Data'!$E$4,0,10*ROW('Water Data'!E175)),NA())</f>
        <v>#N/A</v>
      </c>
      <c r="H181" s="91" t="e">
        <f ca="true">+IF(AND(ISNUMBER(OFFSET('Water Data'!$E$6,0,10*ROW('Water Data'!E175))),'Data Summary'!BW181="Yes"),OFFSET('Water Data'!$E$6,0,10*ROW('Water Data'!E175)),NA())</f>
        <v>#N/A</v>
      </c>
      <c r="I181" s="91" t="e">
        <f ca="true">+IF(AND(ISNUMBER(OFFSET('Water Data'!$E$9,0,10*ROW('Water Data'!E175))),'Data Summary'!BX181="Yes"),OFFSET('Water Data'!$E$9,0,10*ROW('Water Data'!E175)),NA())</f>
        <v>#N/A</v>
      </c>
      <c r="J181" s="91" t="e">
        <f ca="true">+IF(AND(ISNUMBER(OFFSET('Water Data'!$F$4,0,10*ROW('Water Data'!F175))),'Data Summary'!BY181="Yes"),100-OFFSET('Water Data'!$F$4,0,10*ROW('Water Data'!F175)),NA())</f>
        <v>#N/A</v>
      </c>
      <c r="K181" s="91" t="e">
        <f ca="true">+IF(AND(ISNUMBER(OFFSET('Water Data'!$F$6,0,10*ROW('Water Data'!F175))),'Data Summary'!BZ181="Yes"),OFFSET('Water Data'!$F$6,0,10*ROW('Water Data'!F175)),NA())</f>
        <v>#N/A</v>
      </c>
      <c r="L181" s="91" t="e">
        <f ca="true">+IF(AND(ISNUMBER(OFFSET('Water Data'!$F$9,0,10*ROW('Water Data'!F175))),'Data Summary'!CA181="Yes"),OFFSET('Water Data'!$F$9,0,10*ROW('Water Data'!F175)),NA())</f>
        <v>#N/A</v>
      </c>
      <c r="M181" s="91" t="e">
        <f ca="true">+IF(AND(ISNUMBER(OFFSET('Water Data'!$G$4,0,10*ROW('Water Data'!G175))),'Data Summary'!CB181="Yes"),100-OFFSET('Water Data'!$G$4,0,10*ROW('Water Data'!G175)),NA())</f>
        <v>#N/A</v>
      </c>
      <c r="N181" s="91" t="e">
        <f ca="true">+IF(AND(ISNUMBER(OFFSET('Water Data'!$G$6,0,10*ROW('Water Data'!G175))),'Data Summary'!CC181="Yes"),OFFSET('Water Data'!$G$6,0,10*ROW('Water Data'!G175)),NA())</f>
        <v>#N/A</v>
      </c>
      <c r="O181" s="91" t="e">
        <f ca="true">+IF(AND(ISNUMBER(OFFSET('Water Data'!$G$9,0,10*ROW('Water Data'!G175))),'Data Summary'!CD181="Yes"),OFFSET('Water Data'!$G$9,0,10*ROW('Water Data'!G175)),NA())</f>
        <v>#N/A</v>
      </c>
      <c r="P181" s="91" t="e">
        <f ca="true">+IF(AND(ISNUMBER(OFFSET('Water Data'!$H$4,0,10*ROW('Water Data'!H175))),'Data Summary'!CE181="Yes"),100-OFFSET('Water Data'!$H$4,0,10*ROW('Water Data'!H175)),NA())</f>
        <v>#N/A</v>
      </c>
      <c r="Q181" s="91" t="e">
        <f ca="true">+IF(AND(ISNUMBER(OFFSET('Water Data'!$H$6,0,10*ROW('Water Data'!H175))),'Data Summary'!CF181="Yes"),OFFSET('Water Data'!$H$6,0,10*ROW('Water Data'!H175)),NA())</f>
        <v>#N/A</v>
      </c>
      <c r="R181" s="91" t="e">
        <f ca="true">+IF(AND(ISNUMBER(OFFSET('Water Data'!$H$9,0,10*ROW('Water Data'!H175))),'Data Summary'!CG181="Yes"),OFFSET('Water Data'!$H$9,0,10*ROW('Water Data'!H175)),NA())</f>
        <v>#N/A</v>
      </c>
      <c r="S181" s="91" t="e">
        <f ca="true">+IF(AND(ISNUMBER(OFFSET('Water Data'!$I$4,0,10*ROW('Water Data'!I175))),'Data Summary'!CH181="Yes"),100-OFFSET('Water Data'!$I$4,0,10*ROW('Water Data'!I175)),NA())</f>
        <v>#N/A</v>
      </c>
      <c r="T181" s="91" t="e">
        <f ca="true">+IF(AND(ISNUMBER(OFFSET('Water Data'!$I$6,0,10*ROW('Water Data'!I175))),'Data Summary'!CI181="Yes"),OFFSET('Water Data'!$I$6,0,10*ROW('Water Data'!I175)),NA())</f>
        <v>#N/A</v>
      </c>
      <c r="U181" s="91" t="e">
        <f ca="true">+IF(AND(ISNUMBER(OFFSET('Water Data'!$I$9,0,10*ROW('Water Data'!I175))),'Data Summary'!CJ181="Yes"),OFFSET('Water Data'!$I$9,0,10*ROW('Water Data'!I175)),NA())</f>
        <v>#N/A</v>
      </c>
      <c r="V181" s="92" t="e">
        <f ca="true">+IF(AND(ISNUMBER(OFFSET('Sanitation Data'!$D$4,0,10*ROW('Sanitation Data'!D175))),'Data Summary'!CK181="Yes"),100-OFFSET('Sanitation Data'!$D$4,0,10*ROW('Sanitation Data'!D175)),NA())</f>
        <v>#N/A</v>
      </c>
      <c r="W181" s="92" t="e">
        <f ca="true">+IF(AND(ISNUMBER(OFFSET('Sanitation Data'!$D$6,0,10*ROW('Sanitation Data'!D175))),'Data Summary'!CL181="Yes"),OFFSET('Sanitation Data'!$D$6,0,10*ROW('Sanitation Data'!D175)),NA())</f>
        <v>#N/A</v>
      </c>
      <c r="X181" s="92" t="e">
        <f ca="true">+IF(AND(ISNUMBER(OFFSET('Sanitation Data'!$D$10,0,10*ROW('Sanitation Data'!D175))),'Data Summary'!CM181="Yes"),OFFSET('Sanitation Data'!$D$10,0,10*ROW('Sanitation Data'!D175)),NA())</f>
        <v>#N/A</v>
      </c>
      <c r="Y181" s="92" t="e">
        <f ca="true">+IF(AND(ISNUMBER(OFFSET('Sanitation Data'!$D$11,0,10*ROW('Sanitation Data'!D175))),'Data Summary'!CN181="Yes"),OFFSET('Sanitation Data'!$D$11,0,10*ROW('Sanitation Data'!D175)),NA())</f>
        <v>#N/A</v>
      </c>
      <c r="Z181" s="92" t="e">
        <f ca="true">+IF(AND(ISNUMBER(OFFSET('Sanitation Data'!$D$12,0,10*ROW('Sanitation Data'!D175))),'Data Summary'!CO181="Yes"),OFFSET('Sanitation Data'!$D$12,0,10*ROW('Sanitation Data'!D175)),NA())</f>
        <v>#N/A</v>
      </c>
      <c r="AA181" s="92" t="e">
        <f ca="true">+IF(AND(ISNUMBER(OFFSET('Sanitation Data'!$E$4,0,10*ROW('Sanitation Data'!E175))),'Data Summary'!CP181="Yes"),100-OFFSET('Sanitation Data'!$E$4,0,10*ROW('Sanitation Data'!E175)),NA())</f>
        <v>#N/A</v>
      </c>
      <c r="AB181" s="92" t="e">
        <f ca="true">+IF(AND(ISNUMBER(OFFSET('Sanitation Data'!$E$6,0,10*ROW('Sanitation Data'!E175))),'Data Summary'!CQ181="Yes"),OFFSET('Sanitation Data'!$E$6,0,10*ROW('Sanitation Data'!E175)),NA())</f>
        <v>#N/A</v>
      </c>
      <c r="AC181" s="92" t="e">
        <f ca="true">+IF(AND(ISNUMBER(OFFSET('Sanitation Data'!$E$10,0,10*ROW('Sanitation Data'!E175))),'Data Summary'!CR181="Yes"),OFFSET('Sanitation Data'!$E$10,0,10*ROW('Sanitation Data'!E175)),NA())</f>
        <v>#N/A</v>
      </c>
      <c r="AD181" s="92" t="e">
        <f ca="true">+IF(AND(ISNUMBER(OFFSET('Sanitation Data'!$E$11,0,10*ROW('Sanitation Data'!E175))),'Data Summary'!CS181="Yes"),OFFSET('Sanitation Data'!$E$11,0,10*ROW('Sanitation Data'!E175)),NA())</f>
        <v>#N/A</v>
      </c>
      <c r="AE181" s="92" t="e">
        <f ca="true">+IF(AND(ISNUMBER(OFFSET('Sanitation Data'!$E$12,0,10*ROW('Sanitation Data'!E175))),'Data Summary'!CT181="Yes"),OFFSET('Sanitation Data'!$E$12,0,10*ROW('Sanitation Data'!E175)),NA())</f>
        <v>#N/A</v>
      </c>
      <c r="AF181" s="92" t="e">
        <f ca="true">+IF(AND(ISNUMBER(OFFSET('Sanitation Data'!$F$4,0,10*ROW('Sanitation Data'!F175))),'Data Summary'!CU181="Yes"),100-OFFSET('Sanitation Data'!$F$4,0,10*ROW('Sanitation Data'!F175)),NA())</f>
        <v>#N/A</v>
      </c>
      <c r="AG181" s="92" t="e">
        <f ca="true">+IF(AND(ISNUMBER(OFFSET('Sanitation Data'!$F$6,0,10*ROW('Sanitation Data'!F175))),'Data Summary'!CV181="Yes"),OFFSET('Sanitation Data'!$F$6,0,10*ROW('Sanitation Data'!F175)),NA())</f>
        <v>#N/A</v>
      </c>
      <c r="AH181" s="92" t="e">
        <f ca="true">+IF(AND(ISNUMBER(OFFSET('Sanitation Data'!$F$10,0,10*ROW('Sanitation Data'!F175))),'Data Summary'!CW181="Yes"),OFFSET('Sanitation Data'!$F$10,0,10*ROW('Sanitation Data'!F175)),NA())</f>
        <v>#N/A</v>
      </c>
      <c r="AI181" s="92" t="e">
        <f ca="true">+IF(AND(ISNUMBER(OFFSET('Sanitation Data'!$F$11,0,10*ROW('Sanitation Data'!F175))),'Data Summary'!CX181="Yes"),OFFSET('Sanitation Data'!$F$11,0,10*ROW('Sanitation Data'!F175)),NA())</f>
        <v>#N/A</v>
      </c>
      <c r="AJ181" s="92" t="e">
        <f ca="true">+IF(AND(ISNUMBER(OFFSET('Sanitation Data'!$F$12,0,10*ROW('Sanitation Data'!F175))),'Data Summary'!CY181="Yes"),OFFSET('Sanitation Data'!$F$12,0,10*ROW('Sanitation Data'!F175)),NA())</f>
        <v>#N/A</v>
      </c>
      <c r="AK181" s="92" t="e">
        <f ca="true">+IF(AND(ISNUMBER(OFFSET('Sanitation Data'!$G$4,0,10*ROW('Sanitation Data'!G175))),'Data Summary'!CZ181="Yes"),100-OFFSET('Sanitation Data'!$G$4,0,10*ROW('Sanitation Data'!G175)),NA())</f>
        <v>#N/A</v>
      </c>
      <c r="AL181" s="92" t="e">
        <f ca="true">+IF(AND(ISNUMBER(OFFSET('Sanitation Data'!$G$6,0,10*ROW('Sanitation Data'!G175))),'Data Summary'!DA181="Yes"),OFFSET('Sanitation Data'!$G$6,0,10*ROW('Sanitation Data'!G175)),NA())</f>
        <v>#N/A</v>
      </c>
      <c r="AM181" s="92" t="e">
        <f ca="true">+IF(AND(ISNUMBER(OFFSET('Sanitation Data'!$G$10,0,10*ROW('Sanitation Data'!G175))),'Data Summary'!DB181="Yes"),OFFSET('Sanitation Data'!$G$10,0,10*ROW('Sanitation Data'!G175)),NA())</f>
        <v>#N/A</v>
      </c>
      <c r="AN181" s="92" t="e">
        <f ca="true">+IF(AND(ISNUMBER(OFFSET('Sanitation Data'!$G$11,0,10*ROW('Sanitation Data'!G175))),'Data Summary'!DC181="Yes"),OFFSET('Sanitation Data'!$G$11,0,10*ROW('Sanitation Data'!G175)),NA())</f>
        <v>#N/A</v>
      </c>
      <c r="AO181" s="92" t="e">
        <f ca="true">+IF(AND(ISNUMBER(OFFSET('Sanitation Data'!$G$12,0,10*ROW('Sanitation Data'!G175))),'Data Summary'!DD181="Yes"),OFFSET('Sanitation Data'!$G$12,0,10*ROW('Sanitation Data'!G175)),NA())</f>
        <v>#N/A</v>
      </c>
      <c r="AP181" s="92" t="e">
        <f ca="true">+IF(AND(ISNUMBER(OFFSET('Sanitation Data'!$H$4,0,10*ROW('Sanitation Data'!H175))),'Data Summary'!DE181="Yes"),100-OFFSET('Sanitation Data'!$H$4,0,10*ROW('Sanitation Data'!H175)),NA())</f>
        <v>#N/A</v>
      </c>
      <c r="AQ181" s="92" t="e">
        <f ca="true">+IF(AND(ISNUMBER(OFFSET('Sanitation Data'!$H$6,0,10*ROW('Sanitation Data'!H175))),'Data Summary'!DF181="Yes"),OFFSET('Sanitation Data'!$H$6,0,10*ROW('Sanitation Data'!H175)),NA())</f>
        <v>#N/A</v>
      </c>
      <c r="AR181" s="92" t="e">
        <f ca="true">+IF(AND(ISNUMBER(OFFSET('Sanitation Data'!$H$10,0,10*ROW('Sanitation Data'!H175))),'Data Summary'!DG181="Yes"),OFFSET('Sanitation Data'!$H$10,0,10*ROW('Sanitation Data'!H175)),NA())</f>
        <v>#N/A</v>
      </c>
      <c r="AS181" s="92" t="e">
        <f ca="true">+IF(AND(ISNUMBER(OFFSET('Sanitation Data'!$H$11,0,10*ROW('Sanitation Data'!H175))),'Data Summary'!DH181="Yes"),OFFSET('Sanitation Data'!$H$11,0,10*ROW('Sanitation Data'!H175)),NA())</f>
        <v>#N/A</v>
      </c>
      <c r="AT181" s="92" t="e">
        <f ca="true">+IF(AND(ISNUMBER(OFFSET('Sanitation Data'!$H$12,0,10*ROW('Sanitation Data'!H175))),'Data Summary'!DI181="Yes"),OFFSET('Sanitation Data'!$H$12,0,10*ROW('Sanitation Data'!H175)),NA())</f>
        <v>#N/A</v>
      </c>
      <c r="AU181" s="92" t="e">
        <f ca="true">+IF(AND(ISNUMBER(OFFSET('Sanitation Data'!$I$4,0,10*ROW('Sanitation Data'!I175))),'Data Summary'!DJ181="Yes"),100-OFFSET('Sanitation Data'!$I$4,0,10*ROW('Sanitation Data'!I175)),NA())</f>
        <v>#N/A</v>
      </c>
      <c r="AV181" s="92" t="e">
        <f ca="true">+IF(AND(ISNUMBER(OFFSET('Sanitation Data'!$I$6,0,10*ROW('Sanitation Data'!I175))),'Data Summary'!DK181="Yes"),OFFSET('Sanitation Data'!$I$6,0,10*ROW('Sanitation Data'!I175)),NA())</f>
        <v>#N/A</v>
      </c>
      <c r="AW181" s="92" t="e">
        <f ca="true">+IF(AND(ISNUMBER(OFFSET('Sanitation Data'!$I$10,0,10*ROW('Sanitation Data'!I175))),'Data Summary'!DL181="Yes"),OFFSET('Sanitation Data'!$I$10,0,10*ROW('Sanitation Data'!I175)),NA())</f>
        <v>#N/A</v>
      </c>
      <c r="AX181" s="92" t="e">
        <f ca="true">+IF(AND(ISNUMBER(OFFSET('Sanitation Data'!$I$11,0,10*ROW('Sanitation Data'!I175))),'Data Summary'!DM181="Yes"),OFFSET('Sanitation Data'!$I$11,0,10*ROW('Sanitation Data'!I175)),NA())</f>
        <v>#N/A</v>
      </c>
      <c r="AY181" s="92" t="e">
        <f ca="true">+IF(AND(ISNUMBER(OFFSET('Sanitation Data'!$I$12,0,10*ROW('Sanitation Data'!I175))),'Data Summary'!DN181="Yes"),OFFSET('Sanitation Data'!$I$12,0,10*ROW('Sanitation Data'!I175)),NA())</f>
        <v>#N/A</v>
      </c>
      <c r="AZ181" s="93" t="e">
        <f ca="true">+IF(AND(ISNUMBER(OFFSET('Hygiene Data'!$D$5,0,10*ROW('Hygiene Data'!D175))),'Data Summary'!DO181="Yes"),OFFSET('Hygiene Data'!$D$5,0,10*ROW('Hygiene Data'!D175)),NA())</f>
        <v>#N/A</v>
      </c>
      <c r="BA181" s="93" t="e">
        <f ca="true">+IF(AND(ISNUMBER(OFFSET('Hygiene Data'!$D$7,0,10*ROW('Hygiene Data'!D175))),'Data Summary'!DP181="Yes"),OFFSET('Hygiene Data'!$D$7,0,10*ROW('Hygiene Data'!D175)),NA())</f>
        <v>#N/A</v>
      </c>
      <c r="BB181" s="93" t="e">
        <f ca="true">+IF(AND(ISNUMBER(OFFSET('Hygiene Data'!$D$9,0,10*ROW('Hygiene Data'!D175))),'Data Summary'!DQ181="Yes"),OFFSET('Hygiene Data'!$D$9,0,10*ROW('Hygiene Data'!D175)),NA())</f>
        <v>#N/A</v>
      </c>
      <c r="BC181" s="93" t="e">
        <f ca="true">+IF(AND(ISNUMBER(OFFSET('Hygiene Data'!$E$5,0,10*ROW('Hygiene Data'!E175))),'Data Summary'!DR181="Yes"),OFFSET('Hygiene Data'!$E$5,0,10*ROW('Hygiene Data'!E175)),NA())</f>
        <v>#N/A</v>
      </c>
      <c r="BD181" s="93" t="e">
        <f ca="true">+IF(AND(ISNUMBER(OFFSET('Hygiene Data'!$E$7,0,10*ROW('Hygiene Data'!E175))),'Data Summary'!DS181="Yes"),OFFSET('Hygiene Data'!$E$7,0,10*ROW('Hygiene Data'!E175)),NA())</f>
        <v>#N/A</v>
      </c>
      <c r="BE181" s="93" t="e">
        <f ca="true">+IF(AND(ISNUMBER(OFFSET('Hygiene Data'!$E$9,0,10*ROW('Hygiene Data'!E175))),'Data Summary'!DT181="Yes"),OFFSET('Hygiene Data'!$E$9,0,10*ROW('Hygiene Data'!E175)),NA())</f>
        <v>#N/A</v>
      </c>
      <c r="BF181" s="93" t="e">
        <f ca="true">+IF(AND(ISNUMBER(OFFSET('Hygiene Data'!$F$5,0,10*ROW('Hygiene Data'!F175))),'Data Summary'!DU181="Yes"),OFFSET('Hygiene Data'!$F$5,0,10*ROW('Hygiene Data'!F175)),NA())</f>
        <v>#N/A</v>
      </c>
      <c r="BG181" s="93" t="e">
        <f ca="true">+IF(AND(ISNUMBER(OFFSET('Hygiene Data'!$F$7,0,10*ROW('Hygiene Data'!F175))),'Data Summary'!DV181="Yes"),OFFSET('Hygiene Data'!$F$7,0,10*ROW('Hygiene Data'!F175)),NA())</f>
        <v>#N/A</v>
      </c>
      <c r="BH181" s="93" t="e">
        <f ca="true">+IF(AND(ISNUMBER(OFFSET('Hygiene Data'!$F$9,0,10*ROW('Hygiene Data'!F175))),'Data Summary'!DW181="Yes"),OFFSET('Hygiene Data'!$F$9,0,10*ROW('Hygiene Data'!F175)),NA())</f>
        <v>#N/A</v>
      </c>
      <c r="BI181" s="93" t="e">
        <f ca="true">+IF(AND(ISNUMBER(OFFSET('Hygiene Data'!$G$5,0,10*ROW('Hygiene Data'!G175))),'Data Summary'!DX181="Yes"),OFFSET('Hygiene Data'!$G$5,0,10*ROW('Hygiene Data'!G175)),NA())</f>
        <v>#N/A</v>
      </c>
      <c r="BJ181" s="93" t="e">
        <f ca="true">+IF(AND(ISNUMBER(OFFSET('Hygiene Data'!$G$7,0,10*ROW('Hygiene Data'!G175))),'Data Summary'!DY181="Yes"),OFFSET('Hygiene Data'!$G$7,0,10*ROW('Hygiene Data'!G175)),NA())</f>
        <v>#N/A</v>
      </c>
      <c r="BK181" s="93" t="e">
        <f ca="true">+IF(AND(ISNUMBER(OFFSET('Hygiene Data'!$G$9,0,10*ROW('Hygiene Data'!G175))),'Data Summary'!DZ181="Yes"),OFFSET('Hygiene Data'!$G$9,0,10*ROW('Hygiene Data'!G175)),NA())</f>
        <v>#N/A</v>
      </c>
      <c r="BL181" s="93" t="e">
        <f ca="true">+IF(AND(ISNUMBER(OFFSET('Hygiene Data'!$H$5,0,10*ROW('Hygiene Data'!H175))),'Data Summary'!EA181="Yes"),OFFSET('Hygiene Data'!$H$5,0,10*ROW('Hygiene Data'!H175)),NA())</f>
        <v>#N/A</v>
      </c>
      <c r="BM181" s="93" t="e">
        <f ca="true">+IF(AND(ISNUMBER(OFFSET('Hygiene Data'!$H$7,0,10*ROW('Hygiene Data'!H175))),'Data Summary'!EB181="Yes"),OFFSET('Hygiene Data'!$H$7,0,10*ROW('Hygiene Data'!H175)),NA())</f>
        <v>#N/A</v>
      </c>
      <c r="BN181" s="93" t="e">
        <f ca="true">+IF(AND(ISNUMBER(OFFSET('Hygiene Data'!$H$9,0,10*ROW('Hygiene Data'!H175))),'Data Summary'!EC181="Yes"),OFFSET('Hygiene Data'!$H$9,0,10*ROW('Hygiene Data'!H175)),NA())</f>
        <v>#N/A</v>
      </c>
      <c r="BO181" s="93" t="e">
        <f ca="true">+IF(AND(ISNUMBER(OFFSET('Hygiene Data'!$I$5,0,10*ROW('Hygiene Data'!I175))),'Data Summary'!ED181="Yes"),OFFSET('Hygiene Data'!$I$5,0,10*ROW('Hygiene Data'!I175)),NA())</f>
        <v>#N/A</v>
      </c>
      <c r="BP181" s="93" t="e">
        <f ca="true">+IF(AND(ISNUMBER(OFFSET('Hygiene Data'!$I$7,0,10*ROW('Hygiene Data'!I175))),'Data Summary'!EE181="Yes"),OFFSET('Hygiene Data'!$I$7,0,10*ROW('Hygiene Data'!I175)),NA())</f>
        <v>#N/A</v>
      </c>
      <c r="BQ181" s="93" t="e">
        <f ca="true">+IF(AND(ISNUMBER(OFFSET('Hygiene Data'!$I$9,0,10*ROW('Hygiene Data'!I175))),'Data Summary'!EF181="Yes"),OFFSET('Hygiene Data'!$I$9,0,10*ROW('Hygiene Data'!I175)),NA())</f>
        <v>#N/A</v>
      </c>
    </row>
    <row xmlns:x14ac="http://schemas.microsoft.com/office/spreadsheetml/2009/9/ac" r="182" x14ac:dyDescent="0.2">
      <c r="A182" s="328" t="e">
        <f ca="true">+RIGHT('Data Summary'!A182,LEN('Data Summary'!A182)-9)</f>
        <v>#VALUE!</v>
      </c>
      <c r="B182" s="35" t="str">
        <f ca="true">+IF(ISTEXT('Data Summary'!B182),'Data Summary'!B182,"")</f>
        <v/>
      </c>
      <c r="C182" s="327" t="e">
        <f ca="true">+VALUE('Data Summary'!C182)</f>
        <v>#VALUE!</v>
      </c>
      <c r="D182" s="91" t="e">
        <f ca="true">+IF(AND(ISNUMBER(OFFSET('Water Data'!$D$4,0,10*ROW('Water Data'!D176))),'Data Summary'!BS182="Yes"),100-OFFSET('Water Data'!$D$4,0,10*ROW('Water Data'!D176)),NA())</f>
        <v>#N/A</v>
      </c>
      <c r="E182" s="91" t="e">
        <f ca="true">+IF(AND(ISNUMBER(OFFSET('Water Data'!$D$6,0,10*ROW('Water Data'!D176))),'Data Summary'!BT182="Yes"),OFFSET('Water Data'!$D$6,0,10*ROW('Water Data'!D176)),NA())</f>
        <v>#N/A</v>
      </c>
      <c r="F182" s="91" t="e">
        <f ca="true">+IF(AND(ISNUMBER(OFFSET('Water Data'!$D$9,0,10*ROW('Water Data'!D176))),'Data Summary'!BU182="Yes"),OFFSET('Water Data'!$D$9,0,10*ROW('Water Data'!D176)),NA())</f>
        <v>#N/A</v>
      </c>
      <c r="G182" s="91" t="e">
        <f ca="true">+IF(AND(ISNUMBER(OFFSET('Water Data'!$E$4,0,10*ROW('Water Data'!E176))),'Data Summary'!BV182="Yes"),100-OFFSET('Water Data'!$E$4,0,10*ROW('Water Data'!E176)),NA())</f>
        <v>#N/A</v>
      </c>
      <c r="H182" s="91" t="e">
        <f ca="true">+IF(AND(ISNUMBER(OFFSET('Water Data'!$E$6,0,10*ROW('Water Data'!E176))),'Data Summary'!BW182="Yes"),OFFSET('Water Data'!$E$6,0,10*ROW('Water Data'!E176)),NA())</f>
        <v>#N/A</v>
      </c>
      <c r="I182" s="91" t="e">
        <f ca="true">+IF(AND(ISNUMBER(OFFSET('Water Data'!$E$9,0,10*ROW('Water Data'!E176))),'Data Summary'!BX182="Yes"),OFFSET('Water Data'!$E$9,0,10*ROW('Water Data'!E176)),NA())</f>
        <v>#N/A</v>
      </c>
      <c r="J182" s="91" t="e">
        <f ca="true">+IF(AND(ISNUMBER(OFFSET('Water Data'!$F$4,0,10*ROW('Water Data'!F176))),'Data Summary'!BY182="Yes"),100-OFFSET('Water Data'!$F$4,0,10*ROW('Water Data'!F176)),NA())</f>
        <v>#N/A</v>
      </c>
      <c r="K182" s="91" t="e">
        <f ca="true">+IF(AND(ISNUMBER(OFFSET('Water Data'!$F$6,0,10*ROW('Water Data'!F176))),'Data Summary'!BZ182="Yes"),OFFSET('Water Data'!$F$6,0,10*ROW('Water Data'!F176)),NA())</f>
        <v>#N/A</v>
      </c>
      <c r="L182" s="91" t="e">
        <f ca="true">+IF(AND(ISNUMBER(OFFSET('Water Data'!$F$9,0,10*ROW('Water Data'!F176))),'Data Summary'!CA182="Yes"),OFFSET('Water Data'!$F$9,0,10*ROW('Water Data'!F176)),NA())</f>
        <v>#N/A</v>
      </c>
      <c r="M182" s="91" t="e">
        <f ca="true">+IF(AND(ISNUMBER(OFFSET('Water Data'!$G$4,0,10*ROW('Water Data'!G176))),'Data Summary'!CB182="Yes"),100-OFFSET('Water Data'!$G$4,0,10*ROW('Water Data'!G176)),NA())</f>
        <v>#N/A</v>
      </c>
      <c r="N182" s="91" t="e">
        <f ca="true">+IF(AND(ISNUMBER(OFFSET('Water Data'!$G$6,0,10*ROW('Water Data'!G176))),'Data Summary'!CC182="Yes"),OFFSET('Water Data'!$G$6,0,10*ROW('Water Data'!G176)),NA())</f>
        <v>#N/A</v>
      </c>
      <c r="O182" s="91" t="e">
        <f ca="true">+IF(AND(ISNUMBER(OFFSET('Water Data'!$G$9,0,10*ROW('Water Data'!G176))),'Data Summary'!CD182="Yes"),OFFSET('Water Data'!$G$9,0,10*ROW('Water Data'!G176)),NA())</f>
        <v>#N/A</v>
      </c>
      <c r="P182" s="91" t="e">
        <f ca="true">+IF(AND(ISNUMBER(OFFSET('Water Data'!$H$4,0,10*ROW('Water Data'!H176))),'Data Summary'!CE182="Yes"),100-OFFSET('Water Data'!$H$4,0,10*ROW('Water Data'!H176)),NA())</f>
        <v>#N/A</v>
      </c>
      <c r="Q182" s="91" t="e">
        <f ca="true">+IF(AND(ISNUMBER(OFFSET('Water Data'!$H$6,0,10*ROW('Water Data'!H176))),'Data Summary'!CF182="Yes"),OFFSET('Water Data'!$H$6,0,10*ROW('Water Data'!H176)),NA())</f>
        <v>#N/A</v>
      </c>
      <c r="R182" s="91" t="e">
        <f ca="true">+IF(AND(ISNUMBER(OFFSET('Water Data'!$H$9,0,10*ROW('Water Data'!H176))),'Data Summary'!CG182="Yes"),OFFSET('Water Data'!$H$9,0,10*ROW('Water Data'!H176)),NA())</f>
        <v>#N/A</v>
      </c>
      <c r="S182" s="91" t="e">
        <f ca="true">+IF(AND(ISNUMBER(OFFSET('Water Data'!$I$4,0,10*ROW('Water Data'!I176))),'Data Summary'!CH182="Yes"),100-OFFSET('Water Data'!$I$4,0,10*ROW('Water Data'!I176)),NA())</f>
        <v>#N/A</v>
      </c>
      <c r="T182" s="91" t="e">
        <f ca="true">+IF(AND(ISNUMBER(OFFSET('Water Data'!$I$6,0,10*ROW('Water Data'!I176))),'Data Summary'!CI182="Yes"),OFFSET('Water Data'!$I$6,0,10*ROW('Water Data'!I176)),NA())</f>
        <v>#N/A</v>
      </c>
      <c r="U182" s="91" t="e">
        <f ca="true">+IF(AND(ISNUMBER(OFFSET('Water Data'!$I$9,0,10*ROW('Water Data'!I176))),'Data Summary'!CJ182="Yes"),OFFSET('Water Data'!$I$9,0,10*ROW('Water Data'!I176)),NA())</f>
        <v>#N/A</v>
      </c>
      <c r="V182" s="92" t="e">
        <f ca="true">+IF(AND(ISNUMBER(OFFSET('Sanitation Data'!$D$4,0,10*ROW('Sanitation Data'!D176))),'Data Summary'!CK182="Yes"),100-OFFSET('Sanitation Data'!$D$4,0,10*ROW('Sanitation Data'!D176)),NA())</f>
        <v>#N/A</v>
      </c>
      <c r="W182" s="92" t="e">
        <f ca="true">+IF(AND(ISNUMBER(OFFSET('Sanitation Data'!$D$6,0,10*ROW('Sanitation Data'!D176))),'Data Summary'!CL182="Yes"),OFFSET('Sanitation Data'!$D$6,0,10*ROW('Sanitation Data'!D176)),NA())</f>
        <v>#N/A</v>
      </c>
      <c r="X182" s="92" t="e">
        <f ca="true">+IF(AND(ISNUMBER(OFFSET('Sanitation Data'!$D$10,0,10*ROW('Sanitation Data'!D176))),'Data Summary'!CM182="Yes"),OFFSET('Sanitation Data'!$D$10,0,10*ROW('Sanitation Data'!D176)),NA())</f>
        <v>#N/A</v>
      </c>
      <c r="Y182" s="92" t="e">
        <f ca="true">+IF(AND(ISNUMBER(OFFSET('Sanitation Data'!$D$11,0,10*ROW('Sanitation Data'!D176))),'Data Summary'!CN182="Yes"),OFFSET('Sanitation Data'!$D$11,0,10*ROW('Sanitation Data'!D176)),NA())</f>
        <v>#N/A</v>
      </c>
      <c r="Z182" s="92" t="e">
        <f ca="true">+IF(AND(ISNUMBER(OFFSET('Sanitation Data'!$D$12,0,10*ROW('Sanitation Data'!D176))),'Data Summary'!CO182="Yes"),OFFSET('Sanitation Data'!$D$12,0,10*ROW('Sanitation Data'!D176)),NA())</f>
        <v>#N/A</v>
      </c>
      <c r="AA182" s="92" t="e">
        <f ca="true">+IF(AND(ISNUMBER(OFFSET('Sanitation Data'!$E$4,0,10*ROW('Sanitation Data'!E176))),'Data Summary'!CP182="Yes"),100-OFFSET('Sanitation Data'!$E$4,0,10*ROW('Sanitation Data'!E176)),NA())</f>
        <v>#N/A</v>
      </c>
      <c r="AB182" s="92" t="e">
        <f ca="true">+IF(AND(ISNUMBER(OFFSET('Sanitation Data'!$E$6,0,10*ROW('Sanitation Data'!E176))),'Data Summary'!CQ182="Yes"),OFFSET('Sanitation Data'!$E$6,0,10*ROW('Sanitation Data'!E176)),NA())</f>
        <v>#N/A</v>
      </c>
      <c r="AC182" s="92" t="e">
        <f ca="true">+IF(AND(ISNUMBER(OFFSET('Sanitation Data'!$E$10,0,10*ROW('Sanitation Data'!E176))),'Data Summary'!CR182="Yes"),OFFSET('Sanitation Data'!$E$10,0,10*ROW('Sanitation Data'!E176)),NA())</f>
        <v>#N/A</v>
      </c>
      <c r="AD182" s="92" t="e">
        <f ca="true">+IF(AND(ISNUMBER(OFFSET('Sanitation Data'!$E$11,0,10*ROW('Sanitation Data'!E176))),'Data Summary'!CS182="Yes"),OFFSET('Sanitation Data'!$E$11,0,10*ROW('Sanitation Data'!E176)),NA())</f>
        <v>#N/A</v>
      </c>
      <c r="AE182" s="92" t="e">
        <f ca="true">+IF(AND(ISNUMBER(OFFSET('Sanitation Data'!$E$12,0,10*ROW('Sanitation Data'!E176))),'Data Summary'!CT182="Yes"),OFFSET('Sanitation Data'!$E$12,0,10*ROW('Sanitation Data'!E176)),NA())</f>
        <v>#N/A</v>
      </c>
      <c r="AF182" s="92" t="e">
        <f ca="true">+IF(AND(ISNUMBER(OFFSET('Sanitation Data'!$F$4,0,10*ROW('Sanitation Data'!F176))),'Data Summary'!CU182="Yes"),100-OFFSET('Sanitation Data'!$F$4,0,10*ROW('Sanitation Data'!F176)),NA())</f>
        <v>#N/A</v>
      </c>
      <c r="AG182" s="92" t="e">
        <f ca="true">+IF(AND(ISNUMBER(OFFSET('Sanitation Data'!$F$6,0,10*ROW('Sanitation Data'!F176))),'Data Summary'!CV182="Yes"),OFFSET('Sanitation Data'!$F$6,0,10*ROW('Sanitation Data'!F176)),NA())</f>
        <v>#N/A</v>
      </c>
      <c r="AH182" s="92" t="e">
        <f ca="true">+IF(AND(ISNUMBER(OFFSET('Sanitation Data'!$F$10,0,10*ROW('Sanitation Data'!F176))),'Data Summary'!CW182="Yes"),OFFSET('Sanitation Data'!$F$10,0,10*ROW('Sanitation Data'!F176)),NA())</f>
        <v>#N/A</v>
      </c>
      <c r="AI182" s="92" t="e">
        <f ca="true">+IF(AND(ISNUMBER(OFFSET('Sanitation Data'!$F$11,0,10*ROW('Sanitation Data'!F176))),'Data Summary'!CX182="Yes"),OFFSET('Sanitation Data'!$F$11,0,10*ROW('Sanitation Data'!F176)),NA())</f>
        <v>#N/A</v>
      </c>
      <c r="AJ182" s="92" t="e">
        <f ca="true">+IF(AND(ISNUMBER(OFFSET('Sanitation Data'!$F$12,0,10*ROW('Sanitation Data'!F176))),'Data Summary'!CY182="Yes"),OFFSET('Sanitation Data'!$F$12,0,10*ROW('Sanitation Data'!F176)),NA())</f>
        <v>#N/A</v>
      </c>
      <c r="AK182" s="92" t="e">
        <f ca="true">+IF(AND(ISNUMBER(OFFSET('Sanitation Data'!$G$4,0,10*ROW('Sanitation Data'!G176))),'Data Summary'!CZ182="Yes"),100-OFFSET('Sanitation Data'!$G$4,0,10*ROW('Sanitation Data'!G176)),NA())</f>
        <v>#N/A</v>
      </c>
      <c r="AL182" s="92" t="e">
        <f ca="true">+IF(AND(ISNUMBER(OFFSET('Sanitation Data'!$G$6,0,10*ROW('Sanitation Data'!G176))),'Data Summary'!DA182="Yes"),OFFSET('Sanitation Data'!$G$6,0,10*ROW('Sanitation Data'!G176)),NA())</f>
        <v>#N/A</v>
      </c>
      <c r="AM182" s="92" t="e">
        <f ca="true">+IF(AND(ISNUMBER(OFFSET('Sanitation Data'!$G$10,0,10*ROW('Sanitation Data'!G176))),'Data Summary'!DB182="Yes"),OFFSET('Sanitation Data'!$G$10,0,10*ROW('Sanitation Data'!G176)),NA())</f>
        <v>#N/A</v>
      </c>
      <c r="AN182" s="92" t="e">
        <f ca="true">+IF(AND(ISNUMBER(OFFSET('Sanitation Data'!$G$11,0,10*ROW('Sanitation Data'!G176))),'Data Summary'!DC182="Yes"),OFFSET('Sanitation Data'!$G$11,0,10*ROW('Sanitation Data'!G176)),NA())</f>
        <v>#N/A</v>
      </c>
      <c r="AO182" s="92" t="e">
        <f ca="true">+IF(AND(ISNUMBER(OFFSET('Sanitation Data'!$G$12,0,10*ROW('Sanitation Data'!G176))),'Data Summary'!DD182="Yes"),OFFSET('Sanitation Data'!$G$12,0,10*ROW('Sanitation Data'!G176)),NA())</f>
        <v>#N/A</v>
      </c>
      <c r="AP182" s="92" t="e">
        <f ca="true">+IF(AND(ISNUMBER(OFFSET('Sanitation Data'!$H$4,0,10*ROW('Sanitation Data'!H176))),'Data Summary'!DE182="Yes"),100-OFFSET('Sanitation Data'!$H$4,0,10*ROW('Sanitation Data'!H176)),NA())</f>
        <v>#N/A</v>
      </c>
      <c r="AQ182" s="92" t="e">
        <f ca="true">+IF(AND(ISNUMBER(OFFSET('Sanitation Data'!$H$6,0,10*ROW('Sanitation Data'!H176))),'Data Summary'!DF182="Yes"),OFFSET('Sanitation Data'!$H$6,0,10*ROW('Sanitation Data'!H176)),NA())</f>
        <v>#N/A</v>
      </c>
      <c r="AR182" s="92" t="e">
        <f ca="true">+IF(AND(ISNUMBER(OFFSET('Sanitation Data'!$H$10,0,10*ROW('Sanitation Data'!H176))),'Data Summary'!DG182="Yes"),OFFSET('Sanitation Data'!$H$10,0,10*ROW('Sanitation Data'!H176)),NA())</f>
        <v>#N/A</v>
      </c>
      <c r="AS182" s="92" t="e">
        <f ca="true">+IF(AND(ISNUMBER(OFFSET('Sanitation Data'!$H$11,0,10*ROW('Sanitation Data'!H176))),'Data Summary'!DH182="Yes"),OFFSET('Sanitation Data'!$H$11,0,10*ROW('Sanitation Data'!H176)),NA())</f>
        <v>#N/A</v>
      </c>
      <c r="AT182" s="92" t="e">
        <f ca="true">+IF(AND(ISNUMBER(OFFSET('Sanitation Data'!$H$12,0,10*ROW('Sanitation Data'!H176))),'Data Summary'!DI182="Yes"),OFFSET('Sanitation Data'!$H$12,0,10*ROW('Sanitation Data'!H176)),NA())</f>
        <v>#N/A</v>
      </c>
      <c r="AU182" s="92" t="e">
        <f ca="true">+IF(AND(ISNUMBER(OFFSET('Sanitation Data'!$I$4,0,10*ROW('Sanitation Data'!I176))),'Data Summary'!DJ182="Yes"),100-OFFSET('Sanitation Data'!$I$4,0,10*ROW('Sanitation Data'!I176)),NA())</f>
        <v>#N/A</v>
      </c>
      <c r="AV182" s="92" t="e">
        <f ca="true">+IF(AND(ISNUMBER(OFFSET('Sanitation Data'!$I$6,0,10*ROW('Sanitation Data'!I176))),'Data Summary'!DK182="Yes"),OFFSET('Sanitation Data'!$I$6,0,10*ROW('Sanitation Data'!I176)),NA())</f>
        <v>#N/A</v>
      </c>
      <c r="AW182" s="92" t="e">
        <f ca="true">+IF(AND(ISNUMBER(OFFSET('Sanitation Data'!$I$10,0,10*ROW('Sanitation Data'!I176))),'Data Summary'!DL182="Yes"),OFFSET('Sanitation Data'!$I$10,0,10*ROW('Sanitation Data'!I176)),NA())</f>
        <v>#N/A</v>
      </c>
      <c r="AX182" s="92" t="e">
        <f ca="true">+IF(AND(ISNUMBER(OFFSET('Sanitation Data'!$I$11,0,10*ROW('Sanitation Data'!I176))),'Data Summary'!DM182="Yes"),OFFSET('Sanitation Data'!$I$11,0,10*ROW('Sanitation Data'!I176)),NA())</f>
        <v>#N/A</v>
      </c>
      <c r="AY182" s="92" t="e">
        <f ca="true">+IF(AND(ISNUMBER(OFFSET('Sanitation Data'!$I$12,0,10*ROW('Sanitation Data'!I176))),'Data Summary'!DN182="Yes"),OFFSET('Sanitation Data'!$I$12,0,10*ROW('Sanitation Data'!I176)),NA())</f>
        <v>#N/A</v>
      </c>
      <c r="AZ182" s="93" t="e">
        <f ca="true">+IF(AND(ISNUMBER(OFFSET('Hygiene Data'!$D$5,0,10*ROW('Hygiene Data'!D176))),'Data Summary'!DO182="Yes"),OFFSET('Hygiene Data'!$D$5,0,10*ROW('Hygiene Data'!D176)),NA())</f>
        <v>#N/A</v>
      </c>
      <c r="BA182" s="93" t="e">
        <f ca="true">+IF(AND(ISNUMBER(OFFSET('Hygiene Data'!$D$7,0,10*ROW('Hygiene Data'!D176))),'Data Summary'!DP182="Yes"),OFFSET('Hygiene Data'!$D$7,0,10*ROW('Hygiene Data'!D176)),NA())</f>
        <v>#N/A</v>
      </c>
      <c r="BB182" s="93" t="e">
        <f ca="true">+IF(AND(ISNUMBER(OFFSET('Hygiene Data'!$D$9,0,10*ROW('Hygiene Data'!D176))),'Data Summary'!DQ182="Yes"),OFFSET('Hygiene Data'!$D$9,0,10*ROW('Hygiene Data'!D176)),NA())</f>
        <v>#N/A</v>
      </c>
      <c r="BC182" s="93" t="e">
        <f ca="true">+IF(AND(ISNUMBER(OFFSET('Hygiene Data'!$E$5,0,10*ROW('Hygiene Data'!E176))),'Data Summary'!DR182="Yes"),OFFSET('Hygiene Data'!$E$5,0,10*ROW('Hygiene Data'!E176)),NA())</f>
        <v>#N/A</v>
      </c>
      <c r="BD182" s="93" t="e">
        <f ca="true">+IF(AND(ISNUMBER(OFFSET('Hygiene Data'!$E$7,0,10*ROW('Hygiene Data'!E176))),'Data Summary'!DS182="Yes"),OFFSET('Hygiene Data'!$E$7,0,10*ROW('Hygiene Data'!E176)),NA())</f>
        <v>#N/A</v>
      </c>
      <c r="BE182" s="93" t="e">
        <f ca="true">+IF(AND(ISNUMBER(OFFSET('Hygiene Data'!$E$9,0,10*ROW('Hygiene Data'!E176))),'Data Summary'!DT182="Yes"),OFFSET('Hygiene Data'!$E$9,0,10*ROW('Hygiene Data'!E176)),NA())</f>
        <v>#N/A</v>
      </c>
      <c r="BF182" s="93" t="e">
        <f ca="true">+IF(AND(ISNUMBER(OFFSET('Hygiene Data'!$F$5,0,10*ROW('Hygiene Data'!F176))),'Data Summary'!DU182="Yes"),OFFSET('Hygiene Data'!$F$5,0,10*ROW('Hygiene Data'!F176)),NA())</f>
        <v>#N/A</v>
      </c>
      <c r="BG182" s="93" t="e">
        <f ca="true">+IF(AND(ISNUMBER(OFFSET('Hygiene Data'!$F$7,0,10*ROW('Hygiene Data'!F176))),'Data Summary'!DV182="Yes"),OFFSET('Hygiene Data'!$F$7,0,10*ROW('Hygiene Data'!F176)),NA())</f>
        <v>#N/A</v>
      </c>
      <c r="BH182" s="93" t="e">
        <f ca="true">+IF(AND(ISNUMBER(OFFSET('Hygiene Data'!$F$9,0,10*ROW('Hygiene Data'!F176))),'Data Summary'!DW182="Yes"),OFFSET('Hygiene Data'!$F$9,0,10*ROW('Hygiene Data'!F176)),NA())</f>
        <v>#N/A</v>
      </c>
      <c r="BI182" s="93" t="e">
        <f ca="true">+IF(AND(ISNUMBER(OFFSET('Hygiene Data'!$G$5,0,10*ROW('Hygiene Data'!G176))),'Data Summary'!DX182="Yes"),OFFSET('Hygiene Data'!$G$5,0,10*ROW('Hygiene Data'!G176)),NA())</f>
        <v>#N/A</v>
      </c>
      <c r="BJ182" s="93" t="e">
        <f ca="true">+IF(AND(ISNUMBER(OFFSET('Hygiene Data'!$G$7,0,10*ROW('Hygiene Data'!G176))),'Data Summary'!DY182="Yes"),OFFSET('Hygiene Data'!$G$7,0,10*ROW('Hygiene Data'!G176)),NA())</f>
        <v>#N/A</v>
      </c>
      <c r="BK182" s="93" t="e">
        <f ca="true">+IF(AND(ISNUMBER(OFFSET('Hygiene Data'!$G$9,0,10*ROW('Hygiene Data'!G176))),'Data Summary'!DZ182="Yes"),OFFSET('Hygiene Data'!$G$9,0,10*ROW('Hygiene Data'!G176)),NA())</f>
        <v>#N/A</v>
      </c>
      <c r="BL182" s="93" t="e">
        <f ca="true">+IF(AND(ISNUMBER(OFFSET('Hygiene Data'!$H$5,0,10*ROW('Hygiene Data'!H176))),'Data Summary'!EA182="Yes"),OFFSET('Hygiene Data'!$H$5,0,10*ROW('Hygiene Data'!H176)),NA())</f>
        <v>#N/A</v>
      </c>
      <c r="BM182" s="93" t="e">
        <f ca="true">+IF(AND(ISNUMBER(OFFSET('Hygiene Data'!$H$7,0,10*ROW('Hygiene Data'!H176))),'Data Summary'!EB182="Yes"),OFFSET('Hygiene Data'!$H$7,0,10*ROW('Hygiene Data'!H176)),NA())</f>
        <v>#N/A</v>
      </c>
      <c r="BN182" s="93" t="e">
        <f ca="true">+IF(AND(ISNUMBER(OFFSET('Hygiene Data'!$H$9,0,10*ROW('Hygiene Data'!H176))),'Data Summary'!EC182="Yes"),OFFSET('Hygiene Data'!$H$9,0,10*ROW('Hygiene Data'!H176)),NA())</f>
        <v>#N/A</v>
      </c>
      <c r="BO182" s="93" t="e">
        <f ca="true">+IF(AND(ISNUMBER(OFFSET('Hygiene Data'!$I$5,0,10*ROW('Hygiene Data'!I176))),'Data Summary'!ED182="Yes"),OFFSET('Hygiene Data'!$I$5,0,10*ROW('Hygiene Data'!I176)),NA())</f>
        <v>#N/A</v>
      </c>
      <c r="BP182" s="93" t="e">
        <f ca="true">+IF(AND(ISNUMBER(OFFSET('Hygiene Data'!$I$7,0,10*ROW('Hygiene Data'!I176))),'Data Summary'!EE182="Yes"),OFFSET('Hygiene Data'!$I$7,0,10*ROW('Hygiene Data'!I176)),NA())</f>
        <v>#N/A</v>
      </c>
      <c r="BQ182" s="93" t="e">
        <f ca="true">+IF(AND(ISNUMBER(OFFSET('Hygiene Data'!$I$9,0,10*ROW('Hygiene Data'!I176))),'Data Summary'!EF182="Yes"),OFFSET('Hygiene Data'!$I$9,0,10*ROW('Hygiene Data'!I176)),NA())</f>
        <v>#N/A</v>
      </c>
    </row>
    <row xmlns:x14ac="http://schemas.microsoft.com/office/spreadsheetml/2009/9/ac" r="183" x14ac:dyDescent="0.2">
      <c r="A183" s="328" t="e">
        <f ca="true">+RIGHT('Data Summary'!A183,LEN('Data Summary'!A183)-9)</f>
        <v>#VALUE!</v>
      </c>
      <c r="B183" s="35" t="str">
        <f ca="true">+IF(ISTEXT('Data Summary'!B183),'Data Summary'!B183,"")</f>
        <v/>
      </c>
      <c r="C183" s="327" t="e">
        <f ca="true">+VALUE('Data Summary'!C183)</f>
        <v>#VALUE!</v>
      </c>
      <c r="D183" s="91" t="e">
        <f ca="true">+IF(AND(ISNUMBER(OFFSET('Water Data'!$D$4,0,10*ROW('Water Data'!D177))),'Data Summary'!BS183="Yes"),100-OFFSET('Water Data'!$D$4,0,10*ROW('Water Data'!D177)),NA())</f>
        <v>#N/A</v>
      </c>
      <c r="E183" s="91" t="e">
        <f ca="true">+IF(AND(ISNUMBER(OFFSET('Water Data'!$D$6,0,10*ROW('Water Data'!D177))),'Data Summary'!BT183="Yes"),OFFSET('Water Data'!$D$6,0,10*ROW('Water Data'!D177)),NA())</f>
        <v>#N/A</v>
      </c>
      <c r="F183" s="91" t="e">
        <f ca="true">+IF(AND(ISNUMBER(OFFSET('Water Data'!$D$9,0,10*ROW('Water Data'!D177))),'Data Summary'!BU183="Yes"),OFFSET('Water Data'!$D$9,0,10*ROW('Water Data'!D177)),NA())</f>
        <v>#N/A</v>
      </c>
      <c r="G183" s="91" t="e">
        <f ca="true">+IF(AND(ISNUMBER(OFFSET('Water Data'!$E$4,0,10*ROW('Water Data'!E177))),'Data Summary'!BV183="Yes"),100-OFFSET('Water Data'!$E$4,0,10*ROW('Water Data'!E177)),NA())</f>
        <v>#N/A</v>
      </c>
      <c r="H183" s="91" t="e">
        <f ca="true">+IF(AND(ISNUMBER(OFFSET('Water Data'!$E$6,0,10*ROW('Water Data'!E177))),'Data Summary'!BW183="Yes"),OFFSET('Water Data'!$E$6,0,10*ROW('Water Data'!E177)),NA())</f>
        <v>#N/A</v>
      </c>
      <c r="I183" s="91" t="e">
        <f ca="true">+IF(AND(ISNUMBER(OFFSET('Water Data'!$E$9,0,10*ROW('Water Data'!E177))),'Data Summary'!BX183="Yes"),OFFSET('Water Data'!$E$9,0,10*ROW('Water Data'!E177)),NA())</f>
        <v>#N/A</v>
      </c>
      <c r="J183" s="91" t="e">
        <f ca="true">+IF(AND(ISNUMBER(OFFSET('Water Data'!$F$4,0,10*ROW('Water Data'!F177))),'Data Summary'!BY183="Yes"),100-OFFSET('Water Data'!$F$4,0,10*ROW('Water Data'!F177)),NA())</f>
        <v>#N/A</v>
      </c>
      <c r="K183" s="91" t="e">
        <f ca="true">+IF(AND(ISNUMBER(OFFSET('Water Data'!$F$6,0,10*ROW('Water Data'!F177))),'Data Summary'!BZ183="Yes"),OFFSET('Water Data'!$F$6,0,10*ROW('Water Data'!F177)),NA())</f>
        <v>#N/A</v>
      </c>
      <c r="L183" s="91" t="e">
        <f ca="true">+IF(AND(ISNUMBER(OFFSET('Water Data'!$F$9,0,10*ROW('Water Data'!F177))),'Data Summary'!CA183="Yes"),OFFSET('Water Data'!$F$9,0,10*ROW('Water Data'!F177)),NA())</f>
        <v>#N/A</v>
      </c>
      <c r="M183" s="91" t="e">
        <f ca="true">+IF(AND(ISNUMBER(OFFSET('Water Data'!$G$4,0,10*ROW('Water Data'!G177))),'Data Summary'!CB183="Yes"),100-OFFSET('Water Data'!$G$4,0,10*ROW('Water Data'!G177)),NA())</f>
        <v>#N/A</v>
      </c>
      <c r="N183" s="91" t="e">
        <f ca="true">+IF(AND(ISNUMBER(OFFSET('Water Data'!$G$6,0,10*ROW('Water Data'!G177))),'Data Summary'!CC183="Yes"),OFFSET('Water Data'!$G$6,0,10*ROW('Water Data'!G177)),NA())</f>
        <v>#N/A</v>
      </c>
      <c r="O183" s="91" t="e">
        <f ca="true">+IF(AND(ISNUMBER(OFFSET('Water Data'!$G$9,0,10*ROW('Water Data'!G177))),'Data Summary'!CD183="Yes"),OFFSET('Water Data'!$G$9,0,10*ROW('Water Data'!G177)),NA())</f>
        <v>#N/A</v>
      </c>
      <c r="P183" s="91" t="e">
        <f ca="true">+IF(AND(ISNUMBER(OFFSET('Water Data'!$H$4,0,10*ROW('Water Data'!H177))),'Data Summary'!CE183="Yes"),100-OFFSET('Water Data'!$H$4,0,10*ROW('Water Data'!H177)),NA())</f>
        <v>#N/A</v>
      </c>
      <c r="Q183" s="91" t="e">
        <f ca="true">+IF(AND(ISNUMBER(OFFSET('Water Data'!$H$6,0,10*ROW('Water Data'!H177))),'Data Summary'!CF183="Yes"),OFFSET('Water Data'!$H$6,0,10*ROW('Water Data'!H177)),NA())</f>
        <v>#N/A</v>
      </c>
      <c r="R183" s="91" t="e">
        <f ca="true">+IF(AND(ISNUMBER(OFFSET('Water Data'!$H$9,0,10*ROW('Water Data'!H177))),'Data Summary'!CG183="Yes"),OFFSET('Water Data'!$H$9,0,10*ROW('Water Data'!H177)),NA())</f>
        <v>#N/A</v>
      </c>
      <c r="S183" s="91" t="e">
        <f ca="true">+IF(AND(ISNUMBER(OFFSET('Water Data'!$I$4,0,10*ROW('Water Data'!I177))),'Data Summary'!CH183="Yes"),100-OFFSET('Water Data'!$I$4,0,10*ROW('Water Data'!I177)),NA())</f>
        <v>#N/A</v>
      </c>
      <c r="T183" s="91" t="e">
        <f ca="true">+IF(AND(ISNUMBER(OFFSET('Water Data'!$I$6,0,10*ROW('Water Data'!I177))),'Data Summary'!CI183="Yes"),OFFSET('Water Data'!$I$6,0,10*ROW('Water Data'!I177)),NA())</f>
        <v>#N/A</v>
      </c>
      <c r="U183" s="91" t="e">
        <f ca="true">+IF(AND(ISNUMBER(OFFSET('Water Data'!$I$9,0,10*ROW('Water Data'!I177))),'Data Summary'!CJ183="Yes"),OFFSET('Water Data'!$I$9,0,10*ROW('Water Data'!I177)),NA())</f>
        <v>#N/A</v>
      </c>
      <c r="V183" s="92" t="e">
        <f ca="true">+IF(AND(ISNUMBER(OFFSET('Sanitation Data'!$D$4,0,10*ROW('Sanitation Data'!D177))),'Data Summary'!CK183="Yes"),100-OFFSET('Sanitation Data'!$D$4,0,10*ROW('Sanitation Data'!D177)),NA())</f>
        <v>#N/A</v>
      </c>
      <c r="W183" s="92" t="e">
        <f ca="true">+IF(AND(ISNUMBER(OFFSET('Sanitation Data'!$D$6,0,10*ROW('Sanitation Data'!D177))),'Data Summary'!CL183="Yes"),OFFSET('Sanitation Data'!$D$6,0,10*ROW('Sanitation Data'!D177)),NA())</f>
        <v>#N/A</v>
      </c>
      <c r="X183" s="92" t="e">
        <f ca="true">+IF(AND(ISNUMBER(OFFSET('Sanitation Data'!$D$10,0,10*ROW('Sanitation Data'!D177))),'Data Summary'!CM183="Yes"),OFFSET('Sanitation Data'!$D$10,0,10*ROW('Sanitation Data'!D177)),NA())</f>
        <v>#N/A</v>
      </c>
      <c r="Y183" s="92" t="e">
        <f ca="true">+IF(AND(ISNUMBER(OFFSET('Sanitation Data'!$D$11,0,10*ROW('Sanitation Data'!D177))),'Data Summary'!CN183="Yes"),OFFSET('Sanitation Data'!$D$11,0,10*ROW('Sanitation Data'!D177)),NA())</f>
        <v>#N/A</v>
      </c>
      <c r="Z183" s="92" t="e">
        <f ca="true">+IF(AND(ISNUMBER(OFFSET('Sanitation Data'!$D$12,0,10*ROW('Sanitation Data'!D177))),'Data Summary'!CO183="Yes"),OFFSET('Sanitation Data'!$D$12,0,10*ROW('Sanitation Data'!D177)),NA())</f>
        <v>#N/A</v>
      </c>
      <c r="AA183" s="92" t="e">
        <f ca="true">+IF(AND(ISNUMBER(OFFSET('Sanitation Data'!$E$4,0,10*ROW('Sanitation Data'!E177))),'Data Summary'!CP183="Yes"),100-OFFSET('Sanitation Data'!$E$4,0,10*ROW('Sanitation Data'!E177)),NA())</f>
        <v>#N/A</v>
      </c>
      <c r="AB183" s="92" t="e">
        <f ca="true">+IF(AND(ISNUMBER(OFFSET('Sanitation Data'!$E$6,0,10*ROW('Sanitation Data'!E177))),'Data Summary'!CQ183="Yes"),OFFSET('Sanitation Data'!$E$6,0,10*ROW('Sanitation Data'!E177)),NA())</f>
        <v>#N/A</v>
      </c>
      <c r="AC183" s="92" t="e">
        <f ca="true">+IF(AND(ISNUMBER(OFFSET('Sanitation Data'!$E$10,0,10*ROW('Sanitation Data'!E177))),'Data Summary'!CR183="Yes"),OFFSET('Sanitation Data'!$E$10,0,10*ROW('Sanitation Data'!E177)),NA())</f>
        <v>#N/A</v>
      </c>
      <c r="AD183" s="92" t="e">
        <f ca="true">+IF(AND(ISNUMBER(OFFSET('Sanitation Data'!$E$11,0,10*ROW('Sanitation Data'!E177))),'Data Summary'!CS183="Yes"),OFFSET('Sanitation Data'!$E$11,0,10*ROW('Sanitation Data'!E177)),NA())</f>
        <v>#N/A</v>
      </c>
      <c r="AE183" s="92" t="e">
        <f ca="true">+IF(AND(ISNUMBER(OFFSET('Sanitation Data'!$E$12,0,10*ROW('Sanitation Data'!E177))),'Data Summary'!CT183="Yes"),OFFSET('Sanitation Data'!$E$12,0,10*ROW('Sanitation Data'!E177)),NA())</f>
        <v>#N/A</v>
      </c>
      <c r="AF183" s="92" t="e">
        <f ca="true">+IF(AND(ISNUMBER(OFFSET('Sanitation Data'!$F$4,0,10*ROW('Sanitation Data'!F177))),'Data Summary'!CU183="Yes"),100-OFFSET('Sanitation Data'!$F$4,0,10*ROW('Sanitation Data'!F177)),NA())</f>
        <v>#N/A</v>
      </c>
      <c r="AG183" s="92" t="e">
        <f ca="true">+IF(AND(ISNUMBER(OFFSET('Sanitation Data'!$F$6,0,10*ROW('Sanitation Data'!F177))),'Data Summary'!CV183="Yes"),OFFSET('Sanitation Data'!$F$6,0,10*ROW('Sanitation Data'!F177)),NA())</f>
        <v>#N/A</v>
      </c>
      <c r="AH183" s="92" t="e">
        <f ca="true">+IF(AND(ISNUMBER(OFFSET('Sanitation Data'!$F$10,0,10*ROW('Sanitation Data'!F177))),'Data Summary'!CW183="Yes"),OFFSET('Sanitation Data'!$F$10,0,10*ROW('Sanitation Data'!F177)),NA())</f>
        <v>#N/A</v>
      </c>
      <c r="AI183" s="92" t="e">
        <f ca="true">+IF(AND(ISNUMBER(OFFSET('Sanitation Data'!$F$11,0,10*ROW('Sanitation Data'!F177))),'Data Summary'!CX183="Yes"),OFFSET('Sanitation Data'!$F$11,0,10*ROW('Sanitation Data'!F177)),NA())</f>
        <v>#N/A</v>
      </c>
      <c r="AJ183" s="92" t="e">
        <f ca="true">+IF(AND(ISNUMBER(OFFSET('Sanitation Data'!$F$12,0,10*ROW('Sanitation Data'!F177))),'Data Summary'!CY183="Yes"),OFFSET('Sanitation Data'!$F$12,0,10*ROW('Sanitation Data'!F177)),NA())</f>
        <v>#N/A</v>
      </c>
      <c r="AK183" s="92" t="e">
        <f ca="true">+IF(AND(ISNUMBER(OFFSET('Sanitation Data'!$G$4,0,10*ROW('Sanitation Data'!G177))),'Data Summary'!CZ183="Yes"),100-OFFSET('Sanitation Data'!$G$4,0,10*ROW('Sanitation Data'!G177)),NA())</f>
        <v>#N/A</v>
      </c>
      <c r="AL183" s="92" t="e">
        <f ca="true">+IF(AND(ISNUMBER(OFFSET('Sanitation Data'!$G$6,0,10*ROW('Sanitation Data'!G177))),'Data Summary'!DA183="Yes"),OFFSET('Sanitation Data'!$G$6,0,10*ROW('Sanitation Data'!G177)),NA())</f>
        <v>#N/A</v>
      </c>
      <c r="AM183" s="92" t="e">
        <f ca="true">+IF(AND(ISNUMBER(OFFSET('Sanitation Data'!$G$10,0,10*ROW('Sanitation Data'!G177))),'Data Summary'!DB183="Yes"),OFFSET('Sanitation Data'!$G$10,0,10*ROW('Sanitation Data'!G177)),NA())</f>
        <v>#N/A</v>
      </c>
      <c r="AN183" s="92" t="e">
        <f ca="true">+IF(AND(ISNUMBER(OFFSET('Sanitation Data'!$G$11,0,10*ROW('Sanitation Data'!G177))),'Data Summary'!DC183="Yes"),OFFSET('Sanitation Data'!$G$11,0,10*ROW('Sanitation Data'!G177)),NA())</f>
        <v>#N/A</v>
      </c>
      <c r="AO183" s="92" t="e">
        <f ca="true">+IF(AND(ISNUMBER(OFFSET('Sanitation Data'!$G$12,0,10*ROW('Sanitation Data'!G177))),'Data Summary'!DD183="Yes"),OFFSET('Sanitation Data'!$G$12,0,10*ROW('Sanitation Data'!G177)),NA())</f>
        <v>#N/A</v>
      </c>
      <c r="AP183" s="92" t="e">
        <f ca="true">+IF(AND(ISNUMBER(OFFSET('Sanitation Data'!$H$4,0,10*ROW('Sanitation Data'!H177))),'Data Summary'!DE183="Yes"),100-OFFSET('Sanitation Data'!$H$4,0,10*ROW('Sanitation Data'!H177)),NA())</f>
        <v>#N/A</v>
      </c>
      <c r="AQ183" s="92" t="e">
        <f ca="true">+IF(AND(ISNUMBER(OFFSET('Sanitation Data'!$H$6,0,10*ROW('Sanitation Data'!H177))),'Data Summary'!DF183="Yes"),OFFSET('Sanitation Data'!$H$6,0,10*ROW('Sanitation Data'!H177)),NA())</f>
        <v>#N/A</v>
      </c>
      <c r="AR183" s="92" t="e">
        <f ca="true">+IF(AND(ISNUMBER(OFFSET('Sanitation Data'!$H$10,0,10*ROW('Sanitation Data'!H177))),'Data Summary'!DG183="Yes"),OFFSET('Sanitation Data'!$H$10,0,10*ROW('Sanitation Data'!H177)),NA())</f>
        <v>#N/A</v>
      </c>
      <c r="AS183" s="92" t="e">
        <f ca="true">+IF(AND(ISNUMBER(OFFSET('Sanitation Data'!$H$11,0,10*ROW('Sanitation Data'!H177))),'Data Summary'!DH183="Yes"),OFFSET('Sanitation Data'!$H$11,0,10*ROW('Sanitation Data'!H177)),NA())</f>
        <v>#N/A</v>
      </c>
      <c r="AT183" s="92" t="e">
        <f ca="true">+IF(AND(ISNUMBER(OFFSET('Sanitation Data'!$H$12,0,10*ROW('Sanitation Data'!H177))),'Data Summary'!DI183="Yes"),OFFSET('Sanitation Data'!$H$12,0,10*ROW('Sanitation Data'!H177)),NA())</f>
        <v>#N/A</v>
      </c>
      <c r="AU183" s="92" t="e">
        <f ca="true">+IF(AND(ISNUMBER(OFFSET('Sanitation Data'!$I$4,0,10*ROW('Sanitation Data'!I177))),'Data Summary'!DJ183="Yes"),100-OFFSET('Sanitation Data'!$I$4,0,10*ROW('Sanitation Data'!I177)),NA())</f>
        <v>#N/A</v>
      </c>
      <c r="AV183" s="92" t="e">
        <f ca="true">+IF(AND(ISNUMBER(OFFSET('Sanitation Data'!$I$6,0,10*ROW('Sanitation Data'!I177))),'Data Summary'!DK183="Yes"),OFFSET('Sanitation Data'!$I$6,0,10*ROW('Sanitation Data'!I177)),NA())</f>
        <v>#N/A</v>
      </c>
      <c r="AW183" s="92" t="e">
        <f ca="true">+IF(AND(ISNUMBER(OFFSET('Sanitation Data'!$I$10,0,10*ROW('Sanitation Data'!I177))),'Data Summary'!DL183="Yes"),OFFSET('Sanitation Data'!$I$10,0,10*ROW('Sanitation Data'!I177)),NA())</f>
        <v>#N/A</v>
      </c>
      <c r="AX183" s="92" t="e">
        <f ca="true">+IF(AND(ISNUMBER(OFFSET('Sanitation Data'!$I$11,0,10*ROW('Sanitation Data'!I177))),'Data Summary'!DM183="Yes"),OFFSET('Sanitation Data'!$I$11,0,10*ROW('Sanitation Data'!I177)),NA())</f>
        <v>#N/A</v>
      </c>
      <c r="AY183" s="92" t="e">
        <f ca="true">+IF(AND(ISNUMBER(OFFSET('Sanitation Data'!$I$12,0,10*ROW('Sanitation Data'!I177))),'Data Summary'!DN183="Yes"),OFFSET('Sanitation Data'!$I$12,0,10*ROW('Sanitation Data'!I177)),NA())</f>
        <v>#N/A</v>
      </c>
      <c r="AZ183" s="93" t="e">
        <f ca="true">+IF(AND(ISNUMBER(OFFSET('Hygiene Data'!$D$5,0,10*ROW('Hygiene Data'!D177))),'Data Summary'!DO183="Yes"),OFFSET('Hygiene Data'!$D$5,0,10*ROW('Hygiene Data'!D177)),NA())</f>
        <v>#N/A</v>
      </c>
      <c r="BA183" s="93" t="e">
        <f ca="true">+IF(AND(ISNUMBER(OFFSET('Hygiene Data'!$D$7,0,10*ROW('Hygiene Data'!D177))),'Data Summary'!DP183="Yes"),OFFSET('Hygiene Data'!$D$7,0,10*ROW('Hygiene Data'!D177)),NA())</f>
        <v>#N/A</v>
      </c>
      <c r="BB183" s="93" t="e">
        <f ca="true">+IF(AND(ISNUMBER(OFFSET('Hygiene Data'!$D$9,0,10*ROW('Hygiene Data'!D177))),'Data Summary'!DQ183="Yes"),OFFSET('Hygiene Data'!$D$9,0,10*ROW('Hygiene Data'!D177)),NA())</f>
        <v>#N/A</v>
      </c>
      <c r="BC183" s="93" t="e">
        <f ca="true">+IF(AND(ISNUMBER(OFFSET('Hygiene Data'!$E$5,0,10*ROW('Hygiene Data'!E177))),'Data Summary'!DR183="Yes"),OFFSET('Hygiene Data'!$E$5,0,10*ROW('Hygiene Data'!E177)),NA())</f>
        <v>#N/A</v>
      </c>
      <c r="BD183" s="93" t="e">
        <f ca="true">+IF(AND(ISNUMBER(OFFSET('Hygiene Data'!$E$7,0,10*ROW('Hygiene Data'!E177))),'Data Summary'!DS183="Yes"),OFFSET('Hygiene Data'!$E$7,0,10*ROW('Hygiene Data'!E177)),NA())</f>
        <v>#N/A</v>
      </c>
      <c r="BE183" s="93" t="e">
        <f ca="true">+IF(AND(ISNUMBER(OFFSET('Hygiene Data'!$E$9,0,10*ROW('Hygiene Data'!E177))),'Data Summary'!DT183="Yes"),OFFSET('Hygiene Data'!$E$9,0,10*ROW('Hygiene Data'!E177)),NA())</f>
        <v>#N/A</v>
      </c>
      <c r="BF183" s="93" t="e">
        <f ca="true">+IF(AND(ISNUMBER(OFFSET('Hygiene Data'!$F$5,0,10*ROW('Hygiene Data'!F177))),'Data Summary'!DU183="Yes"),OFFSET('Hygiene Data'!$F$5,0,10*ROW('Hygiene Data'!F177)),NA())</f>
        <v>#N/A</v>
      </c>
      <c r="BG183" s="93" t="e">
        <f ca="true">+IF(AND(ISNUMBER(OFFSET('Hygiene Data'!$F$7,0,10*ROW('Hygiene Data'!F177))),'Data Summary'!DV183="Yes"),OFFSET('Hygiene Data'!$F$7,0,10*ROW('Hygiene Data'!F177)),NA())</f>
        <v>#N/A</v>
      </c>
      <c r="BH183" s="93" t="e">
        <f ca="true">+IF(AND(ISNUMBER(OFFSET('Hygiene Data'!$F$9,0,10*ROW('Hygiene Data'!F177))),'Data Summary'!DW183="Yes"),OFFSET('Hygiene Data'!$F$9,0,10*ROW('Hygiene Data'!F177)),NA())</f>
        <v>#N/A</v>
      </c>
      <c r="BI183" s="93" t="e">
        <f ca="true">+IF(AND(ISNUMBER(OFFSET('Hygiene Data'!$G$5,0,10*ROW('Hygiene Data'!G177))),'Data Summary'!DX183="Yes"),OFFSET('Hygiene Data'!$G$5,0,10*ROW('Hygiene Data'!G177)),NA())</f>
        <v>#N/A</v>
      </c>
      <c r="BJ183" s="93" t="e">
        <f ca="true">+IF(AND(ISNUMBER(OFFSET('Hygiene Data'!$G$7,0,10*ROW('Hygiene Data'!G177))),'Data Summary'!DY183="Yes"),OFFSET('Hygiene Data'!$G$7,0,10*ROW('Hygiene Data'!G177)),NA())</f>
        <v>#N/A</v>
      </c>
      <c r="BK183" s="93" t="e">
        <f ca="true">+IF(AND(ISNUMBER(OFFSET('Hygiene Data'!$G$9,0,10*ROW('Hygiene Data'!G177))),'Data Summary'!DZ183="Yes"),OFFSET('Hygiene Data'!$G$9,0,10*ROW('Hygiene Data'!G177)),NA())</f>
        <v>#N/A</v>
      </c>
      <c r="BL183" s="93" t="e">
        <f ca="true">+IF(AND(ISNUMBER(OFFSET('Hygiene Data'!$H$5,0,10*ROW('Hygiene Data'!H177))),'Data Summary'!EA183="Yes"),OFFSET('Hygiene Data'!$H$5,0,10*ROW('Hygiene Data'!H177)),NA())</f>
        <v>#N/A</v>
      </c>
      <c r="BM183" s="93" t="e">
        <f ca="true">+IF(AND(ISNUMBER(OFFSET('Hygiene Data'!$H$7,0,10*ROW('Hygiene Data'!H177))),'Data Summary'!EB183="Yes"),OFFSET('Hygiene Data'!$H$7,0,10*ROW('Hygiene Data'!H177)),NA())</f>
        <v>#N/A</v>
      </c>
      <c r="BN183" s="93" t="e">
        <f ca="true">+IF(AND(ISNUMBER(OFFSET('Hygiene Data'!$H$9,0,10*ROW('Hygiene Data'!H177))),'Data Summary'!EC183="Yes"),OFFSET('Hygiene Data'!$H$9,0,10*ROW('Hygiene Data'!H177)),NA())</f>
        <v>#N/A</v>
      </c>
      <c r="BO183" s="93" t="e">
        <f ca="true">+IF(AND(ISNUMBER(OFFSET('Hygiene Data'!$I$5,0,10*ROW('Hygiene Data'!I177))),'Data Summary'!ED183="Yes"),OFFSET('Hygiene Data'!$I$5,0,10*ROW('Hygiene Data'!I177)),NA())</f>
        <v>#N/A</v>
      </c>
      <c r="BP183" s="93" t="e">
        <f ca="true">+IF(AND(ISNUMBER(OFFSET('Hygiene Data'!$I$7,0,10*ROW('Hygiene Data'!I177))),'Data Summary'!EE183="Yes"),OFFSET('Hygiene Data'!$I$7,0,10*ROW('Hygiene Data'!I177)),NA())</f>
        <v>#N/A</v>
      </c>
      <c r="BQ183" s="93" t="e">
        <f ca="true">+IF(AND(ISNUMBER(OFFSET('Hygiene Data'!$I$9,0,10*ROW('Hygiene Data'!I177))),'Data Summary'!EF183="Yes"),OFFSET('Hygiene Data'!$I$9,0,10*ROW('Hygiene Data'!I177)),NA())</f>
        <v>#N/A</v>
      </c>
    </row>
    <row xmlns:x14ac="http://schemas.microsoft.com/office/spreadsheetml/2009/9/ac" r="184" x14ac:dyDescent="0.2">
      <c r="A184" s="328" t="e">
        <f ca="true">+RIGHT('Data Summary'!A184,LEN('Data Summary'!A184)-9)</f>
        <v>#VALUE!</v>
      </c>
      <c r="B184" s="35" t="str">
        <f ca="true">+IF(ISTEXT('Data Summary'!B184),'Data Summary'!B184,"")</f>
        <v/>
      </c>
      <c r="C184" s="327" t="e">
        <f ca="true">+VALUE('Data Summary'!C184)</f>
        <v>#VALUE!</v>
      </c>
      <c r="D184" s="91" t="e">
        <f ca="true">+IF(AND(ISNUMBER(OFFSET('Water Data'!$D$4,0,10*ROW('Water Data'!D178))),'Data Summary'!BS184="Yes"),100-OFFSET('Water Data'!$D$4,0,10*ROW('Water Data'!D178)),NA())</f>
        <v>#N/A</v>
      </c>
      <c r="E184" s="91" t="e">
        <f ca="true">+IF(AND(ISNUMBER(OFFSET('Water Data'!$D$6,0,10*ROW('Water Data'!D178))),'Data Summary'!BT184="Yes"),OFFSET('Water Data'!$D$6,0,10*ROW('Water Data'!D178)),NA())</f>
        <v>#N/A</v>
      </c>
      <c r="F184" s="91" t="e">
        <f ca="true">+IF(AND(ISNUMBER(OFFSET('Water Data'!$D$9,0,10*ROW('Water Data'!D178))),'Data Summary'!BU184="Yes"),OFFSET('Water Data'!$D$9,0,10*ROW('Water Data'!D178)),NA())</f>
        <v>#N/A</v>
      </c>
      <c r="G184" s="91" t="e">
        <f ca="true">+IF(AND(ISNUMBER(OFFSET('Water Data'!$E$4,0,10*ROW('Water Data'!E178))),'Data Summary'!BV184="Yes"),100-OFFSET('Water Data'!$E$4,0,10*ROW('Water Data'!E178)),NA())</f>
        <v>#N/A</v>
      </c>
      <c r="H184" s="91" t="e">
        <f ca="true">+IF(AND(ISNUMBER(OFFSET('Water Data'!$E$6,0,10*ROW('Water Data'!E178))),'Data Summary'!BW184="Yes"),OFFSET('Water Data'!$E$6,0,10*ROW('Water Data'!E178)),NA())</f>
        <v>#N/A</v>
      </c>
      <c r="I184" s="91" t="e">
        <f ca="true">+IF(AND(ISNUMBER(OFFSET('Water Data'!$E$9,0,10*ROW('Water Data'!E178))),'Data Summary'!BX184="Yes"),OFFSET('Water Data'!$E$9,0,10*ROW('Water Data'!E178)),NA())</f>
        <v>#N/A</v>
      </c>
      <c r="J184" s="91" t="e">
        <f ca="true">+IF(AND(ISNUMBER(OFFSET('Water Data'!$F$4,0,10*ROW('Water Data'!F178))),'Data Summary'!BY184="Yes"),100-OFFSET('Water Data'!$F$4,0,10*ROW('Water Data'!F178)),NA())</f>
        <v>#N/A</v>
      </c>
      <c r="K184" s="91" t="e">
        <f ca="true">+IF(AND(ISNUMBER(OFFSET('Water Data'!$F$6,0,10*ROW('Water Data'!F178))),'Data Summary'!BZ184="Yes"),OFFSET('Water Data'!$F$6,0,10*ROW('Water Data'!F178)),NA())</f>
        <v>#N/A</v>
      </c>
      <c r="L184" s="91" t="e">
        <f ca="true">+IF(AND(ISNUMBER(OFFSET('Water Data'!$F$9,0,10*ROW('Water Data'!F178))),'Data Summary'!CA184="Yes"),OFFSET('Water Data'!$F$9,0,10*ROW('Water Data'!F178)),NA())</f>
        <v>#N/A</v>
      </c>
      <c r="M184" s="91" t="e">
        <f ca="true">+IF(AND(ISNUMBER(OFFSET('Water Data'!$G$4,0,10*ROW('Water Data'!G178))),'Data Summary'!CB184="Yes"),100-OFFSET('Water Data'!$G$4,0,10*ROW('Water Data'!G178)),NA())</f>
        <v>#N/A</v>
      </c>
      <c r="N184" s="91" t="e">
        <f ca="true">+IF(AND(ISNUMBER(OFFSET('Water Data'!$G$6,0,10*ROW('Water Data'!G178))),'Data Summary'!CC184="Yes"),OFFSET('Water Data'!$G$6,0,10*ROW('Water Data'!G178)),NA())</f>
        <v>#N/A</v>
      </c>
      <c r="O184" s="91" t="e">
        <f ca="true">+IF(AND(ISNUMBER(OFFSET('Water Data'!$G$9,0,10*ROW('Water Data'!G178))),'Data Summary'!CD184="Yes"),OFFSET('Water Data'!$G$9,0,10*ROW('Water Data'!G178)),NA())</f>
        <v>#N/A</v>
      </c>
      <c r="P184" s="91" t="e">
        <f ca="true">+IF(AND(ISNUMBER(OFFSET('Water Data'!$H$4,0,10*ROW('Water Data'!H178))),'Data Summary'!CE184="Yes"),100-OFFSET('Water Data'!$H$4,0,10*ROW('Water Data'!H178)),NA())</f>
        <v>#N/A</v>
      </c>
      <c r="Q184" s="91" t="e">
        <f ca="true">+IF(AND(ISNUMBER(OFFSET('Water Data'!$H$6,0,10*ROW('Water Data'!H178))),'Data Summary'!CF184="Yes"),OFFSET('Water Data'!$H$6,0,10*ROW('Water Data'!H178)),NA())</f>
        <v>#N/A</v>
      </c>
      <c r="R184" s="91" t="e">
        <f ca="true">+IF(AND(ISNUMBER(OFFSET('Water Data'!$H$9,0,10*ROW('Water Data'!H178))),'Data Summary'!CG184="Yes"),OFFSET('Water Data'!$H$9,0,10*ROW('Water Data'!H178)),NA())</f>
        <v>#N/A</v>
      </c>
      <c r="S184" s="91" t="e">
        <f ca="true">+IF(AND(ISNUMBER(OFFSET('Water Data'!$I$4,0,10*ROW('Water Data'!I178))),'Data Summary'!CH184="Yes"),100-OFFSET('Water Data'!$I$4,0,10*ROW('Water Data'!I178)),NA())</f>
        <v>#N/A</v>
      </c>
      <c r="T184" s="91" t="e">
        <f ca="true">+IF(AND(ISNUMBER(OFFSET('Water Data'!$I$6,0,10*ROW('Water Data'!I178))),'Data Summary'!CI184="Yes"),OFFSET('Water Data'!$I$6,0,10*ROW('Water Data'!I178)),NA())</f>
        <v>#N/A</v>
      </c>
      <c r="U184" s="91" t="e">
        <f ca="true">+IF(AND(ISNUMBER(OFFSET('Water Data'!$I$9,0,10*ROW('Water Data'!I178))),'Data Summary'!CJ184="Yes"),OFFSET('Water Data'!$I$9,0,10*ROW('Water Data'!I178)),NA())</f>
        <v>#N/A</v>
      </c>
      <c r="V184" s="92" t="e">
        <f ca="true">+IF(AND(ISNUMBER(OFFSET('Sanitation Data'!$D$4,0,10*ROW('Sanitation Data'!D178))),'Data Summary'!CK184="Yes"),100-OFFSET('Sanitation Data'!$D$4,0,10*ROW('Sanitation Data'!D178)),NA())</f>
        <v>#N/A</v>
      </c>
      <c r="W184" s="92" t="e">
        <f ca="true">+IF(AND(ISNUMBER(OFFSET('Sanitation Data'!$D$6,0,10*ROW('Sanitation Data'!D178))),'Data Summary'!CL184="Yes"),OFFSET('Sanitation Data'!$D$6,0,10*ROW('Sanitation Data'!D178)),NA())</f>
        <v>#N/A</v>
      </c>
      <c r="X184" s="92" t="e">
        <f ca="true">+IF(AND(ISNUMBER(OFFSET('Sanitation Data'!$D$10,0,10*ROW('Sanitation Data'!D178))),'Data Summary'!CM184="Yes"),OFFSET('Sanitation Data'!$D$10,0,10*ROW('Sanitation Data'!D178)),NA())</f>
        <v>#N/A</v>
      </c>
      <c r="Y184" s="92" t="e">
        <f ca="true">+IF(AND(ISNUMBER(OFFSET('Sanitation Data'!$D$11,0,10*ROW('Sanitation Data'!D178))),'Data Summary'!CN184="Yes"),OFFSET('Sanitation Data'!$D$11,0,10*ROW('Sanitation Data'!D178)),NA())</f>
        <v>#N/A</v>
      </c>
      <c r="Z184" s="92" t="e">
        <f ca="true">+IF(AND(ISNUMBER(OFFSET('Sanitation Data'!$D$12,0,10*ROW('Sanitation Data'!D178))),'Data Summary'!CO184="Yes"),OFFSET('Sanitation Data'!$D$12,0,10*ROW('Sanitation Data'!D178)),NA())</f>
        <v>#N/A</v>
      </c>
      <c r="AA184" s="92" t="e">
        <f ca="true">+IF(AND(ISNUMBER(OFFSET('Sanitation Data'!$E$4,0,10*ROW('Sanitation Data'!E178))),'Data Summary'!CP184="Yes"),100-OFFSET('Sanitation Data'!$E$4,0,10*ROW('Sanitation Data'!E178)),NA())</f>
        <v>#N/A</v>
      </c>
      <c r="AB184" s="92" t="e">
        <f ca="true">+IF(AND(ISNUMBER(OFFSET('Sanitation Data'!$E$6,0,10*ROW('Sanitation Data'!E178))),'Data Summary'!CQ184="Yes"),OFFSET('Sanitation Data'!$E$6,0,10*ROW('Sanitation Data'!E178)),NA())</f>
        <v>#N/A</v>
      </c>
      <c r="AC184" s="92" t="e">
        <f ca="true">+IF(AND(ISNUMBER(OFFSET('Sanitation Data'!$E$10,0,10*ROW('Sanitation Data'!E178))),'Data Summary'!CR184="Yes"),OFFSET('Sanitation Data'!$E$10,0,10*ROW('Sanitation Data'!E178)),NA())</f>
        <v>#N/A</v>
      </c>
      <c r="AD184" s="92" t="e">
        <f ca="true">+IF(AND(ISNUMBER(OFFSET('Sanitation Data'!$E$11,0,10*ROW('Sanitation Data'!E178))),'Data Summary'!CS184="Yes"),OFFSET('Sanitation Data'!$E$11,0,10*ROW('Sanitation Data'!E178)),NA())</f>
        <v>#N/A</v>
      </c>
      <c r="AE184" s="92" t="e">
        <f ca="true">+IF(AND(ISNUMBER(OFFSET('Sanitation Data'!$E$12,0,10*ROW('Sanitation Data'!E178))),'Data Summary'!CT184="Yes"),OFFSET('Sanitation Data'!$E$12,0,10*ROW('Sanitation Data'!E178)),NA())</f>
        <v>#N/A</v>
      </c>
      <c r="AF184" s="92" t="e">
        <f ca="true">+IF(AND(ISNUMBER(OFFSET('Sanitation Data'!$F$4,0,10*ROW('Sanitation Data'!F178))),'Data Summary'!CU184="Yes"),100-OFFSET('Sanitation Data'!$F$4,0,10*ROW('Sanitation Data'!F178)),NA())</f>
        <v>#N/A</v>
      </c>
      <c r="AG184" s="92" t="e">
        <f ca="true">+IF(AND(ISNUMBER(OFFSET('Sanitation Data'!$F$6,0,10*ROW('Sanitation Data'!F178))),'Data Summary'!CV184="Yes"),OFFSET('Sanitation Data'!$F$6,0,10*ROW('Sanitation Data'!F178)),NA())</f>
        <v>#N/A</v>
      </c>
      <c r="AH184" s="92" t="e">
        <f ca="true">+IF(AND(ISNUMBER(OFFSET('Sanitation Data'!$F$10,0,10*ROW('Sanitation Data'!F178))),'Data Summary'!CW184="Yes"),OFFSET('Sanitation Data'!$F$10,0,10*ROW('Sanitation Data'!F178)),NA())</f>
        <v>#N/A</v>
      </c>
      <c r="AI184" s="92" t="e">
        <f ca="true">+IF(AND(ISNUMBER(OFFSET('Sanitation Data'!$F$11,0,10*ROW('Sanitation Data'!F178))),'Data Summary'!CX184="Yes"),OFFSET('Sanitation Data'!$F$11,0,10*ROW('Sanitation Data'!F178)),NA())</f>
        <v>#N/A</v>
      </c>
      <c r="AJ184" s="92" t="e">
        <f ca="true">+IF(AND(ISNUMBER(OFFSET('Sanitation Data'!$F$12,0,10*ROW('Sanitation Data'!F178))),'Data Summary'!CY184="Yes"),OFFSET('Sanitation Data'!$F$12,0,10*ROW('Sanitation Data'!F178)),NA())</f>
        <v>#N/A</v>
      </c>
      <c r="AK184" s="92" t="e">
        <f ca="true">+IF(AND(ISNUMBER(OFFSET('Sanitation Data'!$G$4,0,10*ROW('Sanitation Data'!G178))),'Data Summary'!CZ184="Yes"),100-OFFSET('Sanitation Data'!$G$4,0,10*ROW('Sanitation Data'!G178)),NA())</f>
        <v>#N/A</v>
      </c>
      <c r="AL184" s="92" t="e">
        <f ca="true">+IF(AND(ISNUMBER(OFFSET('Sanitation Data'!$G$6,0,10*ROW('Sanitation Data'!G178))),'Data Summary'!DA184="Yes"),OFFSET('Sanitation Data'!$G$6,0,10*ROW('Sanitation Data'!G178)),NA())</f>
        <v>#N/A</v>
      </c>
      <c r="AM184" s="92" t="e">
        <f ca="true">+IF(AND(ISNUMBER(OFFSET('Sanitation Data'!$G$10,0,10*ROW('Sanitation Data'!G178))),'Data Summary'!DB184="Yes"),OFFSET('Sanitation Data'!$G$10,0,10*ROW('Sanitation Data'!G178)),NA())</f>
        <v>#N/A</v>
      </c>
      <c r="AN184" s="92" t="e">
        <f ca="true">+IF(AND(ISNUMBER(OFFSET('Sanitation Data'!$G$11,0,10*ROW('Sanitation Data'!G178))),'Data Summary'!DC184="Yes"),OFFSET('Sanitation Data'!$G$11,0,10*ROW('Sanitation Data'!G178)),NA())</f>
        <v>#N/A</v>
      </c>
      <c r="AO184" s="92" t="e">
        <f ca="true">+IF(AND(ISNUMBER(OFFSET('Sanitation Data'!$G$12,0,10*ROW('Sanitation Data'!G178))),'Data Summary'!DD184="Yes"),OFFSET('Sanitation Data'!$G$12,0,10*ROW('Sanitation Data'!G178)),NA())</f>
        <v>#N/A</v>
      </c>
      <c r="AP184" s="92" t="e">
        <f ca="true">+IF(AND(ISNUMBER(OFFSET('Sanitation Data'!$H$4,0,10*ROW('Sanitation Data'!H178))),'Data Summary'!DE184="Yes"),100-OFFSET('Sanitation Data'!$H$4,0,10*ROW('Sanitation Data'!H178)),NA())</f>
        <v>#N/A</v>
      </c>
      <c r="AQ184" s="92" t="e">
        <f ca="true">+IF(AND(ISNUMBER(OFFSET('Sanitation Data'!$H$6,0,10*ROW('Sanitation Data'!H178))),'Data Summary'!DF184="Yes"),OFFSET('Sanitation Data'!$H$6,0,10*ROW('Sanitation Data'!H178)),NA())</f>
        <v>#N/A</v>
      </c>
      <c r="AR184" s="92" t="e">
        <f ca="true">+IF(AND(ISNUMBER(OFFSET('Sanitation Data'!$H$10,0,10*ROW('Sanitation Data'!H178))),'Data Summary'!DG184="Yes"),OFFSET('Sanitation Data'!$H$10,0,10*ROW('Sanitation Data'!H178)),NA())</f>
        <v>#N/A</v>
      </c>
      <c r="AS184" s="92" t="e">
        <f ca="true">+IF(AND(ISNUMBER(OFFSET('Sanitation Data'!$H$11,0,10*ROW('Sanitation Data'!H178))),'Data Summary'!DH184="Yes"),OFFSET('Sanitation Data'!$H$11,0,10*ROW('Sanitation Data'!H178)),NA())</f>
        <v>#N/A</v>
      </c>
      <c r="AT184" s="92" t="e">
        <f ca="true">+IF(AND(ISNUMBER(OFFSET('Sanitation Data'!$H$12,0,10*ROW('Sanitation Data'!H178))),'Data Summary'!DI184="Yes"),OFFSET('Sanitation Data'!$H$12,0,10*ROW('Sanitation Data'!H178)),NA())</f>
        <v>#N/A</v>
      </c>
      <c r="AU184" s="92" t="e">
        <f ca="true">+IF(AND(ISNUMBER(OFFSET('Sanitation Data'!$I$4,0,10*ROW('Sanitation Data'!I178))),'Data Summary'!DJ184="Yes"),100-OFFSET('Sanitation Data'!$I$4,0,10*ROW('Sanitation Data'!I178)),NA())</f>
        <v>#N/A</v>
      </c>
      <c r="AV184" s="92" t="e">
        <f ca="true">+IF(AND(ISNUMBER(OFFSET('Sanitation Data'!$I$6,0,10*ROW('Sanitation Data'!I178))),'Data Summary'!DK184="Yes"),OFFSET('Sanitation Data'!$I$6,0,10*ROW('Sanitation Data'!I178)),NA())</f>
        <v>#N/A</v>
      </c>
      <c r="AW184" s="92" t="e">
        <f ca="true">+IF(AND(ISNUMBER(OFFSET('Sanitation Data'!$I$10,0,10*ROW('Sanitation Data'!I178))),'Data Summary'!DL184="Yes"),OFFSET('Sanitation Data'!$I$10,0,10*ROW('Sanitation Data'!I178)),NA())</f>
        <v>#N/A</v>
      </c>
      <c r="AX184" s="92" t="e">
        <f ca="true">+IF(AND(ISNUMBER(OFFSET('Sanitation Data'!$I$11,0,10*ROW('Sanitation Data'!I178))),'Data Summary'!DM184="Yes"),OFFSET('Sanitation Data'!$I$11,0,10*ROW('Sanitation Data'!I178)),NA())</f>
        <v>#N/A</v>
      </c>
      <c r="AY184" s="92" t="e">
        <f ca="true">+IF(AND(ISNUMBER(OFFSET('Sanitation Data'!$I$12,0,10*ROW('Sanitation Data'!I178))),'Data Summary'!DN184="Yes"),OFFSET('Sanitation Data'!$I$12,0,10*ROW('Sanitation Data'!I178)),NA())</f>
        <v>#N/A</v>
      </c>
      <c r="AZ184" s="93" t="e">
        <f ca="true">+IF(AND(ISNUMBER(OFFSET('Hygiene Data'!$D$5,0,10*ROW('Hygiene Data'!D178))),'Data Summary'!DO184="Yes"),OFFSET('Hygiene Data'!$D$5,0,10*ROW('Hygiene Data'!D178)),NA())</f>
        <v>#N/A</v>
      </c>
      <c r="BA184" s="93" t="e">
        <f ca="true">+IF(AND(ISNUMBER(OFFSET('Hygiene Data'!$D$7,0,10*ROW('Hygiene Data'!D178))),'Data Summary'!DP184="Yes"),OFFSET('Hygiene Data'!$D$7,0,10*ROW('Hygiene Data'!D178)),NA())</f>
        <v>#N/A</v>
      </c>
      <c r="BB184" s="93" t="e">
        <f ca="true">+IF(AND(ISNUMBER(OFFSET('Hygiene Data'!$D$9,0,10*ROW('Hygiene Data'!D178))),'Data Summary'!DQ184="Yes"),OFFSET('Hygiene Data'!$D$9,0,10*ROW('Hygiene Data'!D178)),NA())</f>
        <v>#N/A</v>
      </c>
      <c r="BC184" s="93" t="e">
        <f ca="true">+IF(AND(ISNUMBER(OFFSET('Hygiene Data'!$E$5,0,10*ROW('Hygiene Data'!E178))),'Data Summary'!DR184="Yes"),OFFSET('Hygiene Data'!$E$5,0,10*ROW('Hygiene Data'!E178)),NA())</f>
        <v>#N/A</v>
      </c>
      <c r="BD184" s="93" t="e">
        <f ca="true">+IF(AND(ISNUMBER(OFFSET('Hygiene Data'!$E$7,0,10*ROW('Hygiene Data'!E178))),'Data Summary'!DS184="Yes"),OFFSET('Hygiene Data'!$E$7,0,10*ROW('Hygiene Data'!E178)),NA())</f>
        <v>#N/A</v>
      </c>
      <c r="BE184" s="93" t="e">
        <f ca="true">+IF(AND(ISNUMBER(OFFSET('Hygiene Data'!$E$9,0,10*ROW('Hygiene Data'!E178))),'Data Summary'!DT184="Yes"),OFFSET('Hygiene Data'!$E$9,0,10*ROW('Hygiene Data'!E178)),NA())</f>
        <v>#N/A</v>
      </c>
      <c r="BF184" s="93" t="e">
        <f ca="true">+IF(AND(ISNUMBER(OFFSET('Hygiene Data'!$F$5,0,10*ROW('Hygiene Data'!F178))),'Data Summary'!DU184="Yes"),OFFSET('Hygiene Data'!$F$5,0,10*ROW('Hygiene Data'!F178)),NA())</f>
        <v>#N/A</v>
      </c>
      <c r="BG184" s="93" t="e">
        <f ca="true">+IF(AND(ISNUMBER(OFFSET('Hygiene Data'!$F$7,0,10*ROW('Hygiene Data'!F178))),'Data Summary'!DV184="Yes"),OFFSET('Hygiene Data'!$F$7,0,10*ROW('Hygiene Data'!F178)),NA())</f>
        <v>#N/A</v>
      </c>
      <c r="BH184" s="93" t="e">
        <f ca="true">+IF(AND(ISNUMBER(OFFSET('Hygiene Data'!$F$9,0,10*ROW('Hygiene Data'!F178))),'Data Summary'!DW184="Yes"),OFFSET('Hygiene Data'!$F$9,0,10*ROW('Hygiene Data'!F178)),NA())</f>
        <v>#N/A</v>
      </c>
      <c r="BI184" s="93" t="e">
        <f ca="true">+IF(AND(ISNUMBER(OFFSET('Hygiene Data'!$G$5,0,10*ROW('Hygiene Data'!G178))),'Data Summary'!DX184="Yes"),OFFSET('Hygiene Data'!$G$5,0,10*ROW('Hygiene Data'!G178)),NA())</f>
        <v>#N/A</v>
      </c>
      <c r="BJ184" s="93" t="e">
        <f ca="true">+IF(AND(ISNUMBER(OFFSET('Hygiene Data'!$G$7,0,10*ROW('Hygiene Data'!G178))),'Data Summary'!DY184="Yes"),OFFSET('Hygiene Data'!$G$7,0,10*ROW('Hygiene Data'!G178)),NA())</f>
        <v>#N/A</v>
      </c>
      <c r="BK184" s="93" t="e">
        <f ca="true">+IF(AND(ISNUMBER(OFFSET('Hygiene Data'!$G$9,0,10*ROW('Hygiene Data'!G178))),'Data Summary'!DZ184="Yes"),OFFSET('Hygiene Data'!$G$9,0,10*ROW('Hygiene Data'!G178)),NA())</f>
        <v>#N/A</v>
      </c>
      <c r="BL184" s="93" t="e">
        <f ca="true">+IF(AND(ISNUMBER(OFFSET('Hygiene Data'!$H$5,0,10*ROW('Hygiene Data'!H178))),'Data Summary'!EA184="Yes"),OFFSET('Hygiene Data'!$H$5,0,10*ROW('Hygiene Data'!H178)),NA())</f>
        <v>#N/A</v>
      </c>
      <c r="BM184" s="93" t="e">
        <f ca="true">+IF(AND(ISNUMBER(OFFSET('Hygiene Data'!$H$7,0,10*ROW('Hygiene Data'!H178))),'Data Summary'!EB184="Yes"),OFFSET('Hygiene Data'!$H$7,0,10*ROW('Hygiene Data'!H178)),NA())</f>
        <v>#N/A</v>
      </c>
      <c r="BN184" s="93" t="e">
        <f ca="true">+IF(AND(ISNUMBER(OFFSET('Hygiene Data'!$H$9,0,10*ROW('Hygiene Data'!H178))),'Data Summary'!EC184="Yes"),OFFSET('Hygiene Data'!$H$9,0,10*ROW('Hygiene Data'!H178)),NA())</f>
        <v>#N/A</v>
      </c>
      <c r="BO184" s="93" t="e">
        <f ca="true">+IF(AND(ISNUMBER(OFFSET('Hygiene Data'!$I$5,0,10*ROW('Hygiene Data'!I178))),'Data Summary'!ED184="Yes"),OFFSET('Hygiene Data'!$I$5,0,10*ROW('Hygiene Data'!I178)),NA())</f>
        <v>#N/A</v>
      </c>
      <c r="BP184" s="93" t="e">
        <f ca="true">+IF(AND(ISNUMBER(OFFSET('Hygiene Data'!$I$7,0,10*ROW('Hygiene Data'!I178))),'Data Summary'!EE184="Yes"),OFFSET('Hygiene Data'!$I$7,0,10*ROW('Hygiene Data'!I178)),NA())</f>
        <v>#N/A</v>
      </c>
      <c r="BQ184" s="93" t="e">
        <f ca="true">+IF(AND(ISNUMBER(OFFSET('Hygiene Data'!$I$9,0,10*ROW('Hygiene Data'!I178))),'Data Summary'!EF184="Yes"),OFFSET('Hygiene Data'!$I$9,0,10*ROW('Hygiene Data'!I178)),NA())</f>
        <v>#N/A</v>
      </c>
    </row>
    <row xmlns:x14ac="http://schemas.microsoft.com/office/spreadsheetml/2009/9/ac" r="185" x14ac:dyDescent="0.2">
      <c r="A185" s="328" t="e">
        <f ca="true">+RIGHT('Data Summary'!A185,LEN('Data Summary'!A185)-9)</f>
        <v>#VALUE!</v>
      </c>
      <c r="B185" s="35" t="str">
        <f ca="true">+IF(ISTEXT('Data Summary'!B185),'Data Summary'!B185,"")</f>
        <v/>
      </c>
      <c r="C185" s="327" t="e">
        <f ca="true">+VALUE('Data Summary'!C185)</f>
        <v>#VALUE!</v>
      </c>
      <c r="D185" s="91" t="e">
        <f ca="true">+IF(AND(ISNUMBER(OFFSET('Water Data'!$D$4,0,10*ROW('Water Data'!D179))),'Data Summary'!BS185="Yes"),100-OFFSET('Water Data'!$D$4,0,10*ROW('Water Data'!D179)),NA())</f>
        <v>#N/A</v>
      </c>
      <c r="E185" s="91" t="e">
        <f ca="true">+IF(AND(ISNUMBER(OFFSET('Water Data'!$D$6,0,10*ROW('Water Data'!D179))),'Data Summary'!BT185="Yes"),OFFSET('Water Data'!$D$6,0,10*ROW('Water Data'!D179)),NA())</f>
        <v>#N/A</v>
      </c>
      <c r="F185" s="91" t="e">
        <f ca="true">+IF(AND(ISNUMBER(OFFSET('Water Data'!$D$9,0,10*ROW('Water Data'!D179))),'Data Summary'!BU185="Yes"),OFFSET('Water Data'!$D$9,0,10*ROW('Water Data'!D179)),NA())</f>
        <v>#N/A</v>
      </c>
      <c r="G185" s="91" t="e">
        <f ca="true">+IF(AND(ISNUMBER(OFFSET('Water Data'!$E$4,0,10*ROW('Water Data'!E179))),'Data Summary'!BV185="Yes"),100-OFFSET('Water Data'!$E$4,0,10*ROW('Water Data'!E179)),NA())</f>
        <v>#N/A</v>
      </c>
      <c r="H185" s="91" t="e">
        <f ca="true">+IF(AND(ISNUMBER(OFFSET('Water Data'!$E$6,0,10*ROW('Water Data'!E179))),'Data Summary'!BW185="Yes"),OFFSET('Water Data'!$E$6,0,10*ROW('Water Data'!E179)),NA())</f>
        <v>#N/A</v>
      </c>
      <c r="I185" s="91" t="e">
        <f ca="true">+IF(AND(ISNUMBER(OFFSET('Water Data'!$E$9,0,10*ROW('Water Data'!E179))),'Data Summary'!BX185="Yes"),OFFSET('Water Data'!$E$9,0,10*ROW('Water Data'!E179)),NA())</f>
        <v>#N/A</v>
      </c>
      <c r="J185" s="91" t="e">
        <f ca="true">+IF(AND(ISNUMBER(OFFSET('Water Data'!$F$4,0,10*ROW('Water Data'!F179))),'Data Summary'!BY185="Yes"),100-OFFSET('Water Data'!$F$4,0,10*ROW('Water Data'!F179)),NA())</f>
        <v>#N/A</v>
      </c>
      <c r="K185" s="91" t="e">
        <f ca="true">+IF(AND(ISNUMBER(OFFSET('Water Data'!$F$6,0,10*ROW('Water Data'!F179))),'Data Summary'!BZ185="Yes"),OFFSET('Water Data'!$F$6,0,10*ROW('Water Data'!F179)),NA())</f>
        <v>#N/A</v>
      </c>
      <c r="L185" s="91" t="e">
        <f ca="true">+IF(AND(ISNUMBER(OFFSET('Water Data'!$F$9,0,10*ROW('Water Data'!F179))),'Data Summary'!CA185="Yes"),OFFSET('Water Data'!$F$9,0,10*ROW('Water Data'!F179)),NA())</f>
        <v>#N/A</v>
      </c>
      <c r="M185" s="91" t="e">
        <f ca="true">+IF(AND(ISNUMBER(OFFSET('Water Data'!$G$4,0,10*ROW('Water Data'!G179))),'Data Summary'!CB185="Yes"),100-OFFSET('Water Data'!$G$4,0,10*ROW('Water Data'!G179)),NA())</f>
        <v>#N/A</v>
      </c>
      <c r="N185" s="91" t="e">
        <f ca="true">+IF(AND(ISNUMBER(OFFSET('Water Data'!$G$6,0,10*ROW('Water Data'!G179))),'Data Summary'!CC185="Yes"),OFFSET('Water Data'!$G$6,0,10*ROW('Water Data'!G179)),NA())</f>
        <v>#N/A</v>
      </c>
      <c r="O185" s="91" t="e">
        <f ca="true">+IF(AND(ISNUMBER(OFFSET('Water Data'!$G$9,0,10*ROW('Water Data'!G179))),'Data Summary'!CD185="Yes"),OFFSET('Water Data'!$G$9,0,10*ROW('Water Data'!G179)),NA())</f>
        <v>#N/A</v>
      </c>
      <c r="P185" s="91" t="e">
        <f ca="true">+IF(AND(ISNUMBER(OFFSET('Water Data'!$H$4,0,10*ROW('Water Data'!H179))),'Data Summary'!CE185="Yes"),100-OFFSET('Water Data'!$H$4,0,10*ROW('Water Data'!H179)),NA())</f>
        <v>#N/A</v>
      </c>
      <c r="Q185" s="91" t="e">
        <f ca="true">+IF(AND(ISNUMBER(OFFSET('Water Data'!$H$6,0,10*ROW('Water Data'!H179))),'Data Summary'!CF185="Yes"),OFFSET('Water Data'!$H$6,0,10*ROW('Water Data'!H179)),NA())</f>
        <v>#N/A</v>
      </c>
      <c r="R185" s="91" t="e">
        <f ca="true">+IF(AND(ISNUMBER(OFFSET('Water Data'!$H$9,0,10*ROW('Water Data'!H179))),'Data Summary'!CG185="Yes"),OFFSET('Water Data'!$H$9,0,10*ROW('Water Data'!H179)),NA())</f>
        <v>#N/A</v>
      </c>
      <c r="S185" s="91" t="e">
        <f ca="true">+IF(AND(ISNUMBER(OFFSET('Water Data'!$I$4,0,10*ROW('Water Data'!I179))),'Data Summary'!CH185="Yes"),100-OFFSET('Water Data'!$I$4,0,10*ROW('Water Data'!I179)),NA())</f>
        <v>#N/A</v>
      </c>
      <c r="T185" s="91" t="e">
        <f ca="true">+IF(AND(ISNUMBER(OFFSET('Water Data'!$I$6,0,10*ROW('Water Data'!I179))),'Data Summary'!CI185="Yes"),OFFSET('Water Data'!$I$6,0,10*ROW('Water Data'!I179)),NA())</f>
        <v>#N/A</v>
      </c>
      <c r="U185" s="91" t="e">
        <f ca="true">+IF(AND(ISNUMBER(OFFSET('Water Data'!$I$9,0,10*ROW('Water Data'!I179))),'Data Summary'!CJ185="Yes"),OFFSET('Water Data'!$I$9,0,10*ROW('Water Data'!I179)),NA())</f>
        <v>#N/A</v>
      </c>
      <c r="V185" s="92" t="e">
        <f ca="true">+IF(AND(ISNUMBER(OFFSET('Sanitation Data'!$D$4,0,10*ROW('Sanitation Data'!D179))),'Data Summary'!CK185="Yes"),100-OFFSET('Sanitation Data'!$D$4,0,10*ROW('Sanitation Data'!D179)),NA())</f>
        <v>#N/A</v>
      </c>
      <c r="W185" s="92" t="e">
        <f ca="true">+IF(AND(ISNUMBER(OFFSET('Sanitation Data'!$D$6,0,10*ROW('Sanitation Data'!D179))),'Data Summary'!CL185="Yes"),OFFSET('Sanitation Data'!$D$6,0,10*ROW('Sanitation Data'!D179)),NA())</f>
        <v>#N/A</v>
      </c>
      <c r="X185" s="92" t="e">
        <f ca="true">+IF(AND(ISNUMBER(OFFSET('Sanitation Data'!$D$10,0,10*ROW('Sanitation Data'!D179))),'Data Summary'!CM185="Yes"),OFFSET('Sanitation Data'!$D$10,0,10*ROW('Sanitation Data'!D179)),NA())</f>
        <v>#N/A</v>
      </c>
      <c r="Y185" s="92" t="e">
        <f ca="true">+IF(AND(ISNUMBER(OFFSET('Sanitation Data'!$D$11,0,10*ROW('Sanitation Data'!D179))),'Data Summary'!CN185="Yes"),OFFSET('Sanitation Data'!$D$11,0,10*ROW('Sanitation Data'!D179)),NA())</f>
        <v>#N/A</v>
      </c>
      <c r="Z185" s="92" t="e">
        <f ca="true">+IF(AND(ISNUMBER(OFFSET('Sanitation Data'!$D$12,0,10*ROW('Sanitation Data'!D179))),'Data Summary'!CO185="Yes"),OFFSET('Sanitation Data'!$D$12,0,10*ROW('Sanitation Data'!D179)),NA())</f>
        <v>#N/A</v>
      </c>
      <c r="AA185" s="92" t="e">
        <f ca="true">+IF(AND(ISNUMBER(OFFSET('Sanitation Data'!$E$4,0,10*ROW('Sanitation Data'!E179))),'Data Summary'!CP185="Yes"),100-OFFSET('Sanitation Data'!$E$4,0,10*ROW('Sanitation Data'!E179)),NA())</f>
        <v>#N/A</v>
      </c>
      <c r="AB185" s="92" t="e">
        <f ca="true">+IF(AND(ISNUMBER(OFFSET('Sanitation Data'!$E$6,0,10*ROW('Sanitation Data'!E179))),'Data Summary'!CQ185="Yes"),OFFSET('Sanitation Data'!$E$6,0,10*ROW('Sanitation Data'!E179)),NA())</f>
        <v>#N/A</v>
      </c>
      <c r="AC185" s="92" t="e">
        <f ca="true">+IF(AND(ISNUMBER(OFFSET('Sanitation Data'!$E$10,0,10*ROW('Sanitation Data'!E179))),'Data Summary'!CR185="Yes"),OFFSET('Sanitation Data'!$E$10,0,10*ROW('Sanitation Data'!E179)),NA())</f>
        <v>#N/A</v>
      </c>
      <c r="AD185" s="92" t="e">
        <f ca="true">+IF(AND(ISNUMBER(OFFSET('Sanitation Data'!$E$11,0,10*ROW('Sanitation Data'!E179))),'Data Summary'!CS185="Yes"),OFFSET('Sanitation Data'!$E$11,0,10*ROW('Sanitation Data'!E179)),NA())</f>
        <v>#N/A</v>
      </c>
      <c r="AE185" s="92" t="e">
        <f ca="true">+IF(AND(ISNUMBER(OFFSET('Sanitation Data'!$E$12,0,10*ROW('Sanitation Data'!E179))),'Data Summary'!CT185="Yes"),OFFSET('Sanitation Data'!$E$12,0,10*ROW('Sanitation Data'!E179)),NA())</f>
        <v>#N/A</v>
      </c>
      <c r="AF185" s="92" t="e">
        <f ca="true">+IF(AND(ISNUMBER(OFFSET('Sanitation Data'!$F$4,0,10*ROW('Sanitation Data'!F179))),'Data Summary'!CU185="Yes"),100-OFFSET('Sanitation Data'!$F$4,0,10*ROW('Sanitation Data'!F179)),NA())</f>
        <v>#N/A</v>
      </c>
      <c r="AG185" s="92" t="e">
        <f ca="true">+IF(AND(ISNUMBER(OFFSET('Sanitation Data'!$F$6,0,10*ROW('Sanitation Data'!F179))),'Data Summary'!CV185="Yes"),OFFSET('Sanitation Data'!$F$6,0,10*ROW('Sanitation Data'!F179)),NA())</f>
        <v>#N/A</v>
      </c>
      <c r="AH185" s="92" t="e">
        <f ca="true">+IF(AND(ISNUMBER(OFFSET('Sanitation Data'!$F$10,0,10*ROW('Sanitation Data'!F179))),'Data Summary'!CW185="Yes"),OFFSET('Sanitation Data'!$F$10,0,10*ROW('Sanitation Data'!F179)),NA())</f>
        <v>#N/A</v>
      </c>
      <c r="AI185" s="92" t="e">
        <f ca="true">+IF(AND(ISNUMBER(OFFSET('Sanitation Data'!$F$11,0,10*ROW('Sanitation Data'!F179))),'Data Summary'!CX185="Yes"),OFFSET('Sanitation Data'!$F$11,0,10*ROW('Sanitation Data'!F179)),NA())</f>
        <v>#N/A</v>
      </c>
      <c r="AJ185" s="92" t="e">
        <f ca="true">+IF(AND(ISNUMBER(OFFSET('Sanitation Data'!$F$12,0,10*ROW('Sanitation Data'!F179))),'Data Summary'!CY185="Yes"),OFFSET('Sanitation Data'!$F$12,0,10*ROW('Sanitation Data'!F179)),NA())</f>
        <v>#N/A</v>
      </c>
      <c r="AK185" s="92" t="e">
        <f ca="true">+IF(AND(ISNUMBER(OFFSET('Sanitation Data'!$G$4,0,10*ROW('Sanitation Data'!G179))),'Data Summary'!CZ185="Yes"),100-OFFSET('Sanitation Data'!$G$4,0,10*ROW('Sanitation Data'!G179)),NA())</f>
        <v>#N/A</v>
      </c>
      <c r="AL185" s="92" t="e">
        <f ca="true">+IF(AND(ISNUMBER(OFFSET('Sanitation Data'!$G$6,0,10*ROW('Sanitation Data'!G179))),'Data Summary'!DA185="Yes"),OFFSET('Sanitation Data'!$G$6,0,10*ROW('Sanitation Data'!G179)),NA())</f>
        <v>#N/A</v>
      </c>
      <c r="AM185" s="92" t="e">
        <f ca="true">+IF(AND(ISNUMBER(OFFSET('Sanitation Data'!$G$10,0,10*ROW('Sanitation Data'!G179))),'Data Summary'!DB185="Yes"),OFFSET('Sanitation Data'!$G$10,0,10*ROW('Sanitation Data'!G179)),NA())</f>
        <v>#N/A</v>
      </c>
      <c r="AN185" s="92" t="e">
        <f ca="true">+IF(AND(ISNUMBER(OFFSET('Sanitation Data'!$G$11,0,10*ROW('Sanitation Data'!G179))),'Data Summary'!DC185="Yes"),OFFSET('Sanitation Data'!$G$11,0,10*ROW('Sanitation Data'!G179)),NA())</f>
        <v>#N/A</v>
      </c>
      <c r="AO185" s="92" t="e">
        <f ca="true">+IF(AND(ISNUMBER(OFFSET('Sanitation Data'!$G$12,0,10*ROW('Sanitation Data'!G179))),'Data Summary'!DD185="Yes"),OFFSET('Sanitation Data'!$G$12,0,10*ROW('Sanitation Data'!G179)),NA())</f>
        <v>#N/A</v>
      </c>
      <c r="AP185" s="92" t="e">
        <f ca="true">+IF(AND(ISNUMBER(OFFSET('Sanitation Data'!$H$4,0,10*ROW('Sanitation Data'!H179))),'Data Summary'!DE185="Yes"),100-OFFSET('Sanitation Data'!$H$4,0,10*ROW('Sanitation Data'!H179)),NA())</f>
        <v>#N/A</v>
      </c>
      <c r="AQ185" s="92" t="e">
        <f ca="true">+IF(AND(ISNUMBER(OFFSET('Sanitation Data'!$H$6,0,10*ROW('Sanitation Data'!H179))),'Data Summary'!DF185="Yes"),OFFSET('Sanitation Data'!$H$6,0,10*ROW('Sanitation Data'!H179)),NA())</f>
        <v>#N/A</v>
      </c>
      <c r="AR185" s="92" t="e">
        <f ca="true">+IF(AND(ISNUMBER(OFFSET('Sanitation Data'!$H$10,0,10*ROW('Sanitation Data'!H179))),'Data Summary'!DG185="Yes"),OFFSET('Sanitation Data'!$H$10,0,10*ROW('Sanitation Data'!H179)),NA())</f>
        <v>#N/A</v>
      </c>
      <c r="AS185" s="92" t="e">
        <f ca="true">+IF(AND(ISNUMBER(OFFSET('Sanitation Data'!$H$11,0,10*ROW('Sanitation Data'!H179))),'Data Summary'!DH185="Yes"),OFFSET('Sanitation Data'!$H$11,0,10*ROW('Sanitation Data'!H179)),NA())</f>
        <v>#N/A</v>
      </c>
      <c r="AT185" s="92" t="e">
        <f ca="true">+IF(AND(ISNUMBER(OFFSET('Sanitation Data'!$H$12,0,10*ROW('Sanitation Data'!H179))),'Data Summary'!DI185="Yes"),OFFSET('Sanitation Data'!$H$12,0,10*ROW('Sanitation Data'!H179)),NA())</f>
        <v>#N/A</v>
      </c>
      <c r="AU185" s="92" t="e">
        <f ca="true">+IF(AND(ISNUMBER(OFFSET('Sanitation Data'!$I$4,0,10*ROW('Sanitation Data'!I179))),'Data Summary'!DJ185="Yes"),100-OFFSET('Sanitation Data'!$I$4,0,10*ROW('Sanitation Data'!I179)),NA())</f>
        <v>#N/A</v>
      </c>
      <c r="AV185" s="92" t="e">
        <f ca="true">+IF(AND(ISNUMBER(OFFSET('Sanitation Data'!$I$6,0,10*ROW('Sanitation Data'!I179))),'Data Summary'!DK185="Yes"),OFFSET('Sanitation Data'!$I$6,0,10*ROW('Sanitation Data'!I179)),NA())</f>
        <v>#N/A</v>
      </c>
      <c r="AW185" s="92" t="e">
        <f ca="true">+IF(AND(ISNUMBER(OFFSET('Sanitation Data'!$I$10,0,10*ROW('Sanitation Data'!I179))),'Data Summary'!DL185="Yes"),OFFSET('Sanitation Data'!$I$10,0,10*ROW('Sanitation Data'!I179)),NA())</f>
        <v>#N/A</v>
      </c>
      <c r="AX185" s="92" t="e">
        <f ca="true">+IF(AND(ISNUMBER(OFFSET('Sanitation Data'!$I$11,0,10*ROW('Sanitation Data'!I179))),'Data Summary'!DM185="Yes"),OFFSET('Sanitation Data'!$I$11,0,10*ROW('Sanitation Data'!I179)),NA())</f>
        <v>#N/A</v>
      </c>
      <c r="AY185" s="92" t="e">
        <f ca="true">+IF(AND(ISNUMBER(OFFSET('Sanitation Data'!$I$12,0,10*ROW('Sanitation Data'!I179))),'Data Summary'!DN185="Yes"),OFFSET('Sanitation Data'!$I$12,0,10*ROW('Sanitation Data'!I179)),NA())</f>
        <v>#N/A</v>
      </c>
      <c r="AZ185" s="93" t="e">
        <f ca="true">+IF(AND(ISNUMBER(OFFSET('Hygiene Data'!$D$5,0,10*ROW('Hygiene Data'!D179))),'Data Summary'!DO185="Yes"),OFFSET('Hygiene Data'!$D$5,0,10*ROW('Hygiene Data'!D179)),NA())</f>
        <v>#N/A</v>
      </c>
      <c r="BA185" s="93" t="e">
        <f ca="true">+IF(AND(ISNUMBER(OFFSET('Hygiene Data'!$D$7,0,10*ROW('Hygiene Data'!D179))),'Data Summary'!DP185="Yes"),OFFSET('Hygiene Data'!$D$7,0,10*ROW('Hygiene Data'!D179)),NA())</f>
        <v>#N/A</v>
      </c>
      <c r="BB185" s="93" t="e">
        <f ca="true">+IF(AND(ISNUMBER(OFFSET('Hygiene Data'!$D$9,0,10*ROW('Hygiene Data'!D179))),'Data Summary'!DQ185="Yes"),OFFSET('Hygiene Data'!$D$9,0,10*ROW('Hygiene Data'!D179)),NA())</f>
        <v>#N/A</v>
      </c>
      <c r="BC185" s="93" t="e">
        <f ca="true">+IF(AND(ISNUMBER(OFFSET('Hygiene Data'!$E$5,0,10*ROW('Hygiene Data'!E179))),'Data Summary'!DR185="Yes"),OFFSET('Hygiene Data'!$E$5,0,10*ROW('Hygiene Data'!E179)),NA())</f>
        <v>#N/A</v>
      </c>
      <c r="BD185" s="93" t="e">
        <f ca="true">+IF(AND(ISNUMBER(OFFSET('Hygiene Data'!$E$7,0,10*ROW('Hygiene Data'!E179))),'Data Summary'!DS185="Yes"),OFFSET('Hygiene Data'!$E$7,0,10*ROW('Hygiene Data'!E179)),NA())</f>
        <v>#N/A</v>
      </c>
      <c r="BE185" s="93" t="e">
        <f ca="true">+IF(AND(ISNUMBER(OFFSET('Hygiene Data'!$E$9,0,10*ROW('Hygiene Data'!E179))),'Data Summary'!DT185="Yes"),OFFSET('Hygiene Data'!$E$9,0,10*ROW('Hygiene Data'!E179)),NA())</f>
        <v>#N/A</v>
      </c>
      <c r="BF185" s="93" t="e">
        <f ca="true">+IF(AND(ISNUMBER(OFFSET('Hygiene Data'!$F$5,0,10*ROW('Hygiene Data'!F179))),'Data Summary'!DU185="Yes"),OFFSET('Hygiene Data'!$F$5,0,10*ROW('Hygiene Data'!F179)),NA())</f>
        <v>#N/A</v>
      </c>
      <c r="BG185" s="93" t="e">
        <f ca="true">+IF(AND(ISNUMBER(OFFSET('Hygiene Data'!$F$7,0,10*ROW('Hygiene Data'!F179))),'Data Summary'!DV185="Yes"),OFFSET('Hygiene Data'!$F$7,0,10*ROW('Hygiene Data'!F179)),NA())</f>
        <v>#N/A</v>
      </c>
      <c r="BH185" s="93" t="e">
        <f ca="true">+IF(AND(ISNUMBER(OFFSET('Hygiene Data'!$F$9,0,10*ROW('Hygiene Data'!F179))),'Data Summary'!DW185="Yes"),OFFSET('Hygiene Data'!$F$9,0,10*ROW('Hygiene Data'!F179)),NA())</f>
        <v>#N/A</v>
      </c>
      <c r="BI185" s="93" t="e">
        <f ca="true">+IF(AND(ISNUMBER(OFFSET('Hygiene Data'!$G$5,0,10*ROW('Hygiene Data'!G179))),'Data Summary'!DX185="Yes"),OFFSET('Hygiene Data'!$G$5,0,10*ROW('Hygiene Data'!G179)),NA())</f>
        <v>#N/A</v>
      </c>
      <c r="BJ185" s="93" t="e">
        <f ca="true">+IF(AND(ISNUMBER(OFFSET('Hygiene Data'!$G$7,0,10*ROW('Hygiene Data'!G179))),'Data Summary'!DY185="Yes"),OFFSET('Hygiene Data'!$G$7,0,10*ROW('Hygiene Data'!G179)),NA())</f>
        <v>#N/A</v>
      </c>
      <c r="BK185" s="93" t="e">
        <f ca="true">+IF(AND(ISNUMBER(OFFSET('Hygiene Data'!$G$9,0,10*ROW('Hygiene Data'!G179))),'Data Summary'!DZ185="Yes"),OFFSET('Hygiene Data'!$G$9,0,10*ROW('Hygiene Data'!G179)),NA())</f>
        <v>#N/A</v>
      </c>
      <c r="BL185" s="93" t="e">
        <f ca="true">+IF(AND(ISNUMBER(OFFSET('Hygiene Data'!$H$5,0,10*ROW('Hygiene Data'!H179))),'Data Summary'!EA185="Yes"),OFFSET('Hygiene Data'!$H$5,0,10*ROW('Hygiene Data'!H179)),NA())</f>
        <v>#N/A</v>
      </c>
      <c r="BM185" s="93" t="e">
        <f ca="true">+IF(AND(ISNUMBER(OFFSET('Hygiene Data'!$H$7,0,10*ROW('Hygiene Data'!H179))),'Data Summary'!EB185="Yes"),OFFSET('Hygiene Data'!$H$7,0,10*ROW('Hygiene Data'!H179)),NA())</f>
        <v>#N/A</v>
      </c>
      <c r="BN185" s="93" t="e">
        <f ca="true">+IF(AND(ISNUMBER(OFFSET('Hygiene Data'!$H$9,0,10*ROW('Hygiene Data'!H179))),'Data Summary'!EC185="Yes"),OFFSET('Hygiene Data'!$H$9,0,10*ROW('Hygiene Data'!H179)),NA())</f>
        <v>#N/A</v>
      </c>
      <c r="BO185" s="93" t="e">
        <f ca="true">+IF(AND(ISNUMBER(OFFSET('Hygiene Data'!$I$5,0,10*ROW('Hygiene Data'!I179))),'Data Summary'!ED185="Yes"),OFFSET('Hygiene Data'!$I$5,0,10*ROW('Hygiene Data'!I179)),NA())</f>
        <v>#N/A</v>
      </c>
      <c r="BP185" s="93" t="e">
        <f ca="true">+IF(AND(ISNUMBER(OFFSET('Hygiene Data'!$I$7,0,10*ROW('Hygiene Data'!I179))),'Data Summary'!EE185="Yes"),OFFSET('Hygiene Data'!$I$7,0,10*ROW('Hygiene Data'!I179)),NA())</f>
        <v>#N/A</v>
      </c>
      <c r="BQ185" s="93" t="e">
        <f ca="true">+IF(AND(ISNUMBER(OFFSET('Hygiene Data'!$I$9,0,10*ROW('Hygiene Data'!I179))),'Data Summary'!EF185="Yes"),OFFSET('Hygiene Data'!$I$9,0,10*ROW('Hygiene Data'!I179)),NA())</f>
        <v>#N/A</v>
      </c>
    </row>
    <row xmlns:x14ac="http://schemas.microsoft.com/office/spreadsheetml/2009/9/ac" r="186" x14ac:dyDescent="0.2">
      <c r="A186" s="328" t="e">
        <f ca="true">+RIGHT('Data Summary'!A186,LEN('Data Summary'!A186)-9)</f>
        <v>#VALUE!</v>
      </c>
      <c r="B186" s="35" t="str">
        <f ca="true">+IF(ISTEXT('Data Summary'!B186),'Data Summary'!B186,"")</f>
        <v/>
      </c>
      <c r="C186" s="327" t="e">
        <f ca="true">+VALUE('Data Summary'!C186)</f>
        <v>#VALUE!</v>
      </c>
      <c r="D186" s="91" t="e">
        <f ca="true">+IF(AND(ISNUMBER(OFFSET('Water Data'!$D$4,0,10*ROW('Water Data'!D180))),'Data Summary'!BS186="Yes"),100-OFFSET('Water Data'!$D$4,0,10*ROW('Water Data'!D180)),NA())</f>
        <v>#N/A</v>
      </c>
      <c r="E186" s="91" t="e">
        <f ca="true">+IF(AND(ISNUMBER(OFFSET('Water Data'!$D$6,0,10*ROW('Water Data'!D180))),'Data Summary'!BT186="Yes"),OFFSET('Water Data'!$D$6,0,10*ROW('Water Data'!D180)),NA())</f>
        <v>#N/A</v>
      </c>
      <c r="F186" s="91" t="e">
        <f ca="true">+IF(AND(ISNUMBER(OFFSET('Water Data'!$D$9,0,10*ROW('Water Data'!D180))),'Data Summary'!BU186="Yes"),OFFSET('Water Data'!$D$9,0,10*ROW('Water Data'!D180)),NA())</f>
        <v>#N/A</v>
      </c>
      <c r="G186" s="91" t="e">
        <f ca="true">+IF(AND(ISNUMBER(OFFSET('Water Data'!$E$4,0,10*ROW('Water Data'!E180))),'Data Summary'!BV186="Yes"),100-OFFSET('Water Data'!$E$4,0,10*ROW('Water Data'!E180)),NA())</f>
        <v>#N/A</v>
      </c>
      <c r="H186" s="91" t="e">
        <f ca="true">+IF(AND(ISNUMBER(OFFSET('Water Data'!$E$6,0,10*ROW('Water Data'!E180))),'Data Summary'!BW186="Yes"),OFFSET('Water Data'!$E$6,0,10*ROW('Water Data'!E180)),NA())</f>
        <v>#N/A</v>
      </c>
      <c r="I186" s="91" t="e">
        <f ca="true">+IF(AND(ISNUMBER(OFFSET('Water Data'!$E$9,0,10*ROW('Water Data'!E180))),'Data Summary'!BX186="Yes"),OFFSET('Water Data'!$E$9,0,10*ROW('Water Data'!E180)),NA())</f>
        <v>#N/A</v>
      </c>
      <c r="J186" s="91" t="e">
        <f ca="true">+IF(AND(ISNUMBER(OFFSET('Water Data'!$F$4,0,10*ROW('Water Data'!F180))),'Data Summary'!BY186="Yes"),100-OFFSET('Water Data'!$F$4,0,10*ROW('Water Data'!F180)),NA())</f>
        <v>#N/A</v>
      </c>
      <c r="K186" s="91" t="e">
        <f ca="true">+IF(AND(ISNUMBER(OFFSET('Water Data'!$F$6,0,10*ROW('Water Data'!F180))),'Data Summary'!BZ186="Yes"),OFFSET('Water Data'!$F$6,0,10*ROW('Water Data'!F180)),NA())</f>
        <v>#N/A</v>
      </c>
      <c r="L186" s="91" t="e">
        <f ca="true">+IF(AND(ISNUMBER(OFFSET('Water Data'!$F$9,0,10*ROW('Water Data'!F180))),'Data Summary'!CA186="Yes"),OFFSET('Water Data'!$F$9,0,10*ROW('Water Data'!F180)),NA())</f>
        <v>#N/A</v>
      </c>
      <c r="M186" s="91" t="e">
        <f ca="true">+IF(AND(ISNUMBER(OFFSET('Water Data'!$G$4,0,10*ROW('Water Data'!G180))),'Data Summary'!CB186="Yes"),100-OFFSET('Water Data'!$G$4,0,10*ROW('Water Data'!G180)),NA())</f>
        <v>#N/A</v>
      </c>
      <c r="N186" s="91" t="e">
        <f ca="true">+IF(AND(ISNUMBER(OFFSET('Water Data'!$G$6,0,10*ROW('Water Data'!G180))),'Data Summary'!CC186="Yes"),OFFSET('Water Data'!$G$6,0,10*ROW('Water Data'!G180)),NA())</f>
        <v>#N/A</v>
      </c>
      <c r="O186" s="91" t="e">
        <f ca="true">+IF(AND(ISNUMBER(OFFSET('Water Data'!$G$9,0,10*ROW('Water Data'!G180))),'Data Summary'!CD186="Yes"),OFFSET('Water Data'!$G$9,0,10*ROW('Water Data'!G180)),NA())</f>
        <v>#N/A</v>
      </c>
      <c r="P186" s="91" t="e">
        <f ca="true">+IF(AND(ISNUMBER(OFFSET('Water Data'!$H$4,0,10*ROW('Water Data'!H180))),'Data Summary'!CE186="Yes"),100-OFFSET('Water Data'!$H$4,0,10*ROW('Water Data'!H180)),NA())</f>
        <v>#N/A</v>
      </c>
      <c r="Q186" s="91" t="e">
        <f ca="true">+IF(AND(ISNUMBER(OFFSET('Water Data'!$H$6,0,10*ROW('Water Data'!H180))),'Data Summary'!CF186="Yes"),OFFSET('Water Data'!$H$6,0,10*ROW('Water Data'!H180)),NA())</f>
        <v>#N/A</v>
      </c>
      <c r="R186" s="91" t="e">
        <f ca="true">+IF(AND(ISNUMBER(OFFSET('Water Data'!$H$9,0,10*ROW('Water Data'!H180))),'Data Summary'!CG186="Yes"),OFFSET('Water Data'!$H$9,0,10*ROW('Water Data'!H180)),NA())</f>
        <v>#N/A</v>
      </c>
      <c r="S186" s="91" t="e">
        <f ca="true">+IF(AND(ISNUMBER(OFFSET('Water Data'!$I$4,0,10*ROW('Water Data'!I180))),'Data Summary'!CH186="Yes"),100-OFFSET('Water Data'!$I$4,0,10*ROW('Water Data'!I180)),NA())</f>
        <v>#N/A</v>
      </c>
      <c r="T186" s="91" t="e">
        <f ca="true">+IF(AND(ISNUMBER(OFFSET('Water Data'!$I$6,0,10*ROW('Water Data'!I180))),'Data Summary'!CI186="Yes"),OFFSET('Water Data'!$I$6,0,10*ROW('Water Data'!I180)),NA())</f>
        <v>#N/A</v>
      </c>
      <c r="U186" s="91" t="e">
        <f ca="true">+IF(AND(ISNUMBER(OFFSET('Water Data'!$I$9,0,10*ROW('Water Data'!I180))),'Data Summary'!CJ186="Yes"),OFFSET('Water Data'!$I$9,0,10*ROW('Water Data'!I180)),NA())</f>
        <v>#N/A</v>
      </c>
      <c r="V186" s="92" t="e">
        <f ca="true">+IF(AND(ISNUMBER(OFFSET('Sanitation Data'!$D$4,0,10*ROW('Sanitation Data'!D180))),'Data Summary'!CK186="Yes"),100-OFFSET('Sanitation Data'!$D$4,0,10*ROW('Sanitation Data'!D180)),NA())</f>
        <v>#N/A</v>
      </c>
      <c r="W186" s="92" t="e">
        <f ca="true">+IF(AND(ISNUMBER(OFFSET('Sanitation Data'!$D$6,0,10*ROW('Sanitation Data'!D180))),'Data Summary'!CL186="Yes"),OFFSET('Sanitation Data'!$D$6,0,10*ROW('Sanitation Data'!D180)),NA())</f>
        <v>#N/A</v>
      </c>
      <c r="X186" s="92" t="e">
        <f ca="true">+IF(AND(ISNUMBER(OFFSET('Sanitation Data'!$D$10,0,10*ROW('Sanitation Data'!D180))),'Data Summary'!CM186="Yes"),OFFSET('Sanitation Data'!$D$10,0,10*ROW('Sanitation Data'!D180)),NA())</f>
        <v>#N/A</v>
      </c>
      <c r="Y186" s="92" t="e">
        <f ca="true">+IF(AND(ISNUMBER(OFFSET('Sanitation Data'!$D$11,0,10*ROW('Sanitation Data'!D180))),'Data Summary'!CN186="Yes"),OFFSET('Sanitation Data'!$D$11,0,10*ROW('Sanitation Data'!D180)),NA())</f>
        <v>#N/A</v>
      </c>
      <c r="Z186" s="92" t="e">
        <f ca="true">+IF(AND(ISNUMBER(OFFSET('Sanitation Data'!$D$12,0,10*ROW('Sanitation Data'!D180))),'Data Summary'!CO186="Yes"),OFFSET('Sanitation Data'!$D$12,0,10*ROW('Sanitation Data'!D180)),NA())</f>
        <v>#N/A</v>
      </c>
      <c r="AA186" s="92" t="e">
        <f ca="true">+IF(AND(ISNUMBER(OFFSET('Sanitation Data'!$E$4,0,10*ROW('Sanitation Data'!E180))),'Data Summary'!CP186="Yes"),100-OFFSET('Sanitation Data'!$E$4,0,10*ROW('Sanitation Data'!E180)),NA())</f>
        <v>#N/A</v>
      </c>
      <c r="AB186" s="92" t="e">
        <f ca="true">+IF(AND(ISNUMBER(OFFSET('Sanitation Data'!$E$6,0,10*ROW('Sanitation Data'!E180))),'Data Summary'!CQ186="Yes"),OFFSET('Sanitation Data'!$E$6,0,10*ROW('Sanitation Data'!E180)),NA())</f>
        <v>#N/A</v>
      </c>
      <c r="AC186" s="92" t="e">
        <f ca="true">+IF(AND(ISNUMBER(OFFSET('Sanitation Data'!$E$10,0,10*ROW('Sanitation Data'!E180))),'Data Summary'!CR186="Yes"),OFFSET('Sanitation Data'!$E$10,0,10*ROW('Sanitation Data'!E180)),NA())</f>
        <v>#N/A</v>
      </c>
      <c r="AD186" s="92" t="e">
        <f ca="true">+IF(AND(ISNUMBER(OFFSET('Sanitation Data'!$E$11,0,10*ROW('Sanitation Data'!E180))),'Data Summary'!CS186="Yes"),OFFSET('Sanitation Data'!$E$11,0,10*ROW('Sanitation Data'!E180)),NA())</f>
        <v>#N/A</v>
      </c>
      <c r="AE186" s="92" t="e">
        <f ca="true">+IF(AND(ISNUMBER(OFFSET('Sanitation Data'!$E$12,0,10*ROW('Sanitation Data'!E180))),'Data Summary'!CT186="Yes"),OFFSET('Sanitation Data'!$E$12,0,10*ROW('Sanitation Data'!E180)),NA())</f>
        <v>#N/A</v>
      </c>
      <c r="AF186" s="92" t="e">
        <f ca="true">+IF(AND(ISNUMBER(OFFSET('Sanitation Data'!$F$4,0,10*ROW('Sanitation Data'!F180))),'Data Summary'!CU186="Yes"),100-OFFSET('Sanitation Data'!$F$4,0,10*ROW('Sanitation Data'!F180)),NA())</f>
        <v>#N/A</v>
      </c>
      <c r="AG186" s="92" t="e">
        <f ca="true">+IF(AND(ISNUMBER(OFFSET('Sanitation Data'!$F$6,0,10*ROW('Sanitation Data'!F180))),'Data Summary'!CV186="Yes"),OFFSET('Sanitation Data'!$F$6,0,10*ROW('Sanitation Data'!F180)),NA())</f>
        <v>#N/A</v>
      </c>
      <c r="AH186" s="92" t="e">
        <f ca="true">+IF(AND(ISNUMBER(OFFSET('Sanitation Data'!$F$10,0,10*ROW('Sanitation Data'!F180))),'Data Summary'!CW186="Yes"),OFFSET('Sanitation Data'!$F$10,0,10*ROW('Sanitation Data'!F180)),NA())</f>
        <v>#N/A</v>
      </c>
      <c r="AI186" s="92" t="e">
        <f ca="true">+IF(AND(ISNUMBER(OFFSET('Sanitation Data'!$F$11,0,10*ROW('Sanitation Data'!F180))),'Data Summary'!CX186="Yes"),OFFSET('Sanitation Data'!$F$11,0,10*ROW('Sanitation Data'!F180)),NA())</f>
        <v>#N/A</v>
      </c>
      <c r="AJ186" s="92" t="e">
        <f ca="true">+IF(AND(ISNUMBER(OFFSET('Sanitation Data'!$F$12,0,10*ROW('Sanitation Data'!F180))),'Data Summary'!CY186="Yes"),OFFSET('Sanitation Data'!$F$12,0,10*ROW('Sanitation Data'!F180)),NA())</f>
        <v>#N/A</v>
      </c>
      <c r="AK186" s="92" t="e">
        <f ca="true">+IF(AND(ISNUMBER(OFFSET('Sanitation Data'!$G$4,0,10*ROW('Sanitation Data'!G180))),'Data Summary'!CZ186="Yes"),100-OFFSET('Sanitation Data'!$G$4,0,10*ROW('Sanitation Data'!G180)),NA())</f>
        <v>#N/A</v>
      </c>
      <c r="AL186" s="92" t="e">
        <f ca="true">+IF(AND(ISNUMBER(OFFSET('Sanitation Data'!$G$6,0,10*ROW('Sanitation Data'!G180))),'Data Summary'!DA186="Yes"),OFFSET('Sanitation Data'!$G$6,0,10*ROW('Sanitation Data'!G180)),NA())</f>
        <v>#N/A</v>
      </c>
      <c r="AM186" s="92" t="e">
        <f ca="true">+IF(AND(ISNUMBER(OFFSET('Sanitation Data'!$G$10,0,10*ROW('Sanitation Data'!G180))),'Data Summary'!DB186="Yes"),OFFSET('Sanitation Data'!$G$10,0,10*ROW('Sanitation Data'!G180)),NA())</f>
        <v>#N/A</v>
      </c>
      <c r="AN186" s="92" t="e">
        <f ca="true">+IF(AND(ISNUMBER(OFFSET('Sanitation Data'!$G$11,0,10*ROW('Sanitation Data'!G180))),'Data Summary'!DC186="Yes"),OFFSET('Sanitation Data'!$G$11,0,10*ROW('Sanitation Data'!G180)),NA())</f>
        <v>#N/A</v>
      </c>
      <c r="AO186" s="92" t="e">
        <f ca="true">+IF(AND(ISNUMBER(OFFSET('Sanitation Data'!$G$12,0,10*ROW('Sanitation Data'!G180))),'Data Summary'!DD186="Yes"),OFFSET('Sanitation Data'!$G$12,0,10*ROW('Sanitation Data'!G180)),NA())</f>
        <v>#N/A</v>
      </c>
      <c r="AP186" s="92" t="e">
        <f ca="true">+IF(AND(ISNUMBER(OFFSET('Sanitation Data'!$H$4,0,10*ROW('Sanitation Data'!H180))),'Data Summary'!DE186="Yes"),100-OFFSET('Sanitation Data'!$H$4,0,10*ROW('Sanitation Data'!H180)),NA())</f>
        <v>#N/A</v>
      </c>
      <c r="AQ186" s="92" t="e">
        <f ca="true">+IF(AND(ISNUMBER(OFFSET('Sanitation Data'!$H$6,0,10*ROW('Sanitation Data'!H180))),'Data Summary'!DF186="Yes"),OFFSET('Sanitation Data'!$H$6,0,10*ROW('Sanitation Data'!H180)),NA())</f>
        <v>#N/A</v>
      </c>
      <c r="AR186" s="92" t="e">
        <f ca="true">+IF(AND(ISNUMBER(OFFSET('Sanitation Data'!$H$10,0,10*ROW('Sanitation Data'!H180))),'Data Summary'!DG186="Yes"),OFFSET('Sanitation Data'!$H$10,0,10*ROW('Sanitation Data'!H180)),NA())</f>
        <v>#N/A</v>
      </c>
      <c r="AS186" s="92" t="e">
        <f ca="true">+IF(AND(ISNUMBER(OFFSET('Sanitation Data'!$H$11,0,10*ROW('Sanitation Data'!H180))),'Data Summary'!DH186="Yes"),OFFSET('Sanitation Data'!$H$11,0,10*ROW('Sanitation Data'!H180)),NA())</f>
        <v>#N/A</v>
      </c>
      <c r="AT186" s="92" t="e">
        <f ca="true">+IF(AND(ISNUMBER(OFFSET('Sanitation Data'!$H$12,0,10*ROW('Sanitation Data'!H180))),'Data Summary'!DI186="Yes"),OFFSET('Sanitation Data'!$H$12,0,10*ROW('Sanitation Data'!H180)),NA())</f>
        <v>#N/A</v>
      </c>
      <c r="AU186" s="92" t="e">
        <f ca="true">+IF(AND(ISNUMBER(OFFSET('Sanitation Data'!$I$4,0,10*ROW('Sanitation Data'!I180))),'Data Summary'!DJ186="Yes"),100-OFFSET('Sanitation Data'!$I$4,0,10*ROW('Sanitation Data'!I180)),NA())</f>
        <v>#N/A</v>
      </c>
      <c r="AV186" s="92" t="e">
        <f ca="true">+IF(AND(ISNUMBER(OFFSET('Sanitation Data'!$I$6,0,10*ROW('Sanitation Data'!I180))),'Data Summary'!DK186="Yes"),OFFSET('Sanitation Data'!$I$6,0,10*ROW('Sanitation Data'!I180)),NA())</f>
        <v>#N/A</v>
      </c>
      <c r="AW186" s="92" t="e">
        <f ca="true">+IF(AND(ISNUMBER(OFFSET('Sanitation Data'!$I$10,0,10*ROW('Sanitation Data'!I180))),'Data Summary'!DL186="Yes"),OFFSET('Sanitation Data'!$I$10,0,10*ROW('Sanitation Data'!I180)),NA())</f>
        <v>#N/A</v>
      </c>
      <c r="AX186" s="92" t="e">
        <f ca="true">+IF(AND(ISNUMBER(OFFSET('Sanitation Data'!$I$11,0,10*ROW('Sanitation Data'!I180))),'Data Summary'!DM186="Yes"),OFFSET('Sanitation Data'!$I$11,0,10*ROW('Sanitation Data'!I180)),NA())</f>
        <v>#N/A</v>
      </c>
      <c r="AY186" s="92" t="e">
        <f ca="true">+IF(AND(ISNUMBER(OFFSET('Sanitation Data'!$I$12,0,10*ROW('Sanitation Data'!I180))),'Data Summary'!DN186="Yes"),OFFSET('Sanitation Data'!$I$12,0,10*ROW('Sanitation Data'!I180)),NA())</f>
        <v>#N/A</v>
      </c>
      <c r="AZ186" s="93" t="e">
        <f ca="true">+IF(AND(ISNUMBER(OFFSET('Hygiene Data'!$D$5,0,10*ROW('Hygiene Data'!D180))),'Data Summary'!DO186="Yes"),OFFSET('Hygiene Data'!$D$5,0,10*ROW('Hygiene Data'!D180)),NA())</f>
        <v>#N/A</v>
      </c>
      <c r="BA186" s="93" t="e">
        <f ca="true">+IF(AND(ISNUMBER(OFFSET('Hygiene Data'!$D$7,0,10*ROW('Hygiene Data'!D180))),'Data Summary'!DP186="Yes"),OFFSET('Hygiene Data'!$D$7,0,10*ROW('Hygiene Data'!D180)),NA())</f>
        <v>#N/A</v>
      </c>
      <c r="BB186" s="93" t="e">
        <f ca="true">+IF(AND(ISNUMBER(OFFSET('Hygiene Data'!$D$9,0,10*ROW('Hygiene Data'!D180))),'Data Summary'!DQ186="Yes"),OFFSET('Hygiene Data'!$D$9,0,10*ROW('Hygiene Data'!D180)),NA())</f>
        <v>#N/A</v>
      </c>
      <c r="BC186" s="93" t="e">
        <f ca="true">+IF(AND(ISNUMBER(OFFSET('Hygiene Data'!$E$5,0,10*ROW('Hygiene Data'!E180))),'Data Summary'!DR186="Yes"),OFFSET('Hygiene Data'!$E$5,0,10*ROW('Hygiene Data'!E180)),NA())</f>
        <v>#N/A</v>
      </c>
      <c r="BD186" s="93" t="e">
        <f ca="true">+IF(AND(ISNUMBER(OFFSET('Hygiene Data'!$E$7,0,10*ROW('Hygiene Data'!E180))),'Data Summary'!DS186="Yes"),OFFSET('Hygiene Data'!$E$7,0,10*ROW('Hygiene Data'!E180)),NA())</f>
        <v>#N/A</v>
      </c>
      <c r="BE186" s="93" t="e">
        <f ca="true">+IF(AND(ISNUMBER(OFFSET('Hygiene Data'!$E$9,0,10*ROW('Hygiene Data'!E180))),'Data Summary'!DT186="Yes"),OFFSET('Hygiene Data'!$E$9,0,10*ROW('Hygiene Data'!E180)),NA())</f>
        <v>#N/A</v>
      </c>
      <c r="BF186" s="93" t="e">
        <f ca="true">+IF(AND(ISNUMBER(OFFSET('Hygiene Data'!$F$5,0,10*ROW('Hygiene Data'!F180))),'Data Summary'!DU186="Yes"),OFFSET('Hygiene Data'!$F$5,0,10*ROW('Hygiene Data'!F180)),NA())</f>
        <v>#N/A</v>
      </c>
      <c r="BG186" s="93" t="e">
        <f ca="true">+IF(AND(ISNUMBER(OFFSET('Hygiene Data'!$F$7,0,10*ROW('Hygiene Data'!F180))),'Data Summary'!DV186="Yes"),OFFSET('Hygiene Data'!$F$7,0,10*ROW('Hygiene Data'!F180)),NA())</f>
        <v>#N/A</v>
      </c>
      <c r="BH186" s="93" t="e">
        <f ca="true">+IF(AND(ISNUMBER(OFFSET('Hygiene Data'!$F$9,0,10*ROW('Hygiene Data'!F180))),'Data Summary'!DW186="Yes"),OFFSET('Hygiene Data'!$F$9,0,10*ROW('Hygiene Data'!F180)),NA())</f>
        <v>#N/A</v>
      </c>
      <c r="BI186" s="93" t="e">
        <f ca="true">+IF(AND(ISNUMBER(OFFSET('Hygiene Data'!$G$5,0,10*ROW('Hygiene Data'!G180))),'Data Summary'!DX186="Yes"),OFFSET('Hygiene Data'!$G$5,0,10*ROW('Hygiene Data'!G180)),NA())</f>
        <v>#N/A</v>
      </c>
      <c r="BJ186" s="93" t="e">
        <f ca="true">+IF(AND(ISNUMBER(OFFSET('Hygiene Data'!$G$7,0,10*ROW('Hygiene Data'!G180))),'Data Summary'!DY186="Yes"),OFFSET('Hygiene Data'!$G$7,0,10*ROW('Hygiene Data'!G180)),NA())</f>
        <v>#N/A</v>
      </c>
      <c r="BK186" s="93" t="e">
        <f ca="true">+IF(AND(ISNUMBER(OFFSET('Hygiene Data'!$G$9,0,10*ROW('Hygiene Data'!G180))),'Data Summary'!DZ186="Yes"),OFFSET('Hygiene Data'!$G$9,0,10*ROW('Hygiene Data'!G180)),NA())</f>
        <v>#N/A</v>
      </c>
      <c r="BL186" s="93" t="e">
        <f ca="true">+IF(AND(ISNUMBER(OFFSET('Hygiene Data'!$H$5,0,10*ROW('Hygiene Data'!H180))),'Data Summary'!EA186="Yes"),OFFSET('Hygiene Data'!$H$5,0,10*ROW('Hygiene Data'!H180)),NA())</f>
        <v>#N/A</v>
      </c>
      <c r="BM186" s="93" t="e">
        <f ca="true">+IF(AND(ISNUMBER(OFFSET('Hygiene Data'!$H$7,0,10*ROW('Hygiene Data'!H180))),'Data Summary'!EB186="Yes"),OFFSET('Hygiene Data'!$H$7,0,10*ROW('Hygiene Data'!H180)),NA())</f>
        <v>#N/A</v>
      </c>
      <c r="BN186" s="93" t="e">
        <f ca="true">+IF(AND(ISNUMBER(OFFSET('Hygiene Data'!$H$9,0,10*ROW('Hygiene Data'!H180))),'Data Summary'!EC186="Yes"),OFFSET('Hygiene Data'!$H$9,0,10*ROW('Hygiene Data'!H180)),NA())</f>
        <v>#N/A</v>
      </c>
      <c r="BO186" s="93" t="e">
        <f ca="true">+IF(AND(ISNUMBER(OFFSET('Hygiene Data'!$I$5,0,10*ROW('Hygiene Data'!I180))),'Data Summary'!ED186="Yes"),OFFSET('Hygiene Data'!$I$5,0,10*ROW('Hygiene Data'!I180)),NA())</f>
        <v>#N/A</v>
      </c>
      <c r="BP186" s="93" t="e">
        <f ca="true">+IF(AND(ISNUMBER(OFFSET('Hygiene Data'!$I$7,0,10*ROW('Hygiene Data'!I180))),'Data Summary'!EE186="Yes"),OFFSET('Hygiene Data'!$I$7,0,10*ROW('Hygiene Data'!I180)),NA())</f>
        <v>#N/A</v>
      </c>
      <c r="BQ186" s="93" t="e">
        <f ca="true">+IF(AND(ISNUMBER(OFFSET('Hygiene Data'!$I$9,0,10*ROW('Hygiene Data'!I180))),'Data Summary'!EF186="Yes"),OFFSET('Hygiene Data'!$I$9,0,10*ROW('Hygiene Data'!I180)),NA())</f>
        <v>#N/A</v>
      </c>
    </row>
    <row xmlns:x14ac="http://schemas.microsoft.com/office/spreadsheetml/2009/9/ac" r="187" x14ac:dyDescent="0.2">
      <c r="A187" s="328" t="e">
        <f ca="true">+RIGHT('Data Summary'!A187,LEN('Data Summary'!A187)-9)</f>
        <v>#VALUE!</v>
      </c>
      <c r="B187" s="35" t="str">
        <f ca="true">+IF(ISTEXT('Data Summary'!B187),'Data Summary'!B187,"")</f>
        <v/>
      </c>
      <c r="C187" s="327" t="e">
        <f ca="true">+VALUE('Data Summary'!C187)</f>
        <v>#VALUE!</v>
      </c>
      <c r="D187" s="91" t="e">
        <f ca="true">+IF(AND(ISNUMBER(OFFSET('Water Data'!$D$4,0,10*ROW('Water Data'!D181))),'Data Summary'!BS187="Yes"),100-OFFSET('Water Data'!$D$4,0,10*ROW('Water Data'!D181)),NA())</f>
        <v>#N/A</v>
      </c>
      <c r="E187" s="91" t="e">
        <f ca="true">+IF(AND(ISNUMBER(OFFSET('Water Data'!$D$6,0,10*ROW('Water Data'!D181))),'Data Summary'!BT187="Yes"),OFFSET('Water Data'!$D$6,0,10*ROW('Water Data'!D181)),NA())</f>
        <v>#N/A</v>
      </c>
      <c r="F187" s="91" t="e">
        <f ca="true">+IF(AND(ISNUMBER(OFFSET('Water Data'!$D$9,0,10*ROW('Water Data'!D181))),'Data Summary'!BU187="Yes"),OFFSET('Water Data'!$D$9,0,10*ROW('Water Data'!D181)),NA())</f>
        <v>#N/A</v>
      </c>
      <c r="G187" s="91" t="e">
        <f ca="true">+IF(AND(ISNUMBER(OFFSET('Water Data'!$E$4,0,10*ROW('Water Data'!E181))),'Data Summary'!BV187="Yes"),100-OFFSET('Water Data'!$E$4,0,10*ROW('Water Data'!E181)),NA())</f>
        <v>#N/A</v>
      </c>
      <c r="H187" s="91" t="e">
        <f ca="true">+IF(AND(ISNUMBER(OFFSET('Water Data'!$E$6,0,10*ROW('Water Data'!E181))),'Data Summary'!BW187="Yes"),OFFSET('Water Data'!$E$6,0,10*ROW('Water Data'!E181)),NA())</f>
        <v>#N/A</v>
      </c>
      <c r="I187" s="91" t="e">
        <f ca="true">+IF(AND(ISNUMBER(OFFSET('Water Data'!$E$9,0,10*ROW('Water Data'!E181))),'Data Summary'!BX187="Yes"),OFFSET('Water Data'!$E$9,0,10*ROW('Water Data'!E181)),NA())</f>
        <v>#N/A</v>
      </c>
      <c r="J187" s="91" t="e">
        <f ca="true">+IF(AND(ISNUMBER(OFFSET('Water Data'!$F$4,0,10*ROW('Water Data'!F181))),'Data Summary'!BY187="Yes"),100-OFFSET('Water Data'!$F$4,0,10*ROW('Water Data'!F181)),NA())</f>
        <v>#N/A</v>
      </c>
      <c r="K187" s="91" t="e">
        <f ca="true">+IF(AND(ISNUMBER(OFFSET('Water Data'!$F$6,0,10*ROW('Water Data'!F181))),'Data Summary'!BZ187="Yes"),OFFSET('Water Data'!$F$6,0,10*ROW('Water Data'!F181)),NA())</f>
        <v>#N/A</v>
      </c>
      <c r="L187" s="91" t="e">
        <f ca="true">+IF(AND(ISNUMBER(OFFSET('Water Data'!$F$9,0,10*ROW('Water Data'!F181))),'Data Summary'!CA187="Yes"),OFFSET('Water Data'!$F$9,0,10*ROW('Water Data'!F181)),NA())</f>
        <v>#N/A</v>
      </c>
      <c r="M187" s="91" t="e">
        <f ca="true">+IF(AND(ISNUMBER(OFFSET('Water Data'!$G$4,0,10*ROW('Water Data'!G181))),'Data Summary'!CB187="Yes"),100-OFFSET('Water Data'!$G$4,0,10*ROW('Water Data'!G181)),NA())</f>
        <v>#N/A</v>
      </c>
      <c r="N187" s="91" t="e">
        <f ca="true">+IF(AND(ISNUMBER(OFFSET('Water Data'!$G$6,0,10*ROW('Water Data'!G181))),'Data Summary'!CC187="Yes"),OFFSET('Water Data'!$G$6,0,10*ROW('Water Data'!G181)),NA())</f>
        <v>#N/A</v>
      </c>
      <c r="O187" s="91" t="e">
        <f ca="true">+IF(AND(ISNUMBER(OFFSET('Water Data'!$G$9,0,10*ROW('Water Data'!G181))),'Data Summary'!CD187="Yes"),OFFSET('Water Data'!$G$9,0,10*ROW('Water Data'!G181)),NA())</f>
        <v>#N/A</v>
      </c>
      <c r="P187" s="91" t="e">
        <f ca="true">+IF(AND(ISNUMBER(OFFSET('Water Data'!$H$4,0,10*ROW('Water Data'!H181))),'Data Summary'!CE187="Yes"),100-OFFSET('Water Data'!$H$4,0,10*ROW('Water Data'!H181)),NA())</f>
        <v>#N/A</v>
      </c>
      <c r="Q187" s="91" t="e">
        <f ca="true">+IF(AND(ISNUMBER(OFFSET('Water Data'!$H$6,0,10*ROW('Water Data'!H181))),'Data Summary'!CF187="Yes"),OFFSET('Water Data'!$H$6,0,10*ROW('Water Data'!H181)),NA())</f>
        <v>#N/A</v>
      </c>
      <c r="R187" s="91" t="e">
        <f ca="true">+IF(AND(ISNUMBER(OFFSET('Water Data'!$H$9,0,10*ROW('Water Data'!H181))),'Data Summary'!CG187="Yes"),OFFSET('Water Data'!$H$9,0,10*ROW('Water Data'!H181)),NA())</f>
        <v>#N/A</v>
      </c>
      <c r="S187" s="91" t="e">
        <f ca="true">+IF(AND(ISNUMBER(OFFSET('Water Data'!$I$4,0,10*ROW('Water Data'!I181))),'Data Summary'!CH187="Yes"),100-OFFSET('Water Data'!$I$4,0,10*ROW('Water Data'!I181)),NA())</f>
        <v>#N/A</v>
      </c>
      <c r="T187" s="91" t="e">
        <f ca="true">+IF(AND(ISNUMBER(OFFSET('Water Data'!$I$6,0,10*ROW('Water Data'!I181))),'Data Summary'!CI187="Yes"),OFFSET('Water Data'!$I$6,0,10*ROW('Water Data'!I181)),NA())</f>
        <v>#N/A</v>
      </c>
      <c r="U187" s="91" t="e">
        <f ca="true">+IF(AND(ISNUMBER(OFFSET('Water Data'!$I$9,0,10*ROW('Water Data'!I181))),'Data Summary'!CJ187="Yes"),OFFSET('Water Data'!$I$9,0,10*ROW('Water Data'!I181)),NA())</f>
        <v>#N/A</v>
      </c>
      <c r="V187" s="92" t="e">
        <f ca="true">+IF(AND(ISNUMBER(OFFSET('Sanitation Data'!$D$4,0,10*ROW('Sanitation Data'!D181))),'Data Summary'!CK187="Yes"),100-OFFSET('Sanitation Data'!$D$4,0,10*ROW('Sanitation Data'!D181)),NA())</f>
        <v>#N/A</v>
      </c>
      <c r="W187" s="92" t="e">
        <f ca="true">+IF(AND(ISNUMBER(OFFSET('Sanitation Data'!$D$6,0,10*ROW('Sanitation Data'!D181))),'Data Summary'!CL187="Yes"),OFFSET('Sanitation Data'!$D$6,0,10*ROW('Sanitation Data'!D181)),NA())</f>
        <v>#N/A</v>
      </c>
      <c r="X187" s="92" t="e">
        <f ca="true">+IF(AND(ISNUMBER(OFFSET('Sanitation Data'!$D$10,0,10*ROW('Sanitation Data'!D181))),'Data Summary'!CM187="Yes"),OFFSET('Sanitation Data'!$D$10,0,10*ROW('Sanitation Data'!D181)),NA())</f>
        <v>#N/A</v>
      </c>
      <c r="Y187" s="92" t="e">
        <f ca="true">+IF(AND(ISNUMBER(OFFSET('Sanitation Data'!$D$11,0,10*ROW('Sanitation Data'!D181))),'Data Summary'!CN187="Yes"),OFFSET('Sanitation Data'!$D$11,0,10*ROW('Sanitation Data'!D181)),NA())</f>
        <v>#N/A</v>
      </c>
      <c r="Z187" s="92" t="e">
        <f ca="true">+IF(AND(ISNUMBER(OFFSET('Sanitation Data'!$D$12,0,10*ROW('Sanitation Data'!D181))),'Data Summary'!CO187="Yes"),OFFSET('Sanitation Data'!$D$12,0,10*ROW('Sanitation Data'!D181)),NA())</f>
        <v>#N/A</v>
      </c>
      <c r="AA187" s="92" t="e">
        <f ca="true">+IF(AND(ISNUMBER(OFFSET('Sanitation Data'!$E$4,0,10*ROW('Sanitation Data'!E181))),'Data Summary'!CP187="Yes"),100-OFFSET('Sanitation Data'!$E$4,0,10*ROW('Sanitation Data'!E181)),NA())</f>
        <v>#N/A</v>
      </c>
      <c r="AB187" s="92" t="e">
        <f ca="true">+IF(AND(ISNUMBER(OFFSET('Sanitation Data'!$E$6,0,10*ROW('Sanitation Data'!E181))),'Data Summary'!CQ187="Yes"),OFFSET('Sanitation Data'!$E$6,0,10*ROW('Sanitation Data'!E181)),NA())</f>
        <v>#N/A</v>
      </c>
      <c r="AC187" s="92" t="e">
        <f ca="true">+IF(AND(ISNUMBER(OFFSET('Sanitation Data'!$E$10,0,10*ROW('Sanitation Data'!E181))),'Data Summary'!CR187="Yes"),OFFSET('Sanitation Data'!$E$10,0,10*ROW('Sanitation Data'!E181)),NA())</f>
        <v>#N/A</v>
      </c>
      <c r="AD187" s="92" t="e">
        <f ca="true">+IF(AND(ISNUMBER(OFFSET('Sanitation Data'!$E$11,0,10*ROW('Sanitation Data'!E181))),'Data Summary'!CS187="Yes"),OFFSET('Sanitation Data'!$E$11,0,10*ROW('Sanitation Data'!E181)),NA())</f>
        <v>#N/A</v>
      </c>
      <c r="AE187" s="92" t="e">
        <f ca="true">+IF(AND(ISNUMBER(OFFSET('Sanitation Data'!$E$12,0,10*ROW('Sanitation Data'!E181))),'Data Summary'!CT187="Yes"),OFFSET('Sanitation Data'!$E$12,0,10*ROW('Sanitation Data'!E181)),NA())</f>
        <v>#N/A</v>
      </c>
      <c r="AF187" s="92" t="e">
        <f ca="true">+IF(AND(ISNUMBER(OFFSET('Sanitation Data'!$F$4,0,10*ROW('Sanitation Data'!F181))),'Data Summary'!CU187="Yes"),100-OFFSET('Sanitation Data'!$F$4,0,10*ROW('Sanitation Data'!F181)),NA())</f>
        <v>#N/A</v>
      </c>
      <c r="AG187" s="92" t="e">
        <f ca="true">+IF(AND(ISNUMBER(OFFSET('Sanitation Data'!$F$6,0,10*ROW('Sanitation Data'!F181))),'Data Summary'!CV187="Yes"),OFFSET('Sanitation Data'!$F$6,0,10*ROW('Sanitation Data'!F181)),NA())</f>
        <v>#N/A</v>
      </c>
      <c r="AH187" s="92" t="e">
        <f ca="true">+IF(AND(ISNUMBER(OFFSET('Sanitation Data'!$F$10,0,10*ROW('Sanitation Data'!F181))),'Data Summary'!CW187="Yes"),OFFSET('Sanitation Data'!$F$10,0,10*ROW('Sanitation Data'!F181)),NA())</f>
        <v>#N/A</v>
      </c>
      <c r="AI187" s="92" t="e">
        <f ca="true">+IF(AND(ISNUMBER(OFFSET('Sanitation Data'!$F$11,0,10*ROW('Sanitation Data'!F181))),'Data Summary'!CX187="Yes"),OFFSET('Sanitation Data'!$F$11,0,10*ROW('Sanitation Data'!F181)),NA())</f>
        <v>#N/A</v>
      </c>
      <c r="AJ187" s="92" t="e">
        <f ca="true">+IF(AND(ISNUMBER(OFFSET('Sanitation Data'!$F$12,0,10*ROW('Sanitation Data'!F181))),'Data Summary'!CY187="Yes"),OFFSET('Sanitation Data'!$F$12,0,10*ROW('Sanitation Data'!F181)),NA())</f>
        <v>#N/A</v>
      </c>
      <c r="AK187" s="92" t="e">
        <f ca="true">+IF(AND(ISNUMBER(OFFSET('Sanitation Data'!$G$4,0,10*ROW('Sanitation Data'!G181))),'Data Summary'!CZ187="Yes"),100-OFFSET('Sanitation Data'!$G$4,0,10*ROW('Sanitation Data'!G181)),NA())</f>
        <v>#N/A</v>
      </c>
      <c r="AL187" s="92" t="e">
        <f ca="true">+IF(AND(ISNUMBER(OFFSET('Sanitation Data'!$G$6,0,10*ROW('Sanitation Data'!G181))),'Data Summary'!DA187="Yes"),OFFSET('Sanitation Data'!$G$6,0,10*ROW('Sanitation Data'!G181)),NA())</f>
        <v>#N/A</v>
      </c>
      <c r="AM187" s="92" t="e">
        <f ca="true">+IF(AND(ISNUMBER(OFFSET('Sanitation Data'!$G$10,0,10*ROW('Sanitation Data'!G181))),'Data Summary'!DB187="Yes"),OFFSET('Sanitation Data'!$G$10,0,10*ROW('Sanitation Data'!G181)),NA())</f>
        <v>#N/A</v>
      </c>
      <c r="AN187" s="92" t="e">
        <f ca="true">+IF(AND(ISNUMBER(OFFSET('Sanitation Data'!$G$11,0,10*ROW('Sanitation Data'!G181))),'Data Summary'!DC187="Yes"),OFFSET('Sanitation Data'!$G$11,0,10*ROW('Sanitation Data'!G181)),NA())</f>
        <v>#N/A</v>
      </c>
      <c r="AO187" s="92" t="e">
        <f ca="true">+IF(AND(ISNUMBER(OFFSET('Sanitation Data'!$G$12,0,10*ROW('Sanitation Data'!G181))),'Data Summary'!DD187="Yes"),OFFSET('Sanitation Data'!$G$12,0,10*ROW('Sanitation Data'!G181)),NA())</f>
        <v>#N/A</v>
      </c>
      <c r="AP187" s="92" t="e">
        <f ca="true">+IF(AND(ISNUMBER(OFFSET('Sanitation Data'!$H$4,0,10*ROW('Sanitation Data'!H181))),'Data Summary'!DE187="Yes"),100-OFFSET('Sanitation Data'!$H$4,0,10*ROW('Sanitation Data'!H181)),NA())</f>
        <v>#N/A</v>
      </c>
      <c r="AQ187" s="92" t="e">
        <f ca="true">+IF(AND(ISNUMBER(OFFSET('Sanitation Data'!$H$6,0,10*ROW('Sanitation Data'!H181))),'Data Summary'!DF187="Yes"),OFFSET('Sanitation Data'!$H$6,0,10*ROW('Sanitation Data'!H181)),NA())</f>
        <v>#N/A</v>
      </c>
      <c r="AR187" s="92" t="e">
        <f ca="true">+IF(AND(ISNUMBER(OFFSET('Sanitation Data'!$H$10,0,10*ROW('Sanitation Data'!H181))),'Data Summary'!DG187="Yes"),OFFSET('Sanitation Data'!$H$10,0,10*ROW('Sanitation Data'!H181)),NA())</f>
        <v>#N/A</v>
      </c>
      <c r="AS187" s="92" t="e">
        <f ca="true">+IF(AND(ISNUMBER(OFFSET('Sanitation Data'!$H$11,0,10*ROW('Sanitation Data'!H181))),'Data Summary'!DH187="Yes"),OFFSET('Sanitation Data'!$H$11,0,10*ROW('Sanitation Data'!H181)),NA())</f>
        <v>#N/A</v>
      </c>
      <c r="AT187" s="92" t="e">
        <f ca="true">+IF(AND(ISNUMBER(OFFSET('Sanitation Data'!$H$12,0,10*ROW('Sanitation Data'!H181))),'Data Summary'!DI187="Yes"),OFFSET('Sanitation Data'!$H$12,0,10*ROW('Sanitation Data'!H181)),NA())</f>
        <v>#N/A</v>
      </c>
      <c r="AU187" s="92" t="e">
        <f ca="true">+IF(AND(ISNUMBER(OFFSET('Sanitation Data'!$I$4,0,10*ROW('Sanitation Data'!I181))),'Data Summary'!DJ187="Yes"),100-OFFSET('Sanitation Data'!$I$4,0,10*ROW('Sanitation Data'!I181)),NA())</f>
        <v>#N/A</v>
      </c>
      <c r="AV187" s="92" t="e">
        <f ca="true">+IF(AND(ISNUMBER(OFFSET('Sanitation Data'!$I$6,0,10*ROW('Sanitation Data'!I181))),'Data Summary'!DK187="Yes"),OFFSET('Sanitation Data'!$I$6,0,10*ROW('Sanitation Data'!I181)),NA())</f>
        <v>#N/A</v>
      </c>
      <c r="AW187" s="92" t="e">
        <f ca="true">+IF(AND(ISNUMBER(OFFSET('Sanitation Data'!$I$10,0,10*ROW('Sanitation Data'!I181))),'Data Summary'!DL187="Yes"),OFFSET('Sanitation Data'!$I$10,0,10*ROW('Sanitation Data'!I181)),NA())</f>
        <v>#N/A</v>
      </c>
      <c r="AX187" s="92" t="e">
        <f ca="true">+IF(AND(ISNUMBER(OFFSET('Sanitation Data'!$I$11,0,10*ROW('Sanitation Data'!I181))),'Data Summary'!DM187="Yes"),OFFSET('Sanitation Data'!$I$11,0,10*ROW('Sanitation Data'!I181)),NA())</f>
        <v>#N/A</v>
      </c>
      <c r="AY187" s="92" t="e">
        <f ca="true">+IF(AND(ISNUMBER(OFFSET('Sanitation Data'!$I$12,0,10*ROW('Sanitation Data'!I181))),'Data Summary'!DN187="Yes"),OFFSET('Sanitation Data'!$I$12,0,10*ROW('Sanitation Data'!I181)),NA())</f>
        <v>#N/A</v>
      </c>
      <c r="AZ187" s="93" t="e">
        <f ca="true">+IF(AND(ISNUMBER(OFFSET('Hygiene Data'!$D$5,0,10*ROW('Hygiene Data'!D181))),'Data Summary'!DO187="Yes"),OFFSET('Hygiene Data'!$D$5,0,10*ROW('Hygiene Data'!D181)),NA())</f>
        <v>#N/A</v>
      </c>
      <c r="BA187" s="93" t="e">
        <f ca="true">+IF(AND(ISNUMBER(OFFSET('Hygiene Data'!$D$7,0,10*ROW('Hygiene Data'!D181))),'Data Summary'!DP187="Yes"),OFFSET('Hygiene Data'!$D$7,0,10*ROW('Hygiene Data'!D181)),NA())</f>
        <v>#N/A</v>
      </c>
      <c r="BB187" s="93" t="e">
        <f ca="true">+IF(AND(ISNUMBER(OFFSET('Hygiene Data'!$D$9,0,10*ROW('Hygiene Data'!D181))),'Data Summary'!DQ187="Yes"),OFFSET('Hygiene Data'!$D$9,0,10*ROW('Hygiene Data'!D181)),NA())</f>
        <v>#N/A</v>
      </c>
      <c r="BC187" s="93" t="e">
        <f ca="true">+IF(AND(ISNUMBER(OFFSET('Hygiene Data'!$E$5,0,10*ROW('Hygiene Data'!E181))),'Data Summary'!DR187="Yes"),OFFSET('Hygiene Data'!$E$5,0,10*ROW('Hygiene Data'!E181)),NA())</f>
        <v>#N/A</v>
      </c>
      <c r="BD187" s="93" t="e">
        <f ca="true">+IF(AND(ISNUMBER(OFFSET('Hygiene Data'!$E$7,0,10*ROW('Hygiene Data'!E181))),'Data Summary'!DS187="Yes"),OFFSET('Hygiene Data'!$E$7,0,10*ROW('Hygiene Data'!E181)),NA())</f>
        <v>#N/A</v>
      </c>
      <c r="BE187" s="93" t="e">
        <f ca="true">+IF(AND(ISNUMBER(OFFSET('Hygiene Data'!$E$9,0,10*ROW('Hygiene Data'!E181))),'Data Summary'!DT187="Yes"),OFFSET('Hygiene Data'!$E$9,0,10*ROW('Hygiene Data'!E181)),NA())</f>
        <v>#N/A</v>
      </c>
      <c r="BF187" s="93" t="e">
        <f ca="true">+IF(AND(ISNUMBER(OFFSET('Hygiene Data'!$F$5,0,10*ROW('Hygiene Data'!F181))),'Data Summary'!DU187="Yes"),OFFSET('Hygiene Data'!$F$5,0,10*ROW('Hygiene Data'!F181)),NA())</f>
        <v>#N/A</v>
      </c>
      <c r="BG187" s="93" t="e">
        <f ca="true">+IF(AND(ISNUMBER(OFFSET('Hygiene Data'!$F$7,0,10*ROW('Hygiene Data'!F181))),'Data Summary'!DV187="Yes"),OFFSET('Hygiene Data'!$F$7,0,10*ROW('Hygiene Data'!F181)),NA())</f>
        <v>#N/A</v>
      </c>
      <c r="BH187" s="93" t="e">
        <f ca="true">+IF(AND(ISNUMBER(OFFSET('Hygiene Data'!$F$9,0,10*ROW('Hygiene Data'!F181))),'Data Summary'!DW187="Yes"),OFFSET('Hygiene Data'!$F$9,0,10*ROW('Hygiene Data'!F181)),NA())</f>
        <v>#N/A</v>
      </c>
      <c r="BI187" s="93" t="e">
        <f ca="true">+IF(AND(ISNUMBER(OFFSET('Hygiene Data'!$G$5,0,10*ROW('Hygiene Data'!G181))),'Data Summary'!DX187="Yes"),OFFSET('Hygiene Data'!$G$5,0,10*ROW('Hygiene Data'!G181)),NA())</f>
        <v>#N/A</v>
      </c>
      <c r="BJ187" s="93" t="e">
        <f ca="true">+IF(AND(ISNUMBER(OFFSET('Hygiene Data'!$G$7,0,10*ROW('Hygiene Data'!G181))),'Data Summary'!DY187="Yes"),OFFSET('Hygiene Data'!$G$7,0,10*ROW('Hygiene Data'!G181)),NA())</f>
        <v>#N/A</v>
      </c>
      <c r="BK187" s="93" t="e">
        <f ca="true">+IF(AND(ISNUMBER(OFFSET('Hygiene Data'!$G$9,0,10*ROW('Hygiene Data'!G181))),'Data Summary'!DZ187="Yes"),OFFSET('Hygiene Data'!$G$9,0,10*ROW('Hygiene Data'!G181)),NA())</f>
        <v>#N/A</v>
      </c>
      <c r="BL187" s="93" t="e">
        <f ca="true">+IF(AND(ISNUMBER(OFFSET('Hygiene Data'!$H$5,0,10*ROW('Hygiene Data'!H181))),'Data Summary'!EA187="Yes"),OFFSET('Hygiene Data'!$H$5,0,10*ROW('Hygiene Data'!H181)),NA())</f>
        <v>#N/A</v>
      </c>
      <c r="BM187" s="93" t="e">
        <f ca="true">+IF(AND(ISNUMBER(OFFSET('Hygiene Data'!$H$7,0,10*ROW('Hygiene Data'!H181))),'Data Summary'!EB187="Yes"),OFFSET('Hygiene Data'!$H$7,0,10*ROW('Hygiene Data'!H181)),NA())</f>
        <v>#N/A</v>
      </c>
      <c r="BN187" s="93" t="e">
        <f ca="true">+IF(AND(ISNUMBER(OFFSET('Hygiene Data'!$H$9,0,10*ROW('Hygiene Data'!H181))),'Data Summary'!EC187="Yes"),OFFSET('Hygiene Data'!$H$9,0,10*ROW('Hygiene Data'!H181)),NA())</f>
        <v>#N/A</v>
      </c>
      <c r="BO187" s="93" t="e">
        <f ca="true">+IF(AND(ISNUMBER(OFFSET('Hygiene Data'!$I$5,0,10*ROW('Hygiene Data'!I181))),'Data Summary'!ED187="Yes"),OFFSET('Hygiene Data'!$I$5,0,10*ROW('Hygiene Data'!I181)),NA())</f>
        <v>#N/A</v>
      </c>
      <c r="BP187" s="93" t="e">
        <f ca="true">+IF(AND(ISNUMBER(OFFSET('Hygiene Data'!$I$7,0,10*ROW('Hygiene Data'!I181))),'Data Summary'!EE187="Yes"),OFFSET('Hygiene Data'!$I$7,0,10*ROW('Hygiene Data'!I181)),NA())</f>
        <v>#N/A</v>
      </c>
      <c r="BQ187" s="93" t="e">
        <f ca="true">+IF(AND(ISNUMBER(OFFSET('Hygiene Data'!$I$9,0,10*ROW('Hygiene Data'!I181))),'Data Summary'!EF187="Yes"),OFFSET('Hygiene Data'!$I$9,0,10*ROW('Hygiene Data'!I181)),NA())</f>
        <v>#N/A</v>
      </c>
    </row>
    <row xmlns:x14ac="http://schemas.microsoft.com/office/spreadsheetml/2009/9/ac" r="188" x14ac:dyDescent="0.2">
      <c r="A188" s="328" t="e">
        <f ca="true">+RIGHT('Data Summary'!A188,LEN('Data Summary'!A188)-9)</f>
        <v>#VALUE!</v>
      </c>
      <c r="B188" s="35" t="str">
        <f ca="true">+IF(ISTEXT('Data Summary'!B188),'Data Summary'!B188,"")</f>
        <v/>
      </c>
      <c r="C188" s="327" t="e">
        <f ca="true">+VALUE('Data Summary'!C188)</f>
        <v>#VALUE!</v>
      </c>
      <c r="D188" s="91" t="e">
        <f ca="true">+IF(AND(ISNUMBER(OFFSET('Water Data'!$D$4,0,10*ROW('Water Data'!D182))),'Data Summary'!BS188="Yes"),100-OFFSET('Water Data'!$D$4,0,10*ROW('Water Data'!D182)),NA())</f>
        <v>#N/A</v>
      </c>
      <c r="E188" s="91" t="e">
        <f ca="true">+IF(AND(ISNUMBER(OFFSET('Water Data'!$D$6,0,10*ROW('Water Data'!D182))),'Data Summary'!BT188="Yes"),OFFSET('Water Data'!$D$6,0,10*ROW('Water Data'!D182)),NA())</f>
        <v>#N/A</v>
      </c>
      <c r="F188" s="91" t="e">
        <f ca="true">+IF(AND(ISNUMBER(OFFSET('Water Data'!$D$9,0,10*ROW('Water Data'!D182))),'Data Summary'!BU188="Yes"),OFFSET('Water Data'!$D$9,0,10*ROW('Water Data'!D182)),NA())</f>
        <v>#N/A</v>
      </c>
      <c r="G188" s="91" t="e">
        <f ca="true">+IF(AND(ISNUMBER(OFFSET('Water Data'!$E$4,0,10*ROW('Water Data'!E182))),'Data Summary'!BV188="Yes"),100-OFFSET('Water Data'!$E$4,0,10*ROW('Water Data'!E182)),NA())</f>
        <v>#N/A</v>
      </c>
      <c r="H188" s="91" t="e">
        <f ca="true">+IF(AND(ISNUMBER(OFFSET('Water Data'!$E$6,0,10*ROW('Water Data'!E182))),'Data Summary'!BW188="Yes"),OFFSET('Water Data'!$E$6,0,10*ROW('Water Data'!E182)),NA())</f>
        <v>#N/A</v>
      </c>
      <c r="I188" s="91" t="e">
        <f ca="true">+IF(AND(ISNUMBER(OFFSET('Water Data'!$E$9,0,10*ROW('Water Data'!E182))),'Data Summary'!BX188="Yes"),OFFSET('Water Data'!$E$9,0,10*ROW('Water Data'!E182)),NA())</f>
        <v>#N/A</v>
      </c>
      <c r="J188" s="91" t="e">
        <f ca="true">+IF(AND(ISNUMBER(OFFSET('Water Data'!$F$4,0,10*ROW('Water Data'!F182))),'Data Summary'!BY188="Yes"),100-OFFSET('Water Data'!$F$4,0,10*ROW('Water Data'!F182)),NA())</f>
        <v>#N/A</v>
      </c>
      <c r="K188" s="91" t="e">
        <f ca="true">+IF(AND(ISNUMBER(OFFSET('Water Data'!$F$6,0,10*ROW('Water Data'!F182))),'Data Summary'!BZ188="Yes"),OFFSET('Water Data'!$F$6,0,10*ROW('Water Data'!F182)),NA())</f>
        <v>#N/A</v>
      </c>
      <c r="L188" s="91" t="e">
        <f ca="true">+IF(AND(ISNUMBER(OFFSET('Water Data'!$F$9,0,10*ROW('Water Data'!F182))),'Data Summary'!CA188="Yes"),OFFSET('Water Data'!$F$9,0,10*ROW('Water Data'!F182)),NA())</f>
        <v>#N/A</v>
      </c>
      <c r="M188" s="91" t="e">
        <f ca="true">+IF(AND(ISNUMBER(OFFSET('Water Data'!$G$4,0,10*ROW('Water Data'!G182))),'Data Summary'!CB188="Yes"),100-OFFSET('Water Data'!$G$4,0,10*ROW('Water Data'!G182)),NA())</f>
        <v>#N/A</v>
      </c>
      <c r="N188" s="91" t="e">
        <f ca="true">+IF(AND(ISNUMBER(OFFSET('Water Data'!$G$6,0,10*ROW('Water Data'!G182))),'Data Summary'!CC188="Yes"),OFFSET('Water Data'!$G$6,0,10*ROW('Water Data'!G182)),NA())</f>
        <v>#N/A</v>
      </c>
      <c r="O188" s="91" t="e">
        <f ca="true">+IF(AND(ISNUMBER(OFFSET('Water Data'!$G$9,0,10*ROW('Water Data'!G182))),'Data Summary'!CD188="Yes"),OFFSET('Water Data'!$G$9,0,10*ROW('Water Data'!G182)),NA())</f>
        <v>#N/A</v>
      </c>
      <c r="P188" s="91" t="e">
        <f ca="true">+IF(AND(ISNUMBER(OFFSET('Water Data'!$H$4,0,10*ROW('Water Data'!H182))),'Data Summary'!CE188="Yes"),100-OFFSET('Water Data'!$H$4,0,10*ROW('Water Data'!H182)),NA())</f>
        <v>#N/A</v>
      </c>
      <c r="Q188" s="91" t="e">
        <f ca="true">+IF(AND(ISNUMBER(OFFSET('Water Data'!$H$6,0,10*ROW('Water Data'!H182))),'Data Summary'!CF188="Yes"),OFFSET('Water Data'!$H$6,0,10*ROW('Water Data'!H182)),NA())</f>
        <v>#N/A</v>
      </c>
      <c r="R188" s="91" t="e">
        <f ca="true">+IF(AND(ISNUMBER(OFFSET('Water Data'!$H$9,0,10*ROW('Water Data'!H182))),'Data Summary'!CG188="Yes"),OFFSET('Water Data'!$H$9,0,10*ROW('Water Data'!H182)),NA())</f>
        <v>#N/A</v>
      </c>
      <c r="S188" s="91" t="e">
        <f ca="true">+IF(AND(ISNUMBER(OFFSET('Water Data'!$I$4,0,10*ROW('Water Data'!I182))),'Data Summary'!CH188="Yes"),100-OFFSET('Water Data'!$I$4,0,10*ROW('Water Data'!I182)),NA())</f>
        <v>#N/A</v>
      </c>
      <c r="T188" s="91" t="e">
        <f ca="true">+IF(AND(ISNUMBER(OFFSET('Water Data'!$I$6,0,10*ROW('Water Data'!I182))),'Data Summary'!CI188="Yes"),OFFSET('Water Data'!$I$6,0,10*ROW('Water Data'!I182)),NA())</f>
        <v>#N/A</v>
      </c>
      <c r="U188" s="91" t="e">
        <f ca="true">+IF(AND(ISNUMBER(OFFSET('Water Data'!$I$9,0,10*ROW('Water Data'!I182))),'Data Summary'!CJ188="Yes"),OFFSET('Water Data'!$I$9,0,10*ROW('Water Data'!I182)),NA())</f>
        <v>#N/A</v>
      </c>
      <c r="V188" s="92" t="e">
        <f ca="true">+IF(AND(ISNUMBER(OFFSET('Sanitation Data'!$D$4,0,10*ROW('Sanitation Data'!D182))),'Data Summary'!CK188="Yes"),100-OFFSET('Sanitation Data'!$D$4,0,10*ROW('Sanitation Data'!D182)),NA())</f>
        <v>#N/A</v>
      </c>
      <c r="W188" s="92" t="e">
        <f ca="true">+IF(AND(ISNUMBER(OFFSET('Sanitation Data'!$D$6,0,10*ROW('Sanitation Data'!D182))),'Data Summary'!CL188="Yes"),OFFSET('Sanitation Data'!$D$6,0,10*ROW('Sanitation Data'!D182)),NA())</f>
        <v>#N/A</v>
      </c>
      <c r="X188" s="92" t="e">
        <f ca="true">+IF(AND(ISNUMBER(OFFSET('Sanitation Data'!$D$10,0,10*ROW('Sanitation Data'!D182))),'Data Summary'!CM188="Yes"),OFFSET('Sanitation Data'!$D$10,0,10*ROW('Sanitation Data'!D182)),NA())</f>
        <v>#N/A</v>
      </c>
      <c r="Y188" s="92" t="e">
        <f ca="true">+IF(AND(ISNUMBER(OFFSET('Sanitation Data'!$D$11,0,10*ROW('Sanitation Data'!D182))),'Data Summary'!CN188="Yes"),OFFSET('Sanitation Data'!$D$11,0,10*ROW('Sanitation Data'!D182)),NA())</f>
        <v>#N/A</v>
      </c>
      <c r="Z188" s="92" t="e">
        <f ca="true">+IF(AND(ISNUMBER(OFFSET('Sanitation Data'!$D$12,0,10*ROW('Sanitation Data'!D182))),'Data Summary'!CO188="Yes"),OFFSET('Sanitation Data'!$D$12,0,10*ROW('Sanitation Data'!D182)),NA())</f>
        <v>#N/A</v>
      </c>
      <c r="AA188" s="92" t="e">
        <f ca="true">+IF(AND(ISNUMBER(OFFSET('Sanitation Data'!$E$4,0,10*ROW('Sanitation Data'!E182))),'Data Summary'!CP188="Yes"),100-OFFSET('Sanitation Data'!$E$4,0,10*ROW('Sanitation Data'!E182)),NA())</f>
        <v>#N/A</v>
      </c>
      <c r="AB188" s="92" t="e">
        <f ca="true">+IF(AND(ISNUMBER(OFFSET('Sanitation Data'!$E$6,0,10*ROW('Sanitation Data'!E182))),'Data Summary'!CQ188="Yes"),OFFSET('Sanitation Data'!$E$6,0,10*ROW('Sanitation Data'!E182)),NA())</f>
        <v>#N/A</v>
      </c>
      <c r="AC188" s="92" t="e">
        <f ca="true">+IF(AND(ISNUMBER(OFFSET('Sanitation Data'!$E$10,0,10*ROW('Sanitation Data'!E182))),'Data Summary'!CR188="Yes"),OFFSET('Sanitation Data'!$E$10,0,10*ROW('Sanitation Data'!E182)),NA())</f>
        <v>#N/A</v>
      </c>
      <c r="AD188" s="92" t="e">
        <f ca="true">+IF(AND(ISNUMBER(OFFSET('Sanitation Data'!$E$11,0,10*ROW('Sanitation Data'!E182))),'Data Summary'!CS188="Yes"),OFFSET('Sanitation Data'!$E$11,0,10*ROW('Sanitation Data'!E182)),NA())</f>
        <v>#N/A</v>
      </c>
      <c r="AE188" s="92" t="e">
        <f ca="true">+IF(AND(ISNUMBER(OFFSET('Sanitation Data'!$E$12,0,10*ROW('Sanitation Data'!E182))),'Data Summary'!CT188="Yes"),OFFSET('Sanitation Data'!$E$12,0,10*ROW('Sanitation Data'!E182)),NA())</f>
        <v>#N/A</v>
      </c>
      <c r="AF188" s="92" t="e">
        <f ca="true">+IF(AND(ISNUMBER(OFFSET('Sanitation Data'!$F$4,0,10*ROW('Sanitation Data'!F182))),'Data Summary'!CU188="Yes"),100-OFFSET('Sanitation Data'!$F$4,0,10*ROW('Sanitation Data'!F182)),NA())</f>
        <v>#N/A</v>
      </c>
      <c r="AG188" s="92" t="e">
        <f ca="true">+IF(AND(ISNUMBER(OFFSET('Sanitation Data'!$F$6,0,10*ROW('Sanitation Data'!F182))),'Data Summary'!CV188="Yes"),OFFSET('Sanitation Data'!$F$6,0,10*ROW('Sanitation Data'!F182)),NA())</f>
        <v>#N/A</v>
      </c>
      <c r="AH188" s="92" t="e">
        <f ca="true">+IF(AND(ISNUMBER(OFFSET('Sanitation Data'!$F$10,0,10*ROW('Sanitation Data'!F182))),'Data Summary'!CW188="Yes"),OFFSET('Sanitation Data'!$F$10,0,10*ROW('Sanitation Data'!F182)),NA())</f>
        <v>#N/A</v>
      </c>
      <c r="AI188" s="92" t="e">
        <f ca="true">+IF(AND(ISNUMBER(OFFSET('Sanitation Data'!$F$11,0,10*ROW('Sanitation Data'!F182))),'Data Summary'!CX188="Yes"),OFFSET('Sanitation Data'!$F$11,0,10*ROW('Sanitation Data'!F182)),NA())</f>
        <v>#N/A</v>
      </c>
      <c r="AJ188" s="92" t="e">
        <f ca="true">+IF(AND(ISNUMBER(OFFSET('Sanitation Data'!$F$12,0,10*ROW('Sanitation Data'!F182))),'Data Summary'!CY188="Yes"),OFFSET('Sanitation Data'!$F$12,0,10*ROW('Sanitation Data'!F182)),NA())</f>
        <v>#N/A</v>
      </c>
      <c r="AK188" s="92" t="e">
        <f ca="true">+IF(AND(ISNUMBER(OFFSET('Sanitation Data'!$G$4,0,10*ROW('Sanitation Data'!G182))),'Data Summary'!CZ188="Yes"),100-OFFSET('Sanitation Data'!$G$4,0,10*ROW('Sanitation Data'!G182)),NA())</f>
        <v>#N/A</v>
      </c>
      <c r="AL188" s="92" t="e">
        <f ca="true">+IF(AND(ISNUMBER(OFFSET('Sanitation Data'!$G$6,0,10*ROW('Sanitation Data'!G182))),'Data Summary'!DA188="Yes"),OFFSET('Sanitation Data'!$G$6,0,10*ROW('Sanitation Data'!G182)),NA())</f>
        <v>#N/A</v>
      </c>
      <c r="AM188" s="92" t="e">
        <f ca="true">+IF(AND(ISNUMBER(OFFSET('Sanitation Data'!$G$10,0,10*ROW('Sanitation Data'!G182))),'Data Summary'!DB188="Yes"),OFFSET('Sanitation Data'!$G$10,0,10*ROW('Sanitation Data'!G182)),NA())</f>
        <v>#N/A</v>
      </c>
      <c r="AN188" s="92" t="e">
        <f ca="true">+IF(AND(ISNUMBER(OFFSET('Sanitation Data'!$G$11,0,10*ROW('Sanitation Data'!G182))),'Data Summary'!DC188="Yes"),OFFSET('Sanitation Data'!$G$11,0,10*ROW('Sanitation Data'!G182)),NA())</f>
        <v>#N/A</v>
      </c>
      <c r="AO188" s="92" t="e">
        <f ca="true">+IF(AND(ISNUMBER(OFFSET('Sanitation Data'!$G$12,0,10*ROW('Sanitation Data'!G182))),'Data Summary'!DD188="Yes"),OFFSET('Sanitation Data'!$G$12,0,10*ROW('Sanitation Data'!G182)),NA())</f>
        <v>#N/A</v>
      </c>
      <c r="AP188" s="92" t="e">
        <f ca="true">+IF(AND(ISNUMBER(OFFSET('Sanitation Data'!$H$4,0,10*ROW('Sanitation Data'!H182))),'Data Summary'!DE188="Yes"),100-OFFSET('Sanitation Data'!$H$4,0,10*ROW('Sanitation Data'!H182)),NA())</f>
        <v>#N/A</v>
      </c>
      <c r="AQ188" s="92" t="e">
        <f ca="true">+IF(AND(ISNUMBER(OFFSET('Sanitation Data'!$H$6,0,10*ROW('Sanitation Data'!H182))),'Data Summary'!DF188="Yes"),OFFSET('Sanitation Data'!$H$6,0,10*ROW('Sanitation Data'!H182)),NA())</f>
        <v>#N/A</v>
      </c>
      <c r="AR188" s="92" t="e">
        <f ca="true">+IF(AND(ISNUMBER(OFFSET('Sanitation Data'!$H$10,0,10*ROW('Sanitation Data'!H182))),'Data Summary'!DG188="Yes"),OFFSET('Sanitation Data'!$H$10,0,10*ROW('Sanitation Data'!H182)),NA())</f>
        <v>#N/A</v>
      </c>
      <c r="AS188" s="92" t="e">
        <f ca="true">+IF(AND(ISNUMBER(OFFSET('Sanitation Data'!$H$11,0,10*ROW('Sanitation Data'!H182))),'Data Summary'!DH188="Yes"),OFFSET('Sanitation Data'!$H$11,0,10*ROW('Sanitation Data'!H182)),NA())</f>
        <v>#N/A</v>
      </c>
      <c r="AT188" s="92" t="e">
        <f ca="true">+IF(AND(ISNUMBER(OFFSET('Sanitation Data'!$H$12,0,10*ROW('Sanitation Data'!H182))),'Data Summary'!DI188="Yes"),OFFSET('Sanitation Data'!$H$12,0,10*ROW('Sanitation Data'!H182)),NA())</f>
        <v>#N/A</v>
      </c>
      <c r="AU188" s="92" t="e">
        <f ca="true">+IF(AND(ISNUMBER(OFFSET('Sanitation Data'!$I$4,0,10*ROW('Sanitation Data'!I182))),'Data Summary'!DJ188="Yes"),100-OFFSET('Sanitation Data'!$I$4,0,10*ROW('Sanitation Data'!I182)),NA())</f>
        <v>#N/A</v>
      </c>
      <c r="AV188" s="92" t="e">
        <f ca="true">+IF(AND(ISNUMBER(OFFSET('Sanitation Data'!$I$6,0,10*ROW('Sanitation Data'!I182))),'Data Summary'!DK188="Yes"),OFFSET('Sanitation Data'!$I$6,0,10*ROW('Sanitation Data'!I182)),NA())</f>
        <v>#N/A</v>
      </c>
      <c r="AW188" s="92" t="e">
        <f ca="true">+IF(AND(ISNUMBER(OFFSET('Sanitation Data'!$I$10,0,10*ROW('Sanitation Data'!I182))),'Data Summary'!DL188="Yes"),OFFSET('Sanitation Data'!$I$10,0,10*ROW('Sanitation Data'!I182)),NA())</f>
        <v>#N/A</v>
      </c>
      <c r="AX188" s="92" t="e">
        <f ca="true">+IF(AND(ISNUMBER(OFFSET('Sanitation Data'!$I$11,0,10*ROW('Sanitation Data'!I182))),'Data Summary'!DM188="Yes"),OFFSET('Sanitation Data'!$I$11,0,10*ROW('Sanitation Data'!I182)),NA())</f>
        <v>#N/A</v>
      </c>
      <c r="AY188" s="92" t="e">
        <f ca="true">+IF(AND(ISNUMBER(OFFSET('Sanitation Data'!$I$12,0,10*ROW('Sanitation Data'!I182))),'Data Summary'!DN188="Yes"),OFFSET('Sanitation Data'!$I$12,0,10*ROW('Sanitation Data'!I182)),NA())</f>
        <v>#N/A</v>
      </c>
      <c r="AZ188" s="93" t="e">
        <f ca="true">+IF(AND(ISNUMBER(OFFSET('Hygiene Data'!$D$5,0,10*ROW('Hygiene Data'!D182))),'Data Summary'!DO188="Yes"),OFFSET('Hygiene Data'!$D$5,0,10*ROW('Hygiene Data'!D182)),NA())</f>
        <v>#N/A</v>
      </c>
      <c r="BA188" s="93" t="e">
        <f ca="true">+IF(AND(ISNUMBER(OFFSET('Hygiene Data'!$D$7,0,10*ROW('Hygiene Data'!D182))),'Data Summary'!DP188="Yes"),OFFSET('Hygiene Data'!$D$7,0,10*ROW('Hygiene Data'!D182)),NA())</f>
        <v>#N/A</v>
      </c>
      <c r="BB188" s="93" t="e">
        <f ca="true">+IF(AND(ISNUMBER(OFFSET('Hygiene Data'!$D$9,0,10*ROW('Hygiene Data'!D182))),'Data Summary'!DQ188="Yes"),OFFSET('Hygiene Data'!$D$9,0,10*ROW('Hygiene Data'!D182)),NA())</f>
        <v>#N/A</v>
      </c>
      <c r="BC188" s="93" t="e">
        <f ca="true">+IF(AND(ISNUMBER(OFFSET('Hygiene Data'!$E$5,0,10*ROW('Hygiene Data'!E182))),'Data Summary'!DR188="Yes"),OFFSET('Hygiene Data'!$E$5,0,10*ROW('Hygiene Data'!E182)),NA())</f>
        <v>#N/A</v>
      </c>
      <c r="BD188" s="93" t="e">
        <f ca="true">+IF(AND(ISNUMBER(OFFSET('Hygiene Data'!$E$7,0,10*ROW('Hygiene Data'!E182))),'Data Summary'!DS188="Yes"),OFFSET('Hygiene Data'!$E$7,0,10*ROW('Hygiene Data'!E182)),NA())</f>
        <v>#N/A</v>
      </c>
      <c r="BE188" s="93" t="e">
        <f ca="true">+IF(AND(ISNUMBER(OFFSET('Hygiene Data'!$E$9,0,10*ROW('Hygiene Data'!E182))),'Data Summary'!DT188="Yes"),OFFSET('Hygiene Data'!$E$9,0,10*ROW('Hygiene Data'!E182)),NA())</f>
        <v>#N/A</v>
      </c>
      <c r="BF188" s="93" t="e">
        <f ca="true">+IF(AND(ISNUMBER(OFFSET('Hygiene Data'!$F$5,0,10*ROW('Hygiene Data'!F182))),'Data Summary'!DU188="Yes"),OFFSET('Hygiene Data'!$F$5,0,10*ROW('Hygiene Data'!F182)),NA())</f>
        <v>#N/A</v>
      </c>
      <c r="BG188" s="93" t="e">
        <f ca="true">+IF(AND(ISNUMBER(OFFSET('Hygiene Data'!$F$7,0,10*ROW('Hygiene Data'!F182))),'Data Summary'!DV188="Yes"),OFFSET('Hygiene Data'!$F$7,0,10*ROW('Hygiene Data'!F182)),NA())</f>
        <v>#N/A</v>
      </c>
      <c r="BH188" s="93" t="e">
        <f ca="true">+IF(AND(ISNUMBER(OFFSET('Hygiene Data'!$F$9,0,10*ROW('Hygiene Data'!F182))),'Data Summary'!DW188="Yes"),OFFSET('Hygiene Data'!$F$9,0,10*ROW('Hygiene Data'!F182)),NA())</f>
        <v>#N/A</v>
      </c>
      <c r="BI188" s="93" t="e">
        <f ca="true">+IF(AND(ISNUMBER(OFFSET('Hygiene Data'!$G$5,0,10*ROW('Hygiene Data'!G182))),'Data Summary'!DX188="Yes"),OFFSET('Hygiene Data'!$G$5,0,10*ROW('Hygiene Data'!G182)),NA())</f>
        <v>#N/A</v>
      </c>
      <c r="BJ188" s="93" t="e">
        <f ca="true">+IF(AND(ISNUMBER(OFFSET('Hygiene Data'!$G$7,0,10*ROW('Hygiene Data'!G182))),'Data Summary'!DY188="Yes"),OFFSET('Hygiene Data'!$G$7,0,10*ROW('Hygiene Data'!G182)),NA())</f>
        <v>#N/A</v>
      </c>
      <c r="BK188" s="93" t="e">
        <f ca="true">+IF(AND(ISNUMBER(OFFSET('Hygiene Data'!$G$9,0,10*ROW('Hygiene Data'!G182))),'Data Summary'!DZ188="Yes"),OFFSET('Hygiene Data'!$G$9,0,10*ROW('Hygiene Data'!G182)),NA())</f>
        <v>#N/A</v>
      </c>
      <c r="BL188" s="93" t="e">
        <f ca="true">+IF(AND(ISNUMBER(OFFSET('Hygiene Data'!$H$5,0,10*ROW('Hygiene Data'!H182))),'Data Summary'!EA188="Yes"),OFFSET('Hygiene Data'!$H$5,0,10*ROW('Hygiene Data'!H182)),NA())</f>
        <v>#N/A</v>
      </c>
      <c r="BM188" s="93" t="e">
        <f ca="true">+IF(AND(ISNUMBER(OFFSET('Hygiene Data'!$H$7,0,10*ROW('Hygiene Data'!H182))),'Data Summary'!EB188="Yes"),OFFSET('Hygiene Data'!$H$7,0,10*ROW('Hygiene Data'!H182)),NA())</f>
        <v>#N/A</v>
      </c>
      <c r="BN188" s="93" t="e">
        <f ca="true">+IF(AND(ISNUMBER(OFFSET('Hygiene Data'!$H$9,0,10*ROW('Hygiene Data'!H182))),'Data Summary'!EC188="Yes"),OFFSET('Hygiene Data'!$H$9,0,10*ROW('Hygiene Data'!H182)),NA())</f>
        <v>#N/A</v>
      </c>
      <c r="BO188" s="93" t="e">
        <f ca="true">+IF(AND(ISNUMBER(OFFSET('Hygiene Data'!$I$5,0,10*ROW('Hygiene Data'!I182))),'Data Summary'!ED188="Yes"),OFFSET('Hygiene Data'!$I$5,0,10*ROW('Hygiene Data'!I182)),NA())</f>
        <v>#N/A</v>
      </c>
      <c r="BP188" s="93" t="e">
        <f ca="true">+IF(AND(ISNUMBER(OFFSET('Hygiene Data'!$I$7,0,10*ROW('Hygiene Data'!I182))),'Data Summary'!EE188="Yes"),OFFSET('Hygiene Data'!$I$7,0,10*ROW('Hygiene Data'!I182)),NA())</f>
        <v>#N/A</v>
      </c>
      <c r="BQ188" s="93" t="e">
        <f ca="true">+IF(AND(ISNUMBER(OFFSET('Hygiene Data'!$I$9,0,10*ROW('Hygiene Data'!I182))),'Data Summary'!EF188="Yes"),OFFSET('Hygiene Data'!$I$9,0,10*ROW('Hygiene Data'!I182)),NA())</f>
        <v>#N/A</v>
      </c>
    </row>
    <row xmlns:x14ac="http://schemas.microsoft.com/office/spreadsheetml/2009/9/ac" r="189" x14ac:dyDescent="0.2">
      <c r="A189" s="328" t="e">
        <f ca="true">+RIGHT('Data Summary'!A189,LEN('Data Summary'!A189)-9)</f>
        <v>#VALUE!</v>
      </c>
      <c r="B189" s="35" t="str">
        <f ca="true">+IF(ISTEXT('Data Summary'!B189),'Data Summary'!B189,"")</f>
        <v/>
      </c>
      <c r="C189" s="327" t="e">
        <f ca="true">+VALUE('Data Summary'!C189)</f>
        <v>#VALUE!</v>
      </c>
      <c r="D189" s="91" t="e">
        <f ca="true">+IF(AND(ISNUMBER(OFFSET('Water Data'!$D$4,0,10*ROW('Water Data'!D183))),'Data Summary'!BS189="Yes"),100-OFFSET('Water Data'!$D$4,0,10*ROW('Water Data'!D183)),NA())</f>
        <v>#N/A</v>
      </c>
      <c r="E189" s="91" t="e">
        <f ca="true">+IF(AND(ISNUMBER(OFFSET('Water Data'!$D$6,0,10*ROW('Water Data'!D183))),'Data Summary'!BT189="Yes"),OFFSET('Water Data'!$D$6,0,10*ROW('Water Data'!D183)),NA())</f>
        <v>#N/A</v>
      </c>
      <c r="F189" s="91" t="e">
        <f ca="true">+IF(AND(ISNUMBER(OFFSET('Water Data'!$D$9,0,10*ROW('Water Data'!D183))),'Data Summary'!BU189="Yes"),OFFSET('Water Data'!$D$9,0,10*ROW('Water Data'!D183)),NA())</f>
        <v>#N/A</v>
      </c>
      <c r="G189" s="91" t="e">
        <f ca="true">+IF(AND(ISNUMBER(OFFSET('Water Data'!$E$4,0,10*ROW('Water Data'!E183))),'Data Summary'!BV189="Yes"),100-OFFSET('Water Data'!$E$4,0,10*ROW('Water Data'!E183)),NA())</f>
        <v>#N/A</v>
      </c>
      <c r="H189" s="91" t="e">
        <f ca="true">+IF(AND(ISNUMBER(OFFSET('Water Data'!$E$6,0,10*ROW('Water Data'!E183))),'Data Summary'!BW189="Yes"),OFFSET('Water Data'!$E$6,0,10*ROW('Water Data'!E183)),NA())</f>
        <v>#N/A</v>
      </c>
      <c r="I189" s="91" t="e">
        <f ca="true">+IF(AND(ISNUMBER(OFFSET('Water Data'!$E$9,0,10*ROW('Water Data'!E183))),'Data Summary'!BX189="Yes"),OFFSET('Water Data'!$E$9,0,10*ROW('Water Data'!E183)),NA())</f>
        <v>#N/A</v>
      </c>
      <c r="J189" s="91" t="e">
        <f ca="true">+IF(AND(ISNUMBER(OFFSET('Water Data'!$F$4,0,10*ROW('Water Data'!F183))),'Data Summary'!BY189="Yes"),100-OFFSET('Water Data'!$F$4,0,10*ROW('Water Data'!F183)),NA())</f>
        <v>#N/A</v>
      </c>
      <c r="K189" s="91" t="e">
        <f ca="true">+IF(AND(ISNUMBER(OFFSET('Water Data'!$F$6,0,10*ROW('Water Data'!F183))),'Data Summary'!BZ189="Yes"),OFFSET('Water Data'!$F$6,0,10*ROW('Water Data'!F183)),NA())</f>
        <v>#N/A</v>
      </c>
      <c r="L189" s="91" t="e">
        <f ca="true">+IF(AND(ISNUMBER(OFFSET('Water Data'!$F$9,0,10*ROW('Water Data'!F183))),'Data Summary'!CA189="Yes"),OFFSET('Water Data'!$F$9,0,10*ROW('Water Data'!F183)),NA())</f>
        <v>#N/A</v>
      </c>
      <c r="M189" s="91" t="e">
        <f ca="true">+IF(AND(ISNUMBER(OFFSET('Water Data'!$G$4,0,10*ROW('Water Data'!G183))),'Data Summary'!CB189="Yes"),100-OFFSET('Water Data'!$G$4,0,10*ROW('Water Data'!G183)),NA())</f>
        <v>#N/A</v>
      </c>
      <c r="N189" s="91" t="e">
        <f ca="true">+IF(AND(ISNUMBER(OFFSET('Water Data'!$G$6,0,10*ROW('Water Data'!G183))),'Data Summary'!CC189="Yes"),OFFSET('Water Data'!$G$6,0,10*ROW('Water Data'!G183)),NA())</f>
        <v>#N/A</v>
      </c>
      <c r="O189" s="91" t="e">
        <f ca="true">+IF(AND(ISNUMBER(OFFSET('Water Data'!$G$9,0,10*ROW('Water Data'!G183))),'Data Summary'!CD189="Yes"),OFFSET('Water Data'!$G$9,0,10*ROW('Water Data'!G183)),NA())</f>
        <v>#N/A</v>
      </c>
      <c r="P189" s="91" t="e">
        <f ca="true">+IF(AND(ISNUMBER(OFFSET('Water Data'!$H$4,0,10*ROW('Water Data'!H183))),'Data Summary'!CE189="Yes"),100-OFFSET('Water Data'!$H$4,0,10*ROW('Water Data'!H183)),NA())</f>
        <v>#N/A</v>
      </c>
      <c r="Q189" s="91" t="e">
        <f ca="true">+IF(AND(ISNUMBER(OFFSET('Water Data'!$H$6,0,10*ROW('Water Data'!H183))),'Data Summary'!CF189="Yes"),OFFSET('Water Data'!$H$6,0,10*ROW('Water Data'!H183)),NA())</f>
        <v>#N/A</v>
      </c>
      <c r="R189" s="91" t="e">
        <f ca="true">+IF(AND(ISNUMBER(OFFSET('Water Data'!$H$9,0,10*ROW('Water Data'!H183))),'Data Summary'!CG189="Yes"),OFFSET('Water Data'!$H$9,0,10*ROW('Water Data'!H183)),NA())</f>
        <v>#N/A</v>
      </c>
      <c r="S189" s="91" t="e">
        <f ca="true">+IF(AND(ISNUMBER(OFFSET('Water Data'!$I$4,0,10*ROW('Water Data'!I183))),'Data Summary'!CH189="Yes"),100-OFFSET('Water Data'!$I$4,0,10*ROW('Water Data'!I183)),NA())</f>
        <v>#N/A</v>
      </c>
      <c r="T189" s="91" t="e">
        <f ca="true">+IF(AND(ISNUMBER(OFFSET('Water Data'!$I$6,0,10*ROW('Water Data'!I183))),'Data Summary'!CI189="Yes"),OFFSET('Water Data'!$I$6,0,10*ROW('Water Data'!I183)),NA())</f>
        <v>#N/A</v>
      </c>
      <c r="U189" s="91" t="e">
        <f ca="true">+IF(AND(ISNUMBER(OFFSET('Water Data'!$I$9,0,10*ROW('Water Data'!I183))),'Data Summary'!CJ189="Yes"),OFFSET('Water Data'!$I$9,0,10*ROW('Water Data'!I183)),NA())</f>
        <v>#N/A</v>
      </c>
      <c r="V189" s="92" t="e">
        <f ca="true">+IF(AND(ISNUMBER(OFFSET('Sanitation Data'!$D$4,0,10*ROW('Sanitation Data'!D183))),'Data Summary'!CK189="Yes"),100-OFFSET('Sanitation Data'!$D$4,0,10*ROW('Sanitation Data'!D183)),NA())</f>
        <v>#N/A</v>
      </c>
      <c r="W189" s="92" t="e">
        <f ca="true">+IF(AND(ISNUMBER(OFFSET('Sanitation Data'!$D$6,0,10*ROW('Sanitation Data'!D183))),'Data Summary'!CL189="Yes"),OFFSET('Sanitation Data'!$D$6,0,10*ROW('Sanitation Data'!D183)),NA())</f>
        <v>#N/A</v>
      </c>
      <c r="X189" s="92" t="e">
        <f ca="true">+IF(AND(ISNUMBER(OFFSET('Sanitation Data'!$D$10,0,10*ROW('Sanitation Data'!D183))),'Data Summary'!CM189="Yes"),OFFSET('Sanitation Data'!$D$10,0,10*ROW('Sanitation Data'!D183)),NA())</f>
        <v>#N/A</v>
      </c>
      <c r="Y189" s="92" t="e">
        <f ca="true">+IF(AND(ISNUMBER(OFFSET('Sanitation Data'!$D$11,0,10*ROW('Sanitation Data'!D183))),'Data Summary'!CN189="Yes"),OFFSET('Sanitation Data'!$D$11,0,10*ROW('Sanitation Data'!D183)),NA())</f>
        <v>#N/A</v>
      </c>
      <c r="Z189" s="92" t="e">
        <f ca="true">+IF(AND(ISNUMBER(OFFSET('Sanitation Data'!$D$12,0,10*ROW('Sanitation Data'!D183))),'Data Summary'!CO189="Yes"),OFFSET('Sanitation Data'!$D$12,0,10*ROW('Sanitation Data'!D183)),NA())</f>
        <v>#N/A</v>
      </c>
      <c r="AA189" s="92" t="e">
        <f ca="true">+IF(AND(ISNUMBER(OFFSET('Sanitation Data'!$E$4,0,10*ROW('Sanitation Data'!E183))),'Data Summary'!CP189="Yes"),100-OFFSET('Sanitation Data'!$E$4,0,10*ROW('Sanitation Data'!E183)),NA())</f>
        <v>#N/A</v>
      </c>
      <c r="AB189" s="92" t="e">
        <f ca="true">+IF(AND(ISNUMBER(OFFSET('Sanitation Data'!$E$6,0,10*ROW('Sanitation Data'!E183))),'Data Summary'!CQ189="Yes"),OFFSET('Sanitation Data'!$E$6,0,10*ROW('Sanitation Data'!E183)),NA())</f>
        <v>#N/A</v>
      </c>
      <c r="AC189" s="92" t="e">
        <f ca="true">+IF(AND(ISNUMBER(OFFSET('Sanitation Data'!$E$10,0,10*ROW('Sanitation Data'!E183))),'Data Summary'!CR189="Yes"),OFFSET('Sanitation Data'!$E$10,0,10*ROW('Sanitation Data'!E183)),NA())</f>
        <v>#N/A</v>
      </c>
      <c r="AD189" s="92" t="e">
        <f ca="true">+IF(AND(ISNUMBER(OFFSET('Sanitation Data'!$E$11,0,10*ROW('Sanitation Data'!E183))),'Data Summary'!CS189="Yes"),OFFSET('Sanitation Data'!$E$11,0,10*ROW('Sanitation Data'!E183)),NA())</f>
        <v>#N/A</v>
      </c>
      <c r="AE189" s="92" t="e">
        <f ca="true">+IF(AND(ISNUMBER(OFFSET('Sanitation Data'!$E$12,0,10*ROW('Sanitation Data'!E183))),'Data Summary'!CT189="Yes"),OFFSET('Sanitation Data'!$E$12,0,10*ROW('Sanitation Data'!E183)),NA())</f>
        <v>#N/A</v>
      </c>
      <c r="AF189" s="92" t="e">
        <f ca="true">+IF(AND(ISNUMBER(OFFSET('Sanitation Data'!$F$4,0,10*ROW('Sanitation Data'!F183))),'Data Summary'!CU189="Yes"),100-OFFSET('Sanitation Data'!$F$4,0,10*ROW('Sanitation Data'!F183)),NA())</f>
        <v>#N/A</v>
      </c>
      <c r="AG189" s="92" t="e">
        <f ca="true">+IF(AND(ISNUMBER(OFFSET('Sanitation Data'!$F$6,0,10*ROW('Sanitation Data'!F183))),'Data Summary'!CV189="Yes"),OFFSET('Sanitation Data'!$F$6,0,10*ROW('Sanitation Data'!F183)),NA())</f>
        <v>#N/A</v>
      </c>
      <c r="AH189" s="92" t="e">
        <f ca="true">+IF(AND(ISNUMBER(OFFSET('Sanitation Data'!$F$10,0,10*ROW('Sanitation Data'!F183))),'Data Summary'!CW189="Yes"),OFFSET('Sanitation Data'!$F$10,0,10*ROW('Sanitation Data'!F183)),NA())</f>
        <v>#N/A</v>
      </c>
      <c r="AI189" s="92" t="e">
        <f ca="true">+IF(AND(ISNUMBER(OFFSET('Sanitation Data'!$F$11,0,10*ROW('Sanitation Data'!F183))),'Data Summary'!CX189="Yes"),OFFSET('Sanitation Data'!$F$11,0,10*ROW('Sanitation Data'!F183)),NA())</f>
        <v>#N/A</v>
      </c>
      <c r="AJ189" s="92" t="e">
        <f ca="true">+IF(AND(ISNUMBER(OFFSET('Sanitation Data'!$F$12,0,10*ROW('Sanitation Data'!F183))),'Data Summary'!CY189="Yes"),OFFSET('Sanitation Data'!$F$12,0,10*ROW('Sanitation Data'!F183)),NA())</f>
        <v>#N/A</v>
      </c>
      <c r="AK189" s="92" t="e">
        <f ca="true">+IF(AND(ISNUMBER(OFFSET('Sanitation Data'!$G$4,0,10*ROW('Sanitation Data'!G183))),'Data Summary'!CZ189="Yes"),100-OFFSET('Sanitation Data'!$G$4,0,10*ROW('Sanitation Data'!G183)),NA())</f>
        <v>#N/A</v>
      </c>
      <c r="AL189" s="92" t="e">
        <f ca="true">+IF(AND(ISNUMBER(OFFSET('Sanitation Data'!$G$6,0,10*ROW('Sanitation Data'!G183))),'Data Summary'!DA189="Yes"),OFFSET('Sanitation Data'!$G$6,0,10*ROW('Sanitation Data'!G183)),NA())</f>
        <v>#N/A</v>
      </c>
      <c r="AM189" s="92" t="e">
        <f ca="true">+IF(AND(ISNUMBER(OFFSET('Sanitation Data'!$G$10,0,10*ROW('Sanitation Data'!G183))),'Data Summary'!DB189="Yes"),OFFSET('Sanitation Data'!$G$10,0,10*ROW('Sanitation Data'!G183)),NA())</f>
        <v>#N/A</v>
      </c>
      <c r="AN189" s="92" t="e">
        <f ca="true">+IF(AND(ISNUMBER(OFFSET('Sanitation Data'!$G$11,0,10*ROW('Sanitation Data'!G183))),'Data Summary'!DC189="Yes"),OFFSET('Sanitation Data'!$G$11,0,10*ROW('Sanitation Data'!G183)),NA())</f>
        <v>#N/A</v>
      </c>
      <c r="AO189" s="92" t="e">
        <f ca="true">+IF(AND(ISNUMBER(OFFSET('Sanitation Data'!$G$12,0,10*ROW('Sanitation Data'!G183))),'Data Summary'!DD189="Yes"),OFFSET('Sanitation Data'!$G$12,0,10*ROW('Sanitation Data'!G183)),NA())</f>
        <v>#N/A</v>
      </c>
      <c r="AP189" s="92" t="e">
        <f ca="true">+IF(AND(ISNUMBER(OFFSET('Sanitation Data'!$H$4,0,10*ROW('Sanitation Data'!H183))),'Data Summary'!DE189="Yes"),100-OFFSET('Sanitation Data'!$H$4,0,10*ROW('Sanitation Data'!H183)),NA())</f>
        <v>#N/A</v>
      </c>
      <c r="AQ189" s="92" t="e">
        <f ca="true">+IF(AND(ISNUMBER(OFFSET('Sanitation Data'!$H$6,0,10*ROW('Sanitation Data'!H183))),'Data Summary'!DF189="Yes"),OFFSET('Sanitation Data'!$H$6,0,10*ROW('Sanitation Data'!H183)),NA())</f>
        <v>#N/A</v>
      </c>
      <c r="AR189" s="92" t="e">
        <f ca="true">+IF(AND(ISNUMBER(OFFSET('Sanitation Data'!$H$10,0,10*ROW('Sanitation Data'!H183))),'Data Summary'!DG189="Yes"),OFFSET('Sanitation Data'!$H$10,0,10*ROW('Sanitation Data'!H183)),NA())</f>
        <v>#N/A</v>
      </c>
      <c r="AS189" s="92" t="e">
        <f ca="true">+IF(AND(ISNUMBER(OFFSET('Sanitation Data'!$H$11,0,10*ROW('Sanitation Data'!H183))),'Data Summary'!DH189="Yes"),OFFSET('Sanitation Data'!$H$11,0,10*ROW('Sanitation Data'!H183)),NA())</f>
        <v>#N/A</v>
      </c>
      <c r="AT189" s="92" t="e">
        <f ca="true">+IF(AND(ISNUMBER(OFFSET('Sanitation Data'!$H$12,0,10*ROW('Sanitation Data'!H183))),'Data Summary'!DI189="Yes"),OFFSET('Sanitation Data'!$H$12,0,10*ROW('Sanitation Data'!H183)),NA())</f>
        <v>#N/A</v>
      </c>
      <c r="AU189" s="92" t="e">
        <f ca="true">+IF(AND(ISNUMBER(OFFSET('Sanitation Data'!$I$4,0,10*ROW('Sanitation Data'!I183))),'Data Summary'!DJ189="Yes"),100-OFFSET('Sanitation Data'!$I$4,0,10*ROW('Sanitation Data'!I183)),NA())</f>
        <v>#N/A</v>
      </c>
      <c r="AV189" s="92" t="e">
        <f ca="true">+IF(AND(ISNUMBER(OFFSET('Sanitation Data'!$I$6,0,10*ROW('Sanitation Data'!I183))),'Data Summary'!DK189="Yes"),OFFSET('Sanitation Data'!$I$6,0,10*ROW('Sanitation Data'!I183)),NA())</f>
        <v>#N/A</v>
      </c>
      <c r="AW189" s="92" t="e">
        <f ca="true">+IF(AND(ISNUMBER(OFFSET('Sanitation Data'!$I$10,0,10*ROW('Sanitation Data'!I183))),'Data Summary'!DL189="Yes"),OFFSET('Sanitation Data'!$I$10,0,10*ROW('Sanitation Data'!I183)),NA())</f>
        <v>#N/A</v>
      </c>
      <c r="AX189" s="92" t="e">
        <f ca="true">+IF(AND(ISNUMBER(OFFSET('Sanitation Data'!$I$11,0,10*ROW('Sanitation Data'!I183))),'Data Summary'!DM189="Yes"),OFFSET('Sanitation Data'!$I$11,0,10*ROW('Sanitation Data'!I183)),NA())</f>
        <v>#N/A</v>
      </c>
      <c r="AY189" s="92" t="e">
        <f ca="true">+IF(AND(ISNUMBER(OFFSET('Sanitation Data'!$I$12,0,10*ROW('Sanitation Data'!I183))),'Data Summary'!DN189="Yes"),OFFSET('Sanitation Data'!$I$12,0,10*ROW('Sanitation Data'!I183)),NA())</f>
        <v>#N/A</v>
      </c>
      <c r="AZ189" s="93" t="e">
        <f ca="true">+IF(AND(ISNUMBER(OFFSET('Hygiene Data'!$D$5,0,10*ROW('Hygiene Data'!D183))),'Data Summary'!DO189="Yes"),OFFSET('Hygiene Data'!$D$5,0,10*ROW('Hygiene Data'!D183)),NA())</f>
        <v>#N/A</v>
      </c>
      <c r="BA189" s="93" t="e">
        <f ca="true">+IF(AND(ISNUMBER(OFFSET('Hygiene Data'!$D$7,0,10*ROW('Hygiene Data'!D183))),'Data Summary'!DP189="Yes"),OFFSET('Hygiene Data'!$D$7,0,10*ROW('Hygiene Data'!D183)),NA())</f>
        <v>#N/A</v>
      </c>
      <c r="BB189" s="93" t="e">
        <f ca="true">+IF(AND(ISNUMBER(OFFSET('Hygiene Data'!$D$9,0,10*ROW('Hygiene Data'!D183))),'Data Summary'!DQ189="Yes"),OFFSET('Hygiene Data'!$D$9,0,10*ROW('Hygiene Data'!D183)),NA())</f>
        <v>#N/A</v>
      </c>
      <c r="BC189" s="93" t="e">
        <f ca="true">+IF(AND(ISNUMBER(OFFSET('Hygiene Data'!$E$5,0,10*ROW('Hygiene Data'!E183))),'Data Summary'!DR189="Yes"),OFFSET('Hygiene Data'!$E$5,0,10*ROW('Hygiene Data'!E183)),NA())</f>
        <v>#N/A</v>
      </c>
      <c r="BD189" s="93" t="e">
        <f ca="true">+IF(AND(ISNUMBER(OFFSET('Hygiene Data'!$E$7,0,10*ROW('Hygiene Data'!E183))),'Data Summary'!DS189="Yes"),OFFSET('Hygiene Data'!$E$7,0,10*ROW('Hygiene Data'!E183)),NA())</f>
        <v>#N/A</v>
      </c>
      <c r="BE189" s="93" t="e">
        <f ca="true">+IF(AND(ISNUMBER(OFFSET('Hygiene Data'!$E$9,0,10*ROW('Hygiene Data'!E183))),'Data Summary'!DT189="Yes"),OFFSET('Hygiene Data'!$E$9,0,10*ROW('Hygiene Data'!E183)),NA())</f>
        <v>#N/A</v>
      </c>
      <c r="BF189" s="93" t="e">
        <f ca="true">+IF(AND(ISNUMBER(OFFSET('Hygiene Data'!$F$5,0,10*ROW('Hygiene Data'!F183))),'Data Summary'!DU189="Yes"),OFFSET('Hygiene Data'!$F$5,0,10*ROW('Hygiene Data'!F183)),NA())</f>
        <v>#N/A</v>
      </c>
      <c r="BG189" s="93" t="e">
        <f ca="true">+IF(AND(ISNUMBER(OFFSET('Hygiene Data'!$F$7,0,10*ROW('Hygiene Data'!F183))),'Data Summary'!DV189="Yes"),OFFSET('Hygiene Data'!$F$7,0,10*ROW('Hygiene Data'!F183)),NA())</f>
        <v>#N/A</v>
      </c>
      <c r="BH189" s="93" t="e">
        <f ca="true">+IF(AND(ISNUMBER(OFFSET('Hygiene Data'!$F$9,0,10*ROW('Hygiene Data'!F183))),'Data Summary'!DW189="Yes"),OFFSET('Hygiene Data'!$F$9,0,10*ROW('Hygiene Data'!F183)),NA())</f>
        <v>#N/A</v>
      </c>
      <c r="BI189" s="93" t="e">
        <f ca="true">+IF(AND(ISNUMBER(OFFSET('Hygiene Data'!$G$5,0,10*ROW('Hygiene Data'!G183))),'Data Summary'!DX189="Yes"),OFFSET('Hygiene Data'!$G$5,0,10*ROW('Hygiene Data'!G183)),NA())</f>
        <v>#N/A</v>
      </c>
      <c r="BJ189" s="93" t="e">
        <f ca="true">+IF(AND(ISNUMBER(OFFSET('Hygiene Data'!$G$7,0,10*ROW('Hygiene Data'!G183))),'Data Summary'!DY189="Yes"),OFFSET('Hygiene Data'!$G$7,0,10*ROW('Hygiene Data'!G183)),NA())</f>
        <v>#N/A</v>
      </c>
      <c r="BK189" s="93" t="e">
        <f ca="true">+IF(AND(ISNUMBER(OFFSET('Hygiene Data'!$G$9,0,10*ROW('Hygiene Data'!G183))),'Data Summary'!DZ189="Yes"),OFFSET('Hygiene Data'!$G$9,0,10*ROW('Hygiene Data'!G183)),NA())</f>
        <v>#N/A</v>
      </c>
      <c r="BL189" s="93" t="e">
        <f ca="true">+IF(AND(ISNUMBER(OFFSET('Hygiene Data'!$H$5,0,10*ROW('Hygiene Data'!H183))),'Data Summary'!EA189="Yes"),OFFSET('Hygiene Data'!$H$5,0,10*ROW('Hygiene Data'!H183)),NA())</f>
        <v>#N/A</v>
      </c>
      <c r="BM189" s="93" t="e">
        <f ca="true">+IF(AND(ISNUMBER(OFFSET('Hygiene Data'!$H$7,0,10*ROW('Hygiene Data'!H183))),'Data Summary'!EB189="Yes"),OFFSET('Hygiene Data'!$H$7,0,10*ROW('Hygiene Data'!H183)),NA())</f>
        <v>#N/A</v>
      </c>
      <c r="BN189" s="93" t="e">
        <f ca="true">+IF(AND(ISNUMBER(OFFSET('Hygiene Data'!$H$9,0,10*ROW('Hygiene Data'!H183))),'Data Summary'!EC189="Yes"),OFFSET('Hygiene Data'!$H$9,0,10*ROW('Hygiene Data'!H183)),NA())</f>
        <v>#N/A</v>
      </c>
      <c r="BO189" s="93" t="e">
        <f ca="true">+IF(AND(ISNUMBER(OFFSET('Hygiene Data'!$I$5,0,10*ROW('Hygiene Data'!I183))),'Data Summary'!ED189="Yes"),OFFSET('Hygiene Data'!$I$5,0,10*ROW('Hygiene Data'!I183)),NA())</f>
        <v>#N/A</v>
      </c>
      <c r="BP189" s="93" t="e">
        <f ca="true">+IF(AND(ISNUMBER(OFFSET('Hygiene Data'!$I$7,0,10*ROW('Hygiene Data'!I183))),'Data Summary'!EE189="Yes"),OFFSET('Hygiene Data'!$I$7,0,10*ROW('Hygiene Data'!I183)),NA())</f>
        <v>#N/A</v>
      </c>
      <c r="BQ189" s="93" t="e">
        <f ca="true">+IF(AND(ISNUMBER(OFFSET('Hygiene Data'!$I$9,0,10*ROW('Hygiene Data'!I183))),'Data Summary'!EF189="Yes"),OFFSET('Hygiene Data'!$I$9,0,10*ROW('Hygiene Data'!I183)),NA())</f>
        <v>#N/A</v>
      </c>
    </row>
    <row xmlns:x14ac="http://schemas.microsoft.com/office/spreadsheetml/2009/9/ac" r="190" x14ac:dyDescent="0.2">
      <c r="A190" s="328" t="e">
        <f ca="true">+RIGHT('Data Summary'!A190,LEN('Data Summary'!A190)-9)</f>
        <v>#VALUE!</v>
      </c>
      <c r="B190" s="35" t="str">
        <f ca="true">+IF(ISTEXT('Data Summary'!B190),'Data Summary'!B190,"")</f>
        <v/>
      </c>
      <c r="C190" s="327" t="e">
        <f ca="true">+VALUE('Data Summary'!C190)</f>
        <v>#VALUE!</v>
      </c>
      <c r="D190" s="91" t="e">
        <f ca="true">+IF(AND(ISNUMBER(OFFSET('Water Data'!$D$4,0,10*ROW('Water Data'!D184))),'Data Summary'!BS190="Yes"),100-OFFSET('Water Data'!$D$4,0,10*ROW('Water Data'!D184)),NA())</f>
        <v>#N/A</v>
      </c>
      <c r="E190" s="91" t="e">
        <f ca="true">+IF(AND(ISNUMBER(OFFSET('Water Data'!$D$6,0,10*ROW('Water Data'!D184))),'Data Summary'!BT190="Yes"),OFFSET('Water Data'!$D$6,0,10*ROW('Water Data'!D184)),NA())</f>
        <v>#N/A</v>
      </c>
      <c r="F190" s="91" t="e">
        <f ca="true">+IF(AND(ISNUMBER(OFFSET('Water Data'!$D$9,0,10*ROW('Water Data'!D184))),'Data Summary'!BU190="Yes"),OFFSET('Water Data'!$D$9,0,10*ROW('Water Data'!D184)),NA())</f>
        <v>#N/A</v>
      </c>
      <c r="G190" s="91" t="e">
        <f ca="true">+IF(AND(ISNUMBER(OFFSET('Water Data'!$E$4,0,10*ROW('Water Data'!E184))),'Data Summary'!BV190="Yes"),100-OFFSET('Water Data'!$E$4,0,10*ROW('Water Data'!E184)),NA())</f>
        <v>#N/A</v>
      </c>
      <c r="H190" s="91" t="e">
        <f ca="true">+IF(AND(ISNUMBER(OFFSET('Water Data'!$E$6,0,10*ROW('Water Data'!E184))),'Data Summary'!BW190="Yes"),OFFSET('Water Data'!$E$6,0,10*ROW('Water Data'!E184)),NA())</f>
        <v>#N/A</v>
      </c>
      <c r="I190" s="91" t="e">
        <f ca="true">+IF(AND(ISNUMBER(OFFSET('Water Data'!$E$9,0,10*ROW('Water Data'!E184))),'Data Summary'!BX190="Yes"),OFFSET('Water Data'!$E$9,0,10*ROW('Water Data'!E184)),NA())</f>
        <v>#N/A</v>
      </c>
      <c r="J190" s="91" t="e">
        <f ca="true">+IF(AND(ISNUMBER(OFFSET('Water Data'!$F$4,0,10*ROW('Water Data'!F184))),'Data Summary'!BY190="Yes"),100-OFFSET('Water Data'!$F$4,0,10*ROW('Water Data'!F184)),NA())</f>
        <v>#N/A</v>
      </c>
      <c r="K190" s="91" t="e">
        <f ca="true">+IF(AND(ISNUMBER(OFFSET('Water Data'!$F$6,0,10*ROW('Water Data'!F184))),'Data Summary'!BZ190="Yes"),OFFSET('Water Data'!$F$6,0,10*ROW('Water Data'!F184)),NA())</f>
        <v>#N/A</v>
      </c>
      <c r="L190" s="91" t="e">
        <f ca="true">+IF(AND(ISNUMBER(OFFSET('Water Data'!$F$9,0,10*ROW('Water Data'!F184))),'Data Summary'!CA190="Yes"),OFFSET('Water Data'!$F$9,0,10*ROW('Water Data'!F184)),NA())</f>
        <v>#N/A</v>
      </c>
      <c r="M190" s="91" t="e">
        <f ca="true">+IF(AND(ISNUMBER(OFFSET('Water Data'!$G$4,0,10*ROW('Water Data'!G184))),'Data Summary'!CB190="Yes"),100-OFFSET('Water Data'!$G$4,0,10*ROW('Water Data'!G184)),NA())</f>
        <v>#N/A</v>
      </c>
      <c r="N190" s="91" t="e">
        <f ca="true">+IF(AND(ISNUMBER(OFFSET('Water Data'!$G$6,0,10*ROW('Water Data'!G184))),'Data Summary'!CC190="Yes"),OFFSET('Water Data'!$G$6,0,10*ROW('Water Data'!G184)),NA())</f>
        <v>#N/A</v>
      </c>
      <c r="O190" s="91" t="e">
        <f ca="true">+IF(AND(ISNUMBER(OFFSET('Water Data'!$G$9,0,10*ROW('Water Data'!G184))),'Data Summary'!CD190="Yes"),OFFSET('Water Data'!$G$9,0,10*ROW('Water Data'!G184)),NA())</f>
        <v>#N/A</v>
      </c>
      <c r="P190" s="91" t="e">
        <f ca="true">+IF(AND(ISNUMBER(OFFSET('Water Data'!$H$4,0,10*ROW('Water Data'!H184))),'Data Summary'!CE190="Yes"),100-OFFSET('Water Data'!$H$4,0,10*ROW('Water Data'!H184)),NA())</f>
        <v>#N/A</v>
      </c>
      <c r="Q190" s="91" t="e">
        <f ca="true">+IF(AND(ISNUMBER(OFFSET('Water Data'!$H$6,0,10*ROW('Water Data'!H184))),'Data Summary'!CF190="Yes"),OFFSET('Water Data'!$H$6,0,10*ROW('Water Data'!H184)),NA())</f>
        <v>#N/A</v>
      </c>
      <c r="R190" s="91" t="e">
        <f ca="true">+IF(AND(ISNUMBER(OFFSET('Water Data'!$H$9,0,10*ROW('Water Data'!H184))),'Data Summary'!CG190="Yes"),OFFSET('Water Data'!$H$9,0,10*ROW('Water Data'!H184)),NA())</f>
        <v>#N/A</v>
      </c>
      <c r="S190" s="91" t="e">
        <f ca="true">+IF(AND(ISNUMBER(OFFSET('Water Data'!$I$4,0,10*ROW('Water Data'!I184))),'Data Summary'!CH190="Yes"),100-OFFSET('Water Data'!$I$4,0,10*ROW('Water Data'!I184)),NA())</f>
        <v>#N/A</v>
      </c>
      <c r="T190" s="91" t="e">
        <f ca="true">+IF(AND(ISNUMBER(OFFSET('Water Data'!$I$6,0,10*ROW('Water Data'!I184))),'Data Summary'!CI190="Yes"),OFFSET('Water Data'!$I$6,0,10*ROW('Water Data'!I184)),NA())</f>
        <v>#N/A</v>
      </c>
      <c r="U190" s="91" t="e">
        <f ca="true">+IF(AND(ISNUMBER(OFFSET('Water Data'!$I$9,0,10*ROW('Water Data'!I184))),'Data Summary'!CJ190="Yes"),OFFSET('Water Data'!$I$9,0,10*ROW('Water Data'!I184)),NA())</f>
        <v>#N/A</v>
      </c>
      <c r="V190" s="92" t="e">
        <f ca="true">+IF(AND(ISNUMBER(OFFSET('Sanitation Data'!$D$4,0,10*ROW('Sanitation Data'!D184))),'Data Summary'!CK190="Yes"),100-OFFSET('Sanitation Data'!$D$4,0,10*ROW('Sanitation Data'!D184)),NA())</f>
        <v>#N/A</v>
      </c>
      <c r="W190" s="92" t="e">
        <f ca="true">+IF(AND(ISNUMBER(OFFSET('Sanitation Data'!$D$6,0,10*ROW('Sanitation Data'!D184))),'Data Summary'!CL190="Yes"),OFFSET('Sanitation Data'!$D$6,0,10*ROW('Sanitation Data'!D184)),NA())</f>
        <v>#N/A</v>
      </c>
      <c r="X190" s="92" t="e">
        <f ca="true">+IF(AND(ISNUMBER(OFFSET('Sanitation Data'!$D$10,0,10*ROW('Sanitation Data'!D184))),'Data Summary'!CM190="Yes"),OFFSET('Sanitation Data'!$D$10,0,10*ROW('Sanitation Data'!D184)),NA())</f>
        <v>#N/A</v>
      </c>
      <c r="Y190" s="92" t="e">
        <f ca="true">+IF(AND(ISNUMBER(OFFSET('Sanitation Data'!$D$11,0,10*ROW('Sanitation Data'!D184))),'Data Summary'!CN190="Yes"),OFFSET('Sanitation Data'!$D$11,0,10*ROW('Sanitation Data'!D184)),NA())</f>
        <v>#N/A</v>
      </c>
      <c r="Z190" s="92" t="e">
        <f ca="true">+IF(AND(ISNUMBER(OFFSET('Sanitation Data'!$D$12,0,10*ROW('Sanitation Data'!D184))),'Data Summary'!CO190="Yes"),OFFSET('Sanitation Data'!$D$12,0,10*ROW('Sanitation Data'!D184)),NA())</f>
        <v>#N/A</v>
      </c>
      <c r="AA190" s="92" t="e">
        <f ca="true">+IF(AND(ISNUMBER(OFFSET('Sanitation Data'!$E$4,0,10*ROW('Sanitation Data'!E184))),'Data Summary'!CP190="Yes"),100-OFFSET('Sanitation Data'!$E$4,0,10*ROW('Sanitation Data'!E184)),NA())</f>
        <v>#N/A</v>
      </c>
      <c r="AB190" s="92" t="e">
        <f ca="true">+IF(AND(ISNUMBER(OFFSET('Sanitation Data'!$E$6,0,10*ROW('Sanitation Data'!E184))),'Data Summary'!CQ190="Yes"),OFFSET('Sanitation Data'!$E$6,0,10*ROW('Sanitation Data'!E184)),NA())</f>
        <v>#N/A</v>
      </c>
      <c r="AC190" s="92" t="e">
        <f ca="true">+IF(AND(ISNUMBER(OFFSET('Sanitation Data'!$E$10,0,10*ROW('Sanitation Data'!E184))),'Data Summary'!CR190="Yes"),OFFSET('Sanitation Data'!$E$10,0,10*ROW('Sanitation Data'!E184)),NA())</f>
        <v>#N/A</v>
      </c>
      <c r="AD190" s="92" t="e">
        <f ca="true">+IF(AND(ISNUMBER(OFFSET('Sanitation Data'!$E$11,0,10*ROW('Sanitation Data'!E184))),'Data Summary'!CS190="Yes"),OFFSET('Sanitation Data'!$E$11,0,10*ROW('Sanitation Data'!E184)),NA())</f>
        <v>#N/A</v>
      </c>
      <c r="AE190" s="92" t="e">
        <f ca="true">+IF(AND(ISNUMBER(OFFSET('Sanitation Data'!$E$12,0,10*ROW('Sanitation Data'!E184))),'Data Summary'!CT190="Yes"),OFFSET('Sanitation Data'!$E$12,0,10*ROW('Sanitation Data'!E184)),NA())</f>
        <v>#N/A</v>
      </c>
      <c r="AF190" s="92" t="e">
        <f ca="true">+IF(AND(ISNUMBER(OFFSET('Sanitation Data'!$F$4,0,10*ROW('Sanitation Data'!F184))),'Data Summary'!CU190="Yes"),100-OFFSET('Sanitation Data'!$F$4,0,10*ROW('Sanitation Data'!F184)),NA())</f>
        <v>#N/A</v>
      </c>
      <c r="AG190" s="92" t="e">
        <f ca="true">+IF(AND(ISNUMBER(OFFSET('Sanitation Data'!$F$6,0,10*ROW('Sanitation Data'!F184))),'Data Summary'!CV190="Yes"),OFFSET('Sanitation Data'!$F$6,0,10*ROW('Sanitation Data'!F184)),NA())</f>
        <v>#N/A</v>
      </c>
      <c r="AH190" s="92" t="e">
        <f ca="true">+IF(AND(ISNUMBER(OFFSET('Sanitation Data'!$F$10,0,10*ROW('Sanitation Data'!F184))),'Data Summary'!CW190="Yes"),OFFSET('Sanitation Data'!$F$10,0,10*ROW('Sanitation Data'!F184)),NA())</f>
        <v>#N/A</v>
      </c>
      <c r="AI190" s="92" t="e">
        <f ca="true">+IF(AND(ISNUMBER(OFFSET('Sanitation Data'!$F$11,0,10*ROW('Sanitation Data'!F184))),'Data Summary'!CX190="Yes"),OFFSET('Sanitation Data'!$F$11,0,10*ROW('Sanitation Data'!F184)),NA())</f>
        <v>#N/A</v>
      </c>
      <c r="AJ190" s="92" t="e">
        <f ca="true">+IF(AND(ISNUMBER(OFFSET('Sanitation Data'!$F$12,0,10*ROW('Sanitation Data'!F184))),'Data Summary'!CY190="Yes"),OFFSET('Sanitation Data'!$F$12,0,10*ROW('Sanitation Data'!F184)),NA())</f>
        <v>#N/A</v>
      </c>
      <c r="AK190" s="92" t="e">
        <f ca="true">+IF(AND(ISNUMBER(OFFSET('Sanitation Data'!$G$4,0,10*ROW('Sanitation Data'!G184))),'Data Summary'!CZ190="Yes"),100-OFFSET('Sanitation Data'!$G$4,0,10*ROW('Sanitation Data'!G184)),NA())</f>
        <v>#N/A</v>
      </c>
      <c r="AL190" s="92" t="e">
        <f ca="true">+IF(AND(ISNUMBER(OFFSET('Sanitation Data'!$G$6,0,10*ROW('Sanitation Data'!G184))),'Data Summary'!DA190="Yes"),OFFSET('Sanitation Data'!$G$6,0,10*ROW('Sanitation Data'!G184)),NA())</f>
        <v>#N/A</v>
      </c>
      <c r="AM190" s="92" t="e">
        <f ca="true">+IF(AND(ISNUMBER(OFFSET('Sanitation Data'!$G$10,0,10*ROW('Sanitation Data'!G184))),'Data Summary'!DB190="Yes"),OFFSET('Sanitation Data'!$G$10,0,10*ROW('Sanitation Data'!G184)),NA())</f>
        <v>#N/A</v>
      </c>
      <c r="AN190" s="92" t="e">
        <f ca="true">+IF(AND(ISNUMBER(OFFSET('Sanitation Data'!$G$11,0,10*ROW('Sanitation Data'!G184))),'Data Summary'!DC190="Yes"),OFFSET('Sanitation Data'!$G$11,0,10*ROW('Sanitation Data'!G184)),NA())</f>
        <v>#N/A</v>
      </c>
      <c r="AO190" s="92" t="e">
        <f ca="true">+IF(AND(ISNUMBER(OFFSET('Sanitation Data'!$G$12,0,10*ROW('Sanitation Data'!G184))),'Data Summary'!DD190="Yes"),OFFSET('Sanitation Data'!$G$12,0,10*ROW('Sanitation Data'!G184)),NA())</f>
        <v>#N/A</v>
      </c>
      <c r="AP190" s="92" t="e">
        <f ca="true">+IF(AND(ISNUMBER(OFFSET('Sanitation Data'!$H$4,0,10*ROW('Sanitation Data'!H184))),'Data Summary'!DE190="Yes"),100-OFFSET('Sanitation Data'!$H$4,0,10*ROW('Sanitation Data'!H184)),NA())</f>
        <v>#N/A</v>
      </c>
      <c r="AQ190" s="92" t="e">
        <f ca="true">+IF(AND(ISNUMBER(OFFSET('Sanitation Data'!$H$6,0,10*ROW('Sanitation Data'!H184))),'Data Summary'!DF190="Yes"),OFFSET('Sanitation Data'!$H$6,0,10*ROW('Sanitation Data'!H184)),NA())</f>
        <v>#N/A</v>
      </c>
      <c r="AR190" s="92" t="e">
        <f ca="true">+IF(AND(ISNUMBER(OFFSET('Sanitation Data'!$H$10,0,10*ROW('Sanitation Data'!H184))),'Data Summary'!DG190="Yes"),OFFSET('Sanitation Data'!$H$10,0,10*ROW('Sanitation Data'!H184)),NA())</f>
        <v>#N/A</v>
      </c>
      <c r="AS190" s="92" t="e">
        <f ca="true">+IF(AND(ISNUMBER(OFFSET('Sanitation Data'!$H$11,0,10*ROW('Sanitation Data'!H184))),'Data Summary'!DH190="Yes"),OFFSET('Sanitation Data'!$H$11,0,10*ROW('Sanitation Data'!H184)),NA())</f>
        <v>#N/A</v>
      </c>
      <c r="AT190" s="92" t="e">
        <f ca="true">+IF(AND(ISNUMBER(OFFSET('Sanitation Data'!$H$12,0,10*ROW('Sanitation Data'!H184))),'Data Summary'!DI190="Yes"),OFFSET('Sanitation Data'!$H$12,0,10*ROW('Sanitation Data'!H184)),NA())</f>
        <v>#N/A</v>
      </c>
      <c r="AU190" s="92" t="e">
        <f ca="true">+IF(AND(ISNUMBER(OFFSET('Sanitation Data'!$I$4,0,10*ROW('Sanitation Data'!I184))),'Data Summary'!DJ190="Yes"),100-OFFSET('Sanitation Data'!$I$4,0,10*ROW('Sanitation Data'!I184)),NA())</f>
        <v>#N/A</v>
      </c>
      <c r="AV190" s="92" t="e">
        <f ca="true">+IF(AND(ISNUMBER(OFFSET('Sanitation Data'!$I$6,0,10*ROW('Sanitation Data'!I184))),'Data Summary'!DK190="Yes"),OFFSET('Sanitation Data'!$I$6,0,10*ROW('Sanitation Data'!I184)),NA())</f>
        <v>#N/A</v>
      </c>
      <c r="AW190" s="92" t="e">
        <f ca="true">+IF(AND(ISNUMBER(OFFSET('Sanitation Data'!$I$10,0,10*ROW('Sanitation Data'!I184))),'Data Summary'!DL190="Yes"),OFFSET('Sanitation Data'!$I$10,0,10*ROW('Sanitation Data'!I184)),NA())</f>
        <v>#N/A</v>
      </c>
      <c r="AX190" s="92" t="e">
        <f ca="true">+IF(AND(ISNUMBER(OFFSET('Sanitation Data'!$I$11,0,10*ROW('Sanitation Data'!I184))),'Data Summary'!DM190="Yes"),OFFSET('Sanitation Data'!$I$11,0,10*ROW('Sanitation Data'!I184)),NA())</f>
        <v>#N/A</v>
      </c>
      <c r="AY190" s="92" t="e">
        <f ca="true">+IF(AND(ISNUMBER(OFFSET('Sanitation Data'!$I$12,0,10*ROW('Sanitation Data'!I184))),'Data Summary'!DN190="Yes"),OFFSET('Sanitation Data'!$I$12,0,10*ROW('Sanitation Data'!I184)),NA())</f>
        <v>#N/A</v>
      </c>
      <c r="AZ190" s="93" t="e">
        <f ca="true">+IF(AND(ISNUMBER(OFFSET('Hygiene Data'!$D$5,0,10*ROW('Hygiene Data'!D184))),'Data Summary'!DO190="Yes"),OFFSET('Hygiene Data'!$D$5,0,10*ROW('Hygiene Data'!D184)),NA())</f>
        <v>#N/A</v>
      </c>
      <c r="BA190" s="93" t="e">
        <f ca="true">+IF(AND(ISNUMBER(OFFSET('Hygiene Data'!$D$7,0,10*ROW('Hygiene Data'!D184))),'Data Summary'!DP190="Yes"),OFFSET('Hygiene Data'!$D$7,0,10*ROW('Hygiene Data'!D184)),NA())</f>
        <v>#N/A</v>
      </c>
      <c r="BB190" s="93" t="e">
        <f ca="true">+IF(AND(ISNUMBER(OFFSET('Hygiene Data'!$D$9,0,10*ROW('Hygiene Data'!D184))),'Data Summary'!DQ190="Yes"),OFFSET('Hygiene Data'!$D$9,0,10*ROW('Hygiene Data'!D184)),NA())</f>
        <v>#N/A</v>
      </c>
      <c r="BC190" s="93" t="e">
        <f ca="true">+IF(AND(ISNUMBER(OFFSET('Hygiene Data'!$E$5,0,10*ROW('Hygiene Data'!E184))),'Data Summary'!DR190="Yes"),OFFSET('Hygiene Data'!$E$5,0,10*ROW('Hygiene Data'!E184)),NA())</f>
        <v>#N/A</v>
      </c>
      <c r="BD190" s="93" t="e">
        <f ca="true">+IF(AND(ISNUMBER(OFFSET('Hygiene Data'!$E$7,0,10*ROW('Hygiene Data'!E184))),'Data Summary'!DS190="Yes"),OFFSET('Hygiene Data'!$E$7,0,10*ROW('Hygiene Data'!E184)),NA())</f>
        <v>#N/A</v>
      </c>
      <c r="BE190" s="93" t="e">
        <f ca="true">+IF(AND(ISNUMBER(OFFSET('Hygiene Data'!$E$9,0,10*ROW('Hygiene Data'!E184))),'Data Summary'!DT190="Yes"),OFFSET('Hygiene Data'!$E$9,0,10*ROW('Hygiene Data'!E184)),NA())</f>
        <v>#N/A</v>
      </c>
      <c r="BF190" s="93" t="e">
        <f ca="true">+IF(AND(ISNUMBER(OFFSET('Hygiene Data'!$F$5,0,10*ROW('Hygiene Data'!F184))),'Data Summary'!DU190="Yes"),OFFSET('Hygiene Data'!$F$5,0,10*ROW('Hygiene Data'!F184)),NA())</f>
        <v>#N/A</v>
      </c>
      <c r="BG190" s="93" t="e">
        <f ca="true">+IF(AND(ISNUMBER(OFFSET('Hygiene Data'!$F$7,0,10*ROW('Hygiene Data'!F184))),'Data Summary'!DV190="Yes"),OFFSET('Hygiene Data'!$F$7,0,10*ROW('Hygiene Data'!F184)),NA())</f>
        <v>#N/A</v>
      </c>
      <c r="BH190" s="93" t="e">
        <f ca="true">+IF(AND(ISNUMBER(OFFSET('Hygiene Data'!$F$9,0,10*ROW('Hygiene Data'!F184))),'Data Summary'!DW190="Yes"),OFFSET('Hygiene Data'!$F$9,0,10*ROW('Hygiene Data'!F184)),NA())</f>
        <v>#N/A</v>
      </c>
      <c r="BI190" s="93" t="e">
        <f ca="true">+IF(AND(ISNUMBER(OFFSET('Hygiene Data'!$G$5,0,10*ROW('Hygiene Data'!G184))),'Data Summary'!DX190="Yes"),OFFSET('Hygiene Data'!$G$5,0,10*ROW('Hygiene Data'!G184)),NA())</f>
        <v>#N/A</v>
      </c>
      <c r="BJ190" s="93" t="e">
        <f ca="true">+IF(AND(ISNUMBER(OFFSET('Hygiene Data'!$G$7,0,10*ROW('Hygiene Data'!G184))),'Data Summary'!DY190="Yes"),OFFSET('Hygiene Data'!$G$7,0,10*ROW('Hygiene Data'!G184)),NA())</f>
        <v>#N/A</v>
      </c>
      <c r="BK190" s="93" t="e">
        <f ca="true">+IF(AND(ISNUMBER(OFFSET('Hygiene Data'!$G$9,0,10*ROW('Hygiene Data'!G184))),'Data Summary'!DZ190="Yes"),OFFSET('Hygiene Data'!$G$9,0,10*ROW('Hygiene Data'!G184)),NA())</f>
        <v>#N/A</v>
      </c>
      <c r="BL190" s="93" t="e">
        <f ca="true">+IF(AND(ISNUMBER(OFFSET('Hygiene Data'!$H$5,0,10*ROW('Hygiene Data'!H184))),'Data Summary'!EA190="Yes"),OFFSET('Hygiene Data'!$H$5,0,10*ROW('Hygiene Data'!H184)),NA())</f>
        <v>#N/A</v>
      </c>
      <c r="BM190" s="93" t="e">
        <f ca="true">+IF(AND(ISNUMBER(OFFSET('Hygiene Data'!$H$7,0,10*ROW('Hygiene Data'!H184))),'Data Summary'!EB190="Yes"),OFFSET('Hygiene Data'!$H$7,0,10*ROW('Hygiene Data'!H184)),NA())</f>
        <v>#N/A</v>
      </c>
      <c r="BN190" s="93" t="e">
        <f ca="true">+IF(AND(ISNUMBER(OFFSET('Hygiene Data'!$H$9,0,10*ROW('Hygiene Data'!H184))),'Data Summary'!EC190="Yes"),OFFSET('Hygiene Data'!$H$9,0,10*ROW('Hygiene Data'!H184)),NA())</f>
        <v>#N/A</v>
      </c>
      <c r="BO190" s="93" t="e">
        <f ca="true">+IF(AND(ISNUMBER(OFFSET('Hygiene Data'!$I$5,0,10*ROW('Hygiene Data'!I184))),'Data Summary'!ED190="Yes"),OFFSET('Hygiene Data'!$I$5,0,10*ROW('Hygiene Data'!I184)),NA())</f>
        <v>#N/A</v>
      </c>
      <c r="BP190" s="93" t="e">
        <f ca="true">+IF(AND(ISNUMBER(OFFSET('Hygiene Data'!$I$7,0,10*ROW('Hygiene Data'!I184))),'Data Summary'!EE190="Yes"),OFFSET('Hygiene Data'!$I$7,0,10*ROW('Hygiene Data'!I184)),NA())</f>
        <v>#N/A</v>
      </c>
      <c r="BQ190" s="93" t="e">
        <f ca="true">+IF(AND(ISNUMBER(OFFSET('Hygiene Data'!$I$9,0,10*ROW('Hygiene Data'!I184))),'Data Summary'!EF190="Yes"),OFFSET('Hygiene Data'!$I$9,0,10*ROW('Hygiene Data'!I184)),NA())</f>
        <v>#N/A</v>
      </c>
    </row>
    <row xmlns:x14ac="http://schemas.microsoft.com/office/spreadsheetml/2009/9/ac" r="191" x14ac:dyDescent="0.2">
      <c r="A191" s="328" t="e">
        <f ca="true">+RIGHT('Data Summary'!A191,LEN('Data Summary'!A191)-9)</f>
        <v>#VALUE!</v>
      </c>
      <c r="B191" s="35" t="str">
        <f ca="true">+IF(ISTEXT('Data Summary'!B191),'Data Summary'!B191,"")</f>
        <v/>
      </c>
      <c r="C191" s="327" t="e">
        <f ca="true">+VALUE('Data Summary'!C191)</f>
        <v>#VALUE!</v>
      </c>
      <c r="D191" s="91" t="e">
        <f ca="true">+IF(AND(ISNUMBER(OFFSET('Water Data'!$D$4,0,10*ROW('Water Data'!D185))),'Data Summary'!BS191="Yes"),100-OFFSET('Water Data'!$D$4,0,10*ROW('Water Data'!D185)),NA())</f>
        <v>#N/A</v>
      </c>
      <c r="E191" s="91" t="e">
        <f ca="true">+IF(AND(ISNUMBER(OFFSET('Water Data'!$D$6,0,10*ROW('Water Data'!D185))),'Data Summary'!BT191="Yes"),OFFSET('Water Data'!$D$6,0,10*ROW('Water Data'!D185)),NA())</f>
        <v>#N/A</v>
      </c>
      <c r="F191" s="91" t="e">
        <f ca="true">+IF(AND(ISNUMBER(OFFSET('Water Data'!$D$9,0,10*ROW('Water Data'!D185))),'Data Summary'!BU191="Yes"),OFFSET('Water Data'!$D$9,0,10*ROW('Water Data'!D185)),NA())</f>
        <v>#N/A</v>
      </c>
      <c r="G191" s="91" t="e">
        <f ca="true">+IF(AND(ISNUMBER(OFFSET('Water Data'!$E$4,0,10*ROW('Water Data'!E185))),'Data Summary'!BV191="Yes"),100-OFFSET('Water Data'!$E$4,0,10*ROW('Water Data'!E185)),NA())</f>
        <v>#N/A</v>
      </c>
      <c r="H191" s="91" t="e">
        <f ca="true">+IF(AND(ISNUMBER(OFFSET('Water Data'!$E$6,0,10*ROW('Water Data'!E185))),'Data Summary'!BW191="Yes"),OFFSET('Water Data'!$E$6,0,10*ROW('Water Data'!E185)),NA())</f>
        <v>#N/A</v>
      </c>
      <c r="I191" s="91" t="e">
        <f ca="true">+IF(AND(ISNUMBER(OFFSET('Water Data'!$E$9,0,10*ROW('Water Data'!E185))),'Data Summary'!BX191="Yes"),OFFSET('Water Data'!$E$9,0,10*ROW('Water Data'!E185)),NA())</f>
        <v>#N/A</v>
      </c>
      <c r="J191" s="91" t="e">
        <f ca="true">+IF(AND(ISNUMBER(OFFSET('Water Data'!$F$4,0,10*ROW('Water Data'!F185))),'Data Summary'!BY191="Yes"),100-OFFSET('Water Data'!$F$4,0,10*ROW('Water Data'!F185)),NA())</f>
        <v>#N/A</v>
      </c>
      <c r="K191" s="91" t="e">
        <f ca="true">+IF(AND(ISNUMBER(OFFSET('Water Data'!$F$6,0,10*ROW('Water Data'!F185))),'Data Summary'!BZ191="Yes"),OFFSET('Water Data'!$F$6,0,10*ROW('Water Data'!F185)),NA())</f>
        <v>#N/A</v>
      </c>
      <c r="L191" s="91" t="e">
        <f ca="true">+IF(AND(ISNUMBER(OFFSET('Water Data'!$F$9,0,10*ROW('Water Data'!F185))),'Data Summary'!CA191="Yes"),OFFSET('Water Data'!$F$9,0,10*ROW('Water Data'!F185)),NA())</f>
        <v>#N/A</v>
      </c>
      <c r="M191" s="91" t="e">
        <f ca="true">+IF(AND(ISNUMBER(OFFSET('Water Data'!$G$4,0,10*ROW('Water Data'!G185))),'Data Summary'!CB191="Yes"),100-OFFSET('Water Data'!$G$4,0,10*ROW('Water Data'!G185)),NA())</f>
        <v>#N/A</v>
      </c>
      <c r="N191" s="91" t="e">
        <f ca="true">+IF(AND(ISNUMBER(OFFSET('Water Data'!$G$6,0,10*ROW('Water Data'!G185))),'Data Summary'!CC191="Yes"),OFFSET('Water Data'!$G$6,0,10*ROW('Water Data'!G185)),NA())</f>
        <v>#N/A</v>
      </c>
      <c r="O191" s="91" t="e">
        <f ca="true">+IF(AND(ISNUMBER(OFFSET('Water Data'!$G$9,0,10*ROW('Water Data'!G185))),'Data Summary'!CD191="Yes"),OFFSET('Water Data'!$G$9,0,10*ROW('Water Data'!G185)),NA())</f>
        <v>#N/A</v>
      </c>
      <c r="P191" s="91" t="e">
        <f ca="true">+IF(AND(ISNUMBER(OFFSET('Water Data'!$H$4,0,10*ROW('Water Data'!H185))),'Data Summary'!CE191="Yes"),100-OFFSET('Water Data'!$H$4,0,10*ROW('Water Data'!H185)),NA())</f>
        <v>#N/A</v>
      </c>
      <c r="Q191" s="91" t="e">
        <f ca="true">+IF(AND(ISNUMBER(OFFSET('Water Data'!$H$6,0,10*ROW('Water Data'!H185))),'Data Summary'!CF191="Yes"),OFFSET('Water Data'!$H$6,0,10*ROW('Water Data'!H185)),NA())</f>
        <v>#N/A</v>
      </c>
      <c r="R191" s="91" t="e">
        <f ca="true">+IF(AND(ISNUMBER(OFFSET('Water Data'!$H$9,0,10*ROW('Water Data'!H185))),'Data Summary'!CG191="Yes"),OFFSET('Water Data'!$H$9,0,10*ROW('Water Data'!H185)),NA())</f>
        <v>#N/A</v>
      </c>
      <c r="S191" s="91" t="e">
        <f ca="true">+IF(AND(ISNUMBER(OFFSET('Water Data'!$I$4,0,10*ROW('Water Data'!I185))),'Data Summary'!CH191="Yes"),100-OFFSET('Water Data'!$I$4,0,10*ROW('Water Data'!I185)),NA())</f>
        <v>#N/A</v>
      </c>
      <c r="T191" s="91" t="e">
        <f ca="true">+IF(AND(ISNUMBER(OFFSET('Water Data'!$I$6,0,10*ROW('Water Data'!I185))),'Data Summary'!CI191="Yes"),OFFSET('Water Data'!$I$6,0,10*ROW('Water Data'!I185)),NA())</f>
        <v>#N/A</v>
      </c>
      <c r="U191" s="91" t="e">
        <f ca="true">+IF(AND(ISNUMBER(OFFSET('Water Data'!$I$9,0,10*ROW('Water Data'!I185))),'Data Summary'!CJ191="Yes"),OFFSET('Water Data'!$I$9,0,10*ROW('Water Data'!I185)),NA())</f>
        <v>#N/A</v>
      </c>
      <c r="V191" s="92" t="e">
        <f ca="true">+IF(AND(ISNUMBER(OFFSET('Sanitation Data'!$D$4,0,10*ROW('Sanitation Data'!D185))),'Data Summary'!CK191="Yes"),100-OFFSET('Sanitation Data'!$D$4,0,10*ROW('Sanitation Data'!D185)),NA())</f>
        <v>#N/A</v>
      </c>
      <c r="W191" s="92" t="e">
        <f ca="true">+IF(AND(ISNUMBER(OFFSET('Sanitation Data'!$D$6,0,10*ROW('Sanitation Data'!D185))),'Data Summary'!CL191="Yes"),OFFSET('Sanitation Data'!$D$6,0,10*ROW('Sanitation Data'!D185)),NA())</f>
        <v>#N/A</v>
      </c>
      <c r="X191" s="92" t="e">
        <f ca="true">+IF(AND(ISNUMBER(OFFSET('Sanitation Data'!$D$10,0,10*ROW('Sanitation Data'!D185))),'Data Summary'!CM191="Yes"),OFFSET('Sanitation Data'!$D$10,0,10*ROW('Sanitation Data'!D185)),NA())</f>
        <v>#N/A</v>
      </c>
      <c r="Y191" s="92" t="e">
        <f ca="true">+IF(AND(ISNUMBER(OFFSET('Sanitation Data'!$D$11,0,10*ROW('Sanitation Data'!D185))),'Data Summary'!CN191="Yes"),OFFSET('Sanitation Data'!$D$11,0,10*ROW('Sanitation Data'!D185)),NA())</f>
        <v>#N/A</v>
      </c>
      <c r="Z191" s="92" t="e">
        <f ca="true">+IF(AND(ISNUMBER(OFFSET('Sanitation Data'!$D$12,0,10*ROW('Sanitation Data'!D185))),'Data Summary'!CO191="Yes"),OFFSET('Sanitation Data'!$D$12,0,10*ROW('Sanitation Data'!D185)),NA())</f>
        <v>#N/A</v>
      </c>
      <c r="AA191" s="92" t="e">
        <f ca="true">+IF(AND(ISNUMBER(OFFSET('Sanitation Data'!$E$4,0,10*ROW('Sanitation Data'!E185))),'Data Summary'!CP191="Yes"),100-OFFSET('Sanitation Data'!$E$4,0,10*ROW('Sanitation Data'!E185)),NA())</f>
        <v>#N/A</v>
      </c>
      <c r="AB191" s="92" t="e">
        <f ca="true">+IF(AND(ISNUMBER(OFFSET('Sanitation Data'!$E$6,0,10*ROW('Sanitation Data'!E185))),'Data Summary'!CQ191="Yes"),OFFSET('Sanitation Data'!$E$6,0,10*ROW('Sanitation Data'!E185)),NA())</f>
        <v>#N/A</v>
      </c>
      <c r="AC191" s="92" t="e">
        <f ca="true">+IF(AND(ISNUMBER(OFFSET('Sanitation Data'!$E$10,0,10*ROW('Sanitation Data'!E185))),'Data Summary'!CR191="Yes"),OFFSET('Sanitation Data'!$E$10,0,10*ROW('Sanitation Data'!E185)),NA())</f>
        <v>#N/A</v>
      </c>
      <c r="AD191" s="92" t="e">
        <f ca="true">+IF(AND(ISNUMBER(OFFSET('Sanitation Data'!$E$11,0,10*ROW('Sanitation Data'!E185))),'Data Summary'!CS191="Yes"),OFFSET('Sanitation Data'!$E$11,0,10*ROW('Sanitation Data'!E185)),NA())</f>
        <v>#N/A</v>
      </c>
      <c r="AE191" s="92" t="e">
        <f ca="true">+IF(AND(ISNUMBER(OFFSET('Sanitation Data'!$E$12,0,10*ROW('Sanitation Data'!E185))),'Data Summary'!CT191="Yes"),OFFSET('Sanitation Data'!$E$12,0,10*ROW('Sanitation Data'!E185)),NA())</f>
        <v>#N/A</v>
      </c>
      <c r="AF191" s="92" t="e">
        <f ca="true">+IF(AND(ISNUMBER(OFFSET('Sanitation Data'!$F$4,0,10*ROW('Sanitation Data'!F185))),'Data Summary'!CU191="Yes"),100-OFFSET('Sanitation Data'!$F$4,0,10*ROW('Sanitation Data'!F185)),NA())</f>
        <v>#N/A</v>
      </c>
      <c r="AG191" s="92" t="e">
        <f ca="true">+IF(AND(ISNUMBER(OFFSET('Sanitation Data'!$F$6,0,10*ROW('Sanitation Data'!F185))),'Data Summary'!CV191="Yes"),OFFSET('Sanitation Data'!$F$6,0,10*ROW('Sanitation Data'!F185)),NA())</f>
        <v>#N/A</v>
      </c>
      <c r="AH191" s="92" t="e">
        <f ca="true">+IF(AND(ISNUMBER(OFFSET('Sanitation Data'!$F$10,0,10*ROW('Sanitation Data'!F185))),'Data Summary'!CW191="Yes"),OFFSET('Sanitation Data'!$F$10,0,10*ROW('Sanitation Data'!F185)),NA())</f>
        <v>#N/A</v>
      </c>
      <c r="AI191" s="92" t="e">
        <f ca="true">+IF(AND(ISNUMBER(OFFSET('Sanitation Data'!$F$11,0,10*ROW('Sanitation Data'!F185))),'Data Summary'!CX191="Yes"),OFFSET('Sanitation Data'!$F$11,0,10*ROW('Sanitation Data'!F185)),NA())</f>
        <v>#N/A</v>
      </c>
      <c r="AJ191" s="92" t="e">
        <f ca="true">+IF(AND(ISNUMBER(OFFSET('Sanitation Data'!$F$12,0,10*ROW('Sanitation Data'!F185))),'Data Summary'!CY191="Yes"),OFFSET('Sanitation Data'!$F$12,0,10*ROW('Sanitation Data'!F185)),NA())</f>
        <v>#N/A</v>
      </c>
      <c r="AK191" s="92" t="e">
        <f ca="true">+IF(AND(ISNUMBER(OFFSET('Sanitation Data'!$G$4,0,10*ROW('Sanitation Data'!G185))),'Data Summary'!CZ191="Yes"),100-OFFSET('Sanitation Data'!$G$4,0,10*ROW('Sanitation Data'!G185)),NA())</f>
        <v>#N/A</v>
      </c>
      <c r="AL191" s="92" t="e">
        <f ca="true">+IF(AND(ISNUMBER(OFFSET('Sanitation Data'!$G$6,0,10*ROW('Sanitation Data'!G185))),'Data Summary'!DA191="Yes"),OFFSET('Sanitation Data'!$G$6,0,10*ROW('Sanitation Data'!G185)),NA())</f>
        <v>#N/A</v>
      </c>
      <c r="AM191" s="92" t="e">
        <f ca="true">+IF(AND(ISNUMBER(OFFSET('Sanitation Data'!$G$10,0,10*ROW('Sanitation Data'!G185))),'Data Summary'!DB191="Yes"),OFFSET('Sanitation Data'!$G$10,0,10*ROW('Sanitation Data'!G185)),NA())</f>
        <v>#N/A</v>
      </c>
      <c r="AN191" s="92" t="e">
        <f ca="true">+IF(AND(ISNUMBER(OFFSET('Sanitation Data'!$G$11,0,10*ROW('Sanitation Data'!G185))),'Data Summary'!DC191="Yes"),OFFSET('Sanitation Data'!$G$11,0,10*ROW('Sanitation Data'!G185)),NA())</f>
        <v>#N/A</v>
      </c>
      <c r="AO191" s="92" t="e">
        <f ca="true">+IF(AND(ISNUMBER(OFFSET('Sanitation Data'!$G$12,0,10*ROW('Sanitation Data'!G185))),'Data Summary'!DD191="Yes"),OFFSET('Sanitation Data'!$G$12,0,10*ROW('Sanitation Data'!G185)),NA())</f>
        <v>#N/A</v>
      </c>
      <c r="AP191" s="92" t="e">
        <f ca="true">+IF(AND(ISNUMBER(OFFSET('Sanitation Data'!$H$4,0,10*ROW('Sanitation Data'!H185))),'Data Summary'!DE191="Yes"),100-OFFSET('Sanitation Data'!$H$4,0,10*ROW('Sanitation Data'!H185)),NA())</f>
        <v>#N/A</v>
      </c>
      <c r="AQ191" s="92" t="e">
        <f ca="true">+IF(AND(ISNUMBER(OFFSET('Sanitation Data'!$H$6,0,10*ROW('Sanitation Data'!H185))),'Data Summary'!DF191="Yes"),OFFSET('Sanitation Data'!$H$6,0,10*ROW('Sanitation Data'!H185)),NA())</f>
        <v>#N/A</v>
      </c>
      <c r="AR191" s="92" t="e">
        <f ca="true">+IF(AND(ISNUMBER(OFFSET('Sanitation Data'!$H$10,0,10*ROW('Sanitation Data'!H185))),'Data Summary'!DG191="Yes"),OFFSET('Sanitation Data'!$H$10,0,10*ROW('Sanitation Data'!H185)),NA())</f>
        <v>#N/A</v>
      </c>
      <c r="AS191" s="92" t="e">
        <f ca="true">+IF(AND(ISNUMBER(OFFSET('Sanitation Data'!$H$11,0,10*ROW('Sanitation Data'!H185))),'Data Summary'!DH191="Yes"),OFFSET('Sanitation Data'!$H$11,0,10*ROW('Sanitation Data'!H185)),NA())</f>
        <v>#N/A</v>
      </c>
      <c r="AT191" s="92" t="e">
        <f ca="true">+IF(AND(ISNUMBER(OFFSET('Sanitation Data'!$H$12,0,10*ROW('Sanitation Data'!H185))),'Data Summary'!DI191="Yes"),OFFSET('Sanitation Data'!$H$12,0,10*ROW('Sanitation Data'!H185)),NA())</f>
        <v>#N/A</v>
      </c>
      <c r="AU191" s="92" t="e">
        <f ca="true">+IF(AND(ISNUMBER(OFFSET('Sanitation Data'!$I$4,0,10*ROW('Sanitation Data'!I185))),'Data Summary'!DJ191="Yes"),100-OFFSET('Sanitation Data'!$I$4,0,10*ROW('Sanitation Data'!I185)),NA())</f>
        <v>#N/A</v>
      </c>
      <c r="AV191" s="92" t="e">
        <f ca="true">+IF(AND(ISNUMBER(OFFSET('Sanitation Data'!$I$6,0,10*ROW('Sanitation Data'!I185))),'Data Summary'!DK191="Yes"),OFFSET('Sanitation Data'!$I$6,0,10*ROW('Sanitation Data'!I185)),NA())</f>
        <v>#N/A</v>
      </c>
      <c r="AW191" s="92" t="e">
        <f ca="true">+IF(AND(ISNUMBER(OFFSET('Sanitation Data'!$I$10,0,10*ROW('Sanitation Data'!I185))),'Data Summary'!DL191="Yes"),OFFSET('Sanitation Data'!$I$10,0,10*ROW('Sanitation Data'!I185)),NA())</f>
        <v>#N/A</v>
      </c>
      <c r="AX191" s="92" t="e">
        <f ca="true">+IF(AND(ISNUMBER(OFFSET('Sanitation Data'!$I$11,0,10*ROW('Sanitation Data'!I185))),'Data Summary'!DM191="Yes"),OFFSET('Sanitation Data'!$I$11,0,10*ROW('Sanitation Data'!I185)),NA())</f>
        <v>#N/A</v>
      </c>
      <c r="AY191" s="92" t="e">
        <f ca="true">+IF(AND(ISNUMBER(OFFSET('Sanitation Data'!$I$12,0,10*ROW('Sanitation Data'!I185))),'Data Summary'!DN191="Yes"),OFFSET('Sanitation Data'!$I$12,0,10*ROW('Sanitation Data'!I185)),NA())</f>
        <v>#N/A</v>
      </c>
      <c r="AZ191" s="93" t="e">
        <f ca="true">+IF(AND(ISNUMBER(OFFSET('Hygiene Data'!$D$5,0,10*ROW('Hygiene Data'!D185))),'Data Summary'!DO191="Yes"),OFFSET('Hygiene Data'!$D$5,0,10*ROW('Hygiene Data'!D185)),NA())</f>
        <v>#N/A</v>
      </c>
      <c r="BA191" s="93" t="e">
        <f ca="true">+IF(AND(ISNUMBER(OFFSET('Hygiene Data'!$D$7,0,10*ROW('Hygiene Data'!D185))),'Data Summary'!DP191="Yes"),OFFSET('Hygiene Data'!$D$7,0,10*ROW('Hygiene Data'!D185)),NA())</f>
        <v>#N/A</v>
      </c>
      <c r="BB191" s="93" t="e">
        <f ca="true">+IF(AND(ISNUMBER(OFFSET('Hygiene Data'!$D$9,0,10*ROW('Hygiene Data'!D185))),'Data Summary'!DQ191="Yes"),OFFSET('Hygiene Data'!$D$9,0,10*ROW('Hygiene Data'!D185)),NA())</f>
        <v>#N/A</v>
      </c>
      <c r="BC191" s="93" t="e">
        <f ca="true">+IF(AND(ISNUMBER(OFFSET('Hygiene Data'!$E$5,0,10*ROW('Hygiene Data'!E185))),'Data Summary'!DR191="Yes"),OFFSET('Hygiene Data'!$E$5,0,10*ROW('Hygiene Data'!E185)),NA())</f>
        <v>#N/A</v>
      </c>
      <c r="BD191" s="93" t="e">
        <f ca="true">+IF(AND(ISNUMBER(OFFSET('Hygiene Data'!$E$7,0,10*ROW('Hygiene Data'!E185))),'Data Summary'!DS191="Yes"),OFFSET('Hygiene Data'!$E$7,0,10*ROW('Hygiene Data'!E185)),NA())</f>
        <v>#N/A</v>
      </c>
      <c r="BE191" s="93" t="e">
        <f ca="true">+IF(AND(ISNUMBER(OFFSET('Hygiene Data'!$E$9,0,10*ROW('Hygiene Data'!E185))),'Data Summary'!DT191="Yes"),OFFSET('Hygiene Data'!$E$9,0,10*ROW('Hygiene Data'!E185)),NA())</f>
        <v>#N/A</v>
      </c>
      <c r="BF191" s="93" t="e">
        <f ca="true">+IF(AND(ISNUMBER(OFFSET('Hygiene Data'!$F$5,0,10*ROW('Hygiene Data'!F185))),'Data Summary'!DU191="Yes"),OFFSET('Hygiene Data'!$F$5,0,10*ROW('Hygiene Data'!F185)),NA())</f>
        <v>#N/A</v>
      </c>
      <c r="BG191" s="93" t="e">
        <f ca="true">+IF(AND(ISNUMBER(OFFSET('Hygiene Data'!$F$7,0,10*ROW('Hygiene Data'!F185))),'Data Summary'!DV191="Yes"),OFFSET('Hygiene Data'!$F$7,0,10*ROW('Hygiene Data'!F185)),NA())</f>
        <v>#N/A</v>
      </c>
      <c r="BH191" s="93" t="e">
        <f ca="true">+IF(AND(ISNUMBER(OFFSET('Hygiene Data'!$F$9,0,10*ROW('Hygiene Data'!F185))),'Data Summary'!DW191="Yes"),OFFSET('Hygiene Data'!$F$9,0,10*ROW('Hygiene Data'!F185)),NA())</f>
        <v>#N/A</v>
      </c>
      <c r="BI191" s="93" t="e">
        <f ca="true">+IF(AND(ISNUMBER(OFFSET('Hygiene Data'!$G$5,0,10*ROW('Hygiene Data'!G185))),'Data Summary'!DX191="Yes"),OFFSET('Hygiene Data'!$G$5,0,10*ROW('Hygiene Data'!G185)),NA())</f>
        <v>#N/A</v>
      </c>
      <c r="BJ191" s="93" t="e">
        <f ca="true">+IF(AND(ISNUMBER(OFFSET('Hygiene Data'!$G$7,0,10*ROW('Hygiene Data'!G185))),'Data Summary'!DY191="Yes"),OFFSET('Hygiene Data'!$G$7,0,10*ROW('Hygiene Data'!G185)),NA())</f>
        <v>#N/A</v>
      </c>
      <c r="BK191" s="93" t="e">
        <f ca="true">+IF(AND(ISNUMBER(OFFSET('Hygiene Data'!$G$9,0,10*ROW('Hygiene Data'!G185))),'Data Summary'!DZ191="Yes"),OFFSET('Hygiene Data'!$G$9,0,10*ROW('Hygiene Data'!G185)),NA())</f>
        <v>#N/A</v>
      </c>
      <c r="BL191" s="93" t="e">
        <f ca="true">+IF(AND(ISNUMBER(OFFSET('Hygiene Data'!$H$5,0,10*ROW('Hygiene Data'!H185))),'Data Summary'!EA191="Yes"),OFFSET('Hygiene Data'!$H$5,0,10*ROW('Hygiene Data'!H185)),NA())</f>
        <v>#N/A</v>
      </c>
      <c r="BM191" s="93" t="e">
        <f ca="true">+IF(AND(ISNUMBER(OFFSET('Hygiene Data'!$H$7,0,10*ROW('Hygiene Data'!H185))),'Data Summary'!EB191="Yes"),OFFSET('Hygiene Data'!$H$7,0,10*ROW('Hygiene Data'!H185)),NA())</f>
        <v>#N/A</v>
      </c>
      <c r="BN191" s="93" t="e">
        <f ca="true">+IF(AND(ISNUMBER(OFFSET('Hygiene Data'!$H$9,0,10*ROW('Hygiene Data'!H185))),'Data Summary'!EC191="Yes"),OFFSET('Hygiene Data'!$H$9,0,10*ROW('Hygiene Data'!H185)),NA())</f>
        <v>#N/A</v>
      </c>
      <c r="BO191" s="93" t="e">
        <f ca="true">+IF(AND(ISNUMBER(OFFSET('Hygiene Data'!$I$5,0,10*ROW('Hygiene Data'!I185))),'Data Summary'!ED191="Yes"),OFFSET('Hygiene Data'!$I$5,0,10*ROW('Hygiene Data'!I185)),NA())</f>
        <v>#N/A</v>
      </c>
      <c r="BP191" s="93" t="e">
        <f ca="true">+IF(AND(ISNUMBER(OFFSET('Hygiene Data'!$I$7,0,10*ROW('Hygiene Data'!I185))),'Data Summary'!EE191="Yes"),OFFSET('Hygiene Data'!$I$7,0,10*ROW('Hygiene Data'!I185)),NA())</f>
        <v>#N/A</v>
      </c>
      <c r="BQ191" s="93" t="e">
        <f ca="true">+IF(AND(ISNUMBER(OFFSET('Hygiene Data'!$I$9,0,10*ROW('Hygiene Data'!I185))),'Data Summary'!EF191="Yes"),OFFSET('Hygiene Data'!$I$9,0,10*ROW('Hygiene Data'!I185)),NA())</f>
        <v>#N/A</v>
      </c>
    </row>
    <row xmlns:x14ac="http://schemas.microsoft.com/office/spreadsheetml/2009/9/ac" r="192" x14ac:dyDescent="0.2">
      <c r="A192" s="328" t="e">
        <f ca="true">+RIGHT('Data Summary'!A192,LEN('Data Summary'!A192)-9)</f>
        <v>#VALUE!</v>
      </c>
      <c r="B192" s="35" t="str">
        <f ca="true">+IF(ISTEXT('Data Summary'!B192),'Data Summary'!B192,"")</f>
        <v/>
      </c>
      <c r="C192" s="327" t="e">
        <f ca="true">+VALUE('Data Summary'!C192)</f>
        <v>#VALUE!</v>
      </c>
      <c r="D192" s="91" t="e">
        <f ca="true">+IF(AND(ISNUMBER(OFFSET('Water Data'!$D$4,0,10*ROW('Water Data'!D186))),'Data Summary'!BS192="Yes"),100-OFFSET('Water Data'!$D$4,0,10*ROW('Water Data'!D186)),NA())</f>
        <v>#N/A</v>
      </c>
      <c r="E192" s="91" t="e">
        <f ca="true">+IF(AND(ISNUMBER(OFFSET('Water Data'!$D$6,0,10*ROW('Water Data'!D186))),'Data Summary'!BT192="Yes"),OFFSET('Water Data'!$D$6,0,10*ROW('Water Data'!D186)),NA())</f>
        <v>#N/A</v>
      </c>
      <c r="F192" s="91" t="e">
        <f ca="true">+IF(AND(ISNUMBER(OFFSET('Water Data'!$D$9,0,10*ROW('Water Data'!D186))),'Data Summary'!BU192="Yes"),OFFSET('Water Data'!$D$9,0,10*ROW('Water Data'!D186)),NA())</f>
        <v>#N/A</v>
      </c>
      <c r="G192" s="91" t="e">
        <f ca="true">+IF(AND(ISNUMBER(OFFSET('Water Data'!$E$4,0,10*ROW('Water Data'!E186))),'Data Summary'!BV192="Yes"),100-OFFSET('Water Data'!$E$4,0,10*ROW('Water Data'!E186)),NA())</f>
        <v>#N/A</v>
      </c>
      <c r="H192" s="91" t="e">
        <f ca="true">+IF(AND(ISNUMBER(OFFSET('Water Data'!$E$6,0,10*ROW('Water Data'!E186))),'Data Summary'!BW192="Yes"),OFFSET('Water Data'!$E$6,0,10*ROW('Water Data'!E186)),NA())</f>
        <v>#N/A</v>
      </c>
      <c r="I192" s="91" t="e">
        <f ca="true">+IF(AND(ISNUMBER(OFFSET('Water Data'!$E$9,0,10*ROW('Water Data'!E186))),'Data Summary'!BX192="Yes"),OFFSET('Water Data'!$E$9,0,10*ROW('Water Data'!E186)),NA())</f>
        <v>#N/A</v>
      </c>
      <c r="J192" s="91" t="e">
        <f ca="true">+IF(AND(ISNUMBER(OFFSET('Water Data'!$F$4,0,10*ROW('Water Data'!F186))),'Data Summary'!BY192="Yes"),100-OFFSET('Water Data'!$F$4,0,10*ROW('Water Data'!F186)),NA())</f>
        <v>#N/A</v>
      </c>
      <c r="K192" s="91" t="e">
        <f ca="true">+IF(AND(ISNUMBER(OFFSET('Water Data'!$F$6,0,10*ROW('Water Data'!F186))),'Data Summary'!BZ192="Yes"),OFFSET('Water Data'!$F$6,0,10*ROW('Water Data'!F186)),NA())</f>
        <v>#N/A</v>
      </c>
      <c r="L192" s="91" t="e">
        <f ca="true">+IF(AND(ISNUMBER(OFFSET('Water Data'!$F$9,0,10*ROW('Water Data'!F186))),'Data Summary'!CA192="Yes"),OFFSET('Water Data'!$F$9,0,10*ROW('Water Data'!F186)),NA())</f>
        <v>#N/A</v>
      </c>
      <c r="M192" s="91" t="e">
        <f ca="true">+IF(AND(ISNUMBER(OFFSET('Water Data'!$G$4,0,10*ROW('Water Data'!G186))),'Data Summary'!CB192="Yes"),100-OFFSET('Water Data'!$G$4,0,10*ROW('Water Data'!G186)),NA())</f>
        <v>#N/A</v>
      </c>
      <c r="N192" s="91" t="e">
        <f ca="true">+IF(AND(ISNUMBER(OFFSET('Water Data'!$G$6,0,10*ROW('Water Data'!G186))),'Data Summary'!CC192="Yes"),OFFSET('Water Data'!$G$6,0,10*ROW('Water Data'!G186)),NA())</f>
        <v>#N/A</v>
      </c>
      <c r="O192" s="91" t="e">
        <f ca="true">+IF(AND(ISNUMBER(OFFSET('Water Data'!$G$9,0,10*ROW('Water Data'!G186))),'Data Summary'!CD192="Yes"),OFFSET('Water Data'!$G$9,0,10*ROW('Water Data'!G186)),NA())</f>
        <v>#N/A</v>
      </c>
      <c r="P192" s="91" t="e">
        <f ca="true">+IF(AND(ISNUMBER(OFFSET('Water Data'!$H$4,0,10*ROW('Water Data'!H186))),'Data Summary'!CE192="Yes"),100-OFFSET('Water Data'!$H$4,0,10*ROW('Water Data'!H186)),NA())</f>
        <v>#N/A</v>
      </c>
      <c r="Q192" s="91" t="e">
        <f ca="true">+IF(AND(ISNUMBER(OFFSET('Water Data'!$H$6,0,10*ROW('Water Data'!H186))),'Data Summary'!CF192="Yes"),OFFSET('Water Data'!$H$6,0,10*ROW('Water Data'!H186)),NA())</f>
        <v>#N/A</v>
      </c>
      <c r="R192" s="91" t="e">
        <f ca="true">+IF(AND(ISNUMBER(OFFSET('Water Data'!$H$9,0,10*ROW('Water Data'!H186))),'Data Summary'!CG192="Yes"),OFFSET('Water Data'!$H$9,0,10*ROW('Water Data'!H186)),NA())</f>
        <v>#N/A</v>
      </c>
      <c r="S192" s="91" t="e">
        <f ca="true">+IF(AND(ISNUMBER(OFFSET('Water Data'!$I$4,0,10*ROW('Water Data'!I186))),'Data Summary'!CH192="Yes"),100-OFFSET('Water Data'!$I$4,0,10*ROW('Water Data'!I186)),NA())</f>
        <v>#N/A</v>
      </c>
      <c r="T192" s="91" t="e">
        <f ca="true">+IF(AND(ISNUMBER(OFFSET('Water Data'!$I$6,0,10*ROW('Water Data'!I186))),'Data Summary'!CI192="Yes"),OFFSET('Water Data'!$I$6,0,10*ROW('Water Data'!I186)),NA())</f>
        <v>#N/A</v>
      </c>
      <c r="U192" s="91" t="e">
        <f ca="true">+IF(AND(ISNUMBER(OFFSET('Water Data'!$I$9,0,10*ROW('Water Data'!I186))),'Data Summary'!CJ192="Yes"),OFFSET('Water Data'!$I$9,0,10*ROW('Water Data'!I186)),NA())</f>
        <v>#N/A</v>
      </c>
      <c r="V192" s="92" t="e">
        <f ca="true">+IF(AND(ISNUMBER(OFFSET('Sanitation Data'!$D$4,0,10*ROW('Sanitation Data'!D186))),'Data Summary'!CK192="Yes"),100-OFFSET('Sanitation Data'!$D$4,0,10*ROW('Sanitation Data'!D186)),NA())</f>
        <v>#N/A</v>
      </c>
      <c r="W192" s="92" t="e">
        <f ca="true">+IF(AND(ISNUMBER(OFFSET('Sanitation Data'!$D$6,0,10*ROW('Sanitation Data'!D186))),'Data Summary'!CL192="Yes"),OFFSET('Sanitation Data'!$D$6,0,10*ROW('Sanitation Data'!D186)),NA())</f>
        <v>#N/A</v>
      </c>
      <c r="X192" s="92" t="e">
        <f ca="true">+IF(AND(ISNUMBER(OFFSET('Sanitation Data'!$D$10,0,10*ROW('Sanitation Data'!D186))),'Data Summary'!CM192="Yes"),OFFSET('Sanitation Data'!$D$10,0,10*ROW('Sanitation Data'!D186)),NA())</f>
        <v>#N/A</v>
      </c>
      <c r="Y192" s="92" t="e">
        <f ca="true">+IF(AND(ISNUMBER(OFFSET('Sanitation Data'!$D$11,0,10*ROW('Sanitation Data'!D186))),'Data Summary'!CN192="Yes"),OFFSET('Sanitation Data'!$D$11,0,10*ROW('Sanitation Data'!D186)),NA())</f>
        <v>#N/A</v>
      </c>
      <c r="Z192" s="92" t="e">
        <f ca="true">+IF(AND(ISNUMBER(OFFSET('Sanitation Data'!$D$12,0,10*ROW('Sanitation Data'!D186))),'Data Summary'!CO192="Yes"),OFFSET('Sanitation Data'!$D$12,0,10*ROW('Sanitation Data'!D186)),NA())</f>
        <v>#N/A</v>
      </c>
      <c r="AA192" s="92" t="e">
        <f ca="true">+IF(AND(ISNUMBER(OFFSET('Sanitation Data'!$E$4,0,10*ROW('Sanitation Data'!E186))),'Data Summary'!CP192="Yes"),100-OFFSET('Sanitation Data'!$E$4,0,10*ROW('Sanitation Data'!E186)),NA())</f>
        <v>#N/A</v>
      </c>
      <c r="AB192" s="92" t="e">
        <f ca="true">+IF(AND(ISNUMBER(OFFSET('Sanitation Data'!$E$6,0,10*ROW('Sanitation Data'!E186))),'Data Summary'!CQ192="Yes"),OFFSET('Sanitation Data'!$E$6,0,10*ROW('Sanitation Data'!E186)),NA())</f>
        <v>#N/A</v>
      </c>
      <c r="AC192" s="92" t="e">
        <f ca="true">+IF(AND(ISNUMBER(OFFSET('Sanitation Data'!$E$10,0,10*ROW('Sanitation Data'!E186))),'Data Summary'!CR192="Yes"),OFFSET('Sanitation Data'!$E$10,0,10*ROW('Sanitation Data'!E186)),NA())</f>
        <v>#N/A</v>
      </c>
      <c r="AD192" s="92" t="e">
        <f ca="true">+IF(AND(ISNUMBER(OFFSET('Sanitation Data'!$E$11,0,10*ROW('Sanitation Data'!E186))),'Data Summary'!CS192="Yes"),OFFSET('Sanitation Data'!$E$11,0,10*ROW('Sanitation Data'!E186)),NA())</f>
        <v>#N/A</v>
      </c>
      <c r="AE192" s="92" t="e">
        <f ca="true">+IF(AND(ISNUMBER(OFFSET('Sanitation Data'!$E$12,0,10*ROW('Sanitation Data'!E186))),'Data Summary'!CT192="Yes"),OFFSET('Sanitation Data'!$E$12,0,10*ROW('Sanitation Data'!E186)),NA())</f>
        <v>#N/A</v>
      </c>
      <c r="AF192" s="92" t="e">
        <f ca="true">+IF(AND(ISNUMBER(OFFSET('Sanitation Data'!$F$4,0,10*ROW('Sanitation Data'!F186))),'Data Summary'!CU192="Yes"),100-OFFSET('Sanitation Data'!$F$4,0,10*ROW('Sanitation Data'!F186)),NA())</f>
        <v>#N/A</v>
      </c>
      <c r="AG192" s="92" t="e">
        <f ca="true">+IF(AND(ISNUMBER(OFFSET('Sanitation Data'!$F$6,0,10*ROW('Sanitation Data'!F186))),'Data Summary'!CV192="Yes"),OFFSET('Sanitation Data'!$F$6,0,10*ROW('Sanitation Data'!F186)),NA())</f>
        <v>#N/A</v>
      </c>
      <c r="AH192" s="92" t="e">
        <f ca="true">+IF(AND(ISNUMBER(OFFSET('Sanitation Data'!$F$10,0,10*ROW('Sanitation Data'!F186))),'Data Summary'!CW192="Yes"),OFFSET('Sanitation Data'!$F$10,0,10*ROW('Sanitation Data'!F186)),NA())</f>
        <v>#N/A</v>
      </c>
      <c r="AI192" s="92" t="e">
        <f ca="true">+IF(AND(ISNUMBER(OFFSET('Sanitation Data'!$F$11,0,10*ROW('Sanitation Data'!F186))),'Data Summary'!CX192="Yes"),OFFSET('Sanitation Data'!$F$11,0,10*ROW('Sanitation Data'!F186)),NA())</f>
        <v>#N/A</v>
      </c>
      <c r="AJ192" s="92" t="e">
        <f ca="true">+IF(AND(ISNUMBER(OFFSET('Sanitation Data'!$F$12,0,10*ROW('Sanitation Data'!F186))),'Data Summary'!CY192="Yes"),OFFSET('Sanitation Data'!$F$12,0,10*ROW('Sanitation Data'!F186)),NA())</f>
        <v>#N/A</v>
      </c>
      <c r="AK192" s="92" t="e">
        <f ca="true">+IF(AND(ISNUMBER(OFFSET('Sanitation Data'!$G$4,0,10*ROW('Sanitation Data'!G186))),'Data Summary'!CZ192="Yes"),100-OFFSET('Sanitation Data'!$G$4,0,10*ROW('Sanitation Data'!G186)),NA())</f>
        <v>#N/A</v>
      </c>
      <c r="AL192" s="92" t="e">
        <f ca="true">+IF(AND(ISNUMBER(OFFSET('Sanitation Data'!$G$6,0,10*ROW('Sanitation Data'!G186))),'Data Summary'!DA192="Yes"),OFFSET('Sanitation Data'!$G$6,0,10*ROW('Sanitation Data'!G186)),NA())</f>
        <v>#N/A</v>
      </c>
      <c r="AM192" s="92" t="e">
        <f ca="true">+IF(AND(ISNUMBER(OFFSET('Sanitation Data'!$G$10,0,10*ROW('Sanitation Data'!G186))),'Data Summary'!DB192="Yes"),OFFSET('Sanitation Data'!$G$10,0,10*ROW('Sanitation Data'!G186)),NA())</f>
        <v>#N/A</v>
      </c>
      <c r="AN192" s="92" t="e">
        <f ca="true">+IF(AND(ISNUMBER(OFFSET('Sanitation Data'!$G$11,0,10*ROW('Sanitation Data'!G186))),'Data Summary'!DC192="Yes"),OFFSET('Sanitation Data'!$G$11,0,10*ROW('Sanitation Data'!G186)),NA())</f>
        <v>#N/A</v>
      </c>
      <c r="AO192" s="92" t="e">
        <f ca="true">+IF(AND(ISNUMBER(OFFSET('Sanitation Data'!$G$12,0,10*ROW('Sanitation Data'!G186))),'Data Summary'!DD192="Yes"),OFFSET('Sanitation Data'!$G$12,0,10*ROW('Sanitation Data'!G186)),NA())</f>
        <v>#N/A</v>
      </c>
      <c r="AP192" s="92" t="e">
        <f ca="true">+IF(AND(ISNUMBER(OFFSET('Sanitation Data'!$H$4,0,10*ROW('Sanitation Data'!H186))),'Data Summary'!DE192="Yes"),100-OFFSET('Sanitation Data'!$H$4,0,10*ROW('Sanitation Data'!H186)),NA())</f>
        <v>#N/A</v>
      </c>
      <c r="AQ192" s="92" t="e">
        <f ca="true">+IF(AND(ISNUMBER(OFFSET('Sanitation Data'!$H$6,0,10*ROW('Sanitation Data'!H186))),'Data Summary'!DF192="Yes"),OFFSET('Sanitation Data'!$H$6,0,10*ROW('Sanitation Data'!H186)),NA())</f>
        <v>#N/A</v>
      </c>
      <c r="AR192" s="92" t="e">
        <f ca="true">+IF(AND(ISNUMBER(OFFSET('Sanitation Data'!$H$10,0,10*ROW('Sanitation Data'!H186))),'Data Summary'!DG192="Yes"),OFFSET('Sanitation Data'!$H$10,0,10*ROW('Sanitation Data'!H186)),NA())</f>
        <v>#N/A</v>
      </c>
      <c r="AS192" s="92" t="e">
        <f ca="true">+IF(AND(ISNUMBER(OFFSET('Sanitation Data'!$H$11,0,10*ROW('Sanitation Data'!H186))),'Data Summary'!DH192="Yes"),OFFSET('Sanitation Data'!$H$11,0,10*ROW('Sanitation Data'!H186)),NA())</f>
        <v>#N/A</v>
      </c>
      <c r="AT192" s="92" t="e">
        <f ca="true">+IF(AND(ISNUMBER(OFFSET('Sanitation Data'!$H$12,0,10*ROW('Sanitation Data'!H186))),'Data Summary'!DI192="Yes"),OFFSET('Sanitation Data'!$H$12,0,10*ROW('Sanitation Data'!H186)),NA())</f>
        <v>#N/A</v>
      </c>
      <c r="AU192" s="92" t="e">
        <f ca="true">+IF(AND(ISNUMBER(OFFSET('Sanitation Data'!$I$4,0,10*ROW('Sanitation Data'!I186))),'Data Summary'!DJ192="Yes"),100-OFFSET('Sanitation Data'!$I$4,0,10*ROW('Sanitation Data'!I186)),NA())</f>
        <v>#N/A</v>
      </c>
      <c r="AV192" s="92" t="e">
        <f ca="true">+IF(AND(ISNUMBER(OFFSET('Sanitation Data'!$I$6,0,10*ROW('Sanitation Data'!I186))),'Data Summary'!DK192="Yes"),OFFSET('Sanitation Data'!$I$6,0,10*ROW('Sanitation Data'!I186)),NA())</f>
        <v>#N/A</v>
      </c>
      <c r="AW192" s="92" t="e">
        <f ca="true">+IF(AND(ISNUMBER(OFFSET('Sanitation Data'!$I$10,0,10*ROW('Sanitation Data'!I186))),'Data Summary'!DL192="Yes"),OFFSET('Sanitation Data'!$I$10,0,10*ROW('Sanitation Data'!I186)),NA())</f>
        <v>#N/A</v>
      </c>
      <c r="AX192" s="92" t="e">
        <f ca="true">+IF(AND(ISNUMBER(OFFSET('Sanitation Data'!$I$11,0,10*ROW('Sanitation Data'!I186))),'Data Summary'!DM192="Yes"),OFFSET('Sanitation Data'!$I$11,0,10*ROW('Sanitation Data'!I186)),NA())</f>
        <v>#N/A</v>
      </c>
      <c r="AY192" s="92" t="e">
        <f ca="true">+IF(AND(ISNUMBER(OFFSET('Sanitation Data'!$I$12,0,10*ROW('Sanitation Data'!I186))),'Data Summary'!DN192="Yes"),OFFSET('Sanitation Data'!$I$12,0,10*ROW('Sanitation Data'!I186)),NA())</f>
        <v>#N/A</v>
      </c>
      <c r="AZ192" s="93" t="e">
        <f ca="true">+IF(AND(ISNUMBER(OFFSET('Hygiene Data'!$D$5,0,10*ROW('Hygiene Data'!D186))),'Data Summary'!DO192="Yes"),OFFSET('Hygiene Data'!$D$5,0,10*ROW('Hygiene Data'!D186)),NA())</f>
        <v>#N/A</v>
      </c>
      <c r="BA192" s="93" t="e">
        <f ca="true">+IF(AND(ISNUMBER(OFFSET('Hygiene Data'!$D$7,0,10*ROW('Hygiene Data'!D186))),'Data Summary'!DP192="Yes"),OFFSET('Hygiene Data'!$D$7,0,10*ROW('Hygiene Data'!D186)),NA())</f>
        <v>#N/A</v>
      </c>
      <c r="BB192" s="93" t="e">
        <f ca="true">+IF(AND(ISNUMBER(OFFSET('Hygiene Data'!$D$9,0,10*ROW('Hygiene Data'!D186))),'Data Summary'!DQ192="Yes"),OFFSET('Hygiene Data'!$D$9,0,10*ROW('Hygiene Data'!D186)),NA())</f>
        <v>#N/A</v>
      </c>
      <c r="BC192" s="93" t="e">
        <f ca="true">+IF(AND(ISNUMBER(OFFSET('Hygiene Data'!$E$5,0,10*ROW('Hygiene Data'!E186))),'Data Summary'!DR192="Yes"),OFFSET('Hygiene Data'!$E$5,0,10*ROW('Hygiene Data'!E186)),NA())</f>
        <v>#N/A</v>
      </c>
      <c r="BD192" s="93" t="e">
        <f ca="true">+IF(AND(ISNUMBER(OFFSET('Hygiene Data'!$E$7,0,10*ROW('Hygiene Data'!E186))),'Data Summary'!DS192="Yes"),OFFSET('Hygiene Data'!$E$7,0,10*ROW('Hygiene Data'!E186)),NA())</f>
        <v>#N/A</v>
      </c>
      <c r="BE192" s="93" t="e">
        <f ca="true">+IF(AND(ISNUMBER(OFFSET('Hygiene Data'!$E$9,0,10*ROW('Hygiene Data'!E186))),'Data Summary'!DT192="Yes"),OFFSET('Hygiene Data'!$E$9,0,10*ROW('Hygiene Data'!E186)),NA())</f>
        <v>#N/A</v>
      </c>
      <c r="BF192" s="93" t="e">
        <f ca="true">+IF(AND(ISNUMBER(OFFSET('Hygiene Data'!$F$5,0,10*ROW('Hygiene Data'!F186))),'Data Summary'!DU192="Yes"),OFFSET('Hygiene Data'!$F$5,0,10*ROW('Hygiene Data'!F186)),NA())</f>
        <v>#N/A</v>
      </c>
      <c r="BG192" s="93" t="e">
        <f ca="true">+IF(AND(ISNUMBER(OFFSET('Hygiene Data'!$F$7,0,10*ROW('Hygiene Data'!F186))),'Data Summary'!DV192="Yes"),OFFSET('Hygiene Data'!$F$7,0,10*ROW('Hygiene Data'!F186)),NA())</f>
        <v>#N/A</v>
      </c>
      <c r="BH192" s="93" t="e">
        <f ca="true">+IF(AND(ISNUMBER(OFFSET('Hygiene Data'!$F$9,0,10*ROW('Hygiene Data'!F186))),'Data Summary'!DW192="Yes"),OFFSET('Hygiene Data'!$F$9,0,10*ROW('Hygiene Data'!F186)),NA())</f>
        <v>#N/A</v>
      </c>
      <c r="BI192" s="93" t="e">
        <f ca="true">+IF(AND(ISNUMBER(OFFSET('Hygiene Data'!$G$5,0,10*ROW('Hygiene Data'!G186))),'Data Summary'!DX192="Yes"),OFFSET('Hygiene Data'!$G$5,0,10*ROW('Hygiene Data'!G186)),NA())</f>
        <v>#N/A</v>
      </c>
      <c r="BJ192" s="93" t="e">
        <f ca="true">+IF(AND(ISNUMBER(OFFSET('Hygiene Data'!$G$7,0,10*ROW('Hygiene Data'!G186))),'Data Summary'!DY192="Yes"),OFFSET('Hygiene Data'!$G$7,0,10*ROW('Hygiene Data'!G186)),NA())</f>
        <v>#N/A</v>
      </c>
      <c r="BK192" s="93" t="e">
        <f ca="true">+IF(AND(ISNUMBER(OFFSET('Hygiene Data'!$G$9,0,10*ROW('Hygiene Data'!G186))),'Data Summary'!DZ192="Yes"),OFFSET('Hygiene Data'!$G$9,0,10*ROW('Hygiene Data'!G186)),NA())</f>
        <v>#N/A</v>
      </c>
      <c r="BL192" s="93" t="e">
        <f ca="true">+IF(AND(ISNUMBER(OFFSET('Hygiene Data'!$H$5,0,10*ROW('Hygiene Data'!H186))),'Data Summary'!EA192="Yes"),OFFSET('Hygiene Data'!$H$5,0,10*ROW('Hygiene Data'!H186)),NA())</f>
        <v>#N/A</v>
      </c>
      <c r="BM192" s="93" t="e">
        <f ca="true">+IF(AND(ISNUMBER(OFFSET('Hygiene Data'!$H$7,0,10*ROW('Hygiene Data'!H186))),'Data Summary'!EB192="Yes"),OFFSET('Hygiene Data'!$H$7,0,10*ROW('Hygiene Data'!H186)),NA())</f>
        <v>#N/A</v>
      </c>
      <c r="BN192" s="93" t="e">
        <f ca="true">+IF(AND(ISNUMBER(OFFSET('Hygiene Data'!$H$9,0,10*ROW('Hygiene Data'!H186))),'Data Summary'!EC192="Yes"),OFFSET('Hygiene Data'!$H$9,0,10*ROW('Hygiene Data'!H186)),NA())</f>
        <v>#N/A</v>
      </c>
      <c r="BO192" s="93" t="e">
        <f ca="true">+IF(AND(ISNUMBER(OFFSET('Hygiene Data'!$I$5,0,10*ROW('Hygiene Data'!I186))),'Data Summary'!ED192="Yes"),OFFSET('Hygiene Data'!$I$5,0,10*ROW('Hygiene Data'!I186)),NA())</f>
        <v>#N/A</v>
      </c>
      <c r="BP192" s="93" t="e">
        <f ca="true">+IF(AND(ISNUMBER(OFFSET('Hygiene Data'!$I$7,0,10*ROW('Hygiene Data'!I186))),'Data Summary'!EE192="Yes"),OFFSET('Hygiene Data'!$I$7,0,10*ROW('Hygiene Data'!I186)),NA())</f>
        <v>#N/A</v>
      </c>
      <c r="BQ192" s="93" t="e">
        <f ca="true">+IF(AND(ISNUMBER(OFFSET('Hygiene Data'!$I$9,0,10*ROW('Hygiene Data'!I186))),'Data Summary'!EF192="Yes"),OFFSET('Hygiene Data'!$I$9,0,10*ROW('Hygiene Data'!I186)),NA())</f>
        <v>#N/A</v>
      </c>
    </row>
    <row xmlns:x14ac="http://schemas.microsoft.com/office/spreadsheetml/2009/9/ac" r="193" x14ac:dyDescent="0.2">
      <c r="A193" s="328" t="e">
        <f ca="true">+RIGHT('Data Summary'!A193,LEN('Data Summary'!A193)-9)</f>
        <v>#VALUE!</v>
      </c>
      <c r="B193" s="35" t="str">
        <f ca="true">+IF(ISTEXT('Data Summary'!B193),'Data Summary'!B193,"")</f>
        <v/>
      </c>
      <c r="C193" s="327" t="e">
        <f ca="true">+VALUE('Data Summary'!C193)</f>
        <v>#VALUE!</v>
      </c>
      <c r="D193" s="91" t="e">
        <f ca="true">+IF(AND(ISNUMBER(OFFSET('Water Data'!$D$4,0,10*ROW('Water Data'!D187))),'Data Summary'!BS193="Yes"),100-OFFSET('Water Data'!$D$4,0,10*ROW('Water Data'!D187)),NA())</f>
        <v>#N/A</v>
      </c>
      <c r="E193" s="91" t="e">
        <f ca="true">+IF(AND(ISNUMBER(OFFSET('Water Data'!$D$6,0,10*ROW('Water Data'!D187))),'Data Summary'!BT193="Yes"),OFFSET('Water Data'!$D$6,0,10*ROW('Water Data'!D187)),NA())</f>
        <v>#N/A</v>
      </c>
      <c r="F193" s="91" t="e">
        <f ca="true">+IF(AND(ISNUMBER(OFFSET('Water Data'!$D$9,0,10*ROW('Water Data'!D187))),'Data Summary'!BU193="Yes"),OFFSET('Water Data'!$D$9,0,10*ROW('Water Data'!D187)),NA())</f>
        <v>#N/A</v>
      </c>
      <c r="G193" s="91" t="e">
        <f ca="true">+IF(AND(ISNUMBER(OFFSET('Water Data'!$E$4,0,10*ROW('Water Data'!E187))),'Data Summary'!BV193="Yes"),100-OFFSET('Water Data'!$E$4,0,10*ROW('Water Data'!E187)),NA())</f>
        <v>#N/A</v>
      </c>
      <c r="H193" s="91" t="e">
        <f ca="true">+IF(AND(ISNUMBER(OFFSET('Water Data'!$E$6,0,10*ROW('Water Data'!E187))),'Data Summary'!BW193="Yes"),OFFSET('Water Data'!$E$6,0,10*ROW('Water Data'!E187)),NA())</f>
        <v>#N/A</v>
      </c>
      <c r="I193" s="91" t="e">
        <f ca="true">+IF(AND(ISNUMBER(OFFSET('Water Data'!$E$9,0,10*ROW('Water Data'!E187))),'Data Summary'!BX193="Yes"),OFFSET('Water Data'!$E$9,0,10*ROW('Water Data'!E187)),NA())</f>
        <v>#N/A</v>
      </c>
      <c r="J193" s="91" t="e">
        <f ca="true">+IF(AND(ISNUMBER(OFFSET('Water Data'!$F$4,0,10*ROW('Water Data'!F187))),'Data Summary'!BY193="Yes"),100-OFFSET('Water Data'!$F$4,0,10*ROW('Water Data'!F187)),NA())</f>
        <v>#N/A</v>
      </c>
      <c r="K193" s="91" t="e">
        <f ca="true">+IF(AND(ISNUMBER(OFFSET('Water Data'!$F$6,0,10*ROW('Water Data'!F187))),'Data Summary'!BZ193="Yes"),OFFSET('Water Data'!$F$6,0,10*ROW('Water Data'!F187)),NA())</f>
        <v>#N/A</v>
      </c>
      <c r="L193" s="91" t="e">
        <f ca="true">+IF(AND(ISNUMBER(OFFSET('Water Data'!$F$9,0,10*ROW('Water Data'!F187))),'Data Summary'!CA193="Yes"),OFFSET('Water Data'!$F$9,0,10*ROW('Water Data'!F187)),NA())</f>
        <v>#N/A</v>
      </c>
      <c r="M193" s="91" t="e">
        <f ca="true">+IF(AND(ISNUMBER(OFFSET('Water Data'!$G$4,0,10*ROW('Water Data'!G187))),'Data Summary'!CB193="Yes"),100-OFFSET('Water Data'!$G$4,0,10*ROW('Water Data'!G187)),NA())</f>
        <v>#N/A</v>
      </c>
      <c r="N193" s="91" t="e">
        <f ca="true">+IF(AND(ISNUMBER(OFFSET('Water Data'!$G$6,0,10*ROW('Water Data'!G187))),'Data Summary'!CC193="Yes"),OFFSET('Water Data'!$G$6,0,10*ROW('Water Data'!G187)),NA())</f>
        <v>#N/A</v>
      </c>
      <c r="O193" s="91" t="e">
        <f ca="true">+IF(AND(ISNUMBER(OFFSET('Water Data'!$G$9,0,10*ROW('Water Data'!G187))),'Data Summary'!CD193="Yes"),OFFSET('Water Data'!$G$9,0,10*ROW('Water Data'!G187)),NA())</f>
        <v>#N/A</v>
      </c>
      <c r="P193" s="91" t="e">
        <f ca="true">+IF(AND(ISNUMBER(OFFSET('Water Data'!$H$4,0,10*ROW('Water Data'!H187))),'Data Summary'!CE193="Yes"),100-OFFSET('Water Data'!$H$4,0,10*ROW('Water Data'!H187)),NA())</f>
        <v>#N/A</v>
      </c>
      <c r="Q193" s="91" t="e">
        <f ca="true">+IF(AND(ISNUMBER(OFFSET('Water Data'!$H$6,0,10*ROW('Water Data'!H187))),'Data Summary'!CF193="Yes"),OFFSET('Water Data'!$H$6,0,10*ROW('Water Data'!H187)),NA())</f>
        <v>#N/A</v>
      </c>
      <c r="R193" s="91" t="e">
        <f ca="true">+IF(AND(ISNUMBER(OFFSET('Water Data'!$H$9,0,10*ROW('Water Data'!H187))),'Data Summary'!CG193="Yes"),OFFSET('Water Data'!$H$9,0,10*ROW('Water Data'!H187)),NA())</f>
        <v>#N/A</v>
      </c>
      <c r="S193" s="91" t="e">
        <f ca="true">+IF(AND(ISNUMBER(OFFSET('Water Data'!$I$4,0,10*ROW('Water Data'!I187))),'Data Summary'!CH193="Yes"),100-OFFSET('Water Data'!$I$4,0,10*ROW('Water Data'!I187)),NA())</f>
        <v>#N/A</v>
      </c>
      <c r="T193" s="91" t="e">
        <f ca="true">+IF(AND(ISNUMBER(OFFSET('Water Data'!$I$6,0,10*ROW('Water Data'!I187))),'Data Summary'!CI193="Yes"),OFFSET('Water Data'!$I$6,0,10*ROW('Water Data'!I187)),NA())</f>
        <v>#N/A</v>
      </c>
      <c r="U193" s="91" t="e">
        <f ca="true">+IF(AND(ISNUMBER(OFFSET('Water Data'!$I$9,0,10*ROW('Water Data'!I187))),'Data Summary'!CJ193="Yes"),OFFSET('Water Data'!$I$9,0,10*ROW('Water Data'!I187)),NA())</f>
        <v>#N/A</v>
      </c>
      <c r="V193" s="92" t="e">
        <f ca="true">+IF(AND(ISNUMBER(OFFSET('Sanitation Data'!$D$4,0,10*ROW('Sanitation Data'!D187))),'Data Summary'!CK193="Yes"),100-OFFSET('Sanitation Data'!$D$4,0,10*ROW('Sanitation Data'!D187)),NA())</f>
        <v>#N/A</v>
      </c>
      <c r="W193" s="92" t="e">
        <f ca="true">+IF(AND(ISNUMBER(OFFSET('Sanitation Data'!$D$6,0,10*ROW('Sanitation Data'!D187))),'Data Summary'!CL193="Yes"),OFFSET('Sanitation Data'!$D$6,0,10*ROW('Sanitation Data'!D187)),NA())</f>
        <v>#N/A</v>
      </c>
      <c r="X193" s="92" t="e">
        <f ca="true">+IF(AND(ISNUMBER(OFFSET('Sanitation Data'!$D$10,0,10*ROW('Sanitation Data'!D187))),'Data Summary'!CM193="Yes"),OFFSET('Sanitation Data'!$D$10,0,10*ROW('Sanitation Data'!D187)),NA())</f>
        <v>#N/A</v>
      </c>
      <c r="Y193" s="92" t="e">
        <f ca="true">+IF(AND(ISNUMBER(OFFSET('Sanitation Data'!$D$11,0,10*ROW('Sanitation Data'!D187))),'Data Summary'!CN193="Yes"),OFFSET('Sanitation Data'!$D$11,0,10*ROW('Sanitation Data'!D187)),NA())</f>
        <v>#N/A</v>
      </c>
      <c r="Z193" s="92" t="e">
        <f ca="true">+IF(AND(ISNUMBER(OFFSET('Sanitation Data'!$D$12,0,10*ROW('Sanitation Data'!D187))),'Data Summary'!CO193="Yes"),OFFSET('Sanitation Data'!$D$12,0,10*ROW('Sanitation Data'!D187)),NA())</f>
        <v>#N/A</v>
      </c>
      <c r="AA193" s="92" t="e">
        <f ca="true">+IF(AND(ISNUMBER(OFFSET('Sanitation Data'!$E$4,0,10*ROW('Sanitation Data'!E187))),'Data Summary'!CP193="Yes"),100-OFFSET('Sanitation Data'!$E$4,0,10*ROW('Sanitation Data'!E187)),NA())</f>
        <v>#N/A</v>
      </c>
      <c r="AB193" s="92" t="e">
        <f ca="true">+IF(AND(ISNUMBER(OFFSET('Sanitation Data'!$E$6,0,10*ROW('Sanitation Data'!E187))),'Data Summary'!CQ193="Yes"),OFFSET('Sanitation Data'!$E$6,0,10*ROW('Sanitation Data'!E187)),NA())</f>
        <v>#N/A</v>
      </c>
      <c r="AC193" s="92" t="e">
        <f ca="true">+IF(AND(ISNUMBER(OFFSET('Sanitation Data'!$E$10,0,10*ROW('Sanitation Data'!E187))),'Data Summary'!CR193="Yes"),OFFSET('Sanitation Data'!$E$10,0,10*ROW('Sanitation Data'!E187)),NA())</f>
        <v>#N/A</v>
      </c>
      <c r="AD193" s="92" t="e">
        <f ca="true">+IF(AND(ISNUMBER(OFFSET('Sanitation Data'!$E$11,0,10*ROW('Sanitation Data'!E187))),'Data Summary'!CS193="Yes"),OFFSET('Sanitation Data'!$E$11,0,10*ROW('Sanitation Data'!E187)),NA())</f>
        <v>#N/A</v>
      </c>
      <c r="AE193" s="92" t="e">
        <f ca="true">+IF(AND(ISNUMBER(OFFSET('Sanitation Data'!$E$12,0,10*ROW('Sanitation Data'!E187))),'Data Summary'!CT193="Yes"),OFFSET('Sanitation Data'!$E$12,0,10*ROW('Sanitation Data'!E187)),NA())</f>
        <v>#N/A</v>
      </c>
      <c r="AF193" s="92" t="e">
        <f ca="true">+IF(AND(ISNUMBER(OFFSET('Sanitation Data'!$F$4,0,10*ROW('Sanitation Data'!F187))),'Data Summary'!CU193="Yes"),100-OFFSET('Sanitation Data'!$F$4,0,10*ROW('Sanitation Data'!F187)),NA())</f>
        <v>#N/A</v>
      </c>
      <c r="AG193" s="92" t="e">
        <f ca="true">+IF(AND(ISNUMBER(OFFSET('Sanitation Data'!$F$6,0,10*ROW('Sanitation Data'!F187))),'Data Summary'!CV193="Yes"),OFFSET('Sanitation Data'!$F$6,0,10*ROW('Sanitation Data'!F187)),NA())</f>
        <v>#N/A</v>
      </c>
      <c r="AH193" s="92" t="e">
        <f ca="true">+IF(AND(ISNUMBER(OFFSET('Sanitation Data'!$F$10,0,10*ROW('Sanitation Data'!F187))),'Data Summary'!CW193="Yes"),OFFSET('Sanitation Data'!$F$10,0,10*ROW('Sanitation Data'!F187)),NA())</f>
        <v>#N/A</v>
      </c>
      <c r="AI193" s="92" t="e">
        <f ca="true">+IF(AND(ISNUMBER(OFFSET('Sanitation Data'!$F$11,0,10*ROW('Sanitation Data'!F187))),'Data Summary'!CX193="Yes"),OFFSET('Sanitation Data'!$F$11,0,10*ROW('Sanitation Data'!F187)),NA())</f>
        <v>#N/A</v>
      </c>
      <c r="AJ193" s="92" t="e">
        <f ca="true">+IF(AND(ISNUMBER(OFFSET('Sanitation Data'!$F$12,0,10*ROW('Sanitation Data'!F187))),'Data Summary'!CY193="Yes"),OFFSET('Sanitation Data'!$F$12,0,10*ROW('Sanitation Data'!F187)),NA())</f>
        <v>#N/A</v>
      </c>
      <c r="AK193" s="92" t="e">
        <f ca="true">+IF(AND(ISNUMBER(OFFSET('Sanitation Data'!$G$4,0,10*ROW('Sanitation Data'!G187))),'Data Summary'!CZ193="Yes"),100-OFFSET('Sanitation Data'!$G$4,0,10*ROW('Sanitation Data'!G187)),NA())</f>
        <v>#N/A</v>
      </c>
      <c r="AL193" s="92" t="e">
        <f ca="true">+IF(AND(ISNUMBER(OFFSET('Sanitation Data'!$G$6,0,10*ROW('Sanitation Data'!G187))),'Data Summary'!DA193="Yes"),OFFSET('Sanitation Data'!$G$6,0,10*ROW('Sanitation Data'!G187)),NA())</f>
        <v>#N/A</v>
      </c>
      <c r="AM193" s="92" t="e">
        <f ca="true">+IF(AND(ISNUMBER(OFFSET('Sanitation Data'!$G$10,0,10*ROW('Sanitation Data'!G187))),'Data Summary'!DB193="Yes"),OFFSET('Sanitation Data'!$G$10,0,10*ROW('Sanitation Data'!G187)),NA())</f>
        <v>#N/A</v>
      </c>
      <c r="AN193" s="92" t="e">
        <f ca="true">+IF(AND(ISNUMBER(OFFSET('Sanitation Data'!$G$11,0,10*ROW('Sanitation Data'!G187))),'Data Summary'!DC193="Yes"),OFFSET('Sanitation Data'!$G$11,0,10*ROW('Sanitation Data'!G187)),NA())</f>
        <v>#N/A</v>
      </c>
      <c r="AO193" s="92" t="e">
        <f ca="true">+IF(AND(ISNUMBER(OFFSET('Sanitation Data'!$G$12,0,10*ROW('Sanitation Data'!G187))),'Data Summary'!DD193="Yes"),OFFSET('Sanitation Data'!$G$12,0,10*ROW('Sanitation Data'!G187)),NA())</f>
        <v>#N/A</v>
      </c>
      <c r="AP193" s="92" t="e">
        <f ca="true">+IF(AND(ISNUMBER(OFFSET('Sanitation Data'!$H$4,0,10*ROW('Sanitation Data'!H187))),'Data Summary'!DE193="Yes"),100-OFFSET('Sanitation Data'!$H$4,0,10*ROW('Sanitation Data'!H187)),NA())</f>
        <v>#N/A</v>
      </c>
      <c r="AQ193" s="92" t="e">
        <f ca="true">+IF(AND(ISNUMBER(OFFSET('Sanitation Data'!$H$6,0,10*ROW('Sanitation Data'!H187))),'Data Summary'!DF193="Yes"),OFFSET('Sanitation Data'!$H$6,0,10*ROW('Sanitation Data'!H187)),NA())</f>
        <v>#N/A</v>
      </c>
      <c r="AR193" s="92" t="e">
        <f ca="true">+IF(AND(ISNUMBER(OFFSET('Sanitation Data'!$H$10,0,10*ROW('Sanitation Data'!H187))),'Data Summary'!DG193="Yes"),OFFSET('Sanitation Data'!$H$10,0,10*ROW('Sanitation Data'!H187)),NA())</f>
        <v>#N/A</v>
      </c>
      <c r="AS193" s="92" t="e">
        <f ca="true">+IF(AND(ISNUMBER(OFFSET('Sanitation Data'!$H$11,0,10*ROW('Sanitation Data'!H187))),'Data Summary'!DH193="Yes"),OFFSET('Sanitation Data'!$H$11,0,10*ROW('Sanitation Data'!H187)),NA())</f>
        <v>#N/A</v>
      </c>
      <c r="AT193" s="92" t="e">
        <f ca="true">+IF(AND(ISNUMBER(OFFSET('Sanitation Data'!$H$12,0,10*ROW('Sanitation Data'!H187))),'Data Summary'!DI193="Yes"),OFFSET('Sanitation Data'!$H$12,0,10*ROW('Sanitation Data'!H187)),NA())</f>
        <v>#N/A</v>
      </c>
      <c r="AU193" s="92" t="e">
        <f ca="true">+IF(AND(ISNUMBER(OFFSET('Sanitation Data'!$I$4,0,10*ROW('Sanitation Data'!I187))),'Data Summary'!DJ193="Yes"),100-OFFSET('Sanitation Data'!$I$4,0,10*ROW('Sanitation Data'!I187)),NA())</f>
        <v>#N/A</v>
      </c>
      <c r="AV193" s="92" t="e">
        <f ca="true">+IF(AND(ISNUMBER(OFFSET('Sanitation Data'!$I$6,0,10*ROW('Sanitation Data'!I187))),'Data Summary'!DK193="Yes"),OFFSET('Sanitation Data'!$I$6,0,10*ROW('Sanitation Data'!I187)),NA())</f>
        <v>#N/A</v>
      </c>
      <c r="AW193" s="92" t="e">
        <f ca="true">+IF(AND(ISNUMBER(OFFSET('Sanitation Data'!$I$10,0,10*ROW('Sanitation Data'!I187))),'Data Summary'!DL193="Yes"),OFFSET('Sanitation Data'!$I$10,0,10*ROW('Sanitation Data'!I187)),NA())</f>
        <v>#N/A</v>
      </c>
      <c r="AX193" s="92" t="e">
        <f ca="true">+IF(AND(ISNUMBER(OFFSET('Sanitation Data'!$I$11,0,10*ROW('Sanitation Data'!I187))),'Data Summary'!DM193="Yes"),OFFSET('Sanitation Data'!$I$11,0,10*ROW('Sanitation Data'!I187)),NA())</f>
        <v>#N/A</v>
      </c>
      <c r="AY193" s="92" t="e">
        <f ca="true">+IF(AND(ISNUMBER(OFFSET('Sanitation Data'!$I$12,0,10*ROW('Sanitation Data'!I187))),'Data Summary'!DN193="Yes"),OFFSET('Sanitation Data'!$I$12,0,10*ROW('Sanitation Data'!I187)),NA())</f>
        <v>#N/A</v>
      </c>
      <c r="AZ193" s="93" t="e">
        <f ca="true">+IF(AND(ISNUMBER(OFFSET('Hygiene Data'!$D$5,0,10*ROW('Hygiene Data'!D187))),'Data Summary'!DO193="Yes"),OFFSET('Hygiene Data'!$D$5,0,10*ROW('Hygiene Data'!D187)),NA())</f>
        <v>#N/A</v>
      </c>
      <c r="BA193" s="93" t="e">
        <f ca="true">+IF(AND(ISNUMBER(OFFSET('Hygiene Data'!$D$7,0,10*ROW('Hygiene Data'!D187))),'Data Summary'!DP193="Yes"),OFFSET('Hygiene Data'!$D$7,0,10*ROW('Hygiene Data'!D187)),NA())</f>
        <v>#N/A</v>
      </c>
      <c r="BB193" s="93" t="e">
        <f ca="true">+IF(AND(ISNUMBER(OFFSET('Hygiene Data'!$D$9,0,10*ROW('Hygiene Data'!D187))),'Data Summary'!DQ193="Yes"),OFFSET('Hygiene Data'!$D$9,0,10*ROW('Hygiene Data'!D187)),NA())</f>
        <v>#N/A</v>
      </c>
      <c r="BC193" s="93" t="e">
        <f ca="true">+IF(AND(ISNUMBER(OFFSET('Hygiene Data'!$E$5,0,10*ROW('Hygiene Data'!E187))),'Data Summary'!DR193="Yes"),OFFSET('Hygiene Data'!$E$5,0,10*ROW('Hygiene Data'!E187)),NA())</f>
        <v>#N/A</v>
      </c>
      <c r="BD193" s="93" t="e">
        <f ca="true">+IF(AND(ISNUMBER(OFFSET('Hygiene Data'!$E$7,0,10*ROW('Hygiene Data'!E187))),'Data Summary'!DS193="Yes"),OFFSET('Hygiene Data'!$E$7,0,10*ROW('Hygiene Data'!E187)),NA())</f>
        <v>#N/A</v>
      </c>
      <c r="BE193" s="93" t="e">
        <f ca="true">+IF(AND(ISNUMBER(OFFSET('Hygiene Data'!$E$9,0,10*ROW('Hygiene Data'!E187))),'Data Summary'!DT193="Yes"),OFFSET('Hygiene Data'!$E$9,0,10*ROW('Hygiene Data'!E187)),NA())</f>
        <v>#N/A</v>
      </c>
      <c r="BF193" s="93" t="e">
        <f ca="true">+IF(AND(ISNUMBER(OFFSET('Hygiene Data'!$F$5,0,10*ROW('Hygiene Data'!F187))),'Data Summary'!DU193="Yes"),OFFSET('Hygiene Data'!$F$5,0,10*ROW('Hygiene Data'!F187)),NA())</f>
        <v>#N/A</v>
      </c>
      <c r="BG193" s="93" t="e">
        <f ca="true">+IF(AND(ISNUMBER(OFFSET('Hygiene Data'!$F$7,0,10*ROW('Hygiene Data'!F187))),'Data Summary'!DV193="Yes"),OFFSET('Hygiene Data'!$F$7,0,10*ROW('Hygiene Data'!F187)),NA())</f>
        <v>#N/A</v>
      </c>
      <c r="BH193" s="93" t="e">
        <f ca="true">+IF(AND(ISNUMBER(OFFSET('Hygiene Data'!$F$9,0,10*ROW('Hygiene Data'!F187))),'Data Summary'!DW193="Yes"),OFFSET('Hygiene Data'!$F$9,0,10*ROW('Hygiene Data'!F187)),NA())</f>
        <v>#N/A</v>
      </c>
      <c r="BI193" s="93" t="e">
        <f ca="true">+IF(AND(ISNUMBER(OFFSET('Hygiene Data'!$G$5,0,10*ROW('Hygiene Data'!G187))),'Data Summary'!DX193="Yes"),OFFSET('Hygiene Data'!$G$5,0,10*ROW('Hygiene Data'!G187)),NA())</f>
        <v>#N/A</v>
      </c>
      <c r="BJ193" s="93" t="e">
        <f ca="true">+IF(AND(ISNUMBER(OFFSET('Hygiene Data'!$G$7,0,10*ROW('Hygiene Data'!G187))),'Data Summary'!DY193="Yes"),OFFSET('Hygiene Data'!$G$7,0,10*ROW('Hygiene Data'!G187)),NA())</f>
        <v>#N/A</v>
      </c>
      <c r="BK193" s="93" t="e">
        <f ca="true">+IF(AND(ISNUMBER(OFFSET('Hygiene Data'!$G$9,0,10*ROW('Hygiene Data'!G187))),'Data Summary'!DZ193="Yes"),OFFSET('Hygiene Data'!$G$9,0,10*ROW('Hygiene Data'!G187)),NA())</f>
        <v>#N/A</v>
      </c>
      <c r="BL193" s="93" t="e">
        <f ca="true">+IF(AND(ISNUMBER(OFFSET('Hygiene Data'!$H$5,0,10*ROW('Hygiene Data'!H187))),'Data Summary'!EA193="Yes"),OFFSET('Hygiene Data'!$H$5,0,10*ROW('Hygiene Data'!H187)),NA())</f>
        <v>#N/A</v>
      </c>
      <c r="BM193" s="93" t="e">
        <f ca="true">+IF(AND(ISNUMBER(OFFSET('Hygiene Data'!$H$7,0,10*ROW('Hygiene Data'!H187))),'Data Summary'!EB193="Yes"),OFFSET('Hygiene Data'!$H$7,0,10*ROW('Hygiene Data'!H187)),NA())</f>
        <v>#N/A</v>
      </c>
      <c r="BN193" s="93" t="e">
        <f ca="true">+IF(AND(ISNUMBER(OFFSET('Hygiene Data'!$H$9,0,10*ROW('Hygiene Data'!H187))),'Data Summary'!EC193="Yes"),OFFSET('Hygiene Data'!$H$9,0,10*ROW('Hygiene Data'!H187)),NA())</f>
        <v>#N/A</v>
      </c>
      <c r="BO193" s="93" t="e">
        <f ca="true">+IF(AND(ISNUMBER(OFFSET('Hygiene Data'!$I$5,0,10*ROW('Hygiene Data'!I187))),'Data Summary'!ED193="Yes"),OFFSET('Hygiene Data'!$I$5,0,10*ROW('Hygiene Data'!I187)),NA())</f>
        <v>#N/A</v>
      </c>
      <c r="BP193" s="93" t="e">
        <f ca="true">+IF(AND(ISNUMBER(OFFSET('Hygiene Data'!$I$7,0,10*ROW('Hygiene Data'!I187))),'Data Summary'!EE193="Yes"),OFFSET('Hygiene Data'!$I$7,0,10*ROW('Hygiene Data'!I187)),NA())</f>
        <v>#N/A</v>
      </c>
      <c r="BQ193" s="93" t="e">
        <f ca="true">+IF(AND(ISNUMBER(OFFSET('Hygiene Data'!$I$9,0,10*ROW('Hygiene Data'!I187))),'Data Summary'!EF193="Yes"),OFFSET('Hygiene Data'!$I$9,0,10*ROW('Hygiene Data'!I187)),NA())</f>
        <v>#N/A</v>
      </c>
    </row>
    <row xmlns:x14ac="http://schemas.microsoft.com/office/spreadsheetml/2009/9/ac" r="194" x14ac:dyDescent="0.2">
      <c r="A194" s="328" t="e">
        <f ca="true">+RIGHT('Data Summary'!A194,LEN('Data Summary'!A194)-9)</f>
        <v>#VALUE!</v>
      </c>
      <c r="B194" s="35" t="str">
        <f ca="true">+IF(ISTEXT('Data Summary'!B194),'Data Summary'!B194,"")</f>
        <v/>
      </c>
      <c r="C194" s="327" t="e">
        <f ca="true">+VALUE('Data Summary'!C194)</f>
        <v>#VALUE!</v>
      </c>
      <c r="D194" s="91" t="e">
        <f ca="true">+IF(AND(ISNUMBER(OFFSET('Water Data'!$D$4,0,10*ROW('Water Data'!D188))),'Data Summary'!BS194="Yes"),100-OFFSET('Water Data'!$D$4,0,10*ROW('Water Data'!D188)),NA())</f>
        <v>#N/A</v>
      </c>
      <c r="E194" s="91" t="e">
        <f ca="true">+IF(AND(ISNUMBER(OFFSET('Water Data'!$D$6,0,10*ROW('Water Data'!D188))),'Data Summary'!BT194="Yes"),OFFSET('Water Data'!$D$6,0,10*ROW('Water Data'!D188)),NA())</f>
        <v>#N/A</v>
      </c>
      <c r="F194" s="91" t="e">
        <f ca="true">+IF(AND(ISNUMBER(OFFSET('Water Data'!$D$9,0,10*ROW('Water Data'!D188))),'Data Summary'!BU194="Yes"),OFFSET('Water Data'!$D$9,0,10*ROW('Water Data'!D188)),NA())</f>
        <v>#N/A</v>
      </c>
      <c r="G194" s="91" t="e">
        <f ca="true">+IF(AND(ISNUMBER(OFFSET('Water Data'!$E$4,0,10*ROW('Water Data'!E188))),'Data Summary'!BV194="Yes"),100-OFFSET('Water Data'!$E$4,0,10*ROW('Water Data'!E188)),NA())</f>
        <v>#N/A</v>
      </c>
      <c r="H194" s="91" t="e">
        <f ca="true">+IF(AND(ISNUMBER(OFFSET('Water Data'!$E$6,0,10*ROW('Water Data'!E188))),'Data Summary'!BW194="Yes"),OFFSET('Water Data'!$E$6,0,10*ROW('Water Data'!E188)),NA())</f>
        <v>#N/A</v>
      </c>
      <c r="I194" s="91" t="e">
        <f ca="true">+IF(AND(ISNUMBER(OFFSET('Water Data'!$E$9,0,10*ROW('Water Data'!E188))),'Data Summary'!BX194="Yes"),OFFSET('Water Data'!$E$9,0,10*ROW('Water Data'!E188)),NA())</f>
        <v>#N/A</v>
      </c>
      <c r="J194" s="91" t="e">
        <f ca="true">+IF(AND(ISNUMBER(OFFSET('Water Data'!$F$4,0,10*ROW('Water Data'!F188))),'Data Summary'!BY194="Yes"),100-OFFSET('Water Data'!$F$4,0,10*ROW('Water Data'!F188)),NA())</f>
        <v>#N/A</v>
      </c>
      <c r="K194" s="91" t="e">
        <f ca="true">+IF(AND(ISNUMBER(OFFSET('Water Data'!$F$6,0,10*ROW('Water Data'!F188))),'Data Summary'!BZ194="Yes"),OFFSET('Water Data'!$F$6,0,10*ROW('Water Data'!F188)),NA())</f>
        <v>#N/A</v>
      </c>
      <c r="L194" s="91" t="e">
        <f ca="true">+IF(AND(ISNUMBER(OFFSET('Water Data'!$F$9,0,10*ROW('Water Data'!F188))),'Data Summary'!CA194="Yes"),OFFSET('Water Data'!$F$9,0,10*ROW('Water Data'!F188)),NA())</f>
        <v>#N/A</v>
      </c>
      <c r="M194" s="91" t="e">
        <f ca="true">+IF(AND(ISNUMBER(OFFSET('Water Data'!$G$4,0,10*ROW('Water Data'!G188))),'Data Summary'!CB194="Yes"),100-OFFSET('Water Data'!$G$4,0,10*ROW('Water Data'!G188)),NA())</f>
        <v>#N/A</v>
      </c>
      <c r="N194" s="91" t="e">
        <f ca="true">+IF(AND(ISNUMBER(OFFSET('Water Data'!$G$6,0,10*ROW('Water Data'!G188))),'Data Summary'!CC194="Yes"),OFFSET('Water Data'!$G$6,0,10*ROW('Water Data'!G188)),NA())</f>
        <v>#N/A</v>
      </c>
      <c r="O194" s="91" t="e">
        <f ca="true">+IF(AND(ISNUMBER(OFFSET('Water Data'!$G$9,0,10*ROW('Water Data'!G188))),'Data Summary'!CD194="Yes"),OFFSET('Water Data'!$G$9,0,10*ROW('Water Data'!G188)),NA())</f>
        <v>#N/A</v>
      </c>
      <c r="P194" s="91" t="e">
        <f ca="true">+IF(AND(ISNUMBER(OFFSET('Water Data'!$H$4,0,10*ROW('Water Data'!H188))),'Data Summary'!CE194="Yes"),100-OFFSET('Water Data'!$H$4,0,10*ROW('Water Data'!H188)),NA())</f>
        <v>#N/A</v>
      </c>
      <c r="Q194" s="91" t="e">
        <f ca="true">+IF(AND(ISNUMBER(OFFSET('Water Data'!$H$6,0,10*ROW('Water Data'!H188))),'Data Summary'!CF194="Yes"),OFFSET('Water Data'!$H$6,0,10*ROW('Water Data'!H188)),NA())</f>
        <v>#N/A</v>
      </c>
      <c r="R194" s="91" t="e">
        <f ca="true">+IF(AND(ISNUMBER(OFFSET('Water Data'!$H$9,0,10*ROW('Water Data'!H188))),'Data Summary'!CG194="Yes"),OFFSET('Water Data'!$H$9,0,10*ROW('Water Data'!H188)),NA())</f>
        <v>#N/A</v>
      </c>
      <c r="S194" s="91" t="e">
        <f ca="true">+IF(AND(ISNUMBER(OFFSET('Water Data'!$I$4,0,10*ROW('Water Data'!I188))),'Data Summary'!CH194="Yes"),100-OFFSET('Water Data'!$I$4,0,10*ROW('Water Data'!I188)),NA())</f>
        <v>#N/A</v>
      </c>
      <c r="T194" s="91" t="e">
        <f ca="true">+IF(AND(ISNUMBER(OFFSET('Water Data'!$I$6,0,10*ROW('Water Data'!I188))),'Data Summary'!CI194="Yes"),OFFSET('Water Data'!$I$6,0,10*ROW('Water Data'!I188)),NA())</f>
        <v>#N/A</v>
      </c>
      <c r="U194" s="91" t="e">
        <f ca="true">+IF(AND(ISNUMBER(OFFSET('Water Data'!$I$9,0,10*ROW('Water Data'!I188))),'Data Summary'!CJ194="Yes"),OFFSET('Water Data'!$I$9,0,10*ROW('Water Data'!I188)),NA())</f>
        <v>#N/A</v>
      </c>
      <c r="V194" s="92" t="e">
        <f ca="true">+IF(AND(ISNUMBER(OFFSET('Sanitation Data'!$D$4,0,10*ROW('Sanitation Data'!D188))),'Data Summary'!CK194="Yes"),100-OFFSET('Sanitation Data'!$D$4,0,10*ROW('Sanitation Data'!D188)),NA())</f>
        <v>#N/A</v>
      </c>
      <c r="W194" s="92" t="e">
        <f ca="true">+IF(AND(ISNUMBER(OFFSET('Sanitation Data'!$D$6,0,10*ROW('Sanitation Data'!D188))),'Data Summary'!CL194="Yes"),OFFSET('Sanitation Data'!$D$6,0,10*ROW('Sanitation Data'!D188)),NA())</f>
        <v>#N/A</v>
      </c>
      <c r="X194" s="92" t="e">
        <f ca="true">+IF(AND(ISNUMBER(OFFSET('Sanitation Data'!$D$10,0,10*ROW('Sanitation Data'!D188))),'Data Summary'!CM194="Yes"),OFFSET('Sanitation Data'!$D$10,0,10*ROW('Sanitation Data'!D188)),NA())</f>
        <v>#N/A</v>
      </c>
      <c r="Y194" s="92" t="e">
        <f ca="true">+IF(AND(ISNUMBER(OFFSET('Sanitation Data'!$D$11,0,10*ROW('Sanitation Data'!D188))),'Data Summary'!CN194="Yes"),OFFSET('Sanitation Data'!$D$11,0,10*ROW('Sanitation Data'!D188)),NA())</f>
        <v>#N/A</v>
      </c>
      <c r="Z194" s="92" t="e">
        <f ca="true">+IF(AND(ISNUMBER(OFFSET('Sanitation Data'!$D$12,0,10*ROW('Sanitation Data'!D188))),'Data Summary'!CO194="Yes"),OFFSET('Sanitation Data'!$D$12,0,10*ROW('Sanitation Data'!D188)),NA())</f>
        <v>#N/A</v>
      </c>
      <c r="AA194" s="92" t="e">
        <f ca="true">+IF(AND(ISNUMBER(OFFSET('Sanitation Data'!$E$4,0,10*ROW('Sanitation Data'!E188))),'Data Summary'!CP194="Yes"),100-OFFSET('Sanitation Data'!$E$4,0,10*ROW('Sanitation Data'!E188)),NA())</f>
        <v>#N/A</v>
      </c>
      <c r="AB194" s="92" t="e">
        <f ca="true">+IF(AND(ISNUMBER(OFFSET('Sanitation Data'!$E$6,0,10*ROW('Sanitation Data'!E188))),'Data Summary'!CQ194="Yes"),OFFSET('Sanitation Data'!$E$6,0,10*ROW('Sanitation Data'!E188)),NA())</f>
        <v>#N/A</v>
      </c>
      <c r="AC194" s="92" t="e">
        <f ca="true">+IF(AND(ISNUMBER(OFFSET('Sanitation Data'!$E$10,0,10*ROW('Sanitation Data'!E188))),'Data Summary'!CR194="Yes"),OFFSET('Sanitation Data'!$E$10,0,10*ROW('Sanitation Data'!E188)),NA())</f>
        <v>#N/A</v>
      </c>
      <c r="AD194" s="92" t="e">
        <f ca="true">+IF(AND(ISNUMBER(OFFSET('Sanitation Data'!$E$11,0,10*ROW('Sanitation Data'!E188))),'Data Summary'!CS194="Yes"),OFFSET('Sanitation Data'!$E$11,0,10*ROW('Sanitation Data'!E188)),NA())</f>
        <v>#N/A</v>
      </c>
      <c r="AE194" s="92" t="e">
        <f ca="true">+IF(AND(ISNUMBER(OFFSET('Sanitation Data'!$E$12,0,10*ROW('Sanitation Data'!E188))),'Data Summary'!CT194="Yes"),OFFSET('Sanitation Data'!$E$12,0,10*ROW('Sanitation Data'!E188)),NA())</f>
        <v>#N/A</v>
      </c>
      <c r="AF194" s="92" t="e">
        <f ca="true">+IF(AND(ISNUMBER(OFFSET('Sanitation Data'!$F$4,0,10*ROW('Sanitation Data'!F188))),'Data Summary'!CU194="Yes"),100-OFFSET('Sanitation Data'!$F$4,0,10*ROW('Sanitation Data'!F188)),NA())</f>
        <v>#N/A</v>
      </c>
      <c r="AG194" s="92" t="e">
        <f ca="true">+IF(AND(ISNUMBER(OFFSET('Sanitation Data'!$F$6,0,10*ROW('Sanitation Data'!F188))),'Data Summary'!CV194="Yes"),OFFSET('Sanitation Data'!$F$6,0,10*ROW('Sanitation Data'!F188)),NA())</f>
        <v>#N/A</v>
      </c>
      <c r="AH194" s="92" t="e">
        <f ca="true">+IF(AND(ISNUMBER(OFFSET('Sanitation Data'!$F$10,0,10*ROW('Sanitation Data'!F188))),'Data Summary'!CW194="Yes"),OFFSET('Sanitation Data'!$F$10,0,10*ROW('Sanitation Data'!F188)),NA())</f>
        <v>#N/A</v>
      </c>
      <c r="AI194" s="92" t="e">
        <f ca="true">+IF(AND(ISNUMBER(OFFSET('Sanitation Data'!$F$11,0,10*ROW('Sanitation Data'!F188))),'Data Summary'!CX194="Yes"),OFFSET('Sanitation Data'!$F$11,0,10*ROW('Sanitation Data'!F188)),NA())</f>
        <v>#N/A</v>
      </c>
      <c r="AJ194" s="92" t="e">
        <f ca="true">+IF(AND(ISNUMBER(OFFSET('Sanitation Data'!$F$12,0,10*ROW('Sanitation Data'!F188))),'Data Summary'!CY194="Yes"),OFFSET('Sanitation Data'!$F$12,0,10*ROW('Sanitation Data'!F188)),NA())</f>
        <v>#N/A</v>
      </c>
      <c r="AK194" s="92" t="e">
        <f ca="true">+IF(AND(ISNUMBER(OFFSET('Sanitation Data'!$G$4,0,10*ROW('Sanitation Data'!G188))),'Data Summary'!CZ194="Yes"),100-OFFSET('Sanitation Data'!$G$4,0,10*ROW('Sanitation Data'!G188)),NA())</f>
        <v>#N/A</v>
      </c>
      <c r="AL194" s="92" t="e">
        <f ca="true">+IF(AND(ISNUMBER(OFFSET('Sanitation Data'!$G$6,0,10*ROW('Sanitation Data'!G188))),'Data Summary'!DA194="Yes"),OFFSET('Sanitation Data'!$G$6,0,10*ROW('Sanitation Data'!G188)),NA())</f>
        <v>#N/A</v>
      </c>
      <c r="AM194" s="92" t="e">
        <f ca="true">+IF(AND(ISNUMBER(OFFSET('Sanitation Data'!$G$10,0,10*ROW('Sanitation Data'!G188))),'Data Summary'!DB194="Yes"),OFFSET('Sanitation Data'!$G$10,0,10*ROW('Sanitation Data'!G188)),NA())</f>
        <v>#N/A</v>
      </c>
      <c r="AN194" s="92" t="e">
        <f ca="true">+IF(AND(ISNUMBER(OFFSET('Sanitation Data'!$G$11,0,10*ROW('Sanitation Data'!G188))),'Data Summary'!DC194="Yes"),OFFSET('Sanitation Data'!$G$11,0,10*ROW('Sanitation Data'!G188)),NA())</f>
        <v>#N/A</v>
      </c>
      <c r="AO194" s="92" t="e">
        <f ca="true">+IF(AND(ISNUMBER(OFFSET('Sanitation Data'!$G$12,0,10*ROW('Sanitation Data'!G188))),'Data Summary'!DD194="Yes"),OFFSET('Sanitation Data'!$G$12,0,10*ROW('Sanitation Data'!G188)),NA())</f>
        <v>#N/A</v>
      </c>
      <c r="AP194" s="92" t="e">
        <f ca="true">+IF(AND(ISNUMBER(OFFSET('Sanitation Data'!$H$4,0,10*ROW('Sanitation Data'!H188))),'Data Summary'!DE194="Yes"),100-OFFSET('Sanitation Data'!$H$4,0,10*ROW('Sanitation Data'!H188)),NA())</f>
        <v>#N/A</v>
      </c>
      <c r="AQ194" s="92" t="e">
        <f ca="true">+IF(AND(ISNUMBER(OFFSET('Sanitation Data'!$H$6,0,10*ROW('Sanitation Data'!H188))),'Data Summary'!DF194="Yes"),OFFSET('Sanitation Data'!$H$6,0,10*ROW('Sanitation Data'!H188)),NA())</f>
        <v>#N/A</v>
      </c>
      <c r="AR194" s="92" t="e">
        <f ca="true">+IF(AND(ISNUMBER(OFFSET('Sanitation Data'!$H$10,0,10*ROW('Sanitation Data'!H188))),'Data Summary'!DG194="Yes"),OFFSET('Sanitation Data'!$H$10,0,10*ROW('Sanitation Data'!H188)),NA())</f>
        <v>#N/A</v>
      </c>
      <c r="AS194" s="92" t="e">
        <f ca="true">+IF(AND(ISNUMBER(OFFSET('Sanitation Data'!$H$11,0,10*ROW('Sanitation Data'!H188))),'Data Summary'!DH194="Yes"),OFFSET('Sanitation Data'!$H$11,0,10*ROW('Sanitation Data'!H188)),NA())</f>
        <v>#N/A</v>
      </c>
      <c r="AT194" s="92" t="e">
        <f ca="true">+IF(AND(ISNUMBER(OFFSET('Sanitation Data'!$H$12,0,10*ROW('Sanitation Data'!H188))),'Data Summary'!DI194="Yes"),OFFSET('Sanitation Data'!$H$12,0,10*ROW('Sanitation Data'!H188)),NA())</f>
        <v>#N/A</v>
      </c>
      <c r="AU194" s="92" t="e">
        <f ca="true">+IF(AND(ISNUMBER(OFFSET('Sanitation Data'!$I$4,0,10*ROW('Sanitation Data'!I188))),'Data Summary'!DJ194="Yes"),100-OFFSET('Sanitation Data'!$I$4,0,10*ROW('Sanitation Data'!I188)),NA())</f>
        <v>#N/A</v>
      </c>
      <c r="AV194" s="92" t="e">
        <f ca="true">+IF(AND(ISNUMBER(OFFSET('Sanitation Data'!$I$6,0,10*ROW('Sanitation Data'!I188))),'Data Summary'!DK194="Yes"),OFFSET('Sanitation Data'!$I$6,0,10*ROW('Sanitation Data'!I188)),NA())</f>
        <v>#N/A</v>
      </c>
      <c r="AW194" s="92" t="e">
        <f ca="true">+IF(AND(ISNUMBER(OFFSET('Sanitation Data'!$I$10,0,10*ROW('Sanitation Data'!I188))),'Data Summary'!DL194="Yes"),OFFSET('Sanitation Data'!$I$10,0,10*ROW('Sanitation Data'!I188)),NA())</f>
        <v>#N/A</v>
      </c>
      <c r="AX194" s="92" t="e">
        <f ca="true">+IF(AND(ISNUMBER(OFFSET('Sanitation Data'!$I$11,0,10*ROW('Sanitation Data'!I188))),'Data Summary'!DM194="Yes"),OFFSET('Sanitation Data'!$I$11,0,10*ROW('Sanitation Data'!I188)),NA())</f>
        <v>#N/A</v>
      </c>
      <c r="AY194" s="92" t="e">
        <f ca="true">+IF(AND(ISNUMBER(OFFSET('Sanitation Data'!$I$12,0,10*ROW('Sanitation Data'!I188))),'Data Summary'!DN194="Yes"),OFFSET('Sanitation Data'!$I$12,0,10*ROW('Sanitation Data'!I188)),NA())</f>
        <v>#N/A</v>
      </c>
      <c r="AZ194" s="93" t="e">
        <f ca="true">+IF(AND(ISNUMBER(OFFSET('Hygiene Data'!$D$5,0,10*ROW('Hygiene Data'!D188))),'Data Summary'!DO194="Yes"),OFFSET('Hygiene Data'!$D$5,0,10*ROW('Hygiene Data'!D188)),NA())</f>
        <v>#N/A</v>
      </c>
      <c r="BA194" s="93" t="e">
        <f ca="true">+IF(AND(ISNUMBER(OFFSET('Hygiene Data'!$D$7,0,10*ROW('Hygiene Data'!D188))),'Data Summary'!DP194="Yes"),OFFSET('Hygiene Data'!$D$7,0,10*ROW('Hygiene Data'!D188)),NA())</f>
        <v>#N/A</v>
      </c>
      <c r="BB194" s="93" t="e">
        <f ca="true">+IF(AND(ISNUMBER(OFFSET('Hygiene Data'!$D$9,0,10*ROW('Hygiene Data'!D188))),'Data Summary'!DQ194="Yes"),OFFSET('Hygiene Data'!$D$9,0,10*ROW('Hygiene Data'!D188)),NA())</f>
        <v>#N/A</v>
      </c>
      <c r="BC194" s="93" t="e">
        <f ca="true">+IF(AND(ISNUMBER(OFFSET('Hygiene Data'!$E$5,0,10*ROW('Hygiene Data'!E188))),'Data Summary'!DR194="Yes"),OFFSET('Hygiene Data'!$E$5,0,10*ROW('Hygiene Data'!E188)),NA())</f>
        <v>#N/A</v>
      </c>
      <c r="BD194" s="93" t="e">
        <f ca="true">+IF(AND(ISNUMBER(OFFSET('Hygiene Data'!$E$7,0,10*ROW('Hygiene Data'!E188))),'Data Summary'!DS194="Yes"),OFFSET('Hygiene Data'!$E$7,0,10*ROW('Hygiene Data'!E188)),NA())</f>
        <v>#N/A</v>
      </c>
      <c r="BE194" s="93" t="e">
        <f ca="true">+IF(AND(ISNUMBER(OFFSET('Hygiene Data'!$E$9,0,10*ROW('Hygiene Data'!E188))),'Data Summary'!DT194="Yes"),OFFSET('Hygiene Data'!$E$9,0,10*ROW('Hygiene Data'!E188)),NA())</f>
        <v>#N/A</v>
      </c>
      <c r="BF194" s="93" t="e">
        <f ca="true">+IF(AND(ISNUMBER(OFFSET('Hygiene Data'!$F$5,0,10*ROW('Hygiene Data'!F188))),'Data Summary'!DU194="Yes"),OFFSET('Hygiene Data'!$F$5,0,10*ROW('Hygiene Data'!F188)),NA())</f>
        <v>#N/A</v>
      </c>
      <c r="BG194" s="93" t="e">
        <f ca="true">+IF(AND(ISNUMBER(OFFSET('Hygiene Data'!$F$7,0,10*ROW('Hygiene Data'!F188))),'Data Summary'!DV194="Yes"),OFFSET('Hygiene Data'!$F$7,0,10*ROW('Hygiene Data'!F188)),NA())</f>
        <v>#N/A</v>
      </c>
      <c r="BH194" s="93" t="e">
        <f ca="true">+IF(AND(ISNUMBER(OFFSET('Hygiene Data'!$F$9,0,10*ROW('Hygiene Data'!F188))),'Data Summary'!DW194="Yes"),OFFSET('Hygiene Data'!$F$9,0,10*ROW('Hygiene Data'!F188)),NA())</f>
        <v>#N/A</v>
      </c>
      <c r="BI194" s="93" t="e">
        <f ca="true">+IF(AND(ISNUMBER(OFFSET('Hygiene Data'!$G$5,0,10*ROW('Hygiene Data'!G188))),'Data Summary'!DX194="Yes"),OFFSET('Hygiene Data'!$G$5,0,10*ROW('Hygiene Data'!G188)),NA())</f>
        <v>#N/A</v>
      </c>
      <c r="BJ194" s="93" t="e">
        <f ca="true">+IF(AND(ISNUMBER(OFFSET('Hygiene Data'!$G$7,0,10*ROW('Hygiene Data'!G188))),'Data Summary'!DY194="Yes"),OFFSET('Hygiene Data'!$G$7,0,10*ROW('Hygiene Data'!G188)),NA())</f>
        <v>#N/A</v>
      </c>
      <c r="BK194" s="93" t="e">
        <f ca="true">+IF(AND(ISNUMBER(OFFSET('Hygiene Data'!$G$9,0,10*ROW('Hygiene Data'!G188))),'Data Summary'!DZ194="Yes"),OFFSET('Hygiene Data'!$G$9,0,10*ROW('Hygiene Data'!G188)),NA())</f>
        <v>#N/A</v>
      </c>
      <c r="BL194" s="93" t="e">
        <f ca="true">+IF(AND(ISNUMBER(OFFSET('Hygiene Data'!$H$5,0,10*ROW('Hygiene Data'!H188))),'Data Summary'!EA194="Yes"),OFFSET('Hygiene Data'!$H$5,0,10*ROW('Hygiene Data'!H188)),NA())</f>
        <v>#N/A</v>
      </c>
      <c r="BM194" s="93" t="e">
        <f ca="true">+IF(AND(ISNUMBER(OFFSET('Hygiene Data'!$H$7,0,10*ROW('Hygiene Data'!H188))),'Data Summary'!EB194="Yes"),OFFSET('Hygiene Data'!$H$7,0,10*ROW('Hygiene Data'!H188)),NA())</f>
        <v>#N/A</v>
      </c>
      <c r="BN194" s="93" t="e">
        <f ca="true">+IF(AND(ISNUMBER(OFFSET('Hygiene Data'!$H$9,0,10*ROW('Hygiene Data'!H188))),'Data Summary'!EC194="Yes"),OFFSET('Hygiene Data'!$H$9,0,10*ROW('Hygiene Data'!H188)),NA())</f>
        <v>#N/A</v>
      </c>
      <c r="BO194" s="93" t="e">
        <f ca="true">+IF(AND(ISNUMBER(OFFSET('Hygiene Data'!$I$5,0,10*ROW('Hygiene Data'!I188))),'Data Summary'!ED194="Yes"),OFFSET('Hygiene Data'!$I$5,0,10*ROW('Hygiene Data'!I188)),NA())</f>
        <v>#N/A</v>
      </c>
      <c r="BP194" s="93" t="e">
        <f ca="true">+IF(AND(ISNUMBER(OFFSET('Hygiene Data'!$I$7,0,10*ROW('Hygiene Data'!I188))),'Data Summary'!EE194="Yes"),OFFSET('Hygiene Data'!$I$7,0,10*ROW('Hygiene Data'!I188)),NA())</f>
        <v>#N/A</v>
      </c>
      <c r="BQ194" s="93" t="e">
        <f ca="true">+IF(AND(ISNUMBER(OFFSET('Hygiene Data'!$I$9,0,10*ROW('Hygiene Data'!I188))),'Data Summary'!EF194="Yes"),OFFSET('Hygiene Data'!$I$9,0,10*ROW('Hygiene Data'!I188)),NA())</f>
        <v>#N/A</v>
      </c>
    </row>
    <row xmlns:x14ac="http://schemas.microsoft.com/office/spreadsheetml/2009/9/ac" r="195" x14ac:dyDescent="0.2">
      <c r="A195" s="328" t="e">
        <f ca="true">+RIGHT('Data Summary'!A195,LEN('Data Summary'!A195)-9)</f>
        <v>#VALUE!</v>
      </c>
      <c r="B195" s="35" t="str">
        <f ca="true">+IF(ISTEXT('Data Summary'!B195),'Data Summary'!B195,"")</f>
        <v/>
      </c>
      <c r="C195" s="327" t="e">
        <f ca="true">+VALUE('Data Summary'!C195)</f>
        <v>#VALUE!</v>
      </c>
      <c r="D195" s="91" t="e">
        <f ca="true">+IF(AND(ISNUMBER(OFFSET('Water Data'!$D$4,0,10*ROW('Water Data'!D189))),'Data Summary'!BS195="Yes"),100-OFFSET('Water Data'!$D$4,0,10*ROW('Water Data'!D189)),NA())</f>
        <v>#N/A</v>
      </c>
      <c r="E195" s="91" t="e">
        <f ca="true">+IF(AND(ISNUMBER(OFFSET('Water Data'!$D$6,0,10*ROW('Water Data'!D189))),'Data Summary'!BT195="Yes"),OFFSET('Water Data'!$D$6,0,10*ROW('Water Data'!D189)),NA())</f>
        <v>#N/A</v>
      </c>
      <c r="F195" s="91" t="e">
        <f ca="true">+IF(AND(ISNUMBER(OFFSET('Water Data'!$D$9,0,10*ROW('Water Data'!D189))),'Data Summary'!BU195="Yes"),OFFSET('Water Data'!$D$9,0,10*ROW('Water Data'!D189)),NA())</f>
        <v>#N/A</v>
      </c>
      <c r="G195" s="91" t="e">
        <f ca="true">+IF(AND(ISNUMBER(OFFSET('Water Data'!$E$4,0,10*ROW('Water Data'!E189))),'Data Summary'!BV195="Yes"),100-OFFSET('Water Data'!$E$4,0,10*ROW('Water Data'!E189)),NA())</f>
        <v>#N/A</v>
      </c>
      <c r="H195" s="91" t="e">
        <f ca="true">+IF(AND(ISNUMBER(OFFSET('Water Data'!$E$6,0,10*ROW('Water Data'!E189))),'Data Summary'!BW195="Yes"),OFFSET('Water Data'!$E$6,0,10*ROW('Water Data'!E189)),NA())</f>
        <v>#N/A</v>
      </c>
      <c r="I195" s="91" t="e">
        <f ca="true">+IF(AND(ISNUMBER(OFFSET('Water Data'!$E$9,0,10*ROW('Water Data'!E189))),'Data Summary'!BX195="Yes"),OFFSET('Water Data'!$E$9,0,10*ROW('Water Data'!E189)),NA())</f>
        <v>#N/A</v>
      </c>
      <c r="J195" s="91" t="e">
        <f ca="true">+IF(AND(ISNUMBER(OFFSET('Water Data'!$F$4,0,10*ROW('Water Data'!F189))),'Data Summary'!BY195="Yes"),100-OFFSET('Water Data'!$F$4,0,10*ROW('Water Data'!F189)),NA())</f>
        <v>#N/A</v>
      </c>
      <c r="K195" s="91" t="e">
        <f ca="true">+IF(AND(ISNUMBER(OFFSET('Water Data'!$F$6,0,10*ROW('Water Data'!F189))),'Data Summary'!BZ195="Yes"),OFFSET('Water Data'!$F$6,0,10*ROW('Water Data'!F189)),NA())</f>
        <v>#N/A</v>
      </c>
      <c r="L195" s="91" t="e">
        <f ca="true">+IF(AND(ISNUMBER(OFFSET('Water Data'!$F$9,0,10*ROW('Water Data'!F189))),'Data Summary'!CA195="Yes"),OFFSET('Water Data'!$F$9,0,10*ROW('Water Data'!F189)),NA())</f>
        <v>#N/A</v>
      </c>
      <c r="M195" s="91" t="e">
        <f ca="true">+IF(AND(ISNUMBER(OFFSET('Water Data'!$G$4,0,10*ROW('Water Data'!G189))),'Data Summary'!CB195="Yes"),100-OFFSET('Water Data'!$G$4,0,10*ROW('Water Data'!G189)),NA())</f>
        <v>#N/A</v>
      </c>
      <c r="N195" s="91" t="e">
        <f ca="true">+IF(AND(ISNUMBER(OFFSET('Water Data'!$G$6,0,10*ROW('Water Data'!G189))),'Data Summary'!CC195="Yes"),OFFSET('Water Data'!$G$6,0,10*ROW('Water Data'!G189)),NA())</f>
        <v>#N/A</v>
      </c>
      <c r="O195" s="91" t="e">
        <f ca="true">+IF(AND(ISNUMBER(OFFSET('Water Data'!$G$9,0,10*ROW('Water Data'!G189))),'Data Summary'!CD195="Yes"),OFFSET('Water Data'!$G$9,0,10*ROW('Water Data'!G189)),NA())</f>
        <v>#N/A</v>
      </c>
      <c r="P195" s="91" t="e">
        <f ca="true">+IF(AND(ISNUMBER(OFFSET('Water Data'!$H$4,0,10*ROW('Water Data'!H189))),'Data Summary'!CE195="Yes"),100-OFFSET('Water Data'!$H$4,0,10*ROW('Water Data'!H189)),NA())</f>
        <v>#N/A</v>
      </c>
      <c r="Q195" s="91" t="e">
        <f ca="true">+IF(AND(ISNUMBER(OFFSET('Water Data'!$H$6,0,10*ROW('Water Data'!H189))),'Data Summary'!CF195="Yes"),OFFSET('Water Data'!$H$6,0,10*ROW('Water Data'!H189)),NA())</f>
        <v>#N/A</v>
      </c>
      <c r="R195" s="91" t="e">
        <f ca="true">+IF(AND(ISNUMBER(OFFSET('Water Data'!$H$9,0,10*ROW('Water Data'!H189))),'Data Summary'!CG195="Yes"),OFFSET('Water Data'!$H$9,0,10*ROW('Water Data'!H189)),NA())</f>
        <v>#N/A</v>
      </c>
      <c r="S195" s="91" t="e">
        <f ca="true">+IF(AND(ISNUMBER(OFFSET('Water Data'!$I$4,0,10*ROW('Water Data'!I189))),'Data Summary'!CH195="Yes"),100-OFFSET('Water Data'!$I$4,0,10*ROW('Water Data'!I189)),NA())</f>
        <v>#N/A</v>
      </c>
      <c r="T195" s="91" t="e">
        <f ca="true">+IF(AND(ISNUMBER(OFFSET('Water Data'!$I$6,0,10*ROW('Water Data'!I189))),'Data Summary'!CI195="Yes"),OFFSET('Water Data'!$I$6,0,10*ROW('Water Data'!I189)),NA())</f>
        <v>#N/A</v>
      </c>
      <c r="U195" s="91" t="e">
        <f ca="true">+IF(AND(ISNUMBER(OFFSET('Water Data'!$I$9,0,10*ROW('Water Data'!I189))),'Data Summary'!CJ195="Yes"),OFFSET('Water Data'!$I$9,0,10*ROW('Water Data'!I189)),NA())</f>
        <v>#N/A</v>
      </c>
      <c r="V195" s="92" t="e">
        <f ca="true">+IF(AND(ISNUMBER(OFFSET('Sanitation Data'!$D$4,0,10*ROW('Sanitation Data'!D189))),'Data Summary'!CK195="Yes"),100-OFFSET('Sanitation Data'!$D$4,0,10*ROW('Sanitation Data'!D189)),NA())</f>
        <v>#N/A</v>
      </c>
      <c r="W195" s="92" t="e">
        <f ca="true">+IF(AND(ISNUMBER(OFFSET('Sanitation Data'!$D$6,0,10*ROW('Sanitation Data'!D189))),'Data Summary'!CL195="Yes"),OFFSET('Sanitation Data'!$D$6,0,10*ROW('Sanitation Data'!D189)),NA())</f>
        <v>#N/A</v>
      </c>
      <c r="X195" s="92" t="e">
        <f ca="true">+IF(AND(ISNUMBER(OFFSET('Sanitation Data'!$D$10,0,10*ROW('Sanitation Data'!D189))),'Data Summary'!CM195="Yes"),OFFSET('Sanitation Data'!$D$10,0,10*ROW('Sanitation Data'!D189)),NA())</f>
        <v>#N/A</v>
      </c>
      <c r="Y195" s="92" t="e">
        <f ca="true">+IF(AND(ISNUMBER(OFFSET('Sanitation Data'!$D$11,0,10*ROW('Sanitation Data'!D189))),'Data Summary'!CN195="Yes"),OFFSET('Sanitation Data'!$D$11,0,10*ROW('Sanitation Data'!D189)),NA())</f>
        <v>#N/A</v>
      </c>
      <c r="Z195" s="92" t="e">
        <f ca="true">+IF(AND(ISNUMBER(OFFSET('Sanitation Data'!$D$12,0,10*ROW('Sanitation Data'!D189))),'Data Summary'!CO195="Yes"),OFFSET('Sanitation Data'!$D$12,0,10*ROW('Sanitation Data'!D189)),NA())</f>
        <v>#N/A</v>
      </c>
      <c r="AA195" s="92" t="e">
        <f ca="true">+IF(AND(ISNUMBER(OFFSET('Sanitation Data'!$E$4,0,10*ROW('Sanitation Data'!E189))),'Data Summary'!CP195="Yes"),100-OFFSET('Sanitation Data'!$E$4,0,10*ROW('Sanitation Data'!E189)),NA())</f>
        <v>#N/A</v>
      </c>
      <c r="AB195" s="92" t="e">
        <f ca="true">+IF(AND(ISNUMBER(OFFSET('Sanitation Data'!$E$6,0,10*ROW('Sanitation Data'!E189))),'Data Summary'!CQ195="Yes"),OFFSET('Sanitation Data'!$E$6,0,10*ROW('Sanitation Data'!E189)),NA())</f>
        <v>#N/A</v>
      </c>
      <c r="AC195" s="92" t="e">
        <f ca="true">+IF(AND(ISNUMBER(OFFSET('Sanitation Data'!$E$10,0,10*ROW('Sanitation Data'!E189))),'Data Summary'!CR195="Yes"),OFFSET('Sanitation Data'!$E$10,0,10*ROW('Sanitation Data'!E189)),NA())</f>
        <v>#N/A</v>
      </c>
      <c r="AD195" s="92" t="e">
        <f ca="true">+IF(AND(ISNUMBER(OFFSET('Sanitation Data'!$E$11,0,10*ROW('Sanitation Data'!E189))),'Data Summary'!CS195="Yes"),OFFSET('Sanitation Data'!$E$11,0,10*ROW('Sanitation Data'!E189)),NA())</f>
        <v>#N/A</v>
      </c>
      <c r="AE195" s="92" t="e">
        <f ca="true">+IF(AND(ISNUMBER(OFFSET('Sanitation Data'!$E$12,0,10*ROW('Sanitation Data'!E189))),'Data Summary'!CT195="Yes"),OFFSET('Sanitation Data'!$E$12,0,10*ROW('Sanitation Data'!E189)),NA())</f>
        <v>#N/A</v>
      </c>
      <c r="AF195" s="92" t="e">
        <f ca="true">+IF(AND(ISNUMBER(OFFSET('Sanitation Data'!$F$4,0,10*ROW('Sanitation Data'!F189))),'Data Summary'!CU195="Yes"),100-OFFSET('Sanitation Data'!$F$4,0,10*ROW('Sanitation Data'!F189)),NA())</f>
        <v>#N/A</v>
      </c>
      <c r="AG195" s="92" t="e">
        <f ca="true">+IF(AND(ISNUMBER(OFFSET('Sanitation Data'!$F$6,0,10*ROW('Sanitation Data'!F189))),'Data Summary'!CV195="Yes"),OFFSET('Sanitation Data'!$F$6,0,10*ROW('Sanitation Data'!F189)),NA())</f>
        <v>#N/A</v>
      </c>
      <c r="AH195" s="92" t="e">
        <f ca="true">+IF(AND(ISNUMBER(OFFSET('Sanitation Data'!$F$10,0,10*ROW('Sanitation Data'!F189))),'Data Summary'!CW195="Yes"),OFFSET('Sanitation Data'!$F$10,0,10*ROW('Sanitation Data'!F189)),NA())</f>
        <v>#N/A</v>
      </c>
      <c r="AI195" s="92" t="e">
        <f ca="true">+IF(AND(ISNUMBER(OFFSET('Sanitation Data'!$F$11,0,10*ROW('Sanitation Data'!F189))),'Data Summary'!CX195="Yes"),OFFSET('Sanitation Data'!$F$11,0,10*ROW('Sanitation Data'!F189)),NA())</f>
        <v>#N/A</v>
      </c>
      <c r="AJ195" s="92" t="e">
        <f ca="true">+IF(AND(ISNUMBER(OFFSET('Sanitation Data'!$F$12,0,10*ROW('Sanitation Data'!F189))),'Data Summary'!CY195="Yes"),OFFSET('Sanitation Data'!$F$12,0,10*ROW('Sanitation Data'!F189)),NA())</f>
        <v>#N/A</v>
      </c>
      <c r="AK195" s="92" t="e">
        <f ca="true">+IF(AND(ISNUMBER(OFFSET('Sanitation Data'!$G$4,0,10*ROW('Sanitation Data'!G189))),'Data Summary'!CZ195="Yes"),100-OFFSET('Sanitation Data'!$G$4,0,10*ROW('Sanitation Data'!G189)),NA())</f>
        <v>#N/A</v>
      </c>
      <c r="AL195" s="92" t="e">
        <f ca="true">+IF(AND(ISNUMBER(OFFSET('Sanitation Data'!$G$6,0,10*ROW('Sanitation Data'!G189))),'Data Summary'!DA195="Yes"),OFFSET('Sanitation Data'!$G$6,0,10*ROW('Sanitation Data'!G189)),NA())</f>
        <v>#N/A</v>
      </c>
      <c r="AM195" s="92" t="e">
        <f ca="true">+IF(AND(ISNUMBER(OFFSET('Sanitation Data'!$G$10,0,10*ROW('Sanitation Data'!G189))),'Data Summary'!DB195="Yes"),OFFSET('Sanitation Data'!$G$10,0,10*ROW('Sanitation Data'!G189)),NA())</f>
        <v>#N/A</v>
      </c>
      <c r="AN195" s="92" t="e">
        <f ca="true">+IF(AND(ISNUMBER(OFFSET('Sanitation Data'!$G$11,0,10*ROW('Sanitation Data'!G189))),'Data Summary'!DC195="Yes"),OFFSET('Sanitation Data'!$G$11,0,10*ROW('Sanitation Data'!G189)),NA())</f>
        <v>#N/A</v>
      </c>
      <c r="AO195" s="92" t="e">
        <f ca="true">+IF(AND(ISNUMBER(OFFSET('Sanitation Data'!$G$12,0,10*ROW('Sanitation Data'!G189))),'Data Summary'!DD195="Yes"),OFFSET('Sanitation Data'!$G$12,0,10*ROW('Sanitation Data'!G189)),NA())</f>
        <v>#N/A</v>
      </c>
      <c r="AP195" s="92" t="e">
        <f ca="true">+IF(AND(ISNUMBER(OFFSET('Sanitation Data'!$H$4,0,10*ROW('Sanitation Data'!H189))),'Data Summary'!DE195="Yes"),100-OFFSET('Sanitation Data'!$H$4,0,10*ROW('Sanitation Data'!H189)),NA())</f>
        <v>#N/A</v>
      </c>
      <c r="AQ195" s="92" t="e">
        <f ca="true">+IF(AND(ISNUMBER(OFFSET('Sanitation Data'!$H$6,0,10*ROW('Sanitation Data'!H189))),'Data Summary'!DF195="Yes"),OFFSET('Sanitation Data'!$H$6,0,10*ROW('Sanitation Data'!H189)),NA())</f>
        <v>#N/A</v>
      </c>
      <c r="AR195" s="92" t="e">
        <f ca="true">+IF(AND(ISNUMBER(OFFSET('Sanitation Data'!$H$10,0,10*ROW('Sanitation Data'!H189))),'Data Summary'!DG195="Yes"),OFFSET('Sanitation Data'!$H$10,0,10*ROW('Sanitation Data'!H189)),NA())</f>
        <v>#N/A</v>
      </c>
      <c r="AS195" s="92" t="e">
        <f ca="true">+IF(AND(ISNUMBER(OFFSET('Sanitation Data'!$H$11,0,10*ROW('Sanitation Data'!H189))),'Data Summary'!DH195="Yes"),OFFSET('Sanitation Data'!$H$11,0,10*ROW('Sanitation Data'!H189)),NA())</f>
        <v>#N/A</v>
      </c>
      <c r="AT195" s="92" t="e">
        <f ca="true">+IF(AND(ISNUMBER(OFFSET('Sanitation Data'!$H$12,0,10*ROW('Sanitation Data'!H189))),'Data Summary'!DI195="Yes"),OFFSET('Sanitation Data'!$H$12,0,10*ROW('Sanitation Data'!H189)),NA())</f>
        <v>#N/A</v>
      </c>
      <c r="AU195" s="92" t="e">
        <f ca="true">+IF(AND(ISNUMBER(OFFSET('Sanitation Data'!$I$4,0,10*ROW('Sanitation Data'!I189))),'Data Summary'!DJ195="Yes"),100-OFFSET('Sanitation Data'!$I$4,0,10*ROW('Sanitation Data'!I189)),NA())</f>
        <v>#N/A</v>
      </c>
      <c r="AV195" s="92" t="e">
        <f ca="true">+IF(AND(ISNUMBER(OFFSET('Sanitation Data'!$I$6,0,10*ROW('Sanitation Data'!I189))),'Data Summary'!DK195="Yes"),OFFSET('Sanitation Data'!$I$6,0,10*ROW('Sanitation Data'!I189)),NA())</f>
        <v>#N/A</v>
      </c>
      <c r="AW195" s="92" t="e">
        <f ca="true">+IF(AND(ISNUMBER(OFFSET('Sanitation Data'!$I$10,0,10*ROW('Sanitation Data'!I189))),'Data Summary'!DL195="Yes"),OFFSET('Sanitation Data'!$I$10,0,10*ROW('Sanitation Data'!I189)),NA())</f>
        <v>#N/A</v>
      </c>
      <c r="AX195" s="92" t="e">
        <f ca="true">+IF(AND(ISNUMBER(OFFSET('Sanitation Data'!$I$11,0,10*ROW('Sanitation Data'!I189))),'Data Summary'!DM195="Yes"),OFFSET('Sanitation Data'!$I$11,0,10*ROW('Sanitation Data'!I189)),NA())</f>
        <v>#N/A</v>
      </c>
      <c r="AY195" s="92" t="e">
        <f ca="true">+IF(AND(ISNUMBER(OFFSET('Sanitation Data'!$I$12,0,10*ROW('Sanitation Data'!I189))),'Data Summary'!DN195="Yes"),OFFSET('Sanitation Data'!$I$12,0,10*ROW('Sanitation Data'!I189)),NA())</f>
        <v>#N/A</v>
      </c>
      <c r="AZ195" s="93" t="e">
        <f ca="true">+IF(AND(ISNUMBER(OFFSET('Hygiene Data'!$D$5,0,10*ROW('Hygiene Data'!D189))),'Data Summary'!DO195="Yes"),OFFSET('Hygiene Data'!$D$5,0,10*ROW('Hygiene Data'!D189)),NA())</f>
        <v>#N/A</v>
      </c>
      <c r="BA195" s="93" t="e">
        <f ca="true">+IF(AND(ISNUMBER(OFFSET('Hygiene Data'!$D$7,0,10*ROW('Hygiene Data'!D189))),'Data Summary'!DP195="Yes"),OFFSET('Hygiene Data'!$D$7,0,10*ROW('Hygiene Data'!D189)),NA())</f>
        <v>#N/A</v>
      </c>
      <c r="BB195" s="93" t="e">
        <f ca="true">+IF(AND(ISNUMBER(OFFSET('Hygiene Data'!$D$9,0,10*ROW('Hygiene Data'!D189))),'Data Summary'!DQ195="Yes"),OFFSET('Hygiene Data'!$D$9,0,10*ROW('Hygiene Data'!D189)),NA())</f>
        <v>#N/A</v>
      </c>
      <c r="BC195" s="93" t="e">
        <f ca="true">+IF(AND(ISNUMBER(OFFSET('Hygiene Data'!$E$5,0,10*ROW('Hygiene Data'!E189))),'Data Summary'!DR195="Yes"),OFFSET('Hygiene Data'!$E$5,0,10*ROW('Hygiene Data'!E189)),NA())</f>
        <v>#N/A</v>
      </c>
      <c r="BD195" s="93" t="e">
        <f ca="true">+IF(AND(ISNUMBER(OFFSET('Hygiene Data'!$E$7,0,10*ROW('Hygiene Data'!E189))),'Data Summary'!DS195="Yes"),OFFSET('Hygiene Data'!$E$7,0,10*ROW('Hygiene Data'!E189)),NA())</f>
        <v>#N/A</v>
      </c>
      <c r="BE195" s="93" t="e">
        <f ca="true">+IF(AND(ISNUMBER(OFFSET('Hygiene Data'!$E$9,0,10*ROW('Hygiene Data'!E189))),'Data Summary'!DT195="Yes"),OFFSET('Hygiene Data'!$E$9,0,10*ROW('Hygiene Data'!E189)),NA())</f>
        <v>#N/A</v>
      </c>
      <c r="BF195" s="93" t="e">
        <f ca="true">+IF(AND(ISNUMBER(OFFSET('Hygiene Data'!$F$5,0,10*ROW('Hygiene Data'!F189))),'Data Summary'!DU195="Yes"),OFFSET('Hygiene Data'!$F$5,0,10*ROW('Hygiene Data'!F189)),NA())</f>
        <v>#N/A</v>
      </c>
      <c r="BG195" s="93" t="e">
        <f ca="true">+IF(AND(ISNUMBER(OFFSET('Hygiene Data'!$F$7,0,10*ROW('Hygiene Data'!F189))),'Data Summary'!DV195="Yes"),OFFSET('Hygiene Data'!$F$7,0,10*ROW('Hygiene Data'!F189)),NA())</f>
        <v>#N/A</v>
      </c>
      <c r="BH195" s="93" t="e">
        <f ca="true">+IF(AND(ISNUMBER(OFFSET('Hygiene Data'!$F$9,0,10*ROW('Hygiene Data'!F189))),'Data Summary'!DW195="Yes"),OFFSET('Hygiene Data'!$F$9,0,10*ROW('Hygiene Data'!F189)),NA())</f>
        <v>#N/A</v>
      </c>
      <c r="BI195" s="93" t="e">
        <f ca="true">+IF(AND(ISNUMBER(OFFSET('Hygiene Data'!$G$5,0,10*ROW('Hygiene Data'!G189))),'Data Summary'!DX195="Yes"),OFFSET('Hygiene Data'!$G$5,0,10*ROW('Hygiene Data'!G189)),NA())</f>
        <v>#N/A</v>
      </c>
      <c r="BJ195" s="93" t="e">
        <f ca="true">+IF(AND(ISNUMBER(OFFSET('Hygiene Data'!$G$7,0,10*ROW('Hygiene Data'!G189))),'Data Summary'!DY195="Yes"),OFFSET('Hygiene Data'!$G$7,0,10*ROW('Hygiene Data'!G189)),NA())</f>
        <v>#N/A</v>
      </c>
      <c r="BK195" s="93" t="e">
        <f ca="true">+IF(AND(ISNUMBER(OFFSET('Hygiene Data'!$G$9,0,10*ROW('Hygiene Data'!G189))),'Data Summary'!DZ195="Yes"),OFFSET('Hygiene Data'!$G$9,0,10*ROW('Hygiene Data'!G189)),NA())</f>
        <v>#N/A</v>
      </c>
      <c r="BL195" s="93" t="e">
        <f ca="true">+IF(AND(ISNUMBER(OFFSET('Hygiene Data'!$H$5,0,10*ROW('Hygiene Data'!H189))),'Data Summary'!EA195="Yes"),OFFSET('Hygiene Data'!$H$5,0,10*ROW('Hygiene Data'!H189)),NA())</f>
        <v>#N/A</v>
      </c>
      <c r="BM195" s="93" t="e">
        <f ca="true">+IF(AND(ISNUMBER(OFFSET('Hygiene Data'!$H$7,0,10*ROW('Hygiene Data'!H189))),'Data Summary'!EB195="Yes"),OFFSET('Hygiene Data'!$H$7,0,10*ROW('Hygiene Data'!H189)),NA())</f>
        <v>#N/A</v>
      </c>
      <c r="BN195" s="93" t="e">
        <f ca="true">+IF(AND(ISNUMBER(OFFSET('Hygiene Data'!$H$9,0,10*ROW('Hygiene Data'!H189))),'Data Summary'!EC195="Yes"),OFFSET('Hygiene Data'!$H$9,0,10*ROW('Hygiene Data'!H189)),NA())</f>
        <v>#N/A</v>
      </c>
      <c r="BO195" s="93" t="e">
        <f ca="true">+IF(AND(ISNUMBER(OFFSET('Hygiene Data'!$I$5,0,10*ROW('Hygiene Data'!I189))),'Data Summary'!ED195="Yes"),OFFSET('Hygiene Data'!$I$5,0,10*ROW('Hygiene Data'!I189)),NA())</f>
        <v>#N/A</v>
      </c>
      <c r="BP195" s="93" t="e">
        <f ca="true">+IF(AND(ISNUMBER(OFFSET('Hygiene Data'!$I$7,0,10*ROW('Hygiene Data'!I189))),'Data Summary'!EE195="Yes"),OFFSET('Hygiene Data'!$I$7,0,10*ROW('Hygiene Data'!I189)),NA())</f>
        <v>#N/A</v>
      </c>
      <c r="BQ195" s="93" t="e">
        <f ca="true">+IF(AND(ISNUMBER(OFFSET('Hygiene Data'!$I$9,0,10*ROW('Hygiene Data'!I189))),'Data Summary'!EF195="Yes"),OFFSET('Hygiene Data'!$I$9,0,10*ROW('Hygiene Data'!I189)),NA())</f>
        <v>#N/A</v>
      </c>
    </row>
    <row xmlns:x14ac="http://schemas.microsoft.com/office/spreadsheetml/2009/9/ac" r="196" x14ac:dyDescent="0.2">
      <c r="A196" s="328" t="e">
        <f ca="true">+RIGHT('Data Summary'!A196,LEN('Data Summary'!A196)-9)</f>
        <v>#VALUE!</v>
      </c>
      <c r="B196" s="35" t="str">
        <f ca="true">+IF(ISTEXT('Data Summary'!B196),'Data Summary'!B196,"")</f>
        <v/>
      </c>
      <c r="C196" s="327" t="e">
        <f ca="true">+VALUE('Data Summary'!C196)</f>
        <v>#VALUE!</v>
      </c>
      <c r="D196" s="91" t="e">
        <f ca="true">+IF(AND(ISNUMBER(OFFSET('Water Data'!$D$4,0,10*ROW('Water Data'!D190))),'Data Summary'!BS196="Yes"),100-OFFSET('Water Data'!$D$4,0,10*ROW('Water Data'!D190)),NA())</f>
        <v>#N/A</v>
      </c>
      <c r="E196" s="91" t="e">
        <f ca="true">+IF(AND(ISNUMBER(OFFSET('Water Data'!$D$6,0,10*ROW('Water Data'!D190))),'Data Summary'!BT196="Yes"),OFFSET('Water Data'!$D$6,0,10*ROW('Water Data'!D190)),NA())</f>
        <v>#N/A</v>
      </c>
      <c r="F196" s="91" t="e">
        <f ca="true">+IF(AND(ISNUMBER(OFFSET('Water Data'!$D$9,0,10*ROW('Water Data'!D190))),'Data Summary'!BU196="Yes"),OFFSET('Water Data'!$D$9,0,10*ROW('Water Data'!D190)),NA())</f>
        <v>#N/A</v>
      </c>
      <c r="G196" s="91" t="e">
        <f ca="true">+IF(AND(ISNUMBER(OFFSET('Water Data'!$E$4,0,10*ROW('Water Data'!E190))),'Data Summary'!BV196="Yes"),100-OFFSET('Water Data'!$E$4,0,10*ROW('Water Data'!E190)),NA())</f>
        <v>#N/A</v>
      </c>
      <c r="H196" s="91" t="e">
        <f ca="true">+IF(AND(ISNUMBER(OFFSET('Water Data'!$E$6,0,10*ROW('Water Data'!E190))),'Data Summary'!BW196="Yes"),OFFSET('Water Data'!$E$6,0,10*ROW('Water Data'!E190)),NA())</f>
        <v>#N/A</v>
      </c>
      <c r="I196" s="91" t="e">
        <f ca="true">+IF(AND(ISNUMBER(OFFSET('Water Data'!$E$9,0,10*ROW('Water Data'!E190))),'Data Summary'!BX196="Yes"),OFFSET('Water Data'!$E$9,0,10*ROW('Water Data'!E190)),NA())</f>
        <v>#N/A</v>
      </c>
      <c r="J196" s="91" t="e">
        <f ca="true">+IF(AND(ISNUMBER(OFFSET('Water Data'!$F$4,0,10*ROW('Water Data'!F190))),'Data Summary'!BY196="Yes"),100-OFFSET('Water Data'!$F$4,0,10*ROW('Water Data'!F190)),NA())</f>
        <v>#N/A</v>
      </c>
      <c r="K196" s="91" t="e">
        <f ca="true">+IF(AND(ISNUMBER(OFFSET('Water Data'!$F$6,0,10*ROW('Water Data'!F190))),'Data Summary'!BZ196="Yes"),OFFSET('Water Data'!$F$6,0,10*ROW('Water Data'!F190)),NA())</f>
        <v>#N/A</v>
      </c>
      <c r="L196" s="91" t="e">
        <f ca="true">+IF(AND(ISNUMBER(OFFSET('Water Data'!$F$9,0,10*ROW('Water Data'!F190))),'Data Summary'!CA196="Yes"),OFFSET('Water Data'!$F$9,0,10*ROW('Water Data'!F190)),NA())</f>
        <v>#N/A</v>
      </c>
      <c r="M196" s="91" t="e">
        <f ca="true">+IF(AND(ISNUMBER(OFFSET('Water Data'!$G$4,0,10*ROW('Water Data'!G190))),'Data Summary'!CB196="Yes"),100-OFFSET('Water Data'!$G$4,0,10*ROW('Water Data'!G190)),NA())</f>
        <v>#N/A</v>
      </c>
      <c r="N196" s="91" t="e">
        <f ca="true">+IF(AND(ISNUMBER(OFFSET('Water Data'!$G$6,0,10*ROW('Water Data'!G190))),'Data Summary'!CC196="Yes"),OFFSET('Water Data'!$G$6,0,10*ROW('Water Data'!G190)),NA())</f>
        <v>#N/A</v>
      </c>
      <c r="O196" s="91" t="e">
        <f ca="true">+IF(AND(ISNUMBER(OFFSET('Water Data'!$G$9,0,10*ROW('Water Data'!G190))),'Data Summary'!CD196="Yes"),OFFSET('Water Data'!$G$9,0,10*ROW('Water Data'!G190)),NA())</f>
        <v>#N/A</v>
      </c>
      <c r="P196" s="91" t="e">
        <f ca="true">+IF(AND(ISNUMBER(OFFSET('Water Data'!$H$4,0,10*ROW('Water Data'!H190))),'Data Summary'!CE196="Yes"),100-OFFSET('Water Data'!$H$4,0,10*ROW('Water Data'!H190)),NA())</f>
        <v>#N/A</v>
      </c>
      <c r="Q196" s="91" t="e">
        <f ca="true">+IF(AND(ISNUMBER(OFFSET('Water Data'!$H$6,0,10*ROW('Water Data'!H190))),'Data Summary'!CF196="Yes"),OFFSET('Water Data'!$H$6,0,10*ROW('Water Data'!H190)),NA())</f>
        <v>#N/A</v>
      </c>
      <c r="R196" s="91" t="e">
        <f ca="true">+IF(AND(ISNUMBER(OFFSET('Water Data'!$H$9,0,10*ROW('Water Data'!H190))),'Data Summary'!CG196="Yes"),OFFSET('Water Data'!$H$9,0,10*ROW('Water Data'!H190)),NA())</f>
        <v>#N/A</v>
      </c>
      <c r="S196" s="91" t="e">
        <f ca="true">+IF(AND(ISNUMBER(OFFSET('Water Data'!$I$4,0,10*ROW('Water Data'!I190))),'Data Summary'!CH196="Yes"),100-OFFSET('Water Data'!$I$4,0,10*ROW('Water Data'!I190)),NA())</f>
        <v>#N/A</v>
      </c>
      <c r="T196" s="91" t="e">
        <f ca="true">+IF(AND(ISNUMBER(OFFSET('Water Data'!$I$6,0,10*ROW('Water Data'!I190))),'Data Summary'!CI196="Yes"),OFFSET('Water Data'!$I$6,0,10*ROW('Water Data'!I190)),NA())</f>
        <v>#N/A</v>
      </c>
      <c r="U196" s="91" t="e">
        <f ca="true">+IF(AND(ISNUMBER(OFFSET('Water Data'!$I$9,0,10*ROW('Water Data'!I190))),'Data Summary'!CJ196="Yes"),OFFSET('Water Data'!$I$9,0,10*ROW('Water Data'!I190)),NA())</f>
        <v>#N/A</v>
      </c>
      <c r="V196" s="92" t="e">
        <f ca="true">+IF(AND(ISNUMBER(OFFSET('Sanitation Data'!$D$4,0,10*ROW('Sanitation Data'!D190))),'Data Summary'!CK196="Yes"),100-OFFSET('Sanitation Data'!$D$4,0,10*ROW('Sanitation Data'!D190)),NA())</f>
        <v>#N/A</v>
      </c>
      <c r="W196" s="92" t="e">
        <f ca="true">+IF(AND(ISNUMBER(OFFSET('Sanitation Data'!$D$6,0,10*ROW('Sanitation Data'!D190))),'Data Summary'!CL196="Yes"),OFFSET('Sanitation Data'!$D$6,0,10*ROW('Sanitation Data'!D190)),NA())</f>
        <v>#N/A</v>
      </c>
      <c r="X196" s="92" t="e">
        <f ca="true">+IF(AND(ISNUMBER(OFFSET('Sanitation Data'!$D$10,0,10*ROW('Sanitation Data'!D190))),'Data Summary'!CM196="Yes"),OFFSET('Sanitation Data'!$D$10,0,10*ROW('Sanitation Data'!D190)),NA())</f>
        <v>#N/A</v>
      </c>
      <c r="Y196" s="92" t="e">
        <f ca="true">+IF(AND(ISNUMBER(OFFSET('Sanitation Data'!$D$11,0,10*ROW('Sanitation Data'!D190))),'Data Summary'!CN196="Yes"),OFFSET('Sanitation Data'!$D$11,0,10*ROW('Sanitation Data'!D190)),NA())</f>
        <v>#N/A</v>
      </c>
      <c r="Z196" s="92" t="e">
        <f ca="true">+IF(AND(ISNUMBER(OFFSET('Sanitation Data'!$D$12,0,10*ROW('Sanitation Data'!D190))),'Data Summary'!CO196="Yes"),OFFSET('Sanitation Data'!$D$12,0,10*ROW('Sanitation Data'!D190)),NA())</f>
        <v>#N/A</v>
      </c>
      <c r="AA196" s="92" t="e">
        <f ca="true">+IF(AND(ISNUMBER(OFFSET('Sanitation Data'!$E$4,0,10*ROW('Sanitation Data'!E190))),'Data Summary'!CP196="Yes"),100-OFFSET('Sanitation Data'!$E$4,0,10*ROW('Sanitation Data'!E190)),NA())</f>
        <v>#N/A</v>
      </c>
      <c r="AB196" s="92" t="e">
        <f ca="true">+IF(AND(ISNUMBER(OFFSET('Sanitation Data'!$E$6,0,10*ROW('Sanitation Data'!E190))),'Data Summary'!CQ196="Yes"),OFFSET('Sanitation Data'!$E$6,0,10*ROW('Sanitation Data'!E190)),NA())</f>
        <v>#N/A</v>
      </c>
      <c r="AC196" s="92" t="e">
        <f ca="true">+IF(AND(ISNUMBER(OFFSET('Sanitation Data'!$E$10,0,10*ROW('Sanitation Data'!E190))),'Data Summary'!CR196="Yes"),OFFSET('Sanitation Data'!$E$10,0,10*ROW('Sanitation Data'!E190)),NA())</f>
        <v>#N/A</v>
      </c>
      <c r="AD196" s="92" t="e">
        <f ca="true">+IF(AND(ISNUMBER(OFFSET('Sanitation Data'!$E$11,0,10*ROW('Sanitation Data'!E190))),'Data Summary'!CS196="Yes"),OFFSET('Sanitation Data'!$E$11,0,10*ROW('Sanitation Data'!E190)),NA())</f>
        <v>#N/A</v>
      </c>
      <c r="AE196" s="92" t="e">
        <f ca="true">+IF(AND(ISNUMBER(OFFSET('Sanitation Data'!$E$12,0,10*ROW('Sanitation Data'!E190))),'Data Summary'!CT196="Yes"),OFFSET('Sanitation Data'!$E$12,0,10*ROW('Sanitation Data'!E190)),NA())</f>
        <v>#N/A</v>
      </c>
      <c r="AF196" s="92" t="e">
        <f ca="true">+IF(AND(ISNUMBER(OFFSET('Sanitation Data'!$F$4,0,10*ROW('Sanitation Data'!F190))),'Data Summary'!CU196="Yes"),100-OFFSET('Sanitation Data'!$F$4,0,10*ROW('Sanitation Data'!F190)),NA())</f>
        <v>#N/A</v>
      </c>
      <c r="AG196" s="92" t="e">
        <f ca="true">+IF(AND(ISNUMBER(OFFSET('Sanitation Data'!$F$6,0,10*ROW('Sanitation Data'!F190))),'Data Summary'!CV196="Yes"),OFFSET('Sanitation Data'!$F$6,0,10*ROW('Sanitation Data'!F190)),NA())</f>
        <v>#N/A</v>
      </c>
      <c r="AH196" s="92" t="e">
        <f ca="true">+IF(AND(ISNUMBER(OFFSET('Sanitation Data'!$F$10,0,10*ROW('Sanitation Data'!F190))),'Data Summary'!CW196="Yes"),OFFSET('Sanitation Data'!$F$10,0,10*ROW('Sanitation Data'!F190)),NA())</f>
        <v>#N/A</v>
      </c>
      <c r="AI196" s="92" t="e">
        <f ca="true">+IF(AND(ISNUMBER(OFFSET('Sanitation Data'!$F$11,0,10*ROW('Sanitation Data'!F190))),'Data Summary'!CX196="Yes"),OFFSET('Sanitation Data'!$F$11,0,10*ROW('Sanitation Data'!F190)),NA())</f>
        <v>#N/A</v>
      </c>
      <c r="AJ196" s="92" t="e">
        <f ca="true">+IF(AND(ISNUMBER(OFFSET('Sanitation Data'!$F$12,0,10*ROW('Sanitation Data'!F190))),'Data Summary'!CY196="Yes"),OFFSET('Sanitation Data'!$F$12,0,10*ROW('Sanitation Data'!F190)),NA())</f>
        <v>#N/A</v>
      </c>
      <c r="AK196" s="92" t="e">
        <f ca="true">+IF(AND(ISNUMBER(OFFSET('Sanitation Data'!$G$4,0,10*ROW('Sanitation Data'!G190))),'Data Summary'!CZ196="Yes"),100-OFFSET('Sanitation Data'!$G$4,0,10*ROW('Sanitation Data'!G190)),NA())</f>
        <v>#N/A</v>
      </c>
      <c r="AL196" s="92" t="e">
        <f ca="true">+IF(AND(ISNUMBER(OFFSET('Sanitation Data'!$G$6,0,10*ROW('Sanitation Data'!G190))),'Data Summary'!DA196="Yes"),OFFSET('Sanitation Data'!$G$6,0,10*ROW('Sanitation Data'!G190)),NA())</f>
        <v>#N/A</v>
      </c>
      <c r="AM196" s="92" t="e">
        <f ca="true">+IF(AND(ISNUMBER(OFFSET('Sanitation Data'!$G$10,0,10*ROW('Sanitation Data'!G190))),'Data Summary'!DB196="Yes"),OFFSET('Sanitation Data'!$G$10,0,10*ROW('Sanitation Data'!G190)),NA())</f>
        <v>#N/A</v>
      </c>
      <c r="AN196" s="92" t="e">
        <f ca="true">+IF(AND(ISNUMBER(OFFSET('Sanitation Data'!$G$11,0,10*ROW('Sanitation Data'!G190))),'Data Summary'!DC196="Yes"),OFFSET('Sanitation Data'!$G$11,0,10*ROW('Sanitation Data'!G190)),NA())</f>
        <v>#N/A</v>
      </c>
      <c r="AO196" s="92" t="e">
        <f ca="true">+IF(AND(ISNUMBER(OFFSET('Sanitation Data'!$G$12,0,10*ROW('Sanitation Data'!G190))),'Data Summary'!DD196="Yes"),OFFSET('Sanitation Data'!$G$12,0,10*ROW('Sanitation Data'!G190)),NA())</f>
        <v>#N/A</v>
      </c>
      <c r="AP196" s="92" t="e">
        <f ca="true">+IF(AND(ISNUMBER(OFFSET('Sanitation Data'!$H$4,0,10*ROW('Sanitation Data'!H190))),'Data Summary'!DE196="Yes"),100-OFFSET('Sanitation Data'!$H$4,0,10*ROW('Sanitation Data'!H190)),NA())</f>
        <v>#N/A</v>
      </c>
      <c r="AQ196" s="92" t="e">
        <f ca="true">+IF(AND(ISNUMBER(OFFSET('Sanitation Data'!$H$6,0,10*ROW('Sanitation Data'!H190))),'Data Summary'!DF196="Yes"),OFFSET('Sanitation Data'!$H$6,0,10*ROW('Sanitation Data'!H190)),NA())</f>
        <v>#N/A</v>
      </c>
      <c r="AR196" s="92" t="e">
        <f ca="true">+IF(AND(ISNUMBER(OFFSET('Sanitation Data'!$H$10,0,10*ROW('Sanitation Data'!H190))),'Data Summary'!DG196="Yes"),OFFSET('Sanitation Data'!$H$10,0,10*ROW('Sanitation Data'!H190)),NA())</f>
        <v>#N/A</v>
      </c>
      <c r="AS196" s="92" t="e">
        <f ca="true">+IF(AND(ISNUMBER(OFFSET('Sanitation Data'!$H$11,0,10*ROW('Sanitation Data'!H190))),'Data Summary'!DH196="Yes"),OFFSET('Sanitation Data'!$H$11,0,10*ROW('Sanitation Data'!H190)),NA())</f>
        <v>#N/A</v>
      </c>
      <c r="AT196" s="92" t="e">
        <f ca="true">+IF(AND(ISNUMBER(OFFSET('Sanitation Data'!$H$12,0,10*ROW('Sanitation Data'!H190))),'Data Summary'!DI196="Yes"),OFFSET('Sanitation Data'!$H$12,0,10*ROW('Sanitation Data'!H190)),NA())</f>
        <v>#N/A</v>
      </c>
      <c r="AU196" s="92" t="e">
        <f ca="true">+IF(AND(ISNUMBER(OFFSET('Sanitation Data'!$I$4,0,10*ROW('Sanitation Data'!I190))),'Data Summary'!DJ196="Yes"),100-OFFSET('Sanitation Data'!$I$4,0,10*ROW('Sanitation Data'!I190)),NA())</f>
        <v>#N/A</v>
      </c>
      <c r="AV196" s="92" t="e">
        <f ca="true">+IF(AND(ISNUMBER(OFFSET('Sanitation Data'!$I$6,0,10*ROW('Sanitation Data'!I190))),'Data Summary'!DK196="Yes"),OFFSET('Sanitation Data'!$I$6,0,10*ROW('Sanitation Data'!I190)),NA())</f>
        <v>#N/A</v>
      </c>
      <c r="AW196" s="92" t="e">
        <f ca="true">+IF(AND(ISNUMBER(OFFSET('Sanitation Data'!$I$10,0,10*ROW('Sanitation Data'!I190))),'Data Summary'!DL196="Yes"),OFFSET('Sanitation Data'!$I$10,0,10*ROW('Sanitation Data'!I190)),NA())</f>
        <v>#N/A</v>
      </c>
      <c r="AX196" s="92" t="e">
        <f ca="true">+IF(AND(ISNUMBER(OFFSET('Sanitation Data'!$I$11,0,10*ROW('Sanitation Data'!I190))),'Data Summary'!DM196="Yes"),OFFSET('Sanitation Data'!$I$11,0,10*ROW('Sanitation Data'!I190)),NA())</f>
        <v>#N/A</v>
      </c>
      <c r="AY196" s="92" t="e">
        <f ca="true">+IF(AND(ISNUMBER(OFFSET('Sanitation Data'!$I$12,0,10*ROW('Sanitation Data'!I190))),'Data Summary'!DN196="Yes"),OFFSET('Sanitation Data'!$I$12,0,10*ROW('Sanitation Data'!I190)),NA())</f>
        <v>#N/A</v>
      </c>
      <c r="AZ196" s="93" t="e">
        <f ca="true">+IF(AND(ISNUMBER(OFFSET('Hygiene Data'!$D$5,0,10*ROW('Hygiene Data'!D190))),'Data Summary'!DO196="Yes"),OFFSET('Hygiene Data'!$D$5,0,10*ROW('Hygiene Data'!D190)),NA())</f>
        <v>#N/A</v>
      </c>
      <c r="BA196" s="93" t="e">
        <f ca="true">+IF(AND(ISNUMBER(OFFSET('Hygiene Data'!$D$7,0,10*ROW('Hygiene Data'!D190))),'Data Summary'!DP196="Yes"),OFFSET('Hygiene Data'!$D$7,0,10*ROW('Hygiene Data'!D190)),NA())</f>
        <v>#N/A</v>
      </c>
      <c r="BB196" s="93" t="e">
        <f ca="true">+IF(AND(ISNUMBER(OFFSET('Hygiene Data'!$D$9,0,10*ROW('Hygiene Data'!D190))),'Data Summary'!DQ196="Yes"),OFFSET('Hygiene Data'!$D$9,0,10*ROW('Hygiene Data'!D190)),NA())</f>
        <v>#N/A</v>
      </c>
      <c r="BC196" s="93" t="e">
        <f ca="true">+IF(AND(ISNUMBER(OFFSET('Hygiene Data'!$E$5,0,10*ROW('Hygiene Data'!E190))),'Data Summary'!DR196="Yes"),OFFSET('Hygiene Data'!$E$5,0,10*ROW('Hygiene Data'!E190)),NA())</f>
        <v>#N/A</v>
      </c>
      <c r="BD196" s="93" t="e">
        <f ca="true">+IF(AND(ISNUMBER(OFFSET('Hygiene Data'!$E$7,0,10*ROW('Hygiene Data'!E190))),'Data Summary'!DS196="Yes"),OFFSET('Hygiene Data'!$E$7,0,10*ROW('Hygiene Data'!E190)),NA())</f>
        <v>#N/A</v>
      </c>
      <c r="BE196" s="93" t="e">
        <f ca="true">+IF(AND(ISNUMBER(OFFSET('Hygiene Data'!$E$9,0,10*ROW('Hygiene Data'!E190))),'Data Summary'!DT196="Yes"),OFFSET('Hygiene Data'!$E$9,0,10*ROW('Hygiene Data'!E190)),NA())</f>
        <v>#N/A</v>
      </c>
      <c r="BF196" s="93" t="e">
        <f ca="true">+IF(AND(ISNUMBER(OFFSET('Hygiene Data'!$F$5,0,10*ROW('Hygiene Data'!F190))),'Data Summary'!DU196="Yes"),OFFSET('Hygiene Data'!$F$5,0,10*ROW('Hygiene Data'!F190)),NA())</f>
        <v>#N/A</v>
      </c>
      <c r="BG196" s="93" t="e">
        <f ca="true">+IF(AND(ISNUMBER(OFFSET('Hygiene Data'!$F$7,0,10*ROW('Hygiene Data'!F190))),'Data Summary'!DV196="Yes"),OFFSET('Hygiene Data'!$F$7,0,10*ROW('Hygiene Data'!F190)),NA())</f>
        <v>#N/A</v>
      </c>
      <c r="BH196" s="93" t="e">
        <f ca="true">+IF(AND(ISNUMBER(OFFSET('Hygiene Data'!$F$9,0,10*ROW('Hygiene Data'!F190))),'Data Summary'!DW196="Yes"),OFFSET('Hygiene Data'!$F$9,0,10*ROW('Hygiene Data'!F190)),NA())</f>
        <v>#N/A</v>
      </c>
      <c r="BI196" s="93" t="e">
        <f ca="true">+IF(AND(ISNUMBER(OFFSET('Hygiene Data'!$G$5,0,10*ROW('Hygiene Data'!G190))),'Data Summary'!DX196="Yes"),OFFSET('Hygiene Data'!$G$5,0,10*ROW('Hygiene Data'!G190)),NA())</f>
        <v>#N/A</v>
      </c>
      <c r="BJ196" s="93" t="e">
        <f ca="true">+IF(AND(ISNUMBER(OFFSET('Hygiene Data'!$G$7,0,10*ROW('Hygiene Data'!G190))),'Data Summary'!DY196="Yes"),OFFSET('Hygiene Data'!$G$7,0,10*ROW('Hygiene Data'!G190)),NA())</f>
        <v>#N/A</v>
      </c>
      <c r="BK196" s="93" t="e">
        <f ca="true">+IF(AND(ISNUMBER(OFFSET('Hygiene Data'!$G$9,0,10*ROW('Hygiene Data'!G190))),'Data Summary'!DZ196="Yes"),OFFSET('Hygiene Data'!$G$9,0,10*ROW('Hygiene Data'!G190)),NA())</f>
        <v>#N/A</v>
      </c>
      <c r="BL196" s="93" t="e">
        <f ca="true">+IF(AND(ISNUMBER(OFFSET('Hygiene Data'!$H$5,0,10*ROW('Hygiene Data'!H190))),'Data Summary'!EA196="Yes"),OFFSET('Hygiene Data'!$H$5,0,10*ROW('Hygiene Data'!H190)),NA())</f>
        <v>#N/A</v>
      </c>
      <c r="BM196" s="93" t="e">
        <f ca="true">+IF(AND(ISNUMBER(OFFSET('Hygiene Data'!$H$7,0,10*ROW('Hygiene Data'!H190))),'Data Summary'!EB196="Yes"),OFFSET('Hygiene Data'!$H$7,0,10*ROW('Hygiene Data'!H190)),NA())</f>
        <v>#N/A</v>
      </c>
      <c r="BN196" s="93" t="e">
        <f ca="true">+IF(AND(ISNUMBER(OFFSET('Hygiene Data'!$H$9,0,10*ROW('Hygiene Data'!H190))),'Data Summary'!EC196="Yes"),OFFSET('Hygiene Data'!$H$9,0,10*ROW('Hygiene Data'!H190)),NA())</f>
        <v>#N/A</v>
      </c>
      <c r="BO196" s="93" t="e">
        <f ca="true">+IF(AND(ISNUMBER(OFFSET('Hygiene Data'!$I$5,0,10*ROW('Hygiene Data'!I190))),'Data Summary'!ED196="Yes"),OFFSET('Hygiene Data'!$I$5,0,10*ROW('Hygiene Data'!I190)),NA())</f>
        <v>#N/A</v>
      </c>
      <c r="BP196" s="93" t="e">
        <f ca="true">+IF(AND(ISNUMBER(OFFSET('Hygiene Data'!$I$7,0,10*ROW('Hygiene Data'!I190))),'Data Summary'!EE196="Yes"),OFFSET('Hygiene Data'!$I$7,0,10*ROW('Hygiene Data'!I190)),NA())</f>
        <v>#N/A</v>
      </c>
      <c r="BQ196" s="93" t="e">
        <f ca="true">+IF(AND(ISNUMBER(OFFSET('Hygiene Data'!$I$9,0,10*ROW('Hygiene Data'!I190))),'Data Summary'!EF196="Yes"),OFFSET('Hygiene Data'!$I$9,0,10*ROW('Hygiene Data'!I190)),NA())</f>
        <v>#N/A</v>
      </c>
    </row>
    <row xmlns:x14ac="http://schemas.microsoft.com/office/spreadsheetml/2009/9/ac" r="197" x14ac:dyDescent="0.2">
      <c r="A197" s="328" t="e">
        <f ca="true">+RIGHT('Data Summary'!A197,LEN('Data Summary'!A197)-9)</f>
        <v>#VALUE!</v>
      </c>
      <c r="B197" s="35" t="str">
        <f ca="true">+IF(ISTEXT('Data Summary'!B197),'Data Summary'!B197,"")</f>
        <v/>
      </c>
      <c r="C197" s="327" t="e">
        <f ca="true">+VALUE('Data Summary'!C197)</f>
        <v>#VALUE!</v>
      </c>
      <c r="D197" s="91" t="e">
        <f ca="true">+IF(AND(ISNUMBER(OFFSET('Water Data'!$D$4,0,10*ROW('Water Data'!D191))),'Data Summary'!BS197="Yes"),100-OFFSET('Water Data'!$D$4,0,10*ROW('Water Data'!D191)),NA())</f>
        <v>#N/A</v>
      </c>
      <c r="E197" s="91" t="e">
        <f ca="true">+IF(AND(ISNUMBER(OFFSET('Water Data'!$D$6,0,10*ROW('Water Data'!D191))),'Data Summary'!BT197="Yes"),OFFSET('Water Data'!$D$6,0,10*ROW('Water Data'!D191)),NA())</f>
        <v>#N/A</v>
      </c>
      <c r="F197" s="91" t="e">
        <f ca="true">+IF(AND(ISNUMBER(OFFSET('Water Data'!$D$9,0,10*ROW('Water Data'!D191))),'Data Summary'!BU197="Yes"),OFFSET('Water Data'!$D$9,0,10*ROW('Water Data'!D191)),NA())</f>
        <v>#N/A</v>
      </c>
      <c r="G197" s="91" t="e">
        <f ca="true">+IF(AND(ISNUMBER(OFFSET('Water Data'!$E$4,0,10*ROW('Water Data'!E191))),'Data Summary'!BV197="Yes"),100-OFFSET('Water Data'!$E$4,0,10*ROW('Water Data'!E191)),NA())</f>
        <v>#N/A</v>
      </c>
      <c r="H197" s="91" t="e">
        <f ca="true">+IF(AND(ISNUMBER(OFFSET('Water Data'!$E$6,0,10*ROW('Water Data'!E191))),'Data Summary'!BW197="Yes"),OFFSET('Water Data'!$E$6,0,10*ROW('Water Data'!E191)),NA())</f>
        <v>#N/A</v>
      </c>
      <c r="I197" s="91" t="e">
        <f ca="true">+IF(AND(ISNUMBER(OFFSET('Water Data'!$E$9,0,10*ROW('Water Data'!E191))),'Data Summary'!BX197="Yes"),OFFSET('Water Data'!$E$9,0,10*ROW('Water Data'!E191)),NA())</f>
        <v>#N/A</v>
      </c>
      <c r="J197" s="91" t="e">
        <f ca="true">+IF(AND(ISNUMBER(OFFSET('Water Data'!$F$4,0,10*ROW('Water Data'!F191))),'Data Summary'!BY197="Yes"),100-OFFSET('Water Data'!$F$4,0,10*ROW('Water Data'!F191)),NA())</f>
        <v>#N/A</v>
      </c>
      <c r="K197" s="91" t="e">
        <f ca="true">+IF(AND(ISNUMBER(OFFSET('Water Data'!$F$6,0,10*ROW('Water Data'!F191))),'Data Summary'!BZ197="Yes"),OFFSET('Water Data'!$F$6,0,10*ROW('Water Data'!F191)),NA())</f>
        <v>#N/A</v>
      </c>
      <c r="L197" s="91" t="e">
        <f ca="true">+IF(AND(ISNUMBER(OFFSET('Water Data'!$F$9,0,10*ROW('Water Data'!F191))),'Data Summary'!CA197="Yes"),OFFSET('Water Data'!$F$9,0,10*ROW('Water Data'!F191)),NA())</f>
        <v>#N/A</v>
      </c>
      <c r="M197" s="91" t="e">
        <f ca="true">+IF(AND(ISNUMBER(OFFSET('Water Data'!$G$4,0,10*ROW('Water Data'!G191))),'Data Summary'!CB197="Yes"),100-OFFSET('Water Data'!$G$4,0,10*ROW('Water Data'!G191)),NA())</f>
        <v>#N/A</v>
      </c>
      <c r="N197" s="91" t="e">
        <f ca="true">+IF(AND(ISNUMBER(OFFSET('Water Data'!$G$6,0,10*ROW('Water Data'!G191))),'Data Summary'!CC197="Yes"),OFFSET('Water Data'!$G$6,0,10*ROW('Water Data'!G191)),NA())</f>
        <v>#N/A</v>
      </c>
      <c r="O197" s="91" t="e">
        <f ca="true">+IF(AND(ISNUMBER(OFFSET('Water Data'!$G$9,0,10*ROW('Water Data'!G191))),'Data Summary'!CD197="Yes"),OFFSET('Water Data'!$G$9,0,10*ROW('Water Data'!G191)),NA())</f>
        <v>#N/A</v>
      </c>
      <c r="P197" s="91" t="e">
        <f ca="true">+IF(AND(ISNUMBER(OFFSET('Water Data'!$H$4,0,10*ROW('Water Data'!H191))),'Data Summary'!CE197="Yes"),100-OFFSET('Water Data'!$H$4,0,10*ROW('Water Data'!H191)),NA())</f>
        <v>#N/A</v>
      </c>
      <c r="Q197" s="91" t="e">
        <f ca="true">+IF(AND(ISNUMBER(OFFSET('Water Data'!$H$6,0,10*ROW('Water Data'!H191))),'Data Summary'!CF197="Yes"),OFFSET('Water Data'!$H$6,0,10*ROW('Water Data'!H191)),NA())</f>
        <v>#N/A</v>
      </c>
      <c r="R197" s="91" t="e">
        <f ca="true">+IF(AND(ISNUMBER(OFFSET('Water Data'!$H$9,0,10*ROW('Water Data'!H191))),'Data Summary'!CG197="Yes"),OFFSET('Water Data'!$H$9,0,10*ROW('Water Data'!H191)),NA())</f>
        <v>#N/A</v>
      </c>
      <c r="S197" s="91" t="e">
        <f ca="true">+IF(AND(ISNUMBER(OFFSET('Water Data'!$I$4,0,10*ROW('Water Data'!I191))),'Data Summary'!CH197="Yes"),100-OFFSET('Water Data'!$I$4,0,10*ROW('Water Data'!I191)),NA())</f>
        <v>#N/A</v>
      </c>
      <c r="T197" s="91" t="e">
        <f ca="true">+IF(AND(ISNUMBER(OFFSET('Water Data'!$I$6,0,10*ROW('Water Data'!I191))),'Data Summary'!CI197="Yes"),OFFSET('Water Data'!$I$6,0,10*ROW('Water Data'!I191)),NA())</f>
        <v>#N/A</v>
      </c>
      <c r="U197" s="91" t="e">
        <f ca="true">+IF(AND(ISNUMBER(OFFSET('Water Data'!$I$9,0,10*ROW('Water Data'!I191))),'Data Summary'!CJ197="Yes"),OFFSET('Water Data'!$I$9,0,10*ROW('Water Data'!I191)),NA())</f>
        <v>#N/A</v>
      </c>
      <c r="V197" s="92" t="e">
        <f ca="true">+IF(AND(ISNUMBER(OFFSET('Sanitation Data'!$D$4,0,10*ROW('Sanitation Data'!D191))),'Data Summary'!CK197="Yes"),100-OFFSET('Sanitation Data'!$D$4,0,10*ROW('Sanitation Data'!D191)),NA())</f>
        <v>#N/A</v>
      </c>
      <c r="W197" s="92" t="e">
        <f ca="true">+IF(AND(ISNUMBER(OFFSET('Sanitation Data'!$D$6,0,10*ROW('Sanitation Data'!D191))),'Data Summary'!CL197="Yes"),OFFSET('Sanitation Data'!$D$6,0,10*ROW('Sanitation Data'!D191)),NA())</f>
        <v>#N/A</v>
      </c>
      <c r="X197" s="92" t="e">
        <f ca="true">+IF(AND(ISNUMBER(OFFSET('Sanitation Data'!$D$10,0,10*ROW('Sanitation Data'!D191))),'Data Summary'!CM197="Yes"),OFFSET('Sanitation Data'!$D$10,0,10*ROW('Sanitation Data'!D191)),NA())</f>
        <v>#N/A</v>
      </c>
      <c r="Y197" s="92" t="e">
        <f ca="true">+IF(AND(ISNUMBER(OFFSET('Sanitation Data'!$D$11,0,10*ROW('Sanitation Data'!D191))),'Data Summary'!CN197="Yes"),OFFSET('Sanitation Data'!$D$11,0,10*ROW('Sanitation Data'!D191)),NA())</f>
        <v>#N/A</v>
      </c>
      <c r="Z197" s="92" t="e">
        <f ca="true">+IF(AND(ISNUMBER(OFFSET('Sanitation Data'!$D$12,0,10*ROW('Sanitation Data'!D191))),'Data Summary'!CO197="Yes"),OFFSET('Sanitation Data'!$D$12,0,10*ROW('Sanitation Data'!D191)),NA())</f>
        <v>#N/A</v>
      </c>
      <c r="AA197" s="92" t="e">
        <f ca="true">+IF(AND(ISNUMBER(OFFSET('Sanitation Data'!$E$4,0,10*ROW('Sanitation Data'!E191))),'Data Summary'!CP197="Yes"),100-OFFSET('Sanitation Data'!$E$4,0,10*ROW('Sanitation Data'!E191)),NA())</f>
        <v>#N/A</v>
      </c>
      <c r="AB197" s="92" t="e">
        <f ca="true">+IF(AND(ISNUMBER(OFFSET('Sanitation Data'!$E$6,0,10*ROW('Sanitation Data'!E191))),'Data Summary'!CQ197="Yes"),OFFSET('Sanitation Data'!$E$6,0,10*ROW('Sanitation Data'!E191)),NA())</f>
        <v>#N/A</v>
      </c>
      <c r="AC197" s="92" t="e">
        <f ca="true">+IF(AND(ISNUMBER(OFFSET('Sanitation Data'!$E$10,0,10*ROW('Sanitation Data'!E191))),'Data Summary'!CR197="Yes"),OFFSET('Sanitation Data'!$E$10,0,10*ROW('Sanitation Data'!E191)),NA())</f>
        <v>#N/A</v>
      </c>
      <c r="AD197" s="92" t="e">
        <f ca="true">+IF(AND(ISNUMBER(OFFSET('Sanitation Data'!$E$11,0,10*ROW('Sanitation Data'!E191))),'Data Summary'!CS197="Yes"),OFFSET('Sanitation Data'!$E$11,0,10*ROW('Sanitation Data'!E191)),NA())</f>
        <v>#N/A</v>
      </c>
      <c r="AE197" s="92" t="e">
        <f ca="true">+IF(AND(ISNUMBER(OFFSET('Sanitation Data'!$E$12,0,10*ROW('Sanitation Data'!E191))),'Data Summary'!CT197="Yes"),OFFSET('Sanitation Data'!$E$12,0,10*ROW('Sanitation Data'!E191)),NA())</f>
        <v>#N/A</v>
      </c>
      <c r="AF197" s="92" t="e">
        <f ca="true">+IF(AND(ISNUMBER(OFFSET('Sanitation Data'!$F$4,0,10*ROW('Sanitation Data'!F191))),'Data Summary'!CU197="Yes"),100-OFFSET('Sanitation Data'!$F$4,0,10*ROW('Sanitation Data'!F191)),NA())</f>
        <v>#N/A</v>
      </c>
      <c r="AG197" s="92" t="e">
        <f ca="true">+IF(AND(ISNUMBER(OFFSET('Sanitation Data'!$F$6,0,10*ROW('Sanitation Data'!F191))),'Data Summary'!CV197="Yes"),OFFSET('Sanitation Data'!$F$6,0,10*ROW('Sanitation Data'!F191)),NA())</f>
        <v>#N/A</v>
      </c>
      <c r="AH197" s="92" t="e">
        <f ca="true">+IF(AND(ISNUMBER(OFFSET('Sanitation Data'!$F$10,0,10*ROW('Sanitation Data'!F191))),'Data Summary'!CW197="Yes"),OFFSET('Sanitation Data'!$F$10,0,10*ROW('Sanitation Data'!F191)),NA())</f>
        <v>#N/A</v>
      </c>
      <c r="AI197" s="92" t="e">
        <f ca="true">+IF(AND(ISNUMBER(OFFSET('Sanitation Data'!$F$11,0,10*ROW('Sanitation Data'!F191))),'Data Summary'!CX197="Yes"),OFFSET('Sanitation Data'!$F$11,0,10*ROW('Sanitation Data'!F191)),NA())</f>
        <v>#N/A</v>
      </c>
      <c r="AJ197" s="92" t="e">
        <f ca="true">+IF(AND(ISNUMBER(OFFSET('Sanitation Data'!$F$12,0,10*ROW('Sanitation Data'!F191))),'Data Summary'!CY197="Yes"),OFFSET('Sanitation Data'!$F$12,0,10*ROW('Sanitation Data'!F191)),NA())</f>
        <v>#N/A</v>
      </c>
      <c r="AK197" s="92" t="e">
        <f ca="true">+IF(AND(ISNUMBER(OFFSET('Sanitation Data'!$G$4,0,10*ROW('Sanitation Data'!G191))),'Data Summary'!CZ197="Yes"),100-OFFSET('Sanitation Data'!$G$4,0,10*ROW('Sanitation Data'!G191)),NA())</f>
        <v>#N/A</v>
      </c>
      <c r="AL197" s="92" t="e">
        <f ca="true">+IF(AND(ISNUMBER(OFFSET('Sanitation Data'!$G$6,0,10*ROW('Sanitation Data'!G191))),'Data Summary'!DA197="Yes"),OFFSET('Sanitation Data'!$G$6,0,10*ROW('Sanitation Data'!G191)),NA())</f>
        <v>#N/A</v>
      </c>
      <c r="AM197" s="92" t="e">
        <f ca="true">+IF(AND(ISNUMBER(OFFSET('Sanitation Data'!$G$10,0,10*ROW('Sanitation Data'!G191))),'Data Summary'!DB197="Yes"),OFFSET('Sanitation Data'!$G$10,0,10*ROW('Sanitation Data'!G191)),NA())</f>
        <v>#N/A</v>
      </c>
      <c r="AN197" s="92" t="e">
        <f ca="true">+IF(AND(ISNUMBER(OFFSET('Sanitation Data'!$G$11,0,10*ROW('Sanitation Data'!G191))),'Data Summary'!DC197="Yes"),OFFSET('Sanitation Data'!$G$11,0,10*ROW('Sanitation Data'!G191)),NA())</f>
        <v>#N/A</v>
      </c>
      <c r="AO197" s="92" t="e">
        <f ca="true">+IF(AND(ISNUMBER(OFFSET('Sanitation Data'!$G$12,0,10*ROW('Sanitation Data'!G191))),'Data Summary'!DD197="Yes"),OFFSET('Sanitation Data'!$G$12,0,10*ROW('Sanitation Data'!G191)),NA())</f>
        <v>#N/A</v>
      </c>
      <c r="AP197" s="92" t="e">
        <f ca="true">+IF(AND(ISNUMBER(OFFSET('Sanitation Data'!$H$4,0,10*ROW('Sanitation Data'!H191))),'Data Summary'!DE197="Yes"),100-OFFSET('Sanitation Data'!$H$4,0,10*ROW('Sanitation Data'!H191)),NA())</f>
        <v>#N/A</v>
      </c>
      <c r="AQ197" s="92" t="e">
        <f ca="true">+IF(AND(ISNUMBER(OFFSET('Sanitation Data'!$H$6,0,10*ROW('Sanitation Data'!H191))),'Data Summary'!DF197="Yes"),OFFSET('Sanitation Data'!$H$6,0,10*ROW('Sanitation Data'!H191)),NA())</f>
        <v>#N/A</v>
      </c>
      <c r="AR197" s="92" t="e">
        <f ca="true">+IF(AND(ISNUMBER(OFFSET('Sanitation Data'!$H$10,0,10*ROW('Sanitation Data'!H191))),'Data Summary'!DG197="Yes"),OFFSET('Sanitation Data'!$H$10,0,10*ROW('Sanitation Data'!H191)),NA())</f>
        <v>#N/A</v>
      </c>
      <c r="AS197" s="92" t="e">
        <f ca="true">+IF(AND(ISNUMBER(OFFSET('Sanitation Data'!$H$11,0,10*ROW('Sanitation Data'!H191))),'Data Summary'!DH197="Yes"),OFFSET('Sanitation Data'!$H$11,0,10*ROW('Sanitation Data'!H191)),NA())</f>
        <v>#N/A</v>
      </c>
      <c r="AT197" s="92" t="e">
        <f ca="true">+IF(AND(ISNUMBER(OFFSET('Sanitation Data'!$H$12,0,10*ROW('Sanitation Data'!H191))),'Data Summary'!DI197="Yes"),OFFSET('Sanitation Data'!$H$12,0,10*ROW('Sanitation Data'!H191)),NA())</f>
        <v>#N/A</v>
      </c>
      <c r="AU197" s="92" t="e">
        <f ca="true">+IF(AND(ISNUMBER(OFFSET('Sanitation Data'!$I$4,0,10*ROW('Sanitation Data'!I191))),'Data Summary'!DJ197="Yes"),100-OFFSET('Sanitation Data'!$I$4,0,10*ROW('Sanitation Data'!I191)),NA())</f>
        <v>#N/A</v>
      </c>
      <c r="AV197" s="92" t="e">
        <f ca="true">+IF(AND(ISNUMBER(OFFSET('Sanitation Data'!$I$6,0,10*ROW('Sanitation Data'!I191))),'Data Summary'!DK197="Yes"),OFFSET('Sanitation Data'!$I$6,0,10*ROW('Sanitation Data'!I191)),NA())</f>
        <v>#N/A</v>
      </c>
      <c r="AW197" s="92" t="e">
        <f ca="true">+IF(AND(ISNUMBER(OFFSET('Sanitation Data'!$I$10,0,10*ROW('Sanitation Data'!I191))),'Data Summary'!DL197="Yes"),OFFSET('Sanitation Data'!$I$10,0,10*ROW('Sanitation Data'!I191)),NA())</f>
        <v>#N/A</v>
      </c>
      <c r="AX197" s="92" t="e">
        <f ca="true">+IF(AND(ISNUMBER(OFFSET('Sanitation Data'!$I$11,0,10*ROW('Sanitation Data'!I191))),'Data Summary'!DM197="Yes"),OFFSET('Sanitation Data'!$I$11,0,10*ROW('Sanitation Data'!I191)),NA())</f>
        <v>#N/A</v>
      </c>
      <c r="AY197" s="92" t="e">
        <f ca="true">+IF(AND(ISNUMBER(OFFSET('Sanitation Data'!$I$12,0,10*ROW('Sanitation Data'!I191))),'Data Summary'!DN197="Yes"),OFFSET('Sanitation Data'!$I$12,0,10*ROW('Sanitation Data'!I191)),NA())</f>
        <v>#N/A</v>
      </c>
      <c r="AZ197" s="93" t="e">
        <f ca="true">+IF(AND(ISNUMBER(OFFSET('Hygiene Data'!$D$5,0,10*ROW('Hygiene Data'!D191))),'Data Summary'!DO197="Yes"),OFFSET('Hygiene Data'!$D$5,0,10*ROW('Hygiene Data'!D191)),NA())</f>
        <v>#N/A</v>
      </c>
      <c r="BA197" s="93" t="e">
        <f ca="true">+IF(AND(ISNUMBER(OFFSET('Hygiene Data'!$D$7,0,10*ROW('Hygiene Data'!D191))),'Data Summary'!DP197="Yes"),OFFSET('Hygiene Data'!$D$7,0,10*ROW('Hygiene Data'!D191)),NA())</f>
        <v>#N/A</v>
      </c>
      <c r="BB197" s="93" t="e">
        <f ca="true">+IF(AND(ISNUMBER(OFFSET('Hygiene Data'!$D$9,0,10*ROW('Hygiene Data'!D191))),'Data Summary'!DQ197="Yes"),OFFSET('Hygiene Data'!$D$9,0,10*ROW('Hygiene Data'!D191)),NA())</f>
        <v>#N/A</v>
      </c>
      <c r="BC197" s="93" t="e">
        <f ca="true">+IF(AND(ISNUMBER(OFFSET('Hygiene Data'!$E$5,0,10*ROW('Hygiene Data'!E191))),'Data Summary'!DR197="Yes"),OFFSET('Hygiene Data'!$E$5,0,10*ROW('Hygiene Data'!E191)),NA())</f>
        <v>#N/A</v>
      </c>
      <c r="BD197" s="93" t="e">
        <f ca="true">+IF(AND(ISNUMBER(OFFSET('Hygiene Data'!$E$7,0,10*ROW('Hygiene Data'!E191))),'Data Summary'!DS197="Yes"),OFFSET('Hygiene Data'!$E$7,0,10*ROW('Hygiene Data'!E191)),NA())</f>
        <v>#N/A</v>
      </c>
      <c r="BE197" s="93" t="e">
        <f ca="true">+IF(AND(ISNUMBER(OFFSET('Hygiene Data'!$E$9,0,10*ROW('Hygiene Data'!E191))),'Data Summary'!DT197="Yes"),OFFSET('Hygiene Data'!$E$9,0,10*ROW('Hygiene Data'!E191)),NA())</f>
        <v>#N/A</v>
      </c>
      <c r="BF197" s="93" t="e">
        <f ca="true">+IF(AND(ISNUMBER(OFFSET('Hygiene Data'!$F$5,0,10*ROW('Hygiene Data'!F191))),'Data Summary'!DU197="Yes"),OFFSET('Hygiene Data'!$F$5,0,10*ROW('Hygiene Data'!F191)),NA())</f>
        <v>#N/A</v>
      </c>
      <c r="BG197" s="93" t="e">
        <f ca="true">+IF(AND(ISNUMBER(OFFSET('Hygiene Data'!$F$7,0,10*ROW('Hygiene Data'!F191))),'Data Summary'!DV197="Yes"),OFFSET('Hygiene Data'!$F$7,0,10*ROW('Hygiene Data'!F191)),NA())</f>
        <v>#N/A</v>
      </c>
      <c r="BH197" s="93" t="e">
        <f ca="true">+IF(AND(ISNUMBER(OFFSET('Hygiene Data'!$F$9,0,10*ROW('Hygiene Data'!F191))),'Data Summary'!DW197="Yes"),OFFSET('Hygiene Data'!$F$9,0,10*ROW('Hygiene Data'!F191)),NA())</f>
        <v>#N/A</v>
      </c>
      <c r="BI197" s="93" t="e">
        <f ca="true">+IF(AND(ISNUMBER(OFFSET('Hygiene Data'!$G$5,0,10*ROW('Hygiene Data'!G191))),'Data Summary'!DX197="Yes"),OFFSET('Hygiene Data'!$G$5,0,10*ROW('Hygiene Data'!G191)),NA())</f>
        <v>#N/A</v>
      </c>
      <c r="BJ197" s="93" t="e">
        <f ca="true">+IF(AND(ISNUMBER(OFFSET('Hygiene Data'!$G$7,0,10*ROW('Hygiene Data'!G191))),'Data Summary'!DY197="Yes"),OFFSET('Hygiene Data'!$G$7,0,10*ROW('Hygiene Data'!G191)),NA())</f>
        <v>#N/A</v>
      </c>
      <c r="BK197" s="93" t="e">
        <f ca="true">+IF(AND(ISNUMBER(OFFSET('Hygiene Data'!$G$9,0,10*ROW('Hygiene Data'!G191))),'Data Summary'!DZ197="Yes"),OFFSET('Hygiene Data'!$G$9,0,10*ROW('Hygiene Data'!G191)),NA())</f>
        <v>#N/A</v>
      </c>
      <c r="BL197" s="93" t="e">
        <f ca="true">+IF(AND(ISNUMBER(OFFSET('Hygiene Data'!$H$5,0,10*ROW('Hygiene Data'!H191))),'Data Summary'!EA197="Yes"),OFFSET('Hygiene Data'!$H$5,0,10*ROW('Hygiene Data'!H191)),NA())</f>
        <v>#N/A</v>
      </c>
      <c r="BM197" s="93" t="e">
        <f ca="true">+IF(AND(ISNUMBER(OFFSET('Hygiene Data'!$H$7,0,10*ROW('Hygiene Data'!H191))),'Data Summary'!EB197="Yes"),OFFSET('Hygiene Data'!$H$7,0,10*ROW('Hygiene Data'!H191)),NA())</f>
        <v>#N/A</v>
      </c>
      <c r="BN197" s="93" t="e">
        <f ca="true">+IF(AND(ISNUMBER(OFFSET('Hygiene Data'!$H$9,0,10*ROW('Hygiene Data'!H191))),'Data Summary'!EC197="Yes"),OFFSET('Hygiene Data'!$H$9,0,10*ROW('Hygiene Data'!H191)),NA())</f>
        <v>#N/A</v>
      </c>
      <c r="BO197" s="93" t="e">
        <f ca="true">+IF(AND(ISNUMBER(OFFSET('Hygiene Data'!$I$5,0,10*ROW('Hygiene Data'!I191))),'Data Summary'!ED197="Yes"),OFFSET('Hygiene Data'!$I$5,0,10*ROW('Hygiene Data'!I191)),NA())</f>
        <v>#N/A</v>
      </c>
      <c r="BP197" s="93" t="e">
        <f ca="true">+IF(AND(ISNUMBER(OFFSET('Hygiene Data'!$I$7,0,10*ROW('Hygiene Data'!I191))),'Data Summary'!EE197="Yes"),OFFSET('Hygiene Data'!$I$7,0,10*ROW('Hygiene Data'!I191)),NA())</f>
        <v>#N/A</v>
      </c>
      <c r="BQ197" s="93" t="e">
        <f ca="true">+IF(AND(ISNUMBER(OFFSET('Hygiene Data'!$I$9,0,10*ROW('Hygiene Data'!I191))),'Data Summary'!EF197="Yes"),OFFSET('Hygiene Data'!$I$9,0,10*ROW('Hygiene Data'!I191)),NA())</f>
        <v>#N/A</v>
      </c>
    </row>
    <row xmlns:x14ac="http://schemas.microsoft.com/office/spreadsheetml/2009/9/ac" r="198" x14ac:dyDescent="0.2">
      <c r="A198" s="328" t="e">
        <f ca="true">+RIGHT('Data Summary'!A198,LEN('Data Summary'!A198)-9)</f>
        <v>#VALUE!</v>
      </c>
      <c r="B198" s="35" t="str">
        <f ca="true">+IF(ISTEXT('Data Summary'!B198),'Data Summary'!B198,"")</f>
        <v/>
      </c>
      <c r="C198" s="327" t="e">
        <f ca="true">+VALUE('Data Summary'!C198)</f>
        <v>#VALUE!</v>
      </c>
      <c r="D198" s="91" t="e">
        <f ca="true">+IF(AND(ISNUMBER(OFFSET('Water Data'!$D$4,0,10*ROW('Water Data'!D192))),'Data Summary'!BS198="Yes"),100-OFFSET('Water Data'!$D$4,0,10*ROW('Water Data'!D192)),NA())</f>
        <v>#N/A</v>
      </c>
      <c r="E198" s="91" t="e">
        <f ca="true">+IF(AND(ISNUMBER(OFFSET('Water Data'!$D$6,0,10*ROW('Water Data'!D192))),'Data Summary'!BT198="Yes"),OFFSET('Water Data'!$D$6,0,10*ROW('Water Data'!D192)),NA())</f>
        <v>#N/A</v>
      </c>
      <c r="F198" s="91" t="e">
        <f ca="true">+IF(AND(ISNUMBER(OFFSET('Water Data'!$D$9,0,10*ROW('Water Data'!D192))),'Data Summary'!BU198="Yes"),OFFSET('Water Data'!$D$9,0,10*ROW('Water Data'!D192)),NA())</f>
        <v>#N/A</v>
      </c>
      <c r="G198" s="91" t="e">
        <f ca="true">+IF(AND(ISNUMBER(OFFSET('Water Data'!$E$4,0,10*ROW('Water Data'!E192))),'Data Summary'!BV198="Yes"),100-OFFSET('Water Data'!$E$4,0,10*ROW('Water Data'!E192)),NA())</f>
        <v>#N/A</v>
      </c>
      <c r="H198" s="91" t="e">
        <f ca="true">+IF(AND(ISNUMBER(OFFSET('Water Data'!$E$6,0,10*ROW('Water Data'!E192))),'Data Summary'!BW198="Yes"),OFFSET('Water Data'!$E$6,0,10*ROW('Water Data'!E192)),NA())</f>
        <v>#N/A</v>
      </c>
      <c r="I198" s="91" t="e">
        <f ca="true">+IF(AND(ISNUMBER(OFFSET('Water Data'!$E$9,0,10*ROW('Water Data'!E192))),'Data Summary'!BX198="Yes"),OFFSET('Water Data'!$E$9,0,10*ROW('Water Data'!E192)),NA())</f>
        <v>#N/A</v>
      </c>
      <c r="J198" s="91" t="e">
        <f ca="true">+IF(AND(ISNUMBER(OFFSET('Water Data'!$F$4,0,10*ROW('Water Data'!F192))),'Data Summary'!BY198="Yes"),100-OFFSET('Water Data'!$F$4,0,10*ROW('Water Data'!F192)),NA())</f>
        <v>#N/A</v>
      </c>
      <c r="K198" s="91" t="e">
        <f ca="true">+IF(AND(ISNUMBER(OFFSET('Water Data'!$F$6,0,10*ROW('Water Data'!F192))),'Data Summary'!BZ198="Yes"),OFFSET('Water Data'!$F$6,0,10*ROW('Water Data'!F192)),NA())</f>
        <v>#N/A</v>
      </c>
      <c r="L198" s="91" t="e">
        <f ca="true">+IF(AND(ISNUMBER(OFFSET('Water Data'!$F$9,0,10*ROW('Water Data'!F192))),'Data Summary'!CA198="Yes"),OFFSET('Water Data'!$F$9,0,10*ROW('Water Data'!F192)),NA())</f>
        <v>#N/A</v>
      </c>
      <c r="M198" s="91" t="e">
        <f ca="true">+IF(AND(ISNUMBER(OFFSET('Water Data'!$G$4,0,10*ROW('Water Data'!G192))),'Data Summary'!CB198="Yes"),100-OFFSET('Water Data'!$G$4,0,10*ROW('Water Data'!G192)),NA())</f>
        <v>#N/A</v>
      </c>
      <c r="N198" s="91" t="e">
        <f ca="true">+IF(AND(ISNUMBER(OFFSET('Water Data'!$G$6,0,10*ROW('Water Data'!G192))),'Data Summary'!CC198="Yes"),OFFSET('Water Data'!$G$6,0,10*ROW('Water Data'!G192)),NA())</f>
        <v>#N/A</v>
      </c>
      <c r="O198" s="91" t="e">
        <f ca="true">+IF(AND(ISNUMBER(OFFSET('Water Data'!$G$9,0,10*ROW('Water Data'!G192))),'Data Summary'!CD198="Yes"),OFFSET('Water Data'!$G$9,0,10*ROW('Water Data'!G192)),NA())</f>
        <v>#N/A</v>
      </c>
      <c r="P198" s="91" t="e">
        <f ca="true">+IF(AND(ISNUMBER(OFFSET('Water Data'!$H$4,0,10*ROW('Water Data'!H192))),'Data Summary'!CE198="Yes"),100-OFFSET('Water Data'!$H$4,0,10*ROW('Water Data'!H192)),NA())</f>
        <v>#N/A</v>
      </c>
      <c r="Q198" s="91" t="e">
        <f ca="true">+IF(AND(ISNUMBER(OFFSET('Water Data'!$H$6,0,10*ROW('Water Data'!H192))),'Data Summary'!CF198="Yes"),OFFSET('Water Data'!$H$6,0,10*ROW('Water Data'!H192)),NA())</f>
        <v>#N/A</v>
      </c>
      <c r="R198" s="91" t="e">
        <f ca="true">+IF(AND(ISNUMBER(OFFSET('Water Data'!$H$9,0,10*ROW('Water Data'!H192))),'Data Summary'!CG198="Yes"),OFFSET('Water Data'!$H$9,0,10*ROW('Water Data'!H192)),NA())</f>
        <v>#N/A</v>
      </c>
      <c r="S198" s="91" t="e">
        <f ca="true">+IF(AND(ISNUMBER(OFFSET('Water Data'!$I$4,0,10*ROW('Water Data'!I192))),'Data Summary'!CH198="Yes"),100-OFFSET('Water Data'!$I$4,0,10*ROW('Water Data'!I192)),NA())</f>
        <v>#N/A</v>
      </c>
      <c r="T198" s="91" t="e">
        <f ca="true">+IF(AND(ISNUMBER(OFFSET('Water Data'!$I$6,0,10*ROW('Water Data'!I192))),'Data Summary'!CI198="Yes"),OFFSET('Water Data'!$I$6,0,10*ROW('Water Data'!I192)),NA())</f>
        <v>#N/A</v>
      </c>
      <c r="U198" s="91" t="e">
        <f ca="true">+IF(AND(ISNUMBER(OFFSET('Water Data'!$I$9,0,10*ROW('Water Data'!I192))),'Data Summary'!CJ198="Yes"),OFFSET('Water Data'!$I$9,0,10*ROW('Water Data'!I192)),NA())</f>
        <v>#N/A</v>
      </c>
      <c r="V198" s="92" t="e">
        <f ca="true">+IF(AND(ISNUMBER(OFFSET('Sanitation Data'!$D$4,0,10*ROW('Sanitation Data'!D192))),'Data Summary'!CK198="Yes"),100-OFFSET('Sanitation Data'!$D$4,0,10*ROW('Sanitation Data'!D192)),NA())</f>
        <v>#N/A</v>
      </c>
      <c r="W198" s="92" t="e">
        <f ca="true">+IF(AND(ISNUMBER(OFFSET('Sanitation Data'!$D$6,0,10*ROW('Sanitation Data'!D192))),'Data Summary'!CL198="Yes"),OFFSET('Sanitation Data'!$D$6,0,10*ROW('Sanitation Data'!D192)),NA())</f>
        <v>#N/A</v>
      </c>
      <c r="X198" s="92" t="e">
        <f ca="true">+IF(AND(ISNUMBER(OFFSET('Sanitation Data'!$D$10,0,10*ROW('Sanitation Data'!D192))),'Data Summary'!CM198="Yes"),OFFSET('Sanitation Data'!$D$10,0,10*ROW('Sanitation Data'!D192)),NA())</f>
        <v>#N/A</v>
      </c>
      <c r="Y198" s="92" t="e">
        <f ca="true">+IF(AND(ISNUMBER(OFFSET('Sanitation Data'!$D$11,0,10*ROW('Sanitation Data'!D192))),'Data Summary'!CN198="Yes"),OFFSET('Sanitation Data'!$D$11,0,10*ROW('Sanitation Data'!D192)),NA())</f>
        <v>#N/A</v>
      </c>
      <c r="Z198" s="92" t="e">
        <f ca="true">+IF(AND(ISNUMBER(OFFSET('Sanitation Data'!$D$12,0,10*ROW('Sanitation Data'!D192))),'Data Summary'!CO198="Yes"),OFFSET('Sanitation Data'!$D$12,0,10*ROW('Sanitation Data'!D192)),NA())</f>
        <v>#N/A</v>
      </c>
      <c r="AA198" s="92" t="e">
        <f ca="true">+IF(AND(ISNUMBER(OFFSET('Sanitation Data'!$E$4,0,10*ROW('Sanitation Data'!E192))),'Data Summary'!CP198="Yes"),100-OFFSET('Sanitation Data'!$E$4,0,10*ROW('Sanitation Data'!E192)),NA())</f>
        <v>#N/A</v>
      </c>
      <c r="AB198" s="92" t="e">
        <f ca="true">+IF(AND(ISNUMBER(OFFSET('Sanitation Data'!$E$6,0,10*ROW('Sanitation Data'!E192))),'Data Summary'!CQ198="Yes"),OFFSET('Sanitation Data'!$E$6,0,10*ROW('Sanitation Data'!E192)),NA())</f>
        <v>#N/A</v>
      </c>
      <c r="AC198" s="92" t="e">
        <f ca="true">+IF(AND(ISNUMBER(OFFSET('Sanitation Data'!$E$10,0,10*ROW('Sanitation Data'!E192))),'Data Summary'!CR198="Yes"),OFFSET('Sanitation Data'!$E$10,0,10*ROW('Sanitation Data'!E192)),NA())</f>
        <v>#N/A</v>
      </c>
      <c r="AD198" s="92" t="e">
        <f ca="true">+IF(AND(ISNUMBER(OFFSET('Sanitation Data'!$E$11,0,10*ROW('Sanitation Data'!E192))),'Data Summary'!CS198="Yes"),OFFSET('Sanitation Data'!$E$11,0,10*ROW('Sanitation Data'!E192)),NA())</f>
        <v>#N/A</v>
      </c>
      <c r="AE198" s="92" t="e">
        <f ca="true">+IF(AND(ISNUMBER(OFFSET('Sanitation Data'!$E$12,0,10*ROW('Sanitation Data'!E192))),'Data Summary'!CT198="Yes"),OFFSET('Sanitation Data'!$E$12,0,10*ROW('Sanitation Data'!E192)),NA())</f>
        <v>#N/A</v>
      </c>
      <c r="AF198" s="92" t="e">
        <f ca="true">+IF(AND(ISNUMBER(OFFSET('Sanitation Data'!$F$4,0,10*ROW('Sanitation Data'!F192))),'Data Summary'!CU198="Yes"),100-OFFSET('Sanitation Data'!$F$4,0,10*ROW('Sanitation Data'!F192)),NA())</f>
        <v>#N/A</v>
      </c>
      <c r="AG198" s="92" t="e">
        <f ca="true">+IF(AND(ISNUMBER(OFFSET('Sanitation Data'!$F$6,0,10*ROW('Sanitation Data'!F192))),'Data Summary'!CV198="Yes"),OFFSET('Sanitation Data'!$F$6,0,10*ROW('Sanitation Data'!F192)),NA())</f>
        <v>#N/A</v>
      </c>
      <c r="AH198" s="92" t="e">
        <f ca="true">+IF(AND(ISNUMBER(OFFSET('Sanitation Data'!$F$10,0,10*ROW('Sanitation Data'!F192))),'Data Summary'!CW198="Yes"),OFFSET('Sanitation Data'!$F$10,0,10*ROW('Sanitation Data'!F192)),NA())</f>
        <v>#N/A</v>
      </c>
      <c r="AI198" s="92" t="e">
        <f ca="true">+IF(AND(ISNUMBER(OFFSET('Sanitation Data'!$F$11,0,10*ROW('Sanitation Data'!F192))),'Data Summary'!CX198="Yes"),OFFSET('Sanitation Data'!$F$11,0,10*ROW('Sanitation Data'!F192)),NA())</f>
        <v>#N/A</v>
      </c>
      <c r="AJ198" s="92" t="e">
        <f ca="true">+IF(AND(ISNUMBER(OFFSET('Sanitation Data'!$F$12,0,10*ROW('Sanitation Data'!F192))),'Data Summary'!CY198="Yes"),OFFSET('Sanitation Data'!$F$12,0,10*ROW('Sanitation Data'!F192)),NA())</f>
        <v>#N/A</v>
      </c>
      <c r="AK198" s="92" t="e">
        <f ca="true">+IF(AND(ISNUMBER(OFFSET('Sanitation Data'!$G$4,0,10*ROW('Sanitation Data'!G192))),'Data Summary'!CZ198="Yes"),100-OFFSET('Sanitation Data'!$G$4,0,10*ROW('Sanitation Data'!G192)),NA())</f>
        <v>#N/A</v>
      </c>
      <c r="AL198" s="92" t="e">
        <f ca="true">+IF(AND(ISNUMBER(OFFSET('Sanitation Data'!$G$6,0,10*ROW('Sanitation Data'!G192))),'Data Summary'!DA198="Yes"),OFFSET('Sanitation Data'!$G$6,0,10*ROW('Sanitation Data'!G192)),NA())</f>
        <v>#N/A</v>
      </c>
      <c r="AM198" s="92" t="e">
        <f ca="true">+IF(AND(ISNUMBER(OFFSET('Sanitation Data'!$G$10,0,10*ROW('Sanitation Data'!G192))),'Data Summary'!DB198="Yes"),OFFSET('Sanitation Data'!$G$10,0,10*ROW('Sanitation Data'!G192)),NA())</f>
        <v>#N/A</v>
      </c>
      <c r="AN198" s="92" t="e">
        <f ca="true">+IF(AND(ISNUMBER(OFFSET('Sanitation Data'!$G$11,0,10*ROW('Sanitation Data'!G192))),'Data Summary'!DC198="Yes"),OFFSET('Sanitation Data'!$G$11,0,10*ROW('Sanitation Data'!G192)),NA())</f>
        <v>#N/A</v>
      </c>
      <c r="AO198" s="92" t="e">
        <f ca="true">+IF(AND(ISNUMBER(OFFSET('Sanitation Data'!$G$12,0,10*ROW('Sanitation Data'!G192))),'Data Summary'!DD198="Yes"),OFFSET('Sanitation Data'!$G$12,0,10*ROW('Sanitation Data'!G192)),NA())</f>
        <v>#N/A</v>
      </c>
      <c r="AP198" s="92" t="e">
        <f ca="true">+IF(AND(ISNUMBER(OFFSET('Sanitation Data'!$H$4,0,10*ROW('Sanitation Data'!H192))),'Data Summary'!DE198="Yes"),100-OFFSET('Sanitation Data'!$H$4,0,10*ROW('Sanitation Data'!H192)),NA())</f>
        <v>#N/A</v>
      </c>
      <c r="AQ198" s="92" t="e">
        <f ca="true">+IF(AND(ISNUMBER(OFFSET('Sanitation Data'!$H$6,0,10*ROW('Sanitation Data'!H192))),'Data Summary'!DF198="Yes"),OFFSET('Sanitation Data'!$H$6,0,10*ROW('Sanitation Data'!H192)),NA())</f>
        <v>#N/A</v>
      </c>
      <c r="AR198" s="92" t="e">
        <f ca="true">+IF(AND(ISNUMBER(OFFSET('Sanitation Data'!$H$10,0,10*ROW('Sanitation Data'!H192))),'Data Summary'!DG198="Yes"),OFFSET('Sanitation Data'!$H$10,0,10*ROW('Sanitation Data'!H192)),NA())</f>
        <v>#N/A</v>
      </c>
      <c r="AS198" s="92" t="e">
        <f ca="true">+IF(AND(ISNUMBER(OFFSET('Sanitation Data'!$H$11,0,10*ROW('Sanitation Data'!H192))),'Data Summary'!DH198="Yes"),OFFSET('Sanitation Data'!$H$11,0,10*ROW('Sanitation Data'!H192)),NA())</f>
        <v>#N/A</v>
      </c>
      <c r="AT198" s="92" t="e">
        <f ca="true">+IF(AND(ISNUMBER(OFFSET('Sanitation Data'!$H$12,0,10*ROW('Sanitation Data'!H192))),'Data Summary'!DI198="Yes"),OFFSET('Sanitation Data'!$H$12,0,10*ROW('Sanitation Data'!H192)),NA())</f>
        <v>#N/A</v>
      </c>
      <c r="AU198" s="92" t="e">
        <f ca="true">+IF(AND(ISNUMBER(OFFSET('Sanitation Data'!$I$4,0,10*ROW('Sanitation Data'!I192))),'Data Summary'!DJ198="Yes"),100-OFFSET('Sanitation Data'!$I$4,0,10*ROW('Sanitation Data'!I192)),NA())</f>
        <v>#N/A</v>
      </c>
      <c r="AV198" s="92" t="e">
        <f ca="true">+IF(AND(ISNUMBER(OFFSET('Sanitation Data'!$I$6,0,10*ROW('Sanitation Data'!I192))),'Data Summary'!DK198="Yes"),OFFSET('Sanitation Data'!$I$6,0,10*ROW('Sanitation Data'!I192)),NA())</f>
        <v>#N/A</v>
      </c>
      <c r="AW198" s="92" t="e">
        <f ca="true">+IF(AND(ISNUMBER(OFFSET('Sanitation Data'!$I$10,0,10*ROW('Sanitation Data'!I192))),'Data Summary'!DL198="Yes"),OFFSET('Sanitation Data'!$I$10,0,10*ROW('Sanitation Data'!I192)),NA())</f>
        <v>#N/A</v>
      </c>
      <c r="AX198" s="92" t="e">
        <f ca="true">+IF(AND(ISNUMBER(OFFSET('Sanitation Data'!$I$11,0,10*ROW('Sanitation Data'!I192))),'Data Summary'!DM198="Yes"),OFFSET('Sanitation Data'!$I$11,0,10*ROW('Sanitation Data'!I192)),NA())</f>
        <v>#N/A</v>
      </c>
      <c r="AY198" s="92" t="e">
        <f ca="true">+IF(AND(ISNUMBER(OFFSET('Sanitation Data'!$I$12,0,10*ROW('Sanitation Data'!I192))),'Data Summary'!DN198="Yes"),OFFSET('Sanitation Data'!$I$12,0,10*ROW('Sanitation Data'!I192)),NA())</f>
        <v>#N/A</v>
      </c>
      <c r="AZ198" s="93" t="e">
        <f ca="true">+IF(AND(ISNUMBER(OFFSET('Hygiene Data'!$D$5,0,10*ROW('Hygiene Data'!D192))),'Data Summary'!DO198="Yes"),OFFSET('Hygiene Data'!$D$5,0,10*ROW('Hygiene Data'!D192)),NA())</f>
        <v>#N/A</v>
      </c>
      <c r="BA198" s="93" t="e">
        <f ca="true">+IF(AND(ISNUMBER(OFFSET('Hygiene Data'!$D$7,0,10*ROW('Hygiene Data'!D192))),'Data Summary'!DP198="Yes"),OFFSET('Hygiene Data'!$D$7,0,10*ROW('Hygiene Data'!D192)),NA())</f>
        <v>#N/A</v>
      </c>
      <c r="BB198" s="93" t="e">
        <f ca="true">+IF(AND(ISNUMBER(OFFSET('Hygiene Data'!$D$9,0,10*ROW('Hygiene Data'!D192))),'Data Summary'!DQ198="Yes"),OFFSET('Hygiene Data'!$D$9,0,10*ROW('Hygiene Data'!D192)),NA())</f>
        <v>#N/A</v>
      </c>
      <c r="BC198" s="93" t="e">
        <f ca="true">+IF(AND(ISNUMBER(OFFSET('Hygiene Data'!$E$5,0,10*ROW('Hygiene Data'!E192))),'Data Summary'!DR198="Yes"),OFFSET('Hygiene Data'!$E$5,0,10*ROW('Hygiene Data'!E192)),NA())</f>
        <v>#N/A</v>
      </c>
      <c r="BD198" s="93" t="e">
        <f ca="true">+IF(AND(ISNUMBER(OFFSET('Hygiene Data'!$E$7,0,10*ROW('Hygiene Data'!E192))),'Data Summary'!DS198="Yes"),OFFSET('Hygiene Data'!$E$7,0,10*ROW('Hygiene Data'!E192)),NA())</f>
        <v>#N/A</v>
      </c>
      <c r="BE198" s="93" t="e">
        <f ca="true">+IF(AND(ISNUMBER(OFFSET('Hygiene Data'!$E$9,0,10*ROW('Hygiene Data'!E192))),'Data Summary'!DT198="Yes"),OFFSET('Hygiene Data'!$E$9,0,10*ROW('Hygiene Data'!E192)),NA())</f>
        <v>#N/A</v>
      </c>
      <c r="BF198" s="93" t="e">
        <f ca="true">+IF(AND(ISNUMBER(OFFSET('Hygiene Data'!$F$5,0,10*ROW('Hygiene Data'!F192))),'Data Summary'!DU198="Yes"),OFFSET('Hygiene Data'!$F$5,0,10*ROW('Hygiene Data'!F192)),NA())</f>
        <v>#N/A</v>
      </c>
      <c r="BG198" s="93" t="e">
        <f ca="true">+IF(AND(ISNUMBER(OFFSET('Hygiene Data'!$F$7,0,10*ROW('Hygiene Data'!F192))),'Data Summary'!DV198="Yes"),OFFSET('Hygiene Data'!$F$7,0,10*ROW('Hygiene Data'!F192)),NA())</f>
        <v>#N/A</v>
      </c>
      <c r="BH198" s="93" t="e">
        <f ca="true">+IF(AND(ISNUMBER(OFFSET('Hygiene Data'!$F$9,0,10*ROW('Hygiene Data'!F192))),'Data Summary'!DW198="Yes"),OFFSET('Hygiene Data'!$F$9,0,10*ROW('Hygiene Data'!F192)),NA())</f>
        <v>#N/A</v>
      </c>
      <c r="BI198" s="93" t="e">
        <f ca="true">+IF(AND(ISNUMBER(OFFSET('Hygiene Data'!$G$5,0,10*ROW('Hygiene Data'!G192))),'Data Summary'!DX198="Yes"),OFFSET('Hygiene Data'!$G$5,0,10*ROW('Hygiene Data'!G192)),NA())</f>
        <v>#N/A</v>
      </c>
      <c r="BJ198" s="93" t="e">
        <f ca="true">+IF(AND(ISNUMBER(OFFSET('Hygiene Data'!$G$7,0,10*ROW('Hygiene Data'!G192))),'Data Summary'!DY198="Yes"),OFFSET('Hygiene Data'!$G$7,0,10*ROW('Hygiene Data'!G192)),NA())</f>
        <v>#N/A</v>
      </c>
      <c r="BK198" s="93" t="e">
        <f ca="true">+IF(AND(ISNUMBER(OFFSET('Hygiene Data'!$G$9,0,10*ROW('Hygiene Data'!G192))),'Data Summary'!DZ198="Yes"),OFFSET('Hygiene Data'!$G$9,0,10*ROW('Hygiene Data'!G192)),NA())</f>
        <v>#N/A</v>
      </c>
      <c r="BL198" s="93" t="e">
        <f ca="true">+IF(AND(ISNUMBER(OFFSET('Hygiene Data'!$H$5,0,10*ROW('Hygiene Data'!H192))),'Data Summary'!EA198="Yes"),OFFSET('Hygiene Data'!$H$5,0,10*ROW('Hygiene Data'!H192)),NA())</f>
        <v>#N/A</v>
      </c>
      <c r="BM198" s="93" t="e">
        <f ca="true">+IF(AND(ISNUMBER(OFFSET('Hygiene Data'!$H$7,0,10*ROW('Hygiene Data'!H192))),'Data Summary'!EB198="Yes"),OFFSET('Hygiene Data'!$H$7,0,10*ROW('Hygiene Data'!H192)),NA())</f>
        <v>#N/A</v>
      </c>
      <c r="BN198" s="93" t="e">
        <f ca="true">+IF(AND(ISNUMBER(OFFSET('Hygiene Data'!$H$9,0,10*ROW('Hygiene Data'!H192))),'Data Summary'!EC198="Yes"),OFFSET('Hygiene Data'!$H$9,0,10*ROW('Hygiene Data'!H192)),NA())</f>
        <v>#N/A</v>
      </c>
      <c r="BO198" s="93" t="e">
        <f ca="true">+IF(AND(ISNUMBER(OFFSET('Hygiene Data'!$I$5,0,10*ROW('Hygiene Data'!I192))),'Data Summary'!ED198="Yes"),OFFSET('Hygiene Data'!$I$5,0,10*ROW('Hygiene Data'!I192)),NA())</f>
        <v>#N/A</v>
      </c>
      <c r="BP198" s="93" t="e">
        <f ca="true">+IF(AND(ISNUMBER(OFFSET('Hygiene Data'!$I$7,0,10*ROW('Hygiene Data'!I192))),'Data Summary'!EE198="Yes"),OFFSET('Hygiene Data'!$I$7,0,10*ROW('Hygiene Data'!I192)),NA())</f>
        <v>#N/A</v>
      </c>
      <c r="BQ198" s="93" t="e">
        <f ca="true">+IF(AND(ISNUMBER(OFFSET('Hygiene Data'!$I$9,0,10*ROW('Hygiene Data'!I192))),'Data Summary'!EF198="Yes"),OFFSET('Hygiene Data'!$I$9,0,10*ROW('Hygiene Data'!I192)),NA())</f>
        <v>#N/A</v>
      </c>
    </row>
    <row xmlns:x14ac="http://schemas.microsoft.com/office/spreadsheetml/2009/9/ac" r="199" x14ac:dyDescent="0.2">
      <c r="A199" s="328" t="e">
        <f ca="true">+RIGHT('Data Summary'!A199,LEN('Data Summary'!A199)-9)</f>
        <v>#VALUE!</v>
      </c>
      <c r="B199" s="35" t="str">
        <f ca="true">+IF(ISTEXT('Data Summary'!B199),'Data Summary'!B199,"")</f>
        <v/>
      </c>
      <c r="C199" s="327" t="e">
        <f ca="true">+VALUE('Data Summary'!C199)</f>
        <v>#VALUE!</v>
      </c>
      <c r="D199" s="91" t="e">
        <f ca="true">+IF(AND(ISNUMBER(OFFSET('Water Data'!$D$4,0,10*ROW('Water Data'!D193))),'Data Summary'!BS199="Yes"),100-OFFSET('Water Data'!$D$4,0,10*ROW('Water Data'!D193)),NA())</f>
        <v>#N/A</v>
      </c>
      <c r="E199" s="91" t="e">
        <f ca="true">+IF(AND(ISNUMBER(OFFSET('Water Data'!$D$6,0,10*ROW('Water Data'!D193))),'Data Summary'!BT199="Yes"),OFFSET('Water Data'!$D$6,0,10*ROW('Water Data'!D193)),NA())</f>
        <v>#N/A</v>
      </c>
      <c r="F199" s="91" t="e">
        <f ca="true">+IF(AND(ISNUMBER(OFFSET('Water Data'!$D$9,0,10*ROW('Water Data'!D193))),'Data Summary'!BU199="Yes"),OFFSET('Water Data'!$D$9,0,10*ROW('Water Data'!D193)),NA())</f>
        <v>#N/A</v>
      </c>
      <c r="G199" s="91" t="e">
        <f ca="true">+IF(AND(ISNUMBER(OFFSET('Water Data'!$E$4,0,10*ROW('Water Data'!E193))),'Data Summary'!BV199="Yes"),100-OFFSET('Water Data'!$E$4,0,10*ROW('Water Data'!E193)),NA())</f>
        <v>#N/A</v>
      </c>
      <c r="H199" s="91" t="e">
        <f ca="true">+IF(AND(ISNUMBER(OFFSET('Water Data'!$E$6,0,10*ROW('Water Data'!E193))),'Data Summary'!BW199="Yes"),OFFSET('Water Data'!$E$6,0,10*ROW('Water Data'!E193)),NA())</f>
        <v>#N/A</v>
      </c>
      <c r="I199" s="91" t="e">
        <f ca="true">+IF(AND(ISNUMBER(OFFSET('Water Data'!$E$9,0,10*ROW('Water Data'!E193))),'Data Summary'!BX199="Yes"),OFFSET('Water Data'!$E$9,0,10*ROW('Water Data'!E193)),NA())</f>
        <v>#N/A</v>
      </c>
      <c r="J199" s="91" t="e">
        <f ca="true">+IF(AND(ISNUMBER(OFFSET('Water Data'!$F$4,0,10*ROW('Water Data'!F193))),'Data Summary'!BY199="Yes"),100-OFFSET('Water Data'!$F$4,0,10*ROW('Water Data'!F193)),NA())</f>
        <v>#N/A</v>
      </c>
      <c r="K199" s="91" t="e">
        <f ca="true">+IF(AND(ISNUMBER(OFFSET('Water Data'!$F$6,0,10*ROW('Water Data'!F193))),'Data Summary'!BZ199="Yes"),OFFSET('Water Data'!$F$6,0,10*ROW('Water Data'!F193)),NA())</f>
        <v>#N/A</v>
      </c>
      <c r="L199" s="91" t="e">
        <f ca="true">+IF(AND(ISNUMBER(OFFSET('Water Data'!$F$9,0,10*ROW('Water Data'!F193))),'Data Summary'!CA199="Yes"),OFFSET('Water Data'!$F$9,0,10*ROW('Water Data'!F193)),NA())</f>
        <v>#N/A</v>
      </c>
      <c r="M199" s="91" t="e">
        <f ca="true">+IF(AND(ISNUMBER(OFFSET('Water Data'!$G$4,0,10*ROW('Water Data'!G193))),'Data Summary'!CB199="Yes"),100-OFFSET('Water Data'!$G$4,0,10*ROW('Water Data'!G193)),NA())</f>
        <v>#N/A</v>
      </c>
      <c r="N199" s="91" t="e">
        <f ca="true">+IF(AND(ISNUMBER(OFFSET('Water Data'!$G$6,0,10*ROW('Water Data'!G193))),'Data Summary'!CC199="Yes"),OFFSET('Water Data'!$G$6,0,10*ROW('Water Data'!G193)),NA())</f>
        <v>#N/A</v>
      </c>
      <c r="O199" s="91" t="e">
        <f ca="true">+IF(AND(ISNUMBER(OFFSET('Water Data'!$G$9,0,10*ROW('Water Data'!G193))),'Data Summary'!CD199="Yes"),OFFSET('Water Data'!$G$9,0,10*ROW('Water Data'!G193)),NA())</f>
        <v>#N/A</v>
      </c>
      <c r="P199" s="91" t="e">
        <f ca="true">+IF(AND(ISNUMBER(OFFSET('Water Data'!$H$4,0,10*ROW('Water Data'!H193))),'Data Summary'!CE199="Yes"),100-OFFSET('Water Data'!$H$4,0,10*ROW('Water Data'!H193)),NA())</f>
        <v>#N/A</v>
      </c>
      <c r="Q199" s="91" t="e">
        <f ca="true">+IF(AND(ISNUMBER(OFFSET('Water Data'!$H$6,0,10*ROW('Water Data'!H193))),'Data Summary'!CF199="Yes"),OFFSET('Water Data'!$H$6,0,10*ROW('Water Data'!H193)),NA())</f>
        <v>#N/A</v>
      </c>
      <c r="R199" s="91" t="e">
        <f ca="true">+IF(AND(ISNUMBER(OFFSET('Water Data'!$H$9,0,10*ROW('Water Data'!H193))),'Data Summary'!CG199="Yes"),OFFSET('Water Data'!$H$9,0,10*ROW('Water Data'!H193)),NA())</f>
        <v>#N/A</v>
      </c>
      <c r="S199" s="91" t="e">
        <f ca="true">+IF(AND(ISNUMBER(OFFSET('Water Data'!$I$4,0,10*ROW('Water Data'!I193))),'Data Summary'!CH199="Yes"),100-OFFSET('Water Data'!$I$4,0,10*ROW('Water Data'!I193)),NA())</f>
        <v>#N/A</v>
      </c>
      <c r="T199" s="91" t="e">
        <f ca="true">+IF(AND(ISNUMBER(OFFSET('Water Data'!$I$6,0,10*ROW('Water Data'!I193))),'Data Summary'!CI199="Yes"),OFFSET('Water Data'!$I$6,0,10*ROW('Water Data'!I193)),NA())</f>
        <v>#N/A</v>
      </c>
      <c r="U199" s="91" t="e">
        <f ca="true">+IF(AND(ISNUMBER(OFFSET('Water Data'!$I$9,0,10*ROW('Water Data'!I193))),'Data Summary'!CJ199="Yes"),OFFSET('Water Data'!$I$9,0,10*ROW('Water Data'!I193)),NA())</f>
        <v>#N/A</v>
      </c>
      <c r="V199" s="92" t="e">
        <f ca="true">+IF(AND(ISNUMBER(OFFSET('Sanitation Data'!$D$4,0,10*ROW('Sanitation Data'!D193))),'Data Summary'!CK199="Yes"),100-OFFSET('Sanitation Data'!$D$4,0,10*ROW('Sanitation Data'!D193)),NA())</f>
        <v>#N/A</v>
      </c>
      <c r="W199" s="92" t="e">
        <f ca="true">+IF(AND(ISNUMBER(OFFSET('Sanitation Data'!$D$6,0,10*ROW('Sanitation Data'!D193))),'Data Summary'!CL199="Yes"),OFFSET('Sanitation Data'!$D$6,0,10*ROW('Sanitation Data'!D193)),NA())</f>
        <v>#N/A</v>
      </c>
      <c r="X199" s="92" t="e">
        <f ca="true">+IF(AND(ISNUMBER(OFFSET('Sanitation Data'!$D$10,0,10*ROW('Sanitation Data'!D193))),'Data Summary'!CM199="Yes"),OFFSET('Sanitation Data'!$D$10,0,10*ROW('Sanitation Data'!D193)),NA())</f>
        <v>#N/A</v>
      </c>
      <c r="Y199" s="92" t="e">
        <f ca="true">+IF(AND(ISNUMBER(OFFSET('Sanitation Data'!$D$11,0,10*ROW('Sanitation Data'!D193))),'Data Summary'!CN199="Yes"),OFFSET('Sanitation Data'!$D$11,0,10*ROW('Sanitation Data'!D193)),NA())</f>
        <v>#N/A</v>
      </c>
      <c r="Z199" s="92" t="e">
        <f ca="true">+IF(AND(ISNUMBER(OFFSET('Sanitation Data'!$D$12,0,10*ROW('Sanitation Data'!D193))),'Data Summary'!CO199="Yes"),OFFSET('Sanitation Data'!$D$12,0,10*ROW('Sanitation Data'!D193)),NA())</f>
        <v>#N/A</v>
      </c>
      <c r="AA199" s="92" t="e">
        <f ca="true">+IF(AND(ISNUMBER(OFFSET('Sanitation Data'!$E$4,0,10*ROW('Sanitation Data'!E193))),'Data Summary'!CP199="Yes"),100-OFFSET('Sanitation Data'!$E$4,0,10*ROW('Sanitation Data'!E193)),NA())</f>
        <v>#N/A</v>
      </c>
      <c r="AB199" s="92" t="e">
        <f ca="true">+IF(AND(ISNUMBER(OFFSET('Sanitation Data'!$E$6,0,10*ROW('Sanitation Data'!E193))),'Data Summary'!CQ199="Yes"),OFFSET('Sanitation Data'!$E$6,0,10*ROW('Sanitation Data'!E193)),NA())</f>
        <v>#N/A</v>
      </c>
      <c r="AC199" s="92" t="e">
        <f ca="true">+IF(AND(ISNUMBER(OFFSET('Sanitation Data'!$E$10,0,10*ROW('Sanitation Data'!E193))),'Data Summary'!CR199="Yes"),OFFSET('Sanitation Data'!$E$10,0,10*ROW('Sanitation Data'!E193)),NA())</f>
        <v>#N/A</v>
      </c>
      <c r="AD199" s="92" t="e">
        <f ca="true">+IF(AND(ISNUMBER(OFFSET('Sanitation Data'!$E$11,0,10*ROW('Sanitation Data'!E193))),'Data Summary'!CS199="Yes"),OFFSET('Sanitation Data'!$E$11,0,10*ROW('Sanitation Data'!E193)),NA())</f>
        <v>#N/A</v>
      </c>
      <c r="AE199" s="92" t="e">
        <f ca="true">+IF(AND(ISNUMBER(OFFSET('Sanitation Data'!$E$12,0,10*ROW('Sanitation Data'!E193))),'Data Summary'!CT199="Yes"),OFFSET('Sanitation Data'!$E$12,0,10*ROW('Sanitation Data'!E193)),NA())</f>
        <v>#N/A</v>
      </c>
      <c r="AF199" s="92" t="e">
        <f ca="true">+IF(AND(ISNUMBER(OFFSET('Sanitation Data'!$F$4,0,10*ROW('Sanitation Data'!F193))),'Data Summary'!CU199="Yes"),100-OFFSET('Sanitation Data'!$F$4,0,10*ROW('Sanitation Data'!F193)),NA())</f>
        <v>#N/A</v>
      </c>
      <c r="AG199" s="92" t="e">
        <f ca="true">+IF(AND(ISNUMBER(OFFSET('Sanitation Data'!$F$6,0,10*ROW('Sanitation Data'!F193))),'Data Summary'!CV199="Yes"),OFFSET('Sanitation Data'!$F$6,0,10*ROW('Sanitation Data'!F193)),NA())</f>
        <v>#N/A</v>
      </c>
      <c r="AH199" s="92" t="e">
        <f ca="true">+IF(AND(ISNUMBER(OFFSET('Sanitation Data'!$F$10,0,10*ROW('Sanitation Data'!F193))),'Data Summary'!CW199="Yes"),OFFSET('Sanitation Data'!$F$10,0,10*ROW('Sanitation Data'!F193)),NA())</f>
        <v>#N/A</v>
      </c>
      <c r="AI199" s="92" t="e">
        <f ca="true">+IF(AND(ISNUMBER(OFFSET('Sanitation Data'!$F$11,0,10*ROW('Sanitation Data'!F193))),'Data Summary'!CX199="Yes"),OFFSET('Sanitation Data'!$F$11,0,10*ROW('Sanitation Data'!F193)),NA())</f>
        <v>#N/A</v>
      </c>
      <c r="AJ199" s="92" t="e">
        <f ca="true">+IF(AND(ISNUMBER(OFFSET('Sanitation Data'!$F$12,0,10*ROW('Sanitation Data'!F193))),'Data Summary'!CY199="Yes"),OFFSET('Sanitation Data'!$F$12,0,10*ROW('Sanitation Data'!F193)),NA())</f>
        <v>#N/A</v>
      </c>
      <c r="AK199" s="92" t="e">
        <f ca="true">+IF(AND(ISNUMBER(OFFSET('Sanitation Data'!$G$4,0,10*ROW('Sanitation Data'!G193))),'Data Summary'!CZ199="Yes"),100-OFFSET('Sanitation Data'!$G$4,0,10*ROW('Sanitation Data'!G193)),NA())</f>
        <v>#N/A</v>
      </c>
      <c r="AL199" s="92" t="e">
        <f ca="true">+IF(AND(ISNUMBER(OFFSET('Sanitation Data'!$G$6,0,10*ROW('Sanitation Data'!G193))),'Data Summary'!DA199="Yes"),OFFSET('Sanitation Data'!$G$6,0,10*ROW('Sanitation Data'!G193)),NA())</f>
        <v>#N/A</v>
      </c>
      <c r="AM199" s="92" t="e">
        <f ca="true">+IF(AND(ISNUMBER(OFFSET('Sanitation Data'!$G$10,0,10*ROW('Sanitation Data'!G193))),'Data Summary'!DB199="Yes"),OFFSET('Sanitation Data'!$G$10,0,10*ROW('Sanitation Data'!G193)),NA())</f>
        <v>#N/A</v>
      </c>
      <c r="AN199" s="92" t="e">
        <f ca="true">+IF(AND(ISNUMBER(OFFSET('Sanitation Data'!$G$11,0,10*ROW('Sanitation Data'!G193))),'Data Summary'!DC199="Yes"),OFFSET('Sanitation Data'!$G$11,0,10*ROW('Sanitation Data'!G193)),NA())</f>
        <v>#N/A</v>
      </c>
      <c r="AO199" s="92" t="e">
        <f ca="true">+IF(AND(ISNUMBER(OFFSET('Sanitation Data'!$G$12,0,10*ROW('Sanitation Data'!G193))),'Data Summary'!DD199="Yes"),OFFSET('Sanitation Data'!$G$12,0,10*ROW('Sanitation Data'!G193)),NA())</f>
        <v>#N/A</v>
      </c>
      <c r="AP199" s="92" t="e">
        <f ca="true">+IF(AND(ISNUMBER(OFFSET('Sanitation Data'!$H$4,0,10*ROW('Sanitation Data'!H193))),'Data Summary'!DE199="Yes"),100-OFFSET('Sanitation Data'!$H$4,0,10*ROW('Sanitation Data'!H193)),NA())</f>
        <v>#N/A</v>
      </c>
      <c r="AQ199" s="92" t="e">
        <f ca="true">+IF(AND(ISNUMBER(OFFSET('Sanitation Data'!$H$6,0,10*ROW('Sanitation Data'!H193))),'Data Summary'!DF199="Yes"),OFFSET('Sanitation Data'!$H$6,0,10*ROW('Sanitation Data'!H193)),NA())</f>
        <v>#N/A</v>
      </c>
      <c r="AR199" s="92" t="e">
        <f ca="true">+IF(AND(ISNUMBER(OFFSET('Sanitation Data'!$H$10,0,10*ROW('Sanitation Data'!H193))),'Data Summary'!DG199="Yes"),OFFSET('Sanitation Data'!$H$10,0,10*ROW('Sanitation Data'!H193)),NA())</f>
        <v>#N/A</v>
      </c>
      <c r="AS199" s="92" t="e">
        <f ca="true">+IF(AND(ISNUMBER(OFFSET('Sanitation Data'!$H$11,0,10*ROW('Sanitation Data'!H193))),'Data Summary'!DH199="Yes"),OFFSET('Sanitation Data'!$H$11,0,10*ROW('Sanitation Data'!H193)),NA())</f>
        <v>#N/A</v>
      </c>
      <c r="AT199" s="92" t="e">
        <f ca="true">+IF(AND(ISNUMBER(OFFSET('Sanitation Data'!$H$12,0,10*ROW('Sanitation Data'!H193))),'Data Summary'!DI199="Yes"),OFFSET('Sanitation Data'!$H$12,0,10*ROW('Sanitation Data'!H193)),NA())</f>
        <v>#N/A</v>
      </c>
      <c r="AU199" s="92" t="e">
        <f ca="true">+IF(AND(ISNUMBER(OFFSET('Sanitation Data'!$I$4,0,10*ROW('Sanitation Data'!I193))),'Data Summary'!DJ199="Yes"),100-OFFSET('Sanitation Data'!$I$4,0,10*ROW('Sanitation Data'!I193)),NA())</f>
        <v>#N/A</v>
      </c>
      <c r="AV199" s="92" t="e">
        <f ca="true">+IF(AND(ISNUMBER(OFFSET('Sanitation Data'!$I$6,0,10*ROW('Sanitation Data'!I193))),'Data Summary'!DK199="Yes"),OFFSET('Sanitation Data'!$I$6,0,10*ROW('Sanitation Data'!I193)),NA())</f>
        <v>#N/A</v>
      </c>
      <c r="AW199" s="92" t="e">
        <f ca="true">+IF(AND(ISNUMBER(OFFSET('Sanitation Data'!$I$10,0,10*ROW('Sanitation Data'!I193))),'Data Summary'!DL199="Yes"),OFFSET('Sanitation Data'!$I$10,0,10*ROW('Sanitation Data'!I193)),NA())</f>
        <v>#N/A</v>
      </c>
      <c r="AX199" s="92" t="e">
        <f ca="true">+IF(AND(ISNUMBER(OFFSET('Sanitation Data'!$I$11,0,10*ROW('Sanitation Data'!I193))),'Data Summary'!DM199="Yes"),OFFSET('Sanitation Data'!$I$11,0,10*ROW('Sanitation Data'!I193)),NA())</f>
        <v>#N/A</v>
      </c>
      <c r="AY199" s="92" t="e">
        <f ca="true">+IF(AND(ISNUMBER(OFFSET('Sanitation Data'!$I$12,0,10*ROW('Sanitation Data'!I193))),'Data Summary'!DN199="Yes"),OFFSET('Sanitation Data'!$I$12,0,10*ROW('Sanitation Data'!I193)),NA())</f>
        <v>#N/A</v>
      </c>
      <c r="AZ199" s="93" t="e">
        <f ca="true">+IF(AND(ISNUMBER(OFFSET('Hygiene Data'!$D$5,0,10*ROW('Hygiene Data'!D193))),'Data Summary'!DO199="Yes"),OFFSET('Hygiene Data'!$D$5,0,10*ROW('Hygiene Data'!D193)),NA())</f>
        <v>#N/A</v>
      </c>
      <c r="BA199" s="93" t="e">
        <f ca="true">+IF(AND(ISNUMBER(OFFSET('Hygiene Data'!$D$7,0,10*ROW('Hygiene Data'!D193))),'Data Summary'!DP199="Yes"),OFFSET('Hygiene Data'!$D$7,0,10*ROW('Hygiene Data'!D193)),NA())</f>
        <v>#N/A</v>
      </c>
      <c r="BB199" s="93" t="e">
        <f ca="true">+IF(AND(ISNUMBER(OFFSET('Hygiene Data'!$D$9,0,10*ROW('Hygiene Data'!D193))),'Data Summary'!DQ199="Yes"),OFFSET('Hygiene Data'!$D$9,0,10*ROW('Hygiene Data'!D193)),NA())</f>
        <v>#N/A</v>
      </c>
      <c r="BC199" s="93" t="e">
        <f ca="true">+IF(AND(ISNUMBER(OFFSET('Hygiene Data'!$E$5,0,10*ROW('Hygiene Data'!E193))),'Data Summary'!DR199="Yes"),OFFSET('Hygiene Data'!$E$5,0,10*ROW('Hygiene Data'!E193)),NA())</f>
        <v>#N/A</v>
      </c>
      <c r="BD199" s="93" t="e">
        <f ca="true">+IF(AND(ISNUMBER(OFFSET('Hygiene Data'!$E$7,0,10*ROW('Hygiene Data'!E193))),'Data Summary'!DS199="Yes"),OFFSET('Hygiene Data'!$E$7,0,10*ROW('Hygiene Data'!E193)),NA())</f>
        <v>#N/A</v>
      </c>
      <c r="BE199" s="93" t="e">
        <f ca="true">+IF(AND(ISNUMBER(OFFSET('Hygiene Data'!$E$9,0,10*ROW('Hygiene Data'!E193))),'Data Summary'!DT199="Yes"),OFFSET('Hygiene Data'!$E$9,0,10*ROW('Hygiene Data'!E193)),NA())</f>
        <v>#N/A</v>
      </c>
      <c r="BF199" s="93" t="e">
        <f ca="true">+IF(AND(ISNUMBER(OFFSET('Hygiene Data'!$F$5,0,10*ROW('Hygiene Data'!F193))),'Data Summary'!DU199="Yes"),OFFSET('Hygiene Data'!$F$5,0,10*ROW('Hygiene Data'!F193)),NA())</f>
        <v>#N/A</v>
      </c>
      <c r="BG199" s="93" t="e">
        <f ca="true">+IF(AND(ISNUMBER(OFFSET('Hygiene Data'!$F$7,0,10*ROW('Hygiene Data'!F193))),'Data Summary'!DV199="Yes"),OFFSET('Hygiene Data'!$F$7,0,10*ROW('Hygiene Data'!F193)),NA())</f>
        <v>#N/A</v>
      </c>
      <c r="BH199" s="93" t="e">
        <f ca="true">+IF(AND(ISNUMBER(OFFSET('Hygiene Data'!$F$9,0,10*ROW('Hygiene Data'!F193))),'Data Summary'!DW199="Yes"),OFFSET('Hygiene Data'!$F$9,0,10*ROW('Hygiene Data'!F193)),NA())</f>
        <v>#N/A</v>
      </c>
      <c r="BI199" s="93" t="e">
        <f ca="true">+IF(AND(ISNUMBER(OFFSET('Hygiene Data'!$G$5,0,10*ROW('Hygiene Data'!G193))),'Data Summary'!DX199="Yes"),OFFSET('Hygiene Data'!$G$5,0,10*ROW('Hygiene Data'!G193)),NA())</f>
        <v>#N/A</v>
      </c>
      <c r="BJ199" s="93" t="e">
        <f ca="true">+IF(AND(ISNUMBER(OFFSET('Hygiene Data'!$G$7,0,10*ROW('Hygiene Data'!G193))),'Data Summary'!DY199="Yes"),OFFSET('Hygiene Data'!$G$7,0,10*ROW('Hygiene Data'!G193)),NA())</f>
        <v>#N/A</v>
      </c>
      <c r="BK199" s="93" t="e">
        <f ca="true">+IF(AND(ISNUMBER(OFFSET('Hygiene Data'!$G$9,0,10*ROW('Hygiene Data'!G193))),'Data Summary'!DZ199="Yes"),OFFSET('Hygiene Data'!$G$9,0,10*ROW('Hygiene Data'!G193)),NA())</f>
        <v>#N/A</v>
      </c>
      <c r="BL199" s="93" t="e">
        <f ca="true">+IF(AND(ISNUMBER(OFFSET('Hygiene Data'!$H$5,0,10*ROW('Hygiene Data'!H193))),'Data Summary'!EA199="Yes"),OFFSET('Hygiene Data'!$H$5,0,10*ROW('Hygiene Data'!H193)),NA())</f>
        <v>#N/A</v>
      </c>
      <c r="BM199" s="93" t="e">
        <f ca="true">+IF(AND(ISNUMBER(OFFSET('Hygiene Data'!$H$7,0,10*ROW('Hygiene Data'!H193))),'Data Summary'!EB199="Yes"),OFFSET('Hygiene Data'!$H$7,0,10*ROW('Hygiene Data'!H193)),NA())</f>
        <v>#N/A</v>
      </c>
      <c r="BN199" s="93" t="e">
        <f ca="true">+IF(AND(ISNUMBER(OFFSET('Hygiene Data'!$H$9,0,10*ROW('Hygiene Data'!H193))),'Data Summary'!EC199="Yes"),OFFSET('Hygiene Data'!$H$9,0,10*ROW('Hygiene Data'!H193)),NA())</f>
        <v>#N/A</v>
      </c>
      <c r="BO199" s="93" t="e">
        <f ca="true">+IF(AND(ISNUMBER(OFFSET('Hygiene Data'!$I$5,0,10*ROW('Hygiene Data'!I193))),'Data Summary'!ED199="Yes"),OFFSET('Hygiene Data'!$I$5,0,10*ROW('Hygiene Data'!I193)),NA())</f>
        <v>#N/A</v>
      </c>
      <c r="BP199" s="93" t="e">
        <f ca="true">+IF(AND(ISNUMBER(OFFSET('Hygiene Data'!$I$7,0,10*ROW('Hygiene Data'!I193))),'Data Summary'!EE199="Yes"),OFFSET('Hygiene Data'!$I$7,0,10*ROW('Hygiene Data'!I193)),NA())</f>
        <v>#N/A</v>
      </c>
      <c r="BQ199" s="93" t="e">
        <f ca="true">+IF(AND(ISNUMBER(OFFSET('Hygiene Data'!$I$9,0,10*ROW('Hygiene Data'!I193))),'Data Summary'!EF199="Yes"),OFFSET('Hygiene Data'!$I$9,0,10*ROW('Hygiene Data'!I193)),NA())</f>
        <v>#N/A</v>
      </c>
    </row>
    <row xmlns:x14ac="http://schemas.microsoft.com/office/spreadsheetml/2009/9/ac" r="200" x14ac:dyDescent="0.2">
      <c r="A200" s="328" t="e">
        <f ca="true">+RIGHT('Data Summary'!A200,LEN('Data Summary'!A200)-9)</f>
        <v>#VALUE!</v>
      </c>
      <c r="B200" s="35" t="str">
        <f ca="true">+IF(ISTEXT('Data Summary'!B200),'Data Summary'!B200,"")</f>
        <v/>
      </c>
      <c r="C200" s="327" t="e">
        <f ca="true">+VALUE('Data Summary'!C200)</f>
        <v>#VALUE!</v>
      </c>
      <c r="D200" s="91" t="e">
        <f ca="true">+IF(AND(ISNUMBER(OFFSET('Water Data'!$D$4,0,10*ROW('Water Data'!D194))),'Data Summary'!BS200="Yes"),100-OFFSET('Water Data'!$D$4,0,10*ROW('Water Data'!D194)),NA())</f>
        <v>#N/A</v>
      </c>
      <c r="E200" s="91" t="e">
        <f ca="true">+IF(AND(ISNUMBER(OFFSET('Water Data'!$D$6,0,10*ROW('Water Data'!D194))),'Data Summary'!BT200="Yes"),OFFSET('Water Data'!$D$6,0,10*ROW('Water Data'!D194)),NA())</f>
        <v>#N/A</v>
      </c>
      <c r="F200" s="91" t="e">
        <f ca="true">+IF(AND(ISNUMBER(OFFSET('Water Data'!$D$9,0,10*ROW('Water Data'!D194))),'Data Summary'!BU200="Yes"),OFFSET('Water Data'!$D$9,0,10*ROW('Water Data'!D194)),NA())</f>
        <v>#N/A</v>
      </c>
      <c r="G200" s="91" t="e">
        <f ca="true">+IF(AND(ISNUMBER(OFFSET('Water Data'!$E$4,0,10*ROW('Water Data'!E194))),'Data Summary'!BV200="Yes"),100-OFFSET('Water Data'!$E$4,0,10*ROW('Water Data'!E194)),NA())</f>
        <v>#N/A</v>
      </c>
      <c r="H200" s="91" t="e">
        <f ca="true">+IF(AND(ISNUMBER(OFFSET('Water Data'!$E$6,0,10*ROW('Water Data'!E194))),'Data Summary'!BW200="Yes"),OFFSET('Water Data'!$E$6,0,10*ROW('Water Data'!E194)),NA())</f>
        <v>#N/A</v>
      </c>
      <c r="I200" s="91" t="e">
        <f ca="true">+IF(AND(ISNUMBER(OFFSET('Water Data'!$E$9,0,10*ROW('Water Data'!E194))),'Data Summary'!BX200="Yes"),OFFSET('Water Data'!$E$9,0,10*ROW('Water Data'!E194)),NA())</f>
        <v>#N/A</v>
      </c>
      <c r="J200" s="91" t="e">
        <f ca="true">+IF(AND(ISNUMBER(OFFSET('Water Data'!$F$4,0,10*ROW('Water Data'!F194))),'Data Summary'!BY200="Yes"),100-OFFSET('Water Data'!$F$4,0,10*ROW('Water Data'!F194)),NA())</f>
        <v>#N/A</v>
      </c>
      <c r="K200" s="91" t="e">
        <f ca="true">+IF(AND(ISNUMBER(OFFSET('Water Data'!$F$6,0,10*ROW('Water Data'!F194))),'Data Summary'!BZ200="Yes"),OFFSET('Water Data'!$F$6,0,10*ROW('Water Data'!F194)),NA())</f>
        <v>#N/A</v>
      </c>
      <c r="L200" s="91" t="e">
        <f ca="true">+IF(AND(ISNUMBER(OFFSET('Water Data'!$F$9,0,10*ROW('Water Data'!F194))),'Data Summary'!CA200="Yes"),OFFSET('Water Data'!$F$9,0,10*ROW('Water Data'!F194)),NA())</f>
        <v>#N/A</v>
      </c>
      <c r="M200" s="91" t="e">
        <f ca="true">+IF(AND(ISNUMBER(OFFSET('Water Data'!$G$4,0,10*ROW('Water Data'!G194))),'Data Summary'!CB200="Yes"),100-OFFSET('Water Data'!$G$4,0,10*ROW('Water Data'!G194)),NA())</f>
        <v>#N/A</v>
      </c>
      <c r="N200" s="91" t="e">
        <f ca="true">+IF(AND(ISNUMBER(OFFSET('Water Data'!$G$6,0,10*ROW('Water Data'!G194))),'Data Summary'!CC200="Yes"),OFFSET('Water Data'!$G$6,0,10*ROW('Water Data'!G194)),NA())</f>
        <v>#N/A</v>
      </c>
      <c r="O200" s="91" t="e">
        <f ca="true">+IF(AND(ISNUMBER(OFFSET('Water Data'!$G$9,0,10*ROW('Water Data'!G194))),'Data Summary'!CD200="Yes"),OFFSET('Water Data'!$G$9,0,10*ROW('Water Data'!G194)),NA())</f>
        <v>#N/A</v>
      </c>
      <c r="P200" s="91" t="e">
        <f ca="true">+IF(AND(ISNUMBER(OFFSET('Water Data'!$H$4,0,10*ROW('Water Data'!H194))),'Data Summary'!CE200="Yes"),100-OFFSET('Water Data'!$H$4,0,10*ROW('Water Data'!H194)),NA())</f>
        <v>#N/A</v>
      </c>
      <c r="Q200" s="91" t="e">
        <f ca="true">+IF(AND(ISNUMBER(OFFSET('Water Data'!$H$6,0,10*ROW('Water Data'!H194))),'Data Summary'!CF200="Yes"),OFFSET('Water Data'!$H$6,0,10*ROW('Water Data'!H194)),NA())</f>
        <v>#N/A</v>
      </c>
      <c r="R200" s="91" t="e">
        <f ca="true">+IF(AND(ISNUMBER(OFFSET('Water Data'!$H$9,0,10*ROW('Water Data'!H194))),'Data Summary'!CG200="Yes"),OFFSET('Water Data'!$H$9,0,10*ROW('Water Data'!H194)),NA())</f>
        <v>#N/A</v>
      </c>
      <c r="S200" s="91" t="e">
        <f ca="true">+IF(AND(ISNUMBER(OFFSET('Water Data'!$I$4,0,10*ROW('Water Data'!I194))),'Data Summary'!CH200="Yes"),100-OFFSET('Water Data'!$I$4,0,10*ROW('Water Data'!I194)),NA())</f>
        <v>#N/A</v>
      </c>
      <c r="T200" s="91" t="e">
        <f ca="true">+IF(AND(ISNUMBER(OFFSET('Water Data'!$I$6,0,10*ROW('Water Data'!I194))),'Data Summary'!CI200="Yes"),OFFSET('Water Data'!$I$6,0,10*ROW('Water Data'!I194)),NA())</f>
        <v>#N/A</v>
      </c>
      <c r="U200" s="91" t="e">
        <f ca="true">+IF(AND(ISNUMBER(OFFSET('Water Data'!$I$9,0,10*ROW('Water Data'!I194))),'Data Summary'!CJ200="Yes"),OFFSET('Water Data'!$I$9,0,10*ROW('Water Data'!I194)),NA())</f>
        <v>#N/A</v>
      </c>
      <c r="V200" s="92" t="e">
        <f ca="true">+IF(AND(ISNUMBER(OFFSET('Sanitation Data'!$D$4,0,10*ROW('Sanitation Data'!D194))),'Data Summary'!CK200="Yes"),100-OFFSET('Sanitation Data'!$D$4,0,10*ROW('Sanitation Data'!D194)),NA())</f>
        <v>#N/A</v>
      </c>
      <c r="W200" s="92" t="e">
        <f ca="true">+IF(AND(ISNUMBER(OFFSET('Sanitation Data'!$D$6,0,10*ROW('Sanitation Data'!D194))),'Data Summary'!CL200="Yes"),OFFSET('Sanitation Data'!$D$6,0,10*ROW('Sanitation Data'!D194)),NA())</f>
        <v>#N/A</v>
      </c>
      <c r="X200" s="92" t="e">
        <f ca="true">+IF(AND(ISNUMBER(OFFSET('Sanitation Data'!$D$10,0,10*ROW('Sanitation Data'!D194))),'Data Summary'!CM200="Yes"),OFFSET('Sanitation Data'!$D$10,0,10*ROW('Sanitation Data'!D194)),NA())</f>
        <v>#N/A</v>
      </c>
      <c r="Y200" s="92" t="e">
        <f ca="true">+IF(AND(ISNUMBER(OFFSET('Sanitation Data'!$D$11,0,10*ROW('Sanitation Data'!D194))),'Data Summary'!CN200="Yes"),OFFSET('Sanitation Data'!$D$11,0,10*ROW('Sanitation Data'!D194)),NA())</f>
        <v>#N/A</v>
      </c>
      <c r="Z200" s="92" t="e">
        <f ca="true">+IF(AND(ISNUMBER(OFFSET('Sanitation Data'!$D$12,0,10*ROW('Sanitation Data'!D194))),'Data Summary'!CO200="Yes"),OFFSET('Sanitation Data'!$D$12,0,10*ROW('Sanitation Data'!D194)),NA())</f>
        <v>#N/A</v>
      </c>
      <c r="AA200" s="92" t="e">
        <f ca="true">+IF(AND(ISNUMBER(OFFSET('Sanitation Data'!$E$4,0,10*ROW('Sanitation Data'!E194))),'Data Summary'!CP200="Yes"),100-OFFSET('Sanitation Data'!$E$4,0,10*ROW('Sanitation Data'!E194)),NA())</f>
        <v>#N/A</v>
      </c>
      <c r="AB200" s="92" t="e">
        <f ca="true">+IF(AND(ISNUMBER(OFFSET('Sanitation Data'!$E$6,0,10*ROW('Sanitation Data'!E194))),'Data Summary'!CQ200="Yes"),OFFSET('Sanitation Data'!$E$6,0,10*ROW('Sanitation Data'!E194)),NA())</f>
        <v>#N/A</v>
      </c>
      <c r="AC200" s="92" t="e">
        <f ca="true">+IF(AND(ISNUMBER(OFFSET('Sanitation Data'!$E$10,0,10*ROW('Sanitation Data'!E194))),'Data Summary'!CR200="Yes"),OFFSET('Sanitation Data'!$E$10,0,10*ROW('Sanitation Data'!E194)),NA())</f>
        <v>#N/A</v>
      </c>
      <c r="AD200" s="92" t="e">
        <f ca="true">+IF(AND(ISNUMBER(OFFSET('Sanitation Data'!$E$11,0,10*ROW('Sanitation Data'!E194))),'Data Summary'!CS200="Yes"),OFFSET('Sanitation Data'!$E$11,0,10*ROW('Sanitation Data'!E194)),NA())</f>
        <v>#N/A</v>
      </c>
      <c r="AE200" s="92" t="e">
        <f ca="true">+IF(AND(ISNUMBER(OFFSET('Sanitation Data'!$E$12,0,10*ROW('Sanitation Data'!E194))),'Data Summary'!CT200="Yes"),OFFSET('Sanitation Data'!$E$12,0,10*ROW('Sanitation Data'!E194)),NA())</f>
        <v>#N/A</v>
      </c>
      <c r="AF200" s="92" t="e">
        <f ca="true">+IF(AND(ISNUMBER(OFFSET('Sanitation Data'!$F$4,0,10*ROW('Sanitation Data'!F194))),'Data Summary'!CU200="Yes"),100-OFFSET('Sanitation Data'!$F$4,0,10*ROW('Sanitation Data'!F194)),NA())</f>
        <v>#N/A</v>
      </c>
      <c r="AG200" s="92" t="e">
        <f ca="true">+IF(AND(ISNUMBER(OFFSET('Sanitation Data'!$F$6,0,10*ROW('Sanitation Data'!F194))),'Data Summary'!CV200="Yes"),OFFSET('Sanitation Data'!$F$6,0,10*ROW('Sanitation Data'!F194)),NA())</f>
        <v>#N/A</v>
      </c>
      <c r="AH200" s="92" t="e">
        <f ca="true">+IF(AND(ISNUMBER(OFFSET('Sanitation Data'!$F$10,0,10*ROW('Sanitation Data'!F194))),'Data Summary'!CW200="Yes"),OFFSET('Sanitation Data'!$F$10,0,10*ROW('Sanitation Data'!F194)),NA())</f>
        <v>#N/A</v>
      </c>
      <c r="AI200" s="92" t="e">
        <f ca="true">+IF(AND(ISNUMBER(OFFSET('Sanitation Data'!$F$11,0,10*ROW('Sanitation Data'!F194))),'Data Summary'!CX200="Yes"),OFFSET('Sanitation Data'!$F$11,0,10*ROW('Sanitation Data'!F194)),NA())</f>
        <v>#N/A</v>
      </c>
      <c r="AJ200" s="92" t="e">
        <f ca="true">+IF(AND(ISNUMBER(OFFSET('Sanitation Data'!$F$12,0,10*ROW('Sanitation Data'!F194))),'Data Summary'!CY200="Yes"),OFFSET('Sanitation Data'!$F$12,0,10*ROW('Sanitation Data'!F194)),NA())</f>
        <v>#N/A</v>
      </c>
      <c r="AK200" s="92" t="e">
        <f ca="true">+IF(AND(ISNUMBER(OFFSET('Sanitation Data'!$G$4,0,10*ROW('Sanitation Data'!G194))),'Data Summary'!CZ200="Yes"),100-OFFSET('Sanitation Data'!$G$4,0,10*ROW('Sanitation Data'!G194)),NA())</f>
        <v>#N/A</v>
      </c>
      <c r="AL200" s="92" t="e">
        <f ca="true">+IF(AND(ISNUMBER(OFFSET('Sanitation Data'!$G$6,0,10*ROW('Sanitation Data'!G194))),'Data Summary'!DA200="Yes"),OFFSET('Sanitation Data'!$G$6,0,10*ROW('Sanitation Data'!G194)),NA())</f>
        <v>#N/A</v>
      </c>
      <c r="AM200" s="92" t="e">
        <f ca="true">+IF(AND(ISNUMBER(OFFSET('Sanitation Data'!$G$10,0,10*ROW('Sanitation Data'!G194))),'Data Summary'!DB200="Yes"),OFFSET('Sanitation Data'!$G$10,0,10*ROW('Sanitation Data'!G194)),NA())</f>
        <v>#N/A</v>
      </c>
      <c r="AN200" s="92" t="e">
        <f ca="true">+IF(AND(ISNUMBER(OFFSET('Sanitation Data'!$G$11,0,10*ROW('Sanitation Data'!G194))),'Data Summary'!DC200="Yes"),OFFSET('Sanitation Data'!$G$11,0,10*ROW('Sanitation Data'!G194)),NA())</f>
        <v>#N/A</v>
      </c>
      <c r="AO200" s="92" t="e">
        <f ca="true">+IF(AND(ISNUMBER(OFFSET('Sanitation Data'!$G$12,0,10*ROW('Sanitation Data'!G194))),'Data Summary'!DD200="Yes"),OFFSET('Sanitation Data'!$G$12,0,10*ROW('Sanitation Data'!G194)),NA())</f>
        <v>#N/A</v>
      </c>
      <c r="AP200" s="92" t="e">
        <f ca="true">+IF(AND(ISNUMBER(OFFSET('Sanitation Data'!$H$4,0,10*ROW('Sanitation Data'!H194))),'Data Summary'!DE200="Yes"),100-OFFSET('Sanitation Data'!$H$4,0,10*ROW('Sanitation Data'!H194)),NA())</f>
        <v>#N/A</v>
      </c>
      <c r="AQ200" s="92" t="e">
        <f ca="true">+IF(AND(ISNUMBER(OFFSET('Sanitation Data'!$H$6,0,10*ROW('Sanitation Data'!H194))),'Data Summary'!DF200="Yes"),OFFSET('Sanitation Data'!$H$6,0,10*ROW('Sanitation Data'!H194)),NA())</f>
        <v>#N/A</v>
      </c>
      <c r="AR200" s="92" t="e">
        <f ca="true">+IF(AND(ISNUMBER(OFFSET('Sanitation Data'!$H$10,0,10*ROW('Sanitation Data'!H194))),'Data Summary'!DG200="Yes"),OFFSET('Sanitation Data'!$H$10,0,10*ROW('Sanitation Data'!H194)),NA())</f>
        <v>#N/A</v>
      </c>
      <c r="AS200" s="92" t="e">
        <f ca="true">+IF(AND(ISNUMBER(OFFSET('Sanitation Data'!$H$11,0,10*ROW('Sanitation Data'!H194))),'Data Summary'!DH200="Yes"),OFFSET('Sanitation Data'!$H$11,0,10*ROW('Sanitation Data'!H194)),NA())</f>
        <v>#N/A</v>
      </c>
      <c r="AT200" s="92" t="e">
        <f ca="true">+IF(AND(ISNUMBER(OFFSET('Sanitation Data'!$H$12,0,10*ROW('Sanitation Data'!H194))),'Data Summary'!DI200="Yes"),OFFSET('Sanitation Data'!$H$12,0,10*ROW('Sanitation Data'!H194)),NA())</f>
        <v>#N/A</v>
      </c>
      <c r="AU200" s="92" t="e">
        <f ca="true">+IF(AND(ISNUMBER(OFFSET('Sanitation Data'!$I$4,0,10*ROW('Sanitation Data'!I194))),'Data Summary'!DJ200="Yes"),100-OFFSET('Sanitation Data'!$I$4,0,10*ROW('Sanitation Data'!I194)),NA())</f>
        <v>#N/A</v>
      </c>
      <c r="AV200" s="92" t="e">
        <f ca="true">+IF(AND(ISNUMBER(OFFSET('Sanitation Data'!$I$6,0,10*ROW('Sanitation Data'!I194))),'Data Summary'!DK200="Yes"),OFFSET('Sanitation Data'!$I$6,0,10*ROW('Sanitation Data'!I194)),NA())</f>
        <v>#N/A</v>
      </c>
      <c r="AW200" s="92" t="e">
        <f ca="true">+IF(AND(ISNUMBER(OFFSET('Sanitation Data'!$I$10,0,10*ROW('Sanitation Data'!I194))),'Data Summary'!DL200="Yes"),OFFSET('Sanitation Data'!$I$10,0,10*ROW('Sanitation Data'!I194)),NA())</f>
        <v>#N/A</v>
      </c>
      <c r="AX200" s="92" t="e">
        <f ca="true">+IF(AND(ISNUMBER(OFFSET('Sanitation Data'!$I$11,0,10*ROW('Sanitation Data'!I194))),'Data Summary'!DM200="Yes"),OFFSET('Sanitation Data'!$I$11,0,10*ROW('Sanitation Data'!I194)),NA())</f>
        <v>#N/A</v>
      </c>
      <c r="AY200" s="92" t="e">
        <f ca="true">+IF(AND(ISNUMBER(OFFSET('Sanitation Data'!$I$12,0,10*ROW('Sanitation Data'!I194))),'Data Summary'!DN200="Yes"),OFFSET('Sanitation Data'!$I$12,0,10*ROW('Sanitation Data'!I194)),NA())</f>
        <v>#N/A</v>
      </c>
      <c r="AZ200" s="93" t="e">
        <f ca="true">+IF(AND(ISNUMBER(OFFSET('Hygiene Data'!$D$5,0,10*ROW('Hygiene Data'!D194))),'Data Summary'!DO200="Yes"),OFFSET('Hygiene Data'!$D$5,0,10*ROW('Hygiene Data'!D194)),NA())</f>
        <v>#N/A</v>
      </c>
      <c r="BA200" s="93" t="e">
        <f ca="true">+IF(AND(ISNUMBER(OFFSET('Hygiene Data'!$D$7,0,10*ROW('Hygiene Data'!D194))),'Data Summary'!DP200="Yes"),OFFSET('Hygiene Data'!$D$7,0,10*ROW('Hygiene Data'!D194)),NA())</f>
        <v>#N/A</v>
      </c>
      <c r="BB200" s="93" t="e">
        <f ca="true">+IF(AND(ISNUMBER(OFFSET('Hygiene Data'!$D$9,0,10*ROW('Hygiene Data'!D194))),'Data Summary'!DQ200="Yes"),OFFSET('Hygiene Data'!$D$9,0,10*ROW('Hygiene Data'!D194)),NA())</f>
        <v>#N/A</v>
      </c>
      <c r="BC200" s="93" t="e">
        <f ca="true">+IF(AND(ISNUMBER(OFFSET('Hygiene Data'!$E$5,0,10*ROW('Hygiene Data'!E194))),'Data Summary'!DR200="Yes"),OFFSET('Hygiene Data'!$E$5,0,10*ROW('Hygiene Data'!E194)),NA())</f>
        <v>#N/A</v>
      </c>
      <c r="BD200" s="93" t="e">
        <f ca="true">+IF(AND(ISNUMBER(OFFSET('Hygiene Data'!$E$7,0,10*ROW('Hygiene Data'!E194))),'Data Summary'!DS200="Yes"),OFFSET('Hygiene Data'!$E$7,0,10*ROW('Hygiene Data'!E194)),NA())</f>
        <v>#N/A</v>
      </c>
      <c r="BE200" s="93" t="e">
        <f ca="true">+IF(AND(ISNUMBER(OFFSET('Hygiene Data'!$E$9,0,10*ROW('Hygiene Data'!E194))),'Data Summary'!DT200="Yes"),OFFSET('Hygiene Data'!$E$9,0,10*ROW('Hygiene Data'!E194)),NA())</f>
        <v>#N/A</v>
      </c>
      <c r="BF200" s="93" t="e">
        <f ca="true">+IF(AND(ISNUMBER(OFFSET('Hygiene Data'!$F$5,0,10*ROW('Hygiene Data'!F194))),'Data Summary'!DU200="Yes"),OFFSET('Hygiene Data'!$F$5,0,10*ROW('Hygiene Data'!F194)),NA())</f>
        <v>#N/A</v>
      </c>
      <c r="BG200" s="93" t="e">
        <f ca="true">+IF(AND(ISNUMBER(OFFSET('Hygiene Data'!$F$7,0,10*ROW('Hygiene Data'!F194))),'Data Summary'!DV200="Yes"),OFFSET('Hygiene Data'!$F$7,0,10*ROW('Hygiene Data'!F194)),NA())</f>
        <v>#N/A</v>
      </c>
      <c r="BH200" s="93" t="e">
        <f ca="true">+IF(AND(ISNUMBER(OFFSET('Hygiene Data'!$F$9,0,10*ROW('Hygiene Data'!F194))),'Data Summary'!DW200="Yes"),OFFSET('Hygiene Data'!$F$9,0,10*ROW('Hygiene Data'!F194)),NA())</f>
        <v>#N/A</v>
      </c>
      <c r="BI200" s="93" t="e">
        <f ca="true">+IF(AND(ISNUMBER(OFFSET('Hygiene Data'!$G$5,0,10*ROW('Hygiene Data'!G194))),'Data Summary'!DX200="Yes"),OFFSET('Hygiene Data'!$G$5,0,10*ROW('Hygiene Data'!G194)),NA())</f>
        <v>#N/A</v>
      </c>
      <c r="BJ200" s="93" t="e">
        <f ca="true">+IF(AND(ISNUMBER(OFFSET('Hygiene Data'!$G$7,0,10*ROW('Hygiene Data'!G194))),'Data Summary'!DY200="Yes"),OFFSET('Hygiene Data'!$G$7,0,10*ROW('Hygiene Data'!G194)),NA())</f>
        <v>#N/A</v>
      </c>
      <c r="BK200" s="93" t="e">
        <f ca="true">+IF(AND(ISNUMBER(OFFSET('Hygiene Data'!$G$9,0,10*ROW('Hygiene Data'!G194))),'Data Summary'!DZ200="Yes"),OFFSET('Hygiene Data'!$G$9,0,10*ROW('Hygiene Data'!G194)),NA())</f>
        <v>#N/A</v>
      </c>
      <c r="BL200" s="93" t="e">
        <f ca="true">+IF(AND(ISNUMBER(OFFSET('Hygiene Data'!$H$5,0,10*ROW('Hygiene Data'!H194))),'Data Summary'!EA200="Yes"),OFFSET('Hygiene Data'!$H$5,0,10*ROW('Hygiene Data'!H194)),NA())</f>
        <v>#N/A</v>
      </c>
      <c r="BM200" s="93" t="e">
        <f ca="true">+IF(AND(ISNUMBER(OFFSET('Hygiene Data'!$H$7,0,10*ROW('Hygiene Data'!H194))),'Data Summary'!EB200="Yes"),OFFSET('Hygiene Data'!$H$7,0,10*ROW('Hygiene Data'!H194)),NA())</f>
        <v>#N/A</v>
      </c>
      <c r="BN200" s="93" t="e">
        <f ca="true">+IF(AND(ISNUMBER(OFFSET('Hygiene Data'!$H$9,0,10*ROW('Hygiene Data'!H194))),'Data Summary'!EC200="Yes"),OFFSET('Hygiene Data'!$H$9,0,10*ROW('Hygiene Data'!H194)),NA())</f>
        <v>#N/A</v>
      </c>
      <c r="BO200" s="93" t="e">
        <f ca="true">+IF(AND(ISNUMBER(OFFSET('Hygiene Data'!$I$5,0,10*ROW('Hygiene Data'!I194))),'Data Summary'!ED200="Yes"),OFFSET('Hygiene Data'!$I$5,0,10*ROW('Hygiene Data'!I194)),NA())</f>
        <v>#N/A</v>
      </c>
      <c r="BP200" s="93" t="e">
        <f ca="true">+IF(AND(ISNUMBER(OFFSET('Hygiene Data'!$I$7,0,10*ROW('Hygiene Data'!I194))),'Data Summary'!EE200="Yes"),OFFSET('Hygiene Data'!$I$7,0,10*ROW('Hygiene Data'!I194)),NA())</f>
        <v>#N/A</v>
      </c>
      <c r="BQ200" s="93" t="e">
        <f ca="true">+IF(AND(ISNUMBER(OFFSET('Hygiene Data'!$I$9,0,10*ROW('Hygiene Data'!I194))),'Data Summary'!EF200="Yes"),OFFSET('Hygiene Data'!$I$9,0,10*ROW('Hygiene Data'!I194)),NA())</f>
        <v>#N/A</v>
      </c>
    </row>
    <row xmlns:x14ac="http://schemas.microsoft.com/office/spreadsheetml/2009/9/ac" r="201" x14ac:dyDescent="0.2">
      <c r="A201" s="328" t="e">
        <f ca="true">+RIGHT('Data Summary'!A201,LEN('Data Summary'!A201)-9)</f>
        <v>#VALUE!</v>
      </c>
      <c r="B201" s="35" t="str">
        <f ca="true">+IF(ISTEXT('Data Summary'!B201),'Data Summary'!B201,"")</f>
        <v/>
      </c>
      <c r="C201" s="327" t="e">
        <f ca="true">+VALUE('Data Summary'!C201)</f>
        <v>#VALUE!</v>
      </c>
      <c r="D201" s="91" t="e">
        <f ca="true">+IF(AND(ISNUMBER(OFFSET('Water Data'!$D$4,0,10*ROW('Water Data'!D195))),'Data Summary'!BS201="Yes"),100-OFFSET('Water Data'!$D$4,0,10*ROW('Water Data'!D195)),NA())</f>
        <v>#N/A</v>
      </c>
      <c r="E201" s="91" t="e">
        <f ca="true">+IF(AND(ISNUMBER(OFFSET('Water Data'!$D$6,0,10*ROW('Water Data'!D195))),'Data Summary'!BT201="Yes"),OFFSET('Water Data'!$D$6,0,10*ROW('Water Data'!D195)),NA())</f>
        <v>#N/A</v>
      </c>
      <c r="F201" s="91" t="e">
        <f ca="true">+IF(AND(ISNUMBER(OFFSET('Water Data'!$D$9,0,10*ROW('Water Data'!D195))),'Data Summary'!BU201="Yes"),OFFSET('Water Data'!$D$9,0,10*ROW('Water Data'!D195)),NA())</f>
        <v>#N/A</v>
      </c>
      <c r="G201" s="91" t="e">
        <f ca="true">+IF(AND(ISNUMBER(OFFSET('Water Data'!$E$4,0,10*ROW('Water Data'!E195))),'Data Summary'!BV201="Yes"),100-OFFSET('Water Data'!$E$4,0,10*ROW('Water Data'!E195)),NA())</f>
        <v>#N/A</v>
      </c>
      <c r="H201" s="91" t="e">
        <f ca="true">+IF(AND(ISNUMBER(OFFSET('Water Data'!$E$6,0,10*ROW('Water Data'!E195))),'Data Summary'!BW201="Yes"),OFFSET('Water Data'!$E$6,0,10*ROW('Water Data'!E195)),NA())</f>
        <v>#N/A</v>
      </c>
      <c r="I201" s="91" t="e">
        <f ca="true">+IF(AND(ISNUMBER(OFFSET('Water Data'!$E$9,0,10*ROW('Water Data'!E195))),'Data Summary'!BX201="Yes"),OFFSET('Water Data'!$E$9,0,10*ROW('Water Data'!E195)),NA())</f>
        <v>#N/A</v>
      </c>
      <c r="J201" s="91" t="e">
        <f ca="true">+IF(AND(ISNUMBER(OFFSET('Water Data'!$F$4,0,10*ROW('Water Data'!F195))),'Data Summary'!BY201="Yes"),100-OFFSET('Water Data'!$F$4,0,10*ROW('Water Data'!F195)),NA())</f>
        <v>#N/A</v>
      </c>
      <c r="K201" s="91" t="e">
        <f ca="true">+IF(AND(ISNUMBER(OFFSET('Water Data'!$F$6,0,10*ROW('Water Data'!F195))),'Data Summary'!BZ201="Yes"),OFFSET('Water Data'!$F$6,0,10*ROW('Water Data'!F195)),NA())</f>
        <v>#N/A</v>
      </c>
      <c r="L201" s="91" t="e">
        <f ca="true">+IF(AND(ISNUMBER(OFFSET('Water Data'!$F$9,0,10*ROW('Water Data'!F195))),'Data Summary'!CA201="Yes"),OFFSET('Water Data'!$F$9,0,10*ROW('Water Data'!F195)),NA())</f>
        <v>#N/A</v>
      </c>
      <c r="M201" s="91" t="e">
        <f ca="true">+IF(AND(ISNUMBER(OFFSET('Water Data'!$G$4,0,10*ROW('Water Data'!G195))),'Data Summary'!CB201="Yes"),100-OFFSET('Water Data'!$G$4,0,10*ROW('Water Data'!G195)),NA())</f>
        <v>#N/A</v>
      </c>
      <c r="N201" s="91" t="e">
        <f ca="true">+IF(AND(ISNUMBER(OFFSET('Water Data'!$G$6,0,10*ROW('Water Data'!G195))),'Data Summary'!CC201="Yes"),OFFSET('Water Data'!$G$6,0,10*ROW('Water Data'!G195)),NA())</f>
        <v>#N/A</v>
      </c>
      <c r="O201" s="91" t="e">
        <f ca="true">+IF(AND(ISNUMBER(OFFSET('Water Data'!$G$9,0,10*ROW('Water Data'!G195))),'Data Summary'!CD201="Yes"),OFFSET('Water Data'!$G$9,0,10*ROW('Water Data'!G195)),NA())</f>
        <v>#N/A</v>
      </c>
      <c r="P201" s="91" t="e">
        <f ca="true">+IF(AND(ISNUMBER(OFFSET('Water Data'!$H$4,0,10*ROW('Water Data'!H195))),'Data Summary'!CE201="Yes"),100-OFFSET('Water Data'!$H$4,0,10*ROW('Water Data'!H195)),NA())</f>
        <v>#N/A</v>
      </c>
      <c r="Q201" s="91" t="e">
        <f ca="true">+IF(AND(ISNUMBER(OFFSET('Water Data'!$H$6,0,10*ROW('Water Data'!H195))),'Data Summary'!CF201="Yes"),OFFSET('Water Data'!$H$6,0,10*ROW('Water Data'!H195)),NA())</f>
        <v>#N/A</v>
      </c>
      <c r="R201" s="91" t="e">
        <f ca="true">+IF(AND(ISNUMBER(OFFSET('Water Data'!$H$9,0,10*ROW('Water Data'!H195))),'Data Summary'!CG201="Yes"),OFFSET('Water Data'!$H$9,0,10*ROW('Water Data'!H195)),NA())</f>
        <v>#N/A</v>
      </c>
      <c r="S201" s="91" t="e">
        <f ca="true">+IF(AND(ISNUMBER(OFFSET('Water Data'!$I$4,0,10*ROW('Water Data'!I195))),'Data Summary'!CH201="Yes"),100-OFFSET('Water Data'!$I$4,0,10*ROW('Water Data'!I195)),NA())</f>
        <v>#N/A</v>
      </c>
      <c r="T201" s="91" t="e">
        <f ca="true">+IF(AND(ISNUMBER(OFFSET('Water Data'!$I$6,0,10*ROW('Water Data'!I195))),'Data Summary'!CI201="Yes"),OFFSET('Water Data'!$I$6,0,10*ROW('Water Data'!I195)),NA())</f>
        <v>#N/A</v>
      </c>
      <c r="U201" s="91" t="e">
        <f ca="true">+IF(AND(ISNUMBER(OFFSET('Water Data'!$I$9,0,10*ROW('Water Data'!I195))),'Data Summary'!CJ201="Yes"),OFFSET('Water Data'!$I$9,0,10*ROW('Water Data'!I195)),NA())</f>
        <v>#N/A</v>
      </c>
      <c r="V201" s="92" t="e">
        <f ca="true">+IF(AND(ISNUMBER(OFFSET('Sanitation Data'!$D$4,0,10*ROW('Sanitation Data'!D195))),'Data Summary'!CK201="Yes"),100-OFFSET('Sanitation Data'!$D$4,0,10*ROW('Sanitation Data'!D195)),NA())</f>
        <v>#N/A</v>
      </c>
      <c r="W201" s="92" t="e">
        <f ca="true">+IF(AND(ISNUMBER(OFFSET('Sanitation Data'!$D$6,0,10*ROW('Sanitation Data'!D195))),'Data Summary'!CL201="Yes"),OFFSET('Sanitation Data'!$D$6,0,10*ROW('Sanitation Data'!D195)),NA())</f>
        <v>#N/A</v>
      </c>
      <c r="X201" s="92" t="e">
        <f ca="true">+IF(AND(ISNUMBER(OFFSET('Sanitation Data'!$D$10,0,10*ROW('Sanitation Data'!D195))),'Data Summary'!CM201="Yes"),OFFSET('Sanitation Data'!$D$10,0,10*ROW('Sanitation Data'!D195)),NA())</f>
        <v>#N/A</v>
      </c>
      <c r="Y201" s="92" t="e">
        <f ca="true">+IF(AND(ISNUMBER(OFFSET('Sanitation Data'!$D$11,0,10*ROW('Sanitation Data'!D195))),'Data Summary'!CN201="Yes"),OFFSET('Sanitation Data'!$D$11,0,10*ROW('Sanitation Data'!D195)),NA())</f>
        <v>#N/A</v>
      </c>
      <c r="Z201" s="92" t="e">
        <f ca="true">+IF(AND(ISNUMBER(OFFSET('Sanitation Data'!$D$12,0,10*ROW('Sanitation Data'!D195))),'Data Summary'!CO201="Yes"),OFFSET('Sanitation Data'!$D$12,0,10*ROW('Sanitation Data'!D195)),NA())</f>
        <v>#N/A</v>
      </c>
      <c r="AA201" s="92" t="e">
        <f ca="true">+IF(AND(ISNUMBER(OFFSET('Sanitation Data'!$E$4,0,10*ROW('Sanitation Data'!E195))),'Data Summary'!CP201="Yes"),100-OFFSET('Sanitation Data'!$E$4,0,10*ROW('Sanitation Data'!E195)),NA())</f>
        <v>#N/A</v>
      </c>
      <c r="AB201" s="92" t="e">
        <f ca="true">+IF(AND(ISNUMBER(OFFSET('Sanitation Data'!$E$6,0,10*ROW('Sanitation Data'!E195))),'Data Summary'!CQ201="Yes"),OFFSET('Sanitation Data'!$E$6,0,10*ROW('Sanitation Data'!E195)),NA())</f>
        <v>#N/A</v>
      </c>
      <c r="AC201" s="92" t="e">
        <f ca="true">+IF(AND(ISNUMBER(OFFSET('Sanitation Data'!$E$10,0,10*ROW('Sanitation Data'!E195))),'Data Summary'!CR201="Yes"),OFFSET('Sanitation Data'!$E$10,0,10*ROW('Sanitation Data'!E195)),NA())</f>
        <v>#N/A</v>
      </c>
      <c r="AD201" s="92" t="e">
        <f ca="true">+IF(AND(ISNUMBER(OFFSET('Sanitation Data'!$E$11,0,10*ROW('Sanitation Data'!E195))),'Data Summary'!CS201="Yes"),OFFSET('Sanitation Data'!$E$11,0,10*ROW('Sanitation Data'!E195)),NA())</f>
        <v>#N/A</v>
      </c>
      <c r="AE201" s="92" t="e">
        <f ca="true">+IF(AND(ISNUMBER(OFFSET('Sanitation Data'!$E$12,0,10*ROW('Sanitation Data'!E195))),'Data Summary'!CT201="Yes"),OFFSET('Sanitation Data'!$E$12,0,10*ROW('Sanitation Data'!E195)),NA())</f>
        <v>#N/A</v>
      </c>
      <c r="AF201" s="92" t="e">
        <f ca="true">+IF(AND(ISNUMBER(OFFSET('Sanitation Data'!$F$4,0,10*ROW('Sanitation Data'!F195))),'Data Summary'!CU201="Yes"),100-OFFSET('Sanitation Data'!$F$4,0,10*ROW('Sanitation Data'!F195)),NA())</f>
        <v>#N/A</v>
      </c>
      <c r="AG201" s="92" t="e">
        <f ca="true">+IF(AND(ISNUMBER(OFFSET('Sanitation Data'!$F$6,0,10*ROW('Sanitation Data'!F195))),'Data Summary'!CV201="Yes"),OFFSET('Sanitation Data'!$F$6,0,10*ROW('Sanitation Data'!F195)),NA())</f>
        <v>#N/A</v>
      </c>
      <c r="AH201" s="92" t="e">
        <f ca="true">+IF(AND(ISNUMBER(OFFSET('Sanitation Data'!$F$10,0,10*ROW('Sanitation Data'!F195))),'Data Summary'!CW201="Yes"),OFFSET('Sanitation Data'!$F$10,0,10*ROW('Sanitation Data'!F195)),NA())</f>
        <v>#N/A</v>
      </c>
      <c r="AI201" s="92" t="e">
        <f ca="true">+IF(AND(ISNUMBER(OFFSET('Sanitation Data'!$F$11,0,10*ROW('Sanitation Data'!F195))),'Data Summary'!CX201="Yes"),OFFSET('Sanitation Data'!$F$11,0,10*ROW('Sanitation Data'!F195)),NA())</f>
        <v>#N/A</v>
      </c>
      <c r="AJ201" s="92" t="e">
        <f ca="true">+IF(AND(ISNUMBER(OFFSET('Sanitation Data'!$F$12,0,10*ROW('Sanitation Data'!F195))),'Data Summary'!CY201="Yes"),OFFSET('Sanitation Data'!$F$12,0,10*ROW('Sanitation Data'!F195)),NA())</f>
        <v>#N/A</v>
      </c>
      <c r="AK201" s="92" t="e">
        <f ca="true">+IF(AND(ISNUMBER(OFFSET('Sanitation Data'!$G$4,0,10*ROW('Sanitation Data'!G195))),'Data Summary'!CZ201="Yes"),100-OFFSET('Sanitation Data'!$G$4,0,10*ROW('Sanitation Data'!G195)),NA())</f>
        <v>#N/A</v>
      </c>
      <c r="AL201" s="92" t="e">
        <f ca="true">+IF(AND(ISNUMBER(OFFSET('Sanitation Data'!$G$6,0,10*ROW('Sanitation Data'!G195))),'Data Summary'!DA201="Yes"),OFFSET('Sanitation Data'!$G$6,0,10*ROW('Sanitation Data'!G195)),NA())</f>
        <v>#N/A</v>
      </c>
      <c r="AM201" s="92" t="e">
        <f ca="true">+IF(AND(ISNUMBER(OFFSET('Sanitation Data'!$G$10,0,10*ROW('Sanitation Data'!G195))),'Data Summary'!DB201="Yes"),OFFSET('Sanitation Data'!$G$10,0,10*ROW('Sanitation Data'!G195)),NA())</f>
        <v>#N/A</v>
      </c>
      <c r="AN201" s="92" t="e">
        <f ca="true">+IF(AND(ISNUMBER(OFFSET('Sanitation Data'!$G$11,0,10*ROW('Sanitation Data'!G195))),'Data Summary'!DC201="Yes"),OFFSET('Sanitation Data'!$G$11,0,10*ROW('Sanitation Data'!G195)),NA())</f>
        <v>#N/A</v>
      </c>
      <c r="AO201" s="92" t="e">
        <f ca="true">+IF(AND(ISNUMBER(OFFSET('Sanitation Data'!$G$12,0,10*ROW('Sanitation Data'!G195))),'Data Summary'!DD201="Yes"),OFFSET('Sanitation Data'!$G$12,0,10*ROW('Sanitation Data'!G195)),NA())</f>
        <v>#N/A</v>
      </c>
      <c r="AP201" s="92" t="e">
        <f ca="true">+IF(AND(ISNUMBER(OFFSET('Sanitation Data'!$H$4,0,10*ROW('Sanitation Data'!H195))),'Data Summary'!DE201="Yes"),100-OFFSET('Sanitation Data'!$H$4,0,10*ROW('Sanitation Data'!H195)),NA())</f>
        <v>#N/A</v>
      </c>
      <c r="AQ201" s="92" t="e">
        <f ca="true">+IF(AND(ISNUMBER(OFFSET('Sanitation Data'!$H$6,0,10*ROW('Sanitation Data'!H195))),'Data Summary'!DF201="Yes"),OFFSET('Sanitation Data'!$H$6,0,10*ROW('Sanitation Data'!H195)),NA())</f>
        <v>#N/A</v>
      </c>
      <c r="AR201" s="92" t="e">
        <f ca="true">+IF(AND(ISNUMBER(OFFSET('Sanitation Data'!$H$10,0,10*ROW('Sanitation Data'!H195))),'Data Summary'!DG201="Yes"),OFFSET('Sanitation Data'!$H$10,0,10*ROW('Sanitation Data'!H195)),NA())</f>
        <v>#N/A</v>
      </c>
      <c r="AS201" s="92" t="e">
        <f ca="true">+IF(AND(ISNUMBER(OFFSET('Sanitation Data'!$H$11,0,10*ROW('Sanitation Data'!H195))),'Data Summary'!DH201="Yes"),OFFSET('Sanitation Data'!$H$11,0,10*ROW('Sanitation Data'!H195)),NA())</f>
        <v>#N/A</v>
      </c>
      <c r="AT201" s="92" t="e">
        <f ca="true">+IF(AND(ISNUMBER(OFFSET('Sanitation Data'!$H$12,0,10*ROW('Sanitation Data'!H195))),'Data Summary'!DI201="Yes"),OFFSET('Sanitation Data'!$H$12,0,10*ROW('Sanitation Data'!H195)),NA())</f>
        <v>#N/A</v>
      </c>
      <c r="AU201" s="92" t="e">
        <f ca="true">+IF(AND(ISNUMBER(OFFSET('Sanitation Data'!$I$4,0,10*ROW('Sanitation Data'!I195))),'Data Summary'!DJ201="Yes"),100-OFFSET('Sanitation Data'!$I$4,0,10*ROW('Sanitation Data'!I195)),NA())</f>
        <v>#N/A</v>
      </c>
      <c r="AV201" s="92" t="e">
        <f ca="true">+IF(AND(ISNUMBER(OFFSET('Sanitation Data'!$I$6,0,10*ROW('Sanitation Data'!I195))),'Data Summary'!DK201="Yes"),OFFSET('Sanitation Data'!$I$6,0,10*ROW('Sanitation Data'!I195)),NA())</f>
        <v>#N/A</v>
      </c>
      <c r="AW201" s="92" t="e">
        <f ca="true">+IF(AND(ISNUMBER(OFFSET('Sanitation Data'!$I$10,0,10*ROW('Sanitation Data'!I195))),'Data Summary'!DL201="Yes"),OFFSET('Sanitation Data'!$I$10,0,10*ROW('Sanitation Data'!I195)),NA())</f>
        <v>#N/A</v>
      </c>
      <c r="AX201" s="92" t="e">
        <f ca="true">+IF(AND(ISNUMBER(OFFSET('Sanitation Data'!$I$11,0,10*ROW('Sanitation Data'!I195))),'Data Summary'!DM201="Yes"),OFFSET('Sanitation Data'!$I$11,0,10*ROW('Sanitation Data'!I195)),NA())</f>
        <v>#N/A</v>
      </c>
      <c r="AY201" s="92" t="e">
        <f ca="true">+IF(AND(ISNUMBER(OFFSET('Sanitation Data'!$I$12,0,10*ROW('Sanitation Data'!I195))),'Data Summary'!DN201="Yes"),OFFSET('Sanitation Data'!$I$12,0,10*ROW('Sanitation Data'!I195)),NA())</f>
        <v>#N/A</v>
      </c>
      <c r="AZ201" s="93" t="e">
        <f ca="true">+IF(AND(ISNUMBER(OFFSET('Hygiene Data'!$D$5,0,10*ROW('Hygiene Data'!D195))),'Data Summary'!DO201="Yes"),OFFSET('Hygiene Data'!$D$5,0,10*ROW('Hygiene Data'!D195)),NA())</f>
        <v>#N/A</v>
      </c>
      <c r="BA201" s="93" t="e">
        <f ca="true">+IF(AND(ISNUMBER(OFFSET('Hygiene Data'!$D$7,0,10*ROW('Hygiene Data'!D195))),'Data Summary'!DP201="Yes"),OFFSET('Hygiene Data'!$D$7,0,10*ROW('Hygiene Data'!D195)),NA())</f>
        <v>#N/A</v>
      </c>
      <c r="BB201" s="93" t="e">
        <f ca="true">+IF(AND(ISNUMBER(OFFSET('Hygiene Data'!$D$9,0,10*ROW('Hygiene Data'!D195))),'Data Summary'!DQ201="Yes"),OFFSET('Hygiene Data'!$D$9,0,10*ROW('Hygiene Data'!D195)),NA())</f>
        <v>#N/A</v>
      </c>
      <c r="BC201" s="93" t="e">
        <f ca="true">+IF(AND(ISNUMBER(OFFSET('Hygiene Data'!$E$5,0,10*ROW('Hygiene Data'!E195))),'Data Summary'!DR201="Yes"),OFFSET('Hygiene Data'!$E$5,0,10*ROW('Hygiene Data'!E195)),NA())</f>
        <v>#N/A</v>
      </c>
      <c r="BD201" s="93" t="e">
        <f ca="true">+IF(AND(ISNUMBER(OFFSET('Hygiene Data'!$E$7,0,10*ROW('Hygiene Data'!E195))),'Data Summary'!DS201="Yes"),OFFSET('Hygiene Data'!$E$7,0,10*ROW('Hygiene Data'!E195)),NA())</f>
        <v>#N/A</v>
      </c>
      <c r="BE201" s="93" t="e">
        <f ca="true">+IF(AND(ISNUMBER(OFFSET('Hygiene Data'!$E$9,0,10*ROW('Hygiene Data'!E195))),'Data Summary'!DT201="Yes"),OFFSET('Hygiene Data'!$E$9,0,10*ROW('Hygiene Data'!E195)),NA())</f>
        <v>#N/A</v>
      </c>
      <c r="BF201" s="93" t="e">
        <f ca="true">+IF(AND(ISNUMBER(OFFSET('Hygiene Data'!$F$5,0,10*ROW('Hygiene Data'!F195))),'Data Summary'!DU201="Yes"),OFFSET('Hygiene Data'!$F$5,0,10*ROW('Hygiene Data'!F195)),NA())</f>
        <v>#N/A</v>
      </c>
      <c r="BG201" s="93" t="e">
        <f ca="true">+IF(AND(ISNUMBER(OFFSET('Hygiene Data'!$F$7,0,10*ROW('Hygiene Data'!F195))),'Data Summary'!DV201="Yes"),OFFSET('Hygiene Data'!$F$7,0,10*ROW('Hygiene Data'!F195)),NA())</f>
        <v>#N/A</v>
      </c>
      <c r="BH201" s="93" t="e">
        <f ca="true">+IF(AND(ISNUMBER(OFFSET('Hygiene Data'!$F$9,0,10*ROW('Hygiene Data'!F195))),'Data Summary'!DW201="Yes"),OFFSET('Hygiene Data'!$F$9,0,10*ROW('Hygiene Data'!F195)),NA())</f>
        <v>#N/A</v>
      </c>
      <c r="BI201" s="93" t="e">
        <f ca="true">+IF(AND(ISNUMBER(OFFSET('Hygiene Data'!$G$5,0,10*ROW('Hygiene Data'!G195))),'Data Summary'!DX201="Yes"),OFFSET('Hygiene Data'!$G$5,0,10*ROW('Hygiene Data'!G195)),NA())</f>
        <v>#N/A</v>
      </c>
      <c r="BJ201" s="93" t="e">
        <f ca="true">+IF(AND(ISNUMBER(OFFSET('Hygiene Data'!$G$7,0,10*ROW('Hygiene Data'!G195))),'Data Summary'!DY201="Yes"),OFFSET('Hygiene Data'!$G$7,0,10*ROW('Hygiene Data'!G195)),NA())</f>
        <v>#N/A</v>
      </c>
      <c r="BK201" s="93" t="e">
        <f ca="true">+IF(AND(ISNUMBER(OFFSET('Hygiene Data'!$G$9,0,10*ROW('Hygiene Data'!G195))),'Data Summary'!DZ201="Yes"),OFFSET('Hygiene Data'!$G$9,0,10*ROW('Hygiene Data'!G195)),NA())</f>
        <v>#N/A</v>
      </c>
      <c r="BL201" s="93" t="e">
        <f ca="true">+IF(AND(ISNUMBER(OFFSET('Hygiene Data'!$H$5,0,10*ROW('Hygiene Data'!H195))),'Data Summary'!EA201="Yes"),OFFSET('Hygiene Data'!$H$5,0,10*ROW('Hygiene Data'!H195)),NA())</f>
        <v>#N/A</v>
      </c>
      <c r="BM201" s="93" t="e">
        <f ca="true">+IF(AND(ISNUMBER(OFFSET('Hygiene Data'!$H$7,0,10*ROW('Hygiene Data'!H195))),'Data Summary'!EB201="Yes"),OFFSET('Hygiene Data'!$H$7,0,10*ROW('Hygiene Data'!H195)),NA())</f>
        <v>#N/A</v>
      </c>
      <c r="BN201" s="93" t="e">
        <f ca="true">+IF(AND(ISNUMBER(OFFSET('Hygiene Data'!$H$9,0,10*ROW('Hygiene Data'!H195))),'Data Summary'!EC201="Yes"),OFFSET('Hygiene Data'!$H$9,0,10*ROW('Hygiene Data'!H195)),NA())</f>
        <v>#N/A</v>
      </c>
      <c r="BO201" s="93" t="e">
        <f ca="true">+IF(AND(ISNUMBER(OFFSET('Hygiene Data'!$I$5,0,10*ROW('Hygiene Data'!I195))),'Data Summary'!ED201="Yes"),OFFSET('Hygiene Data'!$I$5,0,10*ROW('Hygiene Data'!I195)),NA())</f>
        <v>#N/A</v>
      </c>
      <c r="BP201" s="93" t="e">
        <f ca="true">+IF(AND(ISNUMBER(OFFSET('Hygiene Data'!$I$7,0,10*ROW('Hygiene Data'!I195))),'Data Summary'!EE201="Yes"),OFFSET('Hygiene Data'!$I$7,0,10*ROW('Hygiene Data'!I195)),NA())</f>
        <v>#N/A</v>
      </c>
      <c r="BQ201" s="93" t="e">
        <f ca="true">+IF(AND(ISNUMBER(OFFSET('Hygiene Data'!$I$9,0,10*ROW('Hygiene Data'!I195))),'Data Summary'!EF201="Yes"),OFFSET('Hygiene Data'!$I$9,0,10*ROW('Hygiene Data'!I195)),NA())</f>
        <v>#N/A</v>
      </c>
    </row>
    <row xmlns:x14ac="http://schemas.microsoft.com/office/spreadsheetml/2009/9/ac" r="202" x14ac:dyDescent="0.2">
      <c r="A202" s="328" t="e">
        <f ca="true">+RIGHT('Data Summary'!A202,LEN('Data Summary'!A202)-9)</f>
        <v>#VALUE!</v>
      </c>
      <c r="B202" s="35" t="str">
        <f ca="true">+IF(ISTEXT('Data Summary'!B202),'Data Summary'!B202,"")</f>
        <v/>
      </c>
      <c r="C202" s="327" t="e">
        <f ca="true">+VALUE('Data Summary'!C202)</f>
        <v>#VALUE!</v>
      </c>
      <c r="D202" s="91" t="e">
        <f ca="true">+IF(AND(ISNUMBER(OFFSET('Water Data'!$D$4,0,10*ROW('Water Data'!D196))),'Data Summary'!BS202="Yes"),100-OFFSET('Water Data'!$D$4,0,10*ROW('Water Data'!D196)),NA())</f>
        <v>#N/A</v>
      </c>
      <c r="E202" s="91" t="e">
        <f ca="true">+IF(AND(ISNUMBER(OFFSET('Water Data'!$D$6,0,10*ROW('Water Data'!D196))),'Data Summary'!BT202="Yes"),OFFSET('Water Data'!$D$6,0,10*ROW('Water Data'!D196)),NA())</f>
        <v>#N/A</v>
      </c>
      <c r="F202" s="91" t="e">
        <f ca="true">+IF(AND(ISNUMBER(OFFSET('Water Data'!$D$9,0,10*ROW('Water Data'!D196))),'Data Summary'!BU202="Yes"),OFFSET('Water Data'!$D$9,0,10*ROW('Water Data'!D196)),NA())</f>
        <v>#N/A</v>
      </c>
      <c r="G202" s="91" t="e">
        <f ca="true">+IF(AND(ISNUMBER(OFFSET('Water Data'!$E$4,0,10*ROW('Water Data'!E196))),'Data Summary'!BV202="Yes"),100-OFFSET('Water Data'!$E$4,0,10*ROW('Water Data'!E196)),NA())</f>
        <v>#N/A</v>
      </c>
      <c r="H202" s="91" t="e">
        <f ca="true">+IF(AND(ISNUMBER(OFFSET('Water Data'!$E$6,0,10*ROW('Water Data'!E196))),'Data Summary'!BW202="Yes"),OFFSET('Water Data'!$E$6,0,10*ROW('Water Data'!E196)),NA())</f>
        <v>#N/A</v>
      </c>
      <c r="I202" s="91" t="e">
        <f ca="true">+IF(AND(ISNUMBER(OFFSET('Water Data'!$E$9,0,10*ROW('Water Data'!E196))),'Data Summary'!BX202="Yes"),OFFSET('Water Data'!$E$9,0,10*ROW('Water Data'!E196)),NA())</f>
        <v>#N/A</v>
      </c>
      <c r="J202" s="91" t="e">
        <f ca="true">+IF(AND(ISNUMBER(OFFSET('Water Data'!$F$4,0,10*ROW('Water Data'!F196))),'Data Summary'!BY202="Yes"),100-OFFSET('Water Data'!$F$4,0,10*ROW('Water Data'!F196)),NA())</f>
        <v>#N/A</v>
      </c>
      <c r="K202" s="91" t="e">
        <f ca="true">+IF(AND(ISNUMBER(OFFSET('Water Data'!$F$6,0,10*ROW('Water Data'!F196))),'Data Summary'!BZ202="Yes"),OFFSET('Water Data'!$F$6,0,10*ROW('Water Data'!F196)),NA())</f>
        <v>#N/A</v>
      </c>
      <c r="L202" s="91" t="e">
        <f ca="true">+IF(AND(ISNUMBER(OFFSET('Water Data'!$F$9,0,10*ROW('Water Data'!F196))),'Data Summary'!CA202="Yes"),OFFSET('Water Data'!$F$9,0,10*ROW('Water Data'!F196)),NA())</f>
        <v>#N/A</v>
      </c>
      <c r="M202" s="91" t="e">
        <f ca="true">+IF(AND(ISNUMBER(OFFSET('Water Data'!$G$4,0,10*ROW('Water Data'!G196))),'Data Summary'!CB202="Yes"),100-OFFSET('Water Data'!$G$4,0,10*ROW('Water Data'!G196)),NA())</f>
        <v>#N/A</v>
      </c>
      <c r="N202" s="91" t="e">
        <f ca="true">+IF(AND(ISNUMBER(OFFSET('Water Data'!$G$6,0,10*ROW('Water Data'!G196))),'Data Summary'!CC202="Yes"),OFFSET('Water Data'!$G$6,0,10*ROW('Water Data'!G196)),NA())</f>
        <v>#N/A</v>
      </c>
      <c r="O202" s="91" t="e">
        <f ca="true">+IF(AND(ISNUMBER(OFFSET('Water Data'!$G$9,0,10*ROW('Water Data'!G196))),'Data Summary'!CD202="Yes"),OFFSET('Water Data'!$G$9,0,10*ROW('Water Data'!G196)),NA())</f>
        <v>#N/A</v>
      </c>
      <c r="P202" s="91" t="e">
        <f ca="true">+IF(AND(ISNUMBER(OFFSET('Water Data'!$H$4,0,10*ROW('Water Data'!H196))),'Data Summary'!CE202="Yes"),100-OFFSET('Water Data'!$H$4,0,10*ROW('Water Data'!H196)),NA())</f>
        <v>#N/A</v>
      </c>
      <c r="Q202" s="91" t="e">
        <f ca="true">+IF(AND(ISNUMBER(OFFSET('Water Data'!$H$6,0,10*ROW('Water Data'!H196))),'Data Summary'!CF202="Yes"),OFFSET('Water Data'!$H$6,0,10*ROW('Water Data'!H196)),NA())</f>
        <v>#N/A</v>
      </c>
      <c r="R202" s="91" t="e">
        <f ca="true">+IF(AND(ISNUMBER(OFFSET('Water Data'!$H$9,0,10*ROW('Water Data'!H196))),'Data Summary'!CG202="Yes"),OFFSET('Water Data'!$H$9,0,10*ROW('Water Data'!H196)),NA())</f>
        <v>#N/A</v>
      </c>
      <c r="S202" s="91" t="e">
        <f ca="true">+IF(AND(ISNUMBER(OFFSET('Water Data'!$I$4,0,10*ROW('Water Data'!I196))),'Data Summary'!CH202="Yes"),100-OFFSET('Water Data'!$I$4,0,10*ROW('Water Data'!I196)),NA())</f>
        <v>#N/A</v>
      </c>
      <c r="T202" s="91" t="e">
        <f ca="true">+IF(AND(ISNUMBER(OFFSET('Water Data'!$I$6,0,10*ROW('Water Data'!I196))),'Data Summary'!CI202="Yes"),OFFSET('Water Data'!$I$6,0,10*ROW('Water Data'!I196)),NA())</f>
        <v>#N/A</v>
      </c>
      <c r="U202" s="91" t="e">
        <f ca="true">+IF(AND(ISNUMBER(OFFSET('Water Data'!$I$9,0,10*ROW('Water Data'!I196))),'Data Summary'!CJ202="Yes"),OFFSET('Water Data'!$I$9,0,10*ROW('Water Data'!I196)),NA())</f>
        <v>#N/A</v>
      </c>
      <c r="V202" s="92" t="e">
        <f ca="true">+IF(AND(ISNUMBER(OFFSET('Sanitation Data'!$D$4,0,10*ROW('Sanitation Data'!D196))),'Data Summary'!CK202="Yes"),100-OFFSET('Sanitation Data'!$D$4,0,10*ROW('Sanitation Data'!D196)),NA())</f>
        <v>#N/A</v>
      </c>
      <c r="W202" s="92" t="e">
        <f ca="true">+IF(AND(ISNUMBER(OFFSET('Sanitation Data'!$D$6,0,10*ROW('Sanitation Data'!D196))),'Data Summary'!CL202="Yes"),OFFSET('Sanitation Data'!$D$6,0,10*ROW('Sanitation Data'!D196)),NA())</f>
        <v>#N/A</v>
      </c>
      <c r="X202" s="92" t="e">
        <f ca="true">+IF(AND(ISNUMBER(OFFSET('Sanitation Data'!$D$10,0,10*ROW('Sanitation Data'!D196))),'Data Summary'!CM202="Yes"),OFFSET('Sanitation Data'!$D$10,0,10*ROW('Sanitation Data'!D196)),NA())</f>
        <v>#N/A</v>
      </c>
      <c r="Y202" s="92" t="e">
        <f ca="true">+IF(AND(ISNUMBER(OFFSET('Sanitation Data'!$D$11,0,10*ROW('Sanitation Data'!D196))),'Data Summary'!CN202="Yes"),OFFSET('Sanitation Data'!$D$11,0,10*ROW('Sanitation Data'!D196)),NA())</f>
        <v>#N/A</v>
      </c>
      <c r="Z202" s="92" t="e">
        <f ca="true">+IF(AND(ISNUMBER(OFFSET('Sanitation Data'!$D$12,0,10*ROW('Sanitation Data'!D196))),'Data Summary'!CO202="Yes"),OFFSET('Sanitation Data'!$D$12,0,10*ROW('Sanitation Data'!D196)),NA())</f>
        <v>#N/A</v>
      </c>
      <c r="AA202" s="92" t="e">
        <f ca="true">+IF(AND(ISNUMBER(OFFSET('Sanitation Data'!$E$4,0,10*ROW('Sanitation Data'!E196))),'Data Summary'!CP202="Yes"),100-OFFSET('Sanitation Data'!$E$4,0,10*ROW('Sanitation Data'!E196)),NA())</f>
        <v>#N/A</v>
      </c>
      <c r="AB202" s="92" t="e">
        <f ca="true">+IF(AND(ISNUMBER(OFFSET('Sanitation Data'!$E$6,0,10*ROW('Sanitation Data'!E196))),'Data Summary'!CQ202="Yes"),OFFSET('Sanitation Data'!$E$6,0,10*ROW('Sanitation Data'!E196)),NA())</f>
        <v>#N/A</v>
      </c>
      <c r="AC202" s="92" t="e">
        <f ca="true">+IF(AND(ISNUMBER(OFFSET('Sanitation Data'!$E$10,0,10*ROW('Sanitation Data'!E196))),'Data Summary'!CR202="Yes"),OFFSET('Sanitation Data'!$E$10,0,10*ROW('Sanitation Data'!E196)),NA())</f>
        <v>#N/A</v>
      </c>
      <c r="AD202" s="92" t="e">
        <f ca="true">+IF(AND(ISNUMBER(OFFSET('Sanitation Data'!$E$11,0,10*ROW('Sanitation Data'!E196))),'Data Summary'!CS202="Yes"),OFFSET('Sanitation Data'!$E$11,0,10*ROW('Sanitation Data'!E196)),NA())</f>
        <v>#N/A</v>
      </c>
      <c r="AE202" s="92" t="e">
        <f ca="true">+IF(AND(ISNUMBER(OFFSET('Sanitation Data'!$E$12,0,10*ROW('Sanitation Data'!E196))),'Data Summary'!CT202="Yes"),OFFSET('Sanitation Data'!$E$12,0,10*ROW('Sanitation Data'!E196)),NA())</f>
        <v>#N/A</v>
      </c>
      <c r="AF202" s="92" t="e">
        <f ca="true">+IF(AND(ISNUMBER(OFFSET('Sanitation Data'!$F$4,0,10*ROW('Sanitation Data'!F196))),'Data Summary'!CU202="Yes"),100-OFFSET('Sanitation Data'!$F$4,0,10*ROW('Sanitation Data'!F196)),NA())</f>
        <v>#N/A</v>
      </c>
      <c r="AG202" s="92" t="e">
        <f ca="true">+IF(AND(ISNUMBER(OFFSET('Sanitation Data'!$F$6,0,10*ROW('Sanitation Data'!F196))),'Data Summary'!CV202="Yes"),OFFSET('Sanitation Data'!$F$6,0,10*ROW('Sanitation Data'!F196)),NA())</f>
        <v>#N/A</v>
      </c>
      <c r="AH202" s="92" t="e">
        <f ca="true">+IF(AND(ISNUMBER(OFFSET('Sanitation Data'!$F$10,0,10*ROW('Sanitation Data'!F196))),'Data Summary'!CW202="Yes"),OFFSET('Sanitation Data'!$F$10,0,10*ROW('Sanitation Data'!F196)),NA())</f>
        <v>#N/A</v>
      </c>
      <c r="AI202" s="92" t="e">
        <f ca="true">+IF(AND(ISNUMBER(OFFSET('Sanitation Data'!$F$11,0,10*ROW('Sanitation Data'!F196))),'Data Summary'!CX202="Yes"),OFFSET('Sanitation Data'!$F$11,0,10*ROW('Sanitation Data'!F196)),NA())</f>
        <v>#N/A</v>
      </c>
      <c r="AJ202" s="92" t="e">
        <f ca="true">+IF(AND(ISNUMBER(OFFSET('Sanitation Data'!$F$12,0,10*ROW('Sanitation Data'!F196))),'Data Summary'!CY202="Yes"),OFFSET('Sanitation Data'!$F$12,0,10*ROW('Sanitation Data'!F196)),NA())</f>
        <v>#N/A</v>
      </c>
      <c r="AK202" s="92" t="e">
        <f ca="true">+IF(AND(ISNUMBER(OFFSET('Sanitation Data'!$G$4,0,10*ROW('Sanitation Data'!G196))),'Data Summary'!CZ202="Yes"),100-OFFSET('Sanitation Data'!$G$4,0,10*ROW('Sanitation Data'!G196)),NA())</f>
        <v>#N/A</v>
      </c>
      <c r="AL202" s="92" t="e">
        <f ca="true">+IF(AND(ISNUMBER(OFFSET('Sanitation Data'!$G$6,0,10*ROW('Sanitation Data'!G196))),'Data Summary'!DA202="Yes"),OFFSET('Sanitation Data'!$G$6,0,10*ROW('Sanitation Data'!G196)),NA())</f>
        <v>#N/A</v>
      </c>
      <c r="AM202" s="92" t="e">
        <f ca="true">+IF(AND(ISNUMBER(OFFSET('Sanitation Data'!$G$10,0,10*ROW('Sanitation Data'!G196))),'Data Summary'!DB202="Yes"),OFFSET('Sanitation Data'!$G$10,0,10*ROW('Sanitation Data'!G196)),NA())</f>
        <v>#N/A</v>
      </c>
      <c r="AN202" s="92" t="e">
        <f ca="true">+IF(AND(ISNUMBER(OFFSET('Sanitation Data'!$G$11,0,10*ROW('Sanitation Data'!G196))),'Data Summary'!DC202="Yes"),OFFSET('Sanitation Data'!$G$11,0,10*ROW('Sanitation Data'!G196)),NA())</f>
        <v>#N/A</v>
      </c>
      <c r="AO202" s="92" t="e">
        <f ca="true">+IF(AND(ISNUMBER(OFFSET('Sanitation Data'!$G$12,0,10*ROW('Sanitation Data'!G196))),'Data Summary'!DD202="Yes"),OFFSET('Sanitation Data'!$G$12,0,10*ROW('Sanitation Data'!G196)),NA())</f>
        <v>#N/A</v>
      </c>
      <c r="AP202" s="92" t="e">
        <f ca="true">+IF(AND(ISNUMBER(OFFSET('Sanitation Data'!$H$4,0,10*ROW('Sanitation Data'!H196))),'Data Summary'!DE202="Yes"),100-OFFSET('Sanitation Data'!$H$4,0,10*ROW('Sanitation Data'!H196)),NA())</f>
        <v>#N/A</v>
      </c>
      <c r="AQ202" s="92" t="e">
        <f ca="true">+IF(AND(ISNUMBER(OFFSET('Sanitation Data'!$H$6,0,10*ROW('Sanitation Data'!H196))),'Data Summary'!DF202="Yes"),OFFSET('Sanitation Data'!$H$6,0,10*ROW('Sanitation Data'!H196)),NA())</f>
        <v>#N/A</v>
      </c>
      <c r="AR202" s="92" t="e">
        <f ca="true">+IF(AND(ISNUMBER(OFFSET('Sanitation Data'!$H$10,0,10*ROW('Sanitation Data'!H196))),'Data Summary'!DG202="Yes"),OFFSET('Sanitation Data'!$H$10,0,10*ROW('Sanitation Data'!H196)),NA())</f>
        <v>#N/A</v>
      </c>
      <c r="AS202" s="92" t="e">
        <f ca="true">+IF(AND(ISNUMBER(OFFSET('Sanitation Data'!$H$11,0,10*ROW('Sanitation Data'!H196))),'Data Summary'!DH202="Yes"),OFFSET('Sanitation Data'!$H$11,0,10*ROW('Sanitation Data'!H196)),NA())</f>
        <v>#N/A</v>
      </c>
      <c r="AT202" s="92" t="e">
        <f ca="true">+IF(AND(ISNUMBER(OFFSET('Sanitation Data'!$H$12,0,10*ROW('Sanitation Data'!H196))),'Data Summary'!DI202="Yes"),OFFSET('Sanitation Data'!$H$12,0,10*ROW('Sanitation Data'!H196)),NA())</f>
        <v>#N/A</v>
      </c>
      <c r="AU202" s="92" t="e">
        <f ca="true">+IF(AND(ISNUMBER(OFFSET('Sanitation Data'!$I$4,0,10*ROW('Sanitation Data'!I196))),'Data Summary'!DJ202="Yes"),100-OFFSET('Sanitation Data'!$I$4,0,10*ROW('Sanitation Data'!I196)),NA())</f>
        <v>#N/A</v>
      </c>
      <c r="AV202" s="92" t="e">
        <f ca="true">+IF(AND(ISNUMBER(OFFSET('Sanitation Data'!$I$6,0,10*ROW('Sanitation Data'!I196))),'Data Summary'!DK202="Yes"),OFFSET('Sanitation Data'!$I$6,0,10*ROW('Sanitation Data'!I196)),NA())</f>
        <v>#N/A</v>
      </c>
      <c r="AW202" s="92" t="e">
        <f ca="true">+IF(AND(ISNUMBER(OFFSET('Sanitation Data'!$I$10,0,10*ROW('Sanitation Data'!I196))),'Data Summary'!DL202="Yes"),OFFSET('Sanitation Data'!$I$10,0,10*ROW('Sanitation Data'!I196)),NA())</f>
        <v>#N/A</v>
      </c>
      <c r="AX202" s="92" t="e">
        <f ca="true">+IF(AND(ISNUMBER(OFFSET('Sanitation Data'!$I$11,0,10*ROW('Sanitation Data'!I196))),'Data Summary'!DM202="Yes"),OFFSET('Sanitation Data'!$I$11,0,10*ROW('Sanitation Data'!I196)),NA())</f>
        <v>#N/A</v>
      </c>
      <c r="AY202" s="92" t="e">
        <f ca="true">+IF(AND(ISNUMBER(OFFSET('Sanitation Data'!$I$12,0,10*ROW('Sanitation Data'!I196))),'Data Summary'!DN202="Yes"),OFFSET('Sanitation Data'!$I$12,0,10*ROW('Sanitation Data'!I196)),NA())</f>
        <v>#N/A</v>
      </c>
      <c r="AZ202" s="93" t="e">
        <f ca="true">+IF(AND(ISNUMBER(OFFSET('Hygiene Data'!$D$5,0,10*ROW('Hygiene Data'!D196))),'Data Summary'!DO202="Yes"),OFFSET('Hygiene Data'!$D$5,0,10*ROW('Hygiene Data'!D196)),NA())</f>
        <v>#N/A</v>
      </c>
      <c r="BA202" s="93" t="e">
        <f ca="true">+IF(AND(ISNUMBER(OFFSET('Hygiene Data'!$D$7,0,10*ROW('Hygiene Data'!D196))),'Data Summary'!DP202="Yes"),OFFSET('Hygiene Data'!$D$7,0,10*ROW('Hygiene Data'!D196)),NA())</f>
        <v>#N/A</v>
      </c>
      <c r="BB202" s="93" t="e">
        <f ca="true">+IF(AND(ISNUMBER(OFFSET('Hygiene Data'!$D$9,0,10*ROW('Hygiene Data'!D196))),'Data Summary'!DQ202="Yes"),OFFSET('Hygiene Data'!$D$9,0,10*ROW('Hygiene Data'!D196)),NA())</f>
        <v>#N/A</v>
      </c>
      <c r="BC202" s="93" t="e">
        <f ca="true">+IF(AND(ISNUMBER(OFFSET('Hygiene Data'!$E$5,0,10*ROW('Hygiene Data'!E196))),'Data Summary'!DR202="Yes"),OFFSET('Hygiene Data'!$E$5,0,10*ROW('Hygiene Data'!E196)),NA())</f>
        <v>#N/A</v>
      </c>
      <c r="BD202" s="93" t="e">
        <f ca="true">+IF(AND(ISNUMBER(OFFSET('Hygiene Data'!$E$7,0,10*ROW('Hygiene Data'!E196))),'Data Summary'!DS202="Yes"),OFFSET('Hygiene Data'!$E$7,0,10*ROW('Hygiene Data'!E196)),NA())</f>
        <v>#N/A</v>
      </c>
      <c r="BE202" s="93" t="e">
        <f ca="true">+IF(AND(ISNUMBER(OFFSET('Hygiene Data'!$E$9,0,10*ROW('Hygiene Data'!E196))),'Data Summary'!DT202="Yes"),OFFSET('Hygiene Data'!$E$9,0,10*ROW('Hygiene Data'!E196)),NA())</f>
        <v>#N/A</v>
      </c>
      <c r="BF202" s="93" t="e">
        <f ca="true">+IF(AND(ISNUMBER(OFFSET('Hygiene Data'!$F$5,0,10*ROW('Hygiene Data'!F196))),'Data Summary'!DU202="Yes"),OFFSET('Hygiene Data'!$F$5,0,10*ROW('Hygiene Data'!F196)),NA())</f>
        <v>#N/A</v>
      </c>
      <c r="BG202" s="93" t="e">
        <f ca="true">+IF(AND(ISNUMBER(OFFSET('Hygiene Data'!$F$7,0,10*ROW('Hygiene Data'!F196))),'Data Summary'!DV202="Yes"),OFFSET('Hygiene Data'!$F$7,0,10*ROW('Hygiene Data'!F196)),NA())</f>
        <v>#N/A</v>
      </c>
      <c r="BH202" s="93" t="e">
        <f ca="true">+IF(AND(ISNUMBER(OFFSET('Hygiene Data'!$F$9,0,10*ROW('Hygiene Data'!F196))),'Data Summary'!DW202="Yes"),OFFSET('Hygiene Data'!$F$9,0,10*ROW('Hygiene Data'!F196)),NA())</f>
        <v>#N/A</v>
      </c>
      <c r="BI202" s="93" t="e">
        <f ca="true">+IF(AND(ISNUMBER(OFFSET('Hygiene Data'!$G$5,0,10*ROW('Hygiene Data'!G196))),'Data Summary'!DX202="Yes"),OFFSET('Hygiene Data'!$G$5,0,10*ROW('Hygiene Data'!G196)),NA())</f>
        <v>#N/A</v>
      </c>
      <c r="BJ202" s="93" t="e">
        <f ca="true">+IF(AND(ISNUMBER(OFFSET('Hygiene Data'!$G$7,0,10*ROW('Hygiene Data'!G196))),'Data Summary'!DY202="Yes"),OFFSET('Hygiene Data'!$G$7,0,10*ROW('Hygiene Data'!G196)),NA())</f>
        <v>#N/A</v>
      </c>
      <c r="BK202" s="93" t="e">
        <f ca="true">+IF(AND(ISNUMBER(OFFSET('Hygiene Data'!$G$9,0,10*ROW('Hygiene Data'!G196))),'Data Summary'!DZ202="Yes"),OFFSET('Hygiene Data'!$G$9,0,10*ROW('Hygiene Data'!G196)),NA())</f>
        <v>#N/A</v>
      </c>
      <c r="BL202" s="93" t="e">
        <f ca="true">+IF(AND(ISNUMBER(OFFSET('Hygiene Data'!$H$5,0,10*ROW('Hygiene Data'!H196))),'Data Summary'!EA202="Yes"),OFFSET('Hygiene Data'!$H$5,0,10*ROW('Hygiene Data'!H196)),NA())</f>
        <v>#N/A</v>
      </c>
      <c r="BM202" s="93" t="e">
        <f ca="true">+IF(AND(ISNUMBER(OFFSET('Hygiene Data'!$H$7,0,10*ROW('Hygiene Data'!H196))),'Data Summary'!EB202="Yes"),OFFSET('Hygiene Data'!$H$7,0,10*ROW('Hygiene Data'!H196)),NA())</f>
        <v>#N/A</v>
      </c>
      <c r="BN202" s="93" t="e">
        <f ca="true">+IF(AND(ISNUMBER(OFFSET('Hygiene Data'!$H$9,0,10*ROW('Hygiene Data'!H196))),'Data Summary'!EC202="Yes"),OFFSET('Hygiene Data'!$H$9,0,10*ROW('Hygiene Data'!H196)),NA())</f>
        <v>#N/A</v>
      </c>
      <c r="BO202" s="93" t="e">
        <f ca="true">+IF(AND(ISNUMBER(OFFSET('Hygiene Data'!$I$5,0,10*ROW('Hygiene Data'!I196))),'Data Summary'!ED202="Yes"),OFFSET('Hygiene Data'!$I$5,0,10*ROW('Hygiene Data'!I196)),NA())</f>
        <v>#N/A</v>
      </c>
      <c r="BP202" s="93" t="e">
        <f ca="true">+IF(AND(ISNUMBER(OFFSET('Hygiene Data'!$I$7,0,10*ROW('Hygiene Data'!I196))),'Data Summary'!EE202="Yes"),OFFSET('Hygiene Data'!$I$7,0,10*ROW('Hygiene Data'!I196)),NA())</f>
        <v>#N/A</v>
      </c>
      <c r="BQ202" s="93" t="e">
        <f ca="true">+IF(AND(ISNUMBER(OFFSET('Hygiene Data'!$I$9,0,10*ROW('Hygiene Data'!I196))),'Data Summary'!EF202="Yes"),OFFSET('Hygiene Data'!$I$9,0,10*ROW('Hygiene Data'!I196)),NA())</f>
        <v>#N/A</v>
      </c>
    </row>
    <row xmlns:x14ac="http://schemas.microsoft.com/office/spreadsheetml/2009/9/ac" r="203" x14ac:dyDescent="0.2">
      <c r="A203" s="328" t="e">
        <f ca="true">+RIGHT('Data Summary'!A203,LEN('Data Summary'!A203)-9)</f>
        <v>#VALUE!</v>
      </c>
      <c r="B203" s="35" t="str">
        <f ca="true">+IF(ISTEXT('Data Summary'!B203),'Data Summary'!B203,"")</f>
        <v/>
      </c>
      <c r="C203" s="327" t="e">
        <f ca="true">+VALUE('Data Summary'!C203)</f>
        <v>#VALUE!</v>
      </c>
      <c r="D203" s="91" t="e">
        <f ca="true">+IF(AND(ISNUMBER(OFFSET('Water Data'!$D$4,0,10*ROW('Water Data'!D197))),'Data Summary'!BS203="Yes"),100-OFFSET('Water Data'!$D$4,0,10*ROW('Water Data'!D197)),NA())</f>
        <v>#N/A</v>
      </c>
      <c r="E203" s="91" t="e">
        <f ca="true">+IF(AND(ISNUMBER(OFFSET('Water Data'!$D$6,0,10*ROW('Water Data'!D197))),'Data Summary'!BT203="Yes"),OFFSET('Water Data'!$D$6,0,10*ROW('Water Data'!D197)),NA())</f>
        <v>#N/A</v>
      </c>
      <c r="F203" s="91" t="e">
        <f ca="true">+IF(AND(ISNUMBER(OFFSET('Water Data'!$D$9,0,10*ROW('Water Data'!D197))),'Data Summary'!BU203="Yes"),OFFSET('Water Data'!$D$9,0,10*ROW('Water Data'!D197)),NA())</f>
        <v>#N/A</v>
      </c>
      <c r="G203" s="91" t="e">
        <f ca="true">+IF(AND(ISNUMBER(OFFSET('Water Data'!$E$4,0,10*ROW('Water Data'!E197))),'Data Summary'!BV203="Yes"),100-OFFSET('Water Data'!$E$4,0,10*ROW('Water Data'!E197)),NA())</f>
        <v>#N/A</v>
      </c>
      <c r="H203" s="91" t="e">
        <f ca="true">+IF(AND(ISNUMBER(OFFSET('Water Data'!$E$6,0,10*ROW('Water Data'!E197))),'Data Summary'!BW203="Yes"),OFFSET('Water Data'!$E$6,0,10*ROW('Water Data'!E197)),NA())</f>
        <v>#N/A</v>
      </c>
      <c r="I203" s="91" t="e">
        <f ca="true">+IF(AND(ISNUMBER(OFFSET('Water Data'!$E$9,0,10*ROW('Water Data'!E197))),'Data Summary'!BX203="Yes"),OFFSET('Water Data'!$E$9,0,10*ROW('Water Data'!E197)),NA())</f>
        <v>#N/A</v>
      </c>
      <c r="J203" s="91" t="e">
        <f ca="true">+IF(AND(ISNUMBER(OFFSET('Water Data'!$F$4,0,10*ROW('Water Data'!F197))),'Data Summary'!BY203="Yes"),100-OFFSET('Water Data'!$F$4,0,10*ROW('Water Data'!F197)),NA())</f>
        <v>#N/A</v>
      </c>
      <c r="K203" s="91" t="e">
        <f ca="true">+IF(AND(ISNUMBER(OFFSET('Water Data'!$F$6,0,10*ROW('Water Data'!F197))),'Data Summary'!BZ203="Yes"),OFFSET('Water Data'!$F$6,0,10*ROW('Water Data'!F197)),NA())</f>
        <v>#N/A</v>
      </c>
      <c r="L203" s="91" t="e">
        <f ca="true">+IF(AND(ISNUMBER(OFFSET('Water Data'!$F$9,0,10*ROW('Water Data'!F197))),'Data Summary'!CA203="Yes"),OFFSET('Water Data'!$F$9,0,10*ROW('Water Data'!F197)),NA())</f>
        <v>#N/A</v>
      </c>
      <c r="M203" s="91" t="e">
        <f ca="true">+IF(AND(ISNUMBER(OFFSET('Water Data'!$G$4,0,10*ROW('Water Data'!G197))),'Data Summary'!CB203="Yes"),100-OFFSET('Water Data'!$G$4,0,10*ROW('Water Data'!G197)),NA())</f>
        <v>#N/A</v>
      </c>
      <c r="N203" s="91" t="e">
        <f ca="true">+IF(AND(ISNUMBER(OFFSET('Water Data'!$G$6,0,10*ROW('Water Data'!G197))),'Data Summary'!CC203="Yes"),OFFSET('Water Data'!$G$6,0,10*ROW('Water Data'!G197)),NA())</f>
        <v>#N/A</v>
      </c>
      <c r="O203" s="91" t="e">
        <f ca="true">+IF(AND(ISNUMBER(OFFSET('Water Data'!$G$9,0,10*ROW('Water Data'!G197))),'Data Summary'!CD203="Yes"),OFFSET('Water Data'!$G$9,0,10*ROW('Water Data'!G197)),NA())</f>
        <v>#N/A</v>
      </c>
      <c r="P203" s="91" t="e">
        <f ca="true">+IF(AND(ISNUMBER(OFFSET('Water Data'!$H$4,0,10*ROW('Water Data'!H197))),'Data Summary'!CE203="Yes"),100-OFFSET('Water Data'!$H$4,0,10*ROW('Water Data'!H197)),NA())</f>
        <v>#N/A</v>
      </c>
      <c r="Q203" s="91" t="e">
        <f ca="true">+IF(AND(ISNUMBER(OFFSET('Water Data'!$H$6,0,10*ROW('Water Data'!H197))),'Data Summary'!CF203="Yes"),OFFSET('Water Data'!$H$6,0,10*ROW('Water Data'!H197)),NA())</f>
        <v>#N/A</v>
      </c>
      <c r="R203" s="91" t="e">
        <f ca="true">+IF(AND(ISNUMBER(OFFSET('Water Data'!$H$9,0,10*ROW('Water Data'!H197))),'Data Summary'!CG203="Yes"),OFFSET('Water Data'!$H$9,0,10*ROW('Water Data'!H197)),NA())</f>
        <v>#N/A</v>
      </c>
      <c r="S203" s="91" t="e">
        <f ca="true">+IF(AND(ISNUMBER(OFFSET('Water Data'!$I$4,0,10*ROW('Water Data'!I197))),'Data Summary'!CH203="Yes"),100-OFFSET('Water Data'!$I$4,0,10*ROW('Water Data'!I197)),NA())</f>
        <v>#N/A</v>
      </c>
      <c r="T203" s="91" t="e">
        <f ca="true">+IF(AND(ISNUMBER(OFFSET('Water Data'!$I$6,0,10*ROW('Water Data'!I197))),'Data Summary'!CI203="Yes"),OFFSET('Water Data'!$I$6,0,10*ROW('Water Data'!I197)),NA())</f>
        <v>#N/A</v>
      </c>
      <c r="U203" s="91" t="e">
        <f ca="true">+IF(AND(ISNUMBER(OFFSET('Water Data'!$I$9,0,10*ROW('Water Data'!I197))),'Data Summary'!CJ203="Yes"),OFFSET('Water Data'!$I$9,0,10*ROW('Water Data'!I197)),NA())</f>
        <v>#N/A</v>
      </c>
      <c r="V203" s="92" t="e">
        <f ca="true">+IF(AND(ISNUMBER(OFFSET('Sanitation Data'!$D$4,0,10*ROW('Sanitation Data'!D197))),'Data Summary'!CK203="Yes"),100-OFFSET('Sanitation Data'!$D$4,0,10*ROW('Sanitation Data'!D197)),NA())</f>
        <v>#N/A</v>
      </c>
      <c r="W203" s="92" t="e">
        <f ca="true">+IF(AND(ISNUMBER(OFFSET('Sanitation Data'!$D$6,0,10*ROW('Sanitation Data'!D197))),'Data Summary'!CL203="Yes"),OFFSET('Sanitation Data'!$D$6,0,10*ROW('Sanitation Data'!D197)),NA())</f>
        <v>#N/A</v>
      </c>
      <c r="X203" s="92" t="e">
        <f ca="true">+IF(AND(ISNUMBER(OFFSET('Sanitation Data'!$D$10,0,10*ROW('Sanitation Data'!D197))),'Data Summary'!CM203="Yes"),OFFSET('Sanitation Data'!$D$10,0,10*ROW('Sanitation Data'!D197)),NA())</f>
        <v>#N/A</v>
      </c>
      <c r="Y203" s="92" t="e">
        <f ca="true">+IF(AND(ISNUMBER(OFFSET('Sanitation Data'!$D$11,0,10*ROW('Sanitation Data'!D197))),'Data Summary'!CN203="Yes"),OFFSET('Sanitation Data'!$D$11,0,10*ROW('Sanitation Data'!D197)),NA())</f>
        <v>#N/A</v>
      </c>
      <c r="Z203" s="92" t="e">
        <f ca="true">+IF(AND(ISNUMBER(OFFSET('Sanitation Data'!$D$12,0,10*ROW('Sanitation Data'!D197))),'Data Summary'!CO203="Yes"),OFFSET('Sanitation Data'!$D$12,0,10*ROW('Sanitation Data'!D197)),NA())</f>
        <v>#N/A</v>
      </c>
      <c r="AA203" s="92" t="e">
        <f ca="true">+IF(AND(ISNUMBER(OFFSET('Sanitation Data'!$E$4,0,10*ROW('Sanitation Data'!E197))),'Data Summary'!CP203="Yes"),100-OFFSET('Sanitation Data'!$E$4,0,10*ROW('Sanitation Data'!E197)),NA())</f>
        <v>#N/A</v>
      </c>
      <c r="AB203" s="92" t="e">
        <f ca="true">+IF(AND(ISNUMBER(OFFSET('Sanitation Data'!$E$6,0,10*ROW('Sanitation Data'!E197))),'Data Summary'!CQ203="Yes"),OFFSET('Sanitation Data'!$E$6,0,10*ROW('Sanitation Data'!E197)),NA())</f>
        <v>#N/A</v>
      </c>
      <c r="AC203" s="92" t="e">
        <f ca="true">+IF(AND(ISNUMBER(OFFSET('Sanitation Data'!$E$10,0,10*ROW('Sanitation Data'!E197))),'Data Summary'!CR203="Yes"),OFFSET('Sanitation Data'!$E$10,0,10*ROW('Sanitation Data'!E197)),NA())</f>
        <v>#N/A</v>
      </c>
      <c r="AD203" s="92" t="e">
        <f ca="true">+IF(AND(ISNUMBER(OFFSET('Sanitation Data'!$E$11,0,10*ROW('Sanitation Data'!E197))),'Data Summary'!CS203="Yes"),OFFSET('Sanitation Data'!$E$11,0,10*ROW('Sanitation Data'!E197)),NA())</f>
        <v>#N/A</v>
      </c>
      <c r="AE203" s="92" t="e">
        <f ca="true">+IF(AND(ISNUMBER(OFFSET('Sanitation Data'!$E$12,0,10*ROW('Sanitation Data'!E197))),'Data Summary'!CT203="Yes"),OFFSET('Sanitation Data'!$E$12,0,10*ROW('Sanitation Data'!E197)),NA())</f>
        <v>#N/A</v>
      </c>
      <c r="AF203" s="92" t="e">
        <f ca="true">+IF(AND(ISNUMBER(OFFSET('Sanitation Data'!$F$4,0,10*ROW('Sanitation Data'!F197))),'Data Summary'!CU203="Yes"),100-OFFSET('Sanitation Data'!$F$4,0,10*ROW('Sanitation Data'!F197)),NA())</f>
        <v>#N/A</v>
      </c>
      <c r="AG203" s="92" t="e">
        <f ca="true">+IF(AND(ISNUMBER(OFFSET('Sanitation Data'!$F$6,0,10*ROW('Sanitation Data'!F197))),'Data Summary'!CV203="Yes"),OFFSET('Sanitation Data'!$F$6,0,10*ROW('Sanitation Data'!F197)),NA())</f>
        <v>#N/A</v>
      </c>
      <c r="AH203" s="92" t="e">
        <f ca="true">+IF(AND(ISNUMBER(OFFSET('Sanitation Data'!$F$10,0,10*ROW('Sanitation Data'!F197))),'Data Summary'!CW203="Yes"),OFFSET('Sanitation Data'!$F$10,0,10*ROW('Sanitation Data'!F197)),NA())</f>
        <v>#N/A</v>
      </c>
      <c r="AI203" s="92" t="e">
        <f ca="true">+IF(AND(ISNUMBER(OFFSET('Sanitation Data'!$F$11,0,10*ROW('Sanitation Data'!F197))),'Data Summary'!CX203="Yes"),OFFSET('Sanitation Data'!$F$11,0,10*ROW('Sanitation Data'!F197)),NA())</f>
        <v>#N/A</v>
      </c>
      <c r="AJ203" s="92" t="e">
        <f ca="true">+IF(AND(ISNUMBER(OFFSET('Sanitation Data'!$F$12,0,10*ROW('Sanitation Data'!F197))),'Data Summary'!CY203="Yes"),OFFSET('Sanitation Data'!$F$12,0,10*ROW('Sanitation Data'!F197)),NA())</f>
        <v>#N/A</v>
      </c>
      <c r="AK203" s="92" t="e">
        <f ca="true">+IF(AND(ISNUMBER(OFFSET('Sanitation Data'!$G$4,0,10*ROW('Sanitation Data'!G197))),'Data Summary'!CZ203="Yes"),100-OFFSET('Sanitation Data'!$G$4,0,10*ROW('Sanitation Data'!G197)),NA())</f>
        <v>#N/A</v>
      </c>
      <c r="AL203" s="92" t="e">
        <f ca="true">+IF(AND(ISNUMBER(OFFSET('Sanitation Data'!$G$6,0,10*ROW('Sanitation Data'!G197))),'Data Summary'!DA203="Yes"),OFFSET('Sanitation Data'!$G$6,0,10*ROW('Sanitation Data'!G197)),NA())</f>
        <v>#N/A</v>
      </c>
      <c r="AM203" s="92" t="e">
        <f ca="true">+IF(AND(ISNUMBER(OFFSET('Sanitation Data'!$G$10,0,10*ROW('Sanitation Data'!G197))),'Data Summary'!DB203="Yes"),OFFSET('Sanitation Data'!$G$10,0,10*ROW('Sanitation Data'!G197)),NA())</f>
        <v>#N/A</v>
      </c>
      <c r="AN203" s="92" t="e">
        <f ca="true">+IF(AND(ISNUMBER(OFFSET('Sanitation Data'!$G$11,0,10*ROW('Sanitation Data'!G197))),'Data Summary'!DC203="Yes"),OFFSET('Sanitation Data'!$G$11,0,10*ROW('Sanitation Data'!G197)),NA())</f>
        <v>#N/A</v>
      </c>
      <c r="AO203" s="92" t="e">
        <f ca="true">+IF(AND(ISNUMBER(OFFSET('Sanitation Data'!$G$12,0,10*ROW('Sanitation Data'!G197))),'Data Summary'!DD203="Yes"),OFFSET('Sanitation Data'!$G$12,0,10*ROW('Sanitation Data'!G197)),NA())</f>
        <v>#N/A</v>
      </c>
      <c r="AP203" s="92" t="e">
        <f ca="true">+IF(AND(ISNUMBER(OFFSET('Sanitation Data'!$H$4,0,10*ROW('Sanitation Data'!H197))),'Data Summary'!DE203="Yes"),100-OFFSET('Sanitation Data'!$H$4,0,10*ROW('Sanitation Data'!H197)),NA())</f>
        <v>#N/A</v>
      </c>
      <c r="AQ203" s="92" t="e">
        <f ca="true">+IF(AND(ISNUMBER(OFFSET('Sanitation Data'!$H$6,0,10*ROW('Sanitation Data'!H197))),'Data Summary'!DF203="Yes"),OFFSET('Sanitation Data'!$H$6,0,10*ROW('Sanitation Data'!H197)),NA())</f>
        <v>#N/A</v>
      </c>
      <c r="AR203" s="92" t="e">
        <f ca="true">+IF(AND(ISNUMBER(OFFSET('Sanitation Data'!$H$10,0,10*ROW('Sanitation Data'!H197))),'Data Summary'!DG203="Yes"),OFFSET('Sanitation Data'!$H$10,0,10*ROW('Sanitation Data'!H197)),NA())</f>
        <v>#N/A</v>
      </c>
      <c r="AS203" s="92" t="e">
        <f ca="true">+IF(AND(ISNUMBER(OFFSET('Sanitation Data'!$H$11,0,10*ROW('Sanitation Data'!H197))),'Data Summary'!DH203="Yes"),OFFSET('Sanitation Data'!$H$11,0,10*ROW('Sanitation Data'!H197)),NA())</f>
        <v>#N/A</v>
      </c>
      <c r="AT203" s="92" t="e">
        <f ca="true">+IF(AND(ISNUMBER(OFFSET('Sanitation Data'!$H$12,0,10*ROW('Sanitation Data'!H197))),'Data Summary'!DI203="Yes"),OFFSET('Sanitation Data'!$H$12,0,10*ROW('Sanitation Data'!H197)),NA())</f>
        <v>#N/A</v>
      </c>
      <c r="AU203" s="92" t="e">
        <f ca="true">+IF(AND(ISNUMBER(OFFSET('Sanitation Data'!$I$4,0,10*ROW('Sanitation Data'!I197))),'Data Summary'!DJ203="Yes"),100-OFFSET('Sanitation Data'!$I$4,0,10*ROW('Sanitation Data'!I197)),NA())</f>
        <v>#N/A</v>
      </c>
      <c r="AV203" s="92" t="e">
        <f ca="true">+IF(AND(ISNUMBER(OFFSET('Sanitation Data'!$I$6,0,10*ROW('Sanitation Data'!I197))),'Data Summary'!DK203="Yes"),OFFSET('Sanitation Data'!$I$6,0,10*ROW('Sanitation Data'!I197)),NA())</f>
        <v>#N/A</v>
      </c>
      <c r="AW203" s="92" t="e">
        <f ca="true">+IF(AND(ISNUMBER(OFFSET('Sanitation Data'!$I$10,0,10*ROW('Sanitation Data'!I197))),'Data Summary'!DL203="Yes"),OFFSET('Sanitation Data'!$I$10,0,10*ROW('Sanitation Data'!I197)),NA())</f>
        <v>#N/A</v>
      </c>
      <c r="AX203" s="92" t="e">
        <f ca="true">+IF(AND(ISNUMBER(OFFSET('Sanitation Data'!$I$11,0,10*ROW('Sanitation Data'!I197))),'Data Summary'!DM203="Yes"),OFFSET('Sanitation Data'!$I$11,0,10*ROW('Sanitation Data'!I197)),NA())</f>
        <v>#N/A</v>
      </c>
      <c r="AY203" s="92" t="e">
        <f ca="true">+IF(AND(ISNUMBER(OFFSET('Sanitation Data'!$I$12,0,10*ROW('Sanitation Data'!I197))),'Data Summary'!DN203="Yes"),OFFSET('Sanitation Data'!$I$12,0,10*ROW('Sanitation Data'!I197)),NA())</f>
        <v>#N/A</v>
      </c>
      <c r="AZ203" s="93" t="e">
        <f ca="true">+IF(AND(ISNUMBER(OFFSET('Hygiene Data'!$D$5,0,10*ROW('Hygiene Data'!D197))),'Data Summary'!DO203="Yes"),OFFSET('Hygiene Data'!$D$5,0,10*ROW('Hygiene Data'!D197)),NA())</f>
        <v>#N/A</v>
      </c>
      <c r="BA203" s="93" t="e">
        <f ca="true">+IF(AND(ISNUMBER(OFFSET('Hygiene Data'!$D$7,0,10*ROW('Hygiene Data'!D197))),'Data Summary'!DP203="Yes"),OFFSET('Hygiene Data'!$D$7,0,10*ROW('Hygiene Data'!D197)),NA())</f>
        <v>#N/A</v>
      </c>
      <c r="BB203" s="93" t="e">
        <f ca="true">+IF(AND(ISNUMBER(OFFSET('Hygiene Data'!$D$9,0,10*ROW('Hygiene Data'!D197))),'Data Summary'!DQ203="Yes"),OFFSET('Hygiene Data'!$D$9,0,10*ROW('Hygiene Data'!D197)),NA())</f>
        <v>#N/A</v>
      </c>
      <c r="BC203" s="93" t="e">
        <f ca="true">+IF(AND(ISNUMBER(OFFSET('Hygiene Data'!$E$5,0,10*ROW('Hygiene Data'!E197))),'Data Summary'!DR203="Yes"),OFFSET('Hygiene Data'!$E$5,0,10*ROW('Hygiene Data'!E197)),NA())</f>
        <v>#N/A</v>
      </c>
      <c r="BD203" s="93" t="e">
        <f ca="true">+IF(AND(ISNUMBER(OFFSET('Hygiene Data'!$E$7,0,10*ROW('Hygiene Data'!E197))),'Data Summary'!DS203="Yes"),OFFSET('Hygiene Data'!$E$7,0,10*ROW('Hygiene Data'!E197)),NA())</f>
        <v>#N/A</v>
      </c>
      <c r="BE203" s="93" t="e">
        <f ca="true">+IF(AND(ISNUMBER(OFFSET('Hygiene Data'!$E$9,0,10*ROW('Hygiene Data'!E197))),'Data Summary'!DT203="Yes"),OFFSET('Hygiene Data'!$E$9,0,10*ROW('Hygiene Data'!E197)),NA())</f>
        <v>#N/A</v>
      </c>
      <c r="BF203" s="93" t="e">
        <f ca="true">+IF(AND(ISNUMBER(OFFSET('Hygiene Data'!$F$5,0,10*ROW('Hygiene Data'!F197))),'Data Summary'!DU203="Yes"),OFFSET('Hygiene Data'!$F$5,0,10*ROW('Hygiene Data'!F197)),NA())</f>
        <v>#N/A</v>
      </c>
      <c r="BG203" s="93" t="e">
        <f ca="true">+IF(AND(ISNUMBER(OFFSET('Hygiene Data'!$F$7,0,10*ROW('Hygiene Data'!F197))),'Data Summary'!DV203="Yes"),OFFSET('Hygiene Data'!$F$7,0,10*ROW('Hygiene Data'!F197)),NA())</f>
        <v>#N/A</v>
      </c>
      <c r="BH203" s="93" t="e">
        <f ca="true">+IF(AND(ISNUMBER(OFFSET('Hygiene Data'!$F$9,0,10*ROW('Hygiene Data'!F197))),'Data Summary'!DW203="Yes"),OFFSET('Hygiene Data'!$F$9,0,10*ROW('Hygiene Data'!F197)),NA())</f>
        <v>#N/A</v>
      </c>
      <c r="BI203" s="93" t="e">
        <f ca="true">+IF(AND(ISNUMBER(OFFSET('Hygiene Data'!$G$5,0,10*ROW('Hygiene Data'!G197))),'Data Summary'!DX203="Yes"),OFFSET('Hygiene Data'!$G$5,0,10*ROW('Hygiene Data'!G197)),NA())</f>
        <v>#N/A</v>
      </c>
      <c r="BJ203" s="93" t="e">
        <f ca="true">+IF(AND(ISNUMBER(OFFSET('Hygiene Data'!$G$7,0,10*ROW('Hygiene Data'!G197))),'Data Summary'!DY203="Yes"),OFFSET('Hygiene Data'!$G$7,0,10*ROW('Hygiene Data'!G197)),NA())</f>
        <v>#N/A</v>
      </c>
      <c r="BK203" s="93" t="e">
        <f ca="true">+IF(AND(ISNUMBER(OFFSET('Hygiene Data'!$G$9,0,10*ROW('Hygiene Data'!G197))),'Data Summary'!DZ203="Yes"),OFFSET('Hygiene Data'!$G$9,0,10*ROW('Hygiene Data'!G197)),NA())</f>
        <v>#N/A</v>
      </c>
      <c r="BL203" s="93" t="e">
        <f ca="true">+IF(AND(ISNUMBER(OFFSET('Hygiene Data'!$H$5,0,10*ROW('Hygiene Data'!H197))),'Data Summary'!EA203="Yes"),OFFSET('Hygiene Data'!$H$5,0,10*ROW('Hygiene Data'!H197)),NA())</f>
        <v>#N/A</v>
      </c>
      <c r="BM203" s="93" t="e">
        <f ca="true">+IF(AND(ISNUMBER(OFFSET('Hygiene Data'!$H$7,0,10*ROW('Hygiene Data'!H197))),'Data Summary'!EB203="Yes"),OFFSET('Hygiene Data'!$H$7,0,10*ROW('Hygiene Data'!H197)),NA())</f>
        <v>#N/A</v>
      </c>
      <c r="BN203" s="93" t="e">
        <f ca="true">+IF(AND(ISNUMBER(OFFSET('Hygiene Data'!$H$9,0,10*ROW('Hygiene Data'!H197))),'Data Summary'!EC203="Yes"),OFFSET('Hygiene Data'!$H$9,0,10*ROW('Hygiene Data'!H197)),NA())</f>
        <v>#N/A</v>
      </c>
      <c r="BO203" s="93" t="e">
        <f ca="true">+IF(AND(ISNUMBER(OFFSET('Hygiene Data'!$I$5,0,10*ROW('Hygiene Data'!I197))),'Data Summary'!ED203="Yes"),OFFSET('Hygiene Data'!$I$5,0,10*ROW('Hygiene Data'!I197)),NA())</f>
        <v>#N/A</v>
      </c>
      <c r="BP203" s="93" t="e">
        <f ca="true">+IF(AND(ISNUMBER(OFFSET('Hygiene Data'!$I$7,0,10*ROW('Hygiene Data'!I197))),'Data Summary'!EE203="Yes"),OFFSET('Hygiene Data'!$I$7,0,10*ROW('Hygiene Data'!I197)),NA())</f>
        <v>#N/A</v>
      </c>
      <c r="BQ203" s="93" t="e">
        <f ca="true">+IF(AND(ISNUMBER(OFFSET('Hygiene Data'!$I$9,0,10*ROW('Hygiene Data'!I197))),'Data Summary'!EF203="Yes"),OFFSET('Hygiene Data'!$I$9,0,10*ROW('Hygiene Data'!I197)),NA())</f>
        <v>#N/A</v>
      </c>
    </row>
    <row xmlns:x14ac="http://schemas.microsoft.com/office/spreadsheetml/2009/9/ac" r="204" x14ac:dyDescent="0.2">
      <c r="A204" s="328" t="e">
        <f ca="true">+RIGHT('Data Summary'!A204,LEN('Data Summary'!A204)-9)</f>
        <v>#VALUE!</v>
      </c>
      <c r="B204" s="35" t="str">
        <f ca="true">+IF(ISTEXT('Data Summary'!B204),'Data Summary'!B204,"")</f>
        <v/>
      </c>
      <c r="C204" s="327" t="e">
        <f ca="true">+VALUE('Data Summary'!C204)</f>
        <v>#VALUE!</v>
      </c>
      <c r="D204" s="91" t="e">
        <f ca="true">+IF(AND(ISNUMBER(OFFSET('Water Data'!$D$4,0,10*ROW('Water Data'!D198))),'Data Summary'!BS204="Yes"),100-OFFSET('Water Data'!$D$4,0,10*ROW('Water Data'!D198)),NA())</f>
        <v>#N/A</v>
      </c>
      <c r="E204" s="91" t="e">
        <f ca="true">+IF(AND(ISNUMBER(OFFSET('Water Data'!$D$6,0,10*ROW('Water Data'!D198))),'Data Summary'!BT204="Yes"),OFFSET('Water Data'!$D$6,0,10*ROW('Water Data'!D198)),NA())</f>
        <v>#N/A</v>
      </c>
      <c r="F204" s="91" t="e">
        <f ca="true">+IF(AND(ISNUMBER(OFFSET('Water Data'!$D$9,0,10*ROW('Water Data'!D198))),'Data Summary'!BU204="Yes"),OFFSET('Water Data'!$D$9,0,10*ROW('Water Data'!D198)),NA())</f>
        <v>#N/A</v>
      </c>
      <c r="G204" s="91" t="e">
        <f ca="true">+IF(AND(ISNUMBER(OFFSET('Water Data'!$E$4,0,10*ROW('Water Data'!E198))),'Data Summary'!BV204="Yes"),100-OFFSET('Water Data'!$E$4,0,10*ROW('Water Data'!E198)),NA())</f>
        <v>#N/A</v>
      </c>
      <c r="H204" s="91" t="e">
        <f ca="true">+IF(AND(ISNUMBER(OFFSET('Water Data'!$E$6,0,10*ROW('Water Data'!E198))),'Data Summary'!BW204="Yes"),OFFSET('Water Data'!$E$6,0,10*ROW('Water Data'!E198)),NA())</f>
        <v>#N/A</v>
      </c>
      <c r="I204" s="91" t="e">
        <f ca="true">+IF(AND(ISNUMBER(OFFSET('Water Data'!$E$9,0,10*ROW('Water Data'!E198))),'Data Summary'!BX204="Yes"),OFFSET('Water Data'!$E$9,0,10*ROW('Water Data'!E198)),NA())</f>
        <v>#N/A</v>
      </c>
      <c r="J204" s="91" t="e">
        <f ca="true">+IF(AND(ISNUMBER(OFFSET('Water Data'!$F$4,0,10*ROW('Water Data'!F198))),'Data Summary'!BY204="Yes"),100-OFFSET('Water Data'!$F$4,0,10*ROW('Water Data'!F198)),NA())</f>
        <v>#N/A</v>
      </c>
      <c r="K204" s="91" t="e">
        <f ca="true">+IF(AND(ISNUMBER(OFFSET('Water Data'!$F$6,0,10*ROW('Water Data'!F198))),'Data Summary'!BZ204="Yes"),OFFSET('Water Data'!$F$6,0,10*ROW('Water Data'!F198)),NA())</f>
        <v>#N/A</v>
      </c>
      <c r="L204" s="91" t="e">
        <f ca="true">+IF(AND(ISNUMBER(OFFSET('Water Data'!$F$9,0,10*ROW('Water Data'!F198))),'Data Summary'!CA204="Yes"),OFFSET('Water Data'!$F$9,0,10*ROW('Water Data'!F198)),NA())</f>
        <v>#N/A</v>
      </c>
      <c r="M204" s="91" t="e">
        <f ca="true">+IF(AND(ISNUMBER(OFFSET('Water Data'!$G$4,0,10*ROW('Water Data'!G198))),'Data Summary'!CB204="Yes"),100-OFFSET('Water Data'!$G$4,0,10*ROW('Water Data'!G198)),NA())</f>
        <v>#N/A</v>
      </c>
      <c r="N204" s="91" t="e">
        <f ca="true">+IF(AND(ISNUMBER(OFFSET('Water Data'!$G$6,0,10*ROW('Water Data'!G198))),'Data Summary'!CC204="Yes"),OFFSET('Water Data'!$G$6,0,10*ROW('Water Data'!G198)),NA())</f>
        <v>#N/A</v>
      </c>
      <c r="O204" s="91" t="e">
        <f ca="true">+IF(AND(ISNUMBER(OFFSET('Water Data'!$G$9,0,10*ROW('Water Data'!G198))),'Data Summary'!CD204="Yes"),OFFSET('Water Data'!$G$9,0,10*ROW('Water Data'!G198)),NA())</f>
        <v>#N/A</v>
      </c>
      <c r="P204" s="91" t="e">
        <f ca="true">+IF(AND(ISNUMBER(OFFSET('Water Data'!$H$4,0,10*ROW('Water Data'!H198))),'Data Summary'!CE204="Yes"),100-OFFSET('Water Data'!$H$4,0,10*ROW('Water Data'!H198)),NA())</f>
        <v>#N/A</v>
      </c>
      <c r="Q204" s="91" t="e">
        <f ca="true">+IF(AND(ISNUMBER(OFFSET('Water Data'!$H$6,0,10*ROW('Water Data'!H198))),'Data Summary'!CF204="Yes"),OFFSET('Water Data'!$H$6,0,10*ROW('Water Data'!H198)),NA())</f>
        <v>#N/A</v>
      </c>
      <c r="R204" s="91" t="e">
        <f ca="true">+IF(AND(ISNUMBER(OFFSET('Water Data'!$H$9,0,10*ROW('Water Data'!H198))),'Data Summary'!CG204="Yes"),OFFSET('Water Data'!$H$9,0,10*ROW('Water Data'!H198)),NA())</f>
        <v>#N/A</v>
      </c>
      <c r="S204" s="91" t="e">
        <f ca="true">+IF(AND(ISNUMBER(OFFSET('Water Data'!$I$4,0,10*ROW('Water Data'!I198))),'Data Summary'!CH204="Yes"),100-OFFSET('Water Data'!$I$4,0,10*ROW('Water Data'!I198)),NA())</f>
        <v>#N/A</v>
      </c>
      <c r="T204" s="91" t="e">
        <f ca="true">+IF(AND(ISNUMBER(OFFSET('Water Data'!$I$6,0,10*ROW('Water Data'!I198))),'Data Summary'!CI204="Yes"),OFFSET('Water Data'!$I$6,0,10*ROW('Water Data'!I198)),NA())</f>
        <v>#N/A</v>
      </c>
      <c r="U204" s="91" t="e">
        <f ca="true">+IF(AND(ISNUMBER(OFFSET('Water Data'!$I$9,0,10*ROW('Water Data'!I198))),'Data Summary'!CJ204="Yes"),OFFSET('Water Data'!$I$9,0,10*ROW('Water Data'!I198)),NA())</f>
        <v>#N/A</v>
      </c>
      <c r="V204" s="92" t="e">
        <f ca="true">+IF(AND(ISNUMBER(OFFSET('Sanitation Data'!$D$4,0,10*ROW('Sanitation Data'!D198))),'Data Summary'!CK204="Yes"),100-OFFSET('Sanitation Data'!$D$4,0,10*ROW('Sanitation Data'!D198)),NA())</f>
        <v>#N/A</v>
      </c>
      <c r="W204" s="92" t="e">
        <f ca="true">+IF(AND(ISNUMBER(OFFSET('Sanitation Data'!$D$6,0,10*ROW('Sanitation Data'!D198))),'Data Summary'!CL204="Yes"),OFFSET('Sanitation Data'!$D$6,0,10*ROW('Sanitation Data'!D198)),NA())</f>
        <v>#N/A</v>
      </c>
      <c r="X204" s="92" t="e">
        <f ca="true">+IF(AND(ISNUMBER(OFFSET('Sanitation Data'!$D$10,0,10*ROW('Sanitation Data'!D198))),'Data Summary'!CM204="Yes"),OFFSET('Sanitation Data'!$D$10,0,10*ROW('Sanitation Data'!D198)),NA())</f>
        <v>#N/A</v>
      </c>
      <c r="Y204" s="92" t="e">
        <f ca="true">+IF(AND(ISNUMBER(OFFSET('Sanitation Data'!$D$11,0,10*ROW('Sanitation Data'!D198))),'Data Summary'!CN204="Yes"),OFFSET('Sanitation Data'!$D$11,0,10*ROW('Sanitation Data'!D198)),NA())</f>
        <v>#N/A</v>
      </c>
      <c r="Z204" s="92" t="e">
        <f ca="true">+IF(AND(ISNUMBER(OFFSET('Sanitation Data'!$D$12,0,10*ROW('Sanitation Data'!D198))),'Data Summary'!CO204="Yes"),OFFSET('Sanitation Data'!$D$12,0,10*ROW('Sanitation Data'!D198)),NA())</f>
        <v>#N/A</v>
      </c>
      <c r="AA204" s="92" t="e">
        <f ca="true">+IF(AND(ISNUMBER(OFFSET('Sanitation Data'!$E$4,0,10*ROW('Sanitation Data'!E198))),'Data Summary'!CP204="Yes"),100-OFFSET('Sanitation Data'!$E$4,0,10*ROW('Sanitation Data'!E198)),NA())</f>
        <v>#N/A</v>
      </c>
      <c r="AB204" s="92" t="e">
        <f ca="true">+IF(AND(ISNUMBER(OFFSET('Sanitation Data'!$E$6,0,10*ROW('Sanitation Data'!E198))),'Data Summary'!CQ204="Yes"),OFFSET('Sanitation Data'!$E$6,0,10*ROW('Sanitation Data'!E198)),NA())</f>
        <v>#N/A</v>
      </c>
      <c r="AC204" s="92" t="e">
        <f ca="true">+IF(AND(ISNUMBER(OFFSET('Sanitation Data'!$E$10,0,10*ROW('Sanitation Data'!E198))),'Data Summary'!CR204="Yes"),OFFSET('Sanitation Data'!$E$10,0,10*ROW('Sanitation Data'!E198)),NA())</f>
        <v>#N/A</v>
      </c>
      <c r="AD204" s="92" t="e">
        <f ca="true">+IF(AND(ISNUMBER(OFFSET('Sanitation Data'!$E$11,0,10*ROW('Sanitation Data'!E198))),'Data Summary'!CS204="Yes"),OFFSET('Sanitation Data'!$E$11,0,10*ROW('Sanitation Data'!E198)),NA())</f>
        <v>#N/A</v>
      </c>
      <c r="AE204" s="92" t="e">
        <f ca="true">+IF(AND(ISNUMBER(OFFSET('Sanitation Data'!$E$12,0,10*ROW('Sanitation Data'!E198))),'Data Summary'!CT204="Yes"),OFFSET('Sanitation Data'!$E$12,0,10*ROW('Sanitation Data'!E198)),NA())</f>
        <v>#N/A</v>
      </c>
      <c r="AF204" s="92" t="e">
        <f ca="true">+IF(AND(ISNUMBER(OFFSET('Sanitation Data'!$F$4,0,10*ROW('Sanitation Data'!F198))),'Data Summary'!CU204="Yes"),100-OFFSET('Sanitation Data'!$F$4,0,10*ROW('Sanitation Data'!F198)),NA())</f>
        <v>#N/A</v>
      </c>
      <c r="AG204" s="92" t="e">
        <f ca="true">+IF(AND(ISNUMBER(OFFSET('Sanitation Data'!$F$6,0,10*ROW('Sanitation Data'!F198))),'Data Summary'!CV204="Yes"),OFFSET('Sanitation Data'!$F$6,0,10*ROW('Sanitation Data'!F198)),NA())</f>
        <v>#N/A</v>
      </c>
      <c r="AH204" s="92" t="e">
        <f ca="true">+IF(AND(ISNUMBER(OFFSET('Sanitation Data'!$F$10,0,10*ROW('Sanitation Data'!F198))),'Data Summary'!CW204="Yes"),OFFSET('Sanitation Data'!$F$10,0,10*ROW('Sanitation Data'!F198)),NA())</f>
        <v>#N/A</v>
      </c>
      <c r="AI204" s="92" t="e">
        <f ca="true">+IF(AND(ISNUMBER(OFFSET('Sanitation Data'!$F$11,0,10*ROW('Sanitation Data'!F198))),'Data Summary'!CX204="Yes"),OFFSET('Sanitation Data'!$F$11,0,10*ROW('Sanitation Data'!F198)),NA())</f>
        <v>#N/A</v>
      </c>
      <c r="AJ204" s="92" t="e">
        <f ca="true">+IF(AND(ISNUMBER(OFFSET('Sanitation Data'!$F$12,0,10*ROW('Sanitation Data'!F198))),'Data Summary'!CY204="Yes"),OFFSET('Sanitation Data'!$F$12,0,10*ROW('Sanitation Data'!F198)),NA())</f>
        <v>#N/A</v>
      </c>
      <c r="AK204" s="92" t="e">
        <f ca="true">+IF(AND(ISNUMBER(OFFSET('Sanitation Data'!$G$4,0,10*ROW('Sanitation Data'!G198))),'Data Summary'!CZ204="Yes"),100-OFFSET('Sanitation Data'!$G$4,0,10*ROW('Sanitation Data'!G198)),NA())</f>
        <v>#N/A</v>
      </c>
      <c r="AL204" s="92" t="e">
        <f ca="true">+IF(AND(ISNUMBER(OFFSET('Sanitation Data'!$G$6,0,10*ROW('Sanitation Data'!G198))),'Data Summary'!DA204="Yes"),OFFSET('Sanitation Data'!$G$6,0,10*ROW('Sanitation Data'!G198)),NA())</f>
        <v>#N/A</v>
      </c>
      <c r="AM204" s="92" t="e">
        <f ca="true">+IF(AND(ISNUMBER(OFFSET('Sanitation Data'!$G$10,0,10*ROW('Sanitation Data'!G198))),'Data Summary'!DB204="Yes"),OFFSET('Sanitation Data'!$G$10,0,10*ROW('Sanitation Data'!G198)),NA())</f>
        <v>#N/A</v>
      </c>
      <c r="AN204" s="92" t="e">
        <f ca="true">+IF(AND(ISNUMBER(OFFSET('Sanitation Data'!$G$11,0,10*ROW('Sanitation Data'!G198))),'Data Summary'!DC204="Yes"),OFFSET('Sanitation Data'!$G$11,0,10*ROW('Sanitation Data'!G198)),NA())</f>
        <v>#N/A</v>
      </c>
      <c r="AO204" s="92" t="e">
        <f ca="true">+IF(AND(ISNUMBER(OFFSET('Sanitation Data'!$G$12,0,10*ROW('Sanitation Data'!G198))),'Data Summary'!DD204="Yes"),OFFSET('Sanitation Data'!$G$12,0,10*ROW('Sanitation Data'!G198)),NA())</f>
        <v>#N/A</v>
      </c>
      <c r="AP204" s="92" t="e">
        <f ca="true">+IF(AND(ISNUMBER(OFFSET('Sanitation Data'!$H$4,0,10*ROW('Sanitation Data'!H198))),'Data Summary'!DE204="Yes"),100-OFFSET('Sanitation Data'!$H$4,0,10*ROW('Sanitation Data'!H198)),NA())</f>
        <v>#N/A</v>
      </c>
      <c r="AQ204" s="92" t="e">
        <f ca="true">+IF(AND(ISNUMBER(OFFSET('Sanitation Data'!$H$6,0,10*ROW('Sanitation Data'!H198))),'Data Summary'!DF204="Yes"),OFFSET('Sanitation Data'!$H$6,0,10*ROW('Sanitation Data'!H198)),NA())</f>
        <v>#N/A</v>
      </c>
      <c r="AR204" s="92" t="e">
        <f ca="true">+IF(AND(ISNUMBER(OFFSET('Sanitation Data'!$H$10,0,10*ROW('Sanitation Data'!H198))),'Data Summary'!DG204="Yes"),OFFSET('Sanitation Data'!$H$10,0,10*ROW('Sanitation Data'!H198)),NA())</f>
        <v>#N/A</v>
      </c>
      <c r="AS204" s="92" t="e">
        <f ca="true">+IF(AND(ISNUMBER(OFFSET('Sanitation Data'!$H$11,0,10*ROW('Sanitation Data'!H198))),'Data Summary'!DH204="Yes"),OFFSET('Sanitation Data'!$H$11,0,10*ROW('Sanitation Data'!H198)),NA())</f>
        <v>#N/A</v>
      </c>
      <c r="AT204" s="92" t="e">
        <f ca="true">+IF(AND(ISNUMBER(OFFSET('Sanitation Data'!$H$12,0,10*ROW('Sanitation Data'!H198))),'Data Summary'!DI204="Yes"),OFFSET('Sanitation Data'!$H$12,0,10*ROW('Sanitation Data'!H198)),NA())</f>
        <v>#N/A</v>
      </c>
      <c r="AU204" s="92" t="e">
        <f ca="true">+IF(AND(ISNUMBER(OFFSET('Sanitation Data'!$I$4,0,10*ROW('Sanitation Data'!I198))),'Data Summary'!DJ204="Yes"),100-OFFSET('Sanitation Data'!$I$4,0,10*ROW('Sanitation Data'!I198)),NA())</f>
        <v>#N/A</v>
      </c>
      <c r="AV204" s="92" t="e">
        <f ca="true">+IF(AND(ISNUMBER(OFFSET('Sanitation Data'!$I$6,0,10*ROW('Sanitation Data'!I198))),'Data Summary'!DK204="Yes"),OFFSET('Sanitation Data'!$I$6,0,10*ROW('Sanitation Data'!I198)),NA())</f>
        <v>#N/A</v>
      </c>
      <c r="AW204" s="92" t="e">
        <f ca="true">+IF(AND(ISNUMBER(OFFSET('Sanitation Data'!$I$10,0,10*ROW('Sanitation Data'!I198))),'Data Summary'!DL204="Yes"),OFFSET('Sanitation Data'!$I$10,0,10*ROW('Sanitation Data'!I198)),NA())</f>
        <v>#N/A</v>
      </c>
      <c r="AX204" s="92" t="e">
        <f ca="true">+IF(AND(ISNUMBER(OFFSET('Sanitation Data'!$I$11,0,10*ROW('Sanitation Data'!I198))),'Data Summary'!DM204="Yes"),OFFSET('Sanitation Data'!$I$11,0,10*ROW('Sanitation Data'!I198)),NA())</f>
        <v>#N/A</v>
      </c>
      <c r="AY204" s="92" t="e">
        <f ca="true">+IF(AND(ISNUMBER(OFFSET('Sanitation Data'!$I$12,0,10*ROW('Sanitation Data'!I198))),'Data Summary'!DN204="Yes"),OFFSET('Sanitation Data'!$I$12,0,10*ROW('Sanitation Data'!I198)),NA())</f>
        <v>#N/A</v>
      </c>
      <c r="AZ204" s="93" t="e">
        <f ca="true">+IF(AND(ISNUMBER(OFFSET('Hygiene Data'!$D$5,0,10*ROW('Hygiene Data'!D198))),'Data Summary'!DO204="Yes"),OFFSET('Hygiene Data'!$D$5,0,10*ROW('Hygiene Data'!D198)),NA())</f>
        <v>#N/A</v>
      </c>
      <c r="BA204" s="93" t="e">
        <f ca="true">+IF(AND(ISNUMBER(OFFSET('Hygiene Data'!$D$7,0,10*ROW('Hygiene Data'!D198))),'Data Summary'!DP204="Yes"),OFFSET('Hygiene Data'!$D$7,0,10*ROW('Hygiene Data'!D198)),NA())</f>
        <v>#N/A</v>
      </c>
      <c r="BB204" s="93" t="e">
        <f ca="true">+IF(AND(ISNUMBER(OFFSET('Hygiene Data'!$D$9,0,10*ROW('Hygiene Data'!D198))),'Data Summary'!DQ204="Yes"),OFFSET('Hygiene Data'!$D$9,0,10*ROW('Hygiene Data'!D198)),NA())</f>
        <v>#N/A</v>
      </c>
      <c r="BC204" s="93" t="e">
        <f ca="true">+IF(AND(ISNUMBER(OFFSET('Hygiene Data'!$E$5,0,10*ROW('Hygiene Data'!E198))),'Data Summary'!DR204="Yes"),OFFSET('Hygiene Data'!$E$5,0,10*ROW('Hygiene Data'!E198)),NA())</f>
        <v>#N/A</v>
      </c>
      <c r="BD204" s="93" t="e">
        <f ca="true">+IF(AND(ISNUMBER(OFFSET('Hygiene Data'!$E$7,0,10*ROW('Hygiene Data'!E198))),'Data Summary'!DS204="Yes"),OFFSET('Hygiene Data'!$E$7,0,10*ROW('Hygiene Data'!E198)),NA())</f>
        <v>#N/A</v>
      </c>
      <c r="BE204" s="93" t="e">
        <f ca="true">+IF(AND(ISNUMBER(OFFSET('Hygiene Data'!$E$9,0,10*ROW('Hygiene Data'!E198))),'Data Summary'!DT204="Yes"),OFFSET('Hygiene Data'!$E$9,0,10*ROW('Hygiene Data'!E198)),NA())</f>
        <v>#N/A</v>
      </c>
      <c r="BF204" s="93" t="e">
        <f ca="true">+IF(AND(ISNUMBER(OFFSET('Hygiene Data'!$F$5,0,10*ROW('Hygiene Data'!F198))),'Data Summary'!DU204="Yes"),OFFSET('Hygiene Data'!$F$5,0,10*ROW('Hygiene Data'!F198)),NA())</f>
        <v>#N/A</v>
      </c>
      <c r="BG204" s="93" t="e">
        <f ca="true">+IF(AND(ISNUMBER(OFFSET('Hygiene Data'!$F$7,0,10*ROW('Hygiene Data'!F198))),'Data Summary'!DV204="Yes"),OFFSET('Hygiene Data'!$F$7,0,10*ROW('Hygiene Data'!F198)),NA())</f>
        <v>#N/A</v>
      </c>
      <c r="BH204" s="93" t="e">
        <f ca="true">+IF(AND(ISNUMBER(OFFSET('Hygiene Data'!$F$9,0,10*ROW('Hygiene Data'!F198))),'Data Summary'!DW204="Yes"),OFFSET('Hygiene Data'!$F$9,0,10*ROW('Hygiene Data'!F198)),NA())</f>
        <v>#N/A</v>
      </c>
      <c r="BI204" s="93" t="e">
        <f ca="true">+IF(AND(ISNUMBER(OFFSET('Hygiene Data'!$G$5,0,10*ROW('Hygiene Data'!G198))),'Data Summary'!DX204="Yes"),OFFSET('Hygiene Data'!$G$5,0,10*ROW('Hygiene Data'!G198)),NA())</f>
        <v>#N/A</v>
      </c>
      <c r="BJ204" s="93" t="e">
        <f ca="true">+IF(AND(ISNUMBER(OFFSET('Hygiene Data'!$G$7,0,10*ROW('Hygiene Data'!G198))),'Data Summary'!DY204="Yes"),OFFSET('Hygiene Data'!$G$7,0,10*ROW('Hygiene Data'!G198)),NA())</f>
        <v>#N/A</v>
      </c>
      <c r="BK204" s="93" t="e">
        <f ca="true">+IF(AND(ISNUMBER(OFFSET('Hygiene Data'!$G$9,0,10*ROW('Hygiene Data'!G198))),'Data Summary'!DZ204="Yes"),OFFSET('Hygiene Data'!$G$9,0,10*ROW('Hygiene Data'!G198)),NA())</f>
        <v>#N/A</v>
      </c>
      <c r="BL204" s="93" t="e">
        <f ca="true">+IF(AND(ISNUMBER(OFFSET('Hygiene Data'!$H$5,0,10*ROW('Hygiene Data'!H198))),'Data Summary'!EA204="Yes"),OFFSET('Hygiene Data'!$H$5,0,10*ROW('Hygiene Data'!H198)),NA())</f>
        <v>#N/A</v>
      </c>
      <c r="BM204" s="93" t="e">
        <f ca="true">+IF(AND(ISNUMBER(OFFSET('Hygiene Data'!$H$7,0,10*ROW('Hygiene Data'!H198))),'Data Summary'!EB204="Yes"),OFFSET('Hygiene Data'!$H$7,0,10*ROW('Hygiene Data'!H198)),NA())</f>
        <v>#N/A</v>
      </c>
      <c r="BN204" s="93" t="e">
        <f ca="true">+IF(AND(ISNUMBER(OFFSET('Hygiene Data'!$H$9,0,10*ROW('Hygiene Data'!H198))),'Data Summary'!EC204="Yes"),OFFSET('Hygiene Data'!$H$9,0,10*ROW('Hygiene Data'!H198)),NA())</f>
        <v>#N/A</v>
      </c>
      <c r="BO204" s="93" t="e">
        <f ca="true">+IF(AND(ISNUMBER(OFFSET('Hygiene Data'!$I$5,0,10*ROW('Hygiene Data'!I198))),'Data Summary'!ED204="Yes"),OFFSET('Hygiene Data'!$I$5,0,10*ROW('Hygiene Data'!I198)),NA())</f>
        <v>#N/A</v>
      </c>
      <c r="BP204" s="93" t="e">
        <f ca="true">+IF(AND(ISNUMBER(OFFSET('Hygiene Data'!$I$7,0,10*ROW('Hygiene Data'!I198))),'Data Summary'!EE204="Yes"),OFFSET('Hygiene Data'!$I$7,0,10*ROW('Hygiene Data'!I198)),NA())</f>
        <v>#N/A</v>
      </c>
      <c r="BQ204" s="93" t="e">
        <f ca="true">+IF(AND(ISNUMBER(OFFSET('Hygiene Data'!$I$9,0,10*ROW('Hygiene Data'!I198))),'Data Summary'!EF204="Yes"),OFFSET('Hygiene Data'!$I$9,0,10*ROW('Hygiene Data'!I198)),NA())</f>
        <v>#N/A</v>
      </c>
    </row>
    <row xmlns:x14ac="http://schemas.microsoft.com/office/spreadsheetml/2009/9/ac" r="205" x14ac:dyDescent="0.2">
      <c r="A205" s="328" t="e">
        <f ca="true">+RIGHT('Data Summary'!A205,LEN('Data Summary'!A205)-9)</f>
        <v>#VALUE!</v>
      </c>
      <c r="B205" s="35" t="str">
        <f ca="true">+IF(ISTEXT('Data Summary'!B205),'Data Summary'!B205,"")</f>
        <v/>
      </c>
      <c r="C205" s="327" t="e">
        <f ca="true">+VALUE('Data Summary'!C205)</f>
        <v>#VALUE!</v>
      </c>
      <c r="D205" s="91" t="e">
        <f ca="true">+IF(AND(ISNUMBER(OFFSET('Water Data'!$D$4,0,10*ROW('Water Data'!D199))),'Data Summary'!BS205="Yes"),100-OFFSET('Water Data'!$D$4,0,10*ROW('Water Data'!D199)),NA())</f>
        <v>#N/A</v>
      </c>
      <c r="E205" s="91" t="e">
        <f ca="true">+IF(AND(ISNUMBER(OFFSET('Water Data'!$D$6,0,10*ROW('Water Data'!D199))),'Data Summary'!BT205="Yes"),OFFSET('Water Data'!$D$6,0,10*ROW('Water Data'!D199)),NA())</f>
        <v>#N/A</v>
      </c>
      <c r="F205" s="91" t="e">
        <f ca="true">+IF(AND(ISNUMBER(OFFSET('Water Data'!$D$9,0,10*ROW('Water Data'!D199))),'Data Summary'!BU205="Yes"),OFFSET('Water Data'!$D$9,0,10*ROW('Water Data'!D199)),NA())</f>
        <v>#N/A</v>
      </c>
      <c r="G205" s="91" t="e">
        <f ca="true">+IF(AND(ISNUMBER(OFFSET('Water Data'!$E$4,0,10*ROW('Water Data'!E199))),'Data Summary'!BV205="Yes"),100-OFFSET('Water Data'!$E$4,0,10*ROW('Water Data'!E199)),NA())</f>
        <v>#N/A</v>
      </c>
      <c r="H205" s="91" t="e">
        <f ca="true">+IF(AND(ISNUMBER(OFFSET('Water Data'!$E$6,0,10*ROW('Water Data'!E199))),'Data Summary'!BW205="Yes"),OFFSET('Water Data'!$E$6,0,10*ROW('Water Data'!E199)),NA())</f>
        <v>#N/A</v>
      </c>
      <c r="I205" s="91" t="e">
        <f ca="true">+IF(AND(ISNUMBER(OFFSET('Water Data'!$E$9,0,10*ROW('Water Data'!E199))),'Data Summary'!BX205="Yes"),OFFSET('Water Data'!$E$9,0,10*ROW('Water Data'!E199)),NA())</f>
        <v>#N/A</v>
      </c>
      <c r="J205" s="91" t="e">
        <f ca="true">+IF(AND(ISNUMBER(OFFSET('Water Data'!$F$4,0,10*ROW('Water Data'!F199))),'Data Summary'!BY205="Yes"),100-OFFSET('Water Data'!$F$4,0,10*ROW('Water Data'!F199)),NA())</f>
        <v>#N/A</v>
      </c>
      <c r="K205" s="91" t="e">
        <f ca="true">+IF(AND(ISNUMBER(OFFSET('Water Data'!$F$6,0,10*ROW('Water Data'!F199))),'Data Summary'!BZ205="Yes"),OFFSET('Water Data'!$F$6,0,10*ROW('Water Data'!F199)),NA())</f>
        <v>#N/A</v>
      </c>
      <c r="L205" s="91" t="e">
        <f ca="true">+IF(AND(ISNUMBER(OFFSET('Water Data'!$F$9,0,10*ROW('Water Data'!F199))),'Data Summary'!CA205="Yes"),OFFSET('Water Data'!$F$9,0,10*ROW('Water Data'!F199)),NA())</f>
        <v>#N/A</v>
      </c>
      <c r="M205" s="91" t="e">
        <f ca="true">+IF(AND(ISNUMBER(OFFSET('Water Data'!$G$4,0,10*ROW('Water Data'!G199))),'Data Summary'!CB205="Yes"),100-OFFSET('Water Data'!$G$4,0,10*ROW('Water Data'!G199)),NA())</f>
        <v>#N/A</v>
      </c>
      <c r="N205" s="91" t="e">
        <f ca="true">+IF(AND(ISNUMBER(OFFSET('Water Data'!$G$6,0,10*ROW('Water Data'!G199))),'Data Summary'!CC205="Yes"),OFFSET('Water Data'!$G$6,0,10*ROW('Water Data'!G199)),NA())</f>
        <v>#N/A</v>
      </c>
      <c r="O205" s="91" t="e">
        <f ca="true">+IF(AND(ISNUMBER(OFFSET('Water Data'!$G$9,0,10*ROW('Water Data'!G199))),'Data Summary'!CD205="Yes"),OFFSET('Water Data'!$G$9,0,10*ROW('Water Data'!G199)),NA())</f>
        <v>#N/A</v>
      </c>
      <c r="P205" s="91" t="e">
        <f ca="true">+IF(AND(ISNUMBER(OFFSET('Water Data'!$H$4,0,10*ROW('Water Data'!H199))),'Data Summary'!CE205="Yes"),100-OFFSET('Water Data'!$H$4,0,10*ROW('Water Data'!H199)),NA())</f>
        <v>#N/A</v>
      </c>
      <c r="Q205" s="91" t="e">
        <f ca="true">+IF(AND(ISNUMBER(OFFSET('Water Data'!$H$6,0,10*ROW('Water Data'!H199))),'Data Summary'!CF205="Yes"),OFFSET('Water Data'!$H$6,0,10*ROW('Water Data'!H199)),NA())</f>
        <v>#N/A</v>
      </c>
      <c r="R205" s="91" t="e">
        <f ca="true">+IF(AND(ISNUMBER(OFFSET('Water Data'!$H$9,0,10*ROW('Water Data'!H199))),'Data Summary'!CG205="Yes"),OFFSET('Water Data'!$H$9,0,10*ROW('Water Data'!H199)),NA())</f>
        <v>#N/A</v>
      </c>
      <c r="S205" s="91" t="e">
        <f ca="true">+IF(AND(ISNUMBER(OFFSET('Water Data'!$I$4,0,10*ROW('Water Data'!I199))),'Data Summary'!CH205="Yes"),100-OFFSET('Water Data'!$I$4,0,10*ROW('Water Data'!I199)),NA())</f>
        <v>#N/A</v>
      </c>
      <c r="T205" s="91" t="e">
        <f ca="true">+IF(AND(ISNUMBER(OFFSET('Water Data'!$I$6,0,10*ROW('Water Data'!I199))),'Data Summary'!CI205="Yes"),OFFSET('Water Data'!$I$6,0,10*ROW('Water Data'!I199)),NA())</f>
        <v>#N/A</v>
      </c>
      <c r="U205" s="91" t="e">
        <f ca="true">+IF(AND(ISNUMBER(OFFSET('Water Data'!$I$9,0,10*ROW('Water Data'!I199))),'Data Summary'!CJ205="Yes"),OFFSET('Water Data'!$I$9,0,10*ROW('Water Data'!I199)),NA())</f>
        <v>#N/A</v>
      </c>
      <c r="V205" s="92" t="e">
        <f ca="true">+IF(AND(ISNUMBER(OFFSET('Sanitation Data'!$D$4,0,10*ROW('Sanitation Data'!D199))),'Data Summary'!CK205="Yes"),100-OFFSET('Sanitation Data'!$D$4,0,10*ROW('Sanitation Data'!D199)),NA())</f>
        <v>#N/A</v>
      </c>
      <c r="W205" s="92" t="e">
        <f ca="true">+IF(AND(ISNUMBER(OFFSET('Sanitation Data'!$D$6,0,10*ROW('Sanitation Data'!D199))),'Data Summary'!CL205="Yes"),OFFSET('Sanitation Data'!$D$6,0,10*ROW('Sanitation Data'!D199)),NA())</f>
        <v>#N/A</v>
      </c>
      <c r="X205" s="92" t="e">
        <f ca="true">+IF(AND(ISNUMBER(OFFSET('Sanitation Data'!$D$10,0,10*ROW('Sanitation Data'!D199))),'Data Summary'!CM205="Yes"),OFFSET('Sanitation Data'!$D$10,0,10*ROW('Sanitation Data'!D199)),NA())</f>
        <v>#N/A</v>
      </c>
      <c r="Y205" s="92" t="e">
        <f ca="true">+IF(AND(ISNUMBER(OFFSET('Sanitation Data'!$D$11,0,10*ROW('Sanitation Data'!D199))),'Data Summary'!CN205="Yes"),OFFSET('Sanitation Data'!$D$11,0,10*ROW('Sanitation Data'!D199)),NA())</f>
        <v>#N/A</v>
      </c>
      <c r="Z205" s="92" t="e">
        <f ca="true">+IF(AND(ISNUMBER(OFFSET('Sanitation Data'!$D$12,0,10*ROW('Sanitation Data'!D199))),'Data Summary'!CO205="Yes"),OFFSET('Sanitation Data'!$D$12,0,10*ROW('Sanitation Data'!D199)),NA())</f>
        <v>#N/A</v>
      </c>
      <c r="AA205" s="92" t="e">
        <f ca="true">+IF(AND(ISNUMBER(OFFSET('Sanitation Data'!$E$4,0,10*ROW('Sanitation Data'!E199))),'Data Summary'!CP205="Yes"),100-OFFSET('Sanitation Data'!$E$4,0,10*ROW('Sanitation Data'!E199)),NA())</f>
        <v>#N/A</v>
      </c>
      <c r="AB205" s="92" t="e">
        <f ca="true">+IF(AND(ISNUMBER(OFFSET('Sanitation Data'!$E$6,0,10*ROW('Sanitation Data'!E199))),'Data Summary'!CQ205="Yes"),OFFSET('Sanitation Data'!$E$6,0,10*ROW('Sanitation Data'!E199)),NA())</f>
        <v>#N/A</v>
      </c>
      <c r="AC205" s="92" t="e">
        <f ca="true">+IF(AND(ISNUMBER(OFFSET('Sanitation Data'!$E$10,0,10*ROW('Sanitation Data'!E199))),'Data Summary'!CR205="Yes"),OFFSET('Sanitation Data'!$E$10,0,10*ROW('Sanitation Data'!E199)),NA())</f>
        <v>#N/A</v>
      </c>
      <c r="AD205" s="92" t="e">
        <f ca="true">+IF(AND(ISNUMBER(OFFSET('Sanitation Data'!$E$11,0,10*ROW('Sanitation Data'!E199))),'Data Summary'!CS205="Yes"),OFFSET('Sanitation Data'!$E$11,0,10*ROW('Sanitation Data'!E199)),NA())</f>
        <v>#N/A</v>
      </c>
      <c r="AE205" s="92" t="e">
        <f ca="true">+IF(AND(ISNUMBER(OFFSET('Sanitation Data'!$E$12,0,10*ROW('Sanitation Data'!E199))),'Data Summary'!CT205="Yes"),OFFSET('Sanitation Data'!$E$12,0,10*ROW('Sanitation Data'!E199)),NA())</f>
        <v>#N/A</v>
      </c>
      <c r="AF205" s="92" t="e">
        <f ca="true">+IF(AND(ISNUMBER(OFFSET('Sanitation Data'!$F$4,0,10*ROW('Sanitation Data'!F199))),'Data Summary'!CU205="Yes"),100-OFFSET('Sanitation Data'!$F$4,0,10*ROW('Sanitation Data'!F199)),NA())</f>
        <v>#N/A</v>
      </c>
      <c r="AG205" s="92" t="e">
        <f ca="true">+IF(AND(ISNUMBER(OFFSET('Sanitation Data'!$F$6,0,10*ROW('Sanitation Data'!F199))),'Data Summary'!CV205="Yes"),OFFSET('Sanitation Data'!$F$6,0,10*ROW('Sanitation Data'!F199)),NA())</f>
        <v>#N/A</v>
      </c>
      <c r="AH205" s="92" t="e">
        <f ca="true">+IF(AND(ISNUMBER(OFFSET('Sanitation Data'!$F$10,0,10*ROW('Sanitation Data'!F199))),'Data Summary'!CW205="Yes"),OFFSET('Sanitation Data'!$F$10,0,10*ROW('Sanitation Data'!F199)),NA())</f>
        <v>#N/A</v>
      </c>
      <c r="AI205" s="92" t="e">
        <f ca="true">+IF(AND(ISNUMBER(OFFSET('Sanitation Data'!$F$11,0,10*ROW('Sanitation Data'!F199))),'Data Summary'!CX205="Yes"),OFFSET('Sanitation Data'!$F$11,0,10*ROW('Sanitation Data'!F199)),NA())</f>
        <v>#N/A</v>
      </c>
      <c r="AJ205" s="92" t="e">
        <f ca="true">+IF(AND(ISNUMBER(OFFSET('Sanitation Data'!$F$12,0,10*ROW('Sanitation Data'!F199))),'Data Summary'!CY205="Yes"),OFFSET('Sanitation Data'!$F$12,0,10*ROW('Sanitation Data'!F199)),NA())</f>
        <v>#N/A</v>
      </c>
      <c r="AK205" s="92" t="e">
        <f ca="true">+IF(AND(ISNUMBER(OFFSET('Sanitation Data'!$G$4,0,10*ROW('Sanitation Data'!G199))),'Data Summary'!CZ205="Yes"),100-OFFSET('Sanitation Data'!$G$4,0,10*ROW('Sanitation Data'!G199)),NA())</f>
        <v>#N/A</v>
      </c>
      <c r="AL205" s="92" t="e">
        <f ca="true">+IF(AND(ISNUMBER(OFFSET('Sanitation Data'!$G$6,0,10*ROW('Sanitation Data'!G199))),'Data Summary'!DA205="Yes"),OFFSET('Sanitation Data'!$G$6,0,10*ROW('Sanitation Data'!G199)),NA())</f>
        <v>#N/A</v>
      </c>
      <c r="AM205" s="92" t="e">
        <f ca="true">+IF(AND(ISNUMBER(OFFSET('Sanitation Data'!$G$10,0,10*ROW('Sanitation Data'!G199))),'Data Summary'!DB205="Yes"),OFFSET('Sanitation Data'!$G$10,0,10*ROW('Sanitation Data'!G199)),NA())</f>
        <v>#N/A</v>
      </c>
      <c r="AN205" s="92" t="e">
        <f ca="true">+IF(AND(ISNUMBER(OFFSET('Sanitation Data'!$G$11,0,10*ROW('Sanitation Data'!G199))),'Data Summary'!DC205="Yes"),OFFSET('Sanitation Data'!$G$11,0,10*ROW('Sanitation Data'!G199)),NA())</f>
        <v>#N/A</v>
      </c>
      <c r="AO205" s="92" t="e">
        <f ca="true">+IF(AND(ISNUMBER(OFFSET('Sanitation Data'!$G$12,0,10*ROW('Sanitation Data'!G199))),'Data Summary'!DD205="Yes"),OFFSET('Sanitation Data'!$G$12,0,10*ROW('Sanitation Data'!G199)),NA())</f>
        <v>#N/A</v>
      </c>
      <c r="AP205" s="92" t="e">
        <f ca="true">+IF(AND(ISNUMBER(OFFSET('Sanitation Data'!$H$4,0,10*ROW('Sanitation Data'!H199))),'Data Summary'!DE205="Yes"),100-OFFSET('Sanitation Data'!$H$4,0,10*ROW('Sanitation Data'!H199)),NA())</f>
        <v>#N/A</v>
      </c>
      <c r="AQ205" s="92" t="e">
        <f ca="true">+IF(AND(ISNUMBER(OFFSET('Sanitation Data'!$H$6,0,10*ROW('Sanitation Data'!H199))),'Data Summary'!DF205="Yes"),OFFSET('Sanitation Data'!$H$6,0,10*ROW('Sanitation Data'!H199)),NA())</f>
        <v>#N/A</v>
      </c>
      <c r="AR205" s="92" t="e">
        <f ca="true">+IF(AND(ISNUMBER(OFFSET('Sanitation Data'!$H$10,0,10*ROW('Sanitation Data'!H199))),'Data Summary'!DG205="Yes"),OFFSET('Sanitation Data'!$H$10,0,10*ROW('Sanitation Data'!H199)),NA())</f>
        <v>#N/A</v>
      </c>
      <c r="AS205" s="92" t="e">
        <f ca="true">+IF(AND(ISNUMBER(OFFSET('Sanitation Data'!$H$11,0,10*ROW('Sanitation Data'!H199))),'Data Summary'!DH205="Yes"),OFFSET('Sanitation Data'!$H$11,0,10*ROW('Sanitation Data'!H199)),NA())</f>
        <v>#N/A</v>
      </c>
      <c r="AT205" s="92" t="e">
        <f ca="true">+IF(AND(ISNUMBER(OFFSET('Sanitation Data'!$H$12,0,10*ROW('Sanitation Data'!H199))),'Data Summary'!DI205="Yes"),OFFSET('Sanitation Data'!$H$12,0,10*ROW('Sanitation Data'!H199)),NA())</f>
        <v>#N/A</v>
      </c>
      <c r="AU205" s="92" t="e">
        <f ca="true">+IF(AND(ISNUMBER(OFFSET('Sanitation Data'!$I$4,0,10*ROW('Sanitation Data'!I199))),'Data Summary'!DJ205="Yes"),100-OFFSET('Sanitation Data'!$I$4,0,10*ROW('Sanitation Data'!I199)),NA())</f>
        <v>#N/A</v>
      </c>
      <c r="AV205" s="92" t="e">
        <f ca="true">+IF(AND(ISNUMBER(OFFSET('Sanitation Data'!$I$6,0,10*ROW('Sanitation Data'!I199))),'Data Summary'!DK205="Yes"),OFFSET('Sanitation Data'!$I$6,0,10*ROW('Sanitation Data'!I199)),NA())</f>
        <v>#N/A</v>
      </c>
      <c r="AW205" s="92" t="e">
        <f ca="true">+IF(AND(ISNUMBER(OFFSET('Sanitation Data'!$I$10,0,10*ROW('Sanitation Data'!I199))),'Data Summary'!DL205="Yes"),OFFSET('Sanitation Data'!$I$10,0,10*ROW('Sanitation Data'!I199)),NA())</f>
        <v>#N/A</v>
      </c>
      <c r="AX205" s="92" t="e">
        <f ca="true">+IF(AND(ISNUMBER(OFFSET('Sanitation Data'!$I$11,0,10*ROW('Sanitation Data'!I199))),'Data Summary'!DM205="Yes"),OFFSET('Sanitation Data'!$I$11,0,10*ROW('Sanitation Data'!I199)),NA())</f>
        <v>#N/A</v>
      </c>
      <c r="AY205" s="92" t="e">
        <f ca="true">+IF(AND(ISNUMBER(OFFSET('Sanitation Data'!$I$12,0,10*ROW('Sanitation Data'!I199))),'Data Summary'!DN205="Yes"),OFFSET('Sanitation Data'!$I$12,0,10*ROW('Sanitation Data'!I199)),NA())</f>
        <v>#N/A</v>
      </c>
      <c r="AZ205" s="93" t="e">
        <f ca="true">+IF(AND(ISNUMBER(OFFSET('Hygiene Data'!$D$5,0,10*ROW('Hygiene Data'!D199))),'Data Summary'!DO205="Yes"),OFFSET('Hygiene Data'!$D$5,0,10*ROW('Hygiene Data'!D199)),NA())</f>
        <v>#N/A</v>
      </c>
      <c r="BA205" s="93" t="e">
        <f ca="true">+IF(AND(ISNUMBER(OFFSET('Hygiene Data'!$D$7,0,10*ROW('Hygiene Data'!D199))),'Data Summary'!DP205="Yes"),OFFSET('Hygiene Data'!$D$7,0,10*ROW('Hygiene Data'!D199)),NA())</f>
        <v>#N/A</v>
      </c>
      <c r="BB205" s="93" t="e">
        <f ca="true">+IF(AND(ISNUMBER(OFFSET('Hygiene Data'!$D$9,0,10*ROW('Hygiene Data'!D199))),'Data Summary'!DQ205="Yes"),OFFSET('Hygiene Data'!$D$9,0,10*ROW('Hygiene Data'!D199)),NA())</f>
        <v>#N/A</v>
      </c>
      <c r="BC205" s="93" t="e">
        <f ca="true">+IF(AND(ISNUMBER(OFFSET('Hygiene Data'!$E$5,0,10*ROW('Hygiene Data'!E199))),'Data Summary'!DR205="Yes"),OFFSET('Hygiene Data'!$E$5,0,10*ROW('Hygiene Data'!E199)),NA())</f>
        <v>#N/A</v>
      </c>
      <c r="BD205" s="93" t="e">
        <f ca="true">+IF(AND(ISNUMBER(OFFSET('Hygiene Data'!$E$7,0,10*ROW('Hygiene Data'!E199))),'Data Summary'!DS205="Yes"),OFFSET('Hygiene Data'!$E$7,0,10*ROW('Hygiene Data'!E199)),NA())</f>
        <v>#N/A</v>
      </c>
      <c r="BE205" s="93" t="e">
        <f ca="true">+IF(AND(ISNUMBER(OFFSET('Hygiene Data'!$E$9,0,10*ROW('Hygiene Data'!E199))),'Data Summary'!DT205="Yes"),OFFSET('Hygiene Data'!$E$9,0,10*ROW('Hygiene Data'!E199)),NA())</f>
        <v>#N/A</v>
      </c>
      <c r="BF205" s="93" t="e">
        <f ca="true">+IF(AND(ISNUMBER(OFFSET('Hygiene Data'!$F$5,0,10*ROW('Hygiene Data'!F199))),'Data Summary'!DU205="Yes"),OFFSET('Hygiene Data'!$F$5,0,10*ROW('Hygiene Data'!F199)),NA())</f>
        <v>#N/A</v>
      </c>
      <c r="BG205" s="93" t="e">
        <f ca="true">+IF(AND(ISNUMBER(OFFSET('Hygiene Data'!$F$7,0,10*ROW('Hygiene Data'!F199))),'Data Summary'!DV205="Yes"),OFFSET('Hygiene Data'!$F$7,0,10*ROW('Hygiene Data'!F199)),NA())</f>
        <v>#N/A</v>
      </c>
      <c r="BH205" s="93" t="e">
        <f ca="true">+IF(AND(ISNUMBER(OFFSET('Hygiene Data'!$F$9,0,10*ROW('Hygiene Data'!F199))),'Data Summary'!DW205="Yes"),OFFSET('Hygiene Data'!$F$9,0,10*ROW('Hygiene Data'!F199)),NA())</f>
        <v>#N/A</v>
      </c>
      <c r="BI205" s="93" t="e">
        <f ca="true">+IF(AND(ISNUMBER(OFFSET('Hygiene Data'!$G$5,0,10*ROW('Hygiene Data'!G199))),'Data Summary'!DX205="Yes"),OFFSET('Hygiene Data'!$G$5,0,10*ROW('Hygiene Data'!G199)),NA())</f>
        <v>#N/A</v>
      </c>
      <c r="BJ205" s="93" t="e">
        <f ca="true">+IF(AND(ISNUMBER(OFFSET('Hygiene Data'!$G$7,0,10*ROW('Hygiene Data'!G199))),'Data Summary'!DY205="Yes"),OFFSET('Hygiene Data'!$G$7,0,10*ROW('Hygiene Data'!G199)),NA())</f>
        <v>#N/A</v>
      </c>
      <c r="BK205" s="93" t="e">
        <f ca="true">+IF(AND(ISNUMBER(OFFSET('Hygiene Data'!$G$9,0,10*ROW('Hygiene Data'!G199))),'Data Summary'!DZ205="Yes"),OFFSET('Hygiene Data'!$G$9,0,10*ROW('Hygiene Data'!G199)),NA())</f>
        <v>#N/A</v>
      </c>
      <c r="BL205" s="93" t="e">
        <f ca="true">+IF(AND(ISNUMBER(OFFSET('Hygiene Data'!$H$5,0,10*ROW('Hygiene Data'!H199))),'Data Summary'!EA205="Yes"),OFFSET('Hygiene Data'!$H$5,0,10*ROW('Hygiene Data'!H199)),NA())</f>
        <v>#N/A</v>
      </c>
      <c r="BM205" s="93" t="e">
        <f ca="true">+IF(AND(ISNUMBER(OFFSET('Hygiene Data'!$H$7,0,10*ROW('Hygiene Data'!H199))),'Data Summary'!EB205="Yes"),OFFSET('Hygiene Data'!$H$7,0,10*ROW('Hygiene Data'!H199)),NA())</f>
        <v>#N/A</v>
      </c>
      <c r="BN205" s="93" t="e">
        <f ca="true">+IF(AND(ISNUMBER(OFFSET('Hygiene Data'!$H$9,0,10*ROW('Hygiene Data'!H199))),'Data Summary'!EC205="Yes"),OFFSET('Hygiene Data'!$H$9,0,10*ROW('Hygiene Data'!H199)),NA())</f>
        <v>#N/A</v>
      </c>
      <c r="BO205" s="93" t="e">
        <f ca="true">+IF(AND(ISNUMBER(OFFSET('Hygiene Data'!$I$5,0,10*ROW('Hygiene Data'!I199))),'Data Summary'!ED205="Yes"),OFFSET('Hygiene Data'!$I$5,0,10*ROW('Hygiene Data'!I199)),NA())</f>
        <v>#N/A</v>
      </c>
      <c r="BP205" s="93" t="e">
        <f ca="true">+IF(AND(ISNUMBER(OFFSET('Hygiene Data'!$I$7,0,10*ROW('Hygiene Data'!I199))),'Data Summary'!EE205="Yes"),OFFSET('Hygiene Data'!$I$7,0,10*ROW('Hygiene Data'!I199)),NA())</f>
        <v>#N/A</v>
      </c>
      <c r="BQ205" s="93" t="e">
        <f ca="true">+IF(AND(ISNUMBER(OFFSET('Hygiene Data'!$I$9,0,10*ROW('Hygiene Data'!I199))),'Data Summary'!EF205="Yes"),OFFSET('Hygiene Data'!$I$9,0,10*ROW('Hygiene Data'!I199)),NA())</f>
        <v>#N/A</v>
      </c>
    </row>
    <row xmlns:x14ac="http://schemas.microsoft.com/office/spreadsheetml/2009/9/ac" r="206" x14ac:dyDescent="0.2">
      <c r="A206" s="328" t="e">
        <f ca="true">+RIGHT('Data Summary'!A206,LEN('Data Summary'!A206)-9)</f>
        <v>#VALUE!</v>
      </c>
      <c r="B206" s="35" t="str">
        <f ca="true">+IF(ISTEXT('Data Summary'!B206),'Data Summary'!B206,"")</f>
        <v/>
      </c>
      <c r="C206" s="327" t="e">
        <f ca="true">+VALUE('Data Summary'!C206)</f>
        <v>#VALUE!</v>
      </c>
      <c r="D206" s="91" t="e">
        <f ca="true">+IF(AND(ISNUMBER(OFFSET('Water Data'!$D$4,0,10*ROW('Water Data'!D200))),'Data Summary'!BS206="Yes"),100-OFFSET('Water Data'!$D$4,0,10*ROW('Water Data'!D200)),NA())</f>
        <v>#N/A</v>
      </c>
      <c r="E206" s="91" t="e">
        <f ca="true">+IF(AND(ISNUMBER(OFFSET('Water Data'!$D$6,0,10*ROW('Water Data'!D200))),'Data Summary'!BT206="Yes"),OFFSET('Water Data'!$D$6,0,10*ROW('Water Data'!D200)),NA())</f>
        <v>#N/A</v>
      </c>
      <c r="F206" s="91" t="e">
        <f ca="true">+IF(AND(ISNUMBER(OFFSET('Water Data'!$D$9,0,10*ROW('Water Data'!D200))),'Data Summary'!BU206="Yes"),OFFSET('Water Data'!$D$9,0,10*ROW('Water Data'!D200)),NA())</f>
        <v>#N/A</v>
      </c>
      <c r="G206" s="91" t="e">
        <f ca="true">+IF(AND(ISNUMBER(OFFSET('Water Data'!$E$4,0,10*ROW('Water Data'!E200))),'Data Summary'!BV206="Yes"),100-OFFSET('Water Data'!$E$4,0,10*ROW('Water Data'!E200)),NA())</f>
        <v>#N/A</v>
      </c>
      <c r="H206" s="91" t="e">
        <f ca="true">+IF(AND(ISNUMBER(OFFSET('Water Data'!$E$6,0,10*ROW('Water Data'!E200))),'Data Summary'!BW206="Yes"),OFFSET('Water Data'!$E$6,0,10*ROW('Water Data'!E200)),NA())</f>
        <v>#N/A</v>
      </c>
      <c r="I206" s="91" t="e">
        <f ca="true">+IF(AND(ISNUMBER(OFFSET('Water Data'!$E$9,0,10*ROW('Water Data'!E200))),'Data Summary'!BX206="Yes"),OFFSET('Water Data'!$E$9,0,10*ROW('Water Data'!E200)),NA())</f>
        <v>#N/A</v>
      </c>
      <c r="J206" s="91" t="e">
        <f ca="true">+IF(AND(ISNUMBER(OFFSET('Water Data'!$F$4,0,10*ROW('Water Data'!F200))),'Data Summary'!BY206="Yes"),100-OFFSET('Water Data'!$F$4,0,10*ROW('Water Data'!F200)),NA())</f>
        <v>#N/A</v>
      </c>
      <c r="K206" s="91" t="e">
        <f ca="true">+IF(AND(ISNUMBER(OFFSET('Water Data'!$F$6,0,10*ROW('Water Data'!F200))),'Data Summary'!BZ206="Yes"),OFFSET('Water Data'!$F$6,0,10*ROW('Water Data'!F200)),NA())</f>
        <v>#N/A</v>
      </c>
      <c r="L206" s="91" t="e">
        <f ca="true">+IF(AND(ISNUMBER(OFFSET('Water Data'!$F$9,0,10*ROW('Water Data'!F200))),'Data Summary'!CA206="Yes"),OFFSET('Water Data'!$F$9,0,10*ROW('Water Data'!F200)),NA())</f>
        <v>#N/A</v>
      </c>
      <c r="M206" s="91" t="e">
        <f ca="true">+IF(AND(ISNUMBER(OFFSET('Water Data'!$G$4,0,10*ROW('Water Data'!G200))),'Data Summary'!CB206="Yes"),100-OFFSET('Water Data'!$G$4,0,10*ROW('Water Data'!G200)),NA())</f>
        <v>#N/A</v>
      </c>
      <c r="N206" s="91" t="e">
        <f ca="true">+IF(AND(ISNUMBER(OFFSET('Water Data'!$G$6,0,10*ROW('Water Data'!G200))),'Data Summary'!CC206="Yes"),OFFSET('Water Data'!$G$6,0,10*ROW('Water Data'!G200)),NA())</f>
        <v>#N/A</v>
      </c>
      <c r="O206" s="91" t="e">
        <f ca="true">+IF(AND(ISNUMBER(OFFSET('Water Data'!$G$9,0,10*ROW('Water Data'!G200))),'Data Summary'!CD206="Yes"),OFFSET('Water Data'!$G$9,0,10*ROW('Water Data'!G200)),NA())</f>
        <v>#N/A</v>
      </c>
      <c r="P206" s="91" t="e">
        <f ca="true">+IF(AND(ISNUMBER(OFFSET('Water Data'!$H$4,0,10*ROW('Water Data'!H200))),'Data Summary'!CE206="Yes"),100-OFFSET('Water Data'!$H$4,0,10*ROW('Water Data'!H200)),NA())</f>
        <v>#N/A</v>
      </c>
      <c r="Q206" s="91" t="e">
        <f ca="true">+IF(AND(ISNUMBER(OFFSET('Water Data'!$H$6,0,10*ROW('Water Data'!H200))),'Data Summary'!CF206="Yes"),OFFSET('Water Data'!$H$6,0,10*ROW('Water Data'!H200)),NA())</f>
        <v>#N/A</v>
      </c>
      <c r="R206" s="91" t="e">
        <f ca="true">+IF(AND(ISNUMBER(OFFSET('Water Data'!$H$9,0,10*ROW('Water Data'!H200))),'Data Summary'!CG206="Yes"),OFFSET('Water Data'!$H$9,0,10*ROW('Water Data'!H200)),NA())</f>
        <v>#N/A</v>
      </c>
      <c r="S206" s="91" t="e">
        <f ca="true">+IF(AND(ISNUMBER(OFFSET('Water Data'!$I$4,0,10*ROW('Water Data'!I200))),'Data Summary'!CH206="Yes"),100-OFFSET('Water Data'!$I$4,0,10*ROW('Water Data'!I200)),NA())</f>
        <v>#N/A</v>
      </c>
      <c r="T206" s="91" t="e">
        <f ca="true">+IF(AND(ISNUMBER(OFFSET('Water Data'!$I$6,0,10*ROW('Water Data'!I200))),'Data Summary'!CI206="Yes"),OFFSET('Water Data'!$I$6,0,10*ROW('Water Data'!I200)),NA())</f>
        <v>#N/A</v>
      </c>
      <c r="U206" s="91" t="e">
        <f ca="true">+IF(AND(ISNUMBER(OFFSET('Water Data'!$I$9,0,10*ROW('Water Data'!I200))),'Data Summary'!CJ206="Yes"),OFFSET('Water Data'!$I$9,0,10*ROW('Water Data'!I200)),NA())</f>
        <v>#N/A</v>
      </c>
      <c r="V206" s="92" t="e">
        <f ca="true">+IF(AND(ISNUMBER(OFFSET('Sanitation Data'!$D$4,0,10*ROW('Sanitation Data'!D200))),'Data Summary'!CK206="Yes"),100-OFFSET('Sanitation Data'!$D$4,0,10*ROW('Sanitation Data'!D200)),NA())</f>
        <v>#N/A</v>
      </c>
      <c r="W206" s="92" t="e">
        <f ca="true">+IF(AND(ISNUMBER(OFFSET('Sanitation Data'!$D$6,0,10*ROW('Sanitation Data'!D200))),'Data Summary'!CL206="Yes"),OFFSET('Sanitation Data'!$D$6,0,10*ROW('Sanitation Data'!D200)),NA())</f>
        <v>#N/A</v>
      </c>
      <c r="X206" s="92" t="e">
        <f ca="true">+IF(AND(ISNUMBER(OFFSET('Sanitation Data'!$D$10,0,10*ROW('Sanitation Data'!D200))),'Data Summary'!CM206="Yes"),OFFSET('Sanitation Data'!$D$10,0,10*ROW('Sanitation Data'!D200)),NA())</f>
        <v>#N/A</v>
      </c>
      <c r="Y206" s="92" t="e">
        <f ca="true">+IF(AND(ISNUMBER(OFFSET('Sanitation Data'!$D$11,0,10*ROW('Sanitation Data'!D200))),'Data Summary'!CN206="Yes"),OFFSET('Sanitation Data'!$D$11,0,10*ROW('Sanitation Data'!D200)),NA())</f>
        <v>#N/A</v>
      </c>
      <c r="Z206" s="92" t="e">
        <f ca="true">+IF(AND(ISNUMBER(OFFSET('Sanitation Data'!$D$12,0,10*ROW('Sanitation Data'!D200))),'Data Summary'!CO206="Yes"),OFFSET('Sanitation Data'!$D$12,0,10*ROW('Sanitation Data'!D200)),NA())</f>
        <v>#N/A</v>
      </c>
      <c r="AA206" s="92" t="e">
        <f ca="true">+IF(AND(ISNUMBER(OFFSET('Sanitation Data'!$E$4,0,10*ROW('Sanitation Data'!E200))),'Data Summary'!CP206="Yes"),100-OFFSET('Sanitation Data'!$E$4,0,10*ROW('Sanitation Data'!E200)),NA())</f>
        <v>#N/A</v>
      </c>
      <c r="AB206" s="92" t="e">
        <f ca="true">+IF(AND(ISNUMBER(OFFSET('Sanitation Data'!$E$6,0,10*ROW('Sanitation Data'!E200))),'Data Summary'!CQ206="Yes"),OFFSET('Sanitation Data'!$E$6,0,10*ROW('Sanitation Data'!E200)),NA())</f>
        <v>#N/A</v>
      </c>
      <c r="AC206" s="92" t="e">
        <f ca="true">+IF(AND(ISNUMBER(OFFSET('Sanitation Data'!$E$10,0,10*ROW('Sanitation Data'!E200))),'Data Summary'!CR206="Yes"),OFFSET('Sanitation Data'!$E$10,0,10*ROW('Sanitation Data'!E200)),NA())</f>
        <v>#N/A</v>
      </c>
      <c r="AD206" s="92" t="e">
        <f ca="true">+IF(AND(ISNUMBER(OFFSET('Sanitation Data'!$E$11,0,10*ROW('Sanitation Data'!E200))),'Data Summary'!CS206="Yes"),OFFSET('Sanitation Data'!$E$11,0,10*ROW('Sanitation Data'!E200)),NA())</f>
        <v>#N/A</v>
      </c>
      <c r="AE206" s="92" t="e">
        <f ca="true">+IF(AND(ISNUMBER(OFFSET('Sanitation Data'!$E$12,0,10*ROW('Sanitation Data'!E200))),'Data Summary'!CT206="Yes"),OFFSET('Sanitation Data'!$E$12,0,10*ROW('Sanitation Data'!E200)),NA())</f>
        <v>#N/A</v>
      </c>
      <c r="AF206" s="92" t="e">
        <f ca="true">+IF(AND(ISNUMBER(OFFSET('Sanitation Data'!$F$4,0,10*ROW('Sanitation Data'!F200))),'Data Summary'!CU206="Yes"),100-OFFSET('Sanitation Data'!$F$4,0,10*ROW('Sanitation Data'!F200)),NA())</f>
        <v>#N/A</v>
      </c>
      <c r="AG206" s="92" t="e">
        <f ca="true">+IF(AND(ISNUMBER(OFFSET('Sanitation Data'!$F$6,0,10*ROW('Sanitation Data'!F200))),'Data Summary'!CV206="Yes"),OFFSET('Sanitation Data'!$F$6,0,10*ROW('Sanitation Data'!F200)),NA())</f>
        <v>#N/A</v>
      </c>
      <c r="AH206" s="92" t="e">
        <f ca="true">+IF(AND(ISNUMBER(OFFSET('Sanitation Data'!$F$10,0,10*ROW('Sanitation Data'!F200))),'Data Summary'!CW206="Yes"),OFFSET('Sanitation Data'!$F$10,0,10*ROW('Sanitation Data'!F200)),NA())</f>
        <v>#N/A</v>
      </c>
      <c r="AI206" s="92" t="e">
        <f ca="true">+IF(AND(ISNUMBER(OFFSET('Sanitation Data'!$F$11,0,10*ROW('Sanitation Data'!F200))),'Data Summary'!CX206="Yes"),OFFSET('Sanitation Data'!$F$11,0,10*ROW('Sanitation Data'!F200)),NA())</f>
        <v>#N/A</v>
      </c>
      <c r="AJ206" s="92" t="e">
        <f ca="true">+IF(AND(ISNUMBER(OFFSET('Sanitation Data'!$F$12,0,10*ROW('Sanitation Data'!F200))),'Data Summary'!CY206="Yes"),OFFSET('Sanitation Data'!$F$12,0,10*ROW('Sanitation Data'!F200)),NA())</f>
        <v>#N/A</v>
      </c>
      <c r="AK206" s="92" t="e">
        <f ca="true">+IF(AND(ISNUMBER(OFFSET('Sanitation Data'!$G$4,0,10*ROW('Sanitation Data'!G200))),'Data Summary'!CZ206="Yes"),100-OFFSET('Sanitation Data'!$G$4,0,10*ROW('Sanitation Data'!G200)),NA())</f>
        <v>#N/A</v>
      </c>
      <c r="AL206" s="92" t="e">
        <f ca="true">+IF(AND(ISNUMBER(OFFSET('Sanitation Data'!$G$6,0,10*ROW('Sanitation Data'!G200))),'Data Summary'!DA206="Yes"),OFFSET('Sanitation Data'!$G$6,0,10*ROW('Sanitation Data'!G200)),NA())</f>
        <v>#N/A</v>
      </c>
      <c r="AM206" s="92" t="e">
        <f ca="true">+IF(AND(ISNUMBER(OFFSET('Sanitation Data'!$G$10,0,10*ROW('Sanitation Data'!G200))),'Data Summary'!DB206="Yes"),OFFSET('Sanitation Data'!$G$10,0,10*ROW('Sanitation Data'!G200)),NA())</f>
        <v>#N/A</v>
      </c>
      <c r="AN206" s="92" t="e">
        <f ca="true">+IF(AND(ISNUMBER(OFFSET('Sanitation Data'!$G$11,0,10*ROW('Sanitation Data'!G200))),'Data Summary'!DC206="Yes"),OFFSET('Sanitation Data'!$G$11,0,10*ROW('Sanitation Data'!G200)),NA())</f>
        <v>#N/A</v>
      </c>
      <c r="AO206" s="92" t="e">
        <f ca="true">+IF(AND(ISNUMBER(OFFSET('Sanitation Data'!$G$12,0,10*ROW('Sanitation Data'!G200))),'Data Summary'!DD206="Yes"),OFFSET('Sanitation Data'!$G$12,0,10*ROW('Sanitation Data'!G200)),NA())</f>
        <v>#N/A</v>
      </c>
      <c r="AP206" s="92" t="e">
        <f ca="true">+IF(AND(ISNUMBER(OFFSET('Sanitation Data'!$H$4,0,10*ROW('Sanitation Data'!H200))),'Data Summary'!DE206="Yes"),100-OFFSET('Sanitation Data'!$H$4,0,10*ROW('Sanitation Data'!H200)),NA())</f>
        <v>#N/A</v>
      </c>
      <c r="AQ206" s="92" t="e">
        <f ca="true">+IF(AND(ISNUMBER(OFFSET('Sanitation Data'!$H$6,0,10*ROW('Sanitation Data'!H200))),'Data Summary'!DF206="Yes"),OFFSET('Sanitation Data'!$H$6,0,10*ROW('Sanitation Data'!H200)),NA())</f>
        <v>#N/A</v>
      </c>
      <c r="AR206" s="92" t="e">
        <f ca="true">+IF(AND(ISNUMBER(OFFSET('Sanitation Data'!$H$10,0,10*ROW('Sanitation Data'!H200))),'Data Summary'!DG206="Yes"),OFFSET('Sanitation Data'!$H$10,0,10*ROW('Sanitation Data'!H200)),NA())</f>
        <v>#N/A</v>
      </c>
      <c r="AS206" s="92" t="e">
        <f ca="true">+IF(AND(ISNUMBER(OFFSET('Sanitation Data'!$H$11,0,10*ROW('Sanitation Data'!H200))),'Data Summary'!DH206="Yes"),OFFSET('Sanitation Data'!$H$11,0,10*ROW('Sanitation Data'!H200)),NA())</f>
        <v>#N/A</v>
      </c>
      <c r="AT206" s="92" t="e">
        <f ca="true">+IF(AND(ISNUMBER(OFFSET('Sanitation Data'!$H$12,0,10*ROW('Sanitation Data'!H200))),'Data Summary'!DI206="Yes"),OFFSET('Sanitation Data'!$H$12,0,10*ROW('Sanitation Data'!H200)),NA())</f>
        <v>#N/A</v>
      </c>
      <c r="AU206" s="92" t="e">
        <f ca="true">+IF(AND(ISNUMBER(OFFSET('Sanitation Data'!$I$4,0,10*ROW('Sanitation Data'!I200))),'Data Summary'!DJ206="Yes"),100-OFFSET('Sanitation Data'!$I$4,0,10*ROW('Sanitation Data'!I200)),NA())</f>
        <v>#N/A</v>
      </c>
      <c r="AV206" s="92" t="e">
        <f ca="true">+IF(AND(ISNUMBER(OFFSET('Sanitation Data'!$I$6,0,10*ROW('Sanitation Data'!I200))),'Data Summary'!DK206="Yes"),OFFSET('Sanitation Data'!$I$6,0,10*ROW('Sanitation Data'!I200)),NA())</f>
        <v>#N/A</v>
      </c>
      <c r="AW206" s="92" t="e">
        <f ca="true">+IF(AND(ISNUMBER(OFFSET('Sanitation Data'!$I$10,0,10*ROW('Sanitation Data'!I200))),'Data Summary'!DL206="Yes"),OFFSET('Sanitation Data'!$I$10,0,10*ROW('Sanitation Data'!I200)),NA())</f>
        <v>#N/A</v>
      </c>
      <c r="AX206" s="92" t="e">
        <f ca="true">+IF(AND(ISNUMBER(OFFSET('Sanitation Data'!$I$11,0,10*ROW('Sanitation Data'!I200))),'Data Summary'!DM206="Yes"),OFFSET('Sanitation Data'!$I$11,0,10*ROW('Sanitation Data'!I200)),NA())</f>
        <v>#N/A</v>
      </c>
      <c r="AY206" s="92" t="e">
        <f ca="true">+IF(AND(ISNUMBER(OFFSET('Sanitation Data'!$I$12,0,10*ROW('Sanitation Data'!I200))),'Data Summary'!DN206="Yes"),OFFSET('Sanitation Data'!$I$12,0,10*ROW('Sanitation Data'!I200)),NA())</f>
        <v>#N/A</v>
      </c>
      <c r="AZ206" s="93" t="e">
        <f ca="true">+IF(AND(ISNUMBER(OFFSET('Hygiene Data'!$D$5,0,10*ROW('Hygiene Data'!D200))),'Data Summary'!DO206="Yes"),OFFSET('Hygiene Data'!$D$5,0,10*ROW('Hygiene Data'!D200)),NA())</f>
        <v>#N/A</v>
      </c>
      <c r="BA206" s="93" t="e">
        <f ca="true">+IF(AND(ISNUMBER(OFFSET('Hygiene Data'!$D$7,0,10*ROW('Hygiene Data'!D200))),'Data Summary'!DP206="Yes"),OFFSET('Hygiene Data'!$D$7,0,10*ROW('Hygiene Data'!D200)),NA())</f>
        <v>#N/A</v>
      </c>
      <c r="BB206" s="93" t="e">
        <f ca="true">+IF(AND(ISNUMBER(OFFSET('Hygiene Data'!$D$9,0,10*ROW('Hygiene Data'!D200))),'Data Summary'!DQ206="Yes"),OFFSET('Hygiene Data'!$D$9,0,10*ROW('Hygiene Data'!D200)),NA())</f>
        <v>#N/A</v>
      </c>
      <c r="BC206" s="93" t="e">
        <f ca="true">+IF(AND(ISNUMBER(OFFSET('Hygiene Data'!$E$5,0,10*ROW('Hygiene Data'!E200))),'Data Summary'!DR206="Yes"),OFFSET('Hygiene Data'!$E$5,0,10*ROW('Hygiene Data'!E200)),NA())</f>
        <v>#N/A</v>
      </c>
      <c r="BD206" s="93" t="e">
        <f ca="true">+IF(AND(ISNUMBER(OFFSET('Hygiene Data'!$E$7,0,10*ROW('Hygiene Data'!E200))),'Data Summary'!DS206="Yes"),OFFSET('Hygiene Data'!$E$7,0,10*ROW('Hygiene Data'!E200)),NA())</f>
        <v>#N/A</v>
      </c>
      <c r="BE206" s="93" t="e">
        <f ca="true">+IF(AND(ISNUMBER(OFFSET('Hygiene Data'!$E$9,0,10*ROW('Hygiene Data'!E200))),'Data Summary'!DT206="Yes"),OFFSET('Hygiene Data'!$E$9,0,10*ROW('Hygiene Data'!E200)),NA())</f>
        <v>#N/A</v>
      </c>
      <c r="BF206" s="93" t="e">
        <f ca="true">+IF(AND(ISNUMBER(OFFSET('Hygiene Data'!$F$5,0,10*ROW('Hygiene Data'!F200))),'Data Summary'!DU206="Yes"),OFFSET('Hygiene Data'!$F$5,0,10*ROW('Hygiene Data'!F200)),NA())</f>
        <v>#N/A</v>
      </c>
      <c r="BG206" s="93" t="e">
        <f ca="true">+IF(AND(ISNUMBER(OFFSET('Hygiene Data'!$F$7,0,10*ROW('Hygiene Data'!F200))),'Data Summary'!DV206="Yes"),OFFSET('Hygiene Data'!$F$7,0,10*ROW('Hygiene Data'!F200)),NA())</f>
        <v>#N/A</v>
      </c>
      <c r="BH206" s="93" t="e">
        <f ca="true">+IF(AND(ISNUMBER(OFFSET('Hygiene Data'!$F$9,0,10*ROW('Hygiene Data'!F200))),'Data Summary'!DW206="Yes"),OFFSET('Hygiene Data'!$F$9,0,10*ROW('Hygiene Data'!F200)),NA())</f>
        <v>#N/A</v>
      </c>
      <c r="BI206" s="93" t="e">
        <f ca="true">+IF(AND(ISNUMBER(OFFSET('Hygiene Data'!$G$5,0,10*ROW('Hygiene Data'!G200))),'Data Summary'!DX206="Yes"),OFFSET('Hygiene Data'!$G$5,0,10*ROW('Hygiene Data'!G200)),NA())</f>
        <v>#N/A</v>
      </c>
      <c r="BJ206" s="93" t="e">
        <f ca="true">+IF(AND(ISNUMBER(OFFSET('Hygiene Data'!$G$7,0,10*ROW('Hygiene Data'!G200))),'Data Summary'!DY206="Yes"),OFFSET('Hygiene Data'!$G$7,0,10*ROW('Hygiene Data'!G200)),NA())</f>
        <v>#N/A</v>
      </c>
      <c r="BK206" s="93" t="e">
        <f ca="true">+IF(AND(ISNUMBER(OFFSET('Hygiene Data'!$G$9,0,10*ROW('Hygiene Data'!G200))),'Data Summary'!DZ206="Yes"),OFFSET('Hygiene Data'!$G$9,0,10*ROW('Hygiene Data'!G200)),NA())</f>
        <v>#N/A</v>
      </c>
      <c r="BL206" s="93" t="e">
        <f ca="true">+IF(AND(ISNUMBER(OFFSET('Hygiene Data'!$H$5,0,10*ROW('Hygiene Data'!H200))),'Data Summary'!EA206="Yes"),OFFSET('Hygiene Data'!$H$5,0,10*ROW('Hygiene Data'!H200)),NA())</f>
        <v>#N/A</v>
      </c>
      <c r="BM206" s="93" t="e">
        <f ca="true">+IF(AND(ISNUMBER(OFFSET('Hygiene Data'!$H$7,0,10*ROW('Hygiene Data'!H200))),'Data Summary'!EB206="Yes"),OFFSET('Hygiene Data'!$H$7,0,10*ROW('Hygiene Data'!H200)),NA())</f>
        <v>#N/A</v>
      </c>
      <c r="BN206" s="93" t="e">
        <f ca="true">+IF(AND(ISNUMBER(OFFSET('Hygiene Data'!$H$9,0,10*ROW('Hygiene Data'!H200))),'Data Summary'!EC206="Yes"),OFFSET('Hygiene Data'!$H$9,0,10*ROW('Hygiene Data'!H200)),NA())</f>
        <v>#N/A</v>
      </c>
      <c r="BO206" s="93" t="e">
        <f ca="true">+IF(AND(ISNUMBER(OFFSET('Hygiene Data'!$I$5,0,10*ROW('Hygiene Data'!I200))),'Data Summary'!ED206="Yes"),OFFSET('Hygiene Data'!$I$5,0,10*ROW('Hygiene Data'!I200)),NA())</f>
        <v>#N/A</v>
      </c>
      <c r="BP206" s="93" t="e">
        <f ca="true">+IF(AND(ISNUMBER(OFFSET('Hygiene Data'!$I$7,0,10*ROW('Hygiene Data'!I200))),'Data Summary'!EE206="Yes"),OFFSET('Hygiene Data'!$I$7,0,10*ROW('Hygiene Data'!I200)),NA())</f>
        <v>#N/A</v>
      </c>
      <c r="BQ206" s="93" t="e">
        <f ca="true">+IF(AND(ISNUMBER(OFFSET('Hygiene Data'!$I$9,0,10*ROW('Hygiene Data'!I200))),'Data Summary'!EF206="Yes"),OFFSET('Hygiene Data'!$I$9,0,10*ROW('Hygiene Data'!I200)),NA())</f>
        <v>#N/A</v>
      </c>
    </row>
    <row xmlns:x14ac="http://schemas.microsoft.com/office/spreadsheetml/2009/9/ac" r="207" x14ac:dyDescent="0.2">
      <c r="A207" s="328" t="e">
        <f ca="true">+RIGHT('Data Summary'!A207,LEN('Data Summary'!A207)-9)</f>
        <v>#VALUE!</v>
      </c>
      <c r="B207" s="35" t="str">
        <f ca="true">+IF(ISTEXT('Data Summary'!B207),'Data Summary'!B207,"")</f>
        <v/>
      </c>
      <c r="C207" s="327" t="e">
        <f ca="true">+VALUE('Data Summary'!C207)</f>
        <v>#VALUE!</v>
      </c>
      <c r="D207" s="91" t="e">
        <f ca="true">+IF(AND(ISNUMBER(OFFSET('Water Data'!$D$4,0,10*ROW('Water Data'!D201))),'Data Summary'!BS207="Yes"),100-OFFSET('Water Data'!$D$4,0,10*ROW('Water Data'!D201)),NA())</f>
        <v>#N/A</v>
      </c>
      <c r="E207" s="91" t="e">
        <f ca="true">+IF(AND(ISNUMBER(OFFSET('Water Data'!$D$6,0,10*ROW('Water Data'!D201))),'Data Summary'!BT207="Yes"),OFFSET('Water Data'!$D$6,0,10*ROW('Water Data'!D201)),NA())</f>
        <v>#N/A</v>
      </c>
      <c r="F207" s="91" t="e">
        <f ca="true">+IF(AND(ISNUMBER(OFFSET('Water Data'!$D$9,0,10*ROW('Water Data'!D201))),'Data Summary'!BU207="Yes"),OFFSET('Water Data'!$D$9,0,10*ROW('Water Data'!D201)),NA())</f>
        <v>#N/A</v>
      </c>
      <c r="G207" s="91" t="e">
        <f ca="true">+IF(AND(ISNUMBER(OFFSET('Water Data'!$E$4,0,10*ROW('Water Data'!E201))),'Data Summary'!BV207="Yes"),100-OFFSET('Water Data'!$E$4,0,10*ROW('Water Data'!E201)),NA())</f>
        <v>#N/A</v>
      </c>
      <c r="H207" s="91" t="e">
        <f ca="true">+IF(AND(ISNUMBER(OFFSET('Water Data'!$E$6,0,10*ROW('Water Data'!E201))),'Data Summary'!BW207="Yes"),OFFSET('Water Data'!$E$6,0,10*ROW('Water Data'!E201)),NA())</f>
        <v>#N/A</v>
      </c>
      <c r="I207" s="91" t="e">
        <f ca="true">+IF(AND(ISNUMBER(OFFSET('Water Data'!$E$9,0,10*ROW('Water Data'!E201))),'Data Summary'!BX207="Yes"),OFFSET('Water Data'!$E$9,0,10*ROW('Water Data'!E201)),NA())</f>
        <v>#N/A</v>
      </c>
      <c r="J207" s="91" t="e">
        <f ca="true">+IF(AND(ISNUMBER(OFFSET('Water Data'!$F$4,0,10*ROW('Water Data'!F201))),'Data Summary'!BY207="Yes"),100-OFFSET('Water Data'!$F$4,0,10*ROW('Water Data'!F201)),NA())</f>
        <v>#N/A</v>
      </c>
      <c r="K207" s="91" t="e">
        <f ca="true">+IF(AND(ISNUMBER(OFFSET('Water Data'!$F$6,0,10*ROW('Water Data'!F201))),'Data Summary'!BZ207="Yes"),OFFSET('Water Data'!$F$6,0,10*ROW('Water Data'!F201)),NA())</f>
        <v>#N/A</v>
      </c>
      <c r="L207" s="91" t="e">
        <f ca="true">+IF(AND(ISNUMBER(OFFSET('Water Data'!$F$9,0,10*ROW('Water Data'!F201))),'Data Summary'!CA207="Yes"),OFFSET('Water Data'!$F$9,0,10*ROW('Water Data'!F201)),NA())</f>
        <v>#N/A</v>
      </c>
      <c r="M207" s="91" t="e">
        <f ca="true">+IF(AND(ISNUMBER(OFFSET('Water Data'!$G$4,0,10*ROW('Water Data'!G201))),'Data Summary'!CB207="Yes"),100-OFFSET('Water Data'!$G$4,0,10*ROW('Water Data'!G201)),NA())</f>
        <v>#N/A</v>
      </c>
      <c r="N207" s="91" t="e">
        <f ca="true">+IF(AND(ISNUMBER(OFFSET('Water Data'!$G$6,0,10*ROW('Water Data'!G201))),'Data Summary'!CC207="Yes"),OFFSET('Water Data'!$G$6,0,10*ROW('Water Data'!G201)),NA())</f>
        <v>#N/A</v>
      </c>
      <c r="O207" s="91" t="e">
        <f ca="true">+IF(AND(ISNUMBER(OFFSET('Water Data'!$G$9,0,10*ROW('Water Data'!G201))),'Data Summary'!CD207="Yes"),OFFSET('Water Data'!$G$9,0,10*ROW('Water Data'!G201)),NA())</f>
        <v>#N/A</v>
      </c>
      <c r="P207" s="91" t="e">
        <f ca="true">+IF(AND(ISNUMBER(OFFSET('Water Data'!$H$4,0,10*ROW('Water Data'!H201))),'Data Summary'!CE207="Yes"),100-OFFSET('Water Data'!$H$4,0,10*ROW('Water Data'!H201)),NA())</f>
        <v>#N/A</v>
      </c>
      <c r="Q207" s="91" t="e">
        <f ca="true">+IF(AND(ISNUMBER(OFFSET('Water Data'!$H$6,0,10*ROW('Water Data'!H201))),'Data Summary'!CF207="Yes"),OFFSET('Water Data'!$H$6,0,10*ROW('Water Data'!H201)),NA())</f>
        <v>#N/A</v>
      </c>
      <c r="R207" s="91" t="e">
        <f ca="true">+IF(AND(ISNUMBER(OFFSET('Water Data'!$H$9,0,10*ROW('Water Data'!H201))),'Data Summary'!CG207="Yes"),OFFSET('Water Data'!$H$9,0,10*ROW('Water Data'!H201)),NA())</f>
        <v>#N/A</v>
      </c>
      <c r="S207" s="91" t="e">
        <f ca="true">+IF(AND(ISNUMBER(OFFSET('Water Data'!$I$4,0,10*ROW('Water Data'!I201))),'Data Summary'!CH207="Yes"),100-OFFSET('Water Data'!$I$4,0,10*ROW('Water Data'!I201)),NA())</f>
        <v>#N/A</v>
      </c>
      <c r="T207" s="91" t="e">
        <f ca="true">+IF(AND(ISNUMBER(OFFSET('Water Data'!$I$6,0,10*ROW('Water Data'!I201))),'Data Summary'!CI207="Yes"),OFFSET('Water Data'!$I$6,0,10*ROW('Water Data'!I201)),NA())</f>
        <v>#N/A</v>
      </c>
      <c r="U207" s="91" t="e">
        <f ca="true">+IF(AND(ISNUMBER(OFFSET('Water Data'!$I$9,0,10*ROW('Water Data'!I201))),'Data Summary'!CJ207="Yes"),OFFSET('Water Data'!$I$9,0,10*ROW('Water Data'!I201)),NA())</f>
        <v>#N/A</v>
      </c>
      <c r="V207" s="92" t="e">
        <f ca="true">+IF(AND(ISNUMBER(OFFSET('Sanitation Data'!$D$4,0,10*ROW('Sanitation Data'!D201))),'Data Summary'!CK207="Yes"),100-OFFSET('Sanitation Data'!$D$4,0,10*ROW('Sanitation Data'!D201)),NA())</f>
        <v>#N/A</v>
      </c>
      <c r="W207" s="92" t="e">
        <f ca="true">+IF(AND(ISNUMBER(OFFSET('Sanitation Data'!$D$6,0,10*ROW('Sanitation Data'!D201))),'Data Summary'!CL207="Yes"),OFFSET('Sanitation Data'!$D$6,0,10*ROW('Sanitation Data'!D201)),NA())</f>
        <v>#N/A</v>
      </c>
      <c r="X207" s="92" t="e">
        <f ca="true">+IF(AND(ISNUMBER(OFFSET('Sanitation Data'!$D$10,0,10*ROW('Sanitation Data'!D201))),'Data Summary'!CM207="Yes"),OFFSET('Sanitation Data'!$D$10,0,10*ROW('Sanitation Data'!D201)),NA())</f>
        <v>#N/A</v>
      </c>
      <c r="Y207" s="92" t="e">
        <f ca="true">+IF(AND(ISNUMBER(OFFSET('Sanitation Data'!$D$11,0,10*ROW('Sanitation Data'!D201))),'Data Summary'!CN207="Yes"),OFFSET('Sanitation Data'!$D$11,0,10*ROW('Sanitation Data'!D201)),NA())</f>
        <v>#N/A</v>
      </c>
      <c r="Z207" s="92" t="e">
        <f ca="true">+IF(AND(ISNUMBER(OFFSET('Sanitation Data'!$D$12,0,10*ROW('Sanitation Data'!D201))),'Data Summary'!CO207="Yes"),OFFSET('Sanitation Data'!$D$12,0,10*ROW('Sanitation Data'!D201)),NA())</f>
        <v>#N/A</v>
      </c>
      <c r="AA207" s="92" t="e">
        <f ca="true">+IF(AND(ISNUMBER(OFFSET('Sanitation Data'!$E$4,0,10*ROW('Sanitation Data'!E201))),'Data Summary'!CP207="Yes"),100-OFFSET('Sanitation Data'!$E$4,0,10*ROW('Sanitation Data'!E201)),NA())</f>
        <v>#N/A</v>
      </c>
      <c r="AB207" s="92" t="e">
        <f ca="true">+IF(AND(ISNUMBER(OFFSET('Sanitation Data'!$E$6,0,10*ROW('Sanitation Data'!E201))),'Data Summary'!CQ207="Yes"),OFFSET('Sanitation Data'!$E$6,0,10*ROW('Sanitation Data'!E201)),NA())</f>
        <v>#N/A</v>
      </c>
      <c r="AC207" s="92" t="e">
        <f ca="true">+IF(AND(ISNUMBER(OFFSET('Sanitation Data'!$E$10,0,10*ROW('Sanitation Data'!E201))),'Data Summary'!CR207="Yes"),OFFSET('Sanitation Data'!$E$10,0,10*ROW('Sanitation Data'!E201)),NA())</f>
        <v>#N/A</v>
      </c>
      <c r="AD207" s="92" t="e">
        <f ca="true">+IF(AND(ISNUMBER(OFFSET('Sanitation Data'!$E$11,0,10*ROW('Sanitation Data'!E201))),'Data Summary'!CS207="Yes"),OFFSET('Sanitation Data'!$E$11,0,10*ROW('Sanitation Data'!E201)),NA())</f>
        <v>#N/A</v>
      </c>
      <c r="AE207" s="92" t="e">
        <f ca="true">+IF(AND(ISNUMBER(OFFSET('Sanitation Data'!$E$12,0,10*ROW('Sanitation Data'!E201))),'Data Summary'!CT207="Yes"),OFFSET('Sanitation Data'!$E$12,0,10*ROW('Sanitation Data'!E201)),NA())</f>
        <v>#N/A</v>
      </c>
      <c r="AF207" s="92" t="e">
        <f ca="true">+IF(AND(ISNUMBER(OFFSET('Sanitation Data'!$F$4,0,10*ROW('Sanitation Data'!F201))),'Data Summary'!CU207="Yes"),100-OFFSET('Sanitation Data'!$F$4,0,10*ROW('Sanitation Data'!F201)),NA())</f>
        <v>#N/A</v>
      </c>
      <c r="AG207" s="92" t="e">
        <f ca="true">+IF(AND(ISNUMBER(OFFSET('Sanitation Data'!$F$6,0,10*ROW('Sanitation Data'!F201))),'Data Summary'!CV207="Yes"),OFFSET('Sanitation Data'!$F$6,0,10*ROW('Sanitation Data'!F201)),NA())</f>
        <v>#N/A</v>
      </c>
      <c r="AH207" s="92" t="e">
        <f ca="true">+IF(AND(ISNUMBER(OFFSET('Sanitation Data'!$F$10,0,10*ROW('Sanitation Data'!F201))),'Data Summary'!CW207="Yes"),OFFSET('Sanitation Data'!$F$10,0,10*ROW('Sanitation Data'!F201)),NA())</f>
        <v>#N/A</v>
      </c>
      <c r="AI207" s="92" t="e">
        <f ca="true">+IF(AND(ISNUMBER(OFFSET('Sanitation Data'!$F$11,0,10*ROW('Sanitation Data'!F201))),'Data Summary'!CX207="Yes"),OFFSET('Sanitation Data'!$F$11,0,10*ROW('Sanitation Data'!F201)),NA())</f>
        <v>#N/A</v>
      </c>
      <c r="AJ207" s="92" t="e">
        <f ca="true">+IF(AND(ISNUMBER(OFFSET('Sanitation Data'!$F$12,0,10*ROW('Sanitation Data'!F201))),'Data Summary'!CY207="Yes"),OFFSET('Sanitation Data'!$F$12,0,10*ROW('Sanitation Data'!F201)),NA())</f>
        <v>#N/A</v>
      </c>
      <c r="AK207" s="92" t="e">
        <f ca="true">+IF(AND(ISNUMBER(OFFSET('Sanitation Data'!$G$4,0,10*ROW('Sanitation Data'!G201))),'Data Summary'!CZ207="Yes"),100-OFFSET('Sanitation Data'!$G$4,0,10*ROW('Sanitation Data'!G201)),NA())</f>
        <v>#N/A</v>
      </c>
      <c r="AL207" s="92" t="e">
        <f ca="true">+IF(AND(ISNUMBER(OFFSET('Sanitation Data'!$G$6,0,10*ROW('Sanitation Data'!G201))),'Data Summary'!DA207="Yes"),OFFSET('Sanitation Data'!$G$6,0,10*ROW('Sanitation Data'!G201)),NA())</f>
        <v>#N/A</v>
      </c>
      <c r="AM207" s="92" t="e">
        <f ca="true">+IF(AND(ISNUMBER(OFFSET('Sanitation Data'!$G$10,0,10*ROW('Sanitation Data'!G201))),'Data Summary'!DB207="Yes"),OFFSET('Sanitation Data'!$G$10,0,10*ROW('Sanitation Data'!G201)),NA())</f>
        <v>#N/A</v>
      </c>
      <c r="AN207" s="92" t="e">
        <f ca="true">+IF(AND(ISNUMBER(OFFSET('Sanitation Data'!$G$11,0,10*ROW('Sanitation Data'!G201))),'Data Summary'!DC207="Yes"),OFFSET('Sanitation Data'!$G$11,0,10*ROW('Sanitation Data'!G201)),NA())</f>
        <v>#N/A</v>
      </c>
      <c r="AO207" s="92" t="e">
        <f ca="true">+IF(AND(ISNUMBER(OFFSET('Sanitation Data'!$G$12,0,10*ROW('Sanitation Data'!G201))),'Data Summary'!DD207="Yes"),OFFSET('Sanitation Data'!$G$12,0,10*ROW('Sanitation Data'!G201)),NA())</f>
        <v>#N/A</v>
      </c>
      <c r="AP207" s="92" t="e">
        <f ca="true">+IF(AND(ISNUMBER(OFFSET('Sanitation Data'!$H$4,0,10*ROW('Sanitation Data'!H201))),'Data Summary'!DE207="Yes"),100-OFFSET('Sanitation Data'!$H$4,0,10*ROW('Sanitation Data'!H201)),NA())</f>
        <v>#N/A</v>
      </c>
      <c r="AQ207" s="92" t="e">
        <f ca="true">+IF(AND(ISNUMBER(OFFSET('Sanitation Data'!$H$6,0,10*ROW('Sanitation Data'!H201))),'Data Summary'!DF207="Yes"),OFFSET('Sanitation Data'!$H$6,0,10*ROW('Sanitation Data'!H201)),NA())</f>
        <v>#N/A</v>
      </c>
      <c r="AR207" s="92" t="e">
        <f ca="true">+IF(AND(ISNUMBER(OFFSET('Sanitation Data'!$H$10,0,10*ROW('Sanitation Data'!H201))),'Data Summary'!DG207="Yes"),OFFSET('Sanitation Data'!$H$10,0,10*ROW('Sanitation Data'!H201)),NA())</f>
        <v>#N/A</v>
      </c>
      <c r="AS207" s="92" t="e">
        <f ca="true">+IF(AND(ISNUMBER(OFFSET('Sanitation Data'!$H$11,0,10*ROW('Sanitation Data'!H201))),'Data Summary'!DH207="Yes"),OFFSET('Sanitation Data'!$H$11,0,10*ROW('Sanitation Data'!H201)),NA())</f>
        <v>#N/A</v>
      </c>
      <c r="AT207" s="92" t="e">
        <f ca="true">+IF(AND(ISNUMBER(OFFSET('Sanitation Data'!$H$12,0,10*ROW('Sanitation Data'!H201))),'Data Summary'!DI207="Yes"),OFFSET('Sanitation Data'!$H$12,0,10*ROW('Sanitation Data'!H201)),NA())</f>
        <v>#N/A</v>
      </c>
      <c r="AU207" s="92" t="e">
        <f ca="true">+IF(AND(ISNUMBER(OFFSET('Sanitation Data'!$I$4,0,10*ROW('Sanitation Data'!I201))),'Data Summary'!DJ207="Yes"),100-OFFSET('Sanitation Data'!$I$4,0,10*ROW('Sanitation Data'!I201)),NA())</f>
        <v>#N/A</v>
      </c>
      <c r="AV207" s="92" t="e">
        <f ca="true">+IF(AND(ISNUMBER(OFFSET('Sanitation Data'!$I$6,0,10*ROW('Sanitation Data'!I201))),'Data Summary'!DK207="Yes"),OFFSET('Sanitation Data'!$I$6,0,10*ROW('Sanitation Data'!I201)),NA())</f>
        <v>#N/A</v>
      </c>
      <c r="AW207" s="92" t="e">
        <f ca="true">+IF(AND(ISNUMBER(OFFSET('Sanitation Data'!$I$10,0,10*ROW('Sanitation Data'!I201))),'Data Summary'!DL207="Yes"),OFFSET('Sanitation Data'!$I$10,0,10*ROW('Sanitation Data'!I201)),NA())</f>
        <v>#N/A</v>
      </c>
      <c r="AX207" s="92" t="e">
        <f ca="true">+IF(AND(ISNUMBER(OFFSET('Sanitation Data'!$I$11,0,10*ROW('Sanitation Data'!I201))),'Data Summary'!DM207="Yes"),OFFSET('Sanitation Data'!$I$11,0,10*ROW('Sanitation Data'!I201)),NA())</f>
        <v>#N/A</v>
      </c>
      <c r="AY207" s="92" t="e">
        <f ca="true">+IF(AND(ISNUMBER(OFFSET('Sanitation Data'!$I$12,0,10*ROW('Sanitation Data'!I201))),'Data Summary'!DN207="Yes"),OFFSET('Sanitation Data'!$I$12,0,10*ROW('Sanitation Data'!I201)),NA())</f>
        <v>#N/A</v>
      </c>
      <c r="AZ207" s="93" t="e">
        <f ca="true">+IF(AND(ISNUMBER(OFFSET('Hygiene Data'!$D$5,0,10*ROW('Hygiene Data'!D201))),'Data Summary'!DO207="Yes"),OFFSET('Hygiene Data'!$D$5,0,10*ROW('Hygiene Data'!D201)),NA())</f>
        <v>#N/A</v>
      </c>
      <c r="BA207" s="93" t="e">
        <f ca="true">+IF(AND(ISNUMBER(OFFSET('Hygiene Data'!$D$7,0,10*ROW('Hygiene Data'!D201))),'Data Summary'!DP207="Yes"),OFFSET('Hygiene Data'!$D$7,0,10*ROW('Hygiene Data'!D201)),NA())</f>
        <v>#N/A</v>
      </c>
      <c r="BB207" s="93" t="e">
        <f ca="true">+IF(AND(ISNUMBER(OFFSET('Hygiene Data'!$D$9,0,10*ROW('Hygiene Data'!D201))),'Data Summary'!DQ207="Yes"),OFFSET('Hygiene Data'!$D$9,0,10*ROW('Hygiene Data'!D201)),NA())</f>
        <v>#N/A</v>
      </c>
      <c r="BC207" s="93" t="e">
        <f ca="true">+IF(AND(ISNUMBER(OFFSET('Hygiene Data'!$E$5,0,10*ROW('Hygiene Data'!E201))),'Data Summary'!DR207="Yes"),OFFSET('Hygiene Data'!$E$5,0,10*ROW('Hygiene Data'!E201)),NA())</f>
        <v>#N/A</v>
      </c>
      <c r="BD207" s="93" t="e">
        <f ca="true">+IF(AND(ISNUMBER(OFFSET('Hygiene Data'!$E$7,0,10*ROW('Hygiene Data'!E201))),'Data Summary'!DS207="Yes"),OFFSET('Hygiene Data'!$E$7,0,10*ROW('Hygiene Data'!E201)),NA())</f>
        <v>#N/A</v>
      </c>
      <c r="BE207" s="93" t="e">
        <f ca="true">+IF(AND(ISNUMBER(OFFSET('Hygiene Data'!$E$9,0,10*ROW('Hygiene Data'!E201))),'Data Summary'!DT207="Yes"),OFFSET('Hygiene Data'!$E$9,0,10*ROW('Hygiene Data'!E201)),NA())</f>
        <v>#N/A</v>
      </c>
      <c r="BF207" s="93" t="e">
        <f ca="true">+IF(AND(ISNUMBER(OFFSET('Hygiene Data'!$F$5,0,10*ROW('Hygiene Data'!F201))),'Data Summary'!DU207="Yes"),OFFSET('Hygiene Data'!$F$5,0,10*ROW('Hygiene Data'!F201)),NA())</f>
        <v>#N/A</v>
      </c>
      <c r="BG207" s="93" t="e">
        <f ca="true">+IF(AND(ISNUMBER(OFFSET('Hygiene Data'!$F$7,0,10*ROW('Hygiene Data'!F201))),'Data Summary'!DV207="Yes"),OFFSET('Hygiene Data'!$F$7,0,10*ROW('Hygiene Data'!F201)),NA())</f>
        <v>#N/A</v>
      </c>
      <c r="BH207" s="93" t="e">
        <f ca="true">+IF(AND(ISNUMBER(OFFSET('Hygiene Data'!$F$9,0,10*ROW('Hygiene Data'!F201))),'Data Summary'!DW207="Yes"),OFFSET('Hygiene Data'!$F$9,0,10*ROW('Hygiene Data'!F201)),NA())</f>
        <v>#N/A</v>
      </c>
      <c r="BI207" s="93" t="e">
        <f ca="true">+IF(AND(ISNUMBER(OFFSET('Hygiene Data'!$G$5,0,10*ROW('Hygiene Data'!G201))),'Data Summary'!DX207="Yes"),OFFSET('Hygiene Data'!$G$5,0,10*ROW('Hygiene Data'!G201)),NA())</f>
        <v>#N/A</v>
      </c>
      <c r="BJ207" s="93" t="e">
        <f ca="true">+IF(AND(ISNUMBER(OFFSET('Hygiene Data'!$G$7,0,10*ROW('Hygiene Data'!G201))),'Data Summary'!DY207="Yes"),OFFSET('Hygiene Data'!$G$7,0,10*ROW('Hygiene Data'!G201)),NA())</f>
        <v>#N/A</v>
      </c>
      <c r="BK207" s="93" t="e">
        <f ca="true">+IF(AND(ISNUMBER(OFFSET('Hygiene Data'!$G$9,0,10*ROW('Hygiene Data'!G201))),'Data Summary'!DZ207="Yes"),OFFSET('Hygiene Data'!$G$9,0,10*ROW('Hygiene Data'!G201)),NA())</f>
        <v>#N/A</v>
      </c>
      <c r="BL207" s="93" t="e">
        <f ca="true">+IF(AND(ISNUMBER(OFFSET('Hygiene Data'!$H$5,0,10*ROW('Hygiene Data'!H201))),'Data Summary'!EA207="Yes"),OFFSET('Hygiene Data'!$H$5,0,10*ROW('Hygiene Data'!H201)),NA())</f>
        <v>#N/A</v>
      </c>
      <c r="BM207" s="93" t="e">
        <f ca="true">+IF(AND(ISNUMBER(OFFSET('Hygiene Data'!$H$7,0,10*ROW('Hygiene Data'!H201))),'Data Summary'!EB207="Yes"),OFFSET('Hygiene Data'!$H$7,0,10*ROW('Hygiene Data'!H201)),NA())</f>
        <v>#N/A</v>
      </c>
      <c r="BN207" s="93" t="e">
        <f ca="true">+IF(AND(ISNUMBER(OFFSET('Hygiene Data'!$H$9,0,10*ROW('Hygiene Data'!H201))),'Data Summary'!EC207="Yes"),OFFSET('Hygiene Data'!$H$9,0,10*ROW('Hygiene Data'!H201)),NA())</f>
        <v>#N/A</v>
      </c>
      <c r="BO207" s="93" t="e">
        <f ca="true">+IF(AND(ISNUMBER(OFFSET('Hygiene Data'!$I$5,0,10*ROW('Hygiene Data'!I201))),'Data Summary'!ED207="Yes"),OFFSET('Hygiene Data'!$I$5,0,10*ROW('Hygiene Data'!I201)),NA())</f>
        <v>#N/A</v>
      </c>
      <c r="BP207" s="93" t="e">
        <f ca="true">+IF(AND(ISNUMBER(OFFSET('Hygiene Data'!$I$7,0,10*ROW('Hygiene Data'!I201))),'Data Summary'!EE207="Yes"),OFFSET('Hygiene Data'!$I$7,0,10*ROW('Hygiene Data'!I201)),NA())</f>
        <v>#N/A</v>
      </c>
      <c r="BQ207" s="93"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323E0-E33E-4048-8562-88E1849BC944}">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6" customWidth="true"/>
    <col min="2" max="2" width="7.5" style="182" customWidth="true"/>
    <col min="3" max="8" width="8.75" style="146" customWidth="true"/>
    <col min="9" max="9" width="9.375" style="146" customWidth="true"/>
    <col min="10" max="10" width="13.375" style="146" customWidth="true"/>
    <col min="11" max="11" width="7.5" style="146" customWidth="true"/>
    <col min="12" max="17" width="8.625" style="146" customWidth="true"/>
    <col min="18" max="18" width="6.5" style="146" customWidth="true"/>
    <col min="19" max="19" width="13.375" style="146" customWidth="true"/>
    <col min="20" max="20" width="7.5" style="146" customWidth="true"/>
    <col min="21" max="26" width="9.125" style="146" customWidth="true"/>
    <col min="27" max="16384" width="9" style="146"/>
  </cols>
  <sheetData>
    <row xmlns:x14ac="http://schemas.microsoft.com/office/spreadsheetml/2009/9/ac" r="1" ht="15.75" x14ac:dyDescent="0.25">
      <c r="A1" s="142" t="s">
        <v>48</v>
      </c>
      <c r="B1" s="143"/>
      <c r="C1" s="144"/>
      <c r="D1" s="144"/>
      <c r="E1" s="144"/>
      <c r="F1" s="144"/>
      <c r="G1" s="144"/>
      <c r="H1" s="546"/>
      <c r="I1" s="546"/>
      <c r="J1" s="546"/>
      <c r="K1" s="546"/>
      <c r="L1" s="546"/>
      <c r="M1" s="546"/>
      <c r="N1" s="546"/>
      <c r="O1" s="546"/>
      <c r="P1" s="546"/>
      <c r="Q1" s="144"/>
      <c r="R1" s="144"/>
      <c r="S1" s="144"/>
      <c r="T1" s="145"/>
      <c r="U1" s="145"/>
      <c r="V1" s="145"/>
      <c r="W1" s="145"/>
      <c r="X1" s="145"/>
      <c r="Y1" s="145"/>
      <c r="Z1" s="145"/>
      <c r="AA1" s="145"/>
    </row>
    <row xmlns:x14ac="http://schemas.microsoft.com/office/spreadsheetml/2009/9/ac" r="2" s="149" customFormat="true" ht="26.25" customHeight="true" x14ac:dyDescent="0.25">
      <c r="A2" s="147" t="s">
        <v>13</v>
      </c>
      <c r="B2" s="148"/>
      <c r="J2" s="147" t="s">
        <v>14</v>
      </c>
      <c r="R2" s="150"/>
      <c r="S2" s="151" t="s">
        <v>15</v>
      </c>
      <c r="W2" s="150"/>
      <c r="X2" s="150"/>
      <c r="Y2" s="152"/>
      <c r="Z2" s="152"/>
      <c r="AD2" s="153"/>
      <c r="AE2" s="153"/>
      <c r="AF2" s="153"/>
      <c r="AG2" s="153"/>
      <c r="AH2" s="153"/>
      <c r="AI2" s="153"/>
    </row>
    <row xmlns:x14ac="http://schemas.microsoft.com/office/spreadsheetml/2009/9/ac" r="3" ht="15.75" x14ac:dyDescent="0.25">
      <c r="A3" s="154"/>
      <c r="B3" s="155" t="s">
        <v>4</v>
      </c>
      <c r="C3" s="150" t="s">
        <v>7</v>
      </c>
      <c r="D3" s="150" t="s">
        <v>2</v>
      </c>
      <c r="E3" s="150" t="s">
        <v>1</v>
      </c>
      <c r="F3" s="150" t="s">
        <v>54</v>
      </c>
      <c r="G3" s="150" t="s">
        <v>17</v>
      </c>
      <c r="H3" s="150" t="s">
        <v>18</v>
      </c>
      <c r="I3" s="156"/>
      <c r="J3" s="154"/>
      <c r="K3" s="155" t="s">
        <v>4</v>
      </c>
      <c r="L3" s="150" t="s">
        <v>7</v>
      </c>
      <c r="M3" s="150" t="s">
        <v>2</v>
      </c>
      <c r="N3" s="150" t="s">
        <v>1</v>
      </c>
      <c r="O3" s="150" t="s">
        <v>54</v>
      </c>
      <c r="P3" s="150" t="s">
        <v>17</v>
      </c>
      <c r="Q3" s="150" t="s">
        <v>18</v>
      </c>
      <c r="R3" s="152"/>
      <c r="S3" s="157"/>
      <c r="T3" s="155" t="s">
        <v>4</v>
      </c>
      <c r="U3" s="150" t="s">
        <v>7</v>
      </c>
      <c r="V3" s="150" t="s">
        <v>2</v>
      </c>
      <c r="W3" s="150" t="s">
        <v>1</v>
      </c>
      <c r="X3" s="150" t="s">
        <v>54</v>
      </c>
      <c r="Y3" s="150" t="s">
        <v>17</v>
      </c>
      <c r="Z3" s="150" t="s">
        <v>18</v>
      </c>
      <c r="AB3" s="153"/>
      <c r="AC3" s="153"/>
      <c r="AD3" s="153"/>
      <c r="AE3" s="153"/>
      <c r="AF3" s="153"/>
      <c r="AG3" s="153"/>
    </row>
    <row xmlns:x14ac="http://schemas.microsoft.com/office/spreadsheetml/2009/9/ac" r="4" ht="15.75" x14ac:dyDescent="0.25">
      <c r="A4" s="154" t="s">
        <v>34</v>
      </c>
      <c r="B4" s="10">
        <v>2023</v>
      </c>
      <c r="C4" s="10">
        <v>46.832801369999999</v>
      </c>
      <c r="D4" s="10"/>
      <c r="E4" s="10"/>
      <c r="F4" s="10">
        <v>33.90925739</v>
      </c>
      <c r="G4" s="10">
        <v>45.840338369999998</v>
      </c>
      <c r="H4" s="10">
        <v>65.185185189999999</v>
      </c>
      <c r="I4" s="156"/>
      <c r="J4" s="154" t="s">
        <v>34</v>
      </c>
      <c r="K4" s="10">
        <v>2023</v>
      </c>
      <c r="L4" s="10">
        <v>46.381790000000002</v>
      </c>
      <c r="M4" s="10"/>
      <c r="N4" s="10"/>
      <c r="O4" s="10">
        <v>45.180255000000002</v>
      </c>
      <c r="P4" s="10">
        <v>45.62600509</v>
      </c>
      <c r="Q4" s="10">
        <v>68.939260000000004</v>
      </c>
      <c r="R4" s="153"/>
      <c r="S4" s="154" t="s">
        <v>34</v>
      </c>
      <c r="T4" s="10">
        <v>2023</v>
      </c>
      <c r="U4" s="10">
        <v>11.667846669999999</v>
      </c>
      <c r="V4" s="10"/>
      <c r="W4" s="10"/>
      <c r="X4" s="10">
        <v>12.307933329999999</v>
      </c>
      <c r="Y4" s="10">
        <v>11.48278541</v>
      </c>
      <c r="Z4" s="10">
        <v>16.32358</v>
      </c>
      <c r="AA4" s="153"/>
      <c r="AB4" s="153"/>
      <c r="AC4" s="153"/>
      <c r="AD4" s="153"/>
      <c r="AE4" s="153"/>
      <c r="AF4" s="153"/>
      <c r="AG4" s="153"/>
    </row>
    <row xmlns:x14ac="http://schemas.microsoft.com/office/spreadsheetml/2009/9/ac" r="5" ht="15.75" x14ac:dyDescent="0.25">
      <c r="A5" s="154" t="s">
        <v>35</v>
      </c>
      <c r="B5" s="10">
        <v>2023</v>
      </c>
      <c r="C5" s="10">
        <v>6.4343529889999997</v>
      </c>
      <c r="D5" s="10"/>
      <c r="E5" s="10"/>
      <c r="F5" s="10">
        <v>7.8127089659999998</v>
      </c>
      <c r="G5" s="10">
        <v>6.2901849460000001</v>
      </c>
      <c r="H5" s="10">
        <v>23.274672670000001</v>
      </c>
      <c r="I5" s="156"/>
      <c r="J5" s="154" t="s">
        <v>35</v>
      </c>
      <c r="K5" s="10">
        <v>2023</v>
      </c>
      <c r="L5" s="10">
        <v>12.00309</v>
      </c>
      <c r="M5" s="10"/>
      <c r="N5" s="10"/>
      <c r="O5" s="10">
        <v>13.242000000000001</v>
      </c>
      <c r="P5" s="10">
        <v>12.053400509999999</v>
      </c>
      <c r="Q5" s="10">
        <v>9.8564699999999998</v>
      </c>
      <c r="R5" s="153"/>
      <c r="S5" s="154" t="s">
        <v>35</v>
      </c>
      <c r="T5" s="10">
        <v>2023</v>
      </c>
      <c r="U5" s="10">
        <v>42.755443329999999</v>
      </c>
      <c r="V5" s="10"/>
      <c r="W5" s="10"/>
      <c r="X5" s="10">
        <v>41.25764667</v>
      </c>
      <c r="Y5" s="10">
        <v>42.704568279999997</v>
      </c>
      <c r="Z5" s="10">
        <v>44.093703329999997</v>
      </c>
      <c r="AA5" s="153"/>
      <c r="AB5" s="153"/>
      <c r="AC5" s="153"/>
      <c r="AD5" s="153"/>
      <c r="AE5" s="153"/>
      <c r="AF5" s="153"/>
      <c r="AG5" s="153"/>
    </row>
    <row xmlns:x14ac="http://schemas.microsoft.com/office/spreadsheetml/2009/9/ac" r="6" s="149" customFormat="true" ht="15.75" x14ac:dyDescent="0.25">
      <c r="A6" s="154" t="s">
        <v>36</v>
      </c>
      <c r="B6" s="10">
        <v>2023</v>
      </c>
      <c r="C6" s="10">
        <v>46.732845640000001</v>
      </c>
      <c r="D6" s="10"/>
      <c r="E6" s="10"/>
      <c r="F6" s="10">
        <v>58.278033639999997</v>
      </c>
      <c r="G6" s="10">
        <v>47.869476679999998</v>
      </c>
      <c r="H6" s="10">
        <v>11.54014214</v>
      </c>
      <c r="I6" s="156"/>
      <c r="J6" s="154" t="s">
        <v>36</v>
      </c>
      <c r="K6" s="10">
        <v>2023</v>
      </c>
      <c r="L6" s="10">
        <v>41.615119999999997</v>
      </c>
      <c r="M6" s="10"/>
      <c r="N6" s="10"/>
      <c r="O6" s="10">
        <v>41.577745</v>
      </c>
      <c r="P6" s="10">
        <v>42.320594399999997</v>
      </c>
      <c r="Q6" s="10">
        <v>21.204270000000001</v>
      </c>
      <c r="R6" s="152"/>
      <c r="S6" s="154" t="s">
        <v>36</v>
      </c>
      <c r="T6" s="10">
        <v>2023</v>
      </c>
      <c r="U6" s="10">
        <v>45.576709999999999</v>
      </c>
      <c r="V6" s="10"/>
      <c r="W6" s="10"/>
      <c r="X6" s="10">
        <v>46.434420000000003</v>
      </c>
      <c r="Y6" s="10">
        <v>45.812646309999998</v>
      </c>
      <c r="Z6" s="10">
        <v>39.582716670000003</v>
      </c>
      <c r="AA6" s="153"/>
      <c r="AB6" s="153"/>
      <c r="AC6" s="153"/>
      <c r="AD6" s="153"/>
      <c r="AE6" s="153"/>
      <c r="AF6" s="153"/>
      <c r="AG6" s="153"/>
    </row>
    <row xmlns:x14ac="http://schemas.microsoft.com/office/spreadsheetml/2009/9/ac" r="7" s="149" customFormat="true" ht="15.75" x14ac:dyDescent="0.25">
      <c r="A7" s="158" t="s">
        <v>239</v>
      </c>
      <c r="B7" s="10">
        <v>2023</v>
      </c>
      <c r="C7" s="10">
        <v>0</v>
      </c>
      <c r="D7" s="10">
        <v>100</v>
      </c>
      <c r="E7" s="10">
        <v>100</v>
      </c>
      <c r="F7" s="10">
        <v>0</v>
      </c>
      <c r="G7" s="10">
        <v>0</v>
      </c>
      <c r="H7" s="10">
        <v>0</v>
      </c>
      <c r="I7" s="153"/>
      <c r="J7" s="158" t="s">
        <v>239</v>
      </c>
      <c r="K7" s="10">
        <v>2023</v>
      </c>
      <c r="L7" s="10">
        <v>0</v>
      </c>
      <c r="M7" s="10">
        <v>100</v>
      </c>
      <c r="N7" s="10">
        <v>100</v>
      </c>
      <c r="O7" s="10">
        <v>0</v>
      </c>
      <c r="P7" s="10">
        <v>0</v>
      </c>
      <c r="Q7" s="10">
        <v>0</v>
      </c>
      <c r="R7" s="153"/>
      <c r="S7" s="158" t="s">
        <v>239</v>
      </c>
      <c r="T7" s="10">
        <v>2023</v>
      </c>
      <c r="U7" s="10">
        <v>0</v>
      </c>
      <c r="V7" s="10">
        <v>100</v>
      </c>
      <c r="W7" s="10">
        <v>100</v>
      </c>
      <c r="X7" s="10">
        <v>0</v>
      </c>
      <c r="Y7" s="10">
        <v>0</v>
      </c>
      <c r="Z7" s="10">
        <v>0</v>
      </c>
      <c r="AA7" s="159"/>
    </row>
    <row xmlns:x14ac="http://schemas.microsoft.com/office/spreadsheetml/2009/9/ac" r="8" s="149" customFormat="true" ht="15.75" x14ac:dyDescent="0.25">
      <c r="A8" s="160"/>
      <c r="B8" s="161"/>
      <c r="H8" s="159"/>
      <c r="I8" s="159"/>
      <c r="J8" s="159"/>
      <c r="K8" s="159"/>
      <c r="L8" s="159"/>
      <c r="M8" s="159"/>
      <c r="N8" s="159"/>
      <c r="O8" s="159"/>
      <c r="P8" s="159"/>
      <c r="Q8" s="159"/>
      <c r="R8" s="159"/>
      <c r="S8" s="159"/>
      <c r="T8" s="159"/>
      <c r="U8" s="159"/>
      <c r="V8" s="159"/>
      <c r="W8" s="159"/>
      <c r="X8" s="159"/>
      <c r="Y8" s="159"/>
      <c r="Z8" s="159"/>
      <c r="AA8" s="159"/>
    </row>
    <row xmlns:x14ac="http://schemas.microsoft.com/office/spreadsheetml/2009/9/ac" r="9" s="149" customFormat="true" ht="15.75" x14ac:dyDescent="0.25">
      <c r="A9" s="160"/>
      <c r="B9" s="161"/>
      <c r="H9" s="159"/>
      <c r="I9" s="159"/>
      <c r="J9" s="159"/>
      <c r="K9" s="159"/>
      <c r="L9" s="159"/>
      <c r="M9" s="159"/>
      <c r="N9" s="159"/>
      <c r="O9" s="159"/>
      <c r="P9" s="159"/>
      <c r="Q9" s="159"/>
      <c r="R9" s="159"/>
      <c r="S9" s="159"/>
      <c r="T9" s="159"/>
      <c r="U9" s="159"/>
      <c r="V9" s="159"/>
      <c r="W9" s="159"/>
      <c r="X9" s="159"/>
      <c r="Y9" s="159"/>
      <c r="Z9" s="159"/>
      <c r="AA9" s="159"/>
    </row>
    <row xmlns:x14ac="http://schemas.microsoft.com/office/spreadsheetml/2009/9/ac" r="10" s="149" customFormat="true" ht="15.75" x14ac:dyDescent="0.25">
      <c r="A10" s="162"/>
      <c r="B10" s="161"/>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row>
    <row xmlns:x14ac="http://schemas.microsoft.com/office/spreadsheetml/2009/9/ac" r="11" ht="15.75" x14ac:dyDescent="0.25">
      <c r="A11" s="163"/>
      <c r="B11" s="164"/>
      <c r="C11" s="159"/>
      <c r="D11" s="159"/>
      <c r="E11" s="159"/>
      <c r="F11" s="159"/>
      <c r="G11" s="159"/>
      <c r="H11" s="159"/>
      <c r="I11" s="159"/>
      <c r="J11" s="159"/>
      <c r="K11" s="159"/>
      <c r="L11" s="159"/>
      <c r="M11" s="159"/>
      <c r="N11" s="159"/>
      <c r="O11" s="159"/>
      <c r="P11" s="159"/>
      <c r="Q11" s="159"/>
    </row>
    <row xmlns:x14ac="http://schemas.microsoft.com/office/spreadsheetml/2009/9/ac" r="12" ht="15.75" x14ac:dyDescent="0.25">
      <c r="A12" s="165" t="s">
        <v>49</v>
      </c>
      <c r="B12" s="166"/>
      <c r="C12" s="167"/>
      <c r="D12" s="167"/>
      <c r="E12" s="167"/>
      <c r="F12" s="167"/>
      <c r="G12" s="167"/>
      <c r="H12" s="167"/>
      <c r="I12" s="167"/>
      <c r="J12" s="167"/>
      <c r="K12" s="167"/>
      <c r="L12" s="167"/>
      <c r="M12" s="167"/>
      <c r="N12" s="167"/>
      <c r="O12" s="167"/>
      <c r="P12" s="167"/>
      <c r="Q12" s="167"/>
      <c r="R12" s="168"/>
      <c r="S12" s="168"/>
      <c r="T12" s="168"/>
      <c r="U12" s="168"/>
      <c r="V12" s="168"/>
    </row>
    <row xmlns:x14ac="http://schemas.microsoft.com/office/spreadsheetml/2009/9/ac" r="13" s="171" customFormat="true" x14ac:dyDescent="0.2">
      <c r="A13" s="169" t="s">
        <v>50</v>
      </c>
      <c r="B13" s="170" t="s">
        <v>41</v>
      </c>
      <c r="C13" s="169" t="s">
        <v>89</v>
      </c>
      <c r="D13" s="169" t="s">
        <v>51</v>
      </c>
      <c r="E13" s="169" t="s">
        <v>200</v>
      </c>
      <c r="F13" s="169" t="s">
        <v>90</v>
      </c>
      <c r="G13" s="169" t="s">
        <v>91</v>
      </c>
      <c r="H13" s="169" t="s">
        <v>92</v>
      </c>
      <c r="I13" s="169" t="s">
        <v>93</v>
      </c>
      <c r="J13" s="169" t="s">
        <v>236</v>
      </c>
      <c r="K13" s="169" t="s">
        <v>201</v>
      </c>
      <c r="L13" s="169" t="s">
        <v>94</v>
      </c>
      <c r="M13" s="169" t="s">
        <v>95</v>
      </c>
      <c r="N13" s="169" t="s">
        <v>96</v>
      </c>
      <c r="O13" s="171" t="s">
        <v>97</v>
      </c>
      <c r="P13" s="171" t="s">
        <v>237</v>
      </c>
      <c r="Q13" s="169" t="s">
        <v>123</v>
      </c>
      <c r="R13" s="169" t="s">
        <v>158</v>
      </c>
      <c r="S13" s="172" t="s">
        <v>98</v>
      </c>
      <c r="T13" s="173" t="s">
        <v>99</v>
      </c>
      <c r="U13" s="173" t="s">
        <v>100</v>
      </c>
      <c r="V13" s="173" t="s">
        <v>238</v>
      </c>
    </row>
    <row xmlns:x14ac="http://schemas.microsoft.com/office/spreadsheetml/2009/9/ac" r="14" s="176" customFormat="true" ht="12" x14ac:dyDescent="0.2">
      <c r="A14" s="174" t="s">
        <v>159</v>
      </c>
      <c r="B14" s="10">
        <v>2000</v>
      </c>
      <c r="C14" s="175" t="s">
        <v>7</v>
      </c>
      <c r="D14" s="10">
        <v>1686635</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76" customFormat="true" ht="12" x14ac:dyDescent="0.2">
      <c r="A15" s="174" t="s">
        <v>159</v>
      </c>
      <c r="B15" s="10">
        <v>2001</v>
      </c>
      <c r="C15" s="175" t="s">
        <v>7</v>
      </c>
      <c r="D15" s="10">
        <v>1737314</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76" customFormat="true" ht="12" x14ac:dyDescent="0.2">
      <c r="A16" s="174" t="s">
        <v>159</v>
      </c>
      <c r="B16" s="10">
        <v>2002</v>
      </c>
      <c r="C16" s="175" t="s">
        <v>7</v>
      </c>
      <c r="D16" s="10">
        <v>1791750</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76" customFormat="true" ht="12" x14ac:dyDescent="0.2">
      <c r="A17" s="174" t="s">
        <v>159</v>
      </c>
      <c r="B17" s="10">
        <v>2003</v>
      </c>
      <c r="C17" s="175" t="s">
        <v>7</v>
      </c>
      <c r="D17" s="10">
        <v>1845806</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76" customFormat="true" ht="12" x14ac:dyDescent="0.2">
      <c r="A18" s="174" t="s">
        <v>159</v>
      </c>
      <c r="B18" s="10">
        <v>2004</v>
      </c>
      <c r="C18" s="175" t="s">
        <v>7</v>
      </c>
      <c r="D18" s="10">
        <v>1900023</v>
      </c>
      <c r="E18" s="10"/>
      <c r="F18" s="10"/>
      <c r="G18" s="10"/>
      <c r="H18" s="10"/>
      <c r="I18" s="10"/>
      <c r="J18" s="10">
        <v>100</v>
      </c>
      <c r="K18" s="10"/>
      <c r="L18" s="10"/>
      <c r="M18" s="10"/>
      <c r="N18" s="10"/>
      <c r="O18" s="10"/>
      <c r="P18" s="10">
        <v>100</v>
      </c>
      <c r="Q18" s="10"/>
      <c r="R18" s="10"/>
      <c r="S18" s="10"/>
      <c r="T18" s="10"/>
      <c r="U18" s="10"/>
      <c r="V18" s="10">
        <v>100</v>
      </c>
    </row>
    <row xmlns:x14ac="http://schemas.microsoft.com/office/spreadsheetml/2009/9/ac" r="19" s="176" customFormat="true" ht="12" x14ac:dyDescent="0.2">
      <c r="A19" s="174" t="s">
        <v>159</v>
      </c>
      <c r="B19" s="10">
        <v>2005</v>
      </c>
      <c r="C19" s="175" t="s">
        <v>7</v>
      </c>
      <c r="D19" s="10">
        <v>1954513</v>
      </c>
      <c r="E19" s="10"/>
      <c r="F19" s="10"/>
      <c r="G19" s="10"/>
      <c r="H19" s="10"/>
      <c r="I19" s="10"/>
      <c r="J19" s="10">
        <v>100</v>
      </c>
      <c r="K19" s="10"/>
      <c r="L19" s="10"/>
      <c r="M19" s="10"/>
      <c r="N19" s="10"/>
      <c r="O19" s="10"/>
      <c r="P19" s="10">
        <v>100</v>
      </c>
      <c r="Q19" s="10"/>
      <c r="R19" s="10"/>
      <c r="S19" s="10"/>
      <c r="T19" s="10"/>
      <c r="U19" s="10"/>
      <c r="V19" s="10">
        <v>100</v>
      </c>
    </row>
    <row xmlns:x14ac="http://schemas.microsoft.com/office/spreadsheetml/2009/9/ac" r="20" s="176" customFormat="true" ht="12" x14ac:dyDescent="0.2">
      <c r="A20" s="174" t="s">
        <v>159</v>
      </c>
      <c r="B20" s="10">
        <v>2006</v>
      </c>
      <c r="C20" s="175" t="s">
        <v>7</v>
      </c>
      <c r="D20" s="10">
        <v>2009713</v>
      </c>
      <c r="E20" s="10"/>
      <c r="F20" s="10"/>
      <c r="G20" s="10"/>
      <c r="H20" s="10"/>
      <c r="I20" s="10"/>
      <c r="J20" s="10">
        <v>100</v>
      </c>
      <c r="K20" s="10"/>
      <c r="L20" s="10"/>
      <c r="M20" s="10"/>
      <c r="N20" s="10"/>
      <c r="O20" s="10"/>
      <c r="P20" s="10">
        <v>100</v>
      </c>
      <c r="Q20" s="10"/>
      <c r="R20" s="10"/>
      <c r="S20" s="10"/>
      <c r="T20" s="10"/>
      <c r="U20" s="10"/>
      <c r="V20" s="10">
        <v>100</v>
      </c>
    </row>
    <row xmlns:x14ac="http://schemas.microsoft.com/office/spreadsheetml/2009/9/ac" r="21" s="176" customFormat="true" ht="12" x14ac:dyDescent="0.2">
      <c r="A21" s="174" t="s">
        <v>159</v>
      </c>
      <c r="B21" s="10">
        <v>2007</v>
      </c>
      <c r="C21" s="175" t="s">
        <v>7</v>
      </c>
      <c r="D21" s="10">
        <v>2065087</v>
      </c>
      <c r="E21" s="10"/>
      <c r="F21" s="10"/>
      <c r="G21" s="10"/>
      <c r="H21" s="10"/>
      <c r="I21" s="10"/>
      <c r="J21" s="10">
        <v>100</v>
      </c>
      <c r="K21" s="10"/>
      <c r="L21" s="10"/>
      <c r="M21" s="10"/>
      <c r="N21" s="10"/>
      <c r="O21" s="10"/>
      <c r="P21" s="10">
        <v>100</v>
      </c>
      <c r="Q21" s="10"/>
      <c r="R21" s="10"/>
      <c r="S21" s="10"/>
      <c r="T21" s="10"/>
      <c r="U21" s="10"/>
      <c r="V21" s="10">
        <v>100</v>
      </c>
    </row>
    <row xmlns:x14ac="http://schemas.microsoft.com/office/spreadsheetml/2009/9/ac" r="22" s="176" customFormat="true" ht="12" x14ac:dyDescent="0.2">
      <c r="A22" s="174" t="s">
        <v>159</v>
      </c>
      <c r="B22" s="10">
        <v>2008</v>
      </c>
      <c r="C22" s="175" t="s">
        <v>7</v>
      </c>
      <c r="D22" s="10">
        <v>2121179</v>
      </c>
      <c r="E22" s="10"/>
      <c r="F22" s="10"/>
      <c r="G22" s="10"/>
      <c r="H22" s="10"/>
      <c r="I22" s="10"/>
      <c r="J22" s="10">
        <v>100</v>
      </c>
      <c r="K22" s="10"/>
      <c r="L22" s="10"/>
      <c r="M22" s="10"/>
      <c r="N22" s="10"/>
      <c r="O22" s="10"/>
      <c r="P22" s="10">
        <v>100</v>
      </c>
      <c r="Q22" s="10"/>
      <c r="R22" s="10"/>
      <c r="S22" s="10"/>
      <c r="T22" s="10"/>
      <c r="U22" s="10"/>
      <c r="V22" s="10">
        <v>100</v>
      </c>
    </row>
    <row xmlns:x14ac="http://schemas.microsoft.com/office/spreadsheetml/2009/9/ac" r="23" s="176" customFormat="true" ht="12" x14ac:dyDescent="0.2">
      <c r="A23" s="174" t="s">
        <v>159</v>
      </c>
      <c r="B23" s="10">
        <v>2009</v>
      </c>
      <c r="C23" s="175" t="s">
        <v>7</v>
      </c>
      <c r="D23" s="10">
        <v>2178500</v>
      </c>
      <c r="E23" s="10"/>
      <c r="F23" s="10"/>
      <c r="G23" s="10"/>
      <c r="H23" s="10"/>
      <c r="I23" s="10"/>
      <c r="J23" s="10">
        <v>100</v>
      </c>
      <c r="K23" s="10"/>
      <c r="L23" s="10"/>
      <c r="M23" s="10"/>
      <c r="N23" s="10"/>
      <c r="O23" s="10"/>
      <c r="P23" s="10">
        <v>100</v>
      </c>
      <c r="Q23" s="10"/>
      <c r="R23" s="10"/>
      <c r="S23" s="10"/>
      <c r="T23" s="10"/>
      <c r="U23" s="10"/>
      <c r="V23" s="10">
        <v>100</v>
      </c>
    </row>
    <row xmlns:x14ac="http://schemas.microsoft.com/office/spreadsheetml/2009/9/ac" r="24" s="176" customFormat="true" ht="12" x14ac:dyDescent="0.2">
      <c r="A24" s="174" t="s">
        <v>159</v>
      </c>
      <c r="B24" s="10">
        <v>2010</v>
      </c>
      <c r="C24" s="175" t="s">
        <v>7</v>
      </c>
      <c r="D24" s="10">
        <v>2236953</v>
      </c>
      <c r="E24" s="10"/>
      <c r="F24" s="10"/>
      <c r="G24" s="10"/>
      <c r="H24" s="10"/>
      <c r="I24" s="10"/>
      <c r="J24" s="10">
        <v>100</v>
      </c>
      <c r="K24" s="10"/>
      <c r="L24" s="10"/>
      <c r="M24" s="10"/>
      <c r="N24" s="10"/>
      <c r="O24" s="10"/>
      <c r="P24" s="10">
        <v>100</v>
      </c>
      <c r="Q24" s="10">
        <v>57.296559999999999</v>
      </c>
      <c r="R24" s="10">
        <v>54.423290000000001</v>
      </c>
      <c r="S24" s="10">
        <v>11.667846666666669</v>
      </c>
      <c r="T24" s="10">
        <v>42.755443333333332</v>
      </c>
      <c r="U24" s="10">
        <v>45.576709999999999</v>
      </c>
      <c r="V24" s="10">
        <v>0</v>
      </c>
    </row>
    <row xmlns:x14ac="http://schemas.microsoft.com/office/spreadsheetml/2009/9/ac" r="25" s="176" customFormat="true" ht="12" x14ac:dyDescent="0.2">
      <c r="A25" s="174" t="s">
        <v>159</v>
      </c>
      <c r="B25" s="10">
        <v>2011</v>
      </c>
      <c r="C25" s="175" t="s">
        <v>7</v>
      </c>
      <c r="D25" s="10">
        <v>2295940</v>
      </c>
      <c r="E25" s="10">
        <v>83.785411306364907</v>
      </c>
      <c r="F25" s="10">
        <v>53.267154364251063</v>
      </c>
      <c r="G25" s="10">
        <v>46.83280137490793</v>
      </c>
      <c r="H25" s="10">
        <v>6.4343529893431253</v>
      </c>
      <c r="I25" s="10">
        <v>46.732845635748937</v>
      </c>
      <c r="J25" s="10">
        <v>0</v>
      </c>
      <c r="K25" s="10">
        <v>97.691194999999993</v>
      </c>
      <c r="L25" s="10">
        <v>58.384880000000003</v>
      </c>
      <c r="M25" s="10">
        <v>46.381790000000002</v>
      </c>
      <c r="N25" s="10">
        <v>12.00309</v>
      </c>
      <c r="O25" s="10">
        <v>41.615119999999997</v>
      </c>
      <c r="P25" s="10">
        <v>0</v>
      </c>
      <c r="Q25" s="10">
        <v>57.296559999999999</v>
      </c>
      <c r="R25" s="10">
        <v>54.423290000000001</v>
      </c>
      <c r="S25" s="10">
        <v>11.667846666666669</v>
      </c>
      <c r="T25" s="10">
        <v>42.755443333333332</v>
      </c>
      <c r="U25" s="10">
        <v>45.576709999999999</v>
      </c>
      <c r="V25" s="10">
        <v>0</v>
      </c>
    </row>
    <row xmlns:x14ac="http://schemas.microsoft.com/office/spreadsheetml/2009/9/ac" r="26" s="176" customFormat="true" ht="12" x14ac:dyDescent="0.2">
      <c r="A26" s="174" t="s">
        <v>159</v>
      </c>
      <c r="B26" s="10">
        <v>2012</v>
      </c>
      <c r="C26" s="175" t="s">
        <v>7</v>
      </c>
      <c r="D26" s="10">
        <v>2976319</v>
      </c>
      <c r="E26" s="10">
        <v>83.785411306364907</v>
      </c>
      <c r="F26" s="10">
        <v>53.267154364251063</v>
      </c>
      <c r="G26" s="10">
        <v>46.83280137490793</v>
      </c>
      <c r="H26" s="10">
        <v>6.4343529893431253</v>
      </c>
      <c r="I26" s="10">
        <v>46.732845635748937</v>
      </c>
      <c r="J26" s="10">
        <v>0</v>
      </c>
      <c r="K26" s="10">
        <v>97.691194999999993</v>
      </c>
      <c r="L26" s="10">
        <v>58.384880000000003</v>
      </c>
      <c r="M26" s="10">
        <v>46.381790000000002</v>
      </c>
      <c r="N26" s="10">
        <v>12.00309</v>
      </c>
      <c r="O26" s="10">
        <v>41.615119999999997</v>
      </c>
      <c r="P26" s="10">
        <v>0</v>
      </c>
      <c r="Q26" s="10">
        <v>57.296559999999999</v>
      </c>
      <c r="R26" s="10">
        <v>54.423290000000001</v>
      </c>
      <c r="S26" s="10">
        <v>11.667846666666669</v>
      </c>
      <c r="T26" s="10">
        <v>42.755443333333332</v>
      </c>
      <c r="U26" s="10">
        <v>45.576709999999999</v>
      </c>
      <c r="V26" s="10">
        <v>0</v>
      </c>
    </row>
    <row xmlns:x14ac="http://schemas.microsoft.com/office/spreadsheetml/2009/9/ac" r="27" s="176" customFormat="true" ht="12" x14ac:dyDescent="0.2">
      <c r="A27" s="174" t="s">
        <v>159</v>
      </c>
      <c r="B27" s="10">
        <v>2013</v>
      </c>
      <c r="C27" s="175" t="s">
        <v>7</v>
      </c>
      <c r="D27" s="10">
        <v>3040897</v>
      </c>
      <c r="E27" s="10">
        <v>83.785411306364907</v>
      </c>
      <c r="F27" s="10">
        <v>53.267154364251063</v>
      </c>
      <c r="G27" s="10">
        <v>46.83280137490793</v>
      </c>
      <c r="H27" s="10">
        <v>6.4343529893431253</v>
      </c>
      <c r="I27" s="10">
        <v>46.732845635748937</v>
      </c>
      <c r="J27" s="10">
        <v>0</v>
      </c>
      <c r="K27" s="10">
        <v>97.691194999999993</v>
      </c>
      <c r="L27" s="10">
        <v>58.384880000000003</v>
      </c>
      <c r="M27" s="10">
        <v>46.381790000000002</v>
      </c>
      <c r="N27" s="10">
        <v>12.00309</v>
      </c>
      <c r="O27" s="10">
        <v>41.615119999999997</v>
      </c>
      <c r="P27" s="10">
        <v>0</v>
      </c>
      <c r="Q27" s="10">
        <v>57.296559999999999</v>
      </c>
      <c r="R27" s="10">
        <v>54.423290000000001</v>
      </c>
      <c r="S27" s="10">
        <v>11.667846666666669</v>
      </c>
      <c r="T27" s="10">
        <v>42.755443333333332</v>
      </c>
      <c r="U27" s="10">
        <v>45.576709999999999</v>
      </c>
      <c r="V27" s="10">
        <v>0</v>
      </c>
    </row>
    <row xmlns:x14ac="http://schemas.microsoft.com/office/spreadsheetml/2009/9/ac" r="28" s="176" customFormat="true" ht="12" x14ac:dyDescent="0.2">
      <c r="A28" s="174" t="s">
        <v>159</v>
      </c>
      <c r="B28" s="10">
        <v>2014</v>
      </c>
      <c r="C28" s="175" t="s">
        <v>7</v>
      </c>
      <c r="D28" s="10">
        <v>3105246</v>
      </c>
      <c r="E28" s="10">
        <v>83.785411306364907</v>
      </c>
      <c r="F28" s="10">
        <v>53.267154364251063</v>
      </c>
      <c r="G28" s="10">
        <v>46.83280137490793</v>
      </c>
      <c r="H28" s="10">
        <v>6.4343529893431253</v>
      </c>
      <c r="I28" s="10">
        <v>46.732845635748937</v>
      </c>
      <c r="J28" s="10">
        <v>0</v>
      </c>
      <c r="K28" s="10">
        <v>97.691194999999993</v>
      </c>
      <c r="L28" s="10">
        <v>58.384880000000003</v>
      </c>
      <c r="M28" s="10">
        <v>46.381790000000002</v>
      </c>
      <c r="N28" s="10">
        <v>12.00309</v>
      </c>
      <c r="O28" s="10">
        <v>41.615119999999997</v>
      </c>
      <c r="P28" s="10">
        <v>0</v>
      </c>
      <c r="Q28" s="10">
        <v>57.296559999999999</v>
      </c>
      <c r="R28" s="10">
        <v>54.423290000000001</v>
      </c>
      <c r="S28" s="10">
        <v>11.667846666666669</v>
      </c>
      <c r="T28" s="10">
        <v>42.755443333333332</v>
      </c>
      <c r="U28" s="10">
        <v>45.576709999999999</v>
      </c>
      <c r="V28" s="10">
        <v>0</v>
      </c>
    </row>
    <row xmlns:x14ac="http://schemas.microsoft.com/office/spreadsheetml/2009/9/ac" r="29" s="176" customFormat="true" ht="12" x14ac:dyDescent="0.2">
      <c r="A29" s="174" t="s">
        <v>159</v>
      </c>
      <c r="B29" s="10">
        <v>2015</v>
      </c>
      <c r="C29" s="175" t="s">
        <v>7</v>
      </c>
      <c r="D29" s="10">
        <v>3169261</v>
      </c>
      <c r="E29" s="10">
        <v>83.785411306364907</v>
      </c>
      <c r="F29" s="10">
        <v>53.267154364251063</v>
      </c>
      <c r="G29" s="10">
        <v>46.83280137490793</v>
      </c>
      <c r="H29" s="10">
        <v>6.4343529893431253</v>
      </c>
      <c r="I29" s="10">
        <v>46.732845635748937</v>
      </c>
      <c r="J29" s="10">
        <v>0</v>
      </c>
      <c r="K29" s="10">
        <v>97.691194999999993</v>
      </c>
      <c r="L29" s="10">
        <v>58.384880000000003</v>
      </c>
      <c r="M29" s="10">
        <v>46.381790000000002</v>
      </c>
      <c r="N29" s="10">
        <v>12.00309</v>
      </c>
      <c r="O29" s="10">
        <v>41.615119999999997</v>
      </c>
      <c r="P29" s="10">
        <v>0</v>
      </c>
      <c r="Q29" s="10">
        <v>57.296559999999999</v>
      </c>
      <c r="R29" s="10">
        <v>54.423290000000001</v>
      </c>
      <c r="S29" s="10">
        <v>11.667846666666669</v>
      </c>
      <c r="T29" s="10">
        <v>42.755443333333332</v>
      </c>
      <c r="U29" s="10">
        <v>45.576709999999999</v>
      </c>
      <c r="V29" s="10">
        <v>0</v>
      </c>
    </row>
    <row xmlns:x14ac="http://schemas.microsoft.com/office/spreadsheetml/2009/9/ac" r="30" s="176" customFormat="true" ht="12" x14ac:dyDescent="0.2">
      <c r="A30" s="174" t="s">
        <v>159</v>
      </c>
      <c r="B30" s="10">
        <v>2016</v>
      </c>
      <c r="C30" s="175" t="s">
        <v>7</v>
      </c>
      <c r="D30" s="10">
        <v>3231550</v>
      </c>
      <c r="E30" s="10">
        <v>83.785411306364907</v>
      </c>
      <c r="F30" s="10">
        <v>53.267154364251063</v>
      </c>
      <c r="G30" s="10">
        <v>46.83280137490793</v>
      </c>
      <c r="H30" s="10">
        <v>6.4343529893431253</v>
      </c>
      <c r="I30" s="10">
        <v>46.732845635748937</v>
      </c>
      <c r="J30" s="10">
        <v>0</v>
      </c>
      <c r="K30" s="10">
        <v>97.691194999999993</v>
      </c>
      <c r="L30" s="10">
        <v>58.384880000000003</v>
      </c>
      <c r="M30" s="10">
        <v>46.381790000000002</v>
      </c>
      <c r="N30" s="10">
        <v>12.00309</v>
      </c>
      <c r="O30" s="10">
        <v>41.615119999999997</v>
      </c>
      <c r="P30" s="10">
        <v>0</v>
      </c>
      <c r="Q30" s="10">
        <v>57.296559999999999</v>
      </c>
      <c r="R30" s="10">
        <v>54.423290000000001</v>
      </c>
      <c r="S30" s="10">
        <v>11.667846666666669</v>
      </c>
      <c r="T30" s="10">
        <v>42.755443333333332</v>
      </c>
      <c r="U30" s="10">
        <v>45.576709999999999</v>
      </c>
      <c r="V30" s="10">
        <v>0</v>
      </c>
    </row>
    <row xmlns:x14ac="http://schemas.microsoft.com/office/spreadsheetml/2009/9/ac" r="31" s="176" customFormat="true" ht="12" x14ac:dyDescent="0.2">
      <c r="A31" s="174" t="s">
        <v>159</v>
      </c>
      <c r="B31" s="10">
        <v>2017</v>
      </c>
      <c r="C31" s="175" t="s">
        <v>7</v>
      </c>
      <c r="D31" s="10">
        <v>3292046</v>
      </c>
      <c r="E31" s="10">
        <v>83.785411306364907</v>
      </c>
      <c r="F31" s="10">
        <v>53.267154364251063</v>
      </c>
      <c r="G31" s="10">
        <v>46.83280137490793</v>
      </c>
      <c r="H31" s="10">
        <v>6.4343529893431253</v>
      </c>
      <c r="I31" s="10">
        <v>46.732845635748937</v>
      </c>
      <c r="J31" s="10">
        <v>0</v>
      </c>
      <c r="K31" s="10">
        <v>97.691194999999993</v>
      </c>
      <c r="L31" s="10">
        <v>58.384880000000003</v>
      </c>
      <c r="M31" s="10">
        <v>46.381790000000002</v>
      </c>
      <c r="N31" s="10">
        <v>12.00309</v>
      </c>
      <c r="O31" s="10">
        <v>41.615119999999997</v>
      </c>
      <c r="P31" s="10">
        <v>0</v>
      </c>
      <c r="Q31" s="10">
        <v>57.296559999999999</v>
      </c>
      <c r="R31" s="10">
        <v>54.423290000000001</v>
      </c>
      <c r="S31" s="10">
        <v>11.667846666666669</v>
      </c>
      <c r="T31" s="10">
        <v>42.755443333333332</v>
      </c>
      <c r="U31" s="10">
        <v>45.576709999999999</v>
      </c>
      <c r="V31" s="10">
        <v>0</v>
      </c>
    </row>
    <row xmlns:x14ac="http://schemas.microsoft.com/office/spreadsheetml/2009/9/ac" r="32" s="176" customFormat="true" ht="12" x14ac:dyDescent="0.2">
      <c r="A32" s="174" t="s">
        <v>159</v>
      </c>
      <c r="B32" s="10">
        <v>2018</v>
      </c>
      <c r="C32" s="175" t="s">
        <v>7</v>
      </c>
      <c r="D32" s="10">
        <v>3350522</v>
      </c>
      <c r="E32" s="10">
        <v>83.785411306364907</v>
      </c>
      <c r="F32" s="10">
        <v>53.267154364251063</v>
      </c>
      <c r="G32" s="10">
        <v>46.83280137490793</v>
      </c>
      <c r="H32" s="10">
        <v>6.4343529893431253</v>
      </c>
      <c r="I32" s="10">
        <v>46.732845635748937</v>
      </c>
      <c r="J32" s="10">
        <v>0</v>
      </c>
      <c r="K32" s="10">
        <v>97.691194999999993</v>
      </c>
      <c r="L32" s="10">
        <v>58.384880000000003</v>
      </c>
      <c r="M32" s="10">
        <v>46.381790000000002</v>
      </c>
      <c r="N32" s="10">
        <v>12.00309</v>
      </c>
      <c r="O32" s="10">
        <v>41.615119999999997</v>
      </c>
      <c r="P32" s="10">
        <v>0</v>
      </c>
      <c r="Q32" s="10">
        <v>57.296559999999999</v>
      </c>
      <c r="R32" s="10">
        <v>54.423290000000001</v>
      </c>
      <c r="S32" s="10">
        <v>11.667846666666669</v>
      </c>
      <c r="T32" s="10">
        <v>42.755443333333332</v>
      </c>
      <c r="U32" s="10">
        <v>45.576709999999999</v>
      </c>
      <c r="V32" s="10">
        <v>0</v>
      </c>
    </row>
    <row xmlns:x14ac="http://schemas.microsoft.com/office/spreadsheetml/2009/9/ac" r="33" s="176" customFormat="true" ht="12" x14ac:dyDescent="0.2">
      <c r="A33" s="174" t="s">
        <v>159</v>
      </c>
      <c r="B33" s="10">
        <v>2019</v>
      </c>
      <c r="C33" s="175" t="s">
        <v>7</v>
      </c>
      <c r="D33" s="10">
        <v>3405871</v>
      </c>
      <c r="E33" s="10">
        <v>83.785411306364907</v>
      </c>
      <c r="F33" s="10">
        <v>53.267154364251063</v>
      </c>
      <c r="G33" s="10">
        <v>46.83280137490793</v>
      </c>
      <c r="H33" s="10">
        <v>6.4343529893431253</v>
      </c>
      <c r="I33" s="10">
        <v>46.732845635748937</v>
      </c>
      <c r="J33" s="10">
        <v>0</v>
      </c>
      <c r="K33" s="10">
        <v>97.691194999999993</v>
      </c>
      <c r="L33" s="10">
        <v>58.384880000000003</v>
      </c>
      <c r="M33" s="10">
        <v>46.381790000000002</v>
      </c>
      <c r="N33" s="10">
        <v>12.00309</v>
      </c>
      <c r="O33" s="10">
        <v>41.615119999999997</v>
      </c>
      <c r="P33" s="10">
        <v>0</v>
      </c>
      <c r="Q33" s="10">
        <v>57.296559999999999</v>
      </c>
      <c r="R33" s="10">
        <v>54.423290000000001</v>
      </c>
      <c r="S33" s="10">
        <v>11.667846666666669</v>
      </c>
      <c r="T33" s="10">
        <v>42.755443333333332</v>
      </c>
      <c r="U33" s="10">
        <v>45.576709999999999</v>
      </c>
      <c r="V33" s="10">
        <v>0</v>
      </c>
    </row>
    <row xmlns:x14ac="http://schemas.microsoft.com/office/spreadsheetml/2009/9/ac" r="34" s="176" customFormat="true" ht="12" x14ac:dyDescent="0.2">
      <c r="A34" s="174" t="s">
        <v>159</v>
      </c>
      <c r="B34" s="10">
        <v>2020</v>
      </c>
      <c r="C34" s="175" t="s">
        <v>7</v>
      </c>
      <c r="D34" s="10">
        <v>3459011</v>
      </c>
      <c r="E34" s="10">
        <v>83.785411306364907</v>
      </c>
      <c r="F34" s="10">
        <v>53.267154364251063</v>
      </c>
      <c r="G34" s="10">
        <v>46.83280137490793</v>
      </c>
      <c r="H34" s="10">
        <v>6.4343529893431253</v>
      </c>
      <c r="I34" s="10">
        <v>46.732845635748937</v>
      </c>
      <c r="J34" s="10">
        <v>0</v>
      </c>
      <c r="K34" s="10">
        <v>97.691194999999993</v>
      </c>
      <c r="L34" s="10">
        <v>58.384880000000003</v>
      </c>
      <c r="M34" s="10">
        <v>46.381790000000002</v>
      </c>
      <c r="N34" s="10">
        <v>12.00309</v>
      </c>
      <c r="O34" s="10">
        <v>41.615119999999997</v>
      </c>
      <c r="P34" s="10">
        <v>0</v>
      </c>
      <c r="Q34" s="10">
        <v>57.296559999999999</v>
      </c>
      <c r="R34" s="10">
        <v>54.423290000000001</v>
      </c>
      <c r="S34" s="10">
        <v>11.667846666666669</v>
      </c>
      <c r="T34" s="10">
        <v>42.755443333333332</v>
      </c>
      <c r="U34" s="10">
        <v>45.576709999999999</v>
      </c>
      <c r="V34" s="10">
        <v>0</v>
      </c>
    </row>
    <row xmlns:x14ac="http://schemas.microsoft.com/office/spreadsheetml/2009/9/ac" r="35" s="176" customFormat="true" ht="12" x14ac:dyDescent="0.2">
      <c r="A35" s="174" t="s">
        <v>159</v>
      </c>
      <c r="B35" s="10">
        <v>2021</v>
      </c>
      <c r="C35" s="175" t="s">
        <v>7</v>
      </c>
      <c r="D35" s="10">
        <v>3504010</v>
      </c>
      <c r="E35" s="10">
        <v>83.785411306364907</v>
      </c>
      <c r="F35" s="10">
        <v>53.267154364251063</v>
      </c>
      <c r="G35" s="10">
        <v>46.83280137490793</v>
      </c>
      <c r="H35" s="10">
        <v>6.4343529893431253</v>
      </c>
      <c r="I35" s="10">
        <v>46.732845635748937</v>
      </c>
      <c r="J35" s="10">
        <v>0</v>
      </c>
      <c r="K35" s="10">
        <v>97.691194999999993</v>
      </c>
      <c r="L35" s="10">
        <v>58.384880000000003</v>
      </c>
      <c r="M35" s="10">
        <v>46.381790000000002</v>
      </c>
      <c r="N35" s="10">
        <v>12.00309</v>
      </c>
      <c r="O35" s="10">
        <v>41.615119999999997</v>
      </c>
      <c r="P35" s="10">
        <v>0</v>
      </c>
      <c r="Q35" s="10">
        <v>57.296559999999999</v>
      </c>
      <c r="R35" s="10">
        <v>54.423290000000001</v>
      </c>
      <c r="S35" s="10">
        <v>11.667846666666669</v>
      </c>
      <c r="T35" s="10">
        <v>42.755443333333332</v>
      </c>
      <c r="U35" s="10">
        <v>45.576709999999999</v>
      </c>
      <c r="V35" s="10">
        <v>0</v>
      </c>
    </row>
    <row xmlns:x14ac="http://schemas.microsoft.com/office/spreadsheetml/2009/9/ac" r="36" s="176" customFormat="true" ht="12" x14ac:dyDescent="0.2">
      <c r="A36" s="174" t="s">
        <v>159</v>
      </c>
      <c r="B36" s="10">
        <v>2022</v>
      </c>
      <c r="C36" s="175" t="s">
        <v>7</v>
      </c>
      <c r="D36" s="10">
        <v>3547618</v>
      </c>
      <c r="E36" s="10">
        <v>83.785411306364907</v>
      </c>
      <c r="F36" s="10">
        <v>53.267154364251063</v>
      </c>
      <c r="G36" s="10">
        <v>46.83280137490793</v>
      </c>
      <c r="H36" s="10">
        <v>6.4343529893431253</v>
      </c>
      <c r="I36" s="10">
        <v>46.732845635748937</v>
      </c>
      <c r="J36" s="10">
        <v>0</v>
      </c>
      <c r="K36" s="10">
        <v>97.691194999999993</v>
      </c>
      <c r="L36" s="10">
        <v>58.384880000000003</v>
      </c>
      <c r="M36" s="10">
        <v>46.381790000000002</v>
      </c>
      <c r="N36" s="10">
        <v>12.00309</v>
      </c>
      <c r="O36" s="10">
        <v>41.615119999999997</v>
      </c>
      <c r="P36" s="10">
        <v>0</v>
      </c>
      <c r="Q36" s="10">
        <v>57.296559999999999</v>
      </c>
      <c r="R36" s="10">
        <v>54.423290000000001</v>
      </c>
      <c r="S36" s="10">
        <v>11.667846666666669</v>
      </c>
      <c r="T36" s="10">
        <v>42.755443333333332</v>
      </c>
      <c r="U36" s="10">
        <v>45.576709999999999</v>
      </c>
      <c r="V36" s="10">
        <v>0</v>
      </c>
    </row>
    <row xmlns:x14ac="http://schemas.microsoft.com/office/spreadsheetml/2009/9/ac" r="37" s="176" customFormat="true" ht="12" x14ac:dyDescent="0.2">
      <c r="A37" s="174" t="s">
        <v>159</v>
      </c>
      <c r="B37" s="10">
        <v>2023</v>
      </c>
      <c r="C37" s="175" t="s">
        <v>7</v>
      </c>
      <c r="D37" s="10">
        <v>3583714</v>
      </c>
      <c r="E37" s="10">
        <v>83.785411306364907</v>
      </c>
      <c r="F37" s="10">
        <v>53.267154364251063</v>
      </c>
      <c r="G37" s="10">
        <v>46.83280137490793</v>
      </c>
      <c r="H37" s="10">
        <v>6.4343529893431253</v>
      </c>
      <c r="I37" s="10">
        <v>46.732845635748937</v>
      </c>
      <c r="J37" s="10">
        <v>0</v>
      </c>
      <c r="K37" s="10">
        <v>97.691194999999993</v>
      </c>
      <c r="L37" s="10">
        <v>58.384880000000003</v>
      </c>
      <c r="M37" s="10">
        <v>46.381790000000002</v>
      </c>
      <c r="N37" s="10">
        <v>12.00309</v>
      </c>
      <c r="O37" s="10">
        <v>41.615119999999997</v>
      </c>
      <c r="P37" s="10">
        <v>0</v>
      </c>
      <c r="Q37" s="10">
        <v>57.296559999999999</v>
      </c>
      <c r="R37" s="10">
        <v>54.423290000000001</v>
      </c>
      <c r="S37" s="10">
        <v>11.667846666666669</v>
      </c>
      <c r="T37" s="10">
        <v>42.755443333333332</v>
      </c>
      <c r="U37" s="10">
        <v>45.576709999999999</v>
      </c>
      <c r="V37" s="10">
        <v>0</v>
      </c>
    </row>
    <row xmlns:x14ac="http://schemas.microsoft.com/office/spreadsheetml/2009/9/ac" r="38" s="176" customFormat="true" ht="12" x14ac:dyDescent="0.2">
      <c r="A38" s="174" t="s">
        <v>159</v>
      </c>
      <c r="B38" s="10">
        <v>2024</v>
      </c>
      <c r="C38" s="175"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76" customFormat="true" ht="12" x14ac:dyDescent="0.2">
      <c r="A39" s="174" t="s">
        <v>159</v>
      </c>
      <c r="B39" s="10">
        <v>2025</v>
      </c>
      <c r="C39" s="175"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76" customFormat="true" ht="12" x14ac:dyDescent="0.2">
      <c r="A40" s="174" t="s">
        <v>159</v>
      </c>
      <c r="B40" s="10">
        <v>2026</v>
      </c>
      <c r="C40" s="175"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76" customFormat="true" ht="12" x14ac:dyDescent="0.2">
      <c r="A41" s="174" t="s">
        <v>159</v>
      </c>
      <c r="B41" s="10">
        <v>2027</v>
      </c>
      <c r="C41" s="175"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76" customFormat="true" ht="12" x14ac:dyDescent="0.2">
      <c r="A42" s="174" t="s">
        <v>159</v>
      </c>
      <c r="B42" s="10">
        <v>2028</v>
      </c>
      <c r="C42" s="175"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76" customFormat="true" ht="12" x14ac:dyDescent="0.2">
      <c r="A43" s="174" t="s">
        <v>159</v>
      </c>
      <c r="B43" s="10">
        <v>2029</v>
      </c>
      <c r="C43" s="175"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76" customFormat="true" ht="12" x14ac:dyDescent="0.2">
      <c r="A44" s="174" t="s">
        <v>159</v>
      </c>
      <c r="B44" s="10">
        <v>2030</v>
      </c>
      <c r="C44" s="175"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76" customFormat="true" ht="12" x14ac:dyDescent="0.2">
      <c r="A45" s="174" t="s">
        <v>159</v>
      </c>
      <c r="B45" s="10">
        <v>2000</v>
      </c>
      <c r="C45" s="175" t="s">
        <v>1</v>
      </c>
      <c r="D45" s="10">
        <v>222703.29337816231</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76" customFormat="true" ht="12" x14ac:dyDescent="0.2">
      <c r="A46" s="174" t="s">
        <v>159</v>
      </c>
      <c r="B46" s="10">
        <v>2001</v>
      </c>
      <c r="C46" s="175" t="s">
        <v>1</v>
      </c>
      <c r="D46" s="10">
        <v>229012.73426347741</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76" customFormat="true" ht="12" x14ac:dyDescent="0.2">
      <c r="A47" s="174" t="s">
        <v>159</v>
      </c>
      <c r="B47" s="10">
        <v>2002</v>
      </c>
      <c r="C47" s="175" t="s">
        <v>1</v>
      </c>
      <c r="D47" s="10">
        <v>235865.96207141879</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76" customFormat="true" ht="12" x14ac:dyDescent="0.2">
      <c r="A48" s="174" t="s">
        <v>159</v>
      </c>
      <c r="B48" s="10">
        <v>2003</v>
      </c>
      <c r="C48" s="175" t="s">
        <v>1</v>
      </c>
      <c r="D48" s="10">
        <v>242649.65507011421</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76" customFormat="true" ht="12" x14ac:dyDescent="0.2">
      <c r="A49" s="174" t="s">
        <v>159</v>
      </c>
      <c r="B49" s="10">
        <v>2004</v>
      </c>
      <c r="C49" s="175" t="s">
        <v>1</v>
      </c>
      <c r="D49" s="10">
        <v>249416.0164557551</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76" customFormat="true" ht="12" x14ac:dyDescent="0.2">
      <c r="A50" s="174" t="s">
        <v>159</v>
      </c>
      <c r="B50" s="10">
        <v>2005</v>
      </c>
      <c r="C50" s="175" t="s">
        <v>1</v>
      </c>
      <c r="D50" s="10">
        <v>256217.11319617269</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76" customFormat="true" ht="12" x14ac:dyDescent="0.2">
      <c r="A51" s="174" t="s">
        <v>159</v>
      </c>
      <c r="B51" s="10">
        <v>2006</v>
      </c>
      <c r="C51" s="175" t="s">
        <v>1</v>
      </c>
      <c r="D51" s="10">
        <v>263091.52085689543</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76" customFormat="true" ht="12" x14ac:dyDescent="0.2">
      <c r="A52" s="174" t="s">
        <v>159</v>
      </c>
      <c r="B52" s="10">
        <v>2007</v>
      </c>
      <c r="C52" s="175" t="s">
        <v>1</v>
      </c>
      <c r="D52" s="10">
        <v>269968.82256467821</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76" customFormat="true" ht="12" x14ac:dyDescent="0.2">
      <c r="A53" s="174" t="s">
        <v>159</v>
      </c>
      <c r="B53" s="10">
        <v>2008</v>
      </c>
      <c r="C53" s="175" t="s">
        <v>1</v>
      </c>
      <c r="D53" s="10">
        <v>276919.92492332461</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76" customFormat="true" ht="12" x14ac:dyDescent="0.2">
      <c r="A54" s="174" t="s">
        <v>159</v>
      </c>
      <c r="B54" s="10">
        <v>2009</v>
      </c>
      <c r="C54" s="175" t="s">
        <v>1</v>
      </c>
      <c r="D54" s="10">
        <v>284011.03851795191</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76" customFormat="true" ht="12" x14ac:dyDescent="0.2">
      <c r="A55" s="174" t="s">
        <v>159</v>
      </c>
      <c r="B55" s="10">
        <v>2010</v>
      </c>
      <c r="C55" s="175" t="s">
        <v>1</v>
      </c>
      <c r="D55" s="10">
        <v>291228.91226466169</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76" customFormat="true" ht="12" x14ac:dyDescent="0.2">
      <c r="A56" s="174" t="s">
        <v>159</v>
      </c>
      <c r="B56" s="10">
        <v>2011</v>
      </c>
      <c r="C56" s="175" t="s">
        <v>1</v>
      </c>
      <c r="D56" s="10">
        <v>298472.2</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76" customFormat="true" ht="12" x14ac:dyDescent="0.2">
      <c r="A57" s="174" t="s">
        <v>159</v>
      </c>
      <c r="B57" s="10">
        <v>2012</v>
      </c>
      <c r="C57" s="175" t="s">
        <v>1</v>
      </c>
      <c r="D57" s="10">
        <v>386385.74302545551</v>
      </c>
      <c r="E57" s="10"/>
      <c r="F57" s="10"/>
      <c r="G57" s="10"/>
      <c r="H57" s="10"/>
      <c r="I57" s="10"/>
      <c r="J57" s="10">
        <v>100</v>
      </c>
      <c r="K57" s="10"/>
      <c r="L57" s="10"/>
      <c r="M57" s="10"/>
      <c r="N57" s="10"/>
      <c r="O57" s="10"/>
      <c r="P57" s="10">
        <v>100</v>
      </c>
      <c r="Q57" s="10">
        <v>55.69</v>
      </c>
      <c r="R57" s="10">
        <v>49.86</v>
      </c>
      <c r="S57" s="10">
        <v>5.83</v>
      </c>
      <c r="T57" s="10">
        <v>44.03</v>
      </c>
      <c r="U57" s="10">
        <v>50.14</v>
      </c>
      <c r="V57" s="10">
        <v>0</v>
      </c>
    </row>
    <row xmlns:x14ac="http://schemas.microsoft.com/office/spreadsheetml/2009/9/ac" r="58" s="176" customFormat="true" ht="12" x14ac:dyDescent="0.2">
      <c r="A58" s="174" t="s">
        <v>159</v>
      </c>
      <c r="B58" s="10">
        <v>2013</v>
      </c>
      <c r="C58" s="175" t="s">
        <v>1</v>
      </c>
      <c r="D58" s="10">
        <v>394647.60314791673</v>
      </c>
      <c r="E58" s="10"/>
      <c r="F58" s="10"/>
      <c r="G58" s="10"/>
      <c r="H58" s="10"/>
      <c r="I58" s="10"/>
      <c r="J58" s="10">
        <v>100</v>
      </c>
      <c r="K58" s="10"/>
      <c r="L58" s="10"/>
      <c r="M58" s="10"/>
      <c r="N58" s="10"/>
      <c r="O58" s="10"/>
      <c r="P58" s="10">
        <v>100</v>
      </c>
      <c r="Q58" s="10">
        <v>55.69</v>
      </c>
      <c r="R58" s="10">
        <v>49.86</v>
      </c>
      <c r="S58" s="10">
        <v>5.83</v>
      </c>
      <c r="T58" s="10">
        <v>44.03</v>
      </c>
      <c r="U58" s="10">
        <v>50.14</v>
      </c>
      <c r="V58" s="10">
        <v>0</v>
      </c>
    </row>
    <row xmlns:x14ac="http://schemas.microsoft.com/office/spreadsheetml/2009/9/ac" r="59" s="176" customFormat="true" ht="12" x14ac:dyDescent="0.2">
      <c r="A59" s="174" t="s">
        <v>159</v>
      </c>
      <c r="B59" s="10">
        <v>2014</v>
      </c>
      <c r="C59" s="175" t="s">
        <v>1</v>
      </c>
      <c r="D59" s="10">
        <v>403309.34787397378</v>
      </c>
      <c r="E59" s="10"/>
      <c r="F59" s="10"/>
      <c r="G59" s="10"/>
      <c r="H59" s="10"/>
      <c r="I59" s="10"/>
      <c r="J59" s="10">
        <v>100</v>
      </c>
      <c r="K59" s="10"/>
      <c r="L59" s="10"/>
      <c r="M59" s="10"/>
      <c r="N59" s="10"/>
      <c r="O59" s="10"/>
      <c r="P59" s="10">
        <v>100</v>
      </c>
      <c r="Q59" s="10">
        <v>55.69</v>
      </c>
      <c r="R59" s="10">
        <v>49.86</v>
      </c>
      <c r="S59" s="10">
        <v>5.83</v>
      </c>
      <c r="T59" s="10">
        <v>44.03</v>
      </c>
      <c r="U59" s="10">
        <v>50.14</v>
      </c>
      <c r="V59" s="10">
        <v>0</v>
      </c>
    </row>
    <row xmlns:x14ac="http://schemas.microsoft.com/office/spreadsheetml/2009/9/ac" r="60" s="176" customFormat="true" ht="12" x14ac:dyDescent="0.2">
      <c r="A60" s="174" t="s">
        <v>159</v>
      </c>
      <c r="B60" s="10">
        <v>2015</v>
      </c>
      <c r="C60" s="175" t="s">
        <v>1</v>
      </c>
      <c r="D60" s="10">
        <v>412384.24397974968</v>
      </c>
      <c r="E60" s="10"/>
      <c r="F60" s="10"/>
      <c r="G60" s="10"/>
      <c r="H60" s="10"/>
      <c r="I60" s="10"/>
      <c r="J60" s="10">
        <v>100</v>
      </c>
      <c r="K60" s="10"/>
      <c r="L60" s="10"/>
      <c r="M60" s="10"/>
      <c r="N60" s="10"/>
      <c r="O60" s="10"/>
      <c r="P60" s="10">
        <v>100</v>
      </c>
      <c r="Q60" s="10">
        <v>55.69</v>
      </c>
      <c r="R60" s="10">
        <v>49.86</v>
      </c>
      <c r="S60" s="10">
        <v>5.83</v>
      </c>
      <c r="T60" s="10">
        <v>44.03</v>
      </c>
      <c r="U60" s="10">
        <v>50.14</v>
      </c>
      <c r="V60" s="10">
        <v>0</v>
      </c>
    </row>
    <row xmlns:x14ac="http://schemas.microsoft.com/office/spreadsheetml/2009/9/ac" r="61" s="176" customFormat="true" ht="12" x14ac:dyDescent="0.2">
      <c r="A61" s="174" t="s">
        <v>159</v>
      </c>
      <c r="B61" s="10">
        <v>2016</v>
      </c>
      <c r="C61" s="175" t="s">
        <v>1</v>
      </c>
      <c r="D61" s="10">
        <v>421717.28116369242</v>
      </c>
      <c r="E61" s="10"/>
      <c r="F61" s="10"/>
      <c r="G61" s="10"/>
      <c r="H61" s="10"/>
      <c r="I61" s="10"/>
      <c r="J61" s="10">
        <v>100</v>
      </c>
      <c r="K61" s="10"/>
      <c r="L61" s="10"/>
      <c r="M61" s="10"/>
      <c r="N61" s="10"/>
      <c r="O61" s="10"/>
      <c r="P61" s="10">
        <v>100</v>
      </c>
      <c r="Q61" s="10">
        <v>55.69</v>
      </c>
      <c r="R61" s="10">
        <v>49.86</v>
      </c>
      <c r="S61" s="10">
        <v>5.83</v>
      </c>
      <c r="T61" s="10">
        <v>44.03</v>
      </c>
      <c r="U61" s="10">
        <v>50.14</v>
      </c>
      <c r="V61" s="10">
        <v>0</v>
      </c>
    </row>
    <row xmlns:x14ac="http://schemas.microsoft.com/office/spreadsheetml/2009/9/ac" r="62" s="176" customFormat="true" ht="12" x14ac:dyDescent="0.2">
      <c r="A62" s="174" t="s">
        <v>159</v>
      </c>
      <c r="B62" s="10">
        <v>2017</v>
      </c>
      <c r="C62" s="175" t="s">
        <v>1</v>
      </c>
      <c r="D62" s="10">
        <v>431323.87470605847</v>
      </c>
      <c r="E62" s="10"/>
      <c r="F62" s="10"/>
      <c r="G62" s="10"/>
      <c r="H62" s="10"/>
      <c r="I62" s="10"/>
      <c r="J62" s="10">
        <v>100</v>
      </c>
      <c r="K62" s="10"/>
      <c r="L62" s="10"/>
      <c r="M62" s="10"/>
      <c r="N62" s="10"/>
      <c r="O62" s="10"/>
      <c r="P62" s="10">
        <v>100</v>
      </c>
      <c r="Q62" s="10">
        <v>55.69</v>
      </c>
      <c r="R62" s="10">
        <v>49.86</v>
      </c>
      <c r="S62" s="10">
        <v>5.83</v>
      </c>
      <c r="T62" s="10">
        <v>44.03</v>
      </c>
      <c r="U62" s="10">
        <v>50.14</v>
      </c>
      <c r="V62" s="10">
        <v>0</v>
      </c>
    </row>
    <row xmlns:x14ac="http://schemas.microsoft.com/office/spreadsheetml/2009/9/ac" r="63" s="176" customFormat="true" ht="12" x14ac:dyDescent="0.2">
      <c r="A63" s="174" t="s">
        <v>159</v>
      </c>
      <c r="B63" s="10">
        <v>2018</v>
      </c>
      <c r="C63" s="175" t="s">
        <v>1</v>
      </c>
      <c r="D63" s="10">
        <v>441230.23118814488</v>
      </c>
      <c r="E63" s="10"/>
      <c r="F63" s="10"/>
      <c r="G63" s="10"/>
      <c r="H63" s="10"/>
      <c r="I63" s="10"/>
      <c r="J63" s="10">
        <v>100</v>
      </c>
      <c r="K63" s="10"/>
      <c r="L63" s="10"/>
      <c r="M63" s="10"/>
      <c r="N63" s="10"/>
      <c r="O63" s="10"/>
      <c r="P63" s="10">
        <v>100</v>
      </c>
      <c r="Q63" s="10">
        <v>55.69</v>
      </c>
      <c r="R63" s="10">
        <v>49.86</v>
      </c>
      <c r="S63" s="10">
        <v>5.83</v>
      </c>
      <c r="T63" s="10">
        <v>44.03</v>
      </c>
      <c r="U63" s="10">
        <v>50.14</v>
      </c>
      <c r="V63" s="10">
        <v>0</v>
      </c>
    </row>
    <row xmlns:x14ac="http://schemas.microsoft.com/office/spreadsheetml/2009/9/ac" r="64" s="176" customFormat="true" ht="12" x14ac:dyDescent="0.2">
      <c r="A64" s="174" t="s">
        <v>159</v>
      </c>
      <c r="B64" s="10">
        <v>2019</v>
      </c>
      <c r="C64" s="175" t="s">
        <v>1</v>
      </c>
      <c r="D64" s="10">
        <v>451277.90749999997</v>
      </c>
      <c r="E64" s="10"/>
      <c r="F64" s="10"/>
      <c r="G64" s="10"/>
      <c r="H64" s="10"/>
      <c r="I64" s="10"/>
      <c r="J64" s="10">
        <v>100</v>
      </c>
      <c r="K64" s="10"/>
      <c r="L64" s="10"/>
      <c r="M64" s="10"/>
      <c r="N64" s="10"/>
      <c r="O64" s="10"/>
      <c r="P64" s="10">
        <v>100</v>
      </c>
      <c r="Q64" s="10">
        <v>55.69</v>
      </c>
      <c r="R64" s="10">
        <v>49.86</v>
      </c>
      <c r="S64" s="10">
        <v>5.83</v>
      </c>
      <c r="T64" s="10">
        <v>44.03</v>
      </c>
      <c r="U64" s="10">
        <v>50.14</v>
      </c>
      <c r="V64" s="10">
        <v>0</v>
      </c>
    </row>
    <row xmlns:x14ac="http://schemas.microsoft.com/office/spreadsheetml/2009/9/ac" r="65" s="176" customFormat="true" ht="12" x14ac:dyDescent="0.2">
      <c r="A65" s="174" t="s">
        <v>159</v>
      </c>
      <c r="B65" s="10">
        <v>2020</v>
      </c>
      <c r="C65" s="175" t="s">
        <v>1</v>
      </c>
      <c r="D65" s="10">
        <v>461605.02718655602</v>
      </c>
      <c r="E65" s="10"/>
      <c r="F65" s="10"/>
      <c r="G65" s="10"/>
      <c r="H65" s="10"/>
      <c r="I65" s="10"/>
      <c r="J65" s="10">
        <v>100</v>
      </c>
      <c r="K65" s="10"/>
      <c r="L65" s="10"/>
      <c r="M65" s="10"/>
      <c r="N65" s="10"/>
      <c r="O65" s="10"/>
      <c r="P65" s="10">
        <v>100</v>
      </c>
      <c r="Q65" s="10">
        <v>55.69</v>
      </c>
      <c r="R65" s="10">
        <v>49.86</v>
      </c>
      <c r="S65" s="10">
        <v>5.83</v>
      </c>
      <c r="T65" s="10">
        <v>44.03</v>
      </c>
      <c r="U65" s="10">
        <v>50.14</v>
      </c>
      <c r="V65" s="10">
        <v>0</v>
      </c>
    </row>
    <row xmlns:x14ac="http://schemas.microsoft.com/office/spreadsheetml/2009/9/ac" r="66" s="176" customFormat="true" ht="12" x14ac:dyDescent="0.2">
      <c r="A66" s="174" t="s">
        <v>159</v>
      </c>
      <c r="B66" s="10">
        <v>2021</v>
      </c>
      <c r="C66" s="175" t="s">
        <v>1</v>
      </c>
      <c r="D66" s="10">
        <v>471499.59709539398</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76" customFormat="true" ht="12" x14ac:dyDescent="0.2">
      <c r="A67" s="174" t="s">
        <v>159</v>
      </c>
      <c r="B67" s="10">
        <v>2022</v>
      </c>
      <c r="C67" s="175" t="s">
        <v>1</v>
      </c>
      <c r="D67" s="10">
        <v>481837.46891080867</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76" customFormat="true" ht="12" x14ac:dyDescent="0.2">
      <c r="A68" s="174" t="s">
        <v>159</v>
      </c>
      <c r="B68" s="10">
        <v>2023</v>
      </c>
      <c r="C68" s="175" t="s">
        <v>1</v>
      </c>
      <c r="D68" s="10">
        <v>491793.05690872209</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76" customFormat="true" ht="12" x14ac:dyDescent="0.2">
      <c r="A69" s="174" t="s">
        <v>159</v>
      </c>
      <c r="B69" s="10">
        <v>2024</v>
      </c>
      <c r="C69" s="175"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76" customFormat="true" ht="12" x14ac:dyDescent="0.2">
      <c r="A70" s="174" t="s">
        <v>159</v>
      </c>
      <c r="B70" s="10">
        <v>2025</v>
      </c>
      <c r="C70" s="175"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76" customFormat="true" ht="12" x14ac:dyDescent="0.2">
      <c r="A71" s="174" t="s">
        <v>159</v>
      </c>
      <c r="B71" s="10">
        <v>2026</v>
      </c>
      <c r="C71" s="175"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76" customFormat="true" ht="12" x14ac:dyDescent="0.2">
      <c r="A72" s="174" t="s">
        <v>159</v>
      </c>
      <c r="B72" s="10">
        <v>2027</v>
      </c>
      <c r="C72" s="175"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76" customFormat="true" ht="12" x14ac:dyDescent="0.2">
      <c r="A73" s="174" t="s">
        <v>159</v>
      </c>
      <c r="B73" s="10">
        <v>2028</v>
      </c>
      <c r="C73" s="175"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76" customFormat="true" ht="12" x14ac:dyDescent="0.2">
      <c r="A74" s="174" t="s">
        <v>159</v>
      </c>
      <c r="B74" s="10">
        <v>2029</v>
      </c>
      <c r="C74" s="175"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76" customFormat="true" ht="12" x14ac:dyDescent="0.2">
      <c r="A75" s="174" t="s">
        <v>159</v>
      </c>
      <c r="B75" s="10">
        <v>2030</v>
      </c>
      <c r="C75" s="175"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76" customFormat="true" ht="12" x14ac:dyDescent="0.2">
      <c r="A76" s="174" t="s">
        <v>159</v>
      </c>
      <c r="B76" s="10">
        <v>2000</v>
      </c>
      <c r="C76" s="175" t="s">
        <v>2</v>
      </c>
      <c r="D76" s="10">
        <v>1463931.706621838</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76" customFormat="true" ht="12" x14ac:dyDescent="0.2">
      <c r="A77" s="174" t="s">
        <v>159</v>
      </c>
      <c r="B77" s="10">
        <v>2001</v>
      </c>
      <c r="C77" s="175" t="s">
        <v>2</v>
      </c>
      <c r="D77" s="10">
        <v>1508301.2657365231</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76" customFormat="true" ht="12" x14ac:dyDescent="0.2">
      <c r="A78" s="174" t="s">
        <v>159</v>
      </c>
      <c r="B78" s="10">
        <v>2002</v>
      </c>
      <c r="C78" s="175" t="s">
        <v>2</v>
      </c>
      <c r="D78" s="10">
        <v>1555884.037928581</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76" customFormat="true" ht="12" x14ac:dyDescent="0.2">
      <c r="A79" s="174" t="s">
        <v>159</v>
      </c>
      <c r="B79" s="10">
        <v>2003</v>
      </c>
      <c r="C79" s="175" t="s">
        <v>2</v>
      </c>
      <c r="D79" s="10">
        <v>1603156.3449298861</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76" customFormat="true" ht="12" x14ac:dyDescent="0.2">
      <c r="A80" s="174" t="s">
        <v>159</v>
      </c>
      <c r="B80" s="10">
        <v>2004</v>
      </c>
      <c r="C80" s="175" t="s">
        <v>2</v>
      </c>
      <c r="D80" s="10">
        <v>1650606.9835442449</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76" customFormat="true" ht="12" x14ac:dyDescent="0.2">
      <c r="A81" s="174" t="s">
        <v>159</v>
      </c>
      <c r="B81" s="10">
        <v>2005</v>
      </c>
      <c r="C81" s="175" t="s">
        <v>2</v>
      </c>
      <c r="D81" s="10">
        <v>1698295.886803827</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76" customFormat="true" ht="12" x14ac:dyDescent="0.2">
      <c r="A82" s="174" t="s">
        <v>159</v>
      </c>
      <c r="B82" s="10">
        <v>2006</v>
      </c>
      <c r="C82" s="175" t="s">
        <v>2</v>
      </c>
      <c r="D82" s="10">
        <v>1746621.479143105</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76" customFormat="true" ht="12" x14ac:dyDescent="0.2">
      <c r="A83" s="174" t="s">
        <v>159</v>
      </c>
      <c r="B83" s="10">
        <v>2007</v>
      </c>
      <c r="C83" s="175" t="s">
        <v>2</v>
      </c>
      <c r="D83" s="10">
        <v>1795118.177435322</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76" customFormat="true" ht="12" x14ac:dyDescent="0.2">
      <c r="A84" s="174" t="s">
        <v>159</v>
      </c>
      <c r="B84" s="10">
        <v>2008</v>
      </c>
      <c r="C84" s="175" t="s">
        <v>2</v>
      </c>
      <c r="D84" s="10">
        <v>1844259.075076676</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76" customFormat="true" ht="12" x14ac:dyDescent="0.2">
      <c r="A85" s="174" t="s">
        <v>159</v>
      </c>
      <c r="B85" s="10">
        <v>2009</v>
      </c>
      <c r="C85" s="175" t="s">
        <v>2</v>
      </c>
      <c r="D85" s="10">
        <v>1894488.961482048</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76" customFormat="true" ht="12" x14ac:dyDescent="0.2">
      <c r="A86" s="174" t="s">
        <v>159</v>
      </c>
      <c r="B86" s="10">
        <v>2010</v>
      </c>
      <c r="C86" s="175" t="s">
        <v>2</v>
      </c>
      <c r="D86" s="10">
        <v>1945724.0877353379</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76" customFormat="true" ht="12" x14ac:dyDescent="0.2">
      <c r="A87" s="174" t="s">
        <v>159</v>
      </c>
      <c r="B87" s="10">
        <v>2011</v>
      </c>
      <c r="C87" s="175" t="s">
        <v>2</v>
      </c>
      <c r="D87" s="10">
        <v>1997467.8</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76" customFormat="true" ht="12" x14ac:dyDescent="0.2">
      <c r="A88" s="174" t="s">
        <v>159</v>
      </c>
      <c r="B88" s="10">
        <v>2012</v>
      </c>
      <c r="C88" s="175" t="s">
        <v>2</v>
      </c>
      <c r="D88" s="10">
        <v>2589933.2569745439</v>
      </c>
      <c r="E88" s="10"/>
      <c r="F88" s="10"/>
      <c r="G88" s="10"/>
      <c r="H88" s="10"/>
      <c r="I88" s="10"/>
      <c r="J88" s="10">
        <v>100</v>
      </c>
      <c r="K88" s="10"/>
      <c r="L88" s="10"/>
      <c r="M88" s="10"/>
      <c r="N88" s="10"/>
      <c r="O88" s="10"/>
      <c r="P88" s="10">
        <v>100</v>
      </c>
      <c r="Q88" s="10">
        <v>57.64</v>
      </c>
      <c r="R88" s="10">
        <v>49.92</v>
      </c>
      <c r="S88" s="10">
        <v>7.72</v>
      </c>
      <c r="T88" s="10">
        <v>42.2</v>
      </c>
      <c r="U88" s="10">
        <v>50.08</v>
      </c>
      <c r="V88" s="10">
        <v>0</v>
      </c>
    </row>
    <row xmlns:x14ac="http://schemas.microsoft.com/office/spreadsheetml/2009/9/ac" r="89" s="176" customFormat="true" ht="12" x14ac:dyDescent="0.2">
      <c r="A89" s="174" t="s">
        <v>159</v>
      </c>
      <c r="B89" s="10">
        <v>2013</v>
      </c>
      <c r="C89" s="175" t="s">
        <v>2</v>
      </c>
      <c r="D89" s="10">
        <v>2646249.396852084</v>
      </c>
      <c r="E89" s="10"/>
      <c r="F89" s="10"/>
      <c r="G89" s="10"/>
      <c r="H89" s="10"/>
      <c r="I89" s="10"/>
      <c r="J89" s="10">
        <v>100</v>
      </c>
      <c r="K89" s="10"/>
      <c r="L89" s="10"/>
      <c r="M89" s="10"/>
      <c r="N89" s="10"/>
      <c r="O89" s="10"/>
      <c r="P89" s="10">
        <v>100</v>
      </c>
      <c r="Q89" s="10">
        <v>57.64</v>
      </c>
      <c r="R89" s="10">
        <v>49.92</v>
      </c>
      <c r="S89" s="10">
        <v>7.72</v>
      </c>
      <c r="T89" s="10">
        <v>42.2</v>
      </c>
      <c r="U89" s="10">
        <v>50.08</v>
      </c>
      <c r="V89" s="10">
        <v>0</v>
      </c>
    </row>
    <row xmlns:x14ac="http://schemas.microsoft.com/office/spreadsheetml/2009/9/ac" r="90" s="176" customFormat="true" ht="12" x14ac:dyDescent="0.2">
      <c r="A90" s="174" t="s">
        <v>159</v>
      </c>
      <c r="B90" s="10">
        <v>2014</v>
      </c>
      <c r="C90" s="175" t="s">
        <v>2</v>
      </c>
      <c r="D90" s="10">
        <v>2701936.6521260259</v>
      </c>
      <c r="E90" s="10"/>
      <c r="F90" s="10"/>
      <c r="G90" s="10"/>
      <c r="H90" s="10"/>
      <c r="I90" s="10"/>
      <c r="J90" s="10">
        <v>100</v>
      </c>
      <c r="K90" s="10"/>
      <c r="L90" s="10"/>
      <c r="M90" s="10"/>
      <c r="N90" s="10"/>
      <c r="O90" s="10"/>
      <c r="P90" s="10">
        <v>100</v>
      </c>
      <c r="Q90" s="10">
        <v>57.64</v>
      </c>
      <c r="R90" s="10">
        <v>49.92</v>
      </c>
      <c r="S90" s="10">
        <v>7.72</v>
      </c>
      <c r="T90" s="10">
        <v>42.2</v>
      </c>
      <c r="U90" s="10">
        <v>50.08</v>
      </c>
      <c r="V90" s="10">
        <v>0</v>
      </c>
    </row>
    <row xmlns:x14ac="http://schemas.microsoft.com/office/spreadsheetml/2009/9/ac" r="91" s="176" customFormat="true" ht="12" x14ac:dyDescent="0.2">
      <c r="A91" s="174" t="s">
        <v>159</v>
      </c>
      <c r="B91" s="10">
        <v>2015</v>
      </c>
      <c r="C91" s="175" t="s">
        <v>2</v>
      </c>
      <c r="D91" s="10">
        <v>2756876.7560202498</v>
      </c>
      <c r="E91" s="10"/>
      <c r="F91" s="10"/>
      <c r="G91" s="10"/>
      <c r="H91" s="10"/>
      <c r="I91" s="10"/>
      <c r="J91" s="10">
        <v>100</v>
      </c>
      <c r="K91" s="10"/>
      <c r="L91" s="10"/>
      <c r="M91" s="10"/>
      <c r="N91" s="10"/>
      <c r="O91" s="10"/>
      <c r="P91" s="10">
        <v>100</v>
      </c>
      <c r="Q91" s="10">
        <v>57.64</v>
      </c>
      <c r="R91" s="10">
        <v>49.92</v>
      </c>
      <c r="S91" s="10">
        <v>7.72</v>
      </c>
      <c r="T91" s="10">
        <v>42.2</v>
      </c>
      <c r="U91" s="10">
        <v>50.08</v>
      </c>
      <c r="V91" s="10">
        <v>0</v>
      </c>
    </row>
    <row xmlns:x14ac="http://schemas.microsoft.com/office/spreadsheetml/2009/9/ac" r="92" s="176" customFormat="true" ht="12" x14ac:dyDescent="0.2">
      <c r="A92" s="174" t="s">
        <v>159</v>
      </c>
      <c r="B92" s="10">
        <v>2016</v>
      </c>
      <c r="C92" s="175" t="s">
        <v>2</v>
      </c>
      <c r="D92" s="10">
        <v>2809832.718836308</v>
      </c>
      <c r="E92" s="10"/>
      <c r="F92" s="10"/>
      <c r="G92" s="10"/>
      <c r="H92" s="10"/>
      <c r="I92" s="10"/>
      <c r="J92" s="10">
        <v>100</v>
      </c>
      <c r="K92" s="10"/>
      <c r="L92" s="10"/>
      <c r="M92" s="10"/>
      <c r="N92" s="10"/>
      <c r="O92" s="10"/>
      <c r="P92" s="10">
        <v>100</v>
      </c>
      <c r="Q92" s="10">
        <v>57.64</v>
      </c>
      <c r="R92" s="10">
        <v>49.92</v>
      </c>
      <c r="S92" s="10">
        <v>7.72</v>
      </c>
      <c r="T92" s="10">
        <v>42.2</v>
      </c>
      <c r="U92" s="10">
        <v>50.08</v>
      </c>
      <c r="V92" s="10">
        <v>0</v>
      </c>
    </row>
    <row xmlns:x14ac="http://schemas.microsoft.com/office/spreadsheetml/2009/9/ac" r="93" s="176" customFormat="true" ht="12" x14ac:dyDescent="0.2">
      <c r="A93" s="174" t="s">
        <v>159</v>
      </c>
      <c r="B93" s="10">
        <v>2017</v>
      </c>
      <c r="C93" s="175" t="s">
        <v>2</v>
      </c>
      <c r="D93" s="10">
        <v>2860722.1252939408</v>
      </c>
      <c r="E93" s="10"/>
      <c r="F93" s="10"/>
      <c r="G93" s="10"/>
      <c r="H93" s="10"/>
      <c r="I93" s="10"/>
      <c r="J93" s="10">
        <v>100</v>
      </c>
      <c r="K93" s="10"/>
      <c r="L93" s="10"/>
      <c r="M93" s="10"/>
      <c r="N93" s="10"/>
      <c r="O93" s="10"/>
      <c r="P93" s="10">
        <v>100</v>
      </c>
      <c r="Q93" s="10">
        <v>57.64</v>
      </c>
      <c r="R93" s="10">
        <v>49.92</v>
      </c>
      <c r="S93" s="10">
        <v>7.72</v>
      </c>
      <c r="T93" s="10">
        <v>42.2</v>
      </c>
      <c r="U93" s="10">
        <v>50.08</v>
      </c>
      <c r="V93" s="10">
        <v>0</v>
      </c>
    </row>
    <row xmlns:x14ac="http://schemas.microsoft.com/office/spreadsheetml/2009/9/ac" r="94" s="176" customFormat="true" ht="12" x14ac:dyDescent="0.2">
      <c r="A94" s="174" t="s">
        <v>159</v>
      </c>
      <c r="B94" s="10">
        <v>2018</v>
      </c>
      <c r="C94" s="175" t="s">
        <v>2</v>
      </c>
      <c r="D94" s="10">
        <v>2909291.768811855</v>
      </c>
      <c r="E94" s="10"/>
      <c r="F94" s="10"/>
      <c r="G94" s="10"/>
      <c r="H94" s="10"/>
      <c r="I94" s="10"/>
      <c r="J94" s="10">
        <v>100</v>
      </c>
      <c r="K94" s="10"/>
      <c r="L94" s="10"/>
      <c r="M94" s="10"/>
      <c r="N94" s="10"/>
      <c r="O94" s="10"/>
      <c r="P94" s="10">
        <v>100</v>
      </c>
      <c r="Q94" s="10">
        <v>57.64</v>
      </c>
      <c r="R94" s="10">
        <v>49.92</v>
      </c>
      <c r="S94" s="10">
        <v>7.72</v>
      </c>
      <c r="T94" s="10">
        <v>42.2</v>
      </c>
      <c r="U94" s="10">
        <v>50.08</v>
      </c>
      <c r="V94" s="10">
        <v>0</v>
      </c>
    </row>
    <row xmlns:x14ac="http://schemas.microsoft.com/office/spreadsheetml/2009/9/ac" r="95" s="176" customFormat="true" ht="12" x14ac:dyDescent="0.2">
      <c r="A95" s="174" t="s">
        <v>159</v>
      </c>
      <c r="B95" s="10">
        <v>2019</v>
      </c>
      <c r="C95" s="175" t="s">
        <v>2</v>
      </c>
      <c r="D95" s="10">
        <v>2954593.0924999998</v>
      </c>
      <c r="E95" s="10"/>
      <c r="F95" s="10"/>
      <c r="G95" s="10"/>
      <c r="H95" s="10"/>
      <c r="I95" s="10"/>
      <c r="J95" s="10">
        <v>100</v>
      </c>
      <c r="K95" s="10"/>
      <c r="L95" s="10"/>
      <c r="M95" s="10"/>
      <c r="N95" s="10"/>
      <c r="O95" s="10"/>
      <c r="P95" s="10">
        <v>100</v>
      </c>
      <c r="Q95" s="10">
        <v>57.64</v>
      </c>
      <c r="R95" s="10">
        <v>49.92</v>
      </c>
      <c r="S95" s="10">
        <v>7.72</v>
      </c>
      <c r="T95" s="10">
        <v>42.2</v>
      </c>
      <c r="U95" s="10">
        <v>50.08</v>
      </c>
      <c r="V95" s="10">
        <v>0</v>
      </c>
    </row>
    <row xmlns:x14ac="http://schemas.microsoft.com/office/spreadsheetml/2009/9/ac" r="96" s="176" customFormat="true" ht="12" x14ac:dyDescent="0.2">
      <c r="A96" s="174" t="s">
        <v>159</v>
      </c>
      <c r="B96" s="10">
        <v>2020</v>
      </c>
      <c r="C96" s="175" t="s">
        <v>2</v>
      </c>
      <c r="D96" s="10">
        <v>2997405.9728134442</v>
      </c>
      <c r="E96" s="10"/>
      <c r="F96" s="10"/>
      <c r="G96" s="10"/>
      <c r="H96" s="10"/>
      <c r="I96" s="10"/>
      <c r="J96" s="10">
        <v>100</v>
      </c>
      <c r="K96" s="10"/>
      <c r="L96" s="10"/>
      <c r="M96" s="10"/>
      <c r="N96" s="10"/>
      <c r="O96" s="10"/>
      <c r="P96" s="10">
        <v>100</v>
      </c>
      <c r="Q96" s="10">
        <v>57.64</v>
      </c>
      <c r="R96" s="10">
        <v>49.92</v>
      </c>
      <c r="S96" s="10">
        <v>7.72</v>
      </c>
      <c r="T96" s="10">
        <v>42.2</v>
      </c>
      <c r="U96" s="10">
        <v>50.08</v>
      </c>
      <c r="V96" s="10">
        <v>0</v>
      </c>
    </row>
    <row xmlns:x14ac="http://schemas.microsoft.com/office/spreadsheetml/2009/9/ac" r="97" s="176" customFormat="true" ht="12" x14ac:dyDescent="0.2">
      <c r="A97" s="174" t="s">
        <v>159</v>
      </c>
      <c r="B97" s="10">
        <v>2021</v>
      </c>
      <c r="C97" s="175" t="s">
        <v>2</v>
      </c>
      <c r="D97" s="10">
        <v>3032510.402904606</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76" customFormat="true" ht="12" x14ac:dyDescent="0.2">
      <c r="A98" s="174" t="s">
        <v>159</v>
      </c>
      <c r="B98" s="10">
        <v>2022</v>
      </c>
      <c r="C98" s="175" t="s">
        <v>2</v>
      </c>
      <c r="D98" s="10">
        <v>3065780.5310891909</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76" customFormat="true" ht="12" x14ac:dyDescent="0.2">
      <c r="A99" s="174" t="s">
        <v>159</v>
      </c>
      <c r="B99" s="10">
        <v>2023</v>
      </c>
      <c r="C99" s="175" t="s">
        <v>2</v>
      </c>
      <c r="D99" s="10">
        <v>3091920.943091278</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76" customFormat="true" ht="12" x14ac:dyDescent="0.2">
      <c r="A100" s="174" t="s">
        <v>159</v>
      </c>
      <c r="B100" s="10">
        <v>2024</v>
      </c>
      <c r="C100" s="175"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76" customFormat="true" ht="12" x14ac:dyDescent="0.2">
      <c r="A101" s="174" t="s">
        <v>159</v>
      </c>
      <c r="B101" s="10">
        <v>2025</v>
      </c>
      <c r="C101" s="175"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76" customFormat="true" ht="12" x14ac:dyDescent="0.2">
      <c r="A102" s="174" t="s">
        <v>159</v>
      </c>
      <c r="B102" s="10">
        <v>2026</v>
      </c>
      <c r="C102" s="175"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76" customFormat="true" ht="12" x14ac:dyDescent="0.2">
      <c r="A103" s="174" t="s">
        <v>159</v>
      </c>
      <c r="B103" s="10">
        <v>2027</v>
      </c>
      <c r="C103" s="175"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76" customFormat="true" ht="12" x14ac:dyDescent="0.2">
      <c r="A104" s="174" t="s">
        <v>159</v>
      </c>
      <c r="B104" s="10">
        <v>2028</v>
      </c>
      <c r="C104" s="175"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76" customFormat="true" ht="12" x14ac:dyDescent="0.2">
      <c r="A105" s="174" t="s">
        <v>159</v>
      </c>
      <c r="B105" s="10">
        <v>2029</v>
      </c>
      <c r="C105" s="175"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76" customFormat="true" ht="12" x14ac:dyDescent="0.2">
      <c r="A106" s="174" t="s">
        <v>159</v>
      </c>
      <c r="B106" s="10">
        <v>2030</v>
      </c>
      <c r="C106" s="175"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76" customFormat="true" ht="12" x14ac:dyDescent="0.2">
      <c r="A107" s="174" t="s">
        <v>159</v>
      </c>
      <c r="B107" s="10">
        <v>2000</v>
      </c>
      <c r="C107" s="175" t="s">
        <v>16</v>
      </c>
      <c r="D107" s="10">
        <v>147631</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76" customFormat="true" ht="12" x14ac:dyDescent="0.2">
      <c r="A108" s="174" t="s">
        <v>159</v>
      </c>
      <c r="B108" s="10">
        <v>2001</v>
      </c>
      <c r="C108" s="175" t="s">
        <v>16</v>
      </c>
      <c r="D108" s="10">
        <v>151728</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76" customFormat="true" ht="12" x14ac:dyDescent="0.2">
      <c r="A109" s="174" t="s">
        <v>159</v>
      </c>
      <c r="B109" s="10">
        <v>2002</v>
      </c>
      <c r="C109" s="175" t="s">
        <v>16</v>
      </c>
      <c r="D109" s="10">
        <v>155032</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76" customFormat="true" ht="12" x14ac:dyDescent="0.2">
      <c r="A110" s="174" t="s">
        <v>159</v>
      </c>
      <c r="B110" s="10">
        <v>2003</v>
      </c>
      <c r="C110" s="177" t="s">
        <v>16</v>
      </c>
      <c r="D110" s="10">
        <v>159322</v>
      </c>
      <c r="E110" s="10"/>
      <c r="F110" s="10"/>
      <c r="G110" s="10"/>
      <c r="H110" s="10"/>
      <c r="I110" s="10"/>
      <c r="J110" s="10">
        <v>100</v>
      </c>
      <c r="K110" s="10"/>
      <c r="L110" s="10"/>
      <c r="M110" s="10"/>
      <c r="N110" s="10"/>
      <c r="O110" s="10"/>
      <c r="P110" s="10">
        <v>100</v>
      </c>
      <c r="Q110" s="10"/>
      <c r="R110" s="10"/>
      <c r="S110" s="10"/>
      <c r="T110" s="10"/>
      <c r="U110" s="10"/>
      <c r="V110" s="10">
        <v>100</v>
      </c>
      <c r="W110" s="178"/>
      <c r="X110" s="178"/>
      <c r="Y110" s="178"/>
      <c r="Z110" s="178"/>
      <c r="AA110" s="178"/>
      <c r="AB110" s="178"/>
      <c r="AC110" s="178"/>
      <c r="AD110" s="178"/>
      <c r="AE110" s="178"/>
    </row>
    <row xmlns:x14ac="http://schemas.microsoft.com/office/spreadsheetml/2009/9/ac" r="111" s="176" customFormat="true" ht="12" x14ac:dyDescent="0.2">
      <c r="A111" s="174" t="s">
        <v>159</v>
      </c>
      <c r="B111" s="10">
        <v>2004</v>
      </c>
      <c r="C111" s="177" t="s">
        <v>16</v>
      </c>
      <c r="D111" s="10">
        <v>163808</v>
      </c>
      <c r="E111" s="10"/>
      <c r="F111" s="10"/>
      <c r="G111" s="10"/>
      <c r="H111" s="10"/>
      <c r="I111" s="10"/>
      <c r="J111" s="10">
        <v>100</v>
      </c>
      <c r="K111" s="10"/>
      <c r="L111" s="10"/>
      <c r="M111" s="10"/>
      <c r="N111" s="10"/>
      <c r="O111" s="10"/>
      <c r="P111" s="10">
        <v>100</v>
      </c>
      <c r="Q111" s="10"/>
      <c r="R111" s="10"/>
      <c r="S111" s="10"/>
      <c r="T111" s="10"/>
      <c r="U111" s="10"/>
      <c r="V111" s="10">
        <v>100</v>
      </c>
      <c r="W111" s="178"/>
      <c r="X111" s="178"/>
      <c r="Y111" s="178"/>
      <c r="Z111" s="178"/>
      <c r="AA111" s="178"/>
      <c r="AB111" s="178"/>
      <c r="AC111" s="178"/>
      <c r="AD111" s="178"/>
      <c r="AE111" s="178"/>
    </row>
    <row xmlns:x14ac="http://schemas.microsoft.com/office/spreadsheetml/2009/9/ac" r="112" s="176" customFormat="true" ht="12" x14ac:dyDescent="0.2">
      <c r="A112" s="174" t="s">
        <v>159</v>
      </c>
      <c r="B112" s="10">
        <v>2005</v>
      </c>
      <c r="C112" s="177" t="s">
        <v>16</v>
      </c>
      <c r="D112" s="10">
        <v>168517</v>
      </c>
      <c r="E112" s="10"/>
      <c r="F112" s="10"/>
      <c r="G112" s="10"/>
      <c r="H112" s="10"/>
      <c r="I112" s="10"/>
      <c r="J112" s="10">
        <v>100</v>
      </c>
      <c r="K112" s="10"/>
      <c r="L112" s="10"/>
      <c r="M112" s="10"/>
      <c r="N112" s="10"/>
      <c r="O112" s="10"/>
      <c r="P112" s="10">
        <v>100</v>
      </c>
      <c r="Q112" s="10"/>
      <c r="R112" s="10"/>
      <c r="S112" s="10"/>
      <c r="T112" s="10"/>
      <c r="U112" s="10"/>
      <c r="V112" s="10">
        <v>100</v>
      </c>
      <c r="W112" s="178"/>
      <c r="X112" s="178"/>
      <c r="Y112" s="178"/>
      <c r="Z112" s="178"/>
      <c r="AA112" s="178"/>
      <c r="AB112" s="178"/>
      <c r="AC112" s="178"/>
      <c r="AD112" s="178"/>
      <c r="AE112" s="178"/>
    </row>
    <row xmlns:x14ac="http://schemas.microsoft.com/office/spreadsheetml/2009/9/ac" r="113" s="176" customFormat="true" ht="12" x14ac:dyDescent="0.2">
      <c r="A113" s="174" t="s">
        <v>159</v>
      </c>
      <c r="B113" s="10">
        <v>2006</v>
      </c>
      <c r="C113" s="177" t="s">
        <v>16</v>
      </c>
      <c r="D113" s="10">
        <v>173581</v>
      </c>
      <c r="E113" s="10"/>
      <c r="F113" s="10"/>
      <c r="G113" s="10"/>
      <c r="H113" s="10"/>
      <c r="I113" s="10"/>
      <c r="J113" s="10">
        <v>100</v>
      </c>
      <c r="K113" s="10"/>
      <c r="L113" s="10"/>
      <c r="M113" s="10"/>
      <c r="N113" s="10"/>
      <c r="O113" s="10"/>
      <c r="P113" s="10">
        <v>100</v>
      </c>
      <c r="Q113" s="10"/>
      <c r="R113" s="10"/>
      <c r="S113" s="10"/>
      <c r="T113" s="10"/>
      <c r="U113" s="10"/>
      <c r="V113" s="10">
        <v>100</v>
      </c>
      <c r="W113" s="178"/>
      <c r="X113" s="178"/>
      <c r="Y113" s="178"/>
      <c r="Z113" s="178"/>
      <c r="AA113" s="178"/>
      <c r="AB113" s="178"/>
      <c r="AC113" s="178"/>
      <c r="AD113" s="178"/>
      <c r="AE113" s="178"/>
    </row>
    <row xmlns:x14ac="http://schemas.microsoft.com/office/spreadsheetml/2009/9/ac" r="114" s="176" customFormat="true" ht="12" x14ac:dyDescent="0.2">
      <c r="A114" s="174" t="s">
        <v>159</v>
      </c>
      <c r="B114" s="10">
        <v>2007</v>
      </c>
      <c r="C114" s="177" t="s">
        <v>16</v>
      </c>
      <c r="D114" s="10">
        <v>178076</v>
      </c>
      <c r="E114" s="10"/>
      <c r="F114" s="10"/>
      <c r="G114" s="10"/>
      <c r="H114" s="10"/>
      <c r="I114" s="10"/>
      <c r="J114" s="10">
        <v>100</v>
      </c>
      <c r="K114" s="10"/>
      <c r="L114" s="10"/>
      <c r="M114" s="10"/>
      <c r="N114" s="10"/>
      <c r="O114" s="10"/>
      <c r="P114" s="10">
        <v>100</v>
      </c>
      <c r="Q114" s="10"/>
      <c r="R114" s="10"/>
      <c r="S114" s="10"/>
      <c r="T114" s="10"/>
      <c r="U114" s="10"/>
      <c r="V114" s="10">
        <v>100</v>
      </c>
      <c r="W114" s="178"/>
      <c r="X114" s="178"/>
      <c r="Y114" s="178"/>
      <c r="Z114" s="178"/>
      <c r="AA114" s="178"/>
      <c r="AB114" s="178"/>
      <c r="AC114" s="178"/>
      <c r="AD114" s="178"/>
      <c r="AE114" s="178"/>
    </row>
    <row xmlns:x14ac="http://schemas.microsoft.com/office/spreadsheetml/2009/9/ac" r="115" s="176" customFormat="true" ht="12" x14ac:dyDescent="0.2">
      <c r="A115" s="174" t="s">
        <v>159</v>
      </c>
      <c r="B115" s="10">
        <v>2008</v>
      </c>
      <c r="C115" s="177" t="s">
        <v>16</v>
      </c>
      <c r="D115" s="10">
        <v>183119</v>
      </c>
      <c r="E115" s="10"/>
      <c r="F115" s="10"/>
      <c r="G115" s="10"/>
      <c r="H115" s="10"/>
      <c r="I115" s="10"/>
      <c r="J115" s="10">
        <v>100</v>
      </c>
      <c r="K115" s="10"/>
      <c r="L115" s="10"/>
      <c r="M115" s="10"/>
      <c r="N115" s="10"/>
      <c r="O115" s="10"/>
      <c r="P115" s="10">
        <v>100</v>
      </c>
      <c r="Q115" s="10"/>
      <c r="R115" s="10"/>
      <c r="S115" s="10"/>
      <c r="T115" s="10"/>
      <c r="U115" s="10"/>
      <c r="V115" s="10">
        <v>100</v>
      </c>
      <c r="W115" s="178"/>
      <c r="X115" s="178"/>
      <c r="Y115" s="178"/>
      <c r="Z115" s="178"/>
      <c r="AA115" s="178"/>
      <c r="AB115" s="178"/>
      <c r="AC115" s="178"/>
      <c r="AD115" s="178"/>
      <c r="AE115" s="178"/>
    </row>
    <row xmlns:x14ac="http://schemas.microsoft.com/office/spreadsheetml/2009/9/ac" r="116" s="176" customFormat="true" ht="12" x14ac:dyDescent="0.2">
      <c r="A116" s="174" t="s">
        <v>159</v>
      </c>
      <c r="B116" s="10">
        <v>2009</v>
      </c>
      <c r="C116" s="179" t="s">
        <v>16</v>
      </c>
      <c r="D116" s="10">
        <v>188299</v>
      </c>
      <c r="E116" s="10"/>
      <c r="F116" s="10"/>
      <c r="G116" s="10"/>
      <c r="H116" s="10"/>
      <c r="I116" s="10"/>
      <c r="J116" s="10">
        <v>100</v>
      </c>
      <c r="K116" s="10"/>
      <c r="L116" s="10"/>
      <c r="M116" s="10"/>
      <c r="N116" s="10"/>
      <c r="O116" s="10"/>
      <c r="P116" s="10">
        <v>100</v>
      </c>
      <c r="Q116" s="10"/>
      <c r="R116" s="10"/>
      <c r="S116" s="10"/>
      <c r="T116" s="10"/>
      <c r="U116" s="10"/>
      <c r="V116" s="10">
        <v>100</v>
      </c>
      <c r="W116" s="179"/>
      <c r="X116" s="179"/>
      <c r="Y116" s="179"/>
      <c r="Z116" s="179"/>
      <c r="AA116" s="179"/>
      <c r="AB116" s="179"/>
      <c r="AC116" s="179"/>
    </row>
    <row xmlns:x14ac="http://schemas.microsoft.com/office/spreadsheetml/2009/9/ac" r="117" s="176" customFormat="true" ht="12" x14ac:dyDescent="0.2">
      <c r="A117" s="174" t="s">
        <v>159</v>
      </c>
      <c r="B117" s="10">
        <v>2010</v>
      </c>
      <c r="C117" s="179" t="s">
        <v>16</v>
      </c>
      <c r="D117" s="10">
        <v>193262</v>
      </c>
      <c r="E117" s="10"/>
      <c r="F117" s="10"/>
      <c r="G117" s="10"/>
      <c r="H117" s="10"/>
      <c r="I117" s="10"/>
      <c r="J117" s="10">
        <v>100</v>
      </c>
      <c r="K117" s="10"/>
      <c r="L117" s="10"/>
      <c r="M117" s="10"/>
      <c r="N117" s="10"/>
      <c r="O117" s="10"/>
      <c r="P117" s="10">
        <v>100</v>
      </c>
      <c r="Q117" s="10">
        <v>56.345610000000001</v>
      </c>
      <c r="R117" s="10">
        <v>53.565579999999997</v>
      </c>
      <c r="S117" s="10">
        <v>12.307933333333329</v>
      </c>
      <c r="T117" s="10">
        <v>41.257646666666673</v>
      </c>
      <c r="U117" s="10">
        <v>46.434420000000003</v>
      </c>
      <c r="V117" s="10">
        <v>0</v>
      </c>
      <c r="W117" s="179"/>
      <c r="X117" s="179"/>
      <c r="Y117" s="179"/>
      <c r="Z117" s="179"/>
      <c r="AA117" s="179"/>
      <c r="AB117" s="179"/>
      <c r="AC117" s="179"/>
    </row>
    <row xmlns:x14ac="http://schemas.microsoft.com/office/spreadsheetml/2009/9/ac" r="118" s="176" customFormat="true" ht="12" x14ac:dyDescent="0.2">
      <c r="A118" s="174" t="s">
        <v>159</v>
      </c>
      <c r="B118" s="10">
        <v>2011</v>
      </c>
      <c r="C118" s="179" t="s">
        <v>16</v>
      </c>
      <c r="D118" s="10">
        <v>197064</v>
      </c>
      <c r="E118" s="10">
        <v>76.15953656401966</v>
      </c>
      <c r="F118" s="10">
        <v>41.721966358368078</v>
      </c>
      <c r="G118" s="10">
        <v>33.909257392445312</v>
      </c>
      <c r="H118" s="10">
        <v>7.8127089659227664</v>
      </c>
      <c r="I118" s="10">
        <v>58.278033641631922</v>
      </c>
      <c r="J118" s="10">
        <v>0</v>
      </c>
      <c r="K118" s="10">
        <v>96.975790000000003</v>
      </c>
      <c r="L118" s="10">
        <v>58.422255</v>
      </c>
      <c r="M118" s="10">
        <v>45.180255000000002</v>
      </c>
      <c r="N118" s="10">
        <v>13.242000000000001</v>
      </c>
      <c r="O118" s="10">
        <v>41.577745</v>
      </c>
      <c r="P118" s="10">
        <v>0</v>
      </c>
      <c r="Q118" s="10">
        <v>56.345610000000001</v>
      </c>
      <c r="R118" s="10">
        <v>53.565579999999997</v>
      </c>
      <c r="S118" s="10">
        <v>12.307933333333329</v>
      </c>
      <c r="T118" s="10">
        <v>41.257646666666673</v>
      </c>
      <c r="U118" s="10">
        <v>46.434420000000003</v>
      </c>
      <c r="V118" s="10">
        <v>0</v>
      </c>
      <c r="W118" s="179"/>
      <c r="X118" s="179"/>
      <c r="Y118" s="179"/>
      <c r="Z118" s="179"/>
      <c r="AA118" s="179"/>
      <c r="AB118" s="179"/>
      <c r="AC118" s="179"/>
      <c r="AD118" s="179"/>
    </row>
    <row xmlns:x14ac="http://schemas.microsoft.com/office/spreadsheetml/2009/9/ac" r="119" s="176" customFormat="true" ht="12" x14ac:dyDescent="0.2">
      <c r="A119" s="174" t="s">
        <v>159</v>
      </c>
      <c r="B119" s="10">
        <v>2012</v>
      </c>
      <c r="C119" s="179" t="s">
        <v>16</v>
      </c>
      <c r="D119" s="10">
        <v>826428</v>
      </c>
      <c r="E119" s="10">
        <v>76.15953656401966</v>
      </c>
      <c r="F119" s="10">
        <v>41.721966358368078</v>
      </c>
      <c r="G119" s="10">
        <v>33.909257392445312</v>
      </c>
      <c r="H119" s="10">
        <v>7.8127089659227664</v>
      </c>
      <c r="I119" s="10">
        <v>58.278033641631922</v>
      </c>
      <c r="J119" s="10">
        <v>0</v>
      </c>
      <c r="K119" s="10">
        <v>96.975790000000003</v>
      </c>
      <c r="L119" s="10">
        <v>58.422255</v>
      </c>
      <c r="M119" s="10">
        <v>45.180255000000002</v>
      </c>
      <c r="N119" s="10">
        <v>13.242000000000001</v>
      </c>
      <c r="O119" s="10">
        <v>41.577745</v>
      </c>
      <c r="P119" s="10">
        <v>0</v>
      </c>
      <c r="Q119" s="10">
        <v>56.345610000000001</v>
      </c>
      <c r="R119" s="10">
        <v>53.565579999999997</v>
      </c>
      <c r="S119" s="10">
        <v>12.307933333333329</v>
      </c>
      <c r="T119" s="10">
        <v>41.257646666666673</v>
      </c>
      <c r="U119" s="10">
        <v>46.434420000000003</v>
      </c>
      <c r="V119" s="10">
        <v>0</v>
      </c>
      <c r="W119" s="179"/>
      <c r="X119" s="179"/>
      <c r="Y119" s="179"/>
      <c r="Z119" s="179"/>
      <c r="AA119" s="179"/>
      <c r="AB119" s="179"/>
      <c r="AC119" s="179"/>
      <c r="AD119" s="179"/>
    </row>
    <row xmlns:x14ac="http://schemas.microsoft.com/office/spreadsheetml/2009/9/ac" r="120" s="176" customFormat="true" ht="12" x14ac:dyDescent="0.2">
      <c r="A120" s="174" t="s">
        <v>159</v>
      </c>
      <c r="B120" s="10">
        <v>2013</v>
      </c>
      <c r="C120" s="179" t="s">
        <v>16</v>
      </c>
      <c r="D120" s="10">
        <v>841279</v>
      </c>
      <c r="E120" s="10">
        <v>76.15953656401966</v>
      </c>
      <c r="F120" s="10">
        <v>41.721966358368078</v>
      </c>
      <c r="G120" s="10">
        <v>33.909257392445312</v>
      </c>
      <c r="H120" s="10">
        <v>7.8127089659227664</v>
      </c>
      <c r="I120" s="10">
        <v>58.278033641631922</v>
      </c>
      <c r="J120" s="10">
        <v>0</v>
      </c>
      <c r="K120" s="10">
        <v>96.975790000000003</v>
      </c>
      <c r="L120" s="10">
        <v>58.422255</v>
      </c>
      <c r="M120" s="10">
        <v>45.180255000000002</v>
      </c>
      <c r="N120" s="10">
        <v>13.242000000000001</v>
      </c>
      <c r="O120" s="10">
        <v>41.577745</v>
      </c>
      <c r="P120" s="10">
        <v>0</v>
      </c>
      <c r="Q120" s="10">
        <v>56.345610000000001</v>
      </c>
      <c r="R120" s="10">
        <v>53.565579999999997</v>
      </c>
      <c r="S120" s="10">
        <v>12.307933333333329</v>
      </c>
      <c r="T120" s="10">
        <v>41.257646666666673</v>
      </c>
      <c r="U120" s="10">
        <v>46.434420000000003</v>
      </c>
      <c r="V120" s="10">
        <v>0</v>
      </c>
      <c r="W120" s="179"/>
      <c r="X120" s="179"/>
      <c r="Y120" s="179"/>
      <c r="Z120" s="179"/>
      <c r="AA120" s="179"/>
      <c r="AB120" s="179"/>
      <c r="AC120" s="179"/>
      <c r="AD120" s="179"/>
    </row>
    <row xmlns:x14ac="http://schemas.microsoft.com/office/spreadsheetml/2009/9/ac" r="121" s="176" customFormat="true" ht="12" x14ac:dyDescent="0.2">
      <c r="A121" s="174" t="s">
        <v>159</v>
      </c>
      <c r="B121" s="10">
        <v>2014</v>
      </c>
      <c r="C121" s="179" t="s">
        <v>16</v>
      </c>
      <c r="D121" s="10">
        <v>856544</v>
      </c>
      <c r="E121" s="10">
        <v>76.15953656401966</v>
      </c>
      <c r="F121" s="10">
        <v>41.721966358368078</v>
      </c>
      <c r="G121" s="10">
        <v>33.909257392445312</v>
      </c>
      <c r="H121" s="10">
        <v>7.8127089659227664</v>
      </c>
      <c r="I121" s="10">
        <v>58.278033641631922</v>
      </c>
      <c r="J121" s="10">
        <v>0</v>
      </c>
      <c r="K121" s="10">
        <v>96.975790000000003</v>
      </c>
      <c r="L121" s="10">
        <v>58.422255</v>
      </c>
      <c r="M121" s="10">
        <v>45.180255000000002</v>
      </c>
      <c r="N121" s="10">
        <v>13.242000000000001</v>
      </c>
      <c r="O121" s="10">
        <v>41.577745</v>
      </c>
      <c r="P121" s="10">
        <v>0</v>
      </c>
      <c r="Q121" s="10">
        <v>56.345610000000001</v>
      </c>
      <c r="R121" s="10">
        <v>53.565579999999997</v>
      </c>
      <c r="S121" s="10">
        <v>12.307933333333329</v>
      </c>
      <c r="T121" s="10">
        <v>41.257646666666673</v>
      </c>
      <c r="U121" s="10">
        <v>46.434420000000003</v>
      </c>
      <c r="V121" s="10">
        <v>0</v>
      </c>
      <c r="W121" s="179"/>
      <c r="X121" s="179"/>
      <c r="Y121" s="179"/>
      <c r="Z121" s="179"/>
      <c r="AA121" s="179"/>
      <c r="AB121" s="179"/>
      <c r="AC121" s="179"/>
      <c r="AD121" s="179"/>
    </row>
    <row xmlns:x14ac="http://schemas.microsoft.com/office/spreadsheetml/2009/9/ac" r="122" s="176" customFormat="true" ht="12" x14ac:dyDescent="0.2">
      <c r="A122" s="174" t="s">
        <v>159</v>
      </c>
      <c r="B122" s="10">
        <v>2015</v>
      </c>
      <c r="C122" s="179" t="s">
        <v>16</v>
      </c>
      <c r="D122" s="10">
        <v>871792</v>
      </c>
      <c r="E122" s="10">
        <v>76.15953656401966</v>
      </c>
      <c r="F122" s="10">
        <v>41.721966358368078</v>
      </c>
      <c r="G122" s="10">
        <v>33.909257392445312</v>
      </c>
      <c r="H122" s="10">
        <v>7.8127089659227664</v>
      </c>
      <c r="I122" s="10">
        <v>58.278033641631922</v>
      </c>
      <c r="J122" s="10">
        <v>0</v>
      </c>
      <c r="K122" s="10">
        <v>96.975790000000003</v>
      </c>
      <c r="L122" s="10">
        <v>58.422255</v>
      </c>
      <c r="M122" s="10">
        <v>45.180255000000002</v>
      </c>
      <c r="N122" s="10">
        <v>13.242000000000001</v>
      </c>
      <c r="O122" s="10">
        <v>41.577745</v>
      </c>
      <c r="P122" s="10">
        <v>0</v>
      </c>
      <c r="Q122" s="10">
        <v>56.345610000000001</v>
      </c>
      <c r="R122" s="10">
        <v>53.565579999999997</v>
      </c>
      <c r="S122" s="10">
        <v>12.307933333333329</v>
      </c>
      <c r="T122" s="10">
        <v>41.257646666666673</v>
      </c>
      <c r="U122" s="10">
        <v>46.434420000000003</v>
      </c>
      <c r="V122" s="10">
        <v>0</v>
      </c>
      <c r="W122" s="179"/>
      <c r="X122" s="179"/>
      <c r="Y122" s="179"/>
      <c r="Z122" s="179"/>
      <c r="AA122" s="179"/>
      <c r="AB122" s="179"/>
      <c r="AC122" s="179"/>
      <c r="AD122" s="179"/>
    </row>
    <row xmlns:x14ac="http://schemas.microsoft.com/office/spreadsheetml/2009/9/ac" r="123" s="176" customFormat="true" ht="12" x14ac:dyDescent="0.2">
      <c r="A123" s="174" t="s">
        <v>159</v>
      </c>
      <c r="B123" s="10">
        <v>2016</v>
      </c>
      <c r="C123" s="179" t="s">
        <v>16</v>
      </c>
      <c r="D123" s="10">
        <v>885805</v>
      </c>
      <c r="E123" s="10">
        <v>76.15953656401966</v>
      </c>
      <c r="F123" s="10">
        <v>41.721966358368078</v>
      </c>
      <c r="G123" s="10">
        <v>33.909257392445312</v>
      </c>
      <c r="H123" s="10">
        <v>7.8127089659227664</v>
      </c>
      <c r="I123" s="10">
        <v>58.278033641631922</v>
      </c>
      <c r="J123" s="10">
        <v>0</v>
      </c>
      <c r="K123" s="10">
        <v>96.975790000000003</v>
      </c>
      <c r="L123" s="10">
        <v>58.422255</v>
      </c>
      <c r="M123" s="10">
        <v>45.180255000000002</v>
      </c>
      <c r="N123" s="10">
        <v>13.242000000000001</v>
      </c>
      <c r="O123" s="10">
        <v>41.577745</v>
      </c>
      <c r="P123" s="10">
        <v>0</v>
      </c>
      <c r="Q123" s="10">
        <v>56.345610000000001</v>
      </c>
      <c r="R123" s="10">
        <v>53.565579999999997</v>
      </c>
      <c r="S123" s="10">
        <v>12.307933333333329</v>
      </c>
      <c r="T123" s="10">
        <v>41.257646666666673</v>
      </c>
      <c r="U123" s="10">
        <v>46.434420000000003</v>
      </c>
      <c r="V123" s="10">
        <v>0</v>
      </c>
      <c r="W123" s="179"/>
      <c r="X123" s="179"/>
      <c r="Y123" s="179"/>
      <c r="Z123" s="179"/>
      <c r="AA123" s="179"/>
      <c r="AB123" s="179"/>
      <c r="AC123" s="179"/>
      <c r="AD123" s="179"/>
    </row>
    <row xmlns:x14ac="http://schemas.microsoft.com/office/spreadsheetml/2009/9/ac" r="124" s="176" customFormat="true" ht="12" x14ac:dyDescent="0.2">
      <c r="A124" s="174" t="s">
        <v>159</v>
      </c>
      <c r="B124" s="10">
        <v>2017</v>
      </c>
      <c r="C124" s="179" t="s">
        <v>16</v>
      </c>
      <c r="D124" s="10">
        <v>899395</v>
      </c>
      <c r="E124" s="10">
        <v>76.15953656401966</v>
      </c>
      <c r="F124" s="10">
        <v>41.721966358368078</v>
      </c>
      <c r="G124" s="10">
        <v>33.909257392445312</v>
      </c>
      <c r="H124" s="10">
        <v>7.8127089659227664</v>
      </c>
      <c r="I124" s="10">
        <v>58.278033641631922</v>
      </c>
      <c r="J124" s="10">
        <v>0</v>
      </c>
      <c r="K124" s="10">
        <v>96.975790000000003</v>
      </c>
      <c r="L124" s="10">
        <v>58.422255</v>
      </c>
      <c r="M124" s="10">
        <v>45.180255000000002</v>
      </c>
      <c r="N124" s="10">
        <v>13.242000000000001</v>
      </c>
      <c r="O124" s="10">
        <v>41.577745</v>
      </c>
      <c r="P124" s="10">
        <v>0</v>
      </c>
      <c r="Q124" s="10">
        <v>56.345610000000001</v>
      </c>
      <c r="R124" s="10">
        <v>53.565579999999997</v>
      </c>
      <c r="S124" s="10">
        <v>12.307933333333329</v>
      </c>
      <c r="T124" s="10">
        <v>41.257646666666673</v>
      </c>
      <c r="U124" s="10">
        <v>46.434420000000003</v>
      </c>
      <c r="V124" s="10">
        <v>0</v>
      </c>
      <c r="W124" s="179"/>
      <c r="X124" s="179"/>
      <c r="Y124" s="179"/>
      <c r="Z124" s="179"/>
      <c r="AA124" s="179"/>
      <c r="AB124" s="179"/>
      <c r="AC124" s="179"/>
      <c r="AD124" s="179"/>
    </row>
    <row xmlns:x14ac="http://schemas.microsoft.com/office/spreadsheetml/2009/9/ac" r="125" s="176" customFormat="true" ht="12" x14ac:dyDescent="0.2">
      <c r="A125" s="174" t="s">
        <v>159</v>
      </c>
      <c r="B125" s="10">
        <v>2018</v>
      </c>
      <c r="C125" s="179" t="s">
        <v>16</v>
      </c>
      <c r="D125" s="10">
        <v>911509</v>
      </c>
      <c r="E125" s="10">
        <v>76.15953656401966</v>
      </c>
      <c r="F125" s="10">
        <v>41.721966358368078</v>
      </c>
      <c r="G125" s="10">
        <v>33.909257392445312</v>
      </c>
      <c r="H125" s="10">
        <v>7.8127089659227664</v>
      </c>
      <c r="I125" s="10">
        <v>58.278033641631922</v>
      </c>
      <c r="J125" s="10">
        <v>0</v>
      </c>
      <c r="K125" s="10">
        <v>96.975790000000003</v>
      </c>
      <c r="L125" s="10">
        <v>58.422255</v>
      </c>
      <c r="M125" s="10">
        <v>45.180255000000002</v>
      </c>
      <c r="N125" s="10">
        <v>13.242000000000001</v>
      </c>
      <c r="O125" s="10">
        <v>41.577745</v>
      </c>
      <c r="P125" s="10">
        <v>0</v>
      </c>
      <c r="Q125" s="10">
        <v>56.345610000000001</v>
      </c>
      <c r="R125" s="10">
        <v>53.565579999999997</v>
      </c>
      <c r="S125" s="10">
        <v>12.307933333333329</v>
      </c>
      <c r="T125" s="10">
        <v>41.257646666666673</v>
      </c>
      <c r="U125" s="10">
        <v>46.434420000000003</v>
      </c>
      <c r="V125" s="10">
        <v>0</v>
      </c>
      <c r="W125" s="179"/>
      <c r="X125" s="179"/>
      <c r="Y125" s="179"/>
      <c r="Z125" s="179"/>
      <c r="AA125" s="179"/>
      <c r="AB125" s="179"/>
      <c r="AC125" s="179"/>
      <c r="AD125" s="179"/>
    </row>
    <row xmlns:x14ac="http://schemas.microsoft.com/office/spreadsheetml/2009/9/ac" r="126" s="176" customFormat="true" ht="12" x14ac:dyDescent="0.2">
      <c r="A126" s="174" t="s">
        <v>159</v>
      </c>
      <c r="B126" s="10">
        <v>2019</v>
      </c>
      <c r="C126" s="179" t="s">
        <v>16</v>
      </c>
      <c r="D126" s="10">
        <v>922000</v>
      </c>
      <c r="E126" s="10">
        <v>76.15953656401966</v>
      </c>
      <c r="F126" s="10">
        <v>41.721966358368078</v>
      </c>
      <c r="G126" s="10">
        <v>33.909257392445312</v>
      </c>
      <c r="H126" s="10">
        <v>7.8127089659227664</v>
      </c>
      <c r="I126" s="10">
        <v>58.278033641631922</v>
      </c>
      <c r="J126" s="10">
        <v>0</v>
      </c>
      <c r="K126" s="10">
        <v>96.975790000000003</v>
      </c>
      <c r="L126" s="10">
        <v>58.422255</v>
      </c>
      <c r="M126" s="10">
        <v>45.180255000000002</v>
      </c>
      <c r="N126" s="10">
        <v>13.242000000000001</v>
      </c>
      <c r="O126" s="10">
        <v>41.577745</v>
      </c>
      <c r="P126" s="10">
        <v>0</v>
      </c>
      <c r="Q126" s="10">
        <v>56.345610000000001</v>
      </c>
      <c r="R126" s="10">
        <v>53.565579999999997</v>
      </c>
      <c r="S126" s="10">
        <v>12.307933333333329</v>
      </c>
      <c r="T126" s="10">
        <v>41.257646666666673</v>
      </c>
      <c r="U126" s="10">
        <v>46.434420000000003</v>
      </c>
      <c r="V126" s="10">
        <v>0</v>
      </c>
      <c r="W126" s="179"/>
      <c r="X126" s="179"/>
      <c r="Y126" s="179"/>
      <c r="Z126" s="179"/>
      <c r="AA126" s="179"/>
      <c r="AB126" s="179"/>
      <c r="AC126" s="179"/>
      <c r="AD126" s="179"/>
    </row>
    <row xmlns:x14ac="http://schemas.microsoft.com/office/spreadsheetml/2009/9/ac" r="127" s="176" customFormat="true" ht="12" x14ac:dyDescent="0.2">
      <c r="A127" s="174" t="s">
        <v>159</v>
      </c>
      <c r="B127" s="10">
        <v>2020</v>
      </c>
      <c r="C127" s="179" t="s">
        <v>16</v>
      </c>
      <c r="D127" s="10">
        <v>931714</v>
      </c>
      <c r="E127" s="10">
        <v>76.15953656401966</v>
      </c>
      <c r="F127" s="10">
        <v>41.721966358368078</v>
      </c>
      <c r="G127" s="10">
        <v>33.909257392445312</v>
      </c>
      <c r="H127" s="10">
        <v>7.8127089659227664</v>
      </c>
      <c r="I127" s="10">
        <v>58.278033641631922</v>
      </c>
      <c r="J127" s="10">
        <v>0</v>
      </c>
      <c r="K127" s="10">
        <v>96.975790000000003</v>
      </c>
      <c r="L127" s="10">
        <v>58.422255</v>
      </c>
      <c r="M127" s="10">
        <v>45.180255000000002</v>
      </c>
      <c r="N127" s="10">
        <v>13.242000000000001</v>
      </c>
      <c r="O127" s="10">
        <v>41.577745</v>
      </c>
      <c r="P127" s="10">
        <v>0</v>
      </c>
      <c r="Q127" s="10">
        <v>56.345610000000001</v>
      </c>
      <c r="R127" s="10">
        <v>53.565579999999997</v>
      </c>
      <c r="S127" s="10">
        <v>12.307933333333329</v>
      </c>
      <c r="T127" s="10">
        <v>41.257646666666673</v>
      </c>
      <c r="U127" s="10">
        <v>46.434420000000003</v>
      </c>
      <c r="V127" s="10">
        <v>0</v>
      </c>
      <c r="W127" s="179"/>
      <c r="X127" s="179"/>
      <c r="Y127" s="179"/>
      <c r="Z127" s="179"/>
      <c r="AA127" s="179"/>
      <c r="AB127" s="179"/>
      <c r="AC127" s="179"/>
      <c r="AD127" s="179"/>
    </row>
    <row xmlns:x14ac="http://schemas.microsoft.com/office/spreadsheetml/2009/9/ac" r="128" s="176" customFormat="true" ht="12" x14ac:dyDescent="0.2">
      <c r="A128" s="179" t="s">
        <v>159</v>
      </c>
      <c r="B128" s="10">
        <v>2021</v>
      </c>
      <c r="C128" s="179" t="s">
        <v>16</v>
      </c>
      <c r="D128" s="10">
        <v>939575</v>
      </c>
      <c r="E128" s="10">
        <v>76.15953656401966</v>
      </c>
      <c r="F128" s="10">
        <v>41.721966358368078</v>
      </c>
      <c r="G128" s="10">
        <v>33.909257392445312</v>
      </c>
      <c r="H128" s="10">
        <v>7.8127089659227664</v>
      </c>
      <c r="I128" s="10">
        <v>58.278033641631922</v>
      </c>
      <c r="J128" s="10">
        <v>0</v>
      </c>
      <c r="K128" s="10">
        <v>96.975790000000003</v>
      </c>
      <c r="L128" s="10">
        <v>58.422255</v>
      </c>
      <c r="M128" s="10">
        <v>45.180255000000002</v>
      </c>
      <c r="N128" s="10">
        <v>13.242000000000001</v>
      </c>
      <c r="O128" s="10">
        <v>41.577745</v>
      </c>
      <c r="P128" s="10">
        <v>0</v>
      </c>
      <c r="Q128" s="10">
        <v>56.345610000000001</v>
      </c>
      <c r="R128" s="10">
        <v>53.565579999999997</v>
      </c>
      <c r="S128" s="10">
        <v>12.307933333333329</v>
      </c>
      <c r="T128" s="10">
        <v>41.257646666666673</v>
      </c>
      <c r="U128" s="10">
        <v>46.434420000000003</v>
      </c>
      <c r="V128" s="10">
        <v>0</v>
      </c>
      <c r="W128" s="179"/>
      <c r="X128" s="179"/>
      <c r="Y128" s="179"/>
      <c r="Z128" s="179"/>
      <c r="AA128" s="179"/>
      <c r="AB128" s="179"/>
      <c r="AC128" s="179"/>
      <c r="AD128" s="179"/>
    </row>
    <row xmlns:x14ac="http://schemas.microsoft.com/office/spreadsheetml/2009/9/ac" r="129" s="176" customFormat="true" ht="12" x14ac:dyDescent="0.2">
      <c r="A129" s="179" t="s">
        <v>159</v>
      </c>
      <c r="B129" s="10">
        <v>2022</v>
      </c>
      <c r="C129" s="179" t="s">
        <v>16</v>
      </c>
      <c r="D129" s="10">
        <v>947195</v>
      </c>
      <c r="E129" s="10">
        <v>76.15953656401966</v>
      </c>
      <c r="F129" s="10">
        <v>41.721966358368078</v>
      </c>
      <c r="G129" s="10">
        <v>33.909257392445312</v>
      </c>
      <c r="H129" s="10">
        <v>7.8127089659227664</v>
      </c>
      <c r="I129" s="10">
        <v>58.278033641631922</v>
      </c>
      <c r="J129" s="10">
        <v>0</v>
      </c>
      <c r="K129" s="10">
        <v>96.975790000000003</v>
      </c>
      <c r="L129" s="10">
        <v>58.422255</v>
      </c>
      <c r="M129" s="10">
        <v>45.180255000000002</v>
      </c>
      <c r="N129" s="10">
        <v>13.242000000000001</v>
      </c>
      <c r="O129" s="10">
        <v>41.577745</v>
      </c>
      <c r="P129" s="10">
        <v>0</v>
      </c>
      <c r="Q129" s="10">
        <v>56.345610000000001</v>
      </c>
      <c r="R129" s="10">
        <v>53.565579999999997</v>
      </c>
      <c r="S129" s="10">
        <v>12.307933333333329</v>
      </c>
      <c r="T129" s="10">
        <v>41.257646666666673</v>
      </c>
      <c r="U129" s="10">
        <v>46.434420000000003</v>
      </c>
      <c r="V129" s="10">
        <v>0</v>
      </c>
      <c r="W129" s="179"/>
      <c r="X129" s="179"/>
      <c r="Y129" s="179"/>
      <c r="Z129" s="179"/>
      <c r="AA129" s="179"/>
      <c r="AB129" s="179"/>
      <c r="AC129" s="179"/>
      <c r="AD129" s="179"/>
    </row>
    <row xmlns:x14ac="http://schemas.microsoft.com/office/spreadsheetml/2009/9/ac" r="130" s="176" customFormat="true" ht="12" x14ac:dyDescent="0.2">
      <c r="A130" s="179" t="s">
        <v>159</v>
      </c>
      <c r="B130" s="10">
        <v>2023</v>
      </c>
      <c r="C130" s="179" t="s">
        <v>16</v>
      </c>
      <c r="D130" s="10">
        <v>953697</v>
      </c>
      <c r="E130" s="10">
        <v>76.15953656401966</v>
      </c>
      <c r="F130" s="10">
        <v>41.721966358368078</v>
      </c>
      <c r="G130" s="10">
        <v>33.909257392445312</v>
      </c>
      <c r="H130" s="10">
        <v>7.8127089659227664</v>
      </c>
      <c r="I130" s="10">
        <v>58.278033641631922</v>
      </c>
      <c r="J130" s="10">
        <v>0</v>
      </c>
      <c r="K130" s="10">
        <v>96.975790000000003</v>
      </c>
      <c r="L130" s="10">
        <v>58.422255</v>
      </c>
      <c r="M130" s="10">
        <v>45.180255000000002</v>
      </c>
      <c r="N130" s="10">
        <v>13.242000000000001</v>
      </c>
      <c r="O130" s="10">
        <v>41.577745</v>
      </c>
      <c r="P130" s="10">
        <v>0</v>
      </c>
      <c r="Q130" s="10">
        <v>56.345610000000001</v>
      </c>
      <c r="R130" s="10">
        <v>53.565579999999997</v>
      </c>
      <c r="S130" s="10">
        <v>12.307933333333329</v>
      </c>
      <c r="T130" s="10">
        <v>41.257646666666673</v>
      </c>
      <c r="U130" s="10">
        <v>46.434420000000003</v>
      </c>
      <c r="V130" s="10">
        <v>0</v>
      </c>
      <c r="W130" s="179"/>
      <c r="X130" s="179"/>
      <c r="Y130" s="179"/>
      <c r="Z130" s="179"/>
      <c r="AA130" s="179"/>
      <c r="AB130" s="179"/>
      <c r="AC130" s="179"/>
      <c r="AD130" s="179"/>
    </row>
    <row xmlns:x14ac="http://schemas.microsoft.com/office/spreadsheetml/2009/9/ac" r="131" s="176" customFormat="true" ht="12" x14ac:dyDescent="0.2">
      <c r="A131" s="179" t="s">
        <v>159</v>
      </c>
      <c r="B131" s="10">
        <v>2024</v>
      </c>
      <c r="C131" s="179" t="s">
        <v>16</v>
      </c>
      <c r="D131" s="10"/>
      <c r="E131" s="10"/>
      <c r="F131" s="10"/>
      <c r="G131" s="10"/>
      <c r="H131" s="10"/>
      <c r="I131" s="10"/>
      <c r="J131" s="10"/>
      <c r="K131" s="10"/>
      <c r="L131" s="10"/>
      <c r="M131" s="10"/>
      <c r="N131" s="10"/>
      <c r="O131" s="10"/>
      <c r="P131" s="10"/>
      <c r="Q131" s="10"/>
      <c r="R131" s="10"/>
      <c r="S131" s="10"/>
      <c r="T131" s="10"/>
      <c r="U131" s="10"/>
      <c r="V131" s="10"/>
      <c r="W131" s="179"/>
      <c r="X131" s="179"/>
      <c r="Y131" s="179"/>
      <c r="Z131" s="179"/>
      <c r="AA131" s="179"/>
      <c r="AB131" s="179"/>
      <c r="AC131" s="179"/>
      <c r="AD131" s="179"/>
    </row>
    <row xmlns:x14ac="http://schemas.microsoft.com/office/spreadsheetml/2009/9/ac" r="132" s="176" customFormat="true" ht="12" x14ac:dyDescent="0.2">
      <c r="A132" s="179" t="s">
        <v>159</v>
      </c>
      <c r="B132" s="10">
        <v>2025</v>
      </c>
      <c r="C132" s="179" t="s">
        <v>16</v>
      </c>
      <c r="D132" s="10"/>
      <c r="E132" s="10"/>
      <c r="F132" s="10"/>
      <c r="G132" s="10"/>
      <c r="H132" s="10"/>
      <c r="I132" s="10"/>
      <c r="J132" s="10"/>
      <c r="K132" s="10"/>
      <c r="L132" s="10"/>
      <c r="M132" s="10"/>
      <c r="N132" s="10"/>
      <c r="O132" s="10"/>
      <c r="P132" s="10"/>
      <c r="Q132" s="10"/>
      <c r="R132" s="10"/>
      <c r="S132" s="10"/>
      <c r="T132" s="10"/>
      <c r="U132" s="10"/>
      <c r="V132" s="10"/>
      <c r="W132" s="179"/>
      <c r="X132" s="179"/>
      <c r="Y132" s="179"/>
      <c r="Z132" s="179"/>
      <c r="AA132" s="179"/>
      <c r="AB132" s="179"/>
      <c r="AC132" s="179"/>
      <c r="AD132" s="179"/>
    </row>
    <row xmlns:x14ac="http://schemas.microsoft.com/office/spreadsheetml/2009/9/ac" r="133" s="176" customFormat="true" ht="12" x14ac:dyDescent="0.2">
      <c r="A133" s="179" t="s">
        <v>159</v>
      </c>
      <c r="B133" s="10">
        <v>2026</v>
      </c>
      <c r="C133" s="179" t="s">
        <v>16</v>
      </c>
      <c r="D133" s="10"/>
      <c r="E133" s="10"/>
      <c r="F133" s="10"/>
      <c r="G133" s="10"/>
      <c r="H133" s="10"/>
      <c r="I133" s="10"/>
      <c r="J133" s="10"/>
      <c r="K133" s="10"/>
      <c r="L133" s="10"/>
      <c r="M133" s="10"/>
      <c r="N133" s="10"/>
      <c r="O133" s="10"/>
      <c r="P133" s="10"/>
      <c r="Q133" s="10"/>
      <c r="R133" s="10"/>
      <c r="S133" s="10"/>
      <c r="T133" s="10"/>
      <c r="U133" s="10"/>
      <c r="V133" s="10"/>
      <c r="W133" s="179"/>
      <c r="X133" s="179"/>
      <c r="Y133" s="179"/>
      <c r="Z133" s="179"/>
      <c r="AA133" s="179"/>
      <c r="AB133" s="179"/>
      <c r="AC133" s="179"/>
      <c r="AD133" s="179"/>
    </row>
    <row xmlns:x14ac="http://schemas.microsoft.com/office/spreadsheetml/2009/9/ac" r="134" s="176" customFormat="true" ht="12" x14ac:dyDescent="0.2">
      <c r="A134" s="179" t="s">
        <v>159</v>
      </c>
      <c r="B134" s="10">
        <v>2027</v>
      </c>
      <c r="C134" s="179" t="s">
        <v>16</v>
      </c>
      <c r="D134" s="10"/>
      <c r="E134" s="10"/>
      <c r="F134" s="10"/>
      <c r="G134" s="10"/>
      <c r="H134" s="10"/>
      <c r="I134" s="10"/>
      <c r="J134" s="10"/>
      <c r="K134" s="10"/>
      <c r="L134" s="10"/>
      <c r="M134" s="10"/>
      <c r="N134" s="10"/>
      <c r="O134" s="10"/>
      <c r="P134" s="10"/>
      <c r="Q134" s="10"/>
      <c r="R134" s="10"/>
      <c r="S134" s="10"/>
      <c r="T134" s="10"/>
      <c r="U134" s="10"/>
      <c r="V134" s="10"/>
      <c r="W134" s="179"/>
      <c r="X134" s="179"/>
      <c r="Y134" s="179"/>
      <c r="Z134" s="179"/>
      <c r="AA134" s="179"/>
      <c r="AB134" s="179"/>
      <c r="AC134" s="179"/>
      <c r="AD134" s="179"/>
    </row>
    <row xmlns:x14ac="http://schemas.microsoft.com/office/spreadsheetml/2009/9/ac" r="135" s="176" customFormat="true" ht="12" x14ac:dyDescent="0.2">
      <c r="A135" s="179" t="s">
        <v>159</v>
      </c>
      <c r="B135" s="10">
        <v>2028</v>
      </c>
      <c r="C135" s="179" t="s">
        <v>16</v>
      </c>
      <c r="D135" s="10"/>
      <c r="E135" s="10"/>
      <c r="F135" s="10"/>
      <c r="G135" s="10"/>
      <c r="H135" s="10"/>
      <c r="I135" s="10"/>
      <c r="J135" s="10"/>
      <c r="K135" s="10"/>
      <c r="L135" s="10"/>
      <c r="M135" s="10"/>
      <c r="N135" s="10"/>
      <c r="O135" s="10"/>
      <c r="P135" s="10"/>
      <c r="Q135" s="10"/>
      <c r="R135" s="10"/>
      <c r="S135" s="10"/>
      <c r="T135" s="10"/>
      <c r="U135" s="10"/>
      <c r="V135" s="10"/>
      <c r="W135" s="179"/>
      <c r="X135" s="179"/>
      <c r="Y135" s="179"/>
      <c r="Z135" s="179"/>
      <c r="AA135" s="179"/>
      <c r="AB135" s="179"/>
      <c r="AC135" s="179"/>
      <c r="AD135" s="179"/>
    </row>
    <row xmlns:x14ac="http://schemas.microsoft.com/office/spreadsheetml/2009/9/ac" r="136" s="176" customFormat="true" ht="12" x14ac:dyDescent="0.2">
      <c r="A136" s="179" t="s">
        <v>159</v>
      </c>
      <c r="B136" s="10">
        <v>2029</v>
      </c>
      <c r="C136" s="179" t="s">
        <v>16</v>
      </c>
      <c r="D136" s="10"/>
      <c r="E136" s="10"/>
      <c r="F136" s="10"/>
      <c r="G136" s="10"/>
      <c r="H136" s="10"/>
      <c r="I136" s="10"/>
      <c r="J136" s="10"/>
      <c r="K136" s="10"/>
      <c r="L136" s="10"/>
      <c r="M136" s="10"/>
      <c r="N136" s="10"/>
      <c r="O136" s="10"/>
      <c r="P136" s="10"/>
      <c r="Q136" s="10"/>
      <c r="R136" s="10"/>
      <c r="S136" s="10"/>
      <c r="T136" s="10"/>
      <c r="U136" s="10"/>
      <c r="V136" s="10"/>
      <c r="W136" s="179"/>
      <c r="X136" s="179"/>
      <c r="Y136" s="179"/>
      <c r="Z136" s="179"/>
      <c r="AA136" s="179"/>
      <c r="AB136" s="179"/>
      <c r="AC136" s="179"/>
      <c r="AD136" s="179"/>
    </row>
    <row xmlns:x14ac="http://schemas.microsoft.com/office/spreadsheetml/2009/9/ac" r="137" s="176" customFormat="true" ht="12" x14ac:dyDescent="0.2">
      <c r="A137" s="179" t="s">
        <v>159</v>
      </c>
      <c r="B137" s="10">
        <v>2030</v>
      </c>
      <c r="C137" s="179" t="s">
        <v>16</v>
      </c>
      <c r="D137" s="10"/>
      <c r="E137" s="10"/>
      <c r="F137" s="10"/>
      <c r="G137" s="10"/>
      <c r="H137" s="10"/>
      <c r="I137" s="10"/>
      <c r="J137" s="10"/>
      <c r="K137" s="10"/>
      <c r="L137" s="10"/>
      <c r="M137" s="10"/>
      <c r="N137" s="10"/>
      <c r="O137" s="10"/>
      <c r="P137" s="10"/>
      <c r="Q137" s="10"/>
      <c r="R137" s="10"/>
      <c r="S137" s="10"/>
      <c r="T137" s="10"/>
      <c r="U137" s="10"/>
      <c r="V137" s="10"/>
      <c r="W137" s="179"/>
      <c r="X137" s="179"/>
      <c r="Y137" s="179"/>
      <c r="Z137" s="179"/>
      <c r="AA137" s="179"/>
      <c r="AB137" s="179"/>
      <c r="AC137" s="179"/>
      <c r="AD137" s="179"/>
    </row>
    <row xmlns:x14ac="http://schemas.microsoft.com/office/spreadsheetml/2009/9/ac" r="138" s="176" customFormat="true" ht="12" x14ac:dyDescent="0.2">
      <c r="A138" s="179" t="s">
        <v>159</v>
      </c>
      <c r="B138" s="10">
        <v>2000</v>
      </c>
      <c r="C138" s="179" t="s">
        <v>17</v>
      </c>
      <c r="D138" s="10">
        <v>823015</v>
      </c>
      <c r="E138" s="10"/>
      <c r="F138" s="10"/>
      <c r="G138" s="10"/>
      <c r="H138" s="10"/>
      <c r="I138" s="10"/>
      <c r="J138" s="10">
        <v>100</v>
      </c>
      <c r="K138" s="10"/>
      <c r="L138" s="10"/>
      <c r="M138" s="10"/>
      <c r="N138" s="10"/>
      <c r="O138" s="10"/>
      <c r="P138" s="10">
        <v>100</v>
      </c>
      <c r="Q138" s="10"/>
      <c r="R138" s="10"/>
      <c r="S138" s="10"/>
      <c r="T138" s="10"/>
      <c r="U138" s="10"/>
      <c r="V138" s="10">
        <v>100</v>
      </c>
      <c r="W138" s="179"/>
      <c r="X138" s="179"/>
      <c r="Y138" s="179"/>
      <c r="Z138" s="179"/>
      <c r="AA138" s="179"/>
      <c r="AB138" s="179"/>
      <c r="AC138" s="179"/>
      <c r="AD138" s="179"/>
    </row>
    <row xmlns:x14ac="http://schemas.microsoft.com/office/spreadsheetml/2009/9/ac" r="139" s="176" customFormat="true" ht="12" x14ac:dyDescent="0.2">
      <c r="A139" s="179" t="s">
        <v>159</v>
      </c>
      <c r="B139" s="10">
        <v>2001</v>
      </c>
      <c r="C139" s="179" t="s">
        <v>17</v>
      </c>
      <c r="D139" s="10">
        <v>845508</v>
      </c>
      <c r="E139" s="10"/>
      <c r="F139" s="10"/>
      <c r="G139" s="10"/>
      <c r="H139" s="10"/>
      <c r="I139" s="10"/>
      <c r="J139" s="10">
        <v>100</v>
      </c>
      <c r="K139" s="10"/>
      <c r="L139" s="10"/>
      <c r="M139" s="10"/>
      <c r="N139" s="10"/>
      <c r="O139" s="10"/>
      <c r="P139" s="10">
        <v>100</v>
      </c>
      <c r="Q139" s="10"/>
      <c r="R139" s="10"/>
      <c r="S139" s="10"/>
      <c r="T139" s="10"/>
      <c r="U139" s="10"/>
      <c r="V139" s="10">
        <v>100</v>
      </c>
      <c r="W139" s="179"/>
      <c r="X139" s="179"/>
      <c r="Y139" s="179"/>
      <c r="Z139" s="179"/>
      <c r="AA139" s="179"/>
      <c r="AB139" s="179"/>
      <c r="AC139" s="179"/>
      <c r="AD139" s="179"/>
    </row>
    <row xmlns:x14ac="http://schemas.microsoft.com/office/spreadsheetml/2009/9/ac" r="140" s="176" customFormat="true" ht="12" x14ac:dyDescent="0.2">
      <c r="A140" s="179" t="s">
        <v>159</v>
      </c>
      <c r="B140" s="10">
        <v>2002</v>
      </c>
      <c r="C140" s="179" t="s">
        <v>17</v>
      </c>
      <c r="D140" s="10">
        <v>868587</v>
      </c>
      <c r="E140" s="10"/>
      <c r="F140" s="10"/>
      <c r="G140" s="10"/>
      <c r="H140" s="10"/>
      <c r="I140" s="10"/>
      <c r="J140" s="10">
        <v>100</v>
      </c>
      <c r="K140" s="10"/>
      <c r="L140" s="10"/>
      <c r="M140" s="10"/>
      <c r="N140" s="10"/>
      <c r="O140" s="10"/>
      <c r="P140" s="10">
        <v>100</v>
      </c>
      <c r="Q140" s="10"/>
      <c r="R140" s="10"/>
      <c r="S140" s="10"/>
      <c r="T140" s="10"/>
      <c r="U140" s="10"/>
      <c r="V140" s="10">
        <v>100</v>
      </c>
      <c r="W140" s="179"/>
      <c r="X140" s="179"/>
      <c r="Y140" s="179"/>
      <c r="Z140" s="179"/>
      <c r="AA140" s="179"/>
      <c r="AB140" s="179"/>
      <c r="AC140" s="179"/>
      <c r="AD140" s="179"/>
    </row>
    <row xmlns:x14ac="http://schemas.microsoft.com/office/spreadsheetml/2009/9/ac" r="141" s="176" customFormat="true" ht="12" x14ac:dyDescent="0.2">
      <c r="A141" s="179" t="s">
        <v>159</v>
      </c>
      <c r="B141" s="10">
        <v>2003</v>
      </c>
      <c r="C141" s="179" t="s">
        <v>17</v>
      </c>
      <c r="D141" s="10">
        <v>890837</v>
      </c>
      <c r="E141" s="10"/>
      <c r="F141" s="10"/>
      <c r="G141" s="10"/>
      <c r="H141" s="10"/>
      <c r="I141" s="10"/>
      <c r="J141" s="10">
        <v>100</v>
      </c>
      <c r="K141" s="10"/>
      <c r="L141" s="10"/>
      <c r="M141" s="10"/>
      <c r="N141" s="10"/>
      <c r="O141" s="10"/>
      <c r="P141" s="10">
        <v>100</v>
      </c>
      <c r="Q141" s="10"/>
      <c r="R141" s="10"/>
      <c r="S141" s="10"/>
      <c r="T141" s="10"/>
      <c r="U141" s="10"/>
      <c r="V141" s="10">
        <v>100</v>
      </c>
      <c r="W141" s="179"/>
      <c r="X141" s="179"/>
      <c r="Y141" s="179"/>
      <c r="Z141" s="179"/>
      <c r="AA141" s="179"/>
      <c r="AB141" s="179"/>
      <c r="AC141" s="179"/>
      <c r="AD141" s="179"/>
    </row>
    <row xmlns:x14ac="http://schemas.microsoft.com/office/spreadsheetml/2009/9/ac" r="142" s="176" customFormat="true" ht="12" x14ac:dyDescent="0.2">
      <c r="A142" s="179" t="s">
        <v>159</v>
      </c>
      <c r="B142" s="10">
        <v>2004</v>
      </c>
      <c r="C142" s="179" t="s">
        <v>17</v>
      </c>
      <c r="D142" s="10">
        <v>913682</v>
      </c>
      <c r="E142" s="10"/>
      <c r="F142" s="10"/>
      <c r="G142" s="10"/>
      <c r="H142" s="10"/>
      <c r="I142" s="10"/>
      <c r="J142" s="10">
        <v>100</v>
      </c>
      <c r="K142" s="10"/>
      <c r="L142" s="10"/>
      <c r="M142" s="10"/>
      <c r="N142" s="10"/>
      <c r="O142" s="10"/>
      <c r="P142" s="10">
        <v>100</v>
      </c>
      <c r="Q142" s="10"/>
      <c r="R142" s="10"/>
      <c r="S142" s="10"/>
      <c r="T142" s="10"/>
      <c r="U142" s="10"/>
      <c r="V142" s="10">
        <v>100</v>
      </c>
      <c r="W142" s="179"/>
      <c r="X142" s="179"/>
      <c r="Y142" s="179"/>
      <c r="Z142" s="179"/>
      <c r="AA142" s="179"/>
      <c r="AB142" s="179"/>
      <c r="AC142" s="179"/>
      <c r="AD142" s="179"/>
    </row>
    <row xmlns:x14ac="http://schemas.microsoft.com/office/spreadsheetml/2009/9/ac" r="143" s="176" customFormat="true" ht="12" x14ac:dyDescent="0.2">
      <c r="A143" s="179" t="s">
        <v>159</v>
      </c>
      <c r="B143" s="10">
        <v>2005</v>
      </c>
      <c r="C143" s="179" t="s">
        <v>17</v>
      </c>
      <c r="D143" s="10">
        <v>937980</v>
      </c>
      <c r="E143" s="10"/>
      <c r="F143" s="10"/>
      <c r="G143" s="10"/>
      <c r="H143" s="10"/>
      <c r="I143" s="10"/>
      <c r="J143" s="10">
        <v>100</v>
      </c>
      <c r="K143" s="10"/>
      <c r="L143" s="10"/>
      <c r="M143" s="10"/>
      <c r="N143" s="10"/>
      <c r="O143" s="10"/>
      <c r="P143" s="10">
        <v>100</v>
      </c>
      <c r="Q143" s="10"/>
      <c r="R143" s="10"/>
      <c r="S143" s="10"/>
      <c r="T143" s="10"/>
      <c r="U143" s="10"/>
      <c r="V143" s="10">
        <v>100</v>
      </c>
      <c r="W143" s="179"/>
      <c r="X143" s="179"/>
      <c r="Y143" s="179"/>
      <c r="Z143" s="179"/>
      <c r="AA143" s="179"/>
      <c r="AB143" s="179"/>
      <c r="AC143" s="179"/>
      <c r="AD143" s="179"/>
    </row>
    <row xmlns:x14ac="http://schemas.microsoft.com/office/spreadsheetml/2009/9/ac" r="144" s="176" customFormat="true" ht="12" x14ac:dyDescent="0.2">
      <c r="A144" s="179" t="s">
        <v>159</v>
      </c>
      <c r="B144" s="10">
        <v>2006</v>
      </c>
      <c r="C144" s="179" t="s">
        <v>17</v>
      </c>
      <c r="D144" s="10">
        <v>963175</v>
      </c>
      <c r="E144" s="10"/>
      <c r="F144" s="10"/>
      <c r="G144" s="10"/>
      <c r="H144" s="10"/>
      <c r="I144" s="10"/>
      <c r="J144" s="10">
        <v>100</v>
      </c>
      <c r="K144" s="10"/>
      <c r="L144" s="10"/>
      <c r="M144" s="10"/>
      <c r="N144" s="10"/>
      <c r="O144" s="10"/>
      <c r="P144" s="10">
        <v>100</v>
      </c>
      <c r="Q144" s="10"/>
      <c r="R144" s="10"/>
      <c r="S144" s="10"/>
      <c r="T144" s="10"/>
      <c r="U144" s="10"/>
      <c r="V144" s="10">
        <v>100</v>
      </c>
      <c r="W144" s="179"/>
      <c r="X144" s="179"/>
      <c r="Y144" s="179"/>
      <c r="Z144" s="179"/>
      <c r="AA144" s="179"/>
      <c r="AB144" s="179"/>
      <c r="AC144" s="179"/>
      <c r="AD144" s="179"/>
    </row>
    <row xmlns:x14ac="http://schemas.microsoft.com/office/spreadsheetml/2009/9/ac" r="145" s="176" customFormat="true" ht="12" x14ac:dyDescent="0.2">
      <c r="A145" s="179" t="s">
        <v>159</v>
      </c>
      <c r="B145" s="10">
        <v>2007</v>
      </c>
      <c r="C145" s="179" t="s">
        <v>17</v>
      </c>
      <c r="D145" s="10">
        <v>989088</v>
      </c>
      <c r="E145" s="10"/>
      <c r="F145" s="10"/>
      <c r="G145" s="10"/>
      <c r="H145" s="10"/>
      <c r="I145" s="10"/>
      <c r="J145" s="10">
        <v>100</v>
      </c>
      <c r="K145" s="10"/>
      <c r="L145" s="10"/>
      <c r="M145" s="10"/>
      <c r="N145" s="10"/>
      <c r="O145" s="10"/>
      <c r="P145" s="10">
        <v>100</v>
      </c>
      <c r="Q145" s="10"/>
      <c r="R145" s="10"/>
      <c r="S145" s="10"/>
      <c r="T145" s="10"/>
      <c r="U145" s="10"/>
      <c r="V145" s="10">
        <v>100</v>
      </c>
      <c r="W145" s="179"/>
      <c r="X145" s="179"/>
      <c r="Y145" s="179"/>
      <c r="Z145" s="179"/>
      <c r="AA145" s="179"/>
      <c r="AB145" s="179"/>
      <c r="AC145" s="179"/>
      <c r="AD145" s="179"/>
    </row>
    <row xmlns:x14ac="http://schemas.microsoft.com/office/spreadsheetml/2009/9/ac" r="146" s="176" customFormat="true" ht="12" x14ac:dyDescent="0.2">
      <c r="A146" s="179" t="s">
        <v>159</v>
      </c>
      <c r="B146" s="10">
        <v>2008</v>
      </c>
      <c r="C146" s="179" t="s">
        <v>17</v>
      </c>
      <c r="D146" s="10">
        <v>1015846</v>
      </c>
      <c r="E146" s="10"/>
      <c r="F146" s="10"/>
      <c r="G146" s="10"/>
      <c r="H146" s="10"/>
      <c r="I146" s="10"/>
      <c r="J146" s="10">
        <v>100</v>
      </c>
      <c r="K146" s="10"/>
      <c r="L146" s="10"/>
      <c r="M146" s="10"/>
      <c r="N146" s="10"/>
      <c r="O146" s="10"/>
      <c r="P146" s="10">
        <v>100</v>
      </c>
      <c r="Q146" s="10"/>
      <c r="R146" s="10"/>
      <c r="S146" s="10"/>
      <c r="T146" s="10"/>
      <c r="U146" s="10"/>
      <c r="V146" s="10">
        <v>100</v>
      </c>
      <c r="W146" s="179"/>
      <c r="X146" s="179"/>
      <c r="Y146" s="179"/>
      <c r="Z146" s="179"/>
      <c r="AA146" s="179"/>
      <c r="AB146" s="179"/>
      <c r="AC146" s="179"/>
      <c r="AD146" s="179"/>
    </row>
    <row xmlns:x14ac="http://schemas.microsoft.com/office/spreadsheetml/2009/9/ac" r="147" s="176" customFormat="true" ht="12" x14ac:dyDescent="0.2">
      <c r="A147" s="179" t="s">
        <v>159</v>
      </c>
      <c r="B147" s="10">
        <v>2009</v>
      </c>
      <c r="C147" s="179" t="s">
        <v>17</v>
      </c>
      <c r="D147" s="10">
        <v>1044398</v>
      </c>
      <c r="E147" s="10"/>
      <c r="F147" s="10"/>
      <c r="G147" s="10"/>
      <c r="H147" s="10"/>
      <c r="I147" s="10"/>
      <c r="J147" s="10">
        <v>100</v>
      </c>
      <c r="K147" s="10"/>
      <c r="L147" s="10"/>
      <c r="M147" s="10"/>
      <c r="N147" s="10"/>
      <c r="O147" s="10"/>
      <c r="P147" s="10">
        <v>100</v>
      </c>
      <c r="Q147" s="10"/>
      <c r="R147" s="10"/>
      <c r="S147" s="10"/>
      <c r="T147" s="10"/>
      <c r="U147" s="10"/>
      <c r="V147" s="10">
        <v>100</v>
      </c>
      <c r="W147" s="179"/>
      <c r="X147" s="179"/>
      <c r="Y147" s="179"/>
      <c r="Z147" s="179"/>
      <c r="AA147" s="179"/>
      <c r="AB147" s="179"/>
      <c r="AC147" s="179"/>
      <c r="AD147" s="179"/>
    </row>
    <row xmlns:x14ac="http://schemas.microsoft.com/office/spreadsheetml/2009/9/ac" r="148" s="176" customFormat="true" ht="12" x14ac:dyDescent="0.2">
      <c r="A148" s="179" t="s">
        <v>159</v>
      </c>
      <c r="B148" s="10">
        <v>2010</v>
      </c>
      <c r="C148" s="179" t="s">
        <v>17</v>
      </c>
      <c r="D148" s="10">
        <v>1073790</v>
      </c>
      <c r="E148" s="10"/>
      <c r="F148" s="10"/>
      <c r="G148" s="10"/>
      <c r="H148" s="10"/>
      <c r="I148" s="10"/>
      <c r="J148" s="10">
        <v>100</v>
      </c>
      <c r="K148" s="10"/>
      <c r="L148" s="10"/>
      <c r="M148" s="10"/>
      <c r="N148" s="10"/>
      <c r="O148" s="10"/>
      <c r="P148" s="10">
        <v>100</v>
      </c>
      <c r="Q148" s="10">
        <v>57.046361323155217</v>
      </c>
      <c r="R148" s="10">
        <v>54.187353689567431</v>
      </c>
      <c r="S148" s="10">
        <v>11.48278541136556</v>
      </c>
      <c r="T148" s="10">
        <v>42.704568278201869</v>
      </c>
      <c r="U148" s="10">
        <v>45.812646310432569</v>
      </c>
      <c r="V148" s="10">
        <v>0</v>
      </c>
      <c r="W148" s="179"/>
      <c r="X148" s="179"/>
      <c r="Y148" s="179"/>
      <c r="Z148" s="179"/>
      <c r="AA148" s="179"/>
      <c r="AB148" s="179"/>
      <c r="AC148" s="179"/>
      <c r="AD148" s="179"/>
    </row>
    <row xmlns:x14ac="http://schemas.microsoft.com/office/spreadsheetml/2009/9/ac" r="149" s="176" customFormat="true" ht="12" x14ac:dyDescent="0.2">
      <c r="A149" s="179" t="s">
        <v>159</v>
      </c>
      <c r="B149" s="10">
        <v>2011</v>
      </c>
      <c r="C149" s="179" t="s">
        <v>17</v>
      </c>
      <c r="D149" s="10">
        <v>1103596</v>
      </c>
      <c r="E149" s="10">
        <v>83.300382681202734</v>
      </c>
      <c r="F149" s="10">
        <v>52.130523317373353</v>
      </c>
      <c r="G149" s="10">
        <v>45.840338371410922</v>
      </c>
      <c r="H149" s="10">
        <v>6.2901849459624231</v>
      </c>
      <c r="I149" s="10">
        <v>47.869476682626647</v>
      </c>
      <c r="J149" s="10">
        <v>0</v>
      </c>
      <c r="K149" s="10">
        <v>97.658893129771002</v>
      </c>
      <c r="L149" s="10">
        <v>57.679405597964383</v>
      </c>
      <c r="M149" s="10">
        <v>45.626005089058523</v>
      </c>
      <c r="N149" s="10">
        <v>12.053400508905851</v>
      </c>
      <c r="O149" s="10">
        <v>42.320594402035617</v>
      </c>
      <c r="P149" s="10">
        <v>0</v>
      </c>
      <c r="Q149" s="10">
        <v>57.046361323155217</v>
      </c>
      <c r="R149" s="10">
        <v>54.187353689567431</v>
      </c>
      <c r="S149" s="10">
        <v>11.48278541136556</v>
      </c>
      <c r="T149" s="10">
        <v>42.704568278201869</v>
      </c>
      <c r="U149" s="10">
        <v>45.812646310432569</v>
      </c>
      <c r="V149" s="10">
        <v>0</v>
      </c>
      <c r="W149" s="179"/>
      <c r="X149" s="179"/>
      <c r="Y149" s="179"/>
      <c r="Z149" s="179"/>
      <c r="AA149" s="179"/>
      <c r="AB149" s="179"/>
      <c r="AC149" s="179"/>
      <c r="AD149" s="179"/>
    </row>
    <row xmlns:x14ac="http://schemas.microsoft.com/office/spreadsheetml/2009/9/ac" r="150" s="176" customFormat="true" ht="12" x14ac:dyDescent="0.2">
      <c r="A150" s="179" t="s">
        <v>159</v>
      </c>
      <c r="B150" s="10">
        <v>2012</v>
      </c>
      <c r="C150" s="179" t="s">
        <v>17</v>
      </c>
      <c r="D150" s="10">
        <v>1130987</v>
      </c>
      <c r="E150" s="10">
        <v>83.300382681202734</v>
      </c>
      <c r="F150" s="10">
        <v>52.130523317373353</v>
      </c>
      <c r="G150" s="10">
        <v>45.840338371410922</v>
      </c>
      <c r="H150" s="10">
        <v>6.2901849459624231</v>
      </c>
      <c r="I150" s="10">
        <v>47.869476682626647</v>
      </c>
      <c r="J150" s="10">
        <v>0</v>
      </c>
      <c r="K150" s="10">
        <v>97.658893129771002</v>
      </c>
      <c r="L150" s="10">
        <v>57.679405597964383</v>
      </c>
      <c r="M150" s="10">
        <v>45.626005089058523</v>
      </c>
      <c r="N150" s="10">
        <v>12.053400508905851</v>
      </c>
      <c r="O150" s="10">
        <v>42.320594402035617</v>
      </c>
      <c r="P150" s="10">
        <v>0</v>
      </c>
      <c r="Q150" s="10">
        <v>57.046361323155217</v>
      </c>
      <c r="R150" s="10">
        <v>54.187353689567431</v>
      </c>
      <c r="S150" s="10">
        <v>11.48278541136556</v>
      </c>
      <c r="T150" s="10">
        <v>42.704568278201869</v>
      </c>
      <c r="U150" s="10">
        <v>45.812646310432569</v>
      </c>
      <c r="V150" s="10">
        <v>0</v>
      </c>
      <c r="W150" s="179"/>
      <c r="X150" s="179"/>
      <c r="Y150" s="179"/>
      <c r="Z150" s="179"/>
      <c r="AA150" s="179"/>
      <c r="AB150" s="179"/>
      <c r="AC150" s="179"/>
      <c r="AD150" s="179"/>
    </row>
    <row xmlns:x14ac="http://schemas.microsoft.com/office/spreadsheetml/2009/9/ac" r="151" s="176" customFormat="true" ht="12" x14ac:dyDescent="0.2">
      <c r="A151" s="179" t="s">
        <v>159</v>
      </c>
      <c r="B151" s="10">
        <v>2013</v>
      </c>
      <c r="C151" s="179" t="s">
        <v>17</v>
      </c>
      <c r="D151" s="10">
        <v>1157267</v>
      </c>
      <c r="E151" s="10">
        <v>83.300382681202734</v>
      </c>
      <c r="F151" s="10">
        <v>52.130523317373353</v>
      </c>
      <c r="G151" s="10">
        <v>45.840338371410922</v>
      </c>
      <c r="H151" s="10">
        <v>6.2901849459624231</v>
      </c>
      <c r="I151" s="10">
        <v>47.869476682626647</v>
      </c>
      <c r="J151" s="10">
        <v>0</v>
      </c>
      <c r="K151" s="10">
        <v>97.658893129771002</v>
      </c>
      <c r="L151" s="10">
        <v>57.679405597964383</v>
      </c>
      <c r="M151" s="10">
        <v>45.626005089058523</v>
      </c>
      <c r="N151" s="10">
        <v>12.053400508905851</v>
      </c>
      <c r="O151" s="10">
        <v>42.320594402035617</v>
      </c>
      <c r="P151" s="10">
        <v>0</v>
      </c>
      <c r="Q151" s="10">
        <v>57.046361323155217</v>
      </c>
      <c r="R151" s="10">
        <v>54.187353689567431</v>
      </c>
      <c r="S151" s="10">
        <v>11.48278541136556</v>
      </c>
      <c r="T151" s="10">
        <v>42.704568278201869</v>
      </c>
      <c r="U151" s="10">
        <v>45.812646310432569</v>
      </c>
      <c r="V151" s="10">
        <v>0</v>
      </c>
      <c r="W151" s="179"/>
      <c r="X151" s="179"/>
      <c r="Y151" s="179"/>
      <c r="Z151" s="179"/>
      <c r="AA151" s="179"/>
      <c r="AB151" s="179"/>
      <c r="AC151" s="179"/>
      <c r="AD151" s="179"/>
    </row>
    <row xmlns:x14ac="http://schemas.microsoft.com/office/spreadsheetml/2009/9/ac" r="152" s="176" customFormat="true" ht="12" x14ac:dyDescent="0.2">
      <c r="A152" s="179" t="s">
        <v>159</v>
      </c>
      <c r="B152" s="10">
        <v>2014</v>
      </c>
      <c r="C152" s="179" t="s">
        <v>17</v>
      </c>
      <c r="D152" s="10">
        <v>1182740</v>
      </c>
      <c r="E152" s="10">
        <v>83.300382681202734</v>
      </c>
      <c r="F152" s="10">
        <v>52.130523317373353</v>
      </c>
      <c r="G152" s="10">
        <v>45.840338371410922</v>
      </c>
      <c r="H152" s="10">
        <v>6.2901849459624231</v>
      </c>
      <c r="I152" s="10">
        <v>47.869476682626647</v>
      </c>
      <c r="J152" s="10">
        <v>0</v>
      </c>
      <c r="K152" s="10">
        <v>97.658893129771002</v>
      </c>
      <c r="L152" s="10">
        <v>57.679405597964383</v>
      </c>
      <c r="M152" s="10">
        <v>45.626005089058523</v>
      </c>
      <c r="N152" s="10">
        <v>12.053400508905851</v>
      </c>
      <c r="O152" s="10">
        <v>42.320594402035617</v>
      </c>
      <c r="P152" s="10">
        <v>0</v>
      </c>
      <c r="Q152" s="10">
        <v>57.046361323155217</v>
      </c>
      <c r="R152" s="10">
        <v>54.187353689567431</v>
      </c>
      <c r="S152" s="10">
        <v>11.48278541136556</v>
      </c>
      <c r="T152" s="10">
        <v>42.704568278201869</v>
      </c>
      <c r="U152" s="10">
        <v>45.812646310432569</v>
      </c>
      <c r="V152" s="10">
        <v>0</v>
      </c>
      <c r="W152" s="179"/>
      <c r="X152" s="179"/>
      <c r="Y152" s="179"/>
      <c r="Z152" s="179"/>
      <c r="AA152" s="179"/>
      <c r="AB152" s="179"/>
      <c r="AC152" s="179"/>
      <c r="AD152" s="179"/>
    </row>
    <row xmlns:x14ac="http://schemas.microsoft.com/office/spreadsheetml/2009/9/ac" r="153" s="176" customFormat="true" ht="12" x14ac:dyDescent="0.2">
      <c r="A153" s="179" t="s">
        <v>159</v>
      </c>
      <c r="B153" s="10">
        <v>2015</v>
      </c>
      <c r="C153" s="179" t="s">
        <v>17</v>
      </c>
      <c r="D153" s="10">
        <v>1206723</v>
      </c>
      <c r="E153" s="10">
        <v>83.300382681202734</v>
      </c>
      <c r="F153" s="10">
        <v>52.130523317373353</v>
      </c>
      <c r="G153" s="10">
        <v>45.840338371410922</v>
      </c>
      <c r="H153" s="10">
        <v>6.2901849459624231</v>
      </c>
      <c r="I153" s="10">
        <v>47.869476682626647</v>
      </c>
      <c r="J153" s="10">
        <v>0</v>
      </c>
      <c r="K153" s="10">
        <v>97.658893129771002</v>
      </c>
      <c r="L153" s="10">
        <v>57.679405597964383</v>
      </c>
      <c r="M153" s="10">
        <v>45.626005089058523</v>
      </c>
      <c r="N153" s="10">
        <v>12.053400508905851</v>
      </c>
      <c r="O153" s="10">
        <v>42.320594402035617</v>
      </c>
      <c r="P153" s="10">
        <v>0</v>
      </c>
      <c r="Q153" s="10">
        <v>57.046361323155217</v>
      </c>
      <c r="R153" s="10">
        <v>54.187353689567431</v>
      </c>
      <c r="S153" s="10">
        <v>11.48278541136556</v>
      </c>
      <c r="T153" s="10">
        <v>42.704568278201869</v>
      </c>
      <c r="U153" s="10">
        <v>45.812646310432569</v>
      </c>
      <c r="V153" s="10">
        <v>0</v>
      </c>
      <c r="W153" s="179"/>
      <c r="X153" s="179"/>
      <c r="Y153" s="179"/>
      <c r="Z153" s="179"/>
      <c r="AA153" s="179"/>
      <c r="AB153" s="179"/>
      <c r="AC153" s="179"/>
      <c r="AD153" s="179"/>
    </row>
    <row xmlns:x14ac="http://schemas.microsoft.com/office/spreadsheetml/2009/9/ac" r="154" s="176" customFormat="true" ht="12" x14ac:dyDescent="0.2">
      <c r="A154" s="179" t="s">
        <v>159</v>
      </c>
      <c r="B154" s="10">
        <v>2016</v>
      </c>
      <c r="C154" s="179" t="s">
        <v>17</v>
      </c>
      <c r="D154" s="10">
        <v>1229709</v>
      </c>
      <c r="E154" s="10">
        <v>83.300382681202734</v>
      </c>
      <c r="F154" s="10">
        <v>52.130523317373353</v>
      </c>
      <c r="G154" s="10">
        <v>45.840338371410922</v>
      </c>
      <c r="H154" s="10">
        <v>6.2901849459624231</v>
      </c>
      <c r="I154" s="10">
        <v>47.869476682626647</v>
      </c>
      <c r="J154" s="10">
        <v>0</v>
      </c>
      <c r="K154" s="10">
        <v>97.658893129771002</v>
      </c>
      <c r="L154" s="10">
        <v>57.679405597964383</v>
      </c>
      <c r="M154" s="10">
        <v>45.626005089058523</v>
      </c>
      <c r="N154" s="10">
        <v>12.053400508905851</v>
      </c>
      <c r="O154" s="10">
        <v>42.320594402035617</v>
      </c>
      <c r="P154" s="10">
        <v>0</v>
      </c>
      <c r="Q154" s="10">
        <v>57.046361323155217</v>
      </c>
      <c r="R154" s="10">
        <v>54.187353689567431</v>
      </c>
      <c r="S154" s="10">
        <v>11.48278541136556</v>
      </c>
      <c r="T154" s="10">
        <v>42.704568278201869</v>
      </c>
      <c r="U154" s="10">
        <v>45.812646310432569</v>
      </c>
      <c r="V154" s="10">
        <v>0</v>
      </c>
      <c r="W154" s="179"/>
      <c r="X154" s="179"/>
      <c r="Y154" s="179"/>
      <c r="Z154" s="179"/>
      <c r="AA154" s="179"/>
      <c r="AB154" s="179"/>
      <c r="AC154" s="179"/>
      <c r="AD154" s="179"/>
    </row>
    <row xmlns:x14ac="http://schemas.microsoft.com/office/spreadsheetml/2009/9/ac" r="155" s="176" customFormat="true" ht="12" x14ac:dyDescent="0.2">
      <c r="A155" s="179" t="s">
        <v>159</v>
      </c>
      <c r="B155" s="10">
        <v>2017</v>
      </c>
      <c r="C155" s="179" t="s">
        <v>17</v>
      </c>
      <c r="D155" s="10">
        <v>1251188</v>
      </c>
      <c r="E155" s="10">
        <v>83.300382681202734</v>
      </c>
      <c r="F155" s="10">
        <v>52.130523317373353</v>
      </c>
      <c r="G155" s="10">
        <v>45.840338371410922</v>
      </c>
      <c r="H155" s="10">
        <v>6.2901849459624231</v>
      </c>
      <c r="I155" s="10">
        <v>47.869476682626647</v>
      </c>
      <c r="J155" s="10">
        <v>0</v>
      </c>
      <c r="K155" s="10">
        <v>97.658893129771002</v>
      </c>
      <c r="L155" s="10">
        <v>57.679405597964383</v>
      </c>
      <c r="M155" s="10">
        <v>45.626005089058523</v>
      </c>
      <c r="N155" s="10">
        <v>12.053400508905851</v>
      </c>
      <c r="O155" s="10">
        <v>42.320594402035617</v>
      </c>
      <c r="P155" s="10">
        <v>0</v>
      </c>
      <c r="Q155" s="10">
        <v>57.046361323155217</v>
      </c>
      <c r="R155" s="10">
        <v>54.187353689567431</v>
      </c>
      <c r="S155" s="10">
        <v>11.48278541136556</v>
      </c>
      <c r="T155" s="10">
        <v>42.704568278201869</v>
      </c>
      <c r="U155" s="10">
        <v>45.812646310432569</v>
      </c>
      <c r="V155" s="10">
        <v>0</v>
      </c>
      <c r="W155" s="179"/>
      <c r="X155" s="179"/>
      <c r="Y155" s="179"/>
      <c r="Z155" s="179"/>
      <c r="AA155" s="179"/>
      <c r="AB155" s="179"/>
      <c r="AC155" s="179"/>
      <c r="AD155" s="179"/>
    </row>
    <row xmlns:x14ac="http://schemas.microsoft.com/office/spreadsheetml/2009/9/ac" r="156" s="176" customFormat="true" ht="12" x14ac:dyDescent="0.2">
      <c r="A156" s="179" t="s">
        <v>159</v>
      </c>
      <c r="B156" s="10">
        <v>2018</v>
      </c>
      <c r="C156" s="179" t="s">
        <v>17</v>
      </c>
      <c r="D156" s="10">
        <v>1273233</v>
      </c>
      <c r="E156" s="10">
        <v>83.300382681202734</v>
      </c>
      <c r="F156" s="10">
        <v>52.130523317373353</v>
      </c>
      <c r="G156" s="10">
        <v>45.840338371410922</v>
      </c>
      <c r="H156" s="10">
        <v>6.2901849459624231</v>
      </c>
      <c r="I156" s="10">
        <v>47.869476682626647</v>
      </c>
      <c r="J156" s="10">
        <v>0</v>
      </c>
      <c r="K156" s="10">
        <v>97.658893129771002</v>
      </c>
      <c r="L156" s="10">
        <v>57.679405597964383</v>
      </c>
      <c r="M156" s="10">
        <v>45.626005089058523</v>
      </c>
      <c r="N156" s="10">
        <v>12.053400508905851</v>
      </c>
      <c r="O156" s="10">
        <v>42.320594402035617</v>
      </c>
      <c r="P156" s="10">
        <v>0</v>
      </c>
      <c r="Q156" s="10">
        <v>57.046361323155217</v>
      </c>
      <c r="R156" s="10">
        <v>54.187353689567431</v>
      </c>
      <c r="S156" s="10">
        <v>11.48278541136556</v>
      </c>
      <c r="T156" s="10">
        <v>42.704568278201869</v>
      </c>
      <c r="U156" s="10">
        <v>45.812646310432569</v>
      </c>
      <c r="V156" s="10">
        <v>0</v>
      </c>
      <c r="W156" s="179"/>
      <c r="X156" s="179"/>
      <c r="Y156" s="179"/>
      <c r="Z156" s="179"/>
      <c r="AA156" s="179"/>
      <c r="AB156" s="179"/>
      <c r="AC156" s="179"/>
      <c r="AD156" s="179"/>
    </row>
    <row xmlns:x14ac="http://schemas.microsoft.com/office/spreadsheetml/2009/9/ac" r="157" s="176" customFormat="true" ht="12" x14ac:dyDescent="0.2">
      <c r="A157" s="179" t="s">
        <v>159</v>
      </c>
      <c r="B157" s="10">
        <v>2019</v>
      </c>
      <c r="C157" s="179" t="s">
        <v>17</v>
      </c>
      <c r="D157" s="10">
        <v>1294699</v>
      </c>
      <c r="E157" s="10">
        <v>83.300382681202734</v>
      </c>
      <c r="F157" s="10">
        <v>52.130523317373353</v>
      </c>
      <c r="G157" s="10">
        <v>45.840338371410922</v>
      </c>
      <c r="H157" s="10">
        <v>6.2901849459624231</v>
      </c>
      <c r="I157" s="10">
        <v>47.869476682626647</v>
      </c>
      <c r="J157" s="10">
        <v>0</v>
      </c>
      <c r="K157" s="10">
        <v>97.658893129771002</v>
      </c>
      <c r="L157" s="10">
        <v>57.679405597964383</v>
      </c>
      <c r="M157" s="10">
        <v>45.626005089058523</v>
      </c>
      <c r="N157" s="10">
        <v>12.053400508905851</v>
      </c>
      <c r="O157" s="10">
        <v>42.320594402035617</v>
      </c>
      <c r="P157" s="10">
        <v>0</v>
      </c>
      <c r="Q157" s="10">
        <v>57.046361323155217</v>
      </c>
      <c r="R157" s="10">
        <v>54.187353689567431</v>
      </c>
      <c r="S157" s="10">
        <v>11.48278541136556</v>
      </c>
      <c r="T157" s="10">
        <v>42.704568278201869</v>
      </c>
      <c r="U157" s="10">
        <v>45.812646310432569</v>
      </c>
      <c r="V157" s="10">
        <v>0</v>
      </c>
      <c r="W157" s="179"/>
      <c r="X157" s="179"/>
      <c r="Y157" s="179"/>
      <c r="Z157" s="179"/>
      <c r="AA157" s="179"/>
      <c r="AB157" s="179"/>
      <c r="AC157" s="179"/>
      <c r="AD157" s="179"/>
    </row>
    <row xmlns:x14ac="http://schemas.microsoft.com/office/spreadsheetml/2009/9/ac" r="158" s="176" customFormat="true" ht="12" x14ac:dyDescent="0.2">
      <c r="A158" s="179" t="s">
        <v>159</v>
      </c>
      <c r="B158" s="10">
        <v>2020</v>
      </c>
      <c r="C158" s="179" t="s">
        <v>17</v>
      </c>
      <c r="D158" s="10">
        <v>1315300</v>
      </c>
      <c r="E158" s="10">
        <v>83.300382681202734</v>
      </c>
      <c r="F158" s="10">
        <v>52.130523317373353</v>
      </c>
      <c r="G158" s="10">
        <v>45.840338371410922</v>
      </c>
      <c r="H158" s="10">
        <v>6.2901849459624231</v>
      </c>
      <c r="I158" s="10">
        <v>47.869476682626647</v>
      </c>
      <c r="J158" s="10">
        <v>0</v>
      </c>
      <c r="K158" s="10">
        <v>97.658893129771002</v>
      </c>
      <c r="L158" s="10">
        <v>57.679405597964383</v>
      </c>
      <c r="M158" s="10">
        <v>45.626005089058523</v>
      </c>
      <c r="N158" s="10">
        <v>12.053400508905851</v>
      </c>
      <c r="O158" s="10">
        <v>42.320594402035617</v>
      </c>
      <c r="P158" s="10">
        <v>0</v>
      </c>
      <c r="Q158" s="10">
        <v>57.046361323155217</v>
      </c>
      <c r="R158" s="10">
        <v>54.187353689567431</v>
      </c>
      <c r="S158" s="10">
        <v>11.48278541136556</v>
      </c>
      <c r="T158" s="10">
        <v>42.704568278201869</v>
      </c>
      <c r="U158" s="10">
        <v>45.812646310432569</v>
      </c>
      <c r="V158" s="10">
        <v>0</v>
      </c>
      <c r="W158" s="179"/>
      <c r="X158" s="179"/>
      <c r="Y158" s="179"/>
      <c r="Z158" s="179"/>
      <c r="AA158" s="179"/>
      <c r="AB158" s="179"/>
      <c r="AC158" s="179"/>
      <c r="AD158" s="179"/>
    </row>
    <row xmlns:x14ac="http://schemas.microsoft.com/office/spreadsheetml/2009/9/ac" r="159" s="176" customFormat="true" ht="12" x14ac:dyDescent="0.2">
      <c r="A159" s="179" t="s">
        <v>159</v>
      </c>
      <c r="B159" s="10">
        <v>2021</v>
      </c>
      <c r="C159" s="179" t="s">
        <v>17</v>
      </c>
      <c r="D159" s="10">
        <v>1333704</v>
      </c>
      <c r="E159" s="10">
        <v>83.300382681202734</v>
      </c>
      <c r="F159" s="10">
        <v>52.130523317373353</v>
      </c>
      <c r="G159" s="10">
        <v>45.840338371410922</v>
      </c>
      <c r="H159" s="10">
        <v>6.2901849459624231</v>
      </c>
      <c r="I159" s="10">
        <v>47.869476682626647</v>
      </c>
      <c r="J159" s="10">
        <v>0</v>
      </c>
      <c r="K159" s="10">
        <v>97.658893129771002</v>
      </c>
      <c r="L159" s="10">
        <v>57.679405597964383</v>
      </c>
      <c r="M159" s="10">
        <v>45.626005089058523</v>
      </c>
      <c r="N159" s="10">
        <v>12.053400508905851</v>
      </c>
      <c r="O159" s="10">
        <v>42.320594402035617</v>
      </c>
      <c r="P159" s="10">
        <v>0</v>
      </c>
      <c r="Q159" s="10">
        <v>57.046361323155217</v>
      </c>
      <c r="R159" s="10">
        <v>54.187353689567431</v>
      </c>
      <c r="S159" s="10">
        <v>11.48278541136556</v>
      </c>
      <c r="T159" s="10">
        <v>42.704568278201869</v>
      </c>
      <c r="U159" s="10">
        <v>45.812646310432569</v>
      </c>
      <c r="V159" s="10">
        <v>0</v>
      </c>
      <c r="W159" s="179"/>
      <c r="X159" s="179"/>
      <c r="Y159" s="179"/>
      <c r="Z159" s="179"/>
      <c r="AA159" s="179"/>
      <c r="AB159" s="179"/>
      <c r="AC159" s="179"/>
      <c r="AD159" s="179"/>
    </row>
    <row xmlns:x14ac="http://schemas.microsoft.com/office/spreadsheetml/2009/9/ac" r="160" s="176" customFormat="true" ht="12" x14ac:dyDescent="0.2">
      <c r="A160" s="179" t="s">
        <v>159</v>
      </c>
      <c r="B160" s="10">
        <v>2022</v>
      </c>
      <c r="C160" s="179" t="s">
        <v>17</v>
      </c>
      <c r="D160" s="10">
        <v>1351268</v>
      </c>
      <c r="E160" s="10">
        <v>83.300382681202734</v>
      </c>
      <c r="F160" s="10">
        <v>52.130523317373353</v>
      </c>
      <c r="G160" s="10">
        <v>45.840338371410922</v>
      </c>
      <c r="H160" s="10">
        <v>6.2901849459624231</v>
      </c>
      <c r="I160" s="10">
        <v>47.869476682626647</v>
      </c>
      <c r="J160" s="10">
        <v>0</v>
      </c>
      <c r="K160" s="10">
        <v>97.658893129771002</v>
      </c>
      <c r="L160" s="10">
        <v>57.679405597964383</v>
      </c>
      <c r="M160" s="10">
        <v>45.626005089058523</v>
      </c>
      <c r="N160" s="10">
        <v>12.053400508905851</v>
      </c>
      <c r="O160" s="10">
        <v>42.320594402035617</v>
      </c>
      <c r="P160" s="10">
        <v>0</v>
      </c>
      <c r="Q160" s="10">
        <v>57.046361323155217</v>
      </c>
      <c r="R160" s="10">
        <v>54.187353689567431</v>
      </c>
      <c r="S160" s="10">
        <v>11.48278541136556</v>
      </c>
      <c r="T160" s="10">
        <v>42.704568278201869</v>
      </c>
      <c r="U160" s="10">
        <v>45.812646310432569</v>
      </c>
      <c r="V160" s="10">
        <v>0</v>
      </c>
      <c r="W160" s="179"/>
      <c r="X160" s="179"/>
      <c r="Y160" s="179"/>
      <c r="Z160" s="179"/>
      <c r="AA160" s="179"/>
      <c r="AB160" s="179"/>
      <c r="AC160" s="179"/>
      <c r="AD160" s="179"/>
    </row>
    <row xmlns:x14ac="http://schemas.microsoft.com/office/spreadsheetml/2009/9/ac" r="161" s="176" customFormat="true" ht="12" x14ac:dyDescent="0.2">
      <c r="A161" s="179" t="s">
        <v>159</v>
      </c>
      <c r="B161" s="10">
        <v>2023</v>
      </c>
      <c r="C161" s="179" t="s">
        <v>17</v>
      </c>
      <c r="D161" s="10">
        <v>1366216</v>
      </c>
      <c r="E161" s="10">
        <v>83.300382681202734</v>
      </c>
      <c r="F161" s="10">
        <v>52.130523317373353</v>
      </c>
      <c r="G161" s="10">
        <v>45.840338371410922</v>
      </c>
      <c r="H161" s="10">
        <v>6.2901849459624231</v>
      </c>
      <c r="I161" s="10">
        <v>47.869476682626647</v>
      </c>
      <c r="J161" s="10">
        <v>0</v>
      </c>
      <c r="K161" s="10">
        <v>97.658893129771002</v>
      </c>
      <c r="L161" s="10">
        <v>57.679405597964383</v>
      </c>
      <c r="M161" s="10">
        <v>45.626005089058523</v>
      </c>
      <c r="N161" s="10">
        <v>12.053400508905851</v>
      </c>
      <c r="O161" s="10">
        <v>42.320594402035617</v>
      </c>
      <c r="P161" s="10">
        <v>0</v>
      </c>
      <c r="Q161" s="10">
        <v>57.046361323155217</v>
      </c>
      <c r="R161" s="10">
        <v>54.187353689567431</v>
      </c>
      <c r="S161" s="10">
        <v>11.48278541136556</v>
      </c>
      <c r="T161" s="10">
        <v>42.704568278201869</v>
      </c>
      <c r="U161" s="10">
        <v>45.812646310432569</v>
      </c>
      <c r="V161" s="10">
        <v>0</v>
      </c>
      <c r="W161" s="179"/>
      <c r="X161" s="179"/>
      <c r="Y161" s="179"/>
      <c r="Z161" s="179"/>
      <c r="AA161" s="179"/>
      <c r="AB161" s="179"/>
      <c r="AC161" s="179"/>
      <c r="AD161" s="179"/>
    </row>
    <row xmlns:x14ac="http://schemas.microsoft.com/office/spreadsheetml/2009/9/ac" r="162" s="176" customFormat="true" ht="12" x14ac:dyDescent="0.2">
      <c r="A162" s="179" t="s">
        <v>159</v>
      </c>
      <c r="B162" s="10">
        <v>2024</v>
      </c>
      <c r="C162" s="179" t="s">
        <v>17</v>
      </c>
      <c r="D162" s="10"/>
      <c r="E162" s="10"/>
      <c r="F162" s="10"/>
      <c r="G162" s="10"/>
      <c r="H162" s="10"/>
      <c r="I162" s="10"/>
      <c r="J162" s="10"/>
      <c r="K162" s="10"/>
      <c r="L162" s="10"/>
      <c r="M162" s="10"/>
      <c r="N162" s="10"/>
      <c r="O162" s="10"/>
      <c r="P162" s="10"/>
      <c r="Q162" s="10"/>
      <c r="R162" s="10"/>
      <c r="S162" s="10"/>
      <c r="T162" s="10"/>
      <c r="U162" s="10"/>
      <c r="V162" s="10"/>
      <c r="W162" s="179"/>
      <c r="X162" s="179"/>
      <c r="Y162" s="179"/>
      <c r="Z162" s="179"/>
      <c r="AA162" s="179"/>
      <c r="AB162" s="179"/>
      <c r="AC162" s="179"/>
      <c r="AD162" s="179"/>
    </row>
    <row xmlns:x14ac="http://schemas.microsoft.com/office/spreadsheetml/2009/9/ac" r="163" s="176" customFormat="true" ht="12" x14ac:dyDescent="0.2">
      <c r="A163" s="179" t="s">
        <v>159</v>
      </c>
      <c r="B163" s="10">
        <v>2025</v>
      </c>
      <c r="C163" s="179" t="s">
        <v>17</v>
      </c>
      <c r="D163" s="10"/>
      <c r="E163" s="10"/>
      <c r="F163" s="10"/>
      <c r="G163" s="10"/>
      <c r="H163" s="10"/>
      <c r="I163" s="10"/>
      <c r="J163" s="10"/>
      <c r="K163" s="10"/>
      <c r="L163" s="10"/>
      <c r="M163" s="10"/>
      <c r="N163" s="10"/>
      <c r="O163" s="10"/>
      <c r="P163" s="10"/>
      <c r="Q163" s="10"/>
      <c r="R163" s="10"/>
      <c r="S163" s="10"/>
      <c r="T163" s="10"/>
      <c r="U163" s="10"/>
      <c r="V163" s="10"/>
      <c r="W163" s="179"/>
      <c r="X163" s="179"/>
      <c r="Y163" s="179"/>
      <c r="Z163" s="179"/>
      <c r="AA163" s="179"/>
      <c r="AB163" s="179"/>
      <c r="AC163" s="179"/>
      <c r="AD163" s="179"/>
    </row>
    <row xmlns:x14ac="http://schemas.microsoft.com/office/spreadsheetml/2009/9/ac" r="164" s="176" customFormat="true" ht="12" x14ac:dyDescent="0.2">
      <c r="A164" s="179" t="s">
        <v>159</v>
      </c>
      <c r="B164" s="10">
        <v>2026</v>
      </c>
      <c r="C164" s="179" t="s">
        <v>17</v>
      </c>
      <c r="D164" s="10"/>
      <c r="E164" s="10"/>
      <c r="F164" s="10"/>
      <c r="G164" s="10"/>
      <c r="H164" s="10"/>
      <c r="I164" s="10"/>
      <c r="J164" s="10"/>
      <c r="K164" s="10"/>
      <c r="L164" s="10"/>
      <c r="M164" s="10"/>
      <c r="N164" s="10"/>
      <c r="O164" s="10"/>
      <c r="P164" s="10"/>
      <c r="Q164" s="10"/>
      <c r="R164" s="10"/>
      <c r="S164" s="10"/>
      <c r="T164" s="10"/>
      <c r="U164" s="10"/>
      <c r="V164" s="10"/>
      <c r="W164" s="179"/>
      <c r="X164" s="179"/>
      <c r="Y164" s="179"/>
      <c r="Z164" s="179"/>
      <c r="AA164" s="179"/>
      <c r="AB164" s="179"/>
      <c r="AC164" s="179"/>
      <c r="AD164" s="179"/>
    </row>
    <row xmlns:x14ac="http://schemas.microsoft.com/office/spreadsheetml/2009/9/ac" r="165" s="176" customFormat="true" ht="12" x14ac:dyDescent="0.2">
      <c r="A165" s="179" t="s">
        <v>159</v>
      </c>
      <c r="B165" s="10">
        <v>2027</v>
      </c>
      <c r="C165" s="179" t="s">
        <v>17</v>
      </c>
      <c r="D165" s="10"/>
      <c r="E165" s="10"/>
      <c r="F165" s="10"/>
      <c r="G165" s="10"/>
      <c r="H165" s="10"/>
      <c r="I165" s="10"/>
      <c r="J165" s="10"/>
      <c r="K165" s="10"/>
      <c r="L165" s="10"/>
      <c r="M165" s="10"/>
      <c r="N165" s="10"/>
      <c r="O165" s="10"/>
      <c r="P165" s="10"/>
      <c r="Q165" s="10"/>
      <c r="R165" s="10"/>
      <c r="S165" s="10"/>
      <c r="T165" s="10"/>
      <c r="U165" s="10"/>
      <c r="V165" s="10"/>
      <c r="W165" s="179"/>
      <c r="X165" s="179"/>
      <c r="Y165" s="179"/>
      <c r="Z165" s="179"/>
      <c r="AA165" s="179"/>
      <c r="AB165" s="179"/>
      <c r="AC165" s="179"/>
      <c r="AD165" s="179"/>
    </row>
    <row xmlns:x14ac="http://schemas.microsoft.com/office/spreadsheetml/2009/9/ac" r="166" s="176" customFormat="true" ht="12" x14ac:dyDescent="0.2">
      <c r="A166" s="179" t="s">
        <v>159</v>
      </c>
      <c r="B166" s="10">
        <v>2028</v>
      </c>
      <c r="C166" s="179" t="s">
        <v>17</v>
      </c>
      <c r="D166" s="10"/>
      <c r="E166" s="10"/>
      <c r="F166" s="10"/>
      <c r="G166" s="10"/>
      <c r="H166" s="10"/>
      <c r="I166" s="10"/>
      <c r="J166" s="10"/>
      <c r="K166" s="10"/>
      <c r="L166" s="10"/>
      <c r="M166" s="10"/>
      <c r="N166" s="10"/>
      <c r="O166" s="10"/>
      <c r="P166" s="10"/>
      <c r="Q166" s="10"/>
      <c r="R166" s="10"/>
      <c r="S166" s="10"/>
      <c r="T166" s="10"/>
      <c r="U166" s="10"/>
      <c r="V166" s="10"/>
      <c r="W166" s="179"/>
      <c r="X166" s="179"/>
      <c r="Y166" s="179"/>
      <c r="Z166" s="179"/>
      <c r="AA166" s="179"/>
      <c r="AB166" s="179"/>
      <c r="AC166" s="179"/>
      <c r="AD166" s="179"/>
    </row>
    <row xmlns:x14ac="http://schemas.microsoft.com/office/spreadsheetml/2009/9/ac" r="167" s="176" customFormat="true" ht="12" x14ac:dyDescent="0.2">
      <c r="A167" s="179" t="s">
        <v>159</v>
      </c>
      <c r="B167" s="10">
        <v>2029</v>
      </c>
      <c r="C167" s="179" t="s">
        <v>17</v>
      </c>
      <c r="D167" s="10"/>
      <c r="E167" s="10"/>
      <c r="F167" s="10"/>
      <c r="G167" s="10"/>
      <c r="H167" s="10"/>
      <c r="I167" s="10"/>
      <c r="J167" s="10"/>
      <c r="K167" s="10"/>
      <c r="L167" s="10"/>
      <c r="M167" s="10"/>
      <c r="N167" s="10"/>
      <c r="O167" s="10"/>
      <c r="P167" s="10"/>
      <c r="Q167" s="10"/>
      <c r="R167" s="10"/>
      <c r="S167" s="10"/>
      <c r="T167" s="10"/>
      <c r="U167" s="10"/>
      <c r="V167" s="10"/>
      <c r="W167" s="179"/>
      <c r="X167" s="179"/>
      <c r="Y167" s="179"/>
      <c r="Z167" s="179"/>
      <c r="AA167" s="179"/>
      <c r="AB167" s="179"/>
    </row>
    <row xmlns:x14ac="http://schemas.microsoft.com/office/spreadsheetml/2009/9/ac" r="168" s="176" customFormat="true" ht="12" x14ac:dyDescent="0.2">
      <c r="A168" s="179" t="s">
        <v>159</v>
      </c>
      <c r="B168" s="10">
        <v>2030</v>
      </c>
      <c r="C168" s="179" t="s">
        <v>17</v>
      </c>
      <c r="D168" s="10"/>
      <c r="E168" s="10"/>
      <c r="F168" s="10"/>
      <c r="G168" s="10"/>
      <c r="H168" s="10"/>
      <c r="I168" s="10"/>
      <c r="J168" s="10"/>
      <c r="K168" s="10"/>
      <c r="L168" s="10"/>
      <c r="M168" s="10"/>
      <c r="N168" s="10"/>
      <c r="O168" s="10"/>
      <c r="P168" s="10"/>
      <c r="Q168" s="10"/>
      <c r="R168" s="10"/>
      <c r="S168" s="10"/>
      <c r="T168" s="10"/>
      <c r="U168" s="10"/>
      <c r="V168" s="10"/>
      <c r="W168" s="179"/>
      <c r="X168" s="179"/>
      <c r="Y168" s="179"/>
      <c r="Z168" s="179"/>
      <c r="AA168" s="179"/>
      <c r="AB168" s="179"/>
    </row>
    <row xmlns:x14ac="http://schemas.microsoft.com/office/spreadsheetml/2009/9/ac" r="169" ht="15.75" x14ac:dyDescent="0.25">
      <c r="A169" s="180" t="s">
        <v>159</v>
      </c>
      <c r="B169" s="10">
        <v>2000</v>
      </c>
      <c r="C169" s="180" t="s">
        <v>18</v>
      </c>
      <c r="D169" s="10">
        <v>715989</v>
      </c>
      <c r="E169" s="10"/>
      <c r="F169" s="10"/>
      <c r="G169" s="10"/>
      <c r="H169" s="10"/>
      <c r="I169" s="10"/>
      <c r="J169" s="10">
        <v>100</v>
      </c>
      <c r="K169" s="10"/>
      <c r="L169" s="10"/>
      <c r="M169" s="10"/>
      <c r="N169" s="10"/>
      <c r="O169" s="10"/>
      <c r="P169" s="10">
        <v>100</v>
      </c>
      <c r="Q169" s="10"/>
      <c r="R169" s="10"/>
      <c r="S169" s="10"/>
      <c r="T169" s="10"/>
      <c r="U169" s="10"/>
      <c r="V169" s="10">
        <v>100</v>
      </c>
      <c r="W169" s="180"/>
      <c r="X169" s="180"/>
      <c r="Y169" s="180"/>
      <c r="Z169" s="180"/>
      <c r="AA169" s="180"/>
      <c r="AB169" s="180"/>
    </row>
    <row xmlns:x14ac="http://schemas.microsoft.com/office/spreadsheetml/2009/9/ac" r="170" ht="15.75" x14ac:dyDescent="0.25">
      <c r="A170" s="180" t="s">
        <v>159</v>
      </c>
      <c r="B170" s="10">
        <v>2001</v>
      </c>
      <c r="C170" s="180" t="s">
        <v>18</v>
      </c>
      <c r="D170" s="10">
        <v>740078</v>
      </c>
      <c r="E170" s="10"/>
      <c r="F170" s="10"/>
      <c r="G170" s="10"/>
      <c r="H170" s="10"/>
      <c r="I170" s="10"/>
      <c r="J170" s="10">
        <v>100</v>
      </c>
      <c r="K170" s="10"/>
      <c r="L170" s="10"/>
      <c r="M170" s="10"/>
      <c r="N170" s="10"/>
      <c r="O170" s="10"/>
      <c r="P170" s="10">
        <v>100</v>
      </c>
      <c r="Q170" s="10"/>
      <c r="R170" s="10"/>
      <c r="S170" s="10"/>
      <c r="T170" s="10"/>
      <c r="U170" s="10"/>
      <c r="V170" s="10">
        <v>100</v>
      </c>
      <c r="W170" s="180"/>
      <c r="X170" s="180"/>
      <c r="Y170" s="180"/>
      <c r="Z170" s="180"/>
      <c r="AA170" s="180"/>
      <c r="AB170" s="180"/>
    </row>
    <row xmlns:x14ac="http://schemas.microsoft.com/office/spreadsheetml/2009/9/ac" r="171" ht="15.75" x14ac:dyDescent="0.25">
      <c r="A171" s="180" t="s">
        <v>159</v>
      </c>
      <c r="B171" s="10">
        <v>2002</v>
      </c>
      <c r="C171" s="180" t="s">
        <v>18</v>
      </c>
      <c r="D171" s="10">
        <v>768131</v>
      </c>
      <c r="E171" s="10"/>
      <c r="F171" s="10"/>
      <c r="G171" s="10"/>
      <c r="H171" s="10"/>
      <c r="I171" s="10"/>
      <c r="J171" s="10">
        <v>100</v>
      </c>
      <c r="K171" s="10"/>
      <c r="L171" s="10"/>
      <c r="M171" s="10"/>
      <c r="N171" s="10"/>
      <c r="O171" s="10"/>
      <c r="P171" s="10">
        <v>100</v>
      </c>
      <c r="Q171" s="10"/>
      <c r="R171" s="10"/>
      <c r="S171" s="10"/>
      <c r="T171" s="10"/>
      <c r="U171" s="10"/>
      <c r="V171" s="10">
        <v>100</v>
      </c>
      <c r="W171" s="180"/>
      <c r="X171" s="180"/>
      <c r="Y171" s="180"/>
      <c r="Z171" s="180"/>
      <c r="AA171" s="180"/>
      <c r="AB171" s="180"/>
    </row>
    <row xmlns:x14ac="http://schemas.microsoft.com/office/spreadsheetml/2009/9/ac" r="172" ht="15.75" x14ac:dyDescent="0.25">
      <c r="A172" s="180" t="s">
        <v>159</v>
      </c>
      <c r="B172" s="10">
        <v>2003</v>
      </c>
      <c r="C172" s="180" t="s">
        <v>18</v>
      </c>
      <c r="D172" s="10">
        <v>795647</v>
      </c>
      <c r="E172" s="10"/>
      <c r="F172" s="10"/>
      <c r="G172" s="10"/>
      <c r="H172" s="10"/>
      <c r="I172" s="10"/>
      <c r="J172" s="10">
        <v>100</v>
      </c>
      <c r="K172" s="10"/>
      <c r="L172" s="10"/>
      <c r="M172" s="10"/>
      <c r="N172" s="10"/>
      <c r="O172" s="10"/>
      <c r="P172" s="10">
        <v>100</v>
      </c>
      <c r="Q172" s="10"/>
      <c r="R172" s="10"/>
      <c r="S172" s="10"/>
      <c r="T172" s="10"/>
      <c r="U172" s="10"/>
      <c r="V172" s="10">
        <v>100</v>
      </c>
      <c r="W172" s="180"/>
      <c r="X172" s="180"/>
      <c r="Y172" s="180"/>
      <c r="Z172" s="180"/>
      <c r="AA172" s="180"/>
      <c r="AB172" s="180"/>
    </row>
    <row xmlns:x14ac="http://schemas.microsoft.com/office/spreadsheetml/2009/9/ac" r="173" ht="15.75" x14ac:dyDescent="0.25">
      <c r="A173" s="180" t="s">
        <v>159</v>
      </c>
      <c r="B173" s="10">
        <v>2004</v>
      </c>
      <c r="C173" s="180" t="s">
        <v>18</v>
      </c>
      <c r="D173" s="10">
        <v>822533</v>
      </c>
      <c r="E173" s="10"/>
      <c r="F173" s="10"/>
      <c r="G173" s="10"/>
      <c r="H173" s="10"/>
      <c r="I173" s="10"/>
      <c r="J173" s="10">
        <v>100</v>
      </c>
      <c r="K173" s="10"/>
      <c r="L173" s="10"/>
      <c r="M173" s="10"/>
      <c r="N173" s="10"/>
      <c r="O173" s="10"/>
      <c r="P173" s="10">
        <v>100</v>
      </c>
      <c r="Q173" s="10"/>
      <c r="R173" s="10"/>
      <c r="S173" s="10"/>
      <c r="T173" s="10"/>
      <c r="U173" s="10"/>
      <c r="V173" s="10">
        <v>100</v>
      </c>
      <c r="W173" s="180"/>
      <c r="X173" s="180"/>
      <c r="Y173" s="180"/>
      <c r="Z173" s="180"/>
      <c r="AA173" s="180"/>
      <c r="AB173" s="180"/>
    </row>
    <row xmlns:x14ac="http://schemas.microsoft.com/office/spreadsheetml/2009/9/ac" r="174" ht="15.75" x14ac:dyDescent="0.25">
      <c r="A174" s="180" t="s">
        <v>159</v>
      </c>
      <c r="B174" s="10">
        <v>2005</v>
      </c>
      <c r="C174" s="180" t="s">
        <v>18</v>
      </c>
      <c r="D174" s="10">
        <v>848016</v>
      </c>
      <c r="E174" s="10"/>
      <c r="F174" s="10"/>
      <c r="G174" s="10"/>
      <c r="H174" s="10"/>
      <c r="I174" s="10"/>
      <c r="J174" s="10">
        <v>100</v>
      </c>
      <c r="K174" s="10"/>
      <c r="L174" s="10"/>
      <c r="M174" s="10"/>
      <c r="N174" s="10"/>
      <c r="O174" s="10"/>
      <c r="P174" s="10">
        <v>100</v>
      </c>
      <c r="Q174" s="10"/>
      <c r="R174" s="10"/>
      <c r="S174" s="10"/>
      <c r="T174" s="10"/>
      <c r="U174" s="10"/>
      <c r="V174" s="10">
        <v>100</v>
      </c>
      <c r="W174" s="180"/>
      <c r="X174" s="180"/>
      <c r="Y174" s="180"/>
      <c r="Z174" s="180"/>
      <c r="AA174" s="180"/>
      <c r="AB174" s="180"/>
    </row>
    <row xmlns:x14ac="http://schemas.microsoft.com/office/spreadsheetml/2009/9/ac" r="175" ht="15.75" x14ac:dyDescent="0.25">
      <c r="A175" s="180" t="s">
        <v>159</v>
      </c>
      <c r="B175" s="10">
        <v>2006</v>
      </c>
      <c r="C175" s="180" t="s">
        <v>18</v>
      </c>
      <c r="D175" s="10">
        <v>872957</v>
      </c>
      <c r="E175" s="10"/>
      <c r="F175" s="10"/>
      <c r="G175" s="10"/>
      <c r="H175" s="10"/>
      <c r="I175" s="10"/>
      <c r="J175" s="10">
        <v>100</v>
      </c>
      <c r="K175" s="10"/>
      <c r="L175" s="10"/>
      <c r="M175" s="10"/>
      <c r="N175" s="10"/>
      <c r="O175" s="10"/>
      <c r="P175" s="10">
        <v>100</v>
      </c>
      <c r="Q175" s="10"/>
      <c r="R175" s="10"/>
      <c r="S175" s="10"/>
      <c r="T175" s="10"/>
      <c r="U175" s="10"/>
      <c r="V175" s="10">
        <v>100</v>
      </c>
      <c r="W175" s="180"/>
      <c r="X175" s="180"/>
      <c r="Y175" s="180"/>
      <c r="Z175" s="180"/>
      <c r="AA175" s="180"/>
      <c r="AB175" s="180"/>
    </row>
    <row xmlns:x14ac="http://schemas.microsoft.com/office/spreadsheetml/2009/9/ac" r="176" ht="15.75" x14ac:dyDescent="0.25">
      <c r="A176" s="180" t="s">
        <v>159</v>
      </c>
      <c r="B176" s="10">
        <v>2007</v>
      </c>
      <c r="C176" s="180" t="s">
        <v>18</v>
      </c>
      <c r="D176" s="10">
        <v>897923</v>
      </c>
      <c r="E176" s="10"/>
      <c r="F176" s="10"/>
      <c r="G176" s="10"/>
      <c r="H176" s="10"/>
      <c r="I176" s="10"/>
      <c r="J176" s="10">
        <v>100</v>
      </c>
      <c r="K176" s="10"/>
      <c r="L176" s="10"/>
      <c r="M176" s="10"/>
      <c r="N176" s="10"/>
      <c r="O176" s="10"/>
      <c r="P176" s="10">
        <v>100</v>
      </c>
      <c r="Q176" s="10"/>
      <c r="R176" s="10"/>
      <c r="S176" s="10"/>
      <c r="T176" s="10"/>
      <c r="U176" s="10"/>
      <c r="V176" s="10">
        <v>100</v>
      </c>
      <c r="W176" s="180"/>
      <c r="X176" s="180"/>
      <c r="Y176" s="180"/>
      <c r="Z176" s="180"/>
      <c r="AA176" s="180"/>
      <c r="AB176" s="180"/>
    </row>
    <row xmlns:x14ac="http://schemas.microsoft.com/office/spreadsheetml/2009/9/ac" r="177" ht="15.75" x14ac:dyDescent="0.25">
      <c r="A177" s="180" t="s">
        <v>159</v>
      </c>
      <c r="B177" s="10">
        <v>2008</v>
      </c>
      <c r="C177" s="180" t="s">
        <v>18</v>
      </c>
      <c r="D177" s="10">
        <v>922214</v>
      </c>
      <c r="E177" s="10"/>
      <c r="F177" s="10"/>
      <c r="G177" s="10"/>
      <c r="H177" s="10"/>
      <c r="I177" s="10"/>
      <c r="J177" s="10">
        <v>100</v>
      </c>
      <c r="K177" s="10"/>
      <c r="L177" s="10"/>
      <c r="M177" s="10"/>
      <c r="N177" s="10"/>
      <c r="O177" s="10"/>
      <c r="P177" s="10">
        <v>100</v>
      </c>
      <c r="Q177" s="10"/>
      <c r="R177" s="10"/>
      <c r="S177" s="10"/>
      <c r="T177" s="10"/>
      <c r="U177" s="10"/>
      <c r="V177" s="10">
        <v>100</v>
      </c>
      <c r="W177" s="180"/>
      <c r="X177" s="180"/>
      <c r="Y177" s="180"/>
      <c r="Z177" s="180"/>
      <c r="AA177" s="180"/>
      <c r="AB177" s="180"/>
    </row>
    <row xmlns:x14ac="http://schemas.microsoft.com/office/spreadsheetml/2009/9/ac" r="178" ht="15.75" x14ac:dyDescent="0.25">
      <c r="A178" s="180" t="s">
        <v>159</v>
      </c>
      <c r="B178" s="10">
        <v>2009</v>
      </c>
      <c r="C178" s="180" t="s">
        <v>18</v>
      </c>
      <c r="D178" s="10">
        <v>945803</v>
      </c>
      <c r="E178" s="10"/>
      <c r="F178" s="10"/>
      <c r="G178" s="10"/>
      <c r="H178" s="10"/>
      <c r="I178" s="10"/>
      <c r="J178" s="10">
        <v>100</v>
      </c>
      <c r="K178" s="10"/>
      <c r="L178" s="10"/>
      <c r="M178" s="10"/>
      <c r="N178" s="10"/>
      <c r="O178" s="10"/>
      <c r="P178" s="10">
        <v>100</v>
      </c>
      <c r="Q178" s="10"/>
      <c r="R178" s="10"/>
      <c r="S178" s="10"/>
      <c r="T178" s="10"/>
      <c r="U178" s="10"/>
      <c r="V178" s="10">
        <v>100</v>
      </c>
      <c r="W178" s="180"/>
      <c r="X178" s="180"/>
      <c r="Y178" s="180"/>
      <c r="Z178" s="180"/>
      <c r="AA178" s="180"/>
      <c r="AB178" s="180"/>
    </row>
    <row xmlns:x14ac="http://schemas.microsoft.com/office/spreadsheetml/2009/9/ac" r="179" ht="15.75" x14ac:dyDescent="0.25">
      <c r="A179" s="180" t="s">
        <v>159</v>
      </c>
      <c r="B179" s="10">
        <v>2010</v>
      </c>
      <c r="C179" s="180" t="s">
        <v>18</v>
      </c>
      <c r="D179" s="10">
        <v>969901</v>
      </c>
      <c r="E179" s="10"/>
      <c r="F179" s="10"/>
      <c r="G179" s="10"/>
      <c r="H179" s="10"/>
      <c r="I179" s="10"/>
      <c r="J179" s="10">
        <v>100</v>
      </c>
      <c r="K179" s="10"/>
      <c r="L179" s="10"/>
      <c r="M179" s="10"/>
      <c r="N179" s="10"/>
      <c r="O179" s="10"/>
      <c r="P179" s="10">
        <v>100</v>
      </c>
      <c r="Q179" s="10">
        <v>64.100863333333336</v>
      </c>
      <c r="R179" s="10">
        <v>60.41728333333333</v>
      </c>
      <c r="S179" s="10">
        <v>16.32358</v>
      </c>
      <c r="T179" s="10">
        <v>44.09370333333333</v>
      </c>
      <c r="U179" s="10">
        <v>39.58271666666667</v>
      </c>
      <c r="V179" s="10">
        <v>0</v>
      </c>
      <c r="W179" s="180"/>
      <c r="X179" s="180"/>
      <c r="Y179" s="180"/>
      <c r="Z179" s="180"/>
      <c r="AA179" s="180"/>
      <c r="AB179" s="180"/>
    </row>
    <row xmlns:x14ac="http://schemas.microsoft.com/office/spreadsheetml/2009/9/ac" r="180" ht="15.75" x14ac:dyDescent="0.25">
      <c r="A180" s="180" t="s">
        <v>159</v>
      </c>
      <c r="B180" s="10">
        <v>2011</v>
      </c>
      <c r="C180" s="180" t="s">
        <v>18</v>
      </c>
      <c r="D180" s="10">
        <v>995280</v>
      </c>
      <c r="E180" s="10">
        <v>98.625036745542417</v>
      </c>
      <c r="F180" s="10">
        <v>88.45985786014819</v>
      </c>
      <c r="G180" s="10">
        <v>65.18518518518519</v>
      </c>
      <c r="H180" s="10">
        <v>23.274672674963</v>
      </c>
      <c r="I180" s="10">
        <v>11.54014213985181</v>
      </c>
      <c r="J180" s="10">
        <v>0</v>
      </c>
      <c r="K180" s="10">
        <v>98.659815000000009</v>
      </c>
      <c r="L180" s="10">
        <v>78.795730000000006</v>
      </c>
      <c r="M180" s="10">
        <v>68.93925999999999</v>
      </c>
      <c r="N180" s="10">
        <v>9.8564700000000158</v>
      </c>
      <c r="O180" s="10">
        <v>21.20426999999999</v>
      </c>
      <c r="P180" s="10">
        <v>0</v>
      </c>
      <c r="Q180" s="10">
        <v>64.100863333333336</v>
      </c>
      <c r="R180" s="10">
        <v>60.41728333333333</v>
      </c>
      <c r="S180" s="10">
        <v>16.32358</v>
      </c>
      <c r="T180" s="10">
        <v>44.09370333333333</v>
      </c>
      <c r="U180" s="10">
        <v>39.58271666666667</v>
      </c>
      <c r="V180" s="10">
        <v>0</v>
      </c>
      <c r="W180" s="180"/>
      <c r="X180" s="180"/>
      <c r="Y180" s="180"/>
      <c r="Z180" s="180"/>
      <c r="AA180" s="180"/>
      <c r="AB180" s="180"/>
    </row>
    <row xmlns:x14ac="http://schemas.microsoft.com/office/spreadsheetml/2009/9/ac" r="181" ht="15.75" x14ac:dyDescent="0.25">
      <c r="A181" s="180" t="s">
        <v>159</v>
      </c>
      <c r="B181" s="10">
        <v>2012</v>
      </c>
      <c r="C181" s="180" t="s">
        <v>18</v>
      </c>
      <c r="D181" s="10">
        <v>1018904</v>
      </c>
      <c r="E181" s="10">
        <v>98.625036745542417</v>
      </c>
      <c r="F181" s="10">
        <v>88.45985786014819</v>
      </c>
      <c r="G181" s="10">
        <v>65.18518518518519</v>
      </c>
      <c r="H181" s="10">
        <v>23.274672674963</v>
      </c>
      <c r="I181" s="10">
        <v>11.54014213985181</v>
      </c>
      <c r="J181" s="10">
        <v>0</v>
      </c>
      <c r="K181" s="10">
        <v>98.659815000000009</v>
      </c>
      <c r="L181" s="10">
        <v>78.795730000000006</v>
      </c>
      <c r="M181" s="10">
        <v>68.93925999999999</v>
      </c>
      <c r="N181" s="10">
        <v>9.8564700000000158</v>
      </c>
      <c r="O181" s="10">
        <v>21.20426999999999</v>
      </c>
      <c r="P181" s="10">
        <v>0</v>
      </c>
      <c r="Q181" s="10">
        <v>64.100863333333336</v>
      </c>
      <c r="R181" s="10">
        <v>60.41728333333333</v>
      </c>
      <c r="S181" s="10">
        <v>16.32358</v>
      </c>
      <c r="T181" s="10">
        <v>44.09370333333333</v>
      </c>
      <c r="U181" s="10">
        <v>39.58271666666667</v>
      </c>
      <c r="V181" s="10">
        <v>0</v>
      </c>
      <c r="W181" s="180"/>
      <c r="X181" s="180"/>
      <c r="Y181" s="180"/>
      <c r="Z181" s="180"/>
      <c r="AA181" s="180"/>
      <c r="AB181" s="180"/>
    </row>
    <row xmlns:x14ac="http://schemas.microsoft.com/office/spreadsheetml/2009/9/ac" r="182" ht="15.75" x14ac:dyDescent="0.25">
      <c r="A182" s="180" t="s">
        <v>159</v>
      </c>
      <c r="B182" s="10">
        <v>2013</v>
      </c>
      <c r="C182" s="180" t="s">
        <v>18</v>
      </c>
      <c r="D182" s="10">
        <v>1042351</v>
      </c>
      <c r="E182" s="10">
        <v>98.625036745542417</v>
      </c>
      <c r="F182" s="10">
        <v>88.45985786014819</v>
      </c>
      <c r="G182" s="10">
        <v>65.18518518518519</v>
      </c>
      <c r="H182" s="10">
        <v>23.274672674963</v>
      </c>
      <c r="I182" s="10">
        <v>11.54014213985181</v>
      </c>
      <c r="J182" s="10">
        <v>0</v>
      </c>
      <c r="K182" s="10">
        <v>98.659815000000009</v>
      </c>
      <c r="L182" s="10">
        <v>78.795730000000006</v>
      </c>
      <c r="M182" s="10">
        <v>68.93925999999999</v>
      </c>
      <c r="N182" s="10">
        <v>9.8564700000000158</v>
      </c>
      <c r="O182" s="10">
        <v>21.20426999999999</v>
      </c>
      <c r="P182" s="10">
        <v>0</v>
      </c>
      <c r="Q182" s="10">
        <v>64.100863333333336</v>
      </c>
      <c r="R182" s="10">
        <v>60.41728333333333</v>
      </c>
      <c r="S182" s="10">
        <v>16.32358</v>
      </c>
      <c r="T182" s="10">
        <v>44.09370333333333</v>
      </c>
      <c r="U182" s="10">
        <v>39.58271666666667</v>
      </c>
      <c r="V182" s="10">
        <v>0</v>
      </c>
      <c r="W182" s="180"/>
      <c r="X182" s="180"/>
      <c r="Y182" s="180"/>
      <c r="Z182" s="180"/>
      <c r="AA182" s="180"/>
      <c r="AB182" s="180"/>
    </row>
    <row xmlns:x14ac="http://schemas.microsoft.com/office/spreadsheetml/2009/9/ac" r="183" ht="15.75" x14ac:dyDescent="0.25">
      <c r="A183" s="180" t="s">
        <v>159</v>
      </c>
      <c r="B183" s="10">
        <v>2014</v>
      </c>
      <c r="C183" s="180" t="s">
        <v>18</v>
      </c>
      <c r="D183" s="10">
        <v>1065962</v>
      </c>
      <c r="E183" s="10">
        <v>98.625036745542417</v>
      </c>
      <c r="F183" s="10">
        <v>88.45985786014819</v>
      </c>
      <c r="G183" s="10">
        <v>65.18518518518519</v>
      </c>
      <c r="H183" s="10">
        <v>23.274672674963</v>
      </c>
      <c r="I183" s="10">
        <v>11.54014213985181</v>
      </c>
      <c r="J183" s="10">
        <v>0</v>
      </c>
      <c r="K183" s="10">
        <v>98.659815000000009</v>
      </c>
      <c r="L183" s="10">
        <v>78.795730000000006</v>
      </c>
      <c r="M183" s="10">
        <v>68.93925999999999</v>
      </c>
      <c r="N183" s="10">
        <v>9.8564700000000158</v>
      </c>
      <c r="O183" s="10">
        <v>21.20426999999999</v>
      </c>
      <c r="P183" s="10">
        <v>0</v>
      </c>
      <c r="Q183" s="10">
        <v>64.100863333333336</v>
      </c>
      <c r="R183" s="10">
        <v>60.41728333333333</v>
      </c>
      <c r="S183" s="10">
        <v>16.32358</v>
      </c>
      <c r="T183" s="10">
        <v>44.09370333333333</v>
      </c>
      <c r="U183" s="10">
        <v>39.58271666666667</v>
      </c>
      <c r="V183" s="10">
        <v>0</v>
      </c>
      <c r="W183" s="180"/>
      <c r="X183" s="180"/>
      <c r="Y183" s="180"/>
      <c r="Z183" s="180"/>
      <c r="AA183" s="180"/>
      <c r="AB183" s="180"/>
    </row>
    <row xmlns:x14ac="http://schemas.microsoft.com/office/spreadsheetml/2009/9/ac" r="184" ht="15.75" x14ac:dyDescent="0.25">
      <c r="A184" s="180" t="s">
        <v>159</v>
      </c>
      <c r="B184" s="10">
        <v>2015</v>
      </c>
      <c r="C184" s="180" t="s">
        <v>18</v>
      </c>
      <c r="D184" s="10">
        <v>1090746</v>
      </c>
      <c r="E184" s="10">
        <v>98.625036745542417</v>
      </c>
      <c r="F184" s="10">
        <v>88.45985786014819</v>
      </c>
      <c r="G184" s="10">
        <v>65.18518518518519</v>
      </c>
      <c r="H184" s="10">
        <v>23.274672674963</v>
      </c>
      <c r="I184" s="10">
        <v>11.54014213985181</v>
      </c>
      <c r="J184" s="10">
        <v>0</v>
      </c>
      <c r="K184" s="10">
        <v>98.659815000000009</v>
      </c>
      <c r="L184" s="10">
        <v>78.795730000000006</v>
      </c>
      <c r="M184" s="10">
        <v>68.93925999999999</v>
      </c>
      <c r="N184" s="10">
        <v>9.8564700000000158</v>
      </c>
      <c r="O184" s="10">
        <v>21.20426999999999</v>
      </c>
      <c r="P184" s="10">
        <v>0</v>
      </c>
      <c r="Q184" s="10">
        <v>64.100863333333336</v>
      </c>
      <c r="R184" s="10">
        <v>60.41728333333333</v>
      </c>
      <c r="S184" s="10">
        <v>16.32358</v>
      </c>
      <c r="T184" s="10">
        <v>44.09370333333333</v>
      </c>
      <c r="U184" s="10">
        <v>39.58271666666667</v>
      </c>
      <c r="V184" s="10">
        <v>0</v>
      </c>
      <c r="W184" s="180"/>
      <c r="X184" s="180"/>
      <c r="Y184" s="180"/>
      <c r="Z184" s="180"/>
      <c r="AA184" s="180"/>
      <c r="AB184" s="180"/>
    </row>
    <row xmlns:x14ac="http://schemas.microsoft.com/office/spreadsheetml/2009/9/ac" r="185" ht="15.75" x14ac:dyDescent="0.25">
      <c r="A185" s="180" t="s">
        <v>159</v>
      </c>
      <c r="B185" s="10">
        <v>2016</v>
      </c>
      <c r="C185" s="180" t="s">
        <v>18</v>
      </c>
      <c r="D185" s="10">
        <v>1116036</v>
      </c>
      <c r="E185" s="10">
        <v>98.625036745542417</v>
      </c>
      <c r="F185" s="10">
        <v>88.45985786014819</v>
      </c>
      <c r="G185" s="10">
        <v>65.18518518518519</v>
      </c>
      <c r="H185" s="10">
        <v>23.274672674963</v>
      </c>
      <c r="I185" s="10">
        <v>11.54014213985181</v>
      </c>
      <c r="J185" s="10">
        <v>0</v>
      </c>
      <c r="K185" s="10">
        <v>98.659815000000009</v>
      </c>
      <c r="L185" s="10">
        <v>78.795730000000006</v>
      </c>
      <c r="M185" s="10">
        <v>68.93925999999999</v>
      </c>
      <c r="N185" s="10">
        <v>9.8564700000000158</v>
      </c>
      <c r="O185" s="10">
        <v>21.20426999999999</v>
      </c>
      <c r="P185" s="10">
        <v>0</v>
      </c>
      <c r="Q185" s="10">
        <v>64.100863333333336</v>
      </c>
      <c r="R185" s="10">
        <v>60.41728333333333</v>
      </c>
      <c r="S185" s="10">
        <v>16.32358</v>
      </c>
      <c r="T185" s="10">
        <v>44.09370333333333</v>
      </c>
      <c r="U185" s="10">
        <v>39.58271666666667</v>
      </c>
      <c r="V185" s="10">
        <v>0</v>
      </c>
      <c r="W185" s="180"/>
      <c r="X185" s="180"/>
      <c r="Y185" s="180"/>
      <c r="Z185" s="180"/>
      <c r="AA185" s="180"/>
      <c r="AB185" s="180"/>
    </row>
    <row xmlns:x14ac="http://schemas.microsoft.com/office/spreadsheetml/2009/9/ac" r="186" ht="15.75" x14ac:dyDescent="0.25">
      <c r="A186" s="180" t="s">
        <v>159</v>
      </c>
      <c r="B186" s="10">
        <v>2017</v>
      </c>
      <c r="C186" s="180" t="s">
        <v>18</v>
      </c>
      <c r="D186" s="10">
        <v>1141463</v>
      </c>
      <c r="E186" s="10">
        <v>98.625036745542417</v>
      </c>
      <c r="F186" s="10">
        <v>88.45985786014819</v>
      </c>
      <c r="G186" s="10">
        <v>65.18518518518519</v>
      </c>
      <c r="H186" s="10">
        <v>23.274672674963</v>
      </c>
      <c r="I186" s="10">
        <v>11.54014213985181</v>
      </c>
      <c r="J186" s="10">
        <v>0</v>
      </c>
      <c r="K186" s="10">
        <v>98.659815000000009</v>
      </c>
      <c r="L186" s="10">
        <v>78.795730000000006</v>
      </c>
      <c r="M186" s="10">
        <v>68.93925999999999</v>
      </c>
      <c r="N186" s="10">
        <v>9.8564700000000158</v>
      </c>
      <c r="O186" s="10">
        <v>21.20426999999999</v>
      </c>
      <c r="P186" s="10">
        <v>0</v>
      </c>
      <c r="Q186" s="10">
        <v>64.100863333333336</v>
      </c>
      <c r="R186" s="10">
        <v>60.41728333333333</v>
      </c>
      <c r="S186" s="10">
        <v>16.32358</v>
      </c>
      <c r="T186" s="10">
        <v>44.09370333333333</v>
      </c>
      <c r="U186" s="10">
        <v>39.58271666666667</v>
      </c>
      <c r="V186" s="10">
        <v>0</v>
      </c>
      <c r="W186" s="180"/>
      <c r="X186" s="180"/>
      <c r="Y186" s="180"/>
      <c r="Z186" s="180"/>
      <c r="AA186" s="180"/>
      <c r="AB186" s="180"/>
    </row>
    <row xmlns:x14ac="http://schemas.microsoft.com/office/spreadsheetml/2009/9/ac" r="187" ht="15.75" x14ac:dyDescent="0.25">
      <c r="A187" s="180" t="s">
        <v>159</v>
      </c>
      <c r="B187" s="10">
        <v>2018</v>
      </c>
      <c r="C187" s="180" t="s">
        <v>18</v>
      </c>
      <c r="D187" s="10">
        <v>1165780</v>
      </c>
      <c r="E187" s="10">
        <v>98.625036745542417</v>
      </c>
      <c r="F187" s="10">
        <v>88.45985786014819</v>
      </c>
      <c r="G187" s="10">
        <v>65.18518518518519</v>
      </c>
      <c r="H187" s="10">
        <v>23.274672674963</v>
      </c>
      <c r="I187" s="10">
        <v>11.54014213985181</v>
      </c>
      <c r="J187" s="10">
        <v>0</v>
      </c>
      <c r="K187" s="10">
        <v>98.659815000000009</v>
      </c>
      <c r="L187" s="10">
        <v>78.795730000000006</v>
      </c>
      <c r="M187" s="10">
        <v>68.93925999999999</v>
      </c>
      <c r="N187" s="10">
        <v>9.8564700000000158</v>
      </c>
      <c r="O187" s="10">
        <v>21.20426999999999</v>
      </c>
      <c r="P187" s="10">
        <v>0</v>
      </c>
      <c r="Q187" s="10">
        <v>64.100863333333336</v>
      </c>
      <c r="R187" s="10">
        <v>60.41728333333333</v>
      </c>
      <c r="S187" s="10">
        <v>16.32358</v>
      </c>
      <c r="T187" s="10">
        <v>44.09370333333333</v>
      </c>
      <c r="U187" s="10">
        <v>39.58271666666667</v>
      </c>
      <c r="V187" s="10">
        <v>0</v>
      </c>
      <c r="W187" s="180"/>
      <c r="X187" s="180"/>
      <c r="Y187" s="180"/>
      <c r="Z187" s="180"/>
      <c r="AA187" s="180"/>
      <c r="AB187" s="180"/>
    </row>
    <row xmlns:x14ac="http://schemas.microsoft.com/office/spreadsheetml/2009/9/ac" r="188" ht="15.75" x14ac:dyDescent="0.25">
      <c r="A188" s="180" t="s">
        <v>159</v>
      </c>
      <c r="B188" s="10">
        <v>2019</v>
      </c>
      <c r="C188" s="180" t="s">
        <v>18</v>
      </c>
      <c r="D188" s="10">
        <v>1189172</v>
      </c>
      <c r="E188" s="10">
        <v>98.625036745542417</v>
      </c>
      <c r="F188" s="10">
        <v>88.45985786014819</v>
      </c>
      <c r="G188" s="10">
        <v>65.18518518518519</v>
      </c>
      <c r="H188" s="10">
        <v>23.274672674963</v>
      </c>
      <c r="I188" s="10">
        <v>11.54014213985181</v>
      </c>
      <c r="J188" s="10">
        <v>0</v>
      </c>
      <c r="K188" s="10">
        <v>98.659815000000009</v>
      </c>
      <c r="L188" s="10">
        <v>78.795730000000006</v>
      </c>
      <c r="M188" s="10">
        <v>68.93925999999999</v>
      </c>
      <c r="N188" s="10">
        <v>9.8564700000000158</v>
      </c>
      <c r="O188" s="10">
        <v>21.20426999999999</v>
      </c>
      <c r="P188" s="10">
        <v>0</v>
      </c>
      <c r="Q188" s="10">
        <v>64.100863333333336</v>
      </c>
      <c r="R188" s="10">
        <v>60.41728333333333</v>
      </c>
      <c r="S188" s="10">
        <v>16.32358</v>
      </c>
      <c r="T188" s="10">
        <v>44.09370333333333</v>
      </c>
      <c r="U188" s="10">
        <v>39.58271666666667</v>
      </c>
      <c r="V188" s="10">
        <v>0</v>
      </c>
      <c r="W188" s="180"/>
      <c r="X188" s="180"/>
      <c r="Y188" s="180"/>
      <c r="Z188" s="180"/>
      <c r="AA188" s="180"/>
      <c r="AB188" s="180"/>
    </row>
    <row xmlns:x14ac="http://schemas.microsoft.com/office/spreadsheetml/2009/9/ac" r="189" ht="15.75" x14ac:dyDescent="0.25">
      <c r="A189" s="180" t="s">
        <v>159</v>
      </c>
      <c r="B189" s="10">
        <v>2020</v>
      </c>
      <c r="C189" s="180" t="s">
        <v>18</v>
      </c>
      <c r="D189" s="10">
        <v>1211997</v>
      </c>
      <c r="E189" s="10">
        <v>98.625036745542417</v>
      </c>
      <c r="F189" s="10">
        <v>88.45985786014819</v>
      </c>
      <c r="G189" s="10">
        <v>65.18518518518519</v>
      </c>
      <c r="H189" s="10">
        <v>23.274672674963</v>
      </c>
      <c r="I189" s="10">
        <v>11.54014213985181</v>
      </c>
      <c r="J189" s="10">
        <v>0</v>
      </c>
      <c r="K189" s="10">
        <v>98.659815000000009</v>
      </c>
      <c r="L189" s="10">
        <v>78.795730000000006</v>
      </c>
      <c r="M189" s="10">
        <v>68.93925999999999</v>
      </c>
      <c r="N189" s="10">
        <v>9.8564700000000158</v>
      </c>
      <c r="O189" s="10">
        <v>21.20426999999999</v>
      </c>
      <c r="P189" s="10">
        <v>0</v>
      </c>
      <c r="Q189" s="10">
        <v>64.100863333333336</v>
      </c>
      <c r="R189" s="10">
        <v>60.41728333333333</v>
      </c>
      <c r="S189" s="10">
        <v>16.32358</v>
      </c>
      <c r="T189" s="10">
        <v>44.09370333333333</v>
      </c>
      <c r="U189" s="10">
        <v>39.58271666666667</v>
      </c>
      <c r="V189" s="10">
        <v>0</v>
      </c>
      <c r="W189" s="180"/>
      <c r="X189" s="180"/>
      <c r="Y189" s="180"/>
      <c r="Z189" s="180"/>
      <c r="AA189" s="180"/>
      <c r="AB189" s="180"/>
    </row>
    <row xmlns:x14ac="http://schemas.microsoft.com/office/spreadsheetml/2009/9/ac" r="190" ht="15.75" x14ac:dyDescent="0.25">
      <c r="A190" s="180" t="s">
        <v>159</v>
      </c>
      <c r="B190" s="10">
        <v>2021</v>
      </c>
      <c r="C190" s="180" t="s">
        <v>18</v>
      </c>
      <c r="D190" s="10">
        <v>1230731</v>
      </c>
      <c r="E190" s="10">
        <v>98.625036745542417</v>
      </c>
      <c r="F190" s="10">
        <v>88.45985786014819</v>
      </c>
      <c r="G190" s="10">
        <v>65.18518518518519</v>
      </c>
      <c r="H190" s="10">
        <v>23.274672674963</v>
      </c>
      <c r="I190" s="10">
        <v>11.54014213985181</v>
      </c>
      <c r="J190" s="10">
        <v>0</v>
      </c>
      <c r="K190" s="10">
        <v>98.659815000000009</v>
      </c>
      <c r="L190" s="10">
        <v>78.795730000000006</v>
      </c>
      <c r="M190" s="10">
        <v>68.93925999999999</v>
      </c>
      <c r="N190" s="10">
        <v>9.8564700000000158</v>
      </c>
      <c r="O190" s="10">
        <v>21.20426999999999</v>
      </c>
      <c r="P190" s="10">
        <v>0</v>
      </c>
      <c r="Q190" s="10">
        <v>64.100863333333336</v>
      </c>
      <c r="R190" s="10">
        <v>60.41728333333333</v>
      </c>
      <c r="S190" s="10">
        <v>16.32358</v>
      </c>
      <c r="T190" s="10">
        <v>44.09370333333333</v>
      </c>
      <c r="U190" s="10">
        <v>39.58271666666667</v>
      </c>
      <c r="V190" s="10">
        <v>0</v>
      </c>
      <c r="W190" s="180"/>
      <c r="X190" s="180"/>
      <c r="Y190" s="180"/>
      <c r="Z190" s="180"/>
      <c r="AA190" s="180"/>
      <c r="AB190" s="180"/>
    </row>
    <row xmlns:x14ac="http://schemas.microsoft.com/office/spreadsheetml/2009/9/ac" r="191" ht="15.75" x14ac:dyDescent="0.25">
      <c r="A191" s="180" t="s">
        <v>159</v>
      </c>
      <c r="B191" s="10">
        <v>2022</v>
      </c>
      <c r="C191" s="180" t="s">
        <v>18</v>
      </c>
      <c r="D191" s="10">
        <v>1249155</v>
      </c>
      <c r="E191" s="10">
        <v>98.625036745542417</v>
      </c>
      <c r="F191" s="10">
        <v>88.45985786014819</v>
      </c>
      <c r="G191" s="10">
        <v>65.18518518518519</v>
      </c>
      <c r="H191" s="10">
        <v>23.274672674963</v>
      </c>
      <c r="I191" s="10">
        <v>11.54014213985181</v>
      </c>
      <c r="J191" s="10">
        <v>0</v>
      </c>
      <c r="K191" s="10">
        <v>98.659815000000009</v>
      </c>
      <c r="L191" s="10">
        <v>78.795730000000006</v>
      </c>
      <c r="M191" s="10">
        <v>68.93925999999999</v>
      </c>
      <c r="N191" s="10">
        <v>9.8564700000000158</v>
      </c>
      <c r="O191" s="10">
        <v>21.20426999999999</v>
      </c>
      <c r="P191" s="10">
        <v>0</v>
      </c>
      <c r="Q191" s="10">
        <v>64.100863333333336</v>
      </c>
      <c r="R191" s="10">
        <v>60.41728333333333</v>
      </c>
      <c r="S191" s="10">
        <v>16.32358</v>
      </c>
      <c r="T191" s="10">
        <v>44.09370333333333</v>
      </c>
      <c r="U191" s="10">
        <v>39.58271666666667</v>
      </c>
      <c r="V191" s="10">
        <v>0</v>
      </c>
      <c r="W191" s="180"/>
      <c r="X191" s="180"/>
      <c r="Y191" s="180"/>
      <c r="Z191" s="180"/>
      <c r="AA191" s="180"/>
      <c r="AB191" s="180"/>
    </row>
    <row xmlns:x14ac="http://schemas.microsoft.com/office/spreadsheetml/2009/9/ac" r="192" ht="15.75" x14ac:dyDescent="0.25">
      <c r="A192" s="180" t="s">
        <v>159</v>
      </c>
      <c r="B192" s="10">
        <v>2023</v>
      </c>
      <c r="C192" s="180" t="s">
        <v>18</v>
      </c>
      <c r="D192" s="10">
        <v>1263801</v>
      </c>
      <c r="E192" s="10">
        <v>98.625036745542417</v>
      </c>
      <c r="F192" s="10">
        <v>88.45985786014819</v>
      </c>
      <c r="G192" s="10">
        <v>65.18518518518519</v>
      </c>
      <c r="H192" s="10">
        <v>23.274672674963</v>
      </c>
      <c r="I192" s="10">
        <v>11.54014213985181</v>
      </c>
      <c r="J192" s="10">
        <v>0</v>
      </c>
      <c r="K192" s="10">
        <v>98.659815000000009</v>
      </c>
      <c r="L192" s="10">
        <v>78.795730000000006</v>
      </c>
      <c r="M192" s="10">
        <v>68.93925999999999</v>
      </c>
      <c r="N192" s="10">
        <v>9.8564700000000158</v>
      </c>
      <c r="O192" s="10">
        <v>21.20426999999999</v>
      </c>
      <c r="P192" s="10">
        <v>0</v>
      </c>
      <c r="Q192" s="10">
        <v>64.100863333333336</v>
      </c>
      <c r="R192" s="10">
        <v>60.41728333333333</v>
      </c>
      <c r="S192" s="10">
        <v>16.32358</v>
      </c>
      <c r="T192" s="10">
        <v>44.09370333333333</v>
      </c>
      <c r="U192" s="10">
        <v>39.58271666666667</v>
      </c>
      <c r="V192" s="10">
        <v>0</v>
      </c>
      <c r="W192" s="180"/>
      <c r="X192" s="180"/>
      <c r="Y192" s="180"/>
      <c r="Z192" s="180"/>
      <c r="AA192" s="180"/>
      <c r="AB192" s="180"/>
    </row>
    <row xmlns:x14ac="http://schemas.microsoft.com/office/spreadsheetml/2009/9/ac" r="193" ht="15.75" x14ac:dyDescent="0.25">
      <c r="A193" s="180" t="s">
        <v>159</v>
      </c>
      <c r="B193" s="10">
        <v>2024</v>
      </c>
      <c r="C193" s="180" t="s">
        <v>18</v>
      </c>
      <c r="D193" s="10"/>
      <c r="E193" s="10"/>
      <c r="F193" s="10"/>
      <c r="G193" s="10"/>
      <c r="H193" s="10"/>
      <c r="I193" s="10"/>
      <c r="J193" s="10"/>
      <c r="K193" s="10"/>
      <c r="L193" s="10"/>
      <c r="M193" s="10"/>
      <c r="N193" s="10"/>
      <c r="O193" s="10"/>
      <c r="P193" s="10"/>
      <c r="Q193" s="10"/>
      <c r="R193" s="10"/>
      <c r="S193" s="10"/>
      <c r="T193" s="10"/>
      <c r="U193" s="10"/>
      <c r="V193" s="10"/>
      <c r="W193" s="180"/>
      <c r="X193" s="180"/>
      <c r="Y193" s="180"/>
      <c r="Z193" s="180"/>
      <c r="AA193" s="180"/>
      <c r="AB193" s="180"/>
    </row>
    <row xmlns:x14ac="http://schemas.microsoft.com/office/spreadsheetml/2009/9/ac" r="194" ht="15.75" x14ac:dyDescent="0.25">
      <c r="A194" s="180" t="s">
        <v>159</v>
      </c>
      <c r="B194" s="10">
        <v>2025</v>
      </c>
      <c r="C194" s="180" t="s">
        <v>18</v>
      </c>
      <c r="D194" s="10"/>
      <c r="E194" s="10"/>
      <c r="F194" s="10"/>
      <c r="G194" s="10"/>
      <c r="H194" s="10"/>
      <c r="I194" s="10"/>
      <c r="J194" s="10"/>
      <c r="K194" s="10"/>
      <c r="L194" s="10"/>
      <c r="M194" s="10"/>
      <c r="N194" s="10"/>
      <c r="O194" s="10"/>
      <c r="P194" s="10"/>
      <c r="Q194" s="10"/>
      <c r="R194" s="10"/>
      <c r="S194" s="10"/>
      <c r="T194" s="10"/>
      <c r="U194" s="10"/>
      <c r="V194" s="10"/>
      <c r="W194" s="180"/>
      <c r="X194" s="180"/>
      <c r="Y194" s="180"/>
      <c r="Z194" s="180"/>
      <c r="AA194" s="180"/>
      <c r="AB194" s="180"/>
    </row>
    <row xmlns:x14ac="http://schemas.microsoft.com/office/spreadsheetml/2009/9/ac" r="195" ht="15.75" x14ac:dyDescent="0.25">
      <c r="A195" s="180" t="s">
        <v>159</v>
      </c>
      <c r="B195" s="10">
        <v>2026</v>
      </c>
      <c r="C195" s="180" t="s">
        <v>18</v>
      </c>
      <c r="D195" s="10"/>
      <c r="E195" s="10"/>
      <c r="F195" s="10"/>
      <c r="G195" s="10"/>
      <c r="H195" s="10"/>
      <c r="I195" s="10"/>
      <c r="J195" s="10"/>
      <c r="K195" s="10"/>
      <c r="L195" s="10"/>
      <c r="M195" s="10"/>
      <c r="N195" s="10"/>
      <c r="O195" s="10"/>
      <c r="P195" s="10"/>
      <c r="Q195" s="10"/>
      <c r="R195" s="10"/>
      <c r="S195" s="10"/>
      <c r="T195" s="10"/>
      <c r="U195" s="10"/>
      <c r="V195" s="10"/>
      <c r="W195" s="180"/>
      <c r="X195" s="180"/>
      <c r="Y195" s="180"/>
      <c r="Z195" s="180"/>
      <c r="AA195" s="180"/>
      <c r="AB195" s="180"/>
    </row>
    <row xmlns:x14ac="http://schemas.microsoft.com/office/spreadsheetml/2009/9/ac" r="196" ht="15.75" x14ac:dyDescent="0.25">
      <c r="A196" s="180" t="s">
        <v>159</v>
      </c>
      <c r="B196" s="10">
        <v>2027</v>
      </c>
      <c r="C196" s="180" t="s">
        <v>18</v>
      </c>
      <c r="D196" s="10"/>
      <c r="E196" s="10"/>
      <c r="F196" s="10"/>
      <c r="G196" s="10"/>
      <c r="H196" s="10"/>
      <c r="I196" s="10"/>
      <c r="J196" s="10"/>
      <c r="K196" s="10"/>
      <c r="L196" s="10"/>
      <c r="M196" s="10"/>
      <c r="N196" s="10"/>
      <c r="O196" s="10"/>
      <c r="P196" s="10"/>
      <c r="Q196" s="10"/>
      <c r="R196" s="10"/>
      <c r="S196" s="10"/>
      <c r="T196" s="10"/>
      <c r="U196" s="10"/>
      <c r="V196" s="10"/>
      <c r="W196" s="180"/>
      <c r="X196" s="180"/>
      <c r="Y196" s="180"/>
      <c r="Z196" s="180"/>
      <c r="AA196" s="180"/>
      <c r="AB196" s="180"/>
    </row>
    <row xmlns:x14ac="http://schemas.microsoft.com/office/spreadsheetml/2009/9/ac" r="197" ht="15.75" x14ac:dyDescent="0.25">
      <c r="A197" s="180" t="s">
        <v>159</v>
      </c>
      <c r="B197" s="10">
        <v>2028</v>
      </c>
      <c r="C197" s="180" t="s">
        <v>18</v>
      </c>
      <c r="D197" s="10"/>
      <c r="E197" s="10"/>
      <c r="F197" s="10"/>
      <c r="G197" s="10"/>
      <c r="H197" s="10"/>
      <c r="I197" s="10"/>
      <c r="J197" s="10"/>
      <c r="K197" s="10"/>
      <c r="L197" s="10"/>
      <c r="M197" s="10"/>
      <c r="N197" s="10"/>
      <c r="O197" s="10"/>
      <c r="P197" s="10"/>
      <c r="Q197" s="10"/>
      <c r="R197" s="10"/>
      <c r="S197" s="10"/>
      <c r="T197" s="10"/>
      <c r="U197" s="10"/>
      <c r="V197" s="10"/>
      <c r="W197" s="180"/>
      <c r="X197" s="180"/>
      <c r="Y197" s="180"/>
      <c r="Z197" s="180"/>
      <c r="AA197" s="180"/>
      <c r="AB197" s="180"/>
    </row>
    <row xmlns:x14ac="http://schemas.microsoft.com/office/spreadsheetml/2009/9/ac" r="198" ht="15.75" x14ac:dyDescent="0.25">
      <c r="A198" s="180" t="s">
        <v>159</v>
      </c>
      <c r="B198" s="10">
        <v>2029</v>
      </c>
      <c r="C198" s="180" t="s">
        <v>18</v>
      </c>
      <c r="D198" s="10"/>
      <c r="E198" s="10"/>
      <c r="F198" s="10"/>
      <c r="G198" s="10"/>
      <c r="H198" s="10"/>
      <c r="I198" s="10"/>
      <c r="J198" s="10"/>
      <c r="K198" s="10"/>
      <c r="L198" s="10"/>
      <c r="M198" s="10"/>
      <c r="N198" s="10"/>
      <c r="O198" s="10"/>
      <c r="P198" s="10"/>
      <c r="Q198" s="10"/>
      <c r="R198" s="10"/>
      <c r="S198" s="10"/>
      <c r="T198" s="10"/>
      <c r="U198" s="10"/>
      <c r="V198" s="10"/>
      <c r="W198" s="180"/>
      <c r="X198" s="180"/>
      <c r="Y198" s="180"/>
      <c r="Z198" s="180"/>
      <c r="AA198" s="180"/>
      <c r="AB198" s="180"/>
    </row>
    <row xmlns:x14ac="http://schemas.microsoft.com/office/spreadsheetml/2009/9/ac" r="199" ht="15.75" x14ac:dyDescent="0.25">
      <c r="A199" s="180" t="s">
        <v>159</v>
      </c>
      <c r="B199" s="10">
        <v>2030</v>
      </c>
      <c r="C199" s="180" t="s">
        <v>18</v>
      </c>
      <c r="D199" s="10"/>
      <c r="E199" s="10"/>
      <c r="F199" s="10"/>
      <c r="G199" s="10"/>
      <c r="H199" s="10"/>
      <c r="I199" s="10"/>
      <c r="J199" s="10"/>
      <c r="K199" s="10"/>
      <c r="L199" s="10"/>
      <c r="M199" s="10"/>
      <c r="N199" s="10"/>
      <c r="O199" s="10"/>
      <c r="P199" s="10"/>
      <c r="Q199" s="10"/>
      <c r="R199" s="10"/>
      <c r="S199" s="10"/>
      <c r="T199" s="10"/>
      <c r="U199" s="10"/>
      <c r="V199" s="10"/>
      <c r="W199" s="180"/>
      <c r="X199" s="180"/>
      <c r="Y199" s="180"/>
      <c r="Z199" s="180"/>
      <c r="AA199" s="180"/>
      <c r="AB199" s="180"/>
    </row>
    <row xmlns:x14ac="http://schemas.microsoft.com/office/spreadsheetml/2009/9/ac" r="200" ht="15.75" x14ac:dyDescent="0.25">
      <c r="A200" s="180"/>
      <c r="B200" s="181"/>
      <c r="C200" s="180"/>
      <c r="D200" s="180"/>
      <c r="E200" s="180"/>
      <c r="F200" s="180"/>
      <c r="G200" s="180"/>
      <c r="H200" s="180"/>
      <c r="I200" s="180"/>
      <c r="J200" s="180"/>
      <c r="K200" s="180"/>
      <c r="L200" s="180"/>
      <c r="M200" s="180"/>
      <c r="N200" s="180"/>
      <c r="O200" s="180"/>
      <c r="P200" s="180"/>
      <c r="Q200" s="180"/>
      <c r="R200" s="180"/>
      <c r="S200" s="180"/>
      <c r="T200" s="180"/>
      <c r="U200" s="180"/>
      <c r="V200" s="180"/>
      <c r="W200" s="180"/>
      <c r="X200" s="180"/>
      <c r="Y200" s="180"/>
      <c r="Z200" s="180"/>
      <c r="AA200" s="180"/>
      <c r="AB200" s="180"/>
    </row>
    <row xmlns:x14ac="http://schemas.microsoft.com/office/spreadsheetml/2009/9/ac" r="201" ht="15.75" x14ac:dyDescent="0.25">
      <c r="A201" s="180"/>
      <c r="B201" s="181"/>
      <c r="C201" s="180"/>
      <c r="D201" s="180"/>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c r="AA201" s="180"/>
      <c r="AB201" s="180"/>
    </row>
    <row xmlns:x14ac="http://schemas.microsoft.com/office/spreadsheetml/2009/9/ac" r="202" ht="15.75" x14ac:dyDescent="0.25">
      <c r="A202" s="180"/>
      <c r="B202" s="181"/>
      <c r="C202" s="180"/>
      <c r="D202" s="180"/>
      <c r="E202" s="180"/>
      <c r="F202" s="180"/>
      <c r="G202" s="180"/>
      <c r="H202" s="180"/>
      <c r="I202" s="180"/>
      <c r="J202" s="180"/>
      <c r="K202" s="180"/>
      <c r="L202" s="180"/>
      <c r="M202" s="180"/>
      <c r="N202" s="180"/>
      <c r="O202" s="180"/>
      <c r="P202" s="180"/>
      <c r="Q202" s="180"/>
      <c r="R202" s="180"/>
      <c r="S202" s="180"/>
      <c r="T202" s="180"/>
      <c r="U202" s="180"/>
      <c r="V202" s="180"/>
      <c r="W202" s="180"/>
      <c r="X202" s="180"/>
      <c r="Y202" s="180"/>
      <c r="Z202" s="180"/>
      <c r="AA202" s="180"/>
      <c r="AB202" s="180"/>
    </row>
    <row xmlns:x14ac="http://schemas.microsoft.com/office/spreadsheetml/2009/9/ac" r="203" ht="15.75" x14ac:dyDescent="0.25">
      <c r="A203" s="180"/>
      <c r="B203" s="181"/>
      <c r="C203" s="180"/>
      <c r="D203" s="180"/>
      <c r="E203" s="180"/>
      <c r="F203" s="180"/>
      <c r="G203" s="180"/>
      <c r="H203" s="180"/>
      <c r="I203" s="180"/>
      <c r="J203" s="180"/>
      <c r="K203" s="180"/>
      <c r="L203" s="180"/>
      <c r="M203" s="180"/>
      <c r="N203" s="180"/>
      <c r="O203" s="180"/>
      <c r="P203" s="180"/>
      <c r="Q203" s="180"/>
      <c r="R203" s="180"/>
      <c r="S203" s="180"/>
      <c r="T203" s="180"/>
      <c r="U203" s="180"/>
      <c r="V203" s="180"/>
      <c r="W203" s="180"/>
      <c r="X203" s="180"/>
      <c r="Y203" s="180"/>
      <c r="Z203" s="180"/>
      <c r="AA203" s="180"/>
      <c r="AB203" s="180"/>
    </row>
    <row xmlns:x14ac="http://schemas.microsoft.com/office/spreadsheetml/2009/9/ac" r="204" ht="15.75" x14ac:dyDescent="0.25">
      <c r="A204" s="180"/>
      <c r="B204" s="181"/>
      <c r="C204" s="180"/>
      <c r="D204" s="180"/>
      <c r="E204" s="180"/>
      <c r="F204" s="180"/>
      <c r="G204" s="180"/>
      <c r="H204" s="180"/>
      <c r="I204" s="180"/>
      <c r="J204" s="180"/>
      <c r="K204" s="180"/>
      <c r="L204" s="180"/>
      <c r="M204" s="180"/>
      <c r="N204" s="180"/>
      <c r="O204" s="180"/>
      <c r="P204" s="180"/>
      <c r="Q204" s="180"/>
      <c r="R204" s="180"/>
      <c r="S204" s="180"/>
      <c r="T204" s="180"/>
      <c r="U204" s="180"/>
      <c r="V204" s="180"/>
      <c r="W204" s="180"/>
      <c r="X204" s="180"/>
      <c r="Y204" s="180"/>
      <c r="Z204" s="180"/>
      <c r="AA204" s="180"/>
      <c r="AB204" s="180"/>
    </row>
    <row xmlns:x14ac="http://schemas.microsoft.com/office/spreadsheetml/2009/9/ac" r="205" ht="15.75" x14ac:dyDescent="0.25">
      <c r="A205" s="180"/>
      <c r="B205" s="181"/>
      <c r="C205" s="180"/>
      <c r="D205" s="180"/>
      <c r="E205" s="180"/>
      <c r="F205" s="180"/>
      <c r="G205" s="180"/>
      <c r="H205" s="180"/>
      <c r="I205" s="180"/>
      <c r="J205" s="180"/>
      <c r="K205" s="180"/>
      <c r="L205" s="180"/>
      <c r="M205" s="180"/>
      <c r="N205" s="180"/>
      <c r="O205" s="180"/>
      <c r="P205" s="180"/>
      <c r="Q205" s="180"/>
      <c r="R205" s="180"/>
      <c r="S205" s="180"/>
      <c r="T205" s="180"/>
      <c r="U205" s="180"/>
      <c r="V205" s="180"/>
      <c r="W205" s="180"/>
      <c r="X205" s="180"/>
      <c r="Y205" s="180"/>
      <c r="Z205" s="180"/>
      <c r="AA205" s="180"/>
      <c r="AB205" s="180"/>
    </row>
    <row xmlns:x14ac="http://schemas.microsoft.com/office/spreadsheetml/2009/9/ac" r="206" ht="15.75" x14ac:dyDescent="0.25">
      <c r="A206" s="180"/>
      <c r="B206" s="181"/>
      <c r="C206" s="180"/>
      <c r="D206" s="180"/>
      <c r="E206" s="180"/>
      <c r="F206" s="180"/>
      <c r="G206" s="180"/>
      <c r="H206" s="180"/>
      <c r="I206" s="180"/>
      <c r="J206" s="180"/>
      <c r="K206" s="180"/>
      <c r="L206" s="180"/>
      <c r="M206" s="180"/>
      <c r="N206" s="180"/>
      <c r="O206" s="180"/>
      <c r="P206" s="180"/>
      <c r="Q206" s="180"/>
      <c r="R206" s="180"/>
      <c r="S206" s="180"/>
      <c r="T206" s="180"/>
      <c r="U206" s="180"/>
      <c r="V206" s="180"/>
      <c r="W206" s="180"/>
      <c r="X206" s="180"/>
      <c r="Y206" s="180"/>
      <c r="Z206" s="180"/>
      <c r="AA206" s="180"/>
      <c r="AB206" s="180"/>
    </row>
    <row xmlns:x14ac="http://schemas.microsoft.com/office/spreadsheetml/2009/9/ac" r="207" ht="15.75" x14ac:dyDescent="0.25">
      <c r="A207" s="180"/>
      <c r="B207" s="181"/>
      <c r="C207" s="180"/>
      <c r="D207" s="180"/>
      <c r="E207" s="180"/>
      <c r="F207" s="180"/>
      <c r="G207" s="180"/>
      <c r="H207" s="180"/>
      <c r="I207" s="180"/>
      <c r="J207" s="180"/>
      <c r="K207" s="180"/>
      <c r="L207" s="180"/>
      <c r="M207" s="180"/>
      <c r="N207" s="180"/>
      <c r="O207" s="180"/>
      <c r="P207" s="180"/>
      <c r="Q207" s="180"/>
      <c r="R207" s="180"/>
      <c r="S207" s="180"/>
      <c r="T207" s="180"/>
      <c r="U207" s="180"/>
      <c r="V207" s="180"/>
      <c r="W207" s="180"/>
      <c r="X207" s="180"/>
      <c r="Y207" s="180"/>
      <c r="Z207" s="180"/>
      <c r="AA207" s="180"/>
      <c r="AB207" s="180"/>
    </row>
    <row xmlns:x14ac="http://schemas.microsoft.com/office/spreadsheetml/2009/9/ac" r="208" ht="15.75" x14ac:dyDescent="0.25">
      <c r="A208" s="180"/>
      <c r="B208" s="181"/>
      <c r="C208" s="180"/>
      <c r="D208" s="180"/>
      <c r="E208" s="180"/>
      <c r="F208" s="180"/>
      <c r="G208" s="180"/>
      <c r="H208" s="180"/>
      <c r="I208" s="180"/>
      <c r="J208" s="180"/>
      <c r="K208" s="180"/>
      <c r="L208" s="180"/>
      <c r="M208" s="180"/>
      <c r="N208" s="180"/>
      <c r="O208" s="180"/>
      <c r="P208" s="180"/>
      <c r="Q208" s="180"/>
      <c r="R208" s="180"/>
      <c r="S208" s="180"/>
      <c r="T208" s="180"/>
      <c r="U208" s="180"/>
      <c r="V208" s="180"/>
      <c r="W208" s="180"/>
      <c r="X208" s="180"/>
      <c r="Y208" s="180"/>
      <c r="Z208" s="180"/>
      <c r="AA208" s="180"/>
      <c r="AB208" s="180"/>
    </row>
    <row xmlns:x14ac="http://schemas.microsoft.com/office/spreadsheetml/2009/9/ac" r="209" ht="15.75" x14ac:dyDescent="0.25">
      <c r="A209" s="180"/>
      <c r="B209" s="181"/>
      <c r="C209" s="180"/>
      <c r="D209" s="180"/>
      <c r="E209" s="180"/>
      <c r="F209" s="180"/>
      <c r="G209" s="180"/>
      <c r="H209" s="180"/>
      <c r="I209" s="180"/>
      <c r="J209" s="180"/>
      <c r="K209" s="180"/>
      <c r="L209" s="180"/>
      <c r="M209" s="180"/>
      <c r="N209" s="180"/>
      <c r="O209" s="180"/>
      <c r="P209" s="180"/>
      <c r="Q209" s="180"/>
      <c r="R209" s="180"/>
      <c r="S209" s="180"/>
      <c r="T209" s="180"/>
      <c r="U209" s="180"/>
      <c r="V209" s="180"/>
      <c r="W209" s="180"/>
      <c r="X209" s="180"/>
      <c r="Y209" s="180"/>
      <c r="Z209" s="180"/>
      <c r="AA209" s="180"/>
      <c r="AB209" s="180"/>
    </row>
    <row xmlns:x14ac="http://schemas.microsoft.com/office/spreadsheetml/2009/9/ac" r="210" ht="15.75" x14ac:dyDescent="0.25">
      <c r="A210" s="180"/>
      <c r="B210" s="181"/>
      <c r="C210" s="180"/>
      <c r="D210" s="180"/>
      <c r="E210" s="180"/>
      <c r="F210" s="180"/>
      <c r="G210" s="180"/>
      <c r="H210" s="180"/>
      <c r="I210" s="180"/>
      <c r="J210" s="180"/>
      <c r="K210" s="180"/>
      <c r="L210" s="180"/>
      <c r="M210" s="180"/>
      <c r="N210" s="180"/>
      <c r="O210" s="180"/>
      <c r="P210" s="180"/>
      <c r="Q210" s="180"/>
      <c r="R210" s="180"/>
      <c r="S210" s="180"/>
      <c r="T210" s="180"/>
      <c r="U210" s="180"/>
      <c r="V210" s="180"/>
      <c r="W210" s="180"/>
      <c r="X210" s="180"/>
      <c r="Y210" s="180"/>
      <c r="Z210" s="180"/>
      <c r="AA210" s="180"/>
      <c r="AB210" s="180"/>
    </row>
    <row xmlns:x14ac="http://schemas.microsoft.com/office/spreadsheetml/2009/9/ac" r="211" ht="15.75" x14ac:dyDescent="0.25">
      <c r="A211" s="180"/>
      <c r="B211" s="181"/>
      <c r="C211" s="180"/>
      <c r="D211" s="180"/>
      <c r="E211" s="180"/>
      <c r="F211" s="180"/>
      <c r="G211" s="180"/>
      <c r="H211" s="180"/>
      <c r="I211" s="180"/>
      <c r="J211" s="180"/>
      <c r="K211" s="180"/>
      <c r="L211" s="180"/>
      <c r="M211" s="180"/>
      <c r="N211" s="180"/>
      <c r="O211" s="180"/>
      <c r="P211" s="180"/>
      <c r="Q211" s="180"/>
      <c r="R211" s="180"/>
      <c r="S211" s="180"/>
      <c r="T211" s="180"/>
      <c r="U211" s="180"/>
      <c r="V211" s="180"/>
      <c r="W211" s="180"/>
      <c r="X211" s="180"/>
      <c r="Y211" s="180"/>
      <c r="Z211" s="180"/>
      <c r="AA211" s="180"/>
      <c r="AB211" s="180"/>
    </row>
    <row xmlns:x14ac="http://schemas.microsoft.com/office/spreadsheetml/2009/9/ac" r="212" ht="15.75" x14ac:dyDescent="0.25">
      <c r="A212" s="180"/>
      <c r="B212" s="181"/>
      <c r="C212" s="180"/>
      <c r="D212" s="180"/>
      <c r="E212" s="180"/>
      <c r="F212" s="180"/>
      <c r="G212" s="180"/>
      <c r="H212" s="180"/>
      <c r="I212" s="180"/>
      <c r="J212" s="180"/>
      <c r="K212" s="180"/>
      <c r="L212" s="180"/>
      <c r="M212" s="180"/>
      <c r="N212" s="180"/>
      <c r="O212" s="180"/>
      <c r="P212" s="180"/>
      <c r="Q212" s="180"/>
      <c r="R212" s="180"/>
      <c r="S212" s="180"/>
      <c r="T212" s="180"/>
      <c r="U212" s="180"/>
      <c r="V212" s="180"/>
      <c r="W212" s="180"/>
      <c r="X212" s="180"/>
      <c r="Y212" s="180"/>
      <c r="Z212" s="180"/>
      <c r="AA212" s="180"/>
      <c r="AB212" s="180"/>
    </row>
    <row xmlns:x14ac="http://schemas.microsoft.com/office/spreadsheetml/2009/9/ac" r="213" ht="15.75" x14ac:dyDescent="0.25">
      <c r="A213" s="180"/>
      <c r="B213" s="181"/>
      <c r="C213" s="180"/>
      <c r="D213" s="180"/>
      <c r="E213" s="180"/>
      <c r="F213" s="180"/>
      <c r="G213" s="180"/>
      <c r="H213" s="180"/>
      <c r="I213" s="180"/>
      <c r="J213" s="180"/>
      <c r="K213" s="180"/>
      <c r="L213" s="180"/>
      <c r="M213" s="180"/>
      <c r="N213" s="180"/>
      <c r="O213" s="180"/>
      <c r="P213" s="180"/>
      <c r="Q213" s="180"/>
      <c r="R213" s="180"/>
      <c r="S213" s="180"/>
      <c r="T213" s="180"/>
      <c r="U213" s="180"/>
      <c r="V213" s="180"/>
      <c r="W213" s="180"/>
      <c r="X213" s="180"/>
      <c r="Y213" s="180"/>
      <c r="Z213" s="180"/>
      <c r="AA213" s="180"/>
      <c r="AB213" s="180"/>
    </row>
    <row xmlns:x14ac="http://schemas.microsoft.com/office/spreadsheetml/2009/9/ac" r="214" ht="15.75" x14ac:dyDescent="0.25">
      <c r="A214" s="180"/>
      <c r="B214" s="181"/>
      <c r="C214" s="180"/>
      <c r="D214" s="180"/>
      <c r="E214" s="180"/>
      <c r="F214" s="180"/>
      <c r="G214" s="180"/>
      <c r="H214" s="180"/>
      <c r="I214" s="180"/>
      <c r="J214" s="180"/>
      <c r="K214" s="180"/>
      <c r="L214" s="180"/>
      <c r="M214" s="180"/>
      <c r="N214" s="180"/>
      <c r="O214" s="180"/>
      <c r="P214" s="180"/>
      <c r="Q214" s="180"/>
      <c r="R214" s="180"/>
      <c r="S214" s="180"/>
      <c r="T214" s="180"/>
      <c r="U214" s="180"/>
      <c r="V214" s="180"/>
      <c r="W214" s="180"/>
      <c r="X214" s="180"/>
      <c r="Y214" s="180"/>
      <c r="Z214" s="180"/>
      <c r="AA214" s="180"/>
      <c r="AB214" s="180"/>
    </row>
    <row xmlns:x14ac="http://schemas.microsoft.com/office/spreadsheetml/2009/9/ac" r="215" ht="15.75" x14ac:dyDescent="0.25">
      <c r="A215" s="180"/>
      <c r="B215" s="181"/>
      <c r="C215" s="180"/>
      <c r="D215" s="180"/>
      <c r="E215" s="180"/>
      <c r="F215" s="180"/>
      <c r="G215" s="180"/>
      <c r="H215" s="180"/>
      <c r="I215" s="180"/>
      <c r="J215" s="180"/>
      <c r="K215" s="180"/>
      <c r="L215" s="180"/>
      <c r="M215" s="180"/>
      <c r="N215" s="180"/>
      <c r="O215" s="180"/>
      <c r="P215" s="180"/>
      <c r="Q215" s="180"/>
      <c r="R215" s="180"/>
      <c r="S215" s="180"/>
      <c r="T215" s="180"/>
      <c r="U215" s="180"/>
      <c r="V215" s="180"/>
      <c r="W215" s="180"/>
      <c r="X215" s="180"/>
      <c r="Y215" s="180"/>
      <c r="Z215" s="180"/>
      <c r="AA215" s="180"/>
      <c r="AB215" s="180"/>
    </row>
    <row xmlns:x14ac="http://schemas.microsoft.com/office/spreadsheetml/2009/9/ac" r="216" ht="15.75" x14ac:dyDescent="0.25">
      <c r="A216" s="180"/>
      <c r="B216" s="181"/>
      <c r="C216" s="180"/>
      <c r="D216" s="180"/>
      <c r="E216" s="180"/>
      <c r="F216" s="180"/>
      <c r="G216" s="180"/>
      <c r="H216" s="180"/>
      <c r="I216" s="180"/>
      <c r="J216" s="180"/>
      <c r="K216" s="180"/>
      <c r="L216" s="180"/>
      <c r="M216" s="180"/>
      <c r="N216" s="180"/>
      <c r="O216" s="180"/>
      <c r="P216" s="180"/>
      <c r="Q216" s="180"/>
      <c r="R216" s="180"/>
      <c r="S216" s="180"/>
      <c r="T216" s="180"/>
      <c r="U216" s="180"/>
      <c r="V216" s="180"/>
      <c r="W216" s="180"/>
      <c r="X216" s="180"/>
      <c r="Y216" s="180"/>
      <c r="Z216" s="180"/>
      <c r="AA216" s="180"/>
      <c r="AB216" s="180"/>
    </row>
    <row xmlns:x14ac="http://schemas.microsoft.com/office/spreadsheetml/2009/9/ac" r="217" ht="15.75" x14ac:dyDescent="0.25">
      <c r="A217" s="180"/>
      <c r="B217" s="181"/>
      <c r="C217" s="180"/>
      <c r="D217" s="180"/>
      <c r="E217" s="180"/>
      <c r="F217" s="180"/>
      <c r="G217" s="180"/>
      <c r="H217" s="180"/>
      <c r="I217" s="180"/>
      <c r="J217" s="180"/>
      <c r="K217" s="180"/>
      <c r="L217" s="180"/>
      <c r="M217" s="180"/>
      <c r="N217" s="180"/>
      <c r="O217" s="180"/>
      <c r="P217" s="180"/>
      <c r="Q217" s="180"/>
      <c r="R217" s="180"/>
      <c r="S217" s="180"/>
      <c r="T217" s="180"/>
      <c r="U217" s="180"/>
      <c r="V217" s="180"/>
      <c r="W217" s="180"/>
      <c r="X217" s="180"/>
      <c r="Y217" s="180"/>
      <c r="Z217" s="180"/>
      <c r="AA217" s="180"/>
      <c r="AB217" s="180"/>
    </row>
    <row xmlns:x14ac="http://schemas.microsoft.com/office/spreadsheetml/2009/9/ac" r="218" ht="15.75" x14ac:dyDescent="0.25">
      <c r="A218" s="180"/>
      <c r="B218" s="181"/>
      <c r="C218" s="180"/>
      <c r="D218" s="180"/>
      <c r="E218" s="180"/>
      <c r="F218" s="180"/>
      <c r="G218" s="180"/>
      <c r="H218" s="180"/>
      <c r="I218" s="180"/>
      <c r="J218" s="180"/>
      <c r="K218" s="180"/>
      <c r="L218" s="180"/>
      <c r="M218" s="180"/>
      <c r="N218" s="180"/>
      <c r="O218" s="180"/>
      <c r="P218" s="180"/>
      <c r="Q218" s="180"/>
      <c r="R218" s="180"/>
      <c r="S218" s="180"/>
      <c r="T218" s="180"/>
      <c r="U218" s="180"/>
      <c r="V218" s="180"/>
      <c r="W218" s="180"/>
      <c r="X218" s="180"/>
      <c r="Y218" s="180"/>
      <c r="Z218" s="180"/>
      <c r="AA218" s="180"/>
      <c r="AB218" s="180"/>
    </row>
    <row xmlns:x14ac="http://schemas.microsoft.com/office/spreadsheetml/2009/9/ac" r="219" ht="15.75" x14ac:dyDescent="0.25">
      <c r="A219" s="180"/>
      <c r="B219" s="181"/>
      <c r="C219" s="180"/>
      <c r="D219" s="180"/>
      <c r="E219" s="180"/>
      <c r="F219" s="180"/>
      <c r="G219" s="180"/>
      <c r="H219" s="180"/>
      <c r="I219" s="180"/>
      <c r="J219" s="180"/>
      <c r="K219" s="180"/>
      <c r="L219" s="180"/>
      <c r="M219" s="180"/>
      <c r="N219" s="180"/>
      <c r="O219" s="180"/>
      <c r="P219" s="180"/>
      <c r="Q219" s="180"/>
      <c r="R219" s="180"/>
      <c r="S219" s="180"/>
      <c r="T219" s="180"/>
      <c r="U219" s="180"/>
      <c r="V219" s="180"/>
      <c r="W219" s="180"/>
      <c r="X219" s="180"/>
      <c r="Y219" s="180"/>
      <c r="Z219" s="180"/>
      <c r="AA219" s="180"/>
      <c r="AB219" s="180"/>
    </row>
    <row xmlns:x14ac="http://schemas.microsoft.com/office/spreadsheetml/2009/9/ac" r="220" ht="15.75" x14ac:dyDescent="0.25">
      <c r="A220" s="180"/>
      <c r="B220" s="181"/>
      <c r="C220" s="180"/>
      <c r="D220" s="180"/>
      <c r="E220" s="180"/>
      <c r="F220" s="180"/>
      <c r="G220" s="180"/>
      <c r="H220" s="180"/>
      <c r="I220" s="180"/>
      <c r="J220" s="180"/>
      <c r="K220" s="180"/>
      <c r="L220" s="180"/>
      <c r="M220" s="180"/>
      <c r="N220" s="180"/>
      <c r="O220" s="180"/>
      <c r="P220" s="180"/>
      <c r="Q220" s="180"/>
      <c r="R220" s="180"/>
      <c r="S220" s="180"/>
      <c r="T220" s="180"/>
      <c r="U220" s="180"/>
      <c r="V220" s="180"/>
      <c r="W220" s="180"/>
      <c r="X220" s="180"/>
      <c r="Y220" s="180"/>
      <c r="Z220" s="180"/>
      <c r="AA220" s="180"/>
      <c r="AB220" s="180"/>
    </row>
    <row xmlns:x14ac="http://schemas.microsoft.com/office/spreadsheetml/2009/9/ac" r="221" ht="15.75" x14ac:dyDescent="0.25">
      <c r="A221" s="180"/>
      <c r="B221" s="181"/>
      <c r="C221" s="180"/>
      <c r="D221" s="180"/>
      <c r="E221" s="180"/>
      <c r="F221" s="180"/>
      <c r="G221" s="180"/>
      <c r="H221" s="180"/>
      <c r="I221" s="180"/>
      <c r="J221" s="180"/>
      <c r="K221" s="180"/>
      <c r="L221" s="180"/>
      <c r="M221" s="180"/>
      <c r="N221" s="180"/>
      <c r="O221" s="180"/>
      <c r="P221" s="180"/>
      <c r="Q221" s="180"/>
      <c r="R221" s="180"/>
      <c r="S221" s="180"/>
      <c r="T221" s="180"/>
      <c r="U221" s="180"/>
      <c r="V221" s="180"/>
      <c r="W221" s="180"/>
      <c r="X221" s="180"/>
      <c r="Y221" s="180"/>
      <c r="Z221" s="180"/>
      <c r="AA221" s="180"/>
      <c r="AB221" s="180"/>
    </row>
    <row xmlns:x14ac="http://schemas.microsoft.com/office/spreadsheetml/2009/9/ac" r="222" ht="15.75" x14ac:dyDescent="0.25">
      <c r="A222" s="180"/>
      <c r="B222" s="181"/>
      <c r="C222" s="180"/>
      <c r="D222" s="180"/>
      <c r="E222" s="180"/>
      <c r="F222" s="180"/>
      <c r="G222" s="180"/>
      <c r="H222" s="180"/>
      <c r="I222" s="180"/>
      <c r="J222" s="180"/>
      <c r="K222" s="180"/>
      <c r="L222" s="180"/>
      <c r="M222" s="180"/>
      <c r="N222" s="180"/>
      <c r="O222" s="180"/>
      <c r="P222" s="180"/>
      <c r="Q222" s="180"/>
      <c r="R222" s="180"/>
      <c r="S222" s="180"/>
      <c r="T222" s="180"/>
      <c r="U222" s="180"/>
      <c r="V222" s="180"/>
      <c r="W222" s="180"/>
      <c r="X222" s="180"/>
      <c r="Y222" s="180"/>
      <c r="Z222" s="180"/>
      <c r="AA222" s="180"/>
      <c r="AB222" s="180"/>
    </row>
    <row xmlns:x14ac="http://schemas.microsoft.com/office/spreadsheetml/2009/9/ac" r="223" ht="15.75" x14ac:dyDescent="0.25">
      <c r="A223" s="180"/>
      <c r="B223" s="181"/>
      <c r="C223" s="180"/>
      <c r="D223" s="180"/>
      <c r="E223" s="180"/>
      <c r="F223" s="180"/>
      <c r="G223" s="180"/>
      <c r="H223" s="180"/>
      <c r="I223" s="180"/>
      <c r="J223" s="180"/>
      <c r="K223" s="180"/>
      <c r="L223" s="180"/>
      <c r="M223" s="180"/>
      <c r="N223" s="180"/>
      <c r="O223" s="180"/>
      <c r="P223" s="180"/>
      <c r="Q223" s="180"/>
      <c r="R223" s="180"/>
      <c r="S223" s="180"/>
      <c r="T223" s="180"/>
      <c r="U223" s="180"/>
      <c r="V223" s="180"/>
      <c r="W223" s="180"/>
      <c r="X223" s="180"/>
      <c r="Y223" s="180"/>
      <c r="Z223" s="180"/>
      <c r="AA223" s="180"/>
      <c r="AB223" s="180"/>
    </row>
    <row xmlns:x14ac="http://schemas.microsoft.com/office/spreadsheetml/2009/9/ac" r="224" ht="15.75" x14ac:dyDescent="0.25">
      <c r="A224" s="180"/>
      <c r="B224" s="181"/>
      <c r="C224" s="180"/>
      <c r="D224" s="180"/>
      <c r="E224" s="180"/>
      <c r="F224" s="180"/>
      <c r="G224" s="180"/>
      <c r="H224" s="180"/>
      <c r="I224" s="180"/>
      <c r="J224" s="180"/>
      <c r="K224" s="180"/>
      <c r="L224" s="180"/>
      <c r="M224" s="180"/>
      <c r="N224" s="180"/>
      <c r="O224" s="180"/>
      <c r="P224" s="180"/>
      <c r="Q224" s="180"/>
      <c r="R224" s="180"/>
      <c r="S224" s="180"/>
      <c r="T224" s="180"/>
      <c r="U224" s="180"/>
      <c r="V224" s="180"/>
      <c r="W224" s="180"/>
      <c r="X224" s="180"/>
      <c r="Y224" s="180"/>
      <c r="Z224" s="180"/>
      <c r="AA224" s="180"/>
      <c r="AB224" s="180"/>
    </row>
    <row xmlns:x14ac="http://schemas.microsoft.com/office/spreadsheetml/2009/9/ac" r="225" ht="15.75" x14ac:dyDescent="0.25">
      <c r="A225" s="180"/>
      <c r="B225" s="181"/>
      <c r="C225" s="180"/>
      <c r="D225" s="180"/>
      <c r="E225" s="180"/>
      <c r="F225" s="180"/>
      <c r="G225" s="180"/>
      <c r="H225" s="180"/>
      <c r="I225" s="180"/>
      <c r="J225" s="180"/>
      <c r="K225" s="180"/>
      <c r="L225" s="180"/>
      <c r="M225" s="180"/>
      <c r="N225" s="180"/>
      <c r="O225" s="180"/>
      <c r="P225" s="180"/>
      <c r="Q225" s="180"/>
      <c r="R225" s="180"/>
      <c r="S225" s="180"/>
      <c r="T225" s="180"/>
      <c r="U225" s="180"/>
      <c r="V225" s="180"/>
      <c r="W225" s="180"/>
      <c r="X225" s="180"/>
      <c r="Y225" s="180"/>
      <c r="Z225" s="180"/>
      <c r="AA225" s="180"/>
      <c r="AB225" s="180"/>
    </row>
    <row xmlns:x14ac="http://schemas.microsoft.com/office/spreadsheetml/2009/9/ac" r="226" ht="15.75" x14ac:dyDescent="0.25">
      <c r="A226" s="180"/>
      <c r="B226" s="181"/>
      <c r="C226" s="180"/>
      <c r="D226" s="180"/>
      <c r="E226" s="180"/>
      <c r="F226" s="180"/>
      <c r="G226" s="180"/>
      <c r="H226" s="180"/>
      <c r="I226" s="180"/>
      <c r="J226" s="180"/>
      <c r="K226" s="180"/>
      <c r="L226" s="180"/>
      <c r="M226" s="180"/>
      <c r="N226" s="180"/>
      <c r="O226" s="180"/>
      <c r="P226" s="180"/>
      <c r="Q226" s="180"/>
      <c r="R226" s="180"/>
      <c r="S226" s="180"/>
      <c r="T226" s="180"/>
      <c r="U226" s="180"/>
      <c r="V226" s="180"/>
      <c r="W226" s="180"/>
      <c r="X226" s="180"/>
      <c r="Y226" s="180"/>
      <c r="Z226" s="180"/>
      <c r="AA226" s="180"/>
      <c r="AB226" s="180"/>
    </row>
    <row xmlns:x14ac="http://schemas.microsoft.com/office/spreadsheetml/2009/9/ac" r="227" ht="15.75" x14ac:dyDescent="0.25">
      <c r="A227" s="180"/>
      <c r="B227" s="181"/>
      <c r="C227" s="180"/>
      <c r="D227" s="180"/>
      <c r="E227" s="180"/>
      <c r="F227" s="180"/>
      <c r="G227" s="180"/>
      <c r="H227" s="180"/>
      <c r="I227" s="180"/>
      <c r="J227" s="180"/>
      <c r="K227" s="180"/>
      <c r="L227" s="180"/>
      <c r="M227" s="180"/>
      <c r="N227" s="180"/>
      <c r="O227" s="180"/>
      <c r="P227" s="180"/>
      <c r="Q227" s="180"/>
      <c r="R227" s="180"/>
      <c r="S227" s="180"/>
      <c r="T227" s="180"/>
      <c r="U227" s="180"/>
      <c r="V227" s="180"/>
      <c r="W227" s="180"/>
      <c r="X227" s="180"/>
      <c r="Y227" s="180"/>
      <c r="Z227" s="180"/>
      <c r="AA227" s="180"/>
      <c r="AB227" s="180"/>
    </row>
    <row xmlns:x14ac="http://schemas.microsoft.com/office/spreadsheetml/2009/9/ac" r="228" ht="15.75" x14ac:dyDescent="0.25">
      <c r="A228" s="180"/>
      <c r="B228" s="181"/>
      <c r="C228" s="180"/>
      <c r="D228" s="180"/>
      <c r="E228" s="180"/>
      <c r="F228" s="180"/>
      <c r="G228" s="180"/>
      <c r="H228" s="180"/>
      <c r="I228" s="180"/>
      <c r="J228" s="180"/>
      <c r="K228" s="180"/>
      <c r="L228" s="180"/>
      <c r="M228" s="180"/>
      <c r="N228" s="180"/>
      <c r="O228" s="180"/>
      <c r="P228" s="180"/>
      <c r="Q228" s="180"/>
      <c r="R228" s="180"/>
      <c r="S228" s="180"/>
      <c r="T228" s="180"/>
      <c r="U228" s="180"/>
      <c r="V228" s="180"/>
      <c r="W228" s="180"/>
      <c r="X228" s="180"/>
      <c r="Y228" s="180"/>
      <c r="Z228" s="180"/>
      <c r="AA228" s="180"/>
      <c r="AB228" s="180"/>
    </row>
    <row xmlns:x14ac="http://schemas.microsoft.com/office/spreadsheetml/2009/9/ac" r="229" ht="15.75" x14ac:dyDescent="0.25">
      <c r="A229" s="180"/>
      <c r="B229" s="181"/>
      <c r="C229" s="180"/>
      <c r="D229" s="180"/>
      <c r="E229" s="180"/>
      <c r="F229" s="180"/>
      <c r="G229" s="180"/>
      <c r="H229" s="180"/>
      <c r="I229" s="180"/>
      <c r="J229" s="180"/>
      <c r="K229" s="180"/>
      <c r="L229" s="180"/>
      <c r="M229" s="180"/>
      <c r="N229" s="180"/>
      <c r="O229" s="180"/>
      <c r="P229" s="180"/>
      <c r="Q229" s="180"/>
      <c r="R229" s="180"/>
      <c r="S229" s="180"/>
      <c r="T229" s="180"/>
      <c r="U229" s="180"/>
      <c r="V229" s="180"/>
      <c r="W229" s="180"/>
      <c r="X229" s="180"/>
      <c r="Y229" s="180"/>
      <c r="Z229" s="180"/>
      <c r="AA229" s="180"/>
      <c r="AB229" s="180"/>
    </row>
    <row xmlns:x14ac="http://schemas.microsoft.com/office/spreadsheetml/2009/9/ac" r="230" ht="15.75" x14ac:dyDescent="0.25">
      <c r="A230" s="180"/>
      <c r="B230" s="181"/>
      <c r="C230" s="180"/>
      <c r="D230" s="180"/>
      <c r="E230" s="180"/>
      <c r="F230" s="180"/>
      <c r="G230" s="180"/>
      <c r="H230" s="180"/>
      <c r="I230" s="180"/>
      <c r="J230" s="180"/>
      <c r="K230" s="180"/>
      <c r="L230" s="180"/>
      <c r="M230" s="180"/>
      <c r="N230" s="180"/>
      <c r="O230" s="180"/>
      <c r="P230" s="180"/>
      <c r="Q230" s="180"/>
      <c r="R230" s="180"/>
      <c r="S230" s="180"/>
      <c r="T230" s="180"/>
      <c r="U230" s="180"/>
      <c r="V230" s="180"/>
      <c r="W230" s="180"/>
      <c r="X230" s="180"/>
      <c r="Y230" s="180"/>
      <c r="Z230" s="180"/>
      <c r="AA230" s="180"/>
      <c r="AB230" s="180"/>
    </row>
    <row xmlns:x14ac="http://schemas.microsoft.com/office/spreadsheetml/2009/9/ac" r="231" ht="15.75" x14ac:dyDescent="0.25">
      <c r="A231" s="180"/>
      <c r="B231" s="181"/>
      <c r="C231" s="180"/>
      <c r="D231" s="180"/>
      <c r="E231" s="180"/>
      <c r="F231" s="180"/>
      <c r="G231" s="180"/>
      <c r="H231" s="180"/>
      <c r="I231" s="180"/>
      <c r="J231" s="180"/>
      <c r="K231" s="180"/>
      <c r="L231" s="180"/>
      <c r="M231" s="180"/>
      <c r="N231" s="180"/>
      <c r="O231" s="180"/>
      <c r="P231" s="180"/>
      <c r="Q231" s="180"/>
      <c r="R231" s="180"/>
      <c r="S231" s="180"/>
      <c r="T231" s="180"/>
      <c r="U231" s="180"/>
      <c r="V231" s="180"/>
      <c r="W231" s="180"/>
      <c r="X231" s="180"/>
      <c r="Y231" s="180"/>
      <c r="Z231" s="180"/>
      <c r="AA231" s="180"/>
      <c r="AB231" s="180"/>
    </row>
    <row xmlns:x14ac="http://schemas.microsoft.com/office/spreadsheetml/2009/9/ac" r="232" ht="15.75" x14ac:dyDescent="0.25">
      <c r="A232" s="180"/>
      <c r="B232" s="181"/>
      <c r="C232" s="180"/>
      <c r="D232" s="180"/>
      <c r="E232" s="180"/>
      <c r="F232" s="180"/>
      <c r="G232" s="180"/>
      <c r="H232" s="180"/>
      <c r="I232" s="180"/>
      <c r="J232" s="180"/>
      <c r="K232" s="180"/>
      <c r="L232" s="180"/>
      <c r="M232" s="180"/>
      <c r="N232" s="180"/>
      <c r="O232" s="180"/>
      <c r="P232" s="180"/>
      <c r="Q232" s="180"/>
      <c r="R232" s="180"/>
      <c r="S232" s="180"/>
      <c r="T232" s="180"/>
      <c r="U232" s="180"/>
      <c r="V232" s="180"/>
      <c r="W232" s="180"/>
      <c r="X232" s="180"/>
      <c r="Y232" s="180"/>
      <c r="Z232" s="180"/>
      <c r="AA232" s="180"/>
      <c r="AB232" s="180"/>
    </row>
    <row xmlns:x14ac="http://schemas.microsoft.com/office/spreadsheetml/2009/9/ac" r="233" ht="15.75" x14ac:dyDescent="0.25">
      <c r="A233" s="180"/>
      <c r="B233" s="181"/>
      <c r="C233" s="180"/>
      <c r="D233" s="180"/>
      <c r="E233" s="180"/>
      <c r="F233" s="180"/>
      <c r="G233" s="180"/>
      <c r="H233" s="180"/>
      <c r="I233" s="180"/>
      <c r="J233" s="180"/>
      <c r="K233" s="180"/>
      <c r="L233" s="180"/>
      <c r="M233" s="180"/>
      <c r="N233" s="180"/>
      <c r="O233" s="180"/>
      <c r="P233" s="180"/>
      <c r="Q233" s="180"/>
      <c r="R233" s="180"/>
      <c r="S233" s="180"/>
      <c r="T233" s="180"/>
      <c r="U233" s="180"/>
      <c r="V233" s="180"/>
      <c r="W233" s="180"/>
      <c r="X233" s="180"/>
      <c r="Y233" s="180"/>
      <c r="Z233" s="180"/>
      <c r="AA233" s="180"/>
    </row>
    <row xmlns:x14ac="http://schemas.microsoft.com/office/spreadsheetml/2009/9/ac" r="234" ht="15.75" x14ac:dyDescent="0.25">
      <c r="A234" s="180"/>
      <c r="B234" s="181"/>
      <c r="C234" s="180"/>
      <c r="D234" s="180"/>
      <c r="E234" s="180"/>
      <c r="F234" s="180"/>
      <c r="G234" s="180"/>
      <c r="H234" s="180"/>
      <c r="I234" s="180"/>
      <c r="J234" s="180"/>
      <c r="K234" s="180"/>
      <c r="L234" s="180"/>
      <c r="M234" s="180"/>
      <c r="N234" s="180"/>
      <c r="O234" s="180"/>
      <c r="P234" s="180"/>
      <c r="Q234" s="180"/>
      <c r="R234" s="180"/>
      <c r="S234" s="180"/>
      <c r="T234" s="180"/>
      <c r="U234" s="180"/>
      <c r="V234" s="180"/>
      <c r="W234" s="180"/>
      <c r="X234" s="180"/>
      <c r="Y234" s="180"/>
      <c r="Z234" s="180"/>
      <c r="AA234" s="180"/>
    </row>
    <row xmlns:x14ac="http://schemas.microsoft.com/office/spreadsheetml/2009/9/ac" r="235" ht="15.75" x14ac:dyDescent="0.25">
      <c r="A235" s="180"/>
      <c r="B235" s="181"/>
      <c r="C235" s="180"/>
      <c r="D235" s="180"/>
      <c r="E235" s="180"/>
      <c r="F235" s="180"/>
      <c r="G235" s="180"/>
      <c r="H235" s="180"/>
      <c r="I235" s="180"/>
      <c r="J235" s="180"/>
      <c r="K235" s="180"/>
      <c r="L235" s="180"/>
      <c r="M235" s="180"/>
      <c r="N235" s="180"/>
      <c r="O235" s="180"/>
      <c r="P235" s="180"/>
      <c r="Q235" s="180"/>
      <c r="R235" s="180"/>
      <c r="S235" s="180"/>
      <c r="T235" s="180"/>
      <c r="U235" s="180"/>
      <c r="V235" s="180"/>
      <c r="W235" s="180"/>
      <c r="X235" s="180"/>
      <c r="Y235" s="180"/>
      <c r="Z235" s="180"/>
      <c r="AA235" s="180"/>
    </row>
    <row xmlns:x14ac="http://schemas.microsoft.com/office/spreadsheetml/2009/9/ac" r="236" ht="15.75" x14ac:dyDescent="0.25">
      <c r="A236" s="180"/>
      <c r="B236" s="181"/>
      <c r="C236" s="180"/>
      <c r="D236" s="180"/>
      <c r="E236" s="180"/>
      <c r="F236" s="180"/>
      <c r="G236" s="180"/>
      <c r="H236" s="180"/>
      <c r="I236" s="180"/>
      <c r="J236" s="180"/>
      <c r="K236" s="180"/>
      <c r="L236" s="180"/>
      <c r="M236" s="180"/>
      <c r="N236" s="180"/>
      <c r="O236" s="180"/>
      <c r="P236" s="180"/>
      <c r="Q236" s="180"/>
      <c r="R236" s="180"/>
      <c r="S236" s="180"/>
      <c r="T236" s="180"/>
      <c r="U236" s="180"/>
      <c r="V236" s="180"/>
      <c r="W236" s="180"/>
      <c r="X236" s="180"/>
      <c r="Y236" s="180"/>
      <c r="Z236" s="180"/>
      <c r="AA236" s="180"/>
    </row>
    <row xmlns:x14ac="http://schemas.microsoft.com/office/spreadsheetml/2009/9/ac" r="237" ht="15.75" x14ac:dyDescent="0.25">
      <c r="A237" s="180"/>
      <c r="B237" s="181"/>
      <c r="C237" s="180"/>
      <c r="D237" s="180"/>
      <c r="E237" s="180"/>
      <c r="F237" s="180"/>
      <c r="G237" s="180"/>
      <c r="H237" s="180"/>
      <c r="I237" s="180"/>
      <c r="J237" s="180"/>
      <c r="K237" s="180"/>
      <c r="L237" s="180"/>
      <c r="M237" s="180"/>
      <c r="N237" s="180"/>
      <c r="O237" s="180"/>
      <c r="P237" s="180"/>
      <c r="Q237" s="180"/>
      <c r="R237" s="180"/>
      <c r="S237" s="180"/>
      <c r="T237" s="180"/>
      <c r="U237" s="180"/>
      <c r="V237" s="180"/>
      <c r="W237" s="180"/>
      <c r="X237" s="180"/>
      <c r="Y237" s="180"/>
      <c r="Z237" s="180"/>
      <c r="AA237" s="180"/>
    </row>
    <row xmlns:x14ac="http://schemas.microsoft.com/office/spreadsheetml/2009/9/ac" r="238" ht="15.75" x14ac:dyDescent="0.25">
      <c r="A238" s="180"/>
      <c r="B238" s="181"/>
      <c r="C238" s="180"/>
      <c r="D238" s="180"/>
      <c r="E238" s="180"/>
      <c r="F238" s="180"/>
      <c r="G238" s="180"/>
      <c r="H238" s="180"/>
      <c r="I238" s="180"/>
      <c r="J238" s="180"/>
      <c r="K238" s="180"/>
      <c r="L238" s="180"/>
      <c r="M238" s="180"/>
      <c r="N238" s="180"/>
      <c r="O238" s="180"/>
      <c r="P238" s="180"/>
      <c r="Q238" s="180"/>
      <c r="R238" s="180"/>
      <c r="S238" s="180"/>
      <c r="T238" s="180"/>
      <c r="U238" s="180"/>
      <c r="V238" s="180"/>
      <c r="W238" s="180"/>
      <c r="X238" s="180"/>
      <c r="Y238" s="180"/>
      <c r="Z238" s="180"/>
      <c r="AA238" s="180"/>
    </row>
    <row xmlns:x14ac="http://schemas.microsoft.com/office/spreadsheetml/2009/9/ac" r="239" ht="15.75" x14ac:dyDescent="0.25">
      <c r="A239" s="180"/>
      <c r="B239" s="181"/>
      <c r="C239" s="180"/>
      <c r="D239" s="180"/>
      <c r="E239" s="180"/>
      <c r="F239" s="180"/>
      <c r="G239" s="180"/>
      <c r="H239" s="180"/>
      <c r="I239" s="180"/>
      <c r="J239" s="180"/>
      <c r="K239" s="180"/>
      <c r="L239" s="180"/>
      <c r="M239" s="180"/>
      <c r="N239" s="180"/>
      <c r="O239" s="180"/>
      <c r="P239" s="180"/>
      <c r="Q239" s="180"/>
      <c r="R239" s="180"/>
      <c r="S239" s="180"/>
      <c r="T239" s="180"/>
      <c r="U239" s="180"/>
      <c r="V239" s="180"/>
      <c r="W239" s="180"/>
      <c r="X239" s="180"/>
      <c r="Y239" s="180"/>
      <c r="Z239" s="180"/>
      <c r="AA239" s="180"/>
    </row>
    <row xmlns:x14ac="http://schemas.microsoft.com/office/spreadsheetml/2009/9/ac" r="240" ht="15.75" x14ac:dyDescent="0.25">
      <c r="A240" s="180"/>
      <c r="B240" s="181"/>
      <c r="C240" s="180"/>
      <c r="D240" s="180"/>
      <c r="E240" s="180"/>
      <c r="F240" s="180"/>
      <c r="G240" s="180"/>
      <c r="H240" s="180"/>
      <c r="I240" s="180"/>
      <c r="J240" s="180"/>
      <c r="K240" s="180"/>
      <c r="L240" s="180"/>
      <c r="M240" s="180"/>
      <c r="N240" s="180"/>
      <c r="O240" s="180"/>
      <c r="P240" s="180"/>
      <c r="Q240" s="180"/>
      <c r="R240" s="180"/>
      <c r="S240" s="180"/>
      <c r="T240" s="180"/>
      <c r="U240" s="180"/>
      <c r="V240" s="180"/>
      <c r="W240" s="180"/>
      <c r="X240" s="180"/>
      <c r="Y240" s="180"/>
      <c r="Z240" s="180"/>
      <c r="AA240" s="180"/>
    </row>
    <row xmlns:x14ac="http://schemas.microsoft.com/office/spreadsheetml/2009/9/ac" r="241" ht="15.75" x14ac:dyDescent="0.25">
      <c r="A241" s="180"/>
      <c r="B241" s="181"/>
      <c r="C241" s="180"/>
      <c r="D241" s="180"/>
      <c r="E241" s="180"/>
      <c r="F241" s="180"/>
      <c r="G241" s="180"/>
      <c r="H241" s="180"/>
      <c r="I241" s="180"/>
      <c r="J241" s="180"/>
      <c r="K241" s="180"/>
      <c r="L241" s="180"/>
      <c r="M241" s="180"/>
      <c r="N241" s="180"/>
      <c r="O241" s="180"/>
      <c r="P241" s="180"/>
      <c r="Q241" s="180"/>
      <c r="R241" s="180"/>
      <c r="S241" s="180"/>
      <c r="T241" s="180"/>
      <c r="U241" s="180"/>
      <c r="V241" s="180"/>
      <c r="W241" s="180"/>
      <c r="X241" s="180"/>
      <c r="Y241" s="180"/>
      <c r="Z241" s="180"/>
      <c r="AA241" s="180"/>
    </row>
    <row xmlns:x14ac="http://schemas.microsoft.com/office/spreadsheetml/2009/9/ac" r="242" ht="15.75" x14ac:dyDescent="0.25">
      <c r="A242" s="180"/>
      <c r="B242" s="181"/>
      <c r="C242" s="180"/>
      <c r="D242" s="180"/>
      <c r="E242" s="180"/>
      <c r="F242" s="180"/>
      <c r="G242" s="180"/>
      <c r="H242" s="180"/>
      <c r="I242" s="180"/>
      <c r="J242" s="180"/>
      <c r="K242" s="180"/>
      <c r="L242" s="180"/>
      <c r="M242" s="180"/>
      <c r="N242" s="180"/>
      <c r="O242" s="180"/>
      <c r="P242" s="180"/>
      <c r="Q242" s="180"/>
      <c r="R242" s="180"/>
      <c r="S242" s="180"/>
      <c r="T242" s="180"/>
      <c r="U242" s="180"/>
      <c r="V242" s="180"/>
      <c r="W242" s="180"/>
      <c r="X242" s="180"/>
      <c r="Y242" s="180"/>
      <c r="Z242" s="180"/>
      <c r="AA242" s="180"/>
    </row>
    <row xmlns:x14ac="http://schemas.microsoft.com/office/spreadsheetml/2009/9/ac" r="243" ht="15.75" x14ac:dyDescent="0.25">
      <c r="A243" s="180"/>
      <c r="B243" s="181"/>
      <c r="C243" s="180"/>
      <c r="D243" s="180"/>
      <c r="E243" s="180"/>
      <c r="F243" s="180"/>
      <c r="G243" s="180"/>
      <c r="H243" s="180"/>
      <c r="I243" s="180"/>
      <c r="J243" s="180"/>
      <c r="K243" s="180"/>
      <c r="L243" s="180"/>
      <c r="M243" s="180"/>
      <c r="N243" s="180"/>
      <c r="O243" s="180"/>
      <c r="P243" s="180"/>
      <c r="Q243" s="180"/>
      <c r="R243" s="180"/>
      <c r="S243" s="180"/>
      <c r="T243" s="180"/>
      <c r="U243" s="180"/>
      <c r="V243" s="180"/>
      <c r="W243" s="180"/>
      <c r="X243" s="180"/>
      <c r="Y243" s="180"/>
      <c r="Z243" s="180"/>
      <c r="AA243" s="180"/>
    </row>
    <row xmlns:x14ac="http://schemas.microsoft.com/office/spreadsheetml/2009/9/ac" r="244" ht="15.75" x14ac:dyDescent="0.25">
      <c r="A244" s="180"/>
      <c r="B244" s="181"/>
      <c r="C244" s="180"/>
      <c r="D244" s="180"/>
      <c r="E244" s="180"/>
      <c r="F244" s="180"/>
      <c r="G244" s="180"/>
      <c r="H244" s="180"/>
      <c r="I244" s="180"/>
      <c r="J244" s="180"/>
      <c r="K244" s="180"/>
      <c r="L244" s="180"/>
      <c r="M244" s="180"/>
      <c r="N244" s="180"/>
      <c r="O244" s="180"/>
      <c r="P244" s="180"/>
      <c r="Q244" s="180"/>
      <c r="R244" s="180"/>
      <c r="S244" s="180"/>
      <c r="T244" s="180"/>
      <c r="U244" s="180"/>
      <c r="V244" s="180"/>
      <c r="W244" s="180"/>
      <c r="X244" s="180"/>
      <c r="Y244" s="180"/>
      <c r="Z244" s="180"/>
      <c r="AA244" s="180"/>
    </row>
    <row xmlns:x14ac="http://schemas.microsoft.com/office/spreadsheetml/2009/9/ac" r="245" ht="15.75" x14ac:dyDescent="0.25">
      <c r="A245" s="180"/>
      <c r="B245" s="181"/>
      <c r="C245" s="180"/>
      <c r="D245" s="180"/>
      <c r="E245" s="180"/>
      <c r="F245" s="180"/>
      <c r="G245" s="180"/>
      <c r="H245" s="180"/>
      <c r="I245" s="180"/>
      <c r="J245" s="180"/>
      <c r="K245" s="180"/>
      <c r="L245" s="180"/>
      <c r="M245" s="180"/>
      <c r="N245" s="180"/>
      <c r="O245" s="180"/>
      <c r="P245" s="180"/>
      <c r="Q245" s="180"/>
      <c r="R245" s="180"/>
      <c r="S245" s="180"/>
      <c r="T245" s="180"/>
      <c r="U245" s="180"/>
      <c r="V245" s="180"/>
      <c r="W245" s="180"/>
      <c r="X245" s="180"/>
      <c r="Y245" s="180"/>
      <c r="Z245" s="180"/>
      <c r="AA245" s="180"/>
    </row>
    <row xmlns:x14ac="http://schemas.microsoft.com/office/spreadsheetml/2009/9/ac" r="246" ht="15.75" x14ac:dyDescent="0.25">
      <c r="A246" s="180"/>
      <c r="B246" s="181"/>
      <c r="C246" s="180"/>
      <c r="D246" s="180"/>
      <c r="E246" s="180"/>
      <c r="F246" s="180"/>
      <c r="G246" s="180"/>
      <c r="H246" s="180"/>
      <c r="I246" s="180"/>
      <c r="J246" s="180"/>
      <c r="K246" s="180"/>
      <c r="L246" s="180"/>
      <c r="M246" s="180"/>
      <c r="N246" s="180"/>
      <c r="O246" s="180"/>
      <c r="P246" s="180"/>
      <c r="Q246" s="180"/>
      <c r="R246" s="180"/>
      <c r="S246" s="180"/>
      <c r="T246" s="180"/>
      <c r="U246" s="180"/>
      <c r="V246" s="180"/>
      <c r="W246" s="180"/>
      <c r="X246" s="180"/>
      <c r="Y246" s="180"/>
      <c r="Z246" s="180"/>
      <c r="AA246" s="180"/>
    </row>
    <row xmlns:x14ac="http://schemas.microsoft.com/office/spreadsheetml/2009/9/ac" r="247" ht="15.75" x14ac:dyDescent="0.25">
      <c r="A247" s="180"/>
      <c r="B247" s="181"/>
      <c r="C247" s="180"/>
      <c r="D247" s="180"/>
      <c r="E247" s="180"/>
      <c r="F247" s="180"/>
      <c r="G247" s="180"/>
      <c r="H247" s="180"/>
      <c r="I247" s="180"/>
      <c r="J247" s="180"/>
      <c r="K247" s="180"/>
      <c r="L247" s="180"/>
      <c r="M247" s="180"/>
      <c r="N247" s="180"/>
      <c r="O247" s="180"/>
      <c r="P247" s="180"/>
      <c r="Q247" s="180"/>
      <c r="R247" s="180"/>
      <c r="S247" s="180"/>
      <c r="T247" s="180"/>
      <c r="U247" s="180"/>
      <c r="V247" s="180"/>
      <c r="W247" s="180"/>
      <c r="X247" s="180"/>
      <c r="Y247" s="180"/>
      <c r="Z247" s="180"/>
      <c r="AA247" s="180"/>
    </row>
    <row xmlns:x14ac="http://schemas.microsoft.com/office/spreadsheetml/2009/9/ac" r="248" ht="15.75" x14ac:dyDescent="0.25">
      <c r="A248" s="180"/>
      <c r="B248" s="181"/>
      <c r="C248" s="180"/>
      <c r="D248" s="180"/>
      <c r="E248" s="180"/>
      <c r="F248" s="180"/>
      <c r="G248" s="180"/>
      <c r="H248" s="180"/>
      <c r="I248" s="180"/>
      <c r="J248" s="180"/>
      <c r="K248" s="180"/>
      <c r="L248" s="180"/>
      <c r="M248" s="180"/>
      <c r="N248" s="180"/>
      <c r="O248" s="180"/>
      <c r="P248" s="180"/>
      <c r="Q248" s="180"/>
      <c r="R248" s="180"/>
      <c r="S248" s="180"/>
      <c r="T248" s="180"/>
      <c r="U248" s="180"/>
      <c r="V248" s="180"/>
      <c r="W248" s="180"/>
      <c r="X248" s="180"/>
      <c r="Y248" s="180"/>
      <c r="Z248" s="180"/>
      <c r="AA248" s="180"/>
    </row>
    <row xmlns:x14ac="http://schemas.microsoft.com/office/spreadsheetml/2009/9/ac" r="249" ht="15.75" x14ac:dyDescent="0.25">
      <c r="A249" s="180"/>
      <c r="B249" s="181"/>
      <c r="C249" s="180"/>
      <c r="D249" s="180"/>
      <c r="E249" s="180"/>
      <c r="F249" s="180"/>
      <c r="G249" s="180"/>
      <c r="H249" s="180"/>
      <c r="I249" s="180"/>
      <c r="J249" s="180"/>
      <c r="K249" s="180"/>
      <c r="L249" s="180"/>
      <c r="M249" s="180"/>
      <c r="N249" s="180"/>
      <c r="O249" s="180"/>
      <c r="P249" s="180"/>
      <c r="Q249" s="180"/>
      <c r="R249" s="180"/>
      <c r="S249" s="180"/>
      <c r="T249" s="180"/>
      <c r="U249" s="180"/>
      <c r="V249" s="180"/>
      <c r="W249" s="180"/>
      <c r="X249" s="180"/>
      <c r="Y249" s="180"/>
      <c r="Z249" s="180"/>
      <c r="AA249" s="180"/>
    </row>
    <row xmlns:x14ac="http://schemas.microsoft.com/office/spreadsheetml/2009/9/ac" r="250" ht="15.75" x14ac:dyDescent="0.25">
      <c r="A250" s="180"/>
      <c r="B250" s="181"/>
      <c r="C250" s="180"/>
      <c r="D250" s="180"/>
      <c r="E250" s="180"/>
      <c r="F250" s="180"/>
      <c r="G250" s="180"/>
      <c r="H250" s="180"/>
      <c r="I250" s="180"/>
      <c r="J250" s="180"/>
      <c r="K250" s="180"/>
      <c r="L250" s="180"/>
      <c r="M250" s="180"/>
      <c r="N250" s="180"/>
      <c r="O250" s="180"/>
      <c r="P250" s="180"/>
      <c r="Q250" s="180"/>
      <c r="R250" s="180"/>
      <c r="S250" s="180"/>
      <c r="T250" s="180"/>
      <c r="U250" s="180"/>
      <c r="V250" s="180"/>
      <c r="W250" s="180"/>
      <c r="X250" s="180"/>
      <c r="Y250" s="180"/>
      <c r="Z250" s="180"/>
      <c r="AA250" s="180"/>
    </row>
    <row xmlns:x14ac="http://schemas.microsoft.com/office/spreadsheetml/2009/9/ac" r="251" ht="15.75" x14ac:dyDescent="0.25">
      <c r="A251" s="180"/>
      <c r="B251" s="181"/>
      <c r="C251" s="180"/>
      <c r="D251" s="180"/>
      <c r="E251" s="180"/>
      <c r="F251" s="180"/>
      <c r="G251" s="180"/>
      <c r="H251" s="180"/>
      <c r="I251" s="180"/>
      <c r="J251" s="180"/>
      <c r="K251" s="180"/>
      <c r="L251" s="180"/>
      <c r="M251" s="180"/>
      <c r="N251" s="180"/>
      <c r="O251" s="180"/>
      <c r="P251" s="180"/>
      <c r="Q251" s="180"/>
      <c r="R251" s="180"/>
      <c r="S251" s="180"/>
      <c r="T251" s="180"/>
      <c r="U251" s="180"/>
      <c r="V251" s="180"/>
      <c r="W251" s="180"/>
      <c r="X251" s="180"/>
      <c r="Y251" s="180"/>
      <c r="Z251" s="180"/>
      <c r="AA251" s="180"/>
    </row>
    <row xmlns:x14ac="http://schemas.microsoft.com/office/spreadsheetml/2009/9/ac" r="252" ht="15.75" x14ac:dyDescent="0.25">
      <c r="A252" s="180"/>
      <c r="B252" s="181"/>
      <c r="C252" s="180"/>
      <c r="D252" s="180"/>
      <c r="E252" s="180"/>
      <c r="F252" s="180"/>
      <c r="G252" s="180"/>
      <c r="H252" s="180"/>
      <c r="I252" s="180"/>
      <c r="J252" s="180"/>
      <c r="K252" s="180"/>
      <c r="L252" s="180"/>
      <c r="M252" s="180"/>
      <c r="N252" s="180"/>
      <c r="O252" s="180"/>
      <c r="P252" s="180"/>
      <c r="Q252" s="180"/>
      <c r="R252" s="180"/>
      <c r="S252" s="180"/>
      <c r="T252" s="180"/>
      <c r="U252" s="180"/>
      <c r="V252" s="180"/>
      <c r="W252" s="180"/>
      <c r="X252" s="180"/>
      <c r="Y252" s="180"/>
      <c r="Z252" s="180"/>
      <c r="AA252" s="180"/>
    </row>
    <row xmlns:x14ac="http://schemas.microsoft.com/office/spreadsheetml/2009/9/ac" r="253" ht="15.75" x14ac:dyDescent="0.25">
      <c r="A253" s="180"/>
      <c r="B253" s="181"/>
      <c r="C253" s="180"/>
      <c r="D253" s="180"/>
      <c r="E253" s="180"/>
      <c r="F253" s="180"/>
      <c r="G253" s="180"/>
      <c r="H253" s="180"/>
      <c r="I253" s="180"/>
      <c r="J253" s="180"/>
      <c r="K253" s="180"/>
      <c r="L253" s="180"/>
      <c r="M253" s="180"/>
      <c r="N253" s="180"/>
      <c r="O253" s="180"/>
      <c r="P253" s="180"/>
      <c r="Q253" s="180"/>
      <c r="R253" s="180"/>
      <c r="S253" s="180"/>
      <c r="T253" s="180"/>
      <c r="U253" s="180"/>
      <c r="V253" s="180"/>
      <c r="W253" s="180"/>
      <c r="X253" s="180"/>
      <c r="Y253" s="180"/>
      <c r="Z253" s="180"/>
      <c r="AA253" s="180"/>
    </row>
    <row xmlns:x14ac="http://schemas.microsoft.com/office/spreadsheetml/2009/9/ac" r="254" ht="15.75" x14ac:dyDescent="0.25">
      <c r="A254" s="180"/>
      <c r="B254" s="181"/>
      <c r="C254" s="180"/>
      <c r="D254" s="180"/>
      <c r="E254" s="180"/>
      <c r="F254" s="180"/>
      <c r="G254" s="180"/>
      <c r="H254" s="180"/>
      <c r="I254" s="180"/>
      <c r="J254" s="180"/>
      <c r="K254" s="180"/>
      <c r="L254" s="180"/>
      <c r="M254" s="180"/>
      <c r="N254" s="180"/>
      <c r="O254" s="180"/>
      <c r="P254" s="180"/>
      <c r="Q254" s="180"/>
      <c r="R254" s="180"/>
      <c r="S254" s="180"/>
      <c r="T254" s="180"/>
      <c r="U254" s="180"/>
      <c r="V254" s="180"/>
      <c r="W254" s="180"/>
      <c r="X254" s="180"/>
      <c r="Y254" s="180"/>
      <c r="Z254" s="180"/>
      <c r="AA254" s="180"/>
    </row>
    <row xmlns:x14ac="http://schemas.microsoft.com/office/spreadsheetml/2009/9/ac" r="255" ht="15.75" x14ac:dyDescent="0.25">
      <c r="A255" s="180"/>
      <c r="B255" s="181"/>
      <c r="C255" s="180"/>
      <c r="D255" s="180"/>
      <c r="E255" s="180"/>
      <c r="F255" s="180"/>
      <c r="G255" s="180"/>
      <c r="H255" s="180"/>
      <c r="I255" s="180"/>
      <c r="J255" s="180"/>
      <c r="K255" s="180"/>
      <c r="L255" s="180"/>
      <c r="M255" s="180"/>
      <c r="N255" s="180"/>
      <c r="O255" s="180"/>
      <c r="P255" s="180"/>
      <c r="Q255" s="180"/>
      <c r="R255" s="180"/>
      <c r="S255" s="180"/>
      <c r="T255" s="180"/>
      <c r="U255" s="180"/>
      <c r="V255" s="180"/>
      <c r="W255" s="180"/>
      <c r="X255" s="180"/>
      <c r="Y255" s="180"/>
      <c r="Z255" s="180"/>
      <c r="AA255" s="180"/>
    </row>
    <row xmlns:x14ac="http://schemas.microsoft.com/office/spreadsheetml/2009/9/ac" r="256" ht="15.75" x14ac:dyDescent="0.25">
      <c r="A256" s="180"/>
      <c r="B256" s="181"/>
      <c r="C256" s="180"/>
      <c r="D256" s="180"/>
      <c r="E256" s="180"/>
      <c r="F256" s="180"/>
      <c r="G256" s="180"/>
      <c r="H256" s="180"/>
      <c r="I256" s="180"/>
      <c r="J256" s="180"/>
      <c r="K256" s="180"/>
      <c r="L256" s="180"/>
      <c r="M256" s="180"/>
      <c r="N256" s="180"/>
      <c r="O256" s="180"/>
      <c r="P256" s="180"/>
      <c r="Q256" s="180"/>
      <c r="R256" s="180"/>
      <c r="S256" s="180"/>
      <c r="T256" s="180"/>
      <c r="U256" s="180"/>
      <c r="V256" s="180"/>
      <c r="W256" s="180"/>
      <c r="X256" s="180"/>
      <c r="Y256" s="180"/>
      <c r="Z256" s="180"/>
      <c r="AA256" s="180"/>
    </row>
    <row xmlns:x14ac="http://schemas.microsoft.com/office/spreadsheetml/2009/9/ac" r="257" ht="15.75" x14ac:dyDescent="0.25">
      <c r="A257" s="180"/>
      <c r="B257" s="181"/>
      <c r="C257" s="180"/>
      <c r="D257" s="180"/>
      <c r="E257" s="180"/>
      <c r="F257" s="180"/>
      <c r="G257" s="180"/>
      <c r="H257" s="180"/>
      <c r="I257" s="180"/>
      <c r="J257" s="180"/>
      <c r="K257" s="180"/>
      <c r="L257" s="180"/>
      <c r="M257" s="180"/>
      <c r="N257" s="180"/>
      <c r="O257" s="180"/>
      <c r="P257" s="180"/>
      <c r="Q257" s="180"/>
      <c r="R257" s="180"/>
      <c r="S257" s="180"/>
      <c r="T257" s="180"/>
      <c r="U257" s="180"/>
      <c r="V257" s="180"/>
      <c r="W257" s="180"/>
      <c r="X257" s="180"/>
      <c r="Y257" s="180"/>
      <c r="Z257" s="180"/>
      <c r="AA257" s="180"/>
    </row>
    <row xmlns:x14ac="http://schemas.microsoft.com/office/spreadsheetml/2009/9/ac" r="258" ht="15.75" x14ac:dyDescent="0.25">
      <c r="A258" s="180"/>
      <c r="B258" s="181"/>
      <c r="C258" s="180"/>
      <c r="D258" s="180"/>
      <c r="E258" s="180"/>
      <c r="F258" s="180"/>
      <c r="G258" s="180"/>
      <c r="H258" s="180"/>
      <c r="I258" s="180"/>
      <c r="J258" s="180"/>
      <c r="K258" s="180"/>
      <c r="L258" s="180"/>
      <c r="M258" s="180"/>
      <c r="N258" s="180"/>
      <c r="O258" s="180"/>
      <c r="P258" s="180"/>
      <c r="Q258" s="180"/>
      <c r="R258" s="180"/>
      <c r="S258" s="180"/>
      <c r="T258" s="180"/>
      <c r="U258" s="180"/>
      <c r="V258" s="180"/>
      <c r="W258" s="180"/>
      <c r="X258" s="180"/>
      <c r="Y258" s="180"/>
      <c r="Z258" s="180"/>
      <c r="AA258" s="180"/>
    </row>
    <row xmlns:x14ac="http://schemas.microsoft.com/office/spreadsheetml/2009/9/ac" r="259" ht="15.75" x14ac:dyDescent="0.25">
      <c r="A259" s="180"/>
      <c r="B259" s="181"/>
      <c r="C259" s="180"/>
      <c r="D259" s="180"/>
      <c r="E259" s="180"/>
      <c r="F259" s="180"/>
      <c r="G259" s="180"/>
      <c r="H259" s="180"/>
      <c r="I259" s="180"/>
      <c r="J259" s="180"/>
      <c r="K259" s="180"/>
      <c r="L259" s="180"/>
      <c r="M259" s="180"/>
      <c r="N259" s="180"/>
      <c r="O259" s="180"/>
      <c r="P259" s="180"/>
      <c r="Q259" s="180"/>
      <c r="R259" s="180"/>
      <c r="S259" s="180"/>
      <c r="T259" s="180"/>
      <c r="U259" s="180"/>
      <c r="V259" s="180"/>
      <c r="W259" s="180"/>
      <c r="X259" s="180"/>
      <c r="Y259" s="180"/>
      <c r="Z259" s="180"/>
      <c r="AA259" s="180"/>
    </row>
    <row xmlns:x14ac="http://schemas.microsoft.com/office/spreadsheetml/2009/9/ac" r="260" ht="15.75" x14ac:dyDescent="0.25">
      <c r="A260" s="180"/>
      <c r="B260" s="181"/>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row>
    <row xmlns:x14ac="http://schemas.microsoft.com/office/spreadsheetml/2009/9/ac" r="261" ht="15.75" x14ac:dyDescent="0.25">
      <c r="A261" s="180"/>
      <c r="B261" s="181"/>
      <c r="C261" s="180"/>
      <c r="D261" s="180"/>
      <c r="E261" s="180"/>
      <c r="F261" s="180"/>
      <c r="G261" s="180"/>
      <c r="H261" s="180"/>
      <c r="I261" s="180"/>
      <c r="J261" s="180"/>
      <c r="K261" s="180"/>
      <c r="L261" s="180"/>
      <c r="M261" s="180"/>
      <c r="N261" s="180"/>
      <c r="O261" s="180"/>
      <c r="P261" s="180"/>
      <c r="Q261" s="180"/>
      <c r="R261" s="180"/>
      <c r="S261" s="180"/>
      <c r="T261" s="180"/>
      <c r="U261" s="180"/>
      <c r="V261" s="180"/>
      <c r="W261" s="180"/>
      <c r="X261" s="180"/>
      <c r="Y261" s="180"/>
      <c r="Z261" s="180"/>
      <c r="AA261" s="180"/>
    </row>
    <row xmlns:x14ac="http://schemas.microsoft.com/office/spreadsheetml/2009/9/ac" r="262" ht="15.75" x14ac:dyDescent="0.25">
      <c r="A262" s="180"/>
      <c r="B262" s="181"/>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row>
    <row xmlns:x14ac="http://schemas.microsoft.com/office/spreadsheetml/2009/9/ac" r="263" ht="15.75" x14ac:dyDescent="0.25">
      <c r="A263" s="180"/>
      <c r="B263" s="181"/>
      <c r="C263" s="180"/>
      <c r="D263" s="180"/>
      <c r="E263" s="180"/>
      <c r="F263" s="180"/>
      <c r="G263" s="180"/>
      <c r="H263" s="180"/>
      <c r="I263" s="180"/>
      <c r="J263" s="180"/>
      <c r="K263" s="180"/>
      <c r="L263" s="180"/>
      <c r="M263" s="180"/>
      <c r="N263" s="180"/>
      <c r="O263" s="180"/>
      <c r="P263" s="180"/>
      <c r="Q263" s="180"/>
      <c r="R263" s="180"/>
      <c r="S263" s="180"/>
      <c r="T263" s="180"/>
      <c r="U263" s="180"/>
      <c r="V263" s="180"/>
      <c r="W263" s="180"/>
      <c r="X263" s="180"/>
      <c r="Y263" s="180"/>
      <c r="Z263" s="180"/>
      <c r="AA263" s="180"/>
    </row>
    <row xmlns:x14ac="http://schemas.microsoft.com/office/spreadsheetml/2009/9/ac" r="264" ht="15.75" x14ac:dyDescent="0.25">
      <c r="A264" s="180"/>
      <c r="B264" s="181"/>
      <c r="C264" s="180"/>
      <c r="D264" s="180"/>
      <c r="E264" s="180"/>
      <c r="F264" s="180"/>
      <c r="G264" s="180"/>
      <c r="H264" s="180"/>
      <c r="I264" s="180"/>
      <c r="J264" s="180"/>
      <c r="K264" s="180"/>
      <c r="L264" s="180"/>
      <c r="M264" s="180"/>
      <c r="N264" s="180"/>
      <c r="O264" s="180"/>
      <c r="P264" s="180"/>
      <c r="Q264" s="180"/>
      <c r="R264" s="180"/>
      <c r="S264" s="180"/>
      <c r="T264" s="180"/>
      <c r="U264" s="180"/>
      <c r="V264" s="180"/>
      <c r="W264" s="180"/>
      <c r="X264" s="180"/>
      <c r="Y264" s="180"/>
      <c r="Z264" s="180"/>
      <c r="AA264" s="180"/>
    </row>
    <row xmlns:x14ac="http://schemas.microsoft.com/office/spreadsheetml/2009/9/ac" r="265" ht="15.75" x14ac:dyDescent="0.25">
      <c r="A265" s="180"/>
      <c r="B265" s="181"/>
      <c r="C265" s="180"/>
      <c r="D265" s="180"/>
      <c r="E265" s="180"/>
      <c r="F265" s="180"/>
      <c r="G265" s="180"/>
      <c r="H265" s="180"/>
      <c r="I265" s="180"/>
      <c r="J265" s="180"/>
      <c r="K265" s="180"/>
      <c r="L265" s="180"/>
      <c r="M265" s="180"/>
      <c r="N265" s="180"/>
      <c r="O265" s="180"/>
      <c r="P265" s="180"/>
      <c r="Q265" s="180"/>
      <c r="R265" s="180"/>
      <c r="S265" s="180"/>
      <c r="T265" s="180"/>
      <c r="U265" s="180"/>
      <c r="V265" s="180"/>
      <c r="W265" s="180"/>
      <c r="X265" s="180"/>
      <c r="Y265" s="180"/>
      <c r="Z265" s="180"/>
      <c r="AA265" s="180"/>
    </row>
    <row xmlns:x14ac="http://schemas.microsoft.com/office/spreadsheetml/2009/9/ac" r="266" ht="15.75" x14ac:dyDescent="0.25">
      <c r="A266" s="180"/>
      <c r="B266" s="181"/>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0"/>
    </row>
    <row xmlns:x14ac="http://schemas.microsoft.com/office/spreadsheetml/2009/9/ac" r="267" ht="15.75" x14ac:dyDescent="0.25">
      <c r="A267" s="180"/>
      <c r="B267" s="181"/>
      <c r="C267" s="180"/>
      <c r="D267" s="180"/>
      <c r="E267" s="180"/>
      <c r="F267" s="180"/>
      <c r="G267" s="180"/>
      <c r="H267" s="180"/>
      <c r="I267" s="180"/>
      <c r="J267" s="180"/>
      <c r="K267" s="180"/>
      <c r="L267" s="180"/>
      <c r="M267" s="180"/>
      <c r="N267" s="180"/>
      <c r="O267" s="180"/>
      <c r="P267" s="180"/>
      <c r="Q267" s="180"/>
      <c r="R267" s="180"/>
      <c r="S267" s="180"/>
      <c r="T267" s="180"/>
      <c r="U267" s="180"/>
      <c r="V267" s="180"/>
      <c r="W267" s="180"/>
      <c r="X267" s="180"/>
      <c r="Y267" s="180"/>
      <c r="Z267" s="180"/>
      <c r="AA267" s="180"/>
    </row>
    <row xmlns:x14ac="http://schemas.microsoft.com/office/spreadsheetml/2009/9/ac" r="268" ht="15.75" x14ac:dyDescent="0.25">
      <c r="A268" s="180"/>
      <c r="B268" s="181"/>
      <c r="C268" s="180"/>
      <c r="D268" s="180"/>
      <c r="E268" s="180"/>
      <c r="F268" s="180"/>
      <c r="G268" s="180"/>
      <c r="H268" s="180"/>
      <c r="I268" s="180"/>
      <c r="J268" s="180"/>
      <c r="K268" s="180"/>
      <c r="L268" s="180"/>
      <c r="M268" s="180"/>
      <c r="N268" s="180"/>
      <c r="O268" s="180"/>
      <c r="P268" s="180"/>
      <c r="Q268" s="180"/>
      <c r="R268" s="180"/>
      <c r="S268" s="180"/>
      <c r="T268" s="180"/>
      <c r="U268" s="180"/>
      <c r="V268" s="180"/>
      <c r="W268" s="180"/>
      <c r="X268" s="180"/>
      <c r="Y268" s="180"/>
      <c r="Z268" s="180"/>
      <c r="AA268" s="180"/>
    </row>
    <row xmlns:x14ac="http://schemas.microsoft.com/office/spreadsheetml/2009/9/ac" r="269" ht="15.75" x14ac:dyDescent="0.25">
      <c r="A269" s="180"/>
      <c r="B269" s="181"/>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c r="AA269" s="180"/>
    </row>
    <row xmlns:x14ac="http://schemas.microsoft.com/office/spreadsheetml/2009/9/ac" r="270" ht="15.75" x14ac:dyDescent="0.25">
      <c r="A270" s="180"/>
      <c r="B270" s="181"/>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row>
    <row xmlns:x14ac="http://schemas.microsoft.com/office/spreadsheetml/2009/9/ac" r="271" ht="15.75" x14ac:dyDescent="0.25">
      <c r="A271" s="180"/>
      <c r="B271" s="181"/>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row>
    <row xmlns:x14ac="http://schemas.microsoft.com/office/spreadsheetml/2009/9/ac" r="272" ht="15.75" x14ac:dyDescent="0.25">
      <c r="A272" s="180"/>
      <c r="B272" s="181"/>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c r="AA272" s="180"/>
    </row>
    <row xmlns:x14ac="http://schemas.microsoft.com/office/spreadsheetml/2009/9/ac" r="273" ht="15.75" x14ac:dyDescent="0.25">
      <c r="A273" s="180"/>
      <c r="B273" s="181"/>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row>
    <row xmlns:x14ac="http://schemas.microsoft.com/office/spreadsheetml/2009/9/ac" r="274" ht="15.75" x14ac:dyDescent="0.25">
      <c r="A274" s="180"/>
      <c r="B274" s="181"/>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row>
    <row xmlns:x14ac="http://schemas.microsoft.com/office/spreadsheetml/2009/9/ac" r="275" ht="15.75" x14ac:dyDescent="0.25">
      <c r="A275" s="180"/>
      <c r="B275" s="181"/>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row>
    <row xmlns:x14ac="http://schemas.microsoft.com/office/spreadsheetml/2009/9/ac" r="276" ht="15.75" x14ac:dyDescent="0.25">
      <c r="A276" s="180"/>
      <c r="B276" s="181"/>
      <c r="C276" s="180"/>
      <c r="D276" s="180"/>
      <c r="E276" s="180"/>
      <c r="F276" s="180"/>
      <c r="G276" s="180"/>
      <c r="H276" s="180"/>
      <c r="I276" s="180"/>
      <c r="J276" s="180"/>
      <c r="K276" s="180"/>
      <c r="L276" s="180"/>
      <c r="M276" s="180"/>
      <c r="N276" s="180"/>
      <c r="O276" s="180"/>
      <c r="P276" s="180"/>
      <c r="Q276" s="180"/>
      <c r="R276" s="180"/>
      <c r="S276" s="180"/>
      <c r="T276" s="180"/>
      <c r="U276" s="180"/>
      <c r="V276" s="180"/>
      <c r="W276" s="180"/>
      <c r="X276" s="180"/>
      <c r="Y276" s="180"/>
      <c r="Z276" s="180"/>
      <c r="AA276" s="180"/>
    </row>
    <row xmlns:x14ac="http://schemas.microsoft.com/office/spreadsheetml/2009/9/ac" r="277" ht="15.75" x14ac:dyDescent="0.25">
      <c r="A277" s="180"/>
      <c r="B277" s="181"/>
      <c r="C277" s="180"/>
      <c r="D277" s="180"/>
      <c r="E277" s="180"/>
      <c r="F277" s="180"/>
      <c r="G277" s="180"/>
      <c r="H277" s="180"/>
      <c r="I277" s="180"/>
      <c r="J277" s="180"/>
      <c r="K277" s="180"/>
      <c r="L277" s="180"/>
      <c r="M277" s="180"/>
      <c r="N277" s="180"/>
      <c r="O277" s="180"/>
      <c r="P277" s="180"/>
      <c r="Q277" s="180"/>
      <c r="R277" s="180"/>
      <c r="S277" s="180"/>
      <c r="T277" s="180"/>
      <c r="U277" s="180"/>
      <c r="V277" s="180"/>
      <c r="W277" s="180"/>
      <c r="X277" s="180"/>
      <c r="Y277" s="180"/>
      <c r="Z277" s="180"/>
      <c r="AA277" s="180"/>
    </row>
    <row xmlns:x14ac="http://schemas.microsoft.com/office/spreadsheetml/2009/9/ac" r="278" ht="15.75" x14ac:dyDescent="0.25">
      <c r="A278" s="180"/>
      <c r="B278" s="181"/>
      <c r="C278" s="180"/>
      <c r="D278" s="180"/>
      <c r="E278" s="180"/>
      <c r="F278" s="180"/>
      <c r="G278" s="180"/>
      <c r="H278" s="180"/>
      <c r="I278" s="180"/>
      <c r="J278" s="180"/>
      <c r="K278" s="180"/>
      <c r="L278" s="180"/>
      <c r="M278" s="180"/>
      <c r="N278" s="180"/>
      <c r="O278" s="180"/>
      <c r="P278" s="180"/>
      <c r="Q278" s="180"/>
      <c r="R278" s="180"/>
      <c r="S278" s="180"/>
      <c r="T278" s="180"/>
      <c r="U278" s="180"/>
      <c r="V278" s="180"/>
      <c r="W278" s="180"/>
      <c r="X278" s="180"/>
      <c r="Y278" s="180"/>
      <c r="Z278" s="180"/>
      <c r="AA278" s="180"/>
    </row>
    <row xmlns:x14ac="http://schemas.microsoft.com/office/spreadsheetml/2009/9/ac" r="279" ht="15.75" x14ac:dyDescent="0.25">
      <c r="A279" s="180"/>
      <c r="B279" s="181"/>
      <c r="C279" s="180"/>
      <c r="D279" s="180"/>
      <c r="E279" s="180"/>
      <c r="F279" s="180"/>
      <c r="G279" s="180"/>
      <c r="H279" s="180"/>
      <c r="I279" s="180"/>
      <c r="J279" s="180"/>
      <c r="K279" s="180"/>
      <c r="L279" s="180"/>
      <c r="M279" s="180"/>
      <c r="N279" s="180"/>
      <c r="O279" s="180"/>
      <c r="P279" s="180"/>
      <c r="Q279" s="180"/>
      <c r="R279" s="180"/>
      <c r="S279" s="180"/>
      <c r="T279" s="180"/>
      <c r="U279" s="180"/>
      <c r="V279" s="180"/>
      <c r="W279" s="180"/>
      <c r="X279" s="180"/>
      <c r="Y279" s="180"/>
      <c r="Z279" s="180"/>
      <c r="AA279" s="180"/>
    </row>
    <row xmlns:x14ac="http://schemas.microsoft.com/office/spreadsheetml/2009/9/ac" r="280" ht="15.75" x14ac:dyDescent="0.25">
      <c r="A280" s="180"/>
      <c r="B280" s="181"/>
      <c r="C280" s="180"/>
      <c r="D280" s="180"/>
      <c r="E280" s="180"/>
      <c r="F280" s="180"/>
      <c r="G280" s="180"/>
      <c r="H280" s="180"/>
      <c r="I280" s="180"/>
      <c r="J280" s="180"/>
      <c r="K280" s="180"/>
      <c r="L280" s="180"/>
      <c r="M280" s="180"/>
      <c r="N280" s="180"/>
      <c r="O280" s="180"/>
      <c r="P280" s="180"/>
      <c r="Q280" s="180"/>
      <c r="R280" s="180"/>
      <c r="S280" s="180"/>
      <c r="T280" s="180"/>
      <c r="U280" s="180"/>
      <c r="V280" s="180"/>
      <c r="W280" s="180"/>
      <c r="X280" s="180"/>
      <c r="Y280" s="180"/>
      <c r="Z280" s="180"/>
      <c r="AA280" s="180"/>
    </row>
    <row xmlns:x14ac="http://schemas.microsoft.com/office/spreadsheetml/2009/9/ac" r="281" ht="15.75" x14ac:dyDescent="0.25">
      <c r="A281" s="180"/>
      <c r="B281" s="181"/>
      <c r="C281" s="180"/>
      <c r="D281" s="180"/>
      <c r="E281" s="180"/>
      <c r="F281" s="180"/>
      <c r="G281" s="180"/>
      <c r="H281" s="180"/>
      <c r="I281" s="180"/>
      <c r="J281" s="180"/>
      <c r="K281" s="180"/>
      <c r="L281" s="180"/>
      <c r="M281" s="180"/>
      <c r="N281" s="180"/>
      <c r="O281" s="180"/>
      <c r="P281" s="180"/>
      <c r="Q281" s="180"/>
      <c r="R281" s="180"/>
      <c r="S281" s="180"/>
      <c r="T281" s="180"/>
      <c r="U281" s="180"/>
      <c r="V281" s="180"/>
      <c r="W281" s="180"/>
      <c r="X281" s="180"/>
      <c r="Y281" s="180"/>
      <c r="Z281" s="180"/>
      <c r="AA281" s="180"/>
    </row>
    <row xmlns:x14ac="http://schemas.microsoft.com/office/spreadsheetml/2009/9/ac" r="282" ht="15.75" x14ac:dyDescent="0.25">
      <c r="A282" s="180"/>
      <c r="B282" s="181"/>
      <c r="C282" s="180"/>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c r="AA282" s="180"/>
    </row>
    <row xmlns:x14ac="http://schemas.microsoft.com/office/spreadsheetml/2009/9/ac" r="283" ht="15.75" x14ac:dyDescent="0.25">
      <c r="A283" s="180"/>
      <c r="B283" s="181"/>
      <c r="C283" s="180"/>
      <c r="D283" s="180"/>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c r="AA283" s="180"/>
    </row>
    <row xmlns:x14ac="http://schemas.microsoft.com/office/spreadsheetml/2009/9/ac" r="284" ht="15.75" x14ac:dyDescent="0.25">
      <c r="A284" s="180"/>
      <c r="B284" s="181"/>
      <c r="C284" s="180"/>
      <c r="D284" s="180"/>
      <c r="E284" s="180"/>
      <c r="F284" s="180"/>
      <c r="G284" s="180"/>
      <c r="H284" s="180"/>
      <c r="I284" s="180"/>
      <c r="J284" s="180"/>
      <c r="K284" s="180"/>
      <c r="L284" s="180"/>
      <c r="M284" s="180"/>
      <c r="N284" s="180"/>
      <c r="O284" s="180"/>
      <c r="P284" s="180"/>
      <c r="Q284" s="180"/>
      <c r="R284" s="180"/>
      <c r="S284" s="180"/>
      <c r="T284" s="180"/>
      <c r="U284" s="180"/>
      <c r="V284" s="180"/>
      <c r="W284" s="180"/>
      <c r="X284" s="180"/>
      <c r="Y284" s="180"/>
      <c r="Z284" s="180"/>
      <c r="AA284" s="180"/>
    </row>
    <row xmlns:x14ac="http://schemas.microsoft.com/office/spreadsheetml/2009/9/ac" r="285" ht="15.75" x14ac:dyDescent="0.25">
      <c r="A285" s="180"/>
      <c r="B285" s="181"/>
      <c r="C285" s="180"/>
      <c r="D285" s="180"/>
      <c r="E285" s="180"/>
      <c r="F285" s="180"/>
      <c r="G285" s="180"/>
      <c r="H285" s="180"/>
      <c r="I285" s="180"/>
      <c r="J285" s="180"/>
      <c r="K285" s="180"/>
      <c r="L285" s="180"/>
      <c r="M285" s="180"/>
      <c r="N285" s="180"/>
      <c r="O285" s="180"/>
      <c r="P285" s="180"/>
      <c r="Q285" s="180"/>
      <c r="R285" s="180"/>
      <c r="S285" s="180"/>
      <c r="T285" s="180"/>
      <c r="U285" s="180"/>
      <c r="V285" s="180"/>
      <c r="W285" s="180"/>
      <c r="X285" s="180"/>
      <c r="Y285" s="180"/>
      <c r="Z285" s="180"/>
      <c r="AA285" s="180"/>
    </row>
    <row xmlns:x14ac="http://schemas.microsoft.com/office/spreadsheetml/2009/9/ac" r="286" ht="15.75" x14ac:dyDescent="0.25">
      <c r="A286" s="180"/>
      <c r="B286" s="181"/>
      <c r="C286" s="180"/>
      <c r="D286" s="180"/>
      <c r="E286" s="180"/>
      <c r="F286" s="180"/>
      <c r="G286" s="180"/>
      <c r="H286" s="180"/>
      <c r="I286" s="180"/>
      <c r="J286" s="180"/>
      <c r="K286" s="180"/>
      <c r="L286" s="180"/>
      <c r="M286" s="180"/>
      <c r="N286" s="180"/>
      <c r="O286" s="180"/>
      <c r="P286" s="180"/>
      <c r="Q286" s="180"/>
      <c r="R286" s="180"/>
      <c r="S286" s="180"/>
      <c r="T286" s="180"/>
      <c r="U286" s="180"/>
      <c r="V286" s="180"/>
      <c r="W286" s="180"/>
      <c r="X286" s="180"/>
      <c r="Y286" s="180"/>
      <c r="Z286" s="180"/>
      <c r="AA286" s="180"/>
    </row>
    <row xmlns:x14ac="http://schemas.microsoft.com/office/spreadsheetml/2009/9/ac" r="287" ht="15.75" x14ac:dyDescent="0.25">
      <c r="A287" s="180"/>
      <c r="B287" s="181"/>
      <c r="C287" s="180"/>
      <c r="D287" s="180"/>
      <c r="E287" s="180"/>
      <c r="F287" s="180"/>
      <c r="G287" s="180"/>
      <c r="H287" s="180"/>
      <c r="I287" s="180"/>
      <c r="J287" s="180"/>
      <c r="K287" s="180"/>
      <c r="L287" s="180"/>
      <c r="M287" s="180"/>
      <c r="N287" s="180"/>
      <c r="O287" s="180"/>
      <c r="P287" s="180"/>
      <c r="Q287" s="180"/>
      <c r="R287" s="180"/>
      <c r="S287" s="180"/>
      <c r="T287" s="180"/>
      <c r="U287" s="180"/>
      <c r="V287" s="180"/>
      <c r="W287" s="180"/>
      <c r="X287" s="180"/>
      <c r="Y287" s="180"/>
      <c r="Z287" s="180"/>
      <c r="AA287" s="180"/>
    </row>
    <row xmlns:x14ac="http://schemas.microsoft.com/office/spreadsheetml/2009/9/ac" r="288" ht="15.75" x14ac:dyDescent="0.25">
      <c r="A288" s="180"/>
      <c r="B288" s="181"/>
      <c r="C288" s="180"/>
      <c r="D288" s="180"/>
      <c r="E288" s="180"/>
      <c r="F288" s="180"/>
      <c r="G288" s="180"/>
      <c r="H288" s="180"/>
      <c r="I288" s="180"/>
      <c r="J288" s="180"/>
      <c r="K288" s="180"/>
      <c r="L288" s="180"/>
      <c r="M288" s="180"/>
      <c r="N288" s="180"/>
      <c r="O288" s="180"/>
      <c r="P288" s="180"/>
      <c r="Q288" s="180"/>
      <c r="R288" s="180"/>
      <c r="S288" s="180"/>
      <c r="T288" s="180"/>
      <c r="U288" s="180"/>
      <c r="V288" s="180"/>
      <c r="W288" s="180"/>
      <c r="X288" s="180"/>
      <c r="Y288" s="180"/>
      <c r="Z288" s="180"/>
      <c r="AA288" s="180"/>
    </row>
    <row xmlns:x14ac="http://schemas.microsoft.com/office/spreadsheetml/2009/9/ac" r="289" ht="15.75" x14ac:dyDescent="0.25">
      <c r="A289" s="180"/>
      <c r="B289" s="181"/>
      <c r="C289" s="180"/>
      <c r="D289" s="180"/>
      <c r="E289" s="180"/>
      <c r="F289" s="180"/>
      <c r="G289" s="180"/>
      <c r="H289" s="180"/>
      <c r="I289" s="180"/>
      <c r="J289" s="180"/>
      <c r="K289" s="180"/>
      <c r="L289" s="180"/>
      <c r="M289" s="180"/>
      <c r="N289" s="180"/>
      <c r="O289" s="180"/>
      <c r="P289" s="180"/>
      <c r="Q289" s="180"/>
      <c r="R289" s="180"/>
      <c r="S289" s="180"/>
      <c r="T289" s="180"/>
      <c r="U289" s="180"/>
      <c r="V289" s="180"/>
      <c r="W289" s="180"/>
      <c r="X289" s="180"/>
      <c r="Y289" s="180"/>
      <c r="Z289" s="180"/>
      <c r="AA289" s="180"/>
    </row>
    <row xmlns:x14ac="http://schemas.microsoft.com/office/spreadsheetml/2009/9/ac" r="290" ht="15.75" x14ac:dyDescent="0.25">
      <c r="A290" s="180"/>
      <c r="B290" s="181"/>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row>
    <row xmlns:x14ac="http://schemas.microsoft.com/office/spreadsheetml/2009/9/ac" r="291" ht="15.75" x14ac:dyDescent="0.25">
      <c r="A291" s="180"/>
      <c r="B291" s="181"/>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row>
    <row xmlns:x14ac="http://schemas.microsoft.com/office/spreadsheetml/2009/9/ac" r="292" ht="15.75" x14ac:dyDescent="0.25">
      <c r="A292" s="180"/>
      <c r="B292" s="181"/>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row>
    <row xmlns:x14ac="http://schemas.microsoft.com/office/spreadsheetml/2009/9/ac" r="293" ht="15.75" x14ac:dyDescent="0.25">
      <c r="A293" s="180"/>
      <c r="B293" s="181"/>
      <c r="C293" s="180"/>
      <c r="D293" s="180"/>
      <c r="E293" s="180"/>
      <c r="F293" s="180"/>
      <c r="G293" s="180"/>
      <c r="H293" s="180"/>
      <c r="I293" s="180"/>
      <c r="J293" s="180"/>
      <c r="K293" s="180"/>
      <c r="L293" s="180"/>
      <c r="M293" s="180"/>
      <c r="N293" s="180"/>
      <c r="O293" s="180"/>
      <c r="P293" s="180"/>
      <c r="Q293" s="180"/>
      <c r="R293" s="180"/>
      <c r="S293" s="180"/>
      <c r="T293" s="180"/>
      <c r="U293" s="180"/>
      <c r="V293" s="180"/>
      <c r="W293" s="180"/>
      <c r="X293" s="180"/>
      <c r="Y293" s="180"/>
      <c r="Z293" s="180"/>
      <c r="AA293" s="180"/>
    </row>
    <row xmlns:x14ac="http://schemas.microsoft.com/office/spreadsheetml/2009/9/ac" r="294" ht="15.75" x14ac:dyDescent="0.25">
      <c r="A294" s="180"/>
      <c r="B294" s="181"/>
      <c r="C294" s="180"/>
      <c r="D294" s="180"/>
      <c r="E294" s="180"/>
      <c r="F294" s="180"/>
      <c r="G294" s="180"/>
      <c r="H294" s="180"/>
      <c r="I294" s="180"/>
      <c r="J294" s="180"/>
      <c r="K294" s="180"/>
      <c r="L294" s="180"/>
      <c r="M294" s="180"/>
      <c r="N294" s="180"/>
      <c r="O294" s="180"/>
      <c r="P294" s="180"/>
      <c r="Q294" s="180"/>
      <c r="R294" s="180"/>
      <c r="S294" s="180"/>
      <c r="T294" s="180"/>
      <c r="U294" s="180"/>
      <c r="V294" s="180"/>
      <c r="W294" s="180"/>
      <c r="X294" s="180"/>
      <c r="Y294" s="180"/>
      <c r="Z294" s="180"/>
      <c r="AA294" s="180"/>
    </row>
    <row xmlns:x14ac="http://schemas.microsoft.com/office/spreadsheetml/2009/9/ac" r="295" ht="15.75" x14ac:dyDescent="0.25">
      <c r="A295" s="180"/>
      <c r="B295" s="181"/>
      <c r="C295" s="180"/>
      <c r="D295" s="180"/>
      <c r="E295" s="180"/>
      <c r="F295" s="180"/>
      <c r="G295" s="180"/>
      <c r="H295" s="180"/>
      <c r="I295" s="180"/>
      <c r="J295" s="180"/>
      <c r="K295" s="180"/>
      <c r="L295" s="180"/>
      <c r="M295" s="180"/>
      <c r="N295" s="180"/>
      <c r="O295" s="180"/>
      <c r="P295" s="180"/>
      <c r="Q295" s="180"/>
      <c r="R295" s="180"/>
      <c r="S295" s="180"/>
      <c r="T295" s="180"/>
      <c r="U295" s="180"/>
      <c r="V295" s="180"/>
      <c r="W295" s="180"/>
      <c r="X295" s="180"/>
      <c r="Y295" s="180"/>
      <c r="Z295" s="180"/>
      <c r="AA295" s="180"/>
    </row>
    <row xmlns:x14ac="http://schemas.microsoft.com/office/spreadsheetml/2009/9/ac" r="296" ht="15.75" x14ac:dyDescent="0.25">
      <c r="A296" s="180"/>
      <c r="B296" s="181"/>
      <c r="C296" s="180"/>
      <c r="D296" s="180"/>
      <c r="E296" s="180"/>
      <c r="F296" s="180"/>
      <c r="G296" s="180"/>
      <c r="H296" s="180"/>
      <c r="I296" s="180"/>
      <c r="J296" s="180"/>
      <c r="K296" s="180"/>
      <c r="L296" s="180"/>
      <c r="M296" s="180"/>
      <c r="N296" s="180"/>
      <c r="O296" s="180"/>
      <c r="P296" s="180"/>
      <c r="Q296" s="180"/>
      <c r="R296" s="180"/>
      <c r="S296" s="180"/>
      <c r="T296" s="180"/>
      <c r="U296" s="180"/>
      <c r="V296" s="180"/>
      <c r="W296" s="180"/>
      <c r="X296" s="180"/>
      <c r="Y296" s="180"/>
      <c r="Z296" s="180"/>
      <c r="AA296" s="180"/>
    </row>
    <row xmlns:x14ac="http://schemas.microsoft.com/office/spreadsheetml/2009/9/ac" r="297" ht="15.75" x14ac:dyDescent="0.25">
      <c r="A297" s="180"/>
      <c r="B297" s="181"/>
      <c r="C297" s="180"/>
      <c r="D297" s="180"/>
      <c r="E297" s="180"/>
      <c r="F297" s="180"/>
      <c r="G297" s="180"/>
      <c r="H297" s="180"/>
      <c r="I297" s="180"/>
      <c r="J297" s="180"/>
      <c r="K297" s="180"/>
      <c r="L297" s="180"/>
      <c r="M297" s="180"/>
      <c r="N297" s="180"/>
      <c r="O297" s="180"/>
      <c r="P297" s="180"/>
      <c r="Q297" s="180"/>
      <c r="R297" s="180"/>
      <c r="S297" s="180"/>
      <c r="T297" s="180"/>
      <c r="U297" s="180"/>
      <c r="V297" s="180"/>
      <c r="W297" s="180"/>
      <c r="X297" s="180"/>
      <c r="Y297" s="180"/>
      <c r="Z297" s="180"/>
      <c r="AA297" s="180"/>
    </row>
    <row xmlns:x14ac="http://schemas.microsoft.com/office/spreadsheetml/2009/9/ac" r="298" ht="15.75" x14ac:dyDescent="0.25">
      <c r="A298" s="180"/>
      <c r="B298" s="181"/>
      <c r="C298" s="180"/>
      <c r="D298" s="180"/>
      <c r="E298" s="180"/>
      <c r="F298" s="180"/>
      <c r="G298" s="180"/>
      <c r="H298" s="180"/>
      <c r="I298" s="180"/>
      <c r="J298" s="180"/>
      <c r="K298" s="180"/>
      <c r="L298" s="180"/>
      <c r="M298" s="180"/>
      <c r="N298" s="180"/>
      <c r="O298" s="180"/>
      <c r="P298" s="180"/>
      <c r="Q298" s="180"/>
      <c r="R298" s="180"/>
      <c r="S298" s="180"/>
      <c r="T298" s="180"/>
      <c r="U298" s="180"/>
      <c r="V298" s="180"/>
      <c r="W298" s="180"/>
      <c r="X298" s="180"/>
      <c r="Y298" s="180"/>
      <c r="Z298" s="180"/>
      <c r="AA298" s="180"/>
    </row>
    <row xmlns:x14ac="http://schemas.microsoft.com/office/spreadsheetml/2009/9/ac" r="299" ht="15.75" x14ac:dyDescent="0.25">
      <c r="A299" s="180"/>
      <c r="B299" s="181"/>
      <c r="C299" s="180"/>
      <c r="D299" s="180"/>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c r="AA299" s="180"/>
    </row>
    <row xmlns:x14ac="http://schemas.microsoft.com/office/spreadsheetml/2009/9/ac" r="300" ht="15.75" x14ac:dyDescent="0.25">
      <c r="A300" s="180"/>
      <c r="B300" s="181"/>
      <c r="C300" s="180"/>
      <c r="D300" s="180"/>
      <c r="E300" s="180"/>
      <c r="F300" s="180"/>
      <c r="G300" s="180"/>
      <c r="H300" s="180"/>
      <c r="I300" s="180"/>
      <c r="J300" s="180"/>
      <c r="K300" s="180"/>
      <c r="L300" s="180"/>
      <c r="M300" s="180"/>
      <c r="N300" s="180"/>
      <c r="O300" s="180"/>
      <c r="P300" s="180"/>
      <c r="Q300" s="180"/>
      <c r="R300" s="180"/>
      <c r="S300" s="180"/>
      <c r="T300" s="180"/>
      <c r="U300" s="180"/>
      <c r="V300" s="180"/>
      <c r="W300" s="180"/>
      <c r="X300" s="180"/>
      <c r="Y300" s="180"/>
      <c r="Z300" s="180"/>
      <c r="AA300" s="180"/>
    </row>
    <row xmlns:x14ac="http://schemas.microsoft.com/office/spreadsheetml/2009/9/ac" r="301" ht="15.75" x14ac:dyDescent="0.25">
      <c r="A301" s="180"/>
      <c r="B301" s="181"/>
      <c r="C301" s="180"/>
      <c r="D301" s="180"/>
      <c r="E301" s="180"/>
      <c r="F301" s="180"/>
      <c r="G301" s="180"/>
      <c r="H301" s="180"/>
      <c r="I301" s="180"/>
      <c r="J301" s="180"/>
      <c r="K301" s="180"/>
      <c r="L301" s="180"/>
      <c r="M301" s="180"/>
      <c r="N301" s="180"/>
      <c r="O301" s="180"/>
      <c r="P301" s="180"/>
      <c r="Q301" s="180"/>
      <c r="R301" s="180"/>
      <c r="S301" s="180"/>
      <c r="T301" s="180"/>
      <c r="U301" s="180"/>
      <c r="V301" s="180"/>
      <c r="W301" s="180"/>
      <c r="X301" s="180"/>
      <c r="Y301" s="180"/>
      <c r="Z301" s="180"/>
      <c r="AA301" s="180"/>
    </row>
    <row xmlns:x14ac="http://schemas.microsoft.com/office/spreadsheetml/2009/9/ac" r="302" ht="15.75" x14ac:dyDescent="0.25">
      <c r="A302" s="180"/>
      <c r="B302" s="181"/>
      <c r="C302" s="180"/>
      <c r="D302" s="180"/>
      <c r="E302" s="180"/>
      <c r="F302" s="180"/>
      <c r="G302" s="180"/>
      <c r="H302" s="180"/>
      <c r="I302" s="180"/>
      <c r="J302" s="180"/>
      <c r="K302" s="180"/>
      <c r="L302" s="180"/>
      <c r="M302" s="180"/>
      <c r="N302" s="180"/>
      <c r="O302" s="180"/>
      <c r="P302" s="180"/>
      <c r="Q302" s="180"/>
      <c r="R302" s="180"/>
      <c r="S302" s="180"/>
      <c r="T302" s="180"/>
      <c r="U302" s="180"/>
      <c r="V302" s="180"/>
      <c r="W302" s="180"/>
      <c r="X302" s="180"/>
      <c r="Y302" s="180"/>
      <c r="Z302" s="180"/>
      <c r="AA302" s="180"/>
    </row>
    <row xmlns:x14ac="http://schemas.microsoft.com/office/spreadsheetml/2009/9/ac" r="303" ht="15.75" x14ac:dyDescent="0.25">
      <c r="A303" s="180"/>
      <c r="B303" s="181"/>
      <c r="C303" s="180"/>
      <c r="D303" s="180"/>
      <c r="E303" s="180"/>
      <c r="F303" s="180"/>
      <c r="G303" s="180"/>
      <c r="H303" s="180"/>
      <c r="I303" s="180"/>
      <c r="J303" s="180"/>
      <c r="K303" s="180"/>
      <c r="L303" s="180"/>
      <c r="M303" s="180"/>
      <c r="N303" s="180"/>
      <c r="O303" s="180"/>
      <c r="P303" s="180"/>
      <c r="Q303" s="180"/>
      <c r="R303" s="180"/>
      <c r="S303" s="180"/>
      <c r="T303" s="180"/>
      <c r="U303" s="180"/>
      <c r="V303" s="180"/>
      <c r="W303" s="180"/>
      <c r="X303" s="180"/>
      <c r="Y303" s="180"/>
      <c r="Z303" s="180"/>
      <c r="AA303" s="180"/>
    </row>
    <row xmlns:x14ac="http://schemas.microsoft.com/office/spreadsheetml/2009/9/ac" r="304" ht="15.75" x14ac:dyDescent="0.25">
      <c r="A304" s="180"/>
      <c r="B304" s="181"/>
      <c r="C304" s="180"/>
      <c r="D304" s="180"/>
      <c r="E304" s="180"/>
      <c r="F304" s="180"/>
      <c r="G304" s="180"/>
      <c r="H304" s="180"/>
      <c r="I304" s="180"/>
      <c r="J304" s="180"/>
      <c r="K304" s="180"/>
      <c r="L304" s="180"/>
      <c r="M304" s="180"/>
      <c r="N304" s="180"/>
      <c r="O304" s="180"/>
      <c r="P304" s="180"/>
      <c r="Q304" s="180"/>
      <c r="R304" s="180"/>
      <c r="S304" s="180"/>
      <c r="T304" s="180"/>
      <c r="U304" s="180"/>
      <c r="V304" s="180"/>
      <c r="W304" s="180"/>
      <c r="X304" s="180"/>
      <c r="Y304" s="180"/>
      <c r="Z304" s="180"/>
      <c r="AA304" s="180"/>
    </row>
    <row xmlns:x14ac="http://schemas.microsoft.com/office/spreadsheetml/2009/9/ac" r="305" ht="15.75" x14ac:dyDescent="0.25">
      <c r="A305" s="180"/>
      <c r="B305" s="181"/>
      <c r="C305" s="180"/>
      <c r="D305" s="180"/>
      <c r="E305" s="180"/>
      <c r="F305" s="180"/>
      <c r="G305" s="180"/>
      <c r="H305" s="180"/>
      <c r="I305" s="180"/>
      <c r="J305" s="180"/>
      <c r="K305" s="180"/>
      <c r="L305" s="180"/>
      <c r="M305" s="180"/>
      <c r="N305" s="180"/>
      <c r="O305" s="180"/>
      <c r="P305" s="180"/>
      <c r="Q305" s="180"/>
      <c r="R305" s="180"/>
      <c r="S305" s="180"/>
      <c r="T305" s="180"/>
      <c r="U305" s="180"/>
      <c r="V305" s="180"/>
      <c r="W305" s="180"/>
      <c r="X305" s="180"/>
      <c r="Y305" s="180"/>
      <c r="Z305" s="180"/>
      <c r="AA305" s="180"/>
    </row>
    <row xmlns:x14ac="http://schemas.microsoft.com/office/spreadsheetml/2009/9/ac" r="306" ht="15.75" x14ac:dyDescent="0.25">
      <c r="A306" s="180"/>
      <c r="B306" s="181"/>
      <c r="C306" s="180"/>
      <c r="D306" s="180"/>
      <c r="E306" s="180"/>
      <c r="F306" s="180"/>
      <c r="G306" s="180"/>
      <c r="H306" s="180"/>
      <c r="I306" s="180"/>
      <c r="J306" s="180"/>
      <c r="K306" s="180"/>
      <c r="L306" s="180"/>
      <c r="M306" s="180"/>
      <c r="N306" s="180"/>
      <c r="O306" s="180"/>
      <c r="P306" s="180"/>
      <c r="Q306" s="180"/>
      <c r="R306" s="180"/>
      <c r="S306" s="180"/>
      <c r="T306" s="180"/>
      <c r="U306" s="180"/>
      <c r="V306" s="180"/>
      <c r="W306" s="180"/>
      <c r="X306" s="180"/>
      <c r="Y306" s="180"/>
      <c r="Z306" s="180"/>
      <c r="AA306" s="180"/>
    </row>
    <row xmlns:x14ac="http://schemas.microsoft.com/office/spreadsheetml/2009/9/ac" r="307" ht="15.75" x14ac:dyDescent="0.25">
      <c r="A307" s="180"/>
      <c r="B307" s="181"/>
      <c r="C307" s="180"/>
      <c r="D307" s="180"/>
      <c r="E307" s="180"/>
      <c r="F307" s="180"/>
      <c r="G307" s="180"/>
      <c r="H307" s="180"/>
      <c r="I307" s="180"/>
      <c r="J307" s="180"/>
      <c r="K307" s="180"/>
      <c r="L307" s="180"/>
      <c r="M307" s="180"/>
      <c r="N307" s="180"/>
      <c r="O307" s="180"/>
      <c r="P307" s="180"/>
      <c r="Q307" s="180"/>
      <c r="R307" s="180"/>
      <c r="S307" s="180"/>
      <c r="T307" s="180"/>
      <c r="U307" s="180"/>
      <c r="V307" s="180"/>
      <c r="W307" s="180"/>
      <c r="X307" s="180"/>
      <c r="Y307" s="180"/>
      <c r="Z307" s="180"/>
      <c r="AA307" s="180"/>
    </row>
    <row xmlns:x14ac="http://schemas.microsoft.com/office/spreadsheetml/2009/9/ac" r="308" ht="15.75" x14ac:dyDescent="0.25">
      <c r="A308" s="180"/>
      <c r="B308" s="181"/>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row>
    <row xmlns:x14ac="http://schemas.microsoft.com/office/spreadsheetml/2009/9/ac" r="309" ht="15.75" x14ac:dyDescent="0.25">
      <c r="A309" s="180"/>
      <c r="B309" s="181"/>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c r="AA309" s="180"/>
    </row>
    <row xmlns:x14ac="http://schemas.microsoft.com/office/spreadsheetml/2009/9/ac" r="310" ht="15.75" x14ac:dyDescent="0.25">
      <c r="A310" s="180"/>
      <c r="B310" s="181"/>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row>
    <row xmlns:x14ac="http://schemas.microsoft.com/office/spreadsheetml/2009/9/ac" r="311" ht="15.75" x14ac:dyDescent="0.25">
      <c r="A311" s="180"/>
      <c r="B311" s="181"/>
      <c r="C311" s="180"/>
      <c r="D311" s="180"/>
      <c r="E311" s="180"/>
      <c r="F311" s="180"/>
      <c r="G311" s="180"/>
      <c r="H311" s="180"/>
      <c r="I311" s="180"/>
      <c r="J311" s="180"/>
      <c r="K311" s="180"/>
      <c r="L311" s="180"/>
      <c r="M311" s="180"/>
      <c r="N311" s="180"/>
      <c r="O311" s="180"/>
      <c r="P311" s="180"/>
      <c r="Q311" s="180"/>
      <c r="R311" s="180"/>
      <c r="S311" s="180"/>
      <c r="T311" s="180"/>
      <c r="U311" s="180"/>
      <c r="V311" s="180"/>
      <c r="W311" s="180"/>
      <c r="X311" s="180"/>
      <c r="Y311" s="180"/>
      <c r="Z311" s="180"/>
      <c r="AA311" s="180"/>
    </row>
    <row xmlns:x14ac="http://schemas.microsoft.com/office/spreadsheetml/2009/9/ac" r="312" ht="15.75" x14ac:dyDescent="0.25">
      <c r="A312" s="180"/>
      <c r="B312" s="181"/>
      <c r="C312" s="180"/>
      <c r="D312" s="180"/>
      <c r="E312" s="180"/>
      <c r="F312" s="180"/>
      <c r="G312" s="180"/>
      <c r="H312" s="180"/>
      <c r="I312" s="180"/>
      <c r="J312" s="180"/>
      <c r="K312" s="180"/>
      <c r="L312" s="180"/>
      <c r="M312" s="180"/>
      <c r="N312" s="180"/>
      <c r="O312" s="180"/>
      <c r="P312" s="180"/>
      <c r="Q312" s="180"/>
      <c r="R312" s="180"/>
      <c r="S312" s="180"/>
      <c r="T312" s="180"/>
      <c r="U312" s="180"/>
      <c r="V312" s="180"/>
      <c r="W312" s="180"/>
      <c r="X312" s="180"/>
      <c r="Y312" s="180"/>
      <c r="Z312" s="180"/>
      <c r="AA312" s="180"/>
    </row>
    <row xmlns:x14ac="http://schemas.microsoft.com/office/spreadsheetml/2009/9/ac" r="313" ht="15.75" x14ac:dyDescent="0.25">
      <c r="A313" s="180"/>
      <c r="B313" s="181"/>
      <c r="C313" s="180"/>
      <c r="D313" s="180"/>
      <c r="E313" s="180"/>
      <c r="F313" s="180"/>
      <c r="G313" s="180"/>
      <c r="H313" s="180"/>
      <c r="I313" s="180"/>
      <c r="J313" s="180"/>
      <c r="K313" s="180"/>
      <c r="L313" s="180"/>
      <c r="M313" s="180"/>
      <c r="N313" s="180"/>
      <c r="O313" s="180"/>
      <c r="P313" s="180"/>
      <c r="Q313" s="180"/>
      <c r="R313" s="180"/>
      <c r="S313" s="180"/>
      <c r="T313" s="180"/>
      <c r="U313" s="180"/>
      <c r="V313" s="180"/>
      <c r="W313" s="180"/>
      <c r="X313" s="180"/>
      <c r="Y313" s="180"/>
      <c r="Z313" s="180"/>
      <c r="AA313" s="180"/>
    </row>
    <row xmlns:x14ac="http://schemas.microsoft.com/office/spreadsheetml/2009/9/ac" r="314" ht="15.75" x14ac:dyDescent="0.25">
      <c r="A314" s="180"/>
      <c r="B314" s="181"/>
      <c r="C314" s="180"/>
      <c r="D314" s="180"/>
      <c r="E314" s="180"/>
      <c r="F314" s="180"/>
      <c r="G314" s="180"/>
      <c r="H314" s="180"/>
      <c r="I314" s="180"/>
      <c r="J314" s="180"/>
      <c r="K314" s="180"/>
      <c r="L314" s="180"/>
      <c r="M314" s="180"/>
      <c r="N314" s="180"/>
      <c r="O314" s="180"/>
      <c r="P314" s="180"/>
      <c r="Q314" s="180"/>
      <c r="R314" s="180"/>
      <c r="S314" s="180"/>
      <c r="T314" s="180"/>
      <c r="U314" s="180"/>
      <c r="V314" s="180"/>
      <c r="W314" s="180"/>
      <c r="X314" s="180"/>
      <c r="Y314" s="180"/>
      <c r="Z314" s="180"/>
      <c r="AA314" s="180"/>
    </row>
    <row xmlns:x14ac="http://schemas.microsoft.com/office/spreadsheetml/2009/9/ac" r="315" ht="15.75" x14ac:dyDescent="0.25">
      <c r="A315" s="180"/>
      <c r="B315" s="181"/>
      <c r="C315" s="180"/>
      <c r="D315" s="180"/>
      <c r="E315" s="180"/>
      <c r="F315" s="180"/>
      <c r="G315" s="180"/>
      <c r="H315" s="180"/>
      <c r="I315" s="180"/>
      <c r="J315" s="180"/>
      <c r="K315" s="180"/>
      <c r="L315" s="180"/>
      <c r="M315" s="180"/>
      <c r="N315" s="180"/>
      <c r="O315" s="180"/>
      <c r="P315" s="180"/>
      <c r="Q315" s="180"/>
      <c r="R315" s="180"/>
      <c r="S315" s="180"/>
      <c r="T315" s="180"/>
      <c r="U315" s="180"/>
      <c r="V315" s="180"/>
      <c r="W315" s="180"/>
      <c r="X315" s="180"/>
      <c r="Y315" s="180"/>
      <c r="Z315" s="180"/>
      <c r="AA315" s="180"/>
    </row>
    <row xmlns:x14ac="http://schemas.microsoft.com/office/spreadsheetml/2009/9/ac" r="316" ht="15.75" x14ac:dyDescent="0.25">
      <c r="A316" s="180"/>
      <c r="B316" s="181"/>
      <c r="C316" s="180"/>
      <c r="D316" s="180"/>
      <c r="E316" s="180"/>
      <c r="F316" s="180"/>
      <c r="G316" s="180"/>
      <c r="H316" s="180"/>
      <c r="I316" s="180"/>
      <c r="J316" s="180"/>
      <c r="K316" s="180"/>
      <c r="L316" s="180"/>
      <c r="M316" s="180"/>
      <c r="N316" s="180"/>
      <c r="O316" s="180"/>
      <c r="P316" s="180"/>
      <c r="Q316" s="180"/>
      <c r="R316" s="180"/>
      <c r="S316" s="180"/>
      <c r="T316" s="180"/>
      <c r="U316" s="180"/>
      <c r="V316" s="180"/>
      <c r="W316" s="180"/>
      <c r="X316" s="180"/>
      <c r="Y316" s="180"/>
      <c r="Z316" s="180"/>
      <c r="AA316" s="180"/>
    </row>
    <row xmlns:x14ac="http://schemas.microsoft.com/office/spreadsheetml/2009/9/ac" r="317" ht="15.75" x14ac:dyDescent="0.25">
      <c r="A317" s="180"/>
      <c r="B317" s="181"/>
      <c r="C317" s="180"/>
      <c r="D317" s="180"/>
      <c r="E317" s="180"/>
      <c r="F317" s="180"/>
      <c r="G317" s="180"/>
      <c r="H317" s="180"/>
      <c r="I317" s="180"/>
      <c r="J317" s="180"/>
      <c r="K317" s="180"/>
      <c r="L317" s="180"/>
      <c r="M317" s="180"/>
      <c r="N317" s="180"/>
      <c r="O317" s="180"/>
      <c r="P317" s="180"/>
      <c r="Q317" s="180"/>
      <c r="R317" s="180"/>
      <c r="S317" s="180"/>
      <c r="T317" s="180"/>
      <c r="U317" s="180"/>
      <c r="V317" s="180"/>
      <c r="W317" s="180"/>
      <c r="X317" s="180"/>
      <c r="Y317" s="180"/>
      <c r="Z317" s="180"/>
      <c r="AA317" s="180"/>
    </row>
    <row xmlns:x14ac="http://schemas.microsoft.com/office/spreadsheetml/2009/9/ac" r="318" ht="15.75" x14ac:dyDescent="0.25">
      <c r="A318" s="180"/>
      <c r="B318" s="181"/>
      <c r="C318" s="180"/>
      <c r="D318" s="180"/>
      <c r="E318" s="180"/>
      <c r="F318" s="180"/>
      <c r="G318" s="180"/>
      <c r="H318" s="180"/>
      <c r="I318" s="180"/>
      <c r="J318" s="180"/>
      <c r="K318" s="180"/>
      <c r="L318" s="180"/>
      <c r="M318" s="180"/>
      <c r="N318" s="180"/>
      <c r="O318" s="180"/>
      <c r="P318" s="180"/>
      <c r="Q318" s="180"/>
      <c r="R318" s="180"/>
      <c r="S318" s="180"/>
      <c r="T318" s="180"/>
      <c r="U318" s="180"/>
      <c r="V318" s="180"/>
      <c r="W318" s="180"/>
      <c r="X318" s="180"/>
      <c r="Y318" s="180"/>
      <c r="Z318" s="180"/>
      <c r="AA318" s="180"/>
    </row>
    <row xmlns:x14ac="http://schemas.microsoft.com/office/spreadsheetml/2009/9/ac" r="319" ht="15.75" x14ac:dyDescent="0.25">
      <c r="A319" s="180"/>
      <c r="B319" s="181"/>
      <c r="C319" s="180"/>
      <c r="D319" s="180"/>
      <c r="E319" s="180"/>
      <c r="F319" s="180"/>
      <c r="G319" s="180"/>
      <c r="H319" s="180"/>
      <c r="I319" s="180"/>
      <c r="J319" s="180"/>
      <c r="K319" s="180"/>
      <c r="L319" s="180"/>
      <c r="M319" s="180"/>
      <c r="N319" s="180"/>
      <c r="O319" s="180"/>
      <c r="P319" s="180"/>
      <c r="Q319" s="180"/>
      <c r="R319" s="180"/>
      <c r="S319" s="180"/>
      <c r="T319" s="180"/>
      <c r="U319" s="180"/>
      <c r="V319" s="180"/>
      <c r="W319" s="180"/>
      <c r="X319" s="180"/>
      <c r="Y319" s="180"/>
      <c r="Z319" s="180"/>
      <c r="AA319" s="180"/>
    </row>
    <row xmlns:x14ac="http://schemas.microsoft.com/office/spreadsheetml/2009/9/ac" r="320" ht="15.75" x14ac:dyDescent="0.25">
      <c r="A320" s="180"/>
      <c r="B320" s="181"/>
      <c r="C320" s="180"/>
      <c r="D320" s="180"/>
      <c r="E320" s="180"/>
      <c r="F320" s="180"/>
      <c r="G320" s="180"/>
      <c r="H320" s="180"/>
      <c r="I320" s="180"/>
      <c r="J320" s="180"/>
      <c r="K320" s="180"/>
      <c r="L320" s="180"/>
      <c r="M320" s="180"/>
      <c r="N320" s="180"/>
      <c r="O320" s="180"/>
      <c r="P320" s="180"/>
      <c r="Q320" s="180"/>
      <c r="R320" s="180"/>
      <c r="S320" s="180"/>
      <c r="T320" s="180"/>
      <c r="U320" s="180"/>
      <c r="V320" s="180"/>
      <c r="W320" s="180"/>
      <c r="X320" s="180"/>
      <c r="Y320" s="180"/>
      <c r="Z320" s="180"/>
      <c r="AA320" s="180"/>
    </row>
    <row xmlns:x14ac="http://schemas.microsoft.com/office/spreadsheetml/2009/9/ac" r="321" ht="15.75" x14ac:dyDescent="0.25">
      <c r="A321" s="180"/>
      <c r="B321" s="181"/>
      <c r="C321" s="180"/>
      <c r="D321" s="180"/>
      <c r="E321" s="180"/>
      <c r="F321" s="180"/>
      <c r="G321" s="180"/>
      <c r="H321" s="180"/>
      <c r="I321" s="180"/>
      <c r="J321" s="180"/>
      <c r="K321" s="180"/>
      <c r="L321" s="180"/>
      <c r="M321" s="180"/>
      <c r="N321" s="180"/>
      <c r="O321" s="180"/>
      <c r="P321" s="180"/>
      <c r="Q321" s="180"/>
      <c r="R321" s="180"/>
      <c r="S321" s="180"/>
      <c r="T321" s="180"/>
      <c r="U321" s="180"/>
      <c r="V321" s="180"/>
      <c r="W321" s="180"/>
      <c r="X321" s="180"/>
      <c r="Y321" s="180"/>
      <c r="Z321" s="180"/>
      <c r="AA321" s="180"/>
    </row>
    <row xmlns:x14ac="http://schemas.microsoft.com/office/spreadsheetml/2009/9/ac" r="322" ht="15.75" x14ac:dyDescent="0.25">
      <c r="A322" s="180"/>
      <c r="B322" s="181"/>
      <c r="C322" s="180"/>
      <c r="D322" s="180"/>
      <c r="E322" s="180"/>
      <c r="F322" s="180"/>
      <c r="G322" s="180"/>
      <c r="H322" s="180"/>
      <c r="I322" s="180"/>
      <c r="J322" s="180"/>
      <c r="K322" s="180"/>
      <c r="L322" s="180"/>
      <c r="M322" s="180"/>
      <c r="N322" s="180"/>
      <c r="O322" s="180"/>
      <c r="P322" s="180"/>
      <c r="Q322" s="180"/>
      <c r="R322" s="180"/>
      <c r="S322" s="180"/>
      <c r="T322" s="180"/>
      <c r="U322" s="180"/>
      <c r="V322" s="180"/>
      <c r="W322" s="180"/>
      <c r="X322" s="180"/>
      <c r="Y322" s="180"/>
      <c r="Z322" s="180"/>
      <c r="AA322" s="180"/>
    </row>
    <row xmlns:x14ac="http://schemas.microsoft.com/office/spreadsheetml/2009/9/ac" r="323" ht="15.75" x14ac:dyDescent="0.25">
      <c r="A323" s="180"/>
      <c r="B323" s="181"/>
      <c r="C323" s="180"/>
      <c r="D323" s="180"/>
      <c r="E323" s="180"/>
      <c r="F323" s="180"/>
      <c r="G323" s="180"/>
      <c r="H323" s="180"/>
      <c r="I323" s="180"/>
      <c r="J323" s="180"/>
      <c r="K323" s="180"/>
      <c r="L323" s="180"/>
      <c r="M323" s="180"/>
      <c r="N323" s="180"/>
      <c r="O323" s="180"/>
      <c r="P323" s="180"/>
      <c r="Q323" s="180"/>
      <c r="R323" s="180"/>
      <c r="S323" s="180"/>
      <c r="T323" s="180"/>
      <c r="U323" s="180"/>
      <c r="V323" s="180"/>
      <c r="W323" s="180"/>
      <c r="X323" s="180"/>
      <c r="Y323" s="180"/>
      <c r="Z323" s="180"/>
      <c r="AA323" s="180"/>
    </row>
    <row xmlns:x14ac="http://schemas.microsoft.com/office/spreadsheetml/2009/9/ac" r="324" ht="15.75" x14ac:dyDescent="0.25">
      <c r="A324" s="180"/>
      <c r="B324" s="181"/>
      <c r="C324" s="180"/>
      <c r="D324" s="180"/>
      <c r="E324" s="180"/>
      <c r="F324" s="180"/>
      <c r="G324" s="180"/>
      <c r="H324" s="180"/>
      <c r="I324" s="180"/>
      <c r="J324" s="180"/>
      <c r="K324" s="180"/>
      <c r="L324" s="180"/>
      <c r="M324" s="180"/>
      <c r="N324" s="180"/>
      <c r="O324" s="180"/>
      <c r="P324" s="180"/>
      <c r="Q324" s="180"/>
      <c r="R324" s="180"/>
      <c r="S324" s="180"/>
      <c r="T324" s="180"/>
      <c r="U324" s="180"/>
      <c r="V324" s="180"/>
      <c r="W324" s="180"/>
      <c r="X324" s="180"/>
      <c r="Y324" s="180"/>
      <c r="Z324" s="180"/>
      <c r="AA324" s="180"/>
    </row>
    <row xmlns:x14ac="http://schemas.microsoft.com/office/spreadsheetml/2009/9/ac" r="325" ht="15.75" x14ac:dyDescent="0.25">
      <c r="A325" s="180"/>
      <c r="B325" s="181"/>
      <c r="C325" s="180"/>
      <c r="D325" s="180"/>
      <c r="E325" s="180"/>
      <c r="F325" s="180"/>
      <c r="G325" s="180"/>
      <c r="H325" s="180"/>
      <c r="I325" s="180"/>
      <c r="J325" s="180"/>
      <c r="K325" s="180"/>
      <c r="L325" s="180"/>
      <c r="M325" s="180"/>
      <c r="N325" s="180"/>
      <c r="O325" s="180"/>
      <c r="P325" s="180"/>
      <c r="Q325" s="180"/>
      <c r="R325" s="180"/>
      <c r="S325" s="180"/>
      <c r="T325" s="180"/>
      <c r="U325" s="180"/>
      <c r="V325" s="180"/>
      <c r="W325" s="180"/>
      <c r="X325" s="180"/>
      <c r="Y325" s="180"/>
      <c r="Z325" s="180"/>
      <c r="AA325" s="180"/>
    </row>
    <row xmlns:x14ac="http://schemas.microsoft.com/office/spreadsheetml/2009/9/ac" r="326" ht="15.75" x14ac:dyDescent="0.25">
      <c r="A326" s="180"/>
      <c r="B326" s="181"/>
      <c r="C326" s="180"/>
      <c r="D326" s="180"/>
      <c r="E326" s="180"/>
      <c r="F326" s="180"/>
      <c r="G326" s="180"/>
      <c r="H326" s="180"/>
      <c r="I326" s="180"/>
      <c r="J326" s="180"/>
      <c r="K326" s="180"/>
      <c r="L326" s="180"/>
      <c r="M326" s="180"/>
      <c r="N326" s="180"/>
      <c r="O326" s="180"/>
      <c r="P326" s="180"/>
      <c r="Q326" s="180"/>
      <c r="R326" s="180"/>
      <c r="S326" s="180"/>
      <c r="T326" s="180"/>
      <c r="U326" s="180"/>
      <c r="V326" s="180"/>
      <c r="W326" s="180"/>
      <c r="X326" s="180"/>
      <c r="Y326" s="180"/>
      <c r="Z326" s="180"/>
      <c r="AA326" s="180"/>
    </row>
    <row xmlns:x14ac="http://schemas.microsoft.com/office/spreadsheetml/2009/9/ac" r="327" ht="15.75" x14ac:dyDescent="0.25">
      <c r="A327" s="180"/>
      <c r="B327" s="181"/>
      <c r="C327" s="180"/>
      <c r="D327" s="180"/>
      <c r="E327" s="180"/>
      <c r="F327" s="180"/>
      <c r="G327" s="180"/>
      <c r="H327" s="180"/>
      <c r="I327" s="180"/>
      <c r="J327" s="180"/>
      <c r="K327" s="180"/>
      <c r="L327" s="180"/>
      <c r="M327" s="180"/>
      <c r="N327" s="180"/>
      <c r="O327" s="180"/>
      <c r="P327" s="180"/>
      <c r="Q327" s="180"/>
      <c r="R327" s="180"/>
      <c r="S327" s="180"/>
      <c r="T327" s="180"/>
      <c r="U327" s="180"/>
      <c r="V327" s="180"/>
      <c r="W327" s="180"/>
      <c r="X327" s="180"/>
      <c r="Y327" s="180"/>
      <c r="Z327" s="180"/>
      <c r="AA327" s="180"/>
    </row>
    <row xmlns:x14ac="http://schemas.microsoft.com/office/spreadsheetml/2009/9/ac" r="328" ht="15.75" x14ac:dyDescent="0.25">
      <c r="A328" s="180"/>
      <c r="B328" s="181"/>
      <c r="C328" s="180"/>
      <c r="D328" s="180"/>
      <c r="E328" s="180"/>
      <c r="F328" s="180"/>
      <c r="G328" s="180"/>
      <c r="H328" s="180"/>
      <c r="I328" s="180"/>
      <c r="J328" s="180"/>
      <c r="K328" s="180"/>
      <c r="L328" s="180"/>
      <c r="M328" s="180"/>
      <c r="N328" s="180"/>
      <c r="O328" s="180"/>
      <c r="P328" s="180"/>
      <c r="Q328" s="180"/>
      <c r="R328" s="180"/>
      <c r="S328" s="180"/>
      <c r="T328" s="180"/>
      <c r="U328" s="180"/>
      <c r="V328" s="180"/>
      <c r="W328" s="180"/>
      <c r="X328" s="180"/>
      <c r="Y328" s="180"/>
      <c r="Z328" s="180"/>
      <c r="AA328" s="180"/>
    </row>
    <row xmlns:x14ac="http://schemas.microsoft.com/office/spreadsheetml/2009/9/ac" r="329" ht="15.75" x14ac:dyDescent="0.25">
      <c r="A329" s="180"/>
      <c r="B329" s="181"/>
      <c r="C329" s="180"/>
      <c r="D329" s="180"/>
      <c r="E329" s="180"/>
      <c r="F329" s="180"/>
      <c r="G329" s="180"/>
      <c r="H329" s="180"/>
      <c r="I329" s="180"/>
      <c r="J329" s="180"/>
      <c r="K329" s="180"/>
      <c r="L329" s="180"/>
      <c r="M329" s="180"/>
      <c r="N329" s="180"/>
      <c r="O329" s="180"/>
      <c r="P329" s="180"/>
      <c r="Q329" s="180"/>
      <c r="R329" s="180"/>
      <c r="S329" s="180"/>
      <c r="T329" s="180"/>
      <c r="U329" s="180"/>
      <c r="V329" s="180"/>
      <c r="W329" s="180"/>
      <c r="X329" s="180"/>
      <c r="Y329" s="180"/>
      <c r="Z329" s="180"/>
      <c r="AA329" s="180"/>
    </row>
    <row xmlns:x14ac="http://schemas.microsoft.com/office/spreadsheetml/2009/9/ac" r="330" ht="15.75" x14ac:dyDescent="0.25">
      <c r="A330" s="180"/>
      <c r="B330" s="181"/>
      <c r="C330" s="180"/>
      <c r="D330" s="180"/>
      <c r="E330" s="180"/>
      <c r="F330" s="180"/>
      <c r="G330" s="180"/>
      <c r="H330" s="180"/>
      <c r="I330" s="180"/>
      <c r="J330" s="180"/>
      <c r="K330" s="180"/>
      <c r="L330" s="180"/>
      <c r="M330" s="180"/>
      <c r="N330" s="180"/>
      <c r="O330" s="180"/>
      <c r="P330" s="180"/>
      <c r="Q330" s="180"/>
      <c r="R330" s="180"/>
      <c r="S330" s="180"/>
      <c r="T330" s="180"/>
      <c r="U330" s="180"/>
      <c r="V330" s="180"/>
      <c r="W330" s="180"/>
      <c r="X330" s="180"/>
      <c r="Y330" s="180"/>
      <c r="Z330" s="180"/>
      <c r="AA330" s="180"/>
    </row>
    <row xmlns:x14ac="http://schemas.microsoft.com/office/spreadsheetml/2009/9/ac" r="331" ht="15.75" x14ac:dyDescent="0.25">
      <c r="A331" s="180"/>
      <c r="B331" s="181"/>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c r="AA331" s="180"/>
    </row>
    <row xmlns:x14ac="http://schemas.microsoft.com/office/spreadsheetml/2009/9/ac" r="332" ht="15.75" x14ac:dyDescent="0.25">
      <c r="A332" s="180"/>
      <c r="B332" s="181"/>
      <c r="C332" s="180"/>
      <c r="D332" s="180"/>
      <c r="E332" s="180"/>
      <c r="F332" s="180"/>
      <c r="G332" s="180"/>
      <c r="H332" s="180"/>
      <c r="I332" s="180"/>
      <c r="J332" s="180"/>
      <c r="K332" s="180"/>
      <c r="L332" s="180"/>
      <c r="M332" s="180"/>
      <c r="N332" s="180"/>
      <c r="O332" s="180"/>
      <c r="P332" s="180"/>
      <c r="Q332" s="180"/>
      <c r="R332" s="180"/>
      <c r="S332" s="180"/>
      <c r="T332" s="180"/>
      <c r="U332" s="180"/>
      <c r="V332" s="180"/>
      <c r="W332" s="180"/>
      <c r="X332" s="180"/>
      <c r="Y332" s="180"/>
      <c r="Z332" s="180"/>
      <c r="AA332" s="180"/>
    </row>
    <row xmlns:x14ac="http://schemas.microsoft.com/office/spreadsheetml/2009/9/ac" r="333" ht="15.75" x14ac:dyDescent="0.25">
      <c r="A333" s="180"/>
      <c r="B333" s="181"/>
      <c r="C333" s="180"/>
      <c r="D333" s="180"/>
      <c r="E333" s="180"/>
      <c r="F333" s="180"/>
      <c r="G333" s="180"/>
      <c r="H333" s="180"/>
      <c r="I333" s="180"/>
      <c r="J333" s="180"/>
      <c r="K333" s="180"/>
      <c r="L333" s="180"/>
      <c r="M333" s="180"/>
      <c r="N333" s="180"/>
      <c r="O333" s="180"/>
      <c r="P333" s="180"/>
      <c r="Q333" s="180"/>
      <c r="R333" s="180"/>
      <c r="S333" s="180"/>
      <c r="T333" s="180"/>
      <c r="U333" s="180"/>
      <c r="V333" s="180"/>
      <c r="W333" s="180"/>
      <c r="X333" s="180"/>
      <c r="Y333" s="180"/>
      <c r="Z333" s="180"/>
      <c r="AA333" s="180"/>
    </row>
    <row xmlns:x14ac="http://schemas.microsoft.com/office/spreadsheetml/2009/9/ac" r="334" ht="15.75" x14ac:dyDescent="0.25">
      <c r="A334" s="180"/>
      <c r="B334" s="181"/>
      <c r="C334" s="180"/>
      <c r="D334" s="180"/>
      <c r="E334" s="180"/>
      <c r="F334" s="180"/>
      <c r="G334" s="180"/>
      <c r="H334" s="180"/>
      <c r="I334" s="180"/>
      <c r="J334" s="180"/>
      <c r="K334" s="180"/>
      <c r="L334" s="180"/>
      <c r="M334" s="180"/>
      <c r="N334" s="180"/>
      <c r="O334" s="180"/>
      <c r="P334" s="180"/>
      <c r="Q334" s="180"/>
      <c r="R334" s="180"/>
      <c r="S334" s="180"/>
      <c r="T334" s="180"/>
      <c r="U334" s="180"/>
      <c r="V334" s="180"/>
      <c r="W334" s="180"/>
      <c r="X334" s="180"/>
      <c r="Y334" s="180"/>
      <c r="Z334" s="180"/>
      <c r="AA334" s="180"/>
    </row>
    <row xmlns:x14ac="http://schemas.microsoft.com/office/spreadsheetml/2009/9/ac" r="335" ht="15.75" x14ac:dyDescent="0.25">
      <c r="A335" s="180"/>
      <c r="B335" s="181"/>
      <c r="C335" s="180"/>
      <c r="D335" s="180"/>
      <c r="E335" s="180"/>
      <c r="F335" s="180"/>
      <c r="G335" s="180"/>
      <c r="H335" s="180"/>
      <c r="I335" s="180"/>
      <c r="J335" s="180"/>
      <c r="K335" s="180"/>
      <c r="L335" s="180"/>
      <c r="M335" s="180"/>
      <c r="N335" s="180"/>
      <c r="O335" s="180"/>
      <c r="P335" s="180"/>
      <c r="Q335" s="180"/>
      <c r="R335" s="180"/>
      <c r="S335" s="180"/>
      <c r="T335" s="180"/>
      <c r="U335" s="180"/>
      <c r="V335" s="180"/>
      <c r="W335" s="180"/>
      <c r="X335" s="180"/>
      <c r="Y335" s="180"/>
      <c r="Z335" s="180"/>
      <c r="AA335" s="180"/>
    </row>
    <row xmlns:x14ac="http://schemas.microsoft.com/office/spreadsheetml/2009/9/ac" r="336" ht="15.75" x14ac:dyDescent="0.25">
      <c r="A336" s="180"/>
      <c r="B336" s="181"/>
      <c r="C336" s="180"/>
      <c r="D336" s="180"/>
      <c r="E336" s="180"/>
      <c r="F336" s="180"/>
      <c r="G336" s="180"/>
      <c r="H336" s="180"/>
      <c r="I336" s="180"/>
      <c r="J336" s="180"/>
      <c r="K336" s="180"/>
      <c r="L336" s="180"/>
      <c r="M336" s="180"/>
      <c r="N336" s="180"/>
      <c r="O336" s="180"/>
      <c r="P336" s="180"/>
      <c r="Q336" s="180"/>
      <c r="R336" s="180"/>
      <c r="S336" s="180"/>
      <c r="T336" s="180"/>
      <c r="U336" s="180"/>
      <c r="V336" s="180"/>
      <c r="W336" s="180"/>
      <c r="X336" s="180"/>
      <c r="Y336" s="180"/>
      <c r="Z336" s="180"/>
      <c r="AA336" s="180"/>
    </row>
    <row xmlns:x14ac="http://schemas.microsoft.com/office/spreadsheetml/2009/9/ac" r="337" ht="15.75" x14ac:dyDescent="0.25">
      <c r="A337" s="180"/>
      <c r="B337" s="181"/>
      <c r="C337" s="180"/>
      <c r="D337" s="180"/>
      <c r="E337" s="180"/>
      <c r="F337" s="180"/>
      <c r="G337" s="180"/>
      <c r="H337" s="180"/>
      <c r="I337" s="180"/>
      <c r="J337" s="180"/>
      <c r="K337" s="180"/>
      <c r="L337" s="180"/>
      <c r="M337" s="180"/>
      <c r="N337" s="180"/>
      <c r="O337" s="180"/>
      <c r="P337" s="180"/>
      <c r="Q337" s="180"/>
      <c r="R337" s="180"/>
      <c r="S337" s="180"/>
      <c r="T337" s="180"/>
      <c r="U337" s="180"/>
      <c r="V337" s="180"/>
      <c r="W337" s="180"/>
      <c r="X337" s="180"/>
      <c r="Y337" s="180"/>
      <c r="Z337" s="180"/>
      <c r="AA337" s="180"/>
    </row>
    <row xmlns:x14ac="http://schemas.microsoft.com/office/spreadsheetml/2009/9/ac" r="338" ht="15.75" x14ac:dyDescent="0.25">
      <c r="A338" s="180"/>
      <c r="B338" s="181"/>
      <c r="C338" s="180"/>
      <c r="D338" s="180"/>
      <c r="E338" s="180"/>
      <c r="F338" s="180"/>
      <c r="G338" s="180"/>
      <c r="H338" s="180"/>
      <c r="I338" s="180"/>
      <c r="J338" s="180"/>
      <c r="K338" s="180"/>
      <c r="L338" s="180"/>
      <c r="M338" s="180"/>
      <c r="N338" s="180"/>
      <c r="O338" s="180"/>
      <c r="P338" s="180"/>
      <c r="Q338" s="180"/>
      <c r="R338" s="180"/>
      <c r="S338" s="180"/>
      <c r="T338" s="180"/>
      <c r="U338" s="180"/>
      <c r="V338" s="180"/>
      <c r="W338" s="180"/>
      <c r="X338" s="180"/>
      <c r="Y338" s="180"/>
      <c r="Z338" s="180"/>
      <c r="AA338" s="180"/>
    </row>
    <row xmlns:x14ac="http://schemas.microsoft.com/office/spreadsheetml/2009/9/ac" r="339" ht="15.75" x14ac:dyDescent="0.25">
      <c r="A339" s="180"/>
      <c r="B339" s="181"/>
      <c r="C339" s="180"/>
      <c r="D339" s="180"/>
      <c r="E339" s="180"/>
      <c r="F339" s="180"/>
      <c r="G339" s="180"/>
      <c r="H339" s="180"/>
      <c r="I339" s="180"/>
      <c r="J339" s="180"/>
      <c r="K339" s="180"/>
      <c r="L339" s="180"/>
      <c r="M339" s="180"/>
      <c r="N339" s="180"/>
      <c r="O339" s="180"/>
      <c r="P339" s="180"/>
      <c r="Q339" s="180"/>
      <c r="R339" s="180"/>
      <c r="S339" s="180"/>
      <c r="T339" s="180"/>
      <c r="U339" s="180"/>
      <c r="V339" s="180"/>
      <c r="W339" s="180"/>
      <c r="X339" s="180"/>
      <c r="Y339" s="180"/>
      <c r="Z339" s="180"/>
      <c r="AA339" s="180"/>
    </row>
    <row xmlns:x14ac="http://schemas.microsoft.com/office/spreadsheetml/2009/9/ac" r="340" ht="15.75" x14ac:dyDescent="0.25">
      <c r="A340" s="180"/>
      <c r="B340" s="181"/>
      <c r="C340" s="180"/>
      <c r="D340" s="180"/>
      <c r="E340" s="180"/>
      <c r="F340" s="180"/>
      <c r="G340" s="180"/>
      <c r="H340" s="180"/>
      <c r="I340" s="180"/>
      <c r="J340" s="180"/>
      <c r="K340" s="180"/>
      <c r="L340" s="180"/>
      <c r="M340" s="180"/>
      <c r="N340" s="180"/>
      <c r="O340" s="180"/>
      <c r="P340" s="180"/>
      <c r="Q340" s="180"/>
      <c r="R340" s="180"/>
      <c r="S340" s="180"/>
      <c r="T340" s="180"/>
      <c r="U340" s="180"/>
      <c r="V340" s="180"/>
      <c r="W340" s="180"/>
      <c r="X340" s="180"/>
      <c r="Y340" s="180"/>
      <c r="Z340" s="180"/>
      <c r="AA340" s="180"/>
    </row>
    <row xmlns:x14ac="http://schemas.microsoft.com/office/spreadsheetml/2009/9/ac" r="341" ht="15.75" x14ac:dyDescent="0.25">
      <c r="A341" s="180"/>
      <c r="B341" s="181"/>
      <c r="C341" s="180"/>
      <c r="D341" s="180"/>
      <c r="E341" s="180"/>
      <c r="F341" s="180"/>
      <c r="G341" s="180"/>
      <c r="H341" s="180"/>
      <c r="I341" s="180"/>
      <c r="J341" s="180"/>
      <c r="K341" s="180"/>
      <c r="L341" s="180"/>
      <c r="M341" s="180"/>
      <c r="N341" s="180"/>
      <c r="O341" s="180"/>
      <c r="P341" s="180"/>
      <c r="Q341" s="180"/>
      <c r="R341" s="180"/>
      <c r="S341" s="180"/>
      <c r="T341" s="180"/>
      <c r="U341" s="180"/>
      <c r="V341" s="180"/>
      <c r="W341" s="180"/>
      <c r="X341" s="180"/>
      <c r="Y341" s="180"/>
      <c r="Z341" s="180"/>
      <c r="AA341" s="180"/>
    </row>
    <row xmlns:x14ac="http://schemas.microsoft.com/office/spreadsheetml/2009/9/ac" r="342" ht="15.75" x14ac:dyDescent="0.25">
      <c r="A342" s="180"/>
      <c r="B342" s="181"/>
      <c r="C342" s="180"/>
      <c r="D342" s="180"/>
      <c r="E342" s="180"/>
      <c r="F342" s="180"/>
      <c r="G342" s="180"/>
      <c r="H342" s="180"/>
      <c r="I342" s="180"/>
      <c r="J342" s="180"/>
      <c r="K342" s="180"/>
      <c r="L342" s="180"/>
      <c r="M342" s="180"/>
      <c r="N342" s="180"/>
      <c r="O342" s="180"/>
      <c r="P342" s="180"/>
      <c r="Q342" s="180"/>
      <c r="R342" s="180"/>
      <c r="S342" s="180"/>
      <c r="T342" s="180"/>
      <c r="U342" s="180"/>
      <c r="V342" s="180"/>
      <c r="W342" s="180"/>
      <c r="X342" s="180"/>
      <c r="Y342" s="180"/>
      <c r="Z342" s="180"/>
      <c r="AA342" s="180"/>
    </row>
    <row xmlns:x14ac="http://schemas.microsoft.com/office/spreadsheetml/2009/9/ac" r="343" ht="15.75" x14ac:dyDescent="0.25">
      <c r="A343" s="180"/>
      <c r="B343" s="181"/>
      <c r="C343" s="180"/>
      <c r="D343" s="180"/>
      <c r="E343" s="180"/>
      <c r="F343" s="180"/>
      <c r="G343" s="180"/>
      <c r="H343" s="180"/>
      <c r="I343" s="180"/>
      <c r="J343" s="180"/>
      <c r="K343" s="180"/>
      <c r="L343" s="180"/>
      <c r="M343" s="180"/>
      <c r="N343" s="180"/>
      <c r="O343" s="180"/>
      <c r="P343" s="180"/>
      <c r="Q343" s="180"/>
      <c r="R343" s="180"/>
      <c r="S343" s="180"/>
      <c r="T343" s="180"/>
      <c r="U343" s="180"/>
      <c r="V343" s="180"/>
      <c r="W343" s="180"/>
      <c r="X343" s="180"/>
      <c r="Y343" s="180"/>
      <c r="Z343" s="180"/>
      <c r="AA343" s="180"/>
    </row>
    <row xmlns:x14ac="http://schemas.microsoft.com/office/spreadsheetml/2009/9/ac" r="344" ht="15.75" x14ac:dyDescent="0.25">
      <c r="A344" s="180"/>
      <c r="B344" s="181"/>
      <c r="C344" s="180"/>
      <c r="D344" s="180"/>
      <c r="E344" s="180"/>
      <c r="F344" s="180"/>
      <c r="G344" s="180"/>
      <c r="H344" s="180"/>
      <c r="I344" s="180"/>
      <c r="J344" s="180"/>
      <c r="K344" s="180"/>
      <c r="L344" s="180"/>
      <c r="M344" s="180"/>
      <c r="N344" s="180"/>
      <c r="O344" s="180"/>
      <c r="P344" s="180"/>
      <c r="Q344" s="180"/>
      <c r="R344" s="180"/>
      <c r="S344" s="180"/>
      <c r="T344" s="180"/>
      <c r="U344" s="180"/>
      <c r="V344" s="180"/>
      <c r="W344" s="180"/>
      <c r="X344" s="180"/>
      <c r="Y344" s="180"/>
      <c r="Z344" s="180"/>
      <c r="AA344" s="180"/>
    </row>
    <row xmlns:x14ac="http://schemas.microsoft.com/office/spreadsheetml/2009/9/ac" r="345" ht="15.75" x14ac:dyDescent="0.25">
      <c r="A345" s="180"/>
      <c r="B345" s="181"/>
      <c r="C345" s="180"/>
      <c r="D345" s="180"/>
      <c r="E345" s="180"/>
      <c r="F345" s="180"/>
      <c r="G345" s="180"/>
      <c r="H345" s="180"/>
      <c r="I345" s="180"/>
      <c r="J345" s="180"/>
      <c r="K345" s="180"/>
      <c r="L345" s="180"/>
      <c r="M345" s="180"/>
      <c r="N345" s="180"/>
      <c r="O345" s="180"/>
      <c r="P345" s="180"/>
      <c r="Q345" s="180"/>
      <c r="R345" s="180"/>
      <c r="S345" s="180"/>
      <c r="T345" s="180"/>
      <c r="U345" s="180"/>
      <c r="V345" s="180"/>
      <c r="W345" s="180"/>
      <c r="X345" s="180"/>
      <c r="Y345" s="180"/>
      <c r="Z345" s="180"/>
      <c r="AA345" s="180"/>
    </row>
    <row xmlns:x14ac="http://schemas.microsoft.com/office/spreadsheetml/2009/9/ac" r="346" ht="15.75" x14ac:dyDescent="0.25">
      <c r="A346" s="180"/>
      <c r="B346" s="181"/>
      <c r="C346" s="180"/>
      <c r="D346" s="180"/>
      <c r="E346" s="180"/>
      <c r="F346" s="180"/>
      <c r="G346" s="180"/>
      <c r="H346" s="180"/>
      <c r="I346" s="180"/>
      <c r="J346" s="180"/>
      <c r="K346" s="180"/>
      <c r="L346" s="180"/>
      <c r="M346" s="180"/>
      <c r="N346" s="180"/>
      <c r="O346" s="180"/>
      <c r="P346" s="180"/>
      <c r="Q346" s="180"/>
      <c r="R346" s="180"/>
      <c r="S346" s="180"/>
      <c r="T346" s="180"/>
      <c r="U346" s="180"/>
      <c r="V346" s="180"/>
      <c r="W346" s="180"/>
      <c r="X346" s="180"/>
      <c r="Y346" s="180"/>
      <c r="Z346" s="180"/>
      <c r="AA346" s="180"/>
    </row>
    <row xmlns:x14ac="http://schemas.microsoft.com/office/spreadsheetml/2009/9/ac" r="347" ht="15.75" x14ac:dyDescent="0.25">
      <c r="A347" s="180"/>
      <c r="B347" s="181"/>
      <c r="C347" s="180"/>
      <c r="D347" s="180"/>
      <c r="E347" s="180"/>
      <c r="F347" s="180"/>
      <c r="G347" s="180"/>
      <c r="H347" s="180"/>
      <c r="I347" s="180"/>
      <c r="J347" s="180"/>
      <c r="K347" s="180"/>
      <c r="L347" s="180"/>
      <c r="M347" s="180"/>
      <c r="N347" s="180"/>
      <c r="O347" s="180"/>
      <c r="P347" s="180"/>
      <c r="Q347" s="180"/>
      <c r="R347" s="180"/>
      <c r="S347" s="180"/>
      <c r="T347" s="180"/>
      <c r="U347" s="180"/>
      <c r="V347" s="180"/>
      <c r="W347" s="180"/>
      <c r="X347" s="180"/>
      <c r="Y347" s="180"/>
      <c r="Z347" s="180"/>
      <c r="AA347" s="180"/>
    </row>
    <row xmlns:x14ac="http://schemas.microsoft.com/office/spreadsheetml/2009/9/ac" r="348" ht="15.75" x14ac:dyDescent="0.25">
      <c r="A348" s="180"/>
      <c r="B348" s="181"/>
      <c r="C348" s="180"/>
      <c r="D348" s="180"/>
      <c r="E348" s="180"/>
      <c r="F348" s="180"/>
      <c r="G348" s="180"/>
      <c r="H348" s="180"/>
      <c r="I348" s="180"/>
      <c r="J348" s="180"/>
      <c r="K348" s="180"/>
      <c r="L348" s="180"/>
      <c r="M348" s="180"/>
      <c r="N348" s="180"/>
      <c r="O348" s="180"/>
      <c r="P348" s="180"/>
      <c r="Q348" s="180"/>
      <c r="R348" s="180"/>
      <c r="S348" s="180"/>
      <c r="T348" s="180"/>
      <c r="U348" s="180"/>
      <c r="V348" s="180"/>
      <c r="W348" s="180"/>
      <c r="X348" s="180"/>
      <c r="Y348" s="180"/>
      <c r="Z348" s="180"/>
      <c r="AA348" s="180"/>
    </row>
    <row xmlns:x14ac="http://schemas.microsoft.com/office/spreadsheetml/2009/9/ac" r="349" ht="15.75" x14ac:dyDescent="0.25">
      <c r="A349" s="180"/>
      <c r="B349" s="181"/>
      <c r="C349" s="180"/>
      <c r="D349" s="180"/>
      <c r="E349" s="180"/>
      <c r="F349" s="180"/>
      <c r="G349" s="180"/>
      <c r="H349" s="180"/>
      <c r="I349" s="180"/>
      <c r="J349" s="180"/>
      <c r="K349" s="180"/>
      <c r="L349" s="180"/>
      <c r="M349" s="180"/>
      <c r="N349" s="180"/>
      <c r="O349" s="180"/>
      <c r="P349" s="180"/>
      <c r="Q349" s="180"/>
      <c r="R349" s="180"/>
      <c r="S349" s="180"/>
      <c r="T349" s="180"/>
      <c r="U349" s="180"/>
      <c r="V349" s="180"/>
      <c r="W349" s="180"/>
      <c r="X349" s="180"/>
      <c r="Y349" s="180"/>
      <c r="Z349" s="180"/>
      <c r="AA349" s="180"/>
    </row>
    <row xmlns:x14ac="http://schemas.microsoft.com/office/spreadsheetml/2009/9/ac" r="350" ht="15.75" x14ac:dyDescent="0.25">
      <c r="A350" s="180"/>
      <c r="B350" s="181"/>
      <c r="C350" s="180"/>
      <c r="D350" s="180"/>
      <c r="E350" s="180"/>
      <c r="F350" s="180"/>
      <c r="G350" s="180"/>
      <c r="H350" s="180"/>
      <c r="I350" s="180"/>
      <c r="J350" s="180"/>
      <c r="K350" s="180"/>
      <c r="L350" s="180"/>
      <c r="M350" s="180"/>
      <c r="N350" s="180"/>
      <c r="O350" s="180"/>
      <c r="P350" s="180"/>
      <c r="Q350" s="180"/>
      <c r="R350" s="180"/>
      <c r="S350" s="180"/>
      <c r="T350" s="180"/>
      <c r="U350" s="180"/>
      <c r="V350" s="180"/>
      <c r="W350" s="180"/>
      <c r="X350" s="180"/>
      <c r="Y350" s="180"/>
      <c r="Z350" s="180"/>
      <c r="AA350" s="180"/>
    </row>
    <row xmlns:x14ac="http://schemas.microsoft.com/office/spreadsheetml/2009/9/ac" r="351" ht="15.75" x14ac:dyDescent="0.25">
      <c r="A351" s="180"/>
      <c r="B351" s="181"/>
      <c r="C351" s="180"/>
      <c r="D351" s="180"/>
      <c r="E351" s="180"/>
      <c r="F351" s="180"/>
      <c r="G351" s="180"/>
      <c r="H351" s="180"/>
      <c r="I351" s="180"/>
      <c r="J351" s="180"/>
      <c r="K351" s="180"/>
      <c r="L351" s="180"/>
      <c r="M351" s="180"/>
      <c r="N351" s="180"/>
      <c r="O351" s="180"/>
      <c r="P351" s="180"/>
      <c r="Q351" s="180"/>
      <c r="R351" s="180"/>
      <c r="S351" s="180"/>
      <c r="T351" s="180"/>
      <c r="U351" s="180"/>
      <c r="V351" s="180"/>
      <c r="W351" s="180"/>
      <c r="X351" s="180"/>
      <c r="Y351" s="180"/>
      <c r="Z351" s="180"/>
      <c r="AA351" s="180"/>
    </row>
    <row xmlns:x14ac="http://schemas.microsoft.com/office/spreadsheetml/2009/9/ac" r="352" ht="15.75" x14ac:dyDescent="0.25">
      <c r="A352" s="180"/>
      <c r="B352" s="181"/>
      <c r="C352" s="180"/>
      <c r="D352" s="180"/>
      <c r="E352" s="180"/>
      <c r="F352" s="180"/>
      <c r="G352" s="180"/>
      <c r="H352" s="180"/>
      <c r="I352" s="180"/>
      <c r="J352" s="180"/>
      <c r="K352" s="180"/>
      <c r="L352" s="180"/>
      <c r="M352" s="180"/>
      <c r="N352" s="180"/>
      <c r="O352" s="180"/>
      <c r="P352" s="180"/>
      <c r="Q352" s="180"/>
      <c r="R352" s="180"/>
      <c r="S352" s="180"/>
      <c r="T352" s="180"/>
      <c r="U352" s="180"/>
      <c r="V352" s="180"/>
      <c r="W352" s="180"/>
      <c r="X352" s="180"/>
      <c r="Y352" s="180"/>
      <c r="Z352" s="180"/>
      <c r="AA352" s="180"/>
    </row>
    <row xmlns:x14ac="http://schemas.microsoft.com/office/spreadsheetml/2009/9/ac" r="353" ht="15.75" x14ac:dyDescent="0.25">
      <c r="A353" s="180"/>
      <c r="B353" s="181"/>
      <c r="C353" s="180"/>
      <c r="D353" s="180"/>
      <c r="E353" s="180"/>
      <c r="F353" s="180"/>
      <c r="G353" s="180"/>
      <c r="H353" s="180"/>
      <c r="I353" s="180"/>
      <c r="J353" s="180"/>
      <c r="K353" s="180"/>
      <c r="L353" s="180"/>
      <c r="M353" s="180"/>
      <c r="N353" s="180"/>
      <c r="O353" s="180"/>
      <c r="P353" s="180"/>
      <c r="Q353" s="180"/>
      <c r="R353" s="180"/>
      <c r="S353" s="180"/>
      <c r="T353" s="180"/>
      <c r="U353" s="180"/>
      <c r="V353" s="180"/>
      <c r="W353" s="180"/>
      <c r="X353" s="180"/>
      <c r="Y353" s="180"/>
      <c r="Z353" s="180"/>
      <c r="AA353" s="180"/>
    </row>
    <row xmlns:x14ac="http://schemas.microsoft.com/office/spreadsheetml/2009/9/ac" r="354" ht="15.75" x14ac:dyDescent="0.25">
      <c r="A354" s="180"/>
      <c r="B354" s="181"/>
      <c r="C354" s="180"/>
      <c r="D354" s="180"/>
      <c r="E354" s="180"/>
      <c r="F354" s="180"/>
      <c r="G354" s="180"/>
      <c r="H354" s="180"/>
      <c r="I354" s="180"/>
      <c r="J354" s="180"/>
      <c r="K354" s="180"/>
      <c r="L354" s="180"/>
      <c r="M354" s="180"/>
      <c r="N354" s="180"/>
      <c r="O354" s="180"/>
      <c r="P354" s="180"/>
      <c r="Q354" s="180"/>
      <c r="R354" s="180"/>
      <c r="S354" s="180"/>
      <c r="T354" s="180"/>
      <c r="U354" s="180"/>
      <c r="V354" s="180"/>
      <c r="W354" s="180"/>
      <c r="X354" s="180"/>
      <c r="Y354" s="180"/>
      <c r="Z354" s="180"/>
      <c r="AA354" s="180"/>
    </row>
    <row xmlns:x14ac="http://schemas.microsoft.com/office/spreadsheetml/2009/9/ac" r="355" ht="15.75" x14ac:dyDescent="0.25">
      <c r="A355" s="180"/>
      <c r="B355" s="181"/>
      <c r="C355" s="180"/>
      <c r="D355" s="180"/>
      <c r="E355" s="180"/>
      <c r="F355" s="180"/>
      <c r="G355" s="180"/>
      <c r="H355" s="180"/>
      <c r="I355" s="180"/>
      <c r="J355" s="180"/>
      <c r="K355" s="180"/>
      <c r="L355" s="180"/>
      <c r="M355" s="180"/>
      <c r="N355" s="180"/>
      <c r="O355" s="180"/>
      <c r="P355" s="180"/>
      <c r="Q355" s="180"/>
      <c r="R355" s="180"/>
      <c r="S355" s="180"/>
      <c r="T355" s="180"/>
      <c r="U355" s="180"/>
      <c r="V355" s="180"/>
      <c r="W355" s="180"/>
      <c r="X355" s="180"/>
      <c r="Y355" s="180"/>
      <c r="Z355" s="180"/>
      <c r="AA355" s="180"/>
    </row>
    <row xmlns:x14ac="http://schemas.microsoft.com/office/spreadsheetml/2009/9/ac" r="356" ht="15.75" x14ac:dyDescent="0.25">
      <c r="A356" s="180"/>
      <c r="B356" s="181"/>
      <c r="C356" s="180"/>
      <c r="D356" s="180"/>
      <c r="E356" s="180"/>
      <c r="F356" s="180"/>
      <c r="G356" s="180"/>
      <c r="H356" s="180"/>
      <c r="I356" s="180"/>
      <c r="J356" s="180"/>
      <c r="K356" s="180"/>
      <c r="L356" s="180"/>
      <c r="M356" s="180"/>
      <c r="N356" s="180"/>
      <c r="O356" s="180"/>
      <c r="P356" s="180"/>
      <c r="Q356" s="180"/>
      <c r="R356" s="180"/>
      <c r="S356" s="180"/>
      <c r="T356" s="180"/>
      <c r="U356" s="180"/>
      <c r="V356" s="180"/>
      <c r="W356" s="180"/>
      <c r="X356" s="180"/>
      <c r="Y356" s="180"/>
      <c r="Z356" s="180"/>
      <c r="AA356" s="180"/>
    </row>
    <row xmlns:x14ac="http://schemas.microsoft.com/office/spreadsheetml/2009/9/ac" r="357" ht="15.75" x14ac:dyDescent="0.25">
      <c r="A357" s="180"/>
      <c r="B357" s="181"/>
      <c r="C357" s="180"/>
      <c r="D357" s="180"/>
      <c r="E357" s="180"/>
      <c r="F357" s="180"/>
      <c r="G357" s="180"/>
      <c r="H357" s="180"/>
      <c r="I357" s="180"/>
      <c r="J357" s="180"/>
      <c r="K357" s="180"/>
      <c r="L357" s="180"/>
      <c r="M357" s="180"/>
      <c r="N357" s="180"/>
      <c r="O357" s="180"/>
      <c r="P357" s="180"/>
      <c r="Q357" s="180"/>
      <c r="R357" s="180"/>
      <c r="S357" s="180"/>
      <c r="T357" s="180"/>
      <c r="U357" s="180"/>
      <c r="V357" s="180"/>
      <c r="W357" s="180"/>
      <c r="X357" s="180"/>
      <c r="Y357" s="180"/>
      <c r="Z357" s="180"/>
      <c r="AA357" s="180"/>
    </row>
    <row xmlns:x14ac="http://schemas.microsoft.com/office/spreadsheetml/2009/9/ac" r="358" ht="15.75" x14ac:dyDescent="0.25">
      <c r="A358" s="180"/>
      <c r="B358" s="181"/>
      <c r="C358" s="180"/>
      <c r="D358" s="180"/>
      <c r="E358" s="180"/>
      <c r="F358" s="180"/>
      <c r="G358" s="180"/>
      <c r="H358" s="180"/>
      <c r="I358" s="180"/>
      <c r="J358" s="180"/>
      <c r="K358" s="180"/>
      <c r="L358" s="180"/>
      <c r="M358" s="180"/>
      <c r="N358" s="180"/>
      <c r="O358" s="180"/>
      <c r="P358" s="180"/>
      <c r="Q358" s="180"/>
      <c r="R358" s="180"/>
      <c r="S358" s="180"/>
      <c r="T358" s="180"/>
      <c r="U358" s="180"/>
      <c r="V358" s="180"/>
      <c r="W358" s="180"/>
      <c r="X358" s="180"/>
      <c r="Y358" s="180"/>
      <c r="Z358" s="180"/>
      <c r="AA358" s="180"/>
    </row>
    <row xmlns:x14ac="http://schemas.microsoft.com/office/spreadsheetml/2009/9/ac" r="359" ht="15.75" x14ac:dyDescent="0.25">
      <c r="A359" s="180"/>
      <c r="B359" s="181"/>
      <c r="C359" s="180"/>
      <c r="D359" s="180"/>
      <c r="E359" s="180"/>
      <c r="F359" s="180"/>
      <c r="G359" s="180"/>
      <c r="H359" s="180"/>
      <c r="I359" s="180"/>
      <c r="J359" s="180"/>
      <c r="K359" s="180"/>
      <c r="L359" s="180"/>
      <c r="M359" s="180"/>
      <c r="N359" s="180"/>
      <c r="O359" s="180"/>
      <c r="P359" s="180"/>
      <c r="Q359" s="180"/>
      <c r="R359" s="180"/>
      <c r="S359" s="180"/>
      <c r="T359" s="180"/>
      <c r="U359" s="180"/>
      <c r="V359" s="180"/>
      <c r="W359" s="180"/>
      <c r="X359" s="180"/>
      <c r="Y359" s="180"/>
      <c r="Z359" s="180"/>
      <c r="AA359" s="180"/>
    </row>
    <row xmlns:x14ac="http://schemas.microsoft.com/office/spreadsheetml/2009/9/ac" r="360" ht="15.75" x14ac:dyDescent="0.25">
      <c r="A360" s="180"/>
      <c r="B360" s="181"/>
      <c r="C360" s="180"/>
      <c r="D360" s="180"/>
      <c r="E360" s="180"/>
      <c r="F360" s="180"/>
      <c r="G360" s="180"/>
      <c r="H360" s="180"/>
      <c r="I360" s="180"/>
      <c r="J360" s="180"/>
      <c r="K360" s="180"/>
      <c r="L360" s="180"/>
      <c r="M360" s="180"/>
      <c r="N360" s="180"/>
      <c r="O360" s="180"/>
      <c r="P360" s="180"/>
      <c r="Q360" s="180"/>
      <c r="R360" s="180"/>
      <c r="S360" s="180"/>
      <c r="T360" s="180"/>
      <c r="U360" s="180"/>
      <c r="V360" s="180"/>
      <c r="W360" s="180"/>
      <c r="X360" s="180"/>
      <c r="Y360" s="180"/>
      <c r="Z360" s="180"/>
      <c r="AA360" s="180"/>
    </row>
    <row xmlns:x14ac="http://schemas.microsoft.com/office/spreadsheetml/2009/9/ac" r="361" ht="15.75" x14ac:dyDescent="0.25">
      <c r="A361" s="180"/>
      <c r="B361" s="181"/>
      <c r="C361" s="180"/>
      <c r="D361" s="180"/>
      <c r="E361" s="180"/>
      <c r="F361" s="180"/>
      <c r="G361" s="180"/>
      <c r="H361" s="180"/>
      <c r="I361" s="180"/>
      <c r="J361" s="180"/>
      <c r="K361" s="180"/>
      <c r="L361" s="180"/>
      <c r="M361" s="180"/>
      <c r="N361" s="180"/>
      <c r="O361" s="180"/>
      <c r="P361" s="180"/>
      <c r="Q361" s="180"/>
      <c r="R361" s="180"/>
      <c r="S361" s="180"/>
      <c r="T361" s="180"/>
      <c r="U361" s="180"/>
      <c r="V361" s="180"/>
      <c r="W361" s="180"/>
      <c r="X361" s="180"/>
      <c r="Y361" s="180"/>
      <c r="Z361" s="180"/>
      <c r="AA361" s="180"/>
    </row>
    <row xmlns:x14ac="http://schemas.microsoft.com/office/spreadsheetml/2009/9/ac" r="362" ht="15.75" x14ac:dyDescent="0.25">
      <c r="A362" s="180"/>
      <c r="B362" s="181"/>
      <c r="C362" s="180"/>
      <c r="D362" s="180"/>
      <c r="E362" s="180"/>
      <c r="F362" s="180"/>
      <c r="G362" s="180"/>
      <c r="H362" s="180"/>
      <c r="I362" s="180"/>
      <c r="J362" s="180"/>
      <c r="K362" s="180"/>
      <c r="L362" s="180"/>
      <c r="M362" s="180"/>
      <c r="N362" s="180"/>
      <c r="O362" s="180"/>
      <c r="P362" s="180"/>
      <c r="Q362" s="180"/>
      <c r="R362" s="180"/>
      <c r="S362" s="180"/>
      <c r="T362" s="180"/>
      <c r="U362" s="180"/>
      <c r="V362" s="180"/>
      <c r="W362" s="180"/>
      <c r="X362" s="180"/>
      <c r="Y362" s="180"/>
      <c r="Z362" s="180"/>
      <c r="AA362" s="180"/>
    </row>
    <row xmlns:x14ac="http://schemas.microsoft.com/office/spreadsheetml/2009/9/ac" r="363" ht="15.75" x14ac:dyDescent="0.25">
      <c r="A363" s="180"/>
      <c r="B363" s="181"/>
      <c r="C363" s="180"/>
      <c r="D363" s="180"/>
      <c r="E363" s="180"/>
      <c r="F363" s="180"/>
      <c r="G363" s="180"/>
      <c r="H363" s="180"/>
      <c r="I363" s="180"/>
      <c r="J363" s="180"/>
      <c r="K363" s="180"/>
      <c r="L363" s="180"/>
      <c r="M363" s="180"/>
      <c r="N363" s="180"/>
      <c r="O363" s="180"/>
      <c r="P363" s="180"/>
      <c r="Q363" s="180"/>
      <c r="R363" s="180"/>
      <c r="S363" s="180"/>
      <c r="T363" s="180"/>
      <c r="U363" s="180"/>
      <c r="V363" s="180"/>
      <c r="W363" s="180"/>
      <c r="X363" s="180"/>
      <c r="Y363" s="180"/>
      <c r="Z363" s="180"/>
      <c r="AA363" s="180"/>
    </row>
    <row xmlns:x14ac="http://schemas.microsoft.com/office/spreadsheetml/2009/9/ac" r="364" ht="15.75" x14ac:dyDescent="0.25">
      <c r="A364" s="180"/>
      <c r="B364" s="181"/>
      <c r="C364" s="180"/>
      <c r="D364" s="180"/>
      <c r="E364" s="180"/>
      <c r="F364" s="180"/>
      <c r="G364" s="180"/>
      <c r="H364" s="180"/>
      <c r="I364" s="180"/>
      <c r="J364" s="180"/>
      <c r="K364" s="180"/>
      <c r="L364" s="180"/>
      <c r="M364" s="180"/>
      <c r="N364" s="180"/>
      <c r="O364" s="180"/>
      <c r="P364" s="180"/>
      <c r="Q364" s="180"/>
      <c r="R364" s="180"/>
      <c r="S364" s="180"/>
      <c r="T364" s="180"/>
      <c r="U364" s="180"/>
      <c r="V364" s="180"/>
      <c r="W364" s="180"/>
      <c r="X364" s="180"/>
      <c r="Y364" s="180"/>
      <c r="Z364" s="180"/>
      <c r="AA364" s="180"/>
    </row>
    <row xmlns:x14ac="http://schemas.microsoft.com/office/spreadsheetml/2009/9/ac" r="365" ht="15.75" x14ac:dyDescent="0.25">
      <c r="A365" s="180"/>
      <c r="B365" s="181"/>
      <c r="C365" s="180"/>
      <c r="D365" s="180"/>
      <c r="E365" s="180"/>
      <c r="F365" s="180"/>
      <c r="G365" s="180"/>
      <c r="H365" s="180"/>
      <c r="I365" s="180"/>
      <c r="J365" s="180"/>
      <c r="K365" s="180"/>
      <c r="L365" s="180"/>
      <c r="M365" s="180"/>
      <c r="N365" s="180"/>
      <c r="O365" s="180"/>
      <c r="P365" s="180"/>
      <c r="Q365" s="180"/>
      <c r="R365" s="180"/>
      <c r="S365" s="180"/>
      <c r="T365" s="180"/>
      <c r="U365" s="180"/>
      <c r="V365" s="180"/>
      <c r="W365" s="180"/>
      <c r="X365" s="180"/>
      <c r="Y365" s="180"/>
      <c r="Z365" s="180"/>
      <c r="AA365" s="180"/>
    </row>
    <row xmlns:x14ac="http://schemas.microsoft.com/office/spreadsheetml/2009/9/ac" r="366" ht="15.75" x14ac:dyDescent="0.25">
      <c r="A366" s="180"/>
      <c r="B366" s="181"/>
      <c r="C366" s="180"/>
      <c r="D366" s="180"/>
      <c r="E366" s="180"/>
      <c r="F366" s="180"/>
      <c r="G366" s="180"/>
      <c r="H366" s="180"/>
      <c r="I366" s="180"/>
      <c r="J366" s="180"/>
      <c r="K366" s="180"/>
      <c r="L366" s="180"/>
      <c r="M366" s="180"/>
      <c r="N366" s="180"/>
      <c r="O366" s="180"/>
      <c r="P366" s="180"/>
      <c r="Q366" s="180"/>
      <c r="R366" s="180"/>
      <c r="S366" s="180"/>
      <c r="T366" s="180"/>
      <c r="U366" s="180"/>
      <c r="V366" s="180"/>
      <c r="W366" s="180"/>
      <c r="X366" s="180"/>
      <c r="Y366" s="180"/>
      <c r="Z366" s="180"/>
      <c r="AA366" s="180"/>
    </row>
    <row xmlns:x14ac="http://schemas.microsoft.com/office/spreadsheetml/2009/9/ac" r="367" ht="15.75" x14ac:dyDescent="0.25">
      <c r="A367" s="180"/>
      <c r="B367" s="181"/>
      <c r="C367" s="180"/>
      <c r="D367" s="180"/>
      <c r="E367" s="180"/>
      <c r="F367" s="180"/>
      <c r="G367" s="180"/>
      <c r="H367" s="180"/>
      <c r="I367" s="180"/>
      <c r="J367" s="180"/>
      <c r="K367" s="180"/>
      <c r="L367" s="180"/>
      <c r="M367" s="180"/>
      <c r="N367" s="180"/>
      <c r="O367" s="180"/>
      <c r="P367" s="180"/>
      <c r="Q367" s="180"/>
      <c r="R367" s="180"/>
      <c r="S367" s="180"/>
      <c r="T367" s="180"/>
      <c r="U367" s="180"/>
      <c r="V367" s="180"/>
      <c r="W367" s="180"/>
      <c r="X367" s="180"/>
      <c r="Y367" s="180"/>
      <c r="Z367" s="180"/>
      <c r="AA367" s="180"/>
    </row>
    <row xmlns:x14ac="http://schemas.microsoft.com/office/spreadsheetml/2009/9/ac" r="368" ht="15.75" x14ac:dyDescent="0.25">
      <c r="A368" s="180"/>
      <c r="B368" s="181"/>
      <c r="C368" s="180"/>
      <c r="D368" s="180"/>
      <c r="E368" s="180"/>
      <c r="F368" s="180"/>
      <c r="G368" s="180"/>
      <c r="H368" s="180"/>
      <c r="I368" s="180"/>
      <c r="J368" s="180"/>
      <c r="K368" s="180"/>
      <c r="L368" s="180"/>
      <c r="M368" s="180"/>
      <c r="N368" s="180"/>
      <c r="O368" s="180"/>
      <c r="P368" s="180"/>
      <c r="Q368" s="180"/>
      <c r="R368" s="180"/>
      <c r="S368" s="180"/>
      <c r="T368" s="180"/>
      <c r="U368" s="180"/>
      <c r="V368" s="180"/>
      <c r="W368" s="180"/>
      <c r="X368" s="180"/>
      <c r="Y368" s="180"/>
      <c r="Z368" s="180"/>
      <c r="AA368" s="180"/>
    </row>
    <row xmlns:x14ac="http://schemas.microsoft.com/office/spreadsheetml/2009/9/ac" r="369" ht="15.75" x14ac:dyDescent="0.25">
      <c r="A369" s="180"/>
      <c r="B369" s="181"/>
      <c r="C369" s="180"/>
      <c r="D369" s="180"/>
      <c r="E369" s="180"/>
      <c r="F369" s="180"/>
      <c r="G369" s="180"/>
      <c r="H369" s="180"/>
      <c r="I369" s="180"/>
      <c r="J369" s="180"/>
      <c r="K369" s="180"/>
      <c r="L369" s="180"/>
      <c r="M369" s="180"/>
      <c r="N369" s="180"/>
      <c r="O369" s="180"/>
      <c r="P369" s="180"/>
      <c r="Q369" s="180"/>
      <c r="R369" s="180"/>
      <c r="S369" s="180"/>
      <c r="T369" s="180"/>
      <c r="U369" s="180"/>
      <c r="V369" s="180"/>
      <c r="W369" s="180"/>
      <c r="X369" s="180"/>
      <c r="Y369" s="180"/>
      <c r="Z369" s="180"/>
      <c r="AA369" s="180"/>
    </row>
    <row xmlns:x14ac="http://schemas.microsoft.com/office/spreadsheetml/2009/9/ac" r="370" ht="15.75" x14ac:dyDescent="0.25">
      <c r="A370" s="180"/>
      <c r="B370" s="181"/>
      <c r="C370" s="180"/>
      <c r="D370" s="180"/>
      <c r="E370" s="180"/>
      <c r="F370" s="180"/>
      <c r="G370" s="180"/>
      <c r="H370" s="180"/>
      <c r="I370" s="180"/>
      <c r="J370" s="180"/>
      <c r="K370" s="180"/>
      <c r="L370" s="180"/>
      <c r="M370" s="180"/>
      <c r="N370" s="180"/>
      <c r="O370" s="180"/>
      <c r="P370" s="180"/>
      <c r="Q370" s="180"/>
      <c r="R370" s="180"/>
      <c r="S370" s="180"/>
      <c r="T370" s="180"/>
      <c r="U370" s="180"/>
      <c r="V370" s="180"/>
      <c r="W370" s="180"/>
      <c r="X370" s="180"/>
      <c r="Y370" s="180"/>
      <c r="Z370" s="180"/>
      <c r="AA370" s="180"/>
    </row>
    <row xmlns:x14ac="http://schemas.microsoft.com/office/spreadsheetml/2009/9/ac" r="371" ht="15.75" x14ac:dyDescent="0.25">
      <c r="A371" s="180"/>
      <c r="B371" s="181"/>
      <c r="C371" s="180"/>
      <c r="D371" s="180"/>
      <c r="E371" s="180"/>
      <c r="F371" s="180"/>
      <c r="G371" s="180"/>
      <c r="H371" s="180"/>
      <c r="I371" s="180"/>
      <c r="J371" s="180"/>
      <c r="K371" s="180"/>
      <c r="L371" s="180"/>
      <c r="M371" s="180"/>
      <c r="N371" s="180"/>
      <c r="O371" s="180"/>
      <c r="P371" s="180"/>
      <c r="Q371" s="180"/>
      <c r="R371" s="180"/>
      <c r="S371" s="180"/>
      <c r="T371" s="180"/>
      <c r="U371" s="180"/>
      <c r="V371" s="180"/>
      <c r="W371" s="180"/>
      <c r="X371" s="180"/>
      <c r="Y371" s="180"/>
      <c r="Z371" s="180"/>
      <c r="AA371" s="180"/>
    </row>
    <row xmlns:x14ac="http://schemas.microsoft.com/office/spreadsheetml/2009/9/ac" r="372" ht="15.75" x14ac:dyDescent="0.25">
      <c r="A372" s="180"/>
      <c r="B372" s="181"/>
      <c r="C372" s="180"/>
      <c r="D372" s="180"/>
      <c r="E372" s="180"/>
      <c r="F372" s="180"/>
      <c r="G372" s="180"/>
      <c r="H372" s="180"/>
      <c r="I372" s="180"/>
      <c r="J372" s="180"/>
      <c r="K372" s="180"/>
      <c r="L372" s="180"/>
      <c r="M372" s="180"/>
      <c r="N372" s="180"/>
      <c r="O372" s="180"/>
      <c r="P372" s="180"/>
      <c r="Q372" s="180"/>
      <c r="R372" s="180"/>
      <c r="S372" s="180"/>
      <c r="T372" s="180"/>
      <c r="U372" s="180"/>
      <c r="V372" s="180"/>
      <c r="W372" s="180"/>
      <c r="X372" s="180"/>
      <c r="Y372" s="180"/>
      <c r="Z372" s="180"/>
      <c r="AA372" s="180"/>
    </row>
    <row xmlns:x14ac="http://schemas.microsoft.com/office/spreadsheetml/2009/9/ac" r="373" ht="15.75" x14ac:dyDescent="0.25">
      <c r="A373" s="180"/>
      <c r="B373" s="181"/>
      <c r="C373" s="180"/>
      <c r="D373" s="180"/>
      <c r="E373" s="180"/>
      <c r="F373" s="180"/>
      <c r="G373" s="180"/>
      <c r="H373" s="180"/>
      <c r="I373" s="180"/>
      <c r="J373" s="180"/>
      <c r="K373" s="180"/>
      <c r="L373" s="180"/>
      <c r="M373" s="180"/>
      <c r="N373" s="180"/>
      <c r="O373" s="180"/>
      <c r="P373" s="180"/>
      <c r="Q373" s="180"/>
      <c r="R373" s="180"/>
      <c r="S373" s="180"/>
      <c r="T373" s="180"/>
      <c r="U373" s="180"/>
      <c r="V373" s="180"/>
      <c r="W373" s="180"/>
      <c r="X373" s="180"/>
      <c r="Y373" s="180"/>
      <c r="Z373" s="180"/>
      <c r="AA373" s="180"/>
    </row>
    <row xmlns:x14ac="http://schemas.microsoft.com/office/spreadsheetml/2009/9/ac" r="374" ht="15.75" x14ac:dyDescent="0.25">
      <c r="A374" s="180"/>
      <c r="B374" s="181"/>
      <c r="C374" s="180"/>
      <c r="D374" s="180"/>
      <c r="E374" s="180"/>
      <c r="F374" s="180"/>
      <c r="G374" s="180"/>
      <c r="H374" s="180"/>
      <c r="I374" s="180"/>
      <c r="J374" s="180"/>
      <c r="K374" s="180"/>
      <c r="L374" s="180"/>
      <c r="M374" s="180"/>
      <c r="N374" s="180"/>
      <c r="O374" s="180"/>
      <c r="P374" s="180"/>
      <c r="Q374" s="180"/>
      <c r="R374" s="180"/>
      <c r="S374" s="180"/>
      <c r="T374" s="180"/>
      <c r="U374" s="180"/>
      <c r="V374" s="180"/>
      <c r="W374" s="180"/>
      <c r="X374" s="180"/>
      <c r="Y374" s="180"/>
      <c r="Z374" s="180"/>
      <c r="AA374" s="180"/>
    </row>
    <row xmlns:x14ac="http://schemas.microsoft.com/office/spreadsheetml/2009/9/ac" r="375" ht="15.75" x14ac:dyDescent="0.25">
      <c r="A375" s="180"/>
      <c r="B375" s="181"/>
      <c r="C375" s="180"/>
      <c r="D375" s="180"/>
      <c r="E375" s="180"/>
      <c r="F375" s="180"/>
      <c r="G375" s="180"/>
      <c r="H375" s="180"/>
      <c r="I375" s="180"/>
      <c r="J375" s="180"/>
      <c r="K375" s="180"/>
      <c r="L375" s="180"/>
      <c r="M375" s="180"/>
      <c r="N375" s="180"/>
      <c r="O375" s="180"/>
      <c r="P375" s="180"/>
      <c r="Q375" s="180"/>
      <c r="R375" s="180"/>
      <c r="S375" s="180"/>
      <c r="T375" s="180"/>
      <c r="U375" s="180"/>
      <c r="V375" s="180"/>
      <c r="W375" s="180"/>
      <c r="X375" s="180"/>
      <c r="Y375" s="180"/>
      <c r="Z375" s="180"/>
      <c r="AA375" s="180"/>
    </row>
    <row xmlns:x14ac="http://schemas.microsoft.com/office/spreadsheetml/2009/9/ac" r="376" ht="15.75" x14ac:dyDescent="0.25">
      <c r="A376" s="180"/>
      <c r="B376" s="181"/>
      <c r="C376" s="180"/>
      <c r="D376" s="180"/>
      <c r="E376" s="180"/>
      <c r="F376" s="180"/>
      <c r="G376" s="180"/>
      <c r="H376" s="180"/>
      <c r="I376" s="180"/>
      <c r="J376" s="180"/>
      <c r="K376" s="180"/>
      <c r="L376" s="180"/>
      <c r="M376" s="180"/>
      <c r="N376" s="180"/>
      <c r="O376" s="180"/>
      <c r="P376" s="180"/>
      <c r="Q376" s="180"/>
      <c r="R376" s="180"/>
      <c r="S376" s="180"/>
      <c r="T376" s="180"/>
      <c r="U376" s="180"/>
      <c r="V376" s="180"/>
      <c r="W376" s="180"/>
      <c r="X376" s="180"/>
      <c r="Y376" s="180"/>
      <c r="Z376" s="180"/>
      <c r="AA376" s="180"/>
    </row>
    <row xmlns:x14ac="http://schemas.microsoft.com/office/spreadsheetml/2009/9/ac" r="377" ht="15.75" x14ac:dyDescent="0.25">
      <c r="A377" s="180"/>
      <c r="B377" s="181"/>
      <c r="C377" s="180"/>
      <c r="D377" s="180"/>
      <c r="E377" s="180"/>
      <c r="F377" s="180"/>
      <c r="G377" s="180"/>
      <c r="H377" s="180"/>
      <c r="I377" s="180"/>
      <c r="J377" s="180"/>
      <c r="K377" s="180"/>
      <c r="L377" s="180"/>
      <c r="M377" s="180"/>
      <c r="N377" s="180"/>
      <c r="O377" s="180"/>
      <c r="P377" s="180"/>
      <c r="Q377" s="180"/>
      <c r="R377" s="180"/>
      <c r="S377" s="180"/>
      <c r="T377" s="180"/>
      <c r="U377" s="180"/>
      <c r="V377" s="180"/>
      <c r="W377" s="180"/>
      <c r="X377" s="180"/>
      <c r="Y377" s="180"/>
      <c r="Z377" s="180"/>
      <c r="AA377" s="180"/>
    </row>
    <row xmlns:x14ac="http://schemas.microsoft.com/office/spreadsheetml/2009/9/ac" r="378" ht="15.75" x14ac:dyDescent="0.25">
      <c r="A378" s="180"/>
      <c r="B378" s="181"/>
      <c r="C378" s="180"/>
      <c r="D378" s="180"/>
      <c r="E378" s="180"/>
      <c r="F378" s="180"/>
      <c r="G378" s="180"/>
      <c r="H378" s="180"/>
      <c r="I378" s="180"/>
      <c r="J378" s="180"/>
      <c r="K378" s="180"/>
      <c r="L378" s="180"/>
      <c r="M378" s="180"/>
      <c r="N378" s="180"/>
      <c r="O378" s="180"/>
      <c r="P378" s="180"/>
      <c r="Q378" s="180"/>
      <c r="R378" s="180"/>
      <c r="S378" s="180"/>
      <c r="T378" s="180"/>
      <c r="U378" s="180"/>
      <c r="V378" s="180"/>
      <c r="W378" s="180"/>
      <c r="X378" s="180"/>
      <c r="Y378" s="180"/>
      <c r="Z378" s="180"/>
      <c r="AA378" s="180"/>
    </row>
    <row xmlns:x14ac="http://schemas.microsoft.com/office/spreadsheetml/2009/9/ac" r="379" ht="15.75" x14ac:dyDescent="0.25">
      <c r="A379" s="180"/>
      <c r="B379" s="181"/>
      <c r="C379" s="180"/>
      <c r="D379" s="180"/>
      <c r="E379" s="180"/>
      <c r="F379" s="180"/>
      <c r="G379" s="180"/>
      <c r="H379" s="180"/>
      <c r="I379" s="180"/>
      <c r="J379" s="180"/>
      <c r="K379" s="180"/>
      <c r="L379" s="180"/>
      <c r="M379" s="180"/>
      <c r="N379" s="180"/>
      <c r="O379" s="180"/>
      <c r="P379" s="180"/>
      <c r="Q379" s="180"/>
      <c r="R379" s="180"/>
      <c r="S379" s="180"/>
      <c r="T379" s="180"/>
      <c r="U379" s="180"/>
      <c r="V379" s="180"/>
      <c r="W379" s="180"/>
      <c r="X379" s="180"/>
      <c r="Y379" s="180"/>
      <c r="Z379" s="180"/>
      <c r="AA379" s="180"/>
    </row>
    <row xmlns:x14ac="http://schemas.microsoft.com/office/spreadsheetml/2009/9/ac" r="380" ht="15.75" x14ac:dyDescent="0.25">
      <c r="A380" s="180"/>
      <c r="B380" s="181"/>
      <c r="C380" s="180"/>
      <c r="D380" s="180"/>
      <c r="E380" s="180"/>
      <c r="F380" s="180"/>
      <c r="G380" s="180"/>
      <c r="H380" s="180"/>
      <c r="I380" s="180"/>
      <c r="J380" s="180"/>
      <c r="K380" s="180"/>
      <c r="L380" s="180"/>
      <c r="M380" s="180"/>
      <c r="N380" s="180"/>
      <c r="O380" s="180"/>
      <c r="P380" s="180"/>
      <c r="Q380" s="180"/>
      <c r="R380" s="180"/>
      <c r="S380" s="180"/>
      <c r="T380" s="180"/>
      <c r="U380" s="180"/>
      <c r="V380" s="180"/>
      <c r="W380" s="180"/>
      <c r="X380" s="180"/>
      <c r="Y380" s="180"/>
      <c r="Z380" s="180"/>
      <c r="AA380" s="180"/>
    </row>
    <row xmlns:x14ac="http://schemas.microsoft.com/office/spreadsheetml/2009/9/ac" r="381" ht="15.75" x14ac:dyDescent="0.25">
      <c r="A381" s="180"/>
      <c r="B381" s="181"/>
      <c r="C381" s="180"/>
      <c r="D381" s="180"/>
      <c r="E381" s="180"/>
      <c r="F381" s="180"/>
      <c r="G381" s="180"/>
      <c r="H381" s="180"/>
      <c r="I381" s="180"/>
      <c r="J381" s="180"/>
      <c r="K381" s="180"/>
      <c r="L381" s="180"/>
      <c r="M381" s="180"/>
      <c r="N381" s="180"/>
      <c r="O381" s="180"/>
      <c r="P381" s="180"/>
      <c r="Q381" s="180"/>
      <c r="R381" s="180"/>
      <c r="S381" s="180"/>
      <c r="T381" s="180"/>
      <c r="U381" s="180"/>
      <c r="V381" s="180"/>
      <c r="W381" s="180"/>
      <c r="X381" s="180"/>
      <c r="Y381" s="180"/>
      <c r="Z381" s="180"/>
      <c r="AA381" s="180"/>
    </row>
    <row xmlns:x14ac="http://schemas.microsoft.com/office/spreadsheetml/2009/9/ac" r="382" ht="15.75" x14ac:dyDescent="0.25">
      <c r="A382" s="180"/>
      <c r="B382" s="181"/>
      <c r="C382" s="180"/>
      <c r="D382" s="180"/>
      <c r="E382" s="180"/>
      <c r="F382" s="180"/>
      <c r="G382" s="180"/>
      <c r="H382" s="180"/>
      <c r="I382" s="180"/>
      <c r="J382" s="180"/>
      <c r="K382" s="180"/>
      <c r="L382" s="180"/>
      <c r="M382" s="180"/>
      <c r="N382" s="180"/>
      <c r="O382" s="180"/>
      <c r="P382" s="180"/>
      <c r="Q382" s="180"/>
      <c r="R382" s="180"/>
      <c r="S382" s="180"/>
      <c r="T382" s="180"/>
      <c r="U382" s="180"/>
      <c r="V382" s="180"/>
      <c r="W382" s="180"/>
      <c r="X382" s="180"/>
      <c r="Y382" s="180"/>
      <c r="Z382" s="180"/>
      <c r="AA382" s="180"/>
    </row>
    <row xmlns:x14ac="http://schemas.microsoft.com/office/spreadsheetml/2009/9/ac" r="383" ht="15.75" x14ac:dyDescent="0.25">
      <c r="A383" s="180"/>
      <c r="B383" s="181"/>
      <c r="C383" s="180"/>
      <c r="D383" s="180"/>
      <c r="E383" s="180"/>
      <c r="F383" s="180"/>
      <c r="G383" s="180"/>
      <c r="H383" s="180"/>
      <c r="I383" s="180"/>
      <c r="J383" s="180"/>
      <c r="K383" s="180"/>
      <c r="L383" s="180"/>
      <c r="M383" s="180"/>
      <c r="N383" s="180"/>
      <c r="O383" s="180"/>
      <c r="P383" s="180"/>
      <c r="Q383" s="180"/>
      <c r="R383" s="180"/>
      <c r="S383" s="180"/>
      <c r="T383" s="180"/>
      <c r="U383" s="180"/>
      <c r="V383" s="180"/>
      <c r="W383" s="180"/>
      <c r="X383" s="180"/>
      <c r="Y383" s="180"/>
      <c r="Z383" s="180"/>
      <c r="AA383" s="180"/>
    </row>
    <row xmlns:x14ac="http://schemas.microsoft.com/office/spreadsheetml/2009/9/ac" r="384" ht="15.75" x14ac:dyDescent="0.25">
      <c r="A384" s="180"/>
      <c r="B384" s="181"/>
      <c r="C384" s="180"/>
      <c r="D384" s="180"/>
      <c r="E384" s="180"/>
      <c r="F384" s="180"/>
      <c r="G384" s="180"/>
      <c r="H384" s="180"/>
      <c r="I384" s="180"/>
      <c r="J384" s="180"/>
      <c r="K384" s="180"/>
      <c r="L384" s="180"/>
      <c r="M384" s="180"/>
      <c r="N384" s="180"/>
      <c r="O384" s="180"/>
      <c r="P384" s="180"/>
      <c r="Q384" s="180"/>
      <c r="R384" s="180"/>
      <c r="S384" s="180"/>
      <c r="T384" s="180"/>
      <c r="U384" s="180"/>
      <c r="V384" s="180"/>
      <c r="W384" s="180"/>
      <c r="X384" s="180"/>
      <c r="Y384" s="180"/>
      <c r="Z384" s="180"/>
      <c r="AA384" s="180"/>
    </row>
    <row xmlns:x14ac="http://schemas.microsoft.com/office/spreadsheetml/2009/9/ac" r="385" ht="15.75" x14ac:dyDescent="0.25">
      <c r="A385" s="180"/>
      <c r="B385" s="181"/>
      <c r="C385" s="180"/>
      <c r="D385" s="180"/>
      <c r="E385" s="180"/>
      <c r="F385" s="180"/>
      <c r="G385" s="180"/>
      <c r="H385" s="180"/>
      <c r="I385" s="180"/>
      <c r="J385" s="180"/>
      <c r="K385" s="180"/>
      <c r="L385" s="180"/>
      <c r="M385" s="180"/>
      <c r="N385" s="180"/>
      <c r="O385" s="180"/>
      <c r="P385" s="180"/>
      <c r="Q385" s="180"/>
      <c r="R385" s="180"/>
      <c r="S385" s="180"/>
      <c r="T385" s="180"/>
      <c r="U385" s="180"/>
      <c r="V385" s="180"/>
      <c r="W385" s="180"/>
      <c r="X385" s="180"/>
      <c r="Y385" s="180"/>
      <c r="Z385" s="180"/>
      <c r="AA385" s="180"/>
    </row>
    <row xmlns:x14ac="http://schemas.microsoft.com/office/spreadsheetml/2009/9/ac" r="386" ht="15.75" x14ac:dyDescent="0.25">
      <c r="A386" s="180"/>
      <c r="B386" s="181"/>
      <c r="C386" s="180"/>
      <c r="D386" s="180"/>
      <c r="E386" s="180"/>
      <c r="F386" s="180"/>
      <c r="G386" s="180"/>
      <c r="H386" s="180"/>
      <c r="I386" s="180"/>
      <c r="J386" s="180"/>
      <c r="K386" s="180"/>
      <c r="L386" s="180"/>
      <c r="M386" s="180"/>
      <c r="N386" s="180"/>
      <c r="O386" s="180"/>
      <c r="P386" s="180"/>
      <c r="Q386" s="180"/>
      <c r="R386" s="180"/>
      <c r="S386" s="180"/>
      <c r="T386" s="180"/>
      <c r="U386" s="180"/>
      <c r="V386" s="180"/>
      <c r="W386" s="180"/>
      <c r="X386" s="180"/>
      <c r="Y386" s="180"/>
      <c r="Z386" s="180"/>
      <c r="AA386" s="180"/>
    </row>
    <row xmlns:x14ac="http://schemas.microsoft.com/office/spreadsheetml/2009/9/ac" r="387" ht="15.75" x14ac:dyDescent="0.25">
      <c r="A387" s="180"/>
      <c r="B387" s="181"/>
      <c r="C387" s="180"/>
      <c r="D387" s="180"/>
      <c r="E387" s="180"/>
      <c r="F387" s="180"/>
      <c r="G387" s="180"/>
      <c r="H387" s="180"/>
      <c r="I387" s="180"/>
      <c r="J387" s="180"/>
      <c r="K387" s="180"/>
      <c r="L387" s="180"/>
      <c r="M387" s="180"/>
      <c r="N387" s="180"/>
      <c r="O387" s="180"/>
      <c r="P387" s="180"/>
      <c r="Q387" s="180"/>
      <c r="R387" s="180"/>
      <c r="S387" s="180"/>
      <c r="T387" s="180"/>
      <c r="U387" s="180"/>
      <c r="V387" s="180"/>
      <c r="W387" s="180"/>
      <c r="X387" s="180"/>
      <c r="Y387" s="180"/>
      <c r="Z387" s="180"/>
      <c r="AA387" s="180"/>
    </row>
    <row xmlns:x14ac="http://schemas.microsoft.com/office/spreadsheetml/2009/9/ac" r="388" ht="15.75" x14ac:dyDescent="0.25">
      <c r="A388" s="180"/>
      <c r="B388" s="181"/>
      <c r="C388" s="180"/>
      <c r="D388" s="180"/>
      <c r="E388" s="180"/>
      <c r="F388" s="180"/>
      <c r="G388" s="180"/>
      <c r="H388" s="180"/>
      <c r="I388" s="180"/>
      <c r="J388" s="180"/>
      <c r="K388" s="180"/>
      <c r="L388" s="180"/>
      <c r="M388" s="180"/>
      <c r="N388" s="180"/>
      <c r="O388" s="180"/>
      <c r="P388" s="180"/>
      <c r="Q388" s="180"/>
      <c r="R388" s="180"/>
      <c r="S388" s="180"/>
      <c r="T388" s="180"/>
      <c r="U388" s="180"/>
      <c r="V388" s="180"/>
      <c r="W388" s="180"/>
      <c r="X388" s="180"/>
      <c r="Y388" s="180"/>
      <c r="Z388" s="180"/>
      <c r="AA388" s="180"/>
    </row>
    <row xmlns:x14ac="http://schemas.microsoft.com/office/spreadsheetml/2009/9/ac" r="389" ht="15.75" x14ac:dyDescent="0.25">
      <c r="A389" s="180"/>
      <c r="B389" s="181"/>
      <c r="C389" s="180"/>
      <c r="D389" s="180"/>
      <c r="E389" s="180"/>
      <c r="F389" s="180"/>
      <c r="G389" s="180"/>
      <c r="H389" s="180"/>
      <c r="I389" s="180"/>
      <c r="J389" s="180"/>
      <c r="K389" s="180"/>
      <c r="L389" s="180"/>
      <c r="M389" s="180"/>
      <c r="N389" s="180"/>
      <c r="O389" s="180"/>
      <c r="P389" s="180"/>
      <c r="Q389" s="180"/>
      <c r="R389" s="180"/>
      <c r="S389" s="180"/>
      <c r="T389" s="180"/>
      <c r="U389" s="180"/>
      <c r="V389" s="180"/>
      <c r="W389" s="180"/>
      <c r="X389" s="180"/>
      <c r="Y389" s="180"/>
      <c r="Z389" s="180"/>
      <c r="AA389" s="180"/>
    </row>
    <row xmlns:x14ac="http://schemas.microsoft.com/office/spreadsheetml/2009/9/ac" r="390" ht="15.75" x14ac:dyDescent="0.25">
      <c r="A390" s="180"/>
      <c r="B390" s="181"/>
      <c r="C390" s="180"/>
      <c r="D390" s="180"/>
      <c r="E390" s="180"/>
      <c r="F390" s="180"/>
      <c r="G390" s="180"/>
      <c r="H390" s="180"/>
      <c r="I390" s="180"/>
      <c r="J390" s="180"/>
      <c r="K390" s="180"/>
      <c r="L390" s="180"/>
      <c r="M390" s="180"/>
      <c r="N390" s="180"/>
      <c r="O390" s="180"/>
      <c r="P390" s="180"/>
      <c r="Q390" s="180"/>
      <c r="R390" s="180"/>
      <c r="S390" s="180"/>
      <c r="T390" s="180"/>
      <c r="U390" s="180"/>
      <c r="V390" s="180"/>
      <c r="W390" s="180"/>
      <c r="X390" s="180"/>
      <c r="Y390" s="180"/>
      <c r="Z390" s="180"/>
      <c r="AA390" s="180"/>
    </row>
    <row xmlns:x14ac="http://schemas.microsoft.com/office/spreadsheetml/2009/9/ac" r="391" ht="15.75" x14ac:dyDescent="0.25">
      <c r="A391" s="180"/>
      <c r="B391" s="181"/>
      <c r="C391" s="180"/>
      <c r="D391" s="180"/>
      <c r="E391" s="180"/>
      <c r="F391" s="180"/>
      <c r="G391" s="180"/>
      <c r="H391" s="180"/>
      <c r="I391" s="180"/>
      <c r="J391" s="180"/>
      <c r="K391" s="180"/>
      <c r="L391" s="180"/>
      <c r="M391" s="180"/>
      <c r="N391" s="180"/>
      <c r="O391" s="180"/>
      <c r="P391" s="180"/>
      <c r="Q391" s="180"/>
      <c r="R391" s="180"/>
      <c r="S391" s="180"/>
      <c r="T391" s="180"/>
      <c r="U391" s="180"/>
      <c r="V391" s="180"/>
      <c r="W391" s="180"/>
      <c r="X391" s="180"/>
      <c r="Y391" s="180"/>
      <c r="Z391" s="180"/>
      <c r="AA391" s="180"/>
    </row>
    <row xmlns:x14ac="http://schemas.microsoft.com/office/spreadsheetml/2009/9/ac" r="392" ht="15.75" x14ac:dyDescent="0.25">
      <c r="A392" s="180"/>
      <c r="B392" s="181"/>
      <c r="C392" s="180"/>
      <c r="D392" s="180"/>
      <c r="E392" s="180"/>
      <c r="F392" s="180"/>
      <c r="G392" s="180"/>
      <c r="H392" s="180"/>
      <c r="I392" s="180"/>
      <c r="J392" s="180"/>
      <c r="K392" s="180"/>
      <c r="L392" s="180"/>
      <c r="M392" s="180"/>
      <c r="N392" s="180"/>
      <c r="O392" s="180"/>
      <c r="P392" s="180"/>
      <c r="Q392" s="180"/>
      <c r="R392" s="180"/>
      <c r="S392" s="180"/>
      <c r="T392" s="180"/>
      <c r="U392" s="180"/>
      <c r="V392" s="180"/>
      <c r="W392" s="180"/>
      <c r="X392" s="180"/>
      <c r="Y392" s="180"/>
      <c r="Z392" s="180"/>
      <c r="AA392" s="180"/>
    </row>
    <row xmlns:x14ac="http://schemas.microsoft.com/office/spreadsheetml/2009/9/ac" r="393" ht="15.75" x14ac:dyDescent="0.25">
      <c r="A393" s="180"/>
      <c r="B393" s="181"/>
      <c r="C393" s="180"/>
      <c r="D393" s="180"/>
      <c r="E393" s="180"/>
      <c r="F393" s="180"/>
      <c r="G393" s="180"/>
      <c r="H393" s="180"/>
      <c r="I393" s="180"/>
      <c r="J393" s="180"/>
      <c r="K393" s="180"/>
      <c r="L393" s="180"/>
      <c r="M393" s="180"/>
      <c r="N393" s="180"/>
      <c r="O393" s="180"/>
      <c r="P393" s="180"/>
      <c r="Q393" s="180"/>
      <c r="R393" s="180"/>
      <c r="S393" s="180"/>
      <c r="T393" s="180"/>
      <c r="U393" s="180"/>
      <c r="V393" s="180"/>
      <c r="W393" s="180"/>
      <c r="X393" s="180"/>
      <c r="Y393" s="180"/>
      <c r="Z393" s="180"/>
      <c r="AA393" s="180"/>
    </row>
    <row xmlns:x14ac="http://schemas.microsoft.com/office/spreadsheetml/2009/9/ac" r="394" ht="15.75" x14ac:dyDescent="0.25">
      <c r="A394" s="180"/>
      <c r="B394" s="181"/>
      <c r="C394" s="180"/>
      <c r="D394" s="180"/>
      <c r="E394" s="180"/>
      <c r="F394" s="180"/>
      <c r="G394" s="180"/>
      <c r="H394" s="180"/>
      <c r="I394" s="180"/>
      <c r="J394" s="180"/>
      <c r="K394" s="180"/>
      <c r="L394" s="180"/>
      <c r="M394" s="180"/>
      <c r="N394" s="180"/>
      <c r="O394" s="180"/>
      <c r="P394" s="180"/>
      <c r="Q394" s="180"/>
      <c r="R394" s="180"/>
      <c r="S394" s="180"/>
      <c r="T394" s="180"/>
      <c r="U394" s="180"/>
      <c r="V394" s="180"/>
      <c r="W394" s="180"/>
      <c r="X394" s="180"/>
      <c r="Y394" s="180"/>
      <c r="Z394" s="180"/>
      <c r="AA394" s="180"/>
    </row>
    <row xmlns:x14ac="http://schemas.microsoft.com/office/spreadsheetml/2009/9/ac" r="395" ht="15.75" x14ac:dyDescent="0.25">
      <c r="A395" s="180"/>
      <c r="B395" s="181"/>
      <c r="C395" s="180"/>
      <c r="D395" s="180"/>
      <c r="E395" s="180"/>
      <c r="F395" s="180"/>
      <c r="G395" s="180"/>
      <c r="H395" s="180"/>
      <c r="I395" s="180"/>
      <c r="J395" s="180"/>
      <c r="K395" s="180"/>
      <c r="L395" s="180"/>
      <c r="M395" s="180"/>
      <c r="N395" s="180"/>
      <c r="O395" s="180"/>
      <c r="P395" s="180"/>
      <c r="Q395" s="180"/>
      <c r="R395" s="180"/>
      <c r="S395" s="180"/>
      <c r="T395" s="180"/>
      <c r="U395" s="180"/>
      <c r="V395" s="180"/>
      <c r="W395" s="180"/>
      <c r="X395" s="180"/>
      <c r="Y395" s="180"/>
      <c r="Z395" s="180"/>
      <c r="AA395" s="180"/>
    </row>
    <row xmlns:x14ac="http://schemas.microsoft.com/office/spreadsheetml/2009/9/ac" r="396" ht="15.75" x14ac:dyDescent="0.25">
      <c r="A396" s="180"/>
      <c r="B396" s="181"/>
      <c r="C396" s="180"/>
      <c r="D396" s="180"/>
      <c r="E396" s="180"/>
      <c r="F396" s="180"/>
      <c r="G396" s="180"/>
      <c r="H396" s="180"/>
      <c r="I396" s="180"/>
      <c r="J396" s="180"/>
      <c r="K396" s="180"/>
      <c r="L396" s="180"/>
      <c r="M396" s="180"/>
      <c r="N396" s="180"/>
      <c r="O396" s="180"/>
      <c r="P396" s="180"/>
      <c r="Q396" s="180"/>
      <c r="R396" s="180"/>
      <c r="S396" s="180"/>
      <c r="T396" s="180"/>
      <c r="U396" s="180"/>
      <c r="V396" s="180"/>
      <c r="W396" s="180"/>
      <c r="X396" s="180"/>
      <c r="Y396" s="180"/>
      <c r="Z396" s="180"/>
      <c r="AA396" s="180"/>
    </row>
    <row xmlns:x14ac="http://schemas.microsoft.com/office/spreadsheetml/2009/9/ac" r="397" ht="15.75" x14ac:dyDescent="0.25">
      <c r="A397" s="180"/>
      <c r="B397" s="181"/>
      <c r="C397" s="180"/>
      <c r="D397" s="180"/>
      <c r="E397" s="180"/>
      <c r="F397" s="180"/>
      <c r="G397" s="180"/>
      <c r="H397" s="180"/>
      <c r="I397" s="180"/>
      <c r="J397" s="180"/>
      <c r="K397" s="180"/>
      <c r="L397" s="180"/>
      <c r="M397" s="180"/>
      <c r="N397" s="180"/>
      <c r="O397" s="180"/>
      <c r="P397" s="180"/>
      <c r="Q397" s="180"/>
      <c r="R397" s="180"/>
      <c r="S397" s="180"/>
      <c r="T397" s="180"/>
      <c r="U397" s="180"/>
      <c r="V397" s="180"/>
      <c r="W397" s="180"/>
      <c r="X397" s="180"/>
      <c r="Y397" s="180"/>
      <c r="Z397" s="180"/>
      <c r="AA397" s="180"/>
    </row>
    <row xmlns:x14ac="http://schemas.microsoft.com/office/spreadsheetml/2009/9/ac" r="398" ht="15.75" x14ac:dyDescent="0.25">
      <c r="A398" s="180"/>
      <c r="B398" s="181"/>
      <c r="C398" s="180"/>
      <c r="D398" s="180"/>
      <c r="E398" s="180"/>
      <c r="F398" s="180"/>
      <c r="G398" s="180"/>
      <c r="H398" s="180"/>
      <c r="I398" s="180"/>
      <c r="J398" s="180"/>
      <c r="K398" s="180"/>
      <c r="L398" s="180"/>
      <c r="M398" s="180"/>
      <c r="N398" s="180"/>
      <c r="O398" s="180"/>
      <c r="P398" s="180"/>
      <c r="Q398" s="180"/>
      <c r="R398" s="180"/>
      <c r="S398" s="180"/>
      <c r="T398" s="180"/>
      <c r="U398" s="180"/>
      <c r="V398" s="180"/>
      <c r="W398" s="180"/>
      <c r="X398" s="180"/>
      <c r="Y398" s="180"/>
      <c r="Z398" s="180"/>
      <c r="AA398" s="180"/>
    </row>
    <row xmlns:x14ac="http://schemas.microsoft.com/office/spreadsheetml/2009/9/ac" r="399" ht="15.75" x14ac:dyDescent="0.25">
      <c r="A399" s="180"/>
      <c r="B399" s="181"/>
      <c r="C399" s="180"/>
      <c r="D399" s="180"/>
      <c r="E399" s="180"/>
      <c r="F399" s="180"/>
      <c r="G399" s="180"/>
      <c r="H399" s="180"/>
      <c r="I399" s="180"/>
      <c r="J399" s="180"/>
      <c r="K399" s="180"/>
      <c r="L399" s="180"/>
      <c r="M399" s="180"/>
      <c r="N399" s="180"/>
      <c r="O399" s="180"/>
      <c r="P399" s="180"/>
      <c r="Q399" s="180"/>
      <c r="R399" s="180"/>
      <c r="S399" s="180"/>
      <c r="T399" s="180"/>
      <c r="U399" s="180"/>
      <c r="V399" s="180"/>
      <c r="W399" s="180"/>
      <c r="X399" s="180"/>
      <c r="Y399" s="180"/>
      <c r="Z399" s="180"/>
      <c r="AA399" s="180"/>
    </row>
    <row xmlns:x14ac="http://schemas.microsoft.com/office/spreadsheetml/2009/9/ac" r="400" ht="15.75" x14ac:dyDescent="0.25">
      <c r="A400" s="180"/>
      <c r="B400" s="181"/>
      <c r="C400" s="180"/>
      <c r="D400" s="180"/>
      <c r="E400" s="180"/>
      <c r="F400" s="180"/>
      <c r="G400" s="180"/>
      <c r="H400" s="180"/>
      <c r="I400" s="180"/>
      <c r="J400" s="180"/>
      <c r="K400" s="180"/>
      <c r="L400" s="180"/>
      <c r="M400" s="180"/>
      <c r="N400" s="180"/>
      <c r="O400" s="180"/>
      <c r="P400" s="180"/>
      <c r="Q400" s="180"/>
      <c r="R400" s="180"/>
      <c r="S400" s="180"/>
      <c r="T400" s="180"/>
      <c r="U400" s="180"/>
      <c r="V400" s="180"/>
      <c r="W400" s="180"/>
      <c r="X400" s="180"/>
      <c r="Y400" s="180"/>
      <c r="Z400" s="180"/>
      <c r="AA400" s="180"/>
    </row>
    <row xmlns:x14ac="http://schemas.microsoft.com/office/spreadsheetml/2009/9/ac" r="401" ht="15.75" x14ac:dyDescent="0.25">
      <c r="A401" s="180"/>
      <c r="B401" s="181"/>
      <c r="C401" s="180"/>
      <c r="D401" s="180"/>
      <c r="E401" s="180"/>
      <c r="F401" s="180"/>
      <c r="G401" s="180"/>
      <c r="H401" s="180"/>
      <c r="I401" s="180"/>
      <c r="J401" s="180"/>
      <c r="K401" s="180"/>
      <c r="L401" s="180"/>
      <c r="M401" s="180"/>
      <c r="N401" s="180"/>
      <c r="O401" s="180"/>
      <c r="P401" s="180"/>
      <c r="Q401" s="180"/>
      <c r="R401" s="180"/>
      <c r="S401" s="180"/>
      <c r="T401" s="180"/>
      <c r="U401" s="180"/>
      <c r="V401" s="180"/>
      <c r="W401" s="180"/>
      <c r="X401" s="180"/>
      <c r="Y401" s="180"/>
      <c r="Z401" s="180"/>
      <c r="AA401" s="180"/>
    </row>
    <row xmlns:x14ac="http://schemas.microsoft.com/office/spreadsheetml/2009/9/ac" r="402" ht="15.75" x14ac:dyDescent="0.25">
      <c r="A402" s="180"/>
      <c r="B402" s="181"/>
      <c r="C402" s="180"/>
      <c r="D402" s="180"/>
      <c r="E402" s="180"/>
      <c r="F402" s="180"/>
      <c r="G402" s="180"/>
      <c r="H402" s="180"/>
      <c r="I402" s="180"/>
      <c r="J402" s="180"/>
      <c r="K402" s="180"/>
      <c r="L402" s="180"/>
      <c r="M402" s="180"/>
      <c r="N402" s="180"/>
      <c r="O402" s="180"/>
      <c r="P402" s="180"/>
      <c r="Q402" s="180"/>
      <c r="R402" s="180"/>
      <c r="S402" s="180"/>
      <c r="T402" s="180"/>
      <c r="U402" s="180"/>
      <c r="V402" s="180"/>
      <c r="W402" s="180"/>
      <c r="X402" s="180"/>
      <c r="Y402" s="180"/>
      <c r="Z402" s="180"/>
      <c r="AA402" s="180"/>
    </row>
    <row xmlns:x14ac="http://schemas.microsoft.com/office/spreadsheetml/2009/9/ac" r="403" ht="15.75" x14ac:dyDescent="0.25">
      <c r="A403" s="180"/>
      <c r="B403" s="181"/>
      <c r="C403" s="180"/>
      <c r="D403" s="180"/>
      <c r="E403" s="180"/>
      <c r="F403" s="180"/>
      <c r="G403" s="180"/>
      <c r="H403" s="180"/>
      <c r="I403" s="180"/>
      <c r="J403" s="180"/>
      <c r="K403" s="180"/>
      <c r="L403" s="180"/>
      <c r="M403" s="180"/>
      <c r="N403" s="180"/>
      <c r="O403" s="180"/>
      <c r="P403" s="180"/>
      <c r="Q403" s="180"/>
      <c r="R403" s="180"/>
      <c r="S403" s="180"/>
      <c r="T403" s="180"/>
      <c r="U403" s="180"/>
      <c r="V403" s="180"/>
      <c r="W403" s="180"/>
      <c r="X403" s="180"/>
      <c r="Y403" s="180"/>
      <c r="Z403" s="180"/>
      <c r="AA403" s="180"/>
    </row>
    <row xmlns:x14ac="http://schemas.microsoft.com/office/spreadsheetml/2009/9/ac" r="404" ht="15.75" x14ac:dyDescent="0.25">
      <c r="A404" s="180"/>
      <c r="B404" s="181"/>
      <c r="C404" s="180"/>
      <c r="D404" s="180"/>
      <c r="E404" s="180"/>
      <c r="F404" s="180"/>
      <c r="G404" s="180"/>
      <c r="H404" s="180"/>
      <c r="I404" s="180"/>
      <c r="J404" s="180"/>
      <c r="K404" s="180"/>
      <c r="L404" s="180"/>
      <c r="M404" s="180"/>
      <c r="N404" s="180"/>
      <c r="O404" s="180"/>
      <c r="P404" s="180"/>
      <c r="Q404" s="180"/>
      <c r="R404" s="180"/>
      <c r="S404" s="180"/>
      <c r="T404" s="180"/>
      <c r="U404" s="180"/>
      <c r="V404" s="180"/>
      <c r="W404" s="180"/>
      <c r="X404" s="180"/>
      <c r="Y404" s="180"/>
      <c r="Z404" s="180"/>
      <c r="AA404" s="180"/>
    </row>
    <row xmlns:x14ac="http://schemas.microsoft.com/office/spreadsheetml/2009/9/ac" r="405" ht="15.75" x14ac:dyDescent="0.25">
      <c r="A405" s="180"/>
      <c r="B405" s="181"/>
      <c r="C405" s="180"/>
      <c r="D405" s="180"/>
      <c r="E405" s="180"/>
      <c r="F405" s="180"/>
      <c r="G405" s="180"/>
      <c r="H405" s="180"/>
      <c r="I405" s="180"/>
      <c r="J405" s="180"/>
      <c r="K405" s="180"/>
      <c r="L405" s="180"/>
      <c r="M405" s="180"/>
      <c r="N405" s="180"/>
      <c r="O405" s="180"/>
      <c r="P405" s="180"/>
      <c r="Q405" s="180"/>
      <c r="R405" s="180"/>
      <c r="S405" s="180"/>
      <c r="T405" s="180"/>
      <c r="U405" s="180"/>
      <c r="V405" s="180"/>
      <c r="W405" s="180"/>
      <c r="X405" s="180"/>
      <c r="Y405" s="180"/>
      <c r="Z405" s="180"/>
      <c r="AA405" s="180"/>
    </row>
    <row xmlns:x14ac="http://schemas.microsoft.com/office/spreadsheetml/2009/9/ac" r="406" ht="15.75" x14ac:dyDescent="0.25">
      <c r="A406" s="180"/>
      <c r="B406" s="181"/>
      <c r="C406" s="180"/>
      <c r="D406" s="180"/>
      <c r="E406" s="180"/>
      <c r="F406" s="180"/>
      <c r="G406" s="180"/>
      <c r="H406" s="180"/>
      <c r="I406" s="180"/>
      <c r="J406" s="180"/>
      <c r="K406" s="180"/>
      <c r="L406" s="180"/>
      <c r="M406" s="180"/>
      <c r="N406" s="180"/>
      <c r="O406" s="180"/>
      <c r="P406" s="180"/>
      <c r="Q406" s="180"/>
      <c r="R406" s="180"/>
      <c r="S406" s="180"/>
      <c r="T406" s="180"/>
      <c r="U406" s="180"/>
      <c r="V406" s="180"/>
      <c r="W406" s="180"/>
      <c r="X406" s="180"/>
      <c r="Y406" s="180"/>
      <c r="Z406" s="180"/>
      <c r="AA406" s="180"/>
    </row>
    <row xmlns:x14ac="http://schemas.microsoft.com/office/spreadsheetml/2009/9/ac" r="407" ht="15.75" x14ac:dyDescent="0.25">
      <c r="A407" s="180"/>
      <c r="B407" s="181"/>
      <c r="C407" s="180"/>
      <c r="D407" s="180"/>
      <c r="E407" s="180"/>
      <c r="F407" s="180"/>
      <c r="G407" s="180"/>
      <c r="H407" s="180"/>
      <c r="I407" s="180"/>
      <c r="J407" s="180"/>
      <c r="K407" s="180"/>
      <c r="L407" s="180"/>
      <c r="M407" s="180"/>
      <c r="N407" s="180"/>
      <c r="O407" s="180"/>
      <c r="P407" s="180"/>
      <c r="Q407" s="180"/>
      <c r="R407" s="180"/>
      <c r="S407" s="180"/>
      <c r="T407" s="180"/>
      <c r="U407" s="180"/>
      <c r="V407" s="180"/>
      <c r="W407" s="180"/>
      <c r="X407" s="180"/>
      <c r="Y407" s="180"/>
      <c r="Z407" s="180"/>
      <c r="AA407" s="180"/>
    </row>
    <row xmlns:x14ac="http://schemas.microsoft.com/office/spreadsheetml/2009/9/ac" r="408" ht="15.75" x14ac:dyDescent="0.25">
      <c r="A408" s="180"/>
      <c r="B408" s="181"/>
      <c r="C408" s="180"/>
      <c r="D408" s="180"/>
      <c r="E408" s="180"/>
      <c r="F408" s="180"/>
      <c r="G408" s="180"/>
      <c r="H408" s="180"/>
      <c r="I408" s="180"/>
      <c r="J408" s="180"/>
      <c r="K408" s="180"/>
      <c r="L408" s="180"/>
      <c r="M408" s="180"/>
      <c r="N408" s="180"/>
      <c r="O408" s="180"/>
      <c r="P408" s="180"/>
      <c r="Q408" s="180"/>
      <c r="R408" s="180"/>
      <c r="S408" s="180"/>
      <c r="T408" s="180"/>
      <c r="U408" s="180"/>
      <c r="V408" s="180"/>
      <c r="W408" s="180"/>
      <c r="X408" s="180"/>
      <c r="Y408" s="180"/>
      <c r="Z408" s="180"/>
      <c r="AA408" s="180"/>
    </row>
    <row xmlns:x14ac="http://schemas.microsoft.com/office/spreadsheetml/2009/9/ac" r="409" ht="15.75" x14ac:dyDescent="0.25">
      <c r="A409" s="180"/>
      <c r="B409" s="181"/>
      <c r="C409" s="180"/>
      <c r="D409" s="180"/>
      <c r="E409" s="180"/>
      <c r="F409" s="180"/>
      <c r="G409" s="180"/>
      <c r="H409" s="180"/>
      <c r="I409" s="180"/>
      <c r="J409" s="180"/>
      <c r="K409" s="180"/>
      <c r="L409" s="180"/>
      <c r="M409" s="180"/>
      <c r="N409" s="180"/>
      <c r="O409" s="180"/>
      <c r="P409" s="180"/>
      <c r="Q409" s="180"/>
      <c r="R409" s="180"/>
      <c r="S409" s="180"/>
      <c r="T409" s="180"/>
      <c r="U409" s="180"/>
      <c r="V409" s="180"/>
      <c r="W409" s="180"/>
      <c r="X409" s="180"/>
      <c r="Y409" s="180"/>
      <c r="Z409" s="180"/>
      <c r="AA409" s="180"/>
    </row>
    <row xmlns:x14ac="http://schemas.microsoft.com/office/spreadsheetml/2009/9/ac" r="410" ht="15.75" x14ac:dyDescent="0.25">
      <c r="A410" s="180"/>
      <c r="B410" s="181"/>
      <c r="C410" s="180"/>
      <c r="D410" s="180"/>
      <c r="E410" s="180"/>
      <c r="F410" s="180"/>
      <c r="G410" s="180"/>
      <c r="H410" s="180"/>
      <c r="I410" s="180"/>
      <c r="J410" s="180"/>
      <c r="K410" s="180"/>
      <c r="L410" s="180"/>
      <c r="M410" s="180"/>
      <c r="N410" s="180"/>
      <c r="O410" s="180"/>
      <c r="P410" s="180"/>
      <c r="Q410" s="180"/>
      <c r="R410" s="180"/>
      <c r="S410" s="180"/>
      <c r="T410" s="180"/>
      <c r="U410" s="180"/>
      <c r="V410" s="180"/>
      <c r="W410" s="180"/>
      <c r="X410" s="180"/>
      <c r="Y410" s="180"/>
      <c r="Z410" s="180"/>
      <c r="AA410" s="180"/>
    </row>
    <row xmlns:x14ac="http://schemas.microsoft.com/office/spreadsheetml/2009/9/ac" r="411" ht="15.75" x14ac:dyDescent="0.25">
      <c r="A411" s="180"/>
      <c r="B411" s="181"/>
      <c r="C411" s="180"/>
      <c r="D411" s="180"/>
      <c r="E411" s="180"/>
      <c r="F411" s="180"/>
      <c r="G411" s="180"/>
      <c r="H411" s="180"/>
      <c r="I411" s="180"/>
      <c r="J411" s="180"/>
      <c r="K411" s="180"/>
      <c r="L411" s="180"/>
      <c r="M411" s="180"/>
      <c r="N411" s="180"/>
      <c r="O411" s="180"/>
      <c r="P411" s="180"/>
      <c r="Q411" s="180"/>
      <c r="R411" s="180"/>
      <c r="S411" s="180"/>
      <c r="T411" s="180"/>
      <c r="U411" s="180"/>
      <c r="V411" s="180"/>
      <c r="W411" s="180"/>
      <c r="X411" s="180"/>
      <c r="Y411" s="180"/>
      <c r="Z411" s="180"/>
      <c r="AA411" s="180"/>
    </row>
    <row xmlns:x14ac="http://schemas.microsoft.com/office/spreadsheetml/2009/9/ac" r="412" ht="15.75" x14ac:dyDescent="0.25">
      <c r="A412" s="180"/>
      <c r="B412" s="181"/>
      <c r="C412" s="180"/>
      <c r="D412" s="180"/>
      <c r="E412" s="180"/>
      <c r="F412" s="180"/>
      <c r="G412" s="180"/>
      <c r="H412" s="180"/>
      <c r="I412" s="180"/>
      <c r="J412" s="180"/>
      <c r="K412" s="180"/>
      <c r="L412" s="180"/>
      <c r="M412" s="180"/>
      <c r="N412" s="180"/>
      <c r="O412" s="180"/>
      <c r="P412" s="180"/>
      <c r="Q412" s="180"/>
      <c r="R412" s="180"/>
      <c r="S412" s="180"/>
      <c r="T412" s="180"/>
      <c r="U412" s="180"/>
      <c r="V412" s="180"/>
      <c r="W412" s="180"/>
      <c r="X412" s="180"/>
      <c r="Y412" s="180"/>
      <c r="Z412" s="180"/>
      <c r="AA412" s="180"/>
    </row>
    <row xmlns:x14ac="http://schemas.microsoft.com/office/spreadsheetml/2009/9/ac" r="413" ht="15.75" x14ac:dyDescent="0.25">
      <c r="A413" s="180"/>
      <c r="B413" s="181"/>
      <c r="C413" s="180"/>
      <c r="D413" s="180"/>
      <c r="E413" s="180"/>
      <c r="F413" s="180"/>
      <c r="G413" s="180"/>
      <c r="H413" s="180"/>
      <c r="I413" s="180"/>
      <c r="J413" s="180"/>
      <c r="K413" s="180"/>
      <c r="L413" s="180"/>
      <c r="M413" s="180"/>
      <c r="N413" s="180"/>
      <c r="O413" s="180"/>
      <c r="P413" s="180"/>
      <c r="Q413" s="180"/>
      <c r="R413" s="180"/>
      <c r="S413" s="180"/>
      <c r="T413" s="180"/>
      <c r="U413" s="180"/>
      <c r="V413" s="180"/>
      <c r="W413" s="180"/>
      <c r="X413" s="180"/>
      <c r="Y413" s="180"/>
      <c r="Z413" s="180"/>
      <c r="AA413" s="180"/>
    </row>
    <row xmlns:x14ac="http://schemas.microsoft.com/office/spreadsheetml/2009/9/ac" r="414" ht="15.75" x14ac:dyDescent="0.25">
      <c r="A414" s="180"/>
      <c r="B414" s="181"/>
      <c r="C414" s="180"/>
      <c r="D414" s="180"/>
      <c r="E414" s="180"/>
      <c r="F414" s="180"/>
      <c r="G414" s="180"/>
      <c r="H414" s="180"/>
      <c r="I414" s="180"/>
      <c r="J414" s="180"/>
      <c r="K414" s="180"/>
      <c r="L414" s="180"/>
      <c r="M414" s="180"/>
      <c r="N414" s="180"/>
      <c r="O414" s="180"/>
      <c r="P414" s="180"/>
      <c r="Q414" s="180"/>
      <c r="R414" s="180"/>
      <c r="S414" s="180"/>
      <c r="T414" s="180"/>
      <c r="U414" s="180"/>
      <c r="V414" s="180"/>
      <c r="W414" s="180"/>
      <c r="X414" s="180"/>
      <c r="Y414" s="180"/>
      <c r="Z414" s="180"/>
      <c r="AA414" s="180"/>
    </row>
    <row xmlns:x14ac="http://schemas.microsoft.com/office/spreadsheetml/2009/9/ac" r="415" ht="15.75" x14ac:dyDescent="0.25">
      <c r="A415" s="180"/>
      <c r="B415" s="181"/>
      <c r="C415" s="180"/>
      <c r="D415" s="180"/>
      <c r="E415" s="180"/>
      <c r="F415" s="180"/>
      <c r="G415" s="180"/>
      <c r="H415" s="180"/>
      <c r="I415" s="180"/>
      <c r="J415" s="180"/>
      <c r="K415" s="180"/>
      <c r="L415" s="180"/>
      <c r="M415" s="180"/>
      <c r="N415" s="180"/>
      <c r="O415" s="180"/>
      <c r="P415" s="180"/>
      <c r="Q415" s="180"/>
      <c r="R415" s="180"/>
      <c r="S415" s="180"/>
      <c r="T415" s="180"/>
      <c r="U415" s="180"/>
      <c r="V415" s="180"/>
      <c r="W415" s="180"/>
      <c r="X415" s="180"/>
      <c r="Y415" s="180"/>
      <c r="Z415" s="180"/>
      <c r="AA415" s="180"/>
    </row>
    <row xmlns:x14ac="http://schemas.microsoft.com/office/spreadsheetml/2009/9/ac" r="416" ht="15.75" x14ac:dyDescent="0.25">
      <c r="A416" s="180"/>
      <c r="B416" s="181"/>
      <c r="C416" s="180"/>
      <c r="D416" s="180"/>
      <c r="E416" s="180"/>
      <c r="F416" s="180"/>
      <c r="G416" s="180"/>
      <c r="H416" s="180"/>
      <c r="I416" s="180"/>
      <c r="J416" s="180"/>
      <c r="K416" s="180"/>
      <c r="L416" s="180"/>
      <c r="M416" s="180"/>
      <c r="N416" s="180"/>
      <c r="O416" s="180"/>
      <c r="P416" s="180"/>
      <c r="Q416" s="180"/>
      <c r="R416" s="180"/>
      <c r="S416" s="180"/>
      <c r="T416" s="180"/>
      <c r="U416" s="180"/>
      <c r="V416" s="180"/>
      <c r="W416" s="180"/>
      <c r="X416" s="180"/>
      <c r="Y416" s="180"/>
      <c r="Z416" s="180"/>
      <c r="AA416" s="180"/>
    </row>
    <row xmlns:x14ac="http://schemas.microsoft.com/office/spreadsheetml/2009/9/ac" r="417" ht="15.75" x14ac:dyDescent="0.25">
      <c r="A417" s="180"/>
      <c r="B417" s="181"/>
      <c r="C417" s="180"/>
      <c r="D417" s="180"/>
      <c r="E417" s="180"/>
      <c r="F417" s="180"/>
      <c r="G417" s="180"/>
      <c r="H417" s="180"/>
      <c r="I417" s="180"/>
      <c r="J417" s="180"/>
      <c r="K417" s="180"/>
      <c r="L417" s="180"/>
      <c r="M417" s="180"/>
      <c r="N417" s="180"/>
      <c r="O417" s="180"/>
      <c r="P417" s="180"/>
      <c r="Q417" s="180"/>
      <c r="R417" s="180"/>
      <c r="S417" s="180"/>
      <c r="T417" s="180"/>
      <c r="U417" s="180"/>
      <c r="V417" s="180"/>
      <c r="W417" s="180"/>
      <c r="X417" s="180"/>
      <c r="Y417" s="180"/>
      <c r="Z417" s="180"/>
      <c r="AA417" s="180"/>
    </row>
    <row xmlns:x14ac="http://schemas.microsoft.com/office/spreadsheetml/2009/9/ac" r="418" ht="15.75" x14ac:dyDescent="0.25">
      <c r="A418" s="180"/>
      <c r="B418" s="181"/>
      <c r="C418" s="180"/>
      <c r="D418" s="180"/>
      <c r="E418" s="180"/>
      <c r="F418" s="180"/>
      <c r="G418" s="180"/>
      <c r="H418" s="180"/>
      <c r="I418" s="180"/>
      <c r="J418" s="180"/>
      <c r="K418" s="180"/>
      <c r="L418" s="180"/>
      <c r="M418" s="180"/>
      <c r="N418" s="180"/>
      <c r="O418" s="180"/>
      <c r="P418" s="180"/>
      <c r="Q418" s="180"/>
      <c r="R418" s="180"/>
      <c r="S418" s="180"/>
      <c r="T418" s="180"/>
      <c r="U418" s="180"/>
      <c r="V418" s="180"/>
      <c r="W418" s="180"/>
      <c r="X418" s="180"/>
      <c r="Y418" s="180"/>
      <c r="Z418" s="180"/>
      <c r="AA418" s="180"/>
    </row>
    <row xmlns:x14ac="http://schemas.microsoft.com/office/spreadsheetml/2009/9/ac" r="419" ht="15.75" x14ac:dyDescent="0.25">
      <c r="A419" s="180"/>
      <c r="B419" s="181"/>
      <c r="C419" s="180"/>
      <c r="D419" s="180"/>
      <c r="E419" s="180"/>
      <c r="F419" s="180"/>
      <c r="G419" s="180"/>
      <c r="H419" s="180"/>
      <c r="I419" s="180"/>
      <c r="J419" s="180"/>
      <c r="K419" s="180"/>
      <c r="L419" s="180"/>
      <c r="M419" s="180"/>
      <c r="N419" s="180"/>
      <c r="O419" s="180"/>
      <c r="P419" s="180"/>
      <c r="Q419" s="180"/>
      <c r="R419" s="180"/>
      <c r="S419" s="180"/>
      <c r="T419" s="180"/>
      <c r="U419" s="180"/>
      <c r="V419" s="180"/>
      <c r="W419" s="180"/>
      <c r="X419" s="180"/>
      <c r="Y419" s="180"/>
      <c r="Z419" s="180"/>
      <c r="AA419" s="180"/>
    </row>
    <row xmlns:x14ac="http://schemas.microsoft.com/office/spreadsheetml/2009/9/ac" r="420" ht="15.75" x14ac:dyDescent="0.25">
      <c r="A420" s="180"/>
      <c r="B420" s="181"/>
      <c r="C420" s="180"/>
      <c r="D420" s="180"/>
      <c r="E420" s="180"/>
      <c r="F420" s="180"/>
      <c r="G420" s="180"/>
      <c r="H420" s="180"/>
      <c r="I420" s="180"/>
      <c r="J420" s="180"/>
      <c r="K420" s="180"/>
      <c r="L420" s="180"/>
      <c r="M420" s="180"/>
      <c r="N420" s="180"/>
      <c r="O420" s="180"/>
      <c r="P420" s="180"/>
      <c r="Q420" s="180"/>
      <c r="R420" s="180"/>
      <c r="S420" s="180"/>
      <c r="T420" s="180"/>
      <c r="U420" s="180"/>
      <c r="V420" s="180"/>
      <c r="W420" s="180"/>
      <c r="X420" s="180"/>
      <c r="Y420" s="180"/>
      <c r="Z420" s="180"/>
      <c r="AA420" s="180"/>
    </row>
    <row xmlns:x14ac="http://schemas.microsoft.com/office/spreadsheetml/2009/9/ac" r="421" ht="15.75" x14ac:dyDescent="0.25">
      <c r="A421" s="180"/>
      <c r="B421" s="181"/>
      <c r="C421" s="180"/>
      <c r="D421" s="180"/>
      <c r="E421" s="180"/>
      <c r="F421" s="180"/>
      <c r="G421" s="180"/>
      <c r="H421" s="180"/>
      <c r="I421" s="180"/>
      <c r="J421" s="180"/>
      <c r="K421" s="180"/>
      <c r="L421" s="180"/>
      <c r="M421" s="180"/>
      <c r="N421" s="180"/>
      <c r="O421" s="180"/>
      <c r="P421" s="180"/>
      <c r="Q421" s="180"/>
      <c r="R421" s="180"/>
      <c r="S421" s="180"/>
      <c r="T421" s="180"/>
      <c r="U421" s="180"/>
      <c r="V421" s="180"/>
      <c r="W421" s="180"/>
      <c r="X421" s="180"/>
      <c r="Y421" s="180"/>
      <c r="Z421" s="180"/>
      <c r="AA421" s="180"/>
    </row>
    <row xmlns:x14ac="http://schemas.microsoft.com/office/spreadsheetml/2009/9/ac" r="422" ht="15.75" x14ac:dyDescent="0.25">
      <c r="A422" s="180"/>
      <c r="B422" s="181"/>
      <c r="C422" s="180"/>
      <c r="D422" s="180"/>
      <c r="E422" s="180"/>
      <c r="F422" s="180"/>
      <c r="G422" s="180"/>
      <c r="H422" s="180"/>
      <c r="I422" s="180"/>
      <c r="J422" s="180"/>
      <c r="K422" s="180"/>
      <c r="L422" s="180"/>
      <c r="M422" s="180"/>
      <c r="N422" s="180"/>
      <c r="O422" s="180"/>
      <c r="P422" s="180"/>
      <c r="Q422" s="180"/>
      <c r="R422" s="180"/>
      <c r="S422" s="180"/>
      <c r="T422" s="180"/>
      <c r="U422" s="180"/>
      <c r="V422" s="180"/>
      <c r="W422" s="180"/>
      <c r="X422" s="180"/>
      <c r="Y422" s="180"/>
      <c r="Z422" s="180"/>
      <c r="AA422" s="180"/>
    </row>
    <row xmlns:x14ac="http://schemas.microsoft.com/office/spreadsheetml/2009/9/ac" r="423" ht="15.75" x14ac:dyDescent="0.25">
      <c r="A423" s="180"/>
      <c r="B423" s="181"/>
      <c r="C423" s="180"/>
      <c r="D423" s="180"/>
      <c r="E423" s="180"/>
      <c r="F423" s="180"/>
      <c r="G423" s="180"/>
      <c r="H423" s="180"/>
      <c r="I423" s="180"/>
      <c r="J423" s="180"/>
      <c r="K423" s="180"/>
      <c r="L423" s="180"/>
      <c r="M423" s="180"/>
      <c r="N423" s="180"/>
      <c r="O423" s="180"/>
      <c r="P423" s="180"/>
      <c r="Q423" s="180"/>
      <c r="R423" s="180"/>
      <c r="S423" s="180"/>
      <c r="T423" s="180"/>
      <c r="U423" s="180"/>
      <c r="V423" s="180"/>
      <c r="W423" s="180"/>
      <c r="X423" s="180"/>
      <c r="Y423" s="180"/>
      <c r="Z423" s="180"/>
      <c r="AA423" s="180"/>
    </row>
    <row xmlns:x14ac="http://schemas.microsoft.com/office/spreadsheetml/2009/9/ac" r="424" ht="15.75" x14ac:dyDescent="0.25">
      <c r="A424" s="180"/>
      <c r="B424" s="181"/>
      <c r="C424" s="180"/>
      <c r="D424" s="180"/>
      <c r="E424" s="180"/>
      <c r="F424" s="180"/>
      <c r="G424" s="180"/>
      <c r="H424" s="180"/>
      <c r="I424" s="180"/>
      <c r="J424" s="180"/>
      <c r="K424" s="180"/>
      <c r="L424" s="180"/>
      <c r="M424" s="180"/>
      <c r="N424" s="180"/>
      <c r="O424" s="180"/>
      <c r="P424" s="180"/>
      <c r="Q424" s="180"/>
      <c r="R424" s="180"/>
      <c r="S424" s="180"/>
      <c r="T424" s="180"/>
      <c r="U424" s="180"/>
      <c r="V424" s="180"/>
      <c r="W424" s="180"/>
      <c r="X424" s="180"/>
      <c r="Y424" s="180"/>
      <c r="Z424" s="180"/>
      <c r="AA424" s="180"/>
    </row>
    <row xmlns:x14ac="http://schemas.microsoft.com/office/spreadsheetml/2009/9/ac" r="425" ht="15.75" x14ac:dyDescent="0.25">
      <c r="A425" s="180"/>
      <c r="B425" s="181"/>
      <c r="C425" s="180"/>
      <c r="D425" s="180"/>
      <c r="E425" s="180"/>
      <c r="F425" s="180"/>
      <c r="G425" s="180"/>
      <c r="H425" s="180"/>
      <c r="I425" s="180"/>
      <c r="J425" s="180"/>
      <c r="K425" s="180"/>
      <c r="L425" s="180"/>
      <c r="M425" s="180"/>
      <c r="N425" s="180"/>
      <c r="O425" s="180"/>
      <c r="P425" s="180"/>
      <c r="Q425" s="180"/>
      <c r="R425" s="180"/>
      <c r="S425" s="180"/>
      <c r="T425" s="180"/>
      <c r="U425" s="180"/>
      <c r="V425" s="180"/>
      <c r="W425" s="180"/>
      <c r="X425" s="180"/>
      <c r="Y425" s="180"/>
      <c r="Z425" s="180"/>
      <c r="AA425" s="180"/>
    </row>
    <row xmlns:x14ac="http://schemas.microsoft.com/office/spreadsheetml/2009/9/ac" r="426" ht="15.75" x14ac:dyDescent="0.25">
      <c r="A426" s="180"/>
      <c r="B426" s="181"/>
      <c r="C426" s="180"/>
      <c r="D426" s="180"/>
      <c r="E426" s="180"/>
      <c r="F426" s="180"/>
      <c r="G426" s="180"/>
      <c r="H426" s="180"/>
      <c r="I426" s="180"/>
      <c r="J426" s="180"/>
      <c r="K426" s="180"/>
      <c r="L426" s="180"/>
      <c r="M426" s="180"/>
      <c r="N426" s="180"/>
      <c r="O426" s="180"/>
      <c r="P426" s="180"/>
      <c r="Q426" s="180"/>
      <c r="R426" s="180"/>
      <c r="S426" s="180"/>
      <c r="T426" s="180"/>
      <c r="U426" s="180"/>
      <c r="V426" s="180"/>
      <c r="W426" s="180"/>
      <c r="X426" s="180"/>
      <c r="Y426" s="180"/>
      <c r="Z426" s="180"/>
      <c r="AA426" s="180"/>
    </row>
    <row xmlns:x14ac="http://schemas.microsoft.com/office/spreadsheetml/2009/9/ac" r="427" ht="15.75" x14ac:dyDescent="0.25">
      <c r="A427" s="180"/>
      <c r="B427" s="181"/>
      <c r="C427" s="180"/>
      <c r="D427" s="180"/>
      <c r="E427" s="180"/>
      <c r="F427" s="180"/>
      <c r="G427" s="180"/>
      <c r="H427" s="180"/>
      <c r="I427" s="180"/>
      <c r="J427" s="180"/>
      <c r="K427" s="180"/>
      <c r="L427" s="180"/>
      <c r="M427" s="180"/>
      <c r="N427" s="180"/>
      <c r="O427" s="180"/>
      <c r="P427" s="180"/>
      <c r="Q427" s="180"/>
      <c r="R427" s="180"/>
      <c r="S427" s="180"/>
      <c r="T427" s="180"/>
      <c r="U427" s="180"/>
      <c r="V427" s="180"/>
      <c r="W427" s="180"/>
      <c r="X427" s="180"/>
      <c r="Y427" s="180"/>
      <c r="Z427" s="180"/>
      <c r="AA427" s="180"/>
    </row>
    <row xmlns:x14ac="http://schemas.microsoft.com/office/spreadsheetml/2009/9/ac" r="428" ht="15.75" x14ac:dyDescent="0.25">
      <c r="A428" s="180"/>
      <c r="B428" s="181"/>
      <c r="C428" s="180"/>
      <c r="D428" s="180"/>
      <c r="E428" s="180"/>
      <c r="F428" s="180"/>
      <c r="G428" s="180"/>
      <c r="H428" s="180"/>
      <c r="I428" s="180"/>
      <c r="J428" s="180"/>
      <c r="K428" s="180"/>
      <c r="L428" s="180"/>
      <c r="M428" s="180"/>
      <c r="N428" s="180"/>
      <c r="O428" s="180"/>
      <c r="P428" s="180"/>
      <c r="Q428" s="180"/>
      <c r="R428" s="180"/>
      <c r="S428" s="180"/>
      <c r="T428" s="180"/>
      <c r="U428" s="180"/>
      <c r="V428" s="180"/>
      <c r="W428" s="180"/>
      <c r="X428" s="180"/>
      <c r="Y428" s="180"/>
      <c r="Z428" s="180"/>
      <c r="AA428" s="180"/>
    </row>
    <row xmlns:x14ac="http://schemas.microsoft.com/office/spreadsheetml/2009/9/ac" r="429" ht="15.75" x14ac:dyDescent="0.25">
      <c r="A429" s="180"/>
      <c r="B429" s="181"/>
      <c r="C429" s="180"/>
      <c r="D429" s="180"/>
      <c r="E429" s="180"/>
      <c r="F429" s="180"/>
      <c r="G429" s="180"/>
      <c r="H429" s="180"/>
      <c r="I429" s="180"/>
      <c r="J429" s="180"/>
      <c r="K429" s="180"/>
      <c r="L429" s="180"/>
      <c r="M429" s="180"/>
      <c r="N429" s="180"/>
      <c r="O429" s="180"/>
      <c r="P429" s="180"/>
      <c r="Q429" s="180"/>
      <c r="R429" s="180"/>
      <c r="S429" s="180"/>
      <c r="T429" s="180"/>
      <c r="U429" s="180"/>
      <c r="V429" s="180"/>
      <c r="W429" s="180"/>
      <c r="X429" s="180"/>
      <c r="Y429" s="180"/>
      <c r="Z429" s="180"/>
      <c r="AA429" s="180"/>
    </row>
    <row xmlns:x14ac="http://schemas.microsoft.com/office/spreadsheetml/2009/9/ac" r="430" ht="15.75" x14ac:dyDescent="0.25">
      <c r="A430" s="180"/>
      <c r="B430" s="181"/>
      <c r="C430" s="180"/>
      <c r="D430" s="180"/>
      <c r="E430" s="180"/>
      <c r="F430" s="180"/>
      <c r="G430" s="180"/>
      <c r="H430" s="180"/>
      <c r="I430" s="180"/>
      <c r="J430" s="180"/>
      <c r="K430" s="180"/>
      <c r="L430" s="180"/>
      <c r="M430" s="180"/>
      <c r="N430" s="180"/>
      <c r="O430" s="180"/>
      <c r="P430" s="180"/>
      <c r="Q430" s="180"/>
      <c r="R430" s="180"/>
      <c r="S430" s="180"/>
      <c r="T430" s="180"/>
      <c r="U430" s="180"/>
      <c r="V430" s="180"/>
      <c r="W430" s="180"/>
      <c r="X430" s="180"/>
      <c r="Y430" s="180"/>
      <c r="Z430" s="180"/>
      <c r="AA430" s="180"/>
    </row>
    <row xmlns:x14ac="http://schemas.microsoft.com/office/spreadsheetml/2009/9/ac" r="431" ht="15.75" x14ac:dyDescent="0.25">
      <c r="A431" s="180"/>
      <c r="B431" s="181"/>
      <c r="C431" s="180"/>
      <c r="D431" s="180"/>
      <c r="E431" s="180"/>
      <c r="F431" s="180"/>
      <c r="G431" s="180"/>
      <c r="H431" s="180"/>
      <c r="I431" s="180"/>
      <c r="J431" s="180"/>
      <c r="K431" s="180"/>
      <c r="L431" s="180"/>
      <c r="M431" s="180"/>
      <c r="N431" s="180"/>
      <c r="O431" s="180"/>
      <c r="P431" s="180"/>
      <c r="Q431" s="180"/>
      <c r="R431" s="180"/>
      <c r="S431" s="180"/>
      <c r="T431" s="180"/>
      <c r="U431" s="180"/>
      <c r="V431" s="180"/>
      <c r="W431" s="180"/>
      <c r="X431" s="180"/>
      <c r="Y431" s="180"/>
      <c r="Z431" s="180"/>
      <c r="AA431" s="180"/>
    </row>
    <row xmlns:x14ac="http://schemas.microsoft.com/office/spreadsheetml/2009/9/ac" r="432" ht="15.75" x14ac:dyDescent="0.25">
      <c r="A432" s="180"/>
      <c r="B432" s="181"/>
      <c r="C432" s="180"/>
      <c r="D432" s="180"/>
      <c r="E432" s="180"/>
      <c r="F432" s="180"/>
      <c r="G432" s="180"/>
      <c r="H432" s="180"/>
      <c r="I432" s="180"/>
      <c r="J432" s="180"/>
      <c r="K432" s="180"/>
      <c r="L432" s="180"/>
      <c r="M432" s="180"/>
      <c r="N432" s="180"/>
      <c r="O432" s="180"/>
      <c r="P432" s="180"/>
      <c r="Q432" s="180"/>
      <c r="R432" s="180"/>
      <c r="S432" s="180"/>
      <c r="T432" s="180"/>
      <c r="U432" s="180"/>
      <c r="V432" s="180"/>
      <c r="W432" s="180"/>
      <c r="X432" s="180"/>
      <c r="Y432" s="180"/>
      <c r="Z432" s="180"/>
      <c r="AA432" s="180"/>
    </row>
    <row xmlns:x14ac="http://schemas.microsoft.com/office/spreadsheetml/2009/9/ac" r="433" ht="15.75" x14ac:dyDescent="0.25">
      <c r="A433" s="180"/>
      <c r="B433" s="181"/>
      <c r="C433" s="180"/>
      <c r="D433" s="180"/>
      <c r="E433" s="180"/>
      <c r="F433" s="180"/>
      <c r="G433" s="180"/>
      <c r="H433" s="180"/>
      <c r="I433" s="180"/>
      <c r="J433" s="180"/>
      <c r="K433" s="180"/>
      <c r="L433" s="180"/>
      <c r="M433" s="180"/>
      <c r="N433" s="180"/>
      <c r="O433" s="180"/>
      <c r="P433" s="180"/>
      <c r="Q433" s="180"/>
      <c r="R433" s="180"/>
      <c r="S433" s="180"/>
      <c r="T433" s="180"/>
      <c r="U433" s="180"/>
      <c r="V433" s="180"/>
      <c r="W433" s="180"/>
      <c r="X433" s="180"/>
      <c r="Y433" s="180"/>
      <c r="Z433" s="180"/>
      <c r="AA433" s="180"/>
    </row>
    <row xmlns:x14ac="http://schemas.microsoft.com/office/spreadsheetml/2009/9/ac" r="434" ht="15.75" x14ac:dyDescent="0.25">
      <c r="A434" s="180"/>
      <c r="B434" s="181"/>
      <c r="C434" s="180"/>
      <c r="D434" s="180"/>
      <c r="E434" s="180"/>
      <c r="F434" s="180"/>
      <c r="G434" s="180"/>
      <c r="H434" s="180"/>
      <c r="I434" s="180"/>
      <c r="J434" s="180"/>
      <c r="K434" s="180"/>
      <c r="L434" s="180"/>
      <c r="M434" s="180"/>
      <c r="N434" s="180"/>
      <c r="O434" s="180"/>
      <c r="P434" s="180"/>
      <c r="Q434" s="180"/>
      <c r="R434" s="180"/>
      <c r="S434" s="180"/>
      <c r="T434" s="180"/>
      <c r="U434" s="180"/>
      <c r="V434" s="180"/>
      <c r="W434" s="180"/>
      <c r="X434" s="180"/>
      <c r="Y434" s="180"/>
      <c r="Z434" s="180"/>
      <c r="AA434" s="180"/>
    </row>
    <row xmlns:x14ac="http://schemas.microsoft.com/office/spreadsheetml/2009/9/ac" r="435" ht="15.75" x14ac:dyDescent="0.25">
      <c r="A435" s="180"/>
      <c r="B435" s="181"/>
      <c r="C435" s="180"/>
      <c r="D435" s="180"/>
      <c r="E435" s="180"/>
      <c r="F435" s="180"/>
      <c r="G435" s="180"/>
      <c r="H435" s="180"/>
      <c r="I435" s="180"/>
      <c r="J435" s="180"/>
      <c r="K435" s="180"/>
      <c r="L435" s="180"/>
      <c r="M435" s="180"/>
      <c r="N435" s="180"/>
      <c r="O435" s="180"/>
      <c r="P435" s="180"/>
      <c r="Q435" s="180"/>
      <c r="R435" s="180"/>
      <c r="S435" s="180"/>
      <c r="T435" s="180"/>
      <c r="U435" s="180"/>
      <c r="V435" s="180"/>
      <c r="W435" s="180"/>
      <c r="X435" s="180"/>
      <c r="Y435" s="180"/>
      <c r="Z435" s="180"/>
      <c r="AA435" s="180"/>
    </row>
    <row xmlns:x14ac="http://schemas.microsoft.com/office/spreadsheetml/2009/9/ac" r="436" ht="15.75" x14ac:dyDescent="0.25">
      <c r="A436" s="180"/>
      <c r="B436" s="181"/>
      <c r="C436" s="180"/>
      <c r="D436" s="180"/>
      <c r="E436" s="180"/>
      <c r="F436" s="180"/>
      <c r="G436" s="180"/>
      <c r="H436" s="180"/>
      <c r="I436" s="180"/>
      <c r="J436" s="180"/>
      <c r="K436" s="180"/>
      <c r="L436" s="180"/>
      <c r="M436" s="180"/>
      <c r="N436" s="180"/>
      <c r="O436" s="180"/>
      <c r="P436" s="180"/>
      <c r="Q436" s="180"/>
      <c r="R436" s="180"/>
      <c r="S436" s="180"/>
      <c r="T436" s="180"/>
      <c r="U436" s="180"/>
      <c r="V436" s="180"/>
      <c r="W436" s="180"/>
      <c r="X436" s="180"/>
      <c r="Y436" s="180"/>
      <c r="Z436" s="180"/>
      <c r="AA436" s="180"/>
    </row>
    <row xmlns:x14ac="http://schemas.microsoft.com/office/spreadsheetml/2009/9/ac" r="437" ht="15.75" x14ac:dyDescent="0.25">
      <c r="A437" s="180"/>
      <c r="B437" s="181"/>
      <c r="C437" s="180"/>
      <c r="D437" s="180"/>
      <c r="E437" s="180"/>
      <c r="F437" s="180"/>
      <c r="G437" s="180"/>
      <c r="H437" s="180"/>
      <c r="I437" s="180"/>
      <c r="J437" s="180"/>
      <c r="K437" s="180"/>
      <c r="L437" s="180"/>
      <c r="M437" s="180"/>
      <c r="N437" s="180"/>
      <c r="O437" s="180"/>
      <c r="P437" s="180"/>
      <c r="Q437" s="180"/>
      <c r="R437" s="180"/>
      <c r="S437" s="180"/>
      <c r="T437" s="180"/>
      <c r="U437" s="180"/>
      <c r="V437" s="180"/>
      <c r="W437" s="180"/>
      <c r="X437" s="180"/>
      <c r="Y437" s="180"/>
      <c r="Z437" s="180"/>
      <c r="AA437" s="180"/>
    </row>
    <row xmlns:x14ac="http://schemas.microsoft.com/office/spreadsheetml/2009/9/ac" r="438" ht="15.75" x14ac:dyDescent="0.25">
      <c r="A438" s="180"/>
      <c r="B438" s="181"/>
      <c r="C438" s="180"/>
      <c r="D438" s="180"/>
      <c r="E438" s="180"/>
      <c r="F438" s="180"/>
      <c r="G438" s="180"/>
      <c r="H438" s="180"/>
      <c r="I438" s="180"/>
      <c r="J438" s="180"/>
      <c r="K438" s="180"/>
      <c r="L438" s="180"/>
      <c r="M438" s="180"/>
      <c r="N438" s="180"/>
      <c r="O438" s="180"/>
      <c r="P438" s="180"/>
      <c r="Q438" s="180"/>
      <c r="R438" s="180"/>
      <c r="S438" s="180"/>
      <c r="T438" s="180"/>
      <c r="U438" s="180"/>
      <c r="V438" s="180"/>
      <c r="W438" s="180"/>
      <c r="X438" s="180"/>
      <c r="Y438" s="180"/>
      <c r="Z438" s="180"/>
      <c r="AA438" s="180"/>
    </row>
    <row xmlns:x14ac="http://schemas.microsoft.com/office/spreadsheetml/2009/9/ac" r="439" ht="15.75" x14ac:dyDescent="0.25">
      <c r="A439" s="180"/>
      <c r="B439" s="181"/>
      <c r="C439" s="180"/>
      <c r="D439" s="180"/>
      <c r="E439" s="180"/>
      <c r="F439" s="180"/>
      <c r="G439" s="180"/>
      <c r="H439" s="180"/>
      <c r="I439" s="180"/>
      <c r="J439" s="180"/>
      <c r="K439" s="180"/>
      <c r="L439" s="180"/>
      <c r="M439" s="180"/>
      <c r="N439" s="180"/>
      <c r="O439" s="180"/>
      <c r="P439" s="180"/>
      <c r="Q439" s="180"/>
      <c r="R439" s="180"/>
      <c r="S439" s="180"/>
      <c r="T439" s="180"/>
      <c r="U439" s="180"/>
      <c r="V439" s="180"/>
      <c r="W439" s="180"/>
      <c r="X439" s="180"/>
      <c r="Y439" s="180"/>
      <c r="Z439" s="180"/>
      <c r="AA439" s="180"/>
    </row>
    <row xmlns:x14ac="http://schemas.microsoft.com/office/spreadsheetml/2009/9/ac" r="440" ht="15.75" x14ac:dyDescent="0.25">
      <c r="A440" s="180"/>
      <c r="B440" s="181"/>
      <c r="C440" s="180"/>
      <c r="D440" s="180"/>
      <c r="E440" s="180"/>
      <c r="F440" s="180"/>
      <c r="G440" s="180"/>
      <c r="H440" s="180"/>
      <c r="I440" s="180"/>
      <c r="J440" s="180"/>
      <c r="K440" s="180"/>
      <c r="L440" s="180"/>
      <c r="M440" s="180"/>
      <c r="N440" s="180"/>
      <c r="O440" s="180"/>
      <c r="P440" s="180"/>
      <c r="Q440" s="180"/>
      <c r="R440" s="180"/>
      <c r="S440" s="180"/>
      <c r="T440" s="180"/>
      <c r="U440" s="180"/>
      <c r="V440" s="180"/>
      <c r="W440" s="180"/>
      <c r="X440" s="180"/>
      <c r="Y440" s="180"/>
      <c r="Z440" s="180"/>
      <c r="AA440" s="180"/>
    </row>
    <row xmlns:x14ac="http://schemas.microsoft.com/office/spreadsheetml/2009/9/ac" r="441" ht="15.75" x14ac:dyDescent="0.25">
      <c r="A441" s="180"/>
      <c r="B441" s="181"/>
      <c r="C441" s="180"/>
      <c r="D441" s="180"/>
      <c r="E441" s="180"/>
      <c r="F441" s="180"/>
      <c r="G441" s="180"/>
      <c r="H441" s="180"/>
      <c r="I441" s="180"/>
      <c r="J441" s="180"/>
      <c r="K441" s="180"/>
      <c r="L441" s="180"/>
      <c r="M441" s="180"/>
      <c r="N441" s="180"/>
      <c r="O441" s="180"/>
      <c r="P441" s="180"/>
      <c r="Q441" s="180"/>
      <c r="R441" s="180"/>
      <c r="S441" s="180"/>
      <c r="T441" s="180"/>
      <c r="U441" s="180"/>
      <c r="V441" s="180"/>
      <c r="W441" s="180"/>
      <c r="X441" s="180"/>
      <c r="Y441" s="180"/>
      <c r="Z441" s="180"/>
      <c r="AA441" s="180"/>
    </row>
    <row xmlns:x14ac="http://schemas.microsoft.com/office/spreadsheetml/2009/9/ac" r="442" ht="15.75" x14ac:dyDescent="0.25">
      <c r="A442" s="180"/>
      <c r="B442" s="181"/>
      <c r="C442" s="180"/>
      <c r="D442" s="180"/>
      <c r="E442" s="180"/>
      <c r="F442" s="180"/>
      <c r="G442" s="180"/>
      <c r="H442" s="180"/>
      <c r="I442" s="180"/>
      <c r="J442" s="180"/>
      <c r="K442" s="180"/>
      <c r="L442" s="180"/>
      <c r="M442" s="180"/>
      <c r="N442" s="180"/>
      <c r="O442" s="180"/>
      <c r="P442" s="180"/>
      <c r="Q442" s="180"/>
      <c r="R442" s="180"/>
      <c r="S442" s="180"/>
      <c r="T442" s="180"/>
      <c r="U442" s="180"/>
      <c r="V442" s="180"/>
      <c r="W442" s="180"/>
      <c r="X442" s="180"/>
      <c r="Y442" s="180"/>
      <c r="Z442" s="180"/>
      <c r="AA442" s="180"/>
    </row>
    <row xmlns:x14ac="http://schemas.microsoft.com/office/spreadsheetml/2009/9/ac" r="443" ht="15.75" x14ac:dyDescent="0.25">
      <c r="A443" s="180"/>
      <c r="B443" s="181"/>
      <c r="C443" s="180"/>
      <c r="D443" s="180"/>
      <c r="E443" s="180"/>
      <c r="F443" s="180"/>
      <c r="G443" s="180"/>
      <c r="H443" s="180"/>
      <c r="I443" s="180"/>
      <c r="J443" s="180"/>
      <c r="K443" s="180"/>
      <c r="L443" s="180"/>
      <c r="M443" s="180"/>
      <c r="N443" s="180"/>
      <c r="O443" s="180"/>
      <c r="P443" s="180"/>
      <c r="Q443" s="180"/>
      <c r="R443" s="180"/>
      <c r="S443" s="180"/>
      <c r="T443" s="180"/>
      <c r="U443" s="180"/>
      <c r="V443" s="180"/>
      <c r="W443" s="180"/>
      <c r="X443" s="180"/>
      <c r="Y443" s="180"/>
      <c r="Z443" s="180"/>
      <c r="AA443" s="180"/>
    </row>
    <row xmlns:x14ac="http://schemas.microsoft.com/office/spreadsheetml/2009/9/ac" r="444" ht="15.75" x14ac:dyDescent="0.25">
      <c r="A444" s="180"/>
      <c r="B444" s="181"/>
      <c r="C444" s="180"/>
      <c r="D444" s="180"/>
      <c r="E444" s="180"/>
      <c r="F444" s="180"/>
      <c r="G444" s="180"/>
      <c r="H444" s="180"/>
      <c r="I444" s="180"/>
      <c r="J444" s="180"/>
      <c r="K444" s="180"/>
      <c r="L444" s="180"/>
      <c r="M444" s="180"/>
      <c r="N444" s="180"/>
      <c r="O444" s="180"/>
      <c r="P444" s="180"/>
      <c r="Q444" s="180"/>
      <c r="R444" s="180"/>
      <c r="S444" s="180"/>
      <c r="T444" s="180"/>
      <c r="U444" s="180"/>
      <c r="V444" s="180"/>
      <c r="W444" s="180"/>
      <c r="X444" s="180"/>
      <c r="Y444" s="180"/>
      <c r="Z444" s="180"/>
      <c r="AA444" s="180"/>
    </row>
    <row xmlns:x14ac="http://schemas.microsoft.com/office/spreadsheetml/2009/9/ac" r="445" ht="15.75" x14ac:dyDescent="0.25">
      <c r="A445" s="180"/>
      <c r="B445" s="181"/>
      <c r="C445" s="180"/>
      <c r="D445" s="180"/>
      <c r="E445" s="180"/>
      <c r="F445" s="180"/>
      <c r="G445" s="180"/>
      <c r="H445" s="180"/>
      <c r="I445" s="180"/>
      <c r="J445" s="180"/>
      <c r="K445" s="180"/>
      <c r="L445" s="180"/>
      <c r="M445" s="180"/>
      <c r="N445" s="180"/>
      <c r="O445" s="180"/>
      <c r="P445" s="180"/>
      <c r="Q445" s="180"/>
      <c r="R445" s="180"/>
      <c r="S445" s="180"/>
      <c r="T445" s="180"/>
      <c r="U445" s="180"/>
      <c r="V445" s="180"/>
      <c r="W445" s="180"/>
      <c r="X445" s="180"/>
      <c r="Y445" s="180"/>
      <c r="Z445" s="180"/>
      <c r="AA445" s="180"/>
    </row>
    <row xmlns:x14ac="http://schemas.microsoft.com/office/spreadsheetml/2009/9/ac" r="446" ht="15.75" x14ac:dyDescent="0.25">
      <c r="A446" s="180"/>
      <c r="B446" s="181"/>
      <c r="C446" s="180"/>
      <c r="D446" s="180"/>
      <c r="E446" s="180"/>
      <c r="F446" s="180"/>
      <c r="G446" s="180"/>
      <c r="H446" s="180"/>
      <c r="I446" s="180"/>
      <c r="J446" s="180"/>
      <c r="K446" s="180"/>
      <c r="L446" s="180"/>
      <c r="M446" s="180"/>
      <c r="N446" s="180"/>
      <c r="O446" s="180"/>
      <c r="P446" s="180"/>
      <c r="Q446" s="180"/>
      <c r="R446" s="180"/>
      <c r="S446" s="180"/>
      <c r="T446" s="180"/>
      <c r="U446" s="180"/>
      <c r="V446" s="180"/>
      <c r="W446" s="180"/>
      <c r="X446" s="180"/>
      <c r="Y446" s="180"/>
      <c r="Z446" s="180"/>
      <c r="AA446" s="180"/>
    </row>
    <row xmlns:x14ac="http://schemas.microsoft.com/office/spreadsheetml/2009/9/ac" r="447" ht="15.75" x14ac:dyDescent="0.25">
      <c r="A447" s="180"/>
      <c r="B447" s="181"/>
      <c r="C447" s="180"/>
      <c r="D447" s="180"/>
      <c r="E447" s="180"/>
      <c r="F447" s="180"/>
      <c r="G447" s="180"/>
      <c r="H447" s="180"/>
      <c r="I447" s="180"/>
      <c r="J447" s="180"/>
      <c r="K447" s="180"/>
      <c r="L447" s="180"/>
      <c r="M447" s="180"/>
      <c r="N447" s="180"/>
      <c r="O447" s="180"/>
      <c r="P447" s="180"/>
      <c r="Q447" s="180"/>
      <c r="R447" s="180"/>
      <c r="S447" s="180"/>
      <c r="T447" s="180"/>
      <c r="U447" s="180"/>
      <c r="V447" s="180"/>
      <c r="W447" s="180"/>
      <c r="X447" s="180"/>
      <c r="Y447" s="180"/>
      <c r="Z447" s="180"/>
      <c r="AA447" s="180"/>
    </row>
    <row xmlns:x14ac="http://schemas.microsoft.com/office/spreadsheetml/2009/9/ac" r="448" ht="15.75" x14ac:dyDescent="0.25">
      <c r="A448" s="180"/>
      <c r="B448" s="181"/>
      <c r="C448" s="180"/>
      <c r="D448" s="180"/>
      <c r="E448" s="180"/>
      <c r="F448" s="180"/>
      <c r="G448" s="180"/>
      <c r="H448" s="180"/>
      <c r="I448" s="180"/>
      <c r="J448" s="180"/>
      <c r="K448" s="180"/>
      <c r="L448" s="180"/>
      <c r="M448" s="180"/>
      <c r="N448" s="180"/>
      <c r="O448" s="180"/>
      <c r="P448" s="180"/>
      <c r="Q448" s="180"/>
      <c r="R448" s="180"/>
      <c r="S448" s="180"/>
      <c r="T448" s="180"/>
      <c r="U448" s="180"/>
      <c r="V448" s="180"/>
      <c r="W448" s="180"/>
      <c r="X448" s="180"/>
      <c r="Y448" s="180"/>
      <c r="Z448" s="180"/>
      <c r="AA448" s="180"/>
    </row>
    <row xmlns:x14ac="http://schemas.microsoft.com/office/spreadsheetml/2009/9/ac" r="449" ht="15.75" x14ac:dyDescent="0.25">
      <c r="A449" s="180"/>
      <c r="B449" s="181"/>
      <c r="C449" s="180"/>
      <c r="D449" s="180"/>
      <c r="E449" s="180"/>
      <c r="F449" s="180"/>
      <c r="G449" s="180"/>
      <c r="H449" s="180"/>
      <c r="I449" s="180"/>
      <c r="J449" s="180"/>
      <c r="K449" s="180"/>
      <c r="L449" s="180"/>
      <c r="M449" s="180"/>
      <c r="N449" s="180"/>
      <c r="O449" s="180"/>
      <c r="P449" s="180"/>
      <c r="Q449" s="180"/>
      <c r="R449" s="180"/>
      <c r="S449" s="180"/>
      <c r="T449" s="180"/>
      <c r="U449" s="180"/>
      <c r="V449" s="180"/>
      <c r="W449" s="180"/>
      <c r="X449" s="180"/>
      <c r="Y449" s="180"/>
      <c r="Z449" s="180"/>
      <c r="AA449" s="180"/>
    </row>
    <row xmlns:x14ac="http://schemas.microsoft.com/office/spreadsheetml/2009/9/ac" r="450" ht="15.75" x14ac:dyDescent="0.25">
      <c r="A450" s="180"/>
      <c r="B450" s="181"/>
      <c r="C450" s="180"/>
      <c r="D450" s="180"/>
      <c r="E450" s="180"/>
      <c r="F450" s="180"/>
      <c r="G450" s="180"/>
      <c r="H450" s="180"/>
      <c r="I450" s="180"/>
      <c r="J450" s="180"/>
      <c r="K450" s="180"/>
      <c r="L450" s="180"/>
      <c r="M450" s="180"/>
      <c r="N450" s="180"/>
      <c r="O450" s="180"/>
      <c r="P450" s="180"/>
      <c r="Q450" s="180"/>
      <c r="R450" s="180"/>
      <c r="S450" s="180"/>
      <c r="T450" s="180"/>
      <c r="U450" s="180"/>
      <c r="V450" s="180"/>
      <c r="W450" s="180"/>
      <c r="X450" s="180"/>
      <c r="Y450" s="180"/>
      <c r="Z450" s="180"/>
      <c r="AA450" s="180"/>
    </row>
    <row xmlns:x14ac="http://schemas.microsoft.com/office/spreadsheetml/2009/9/ac" r="451" ht="15.75" x14ac:dyDescent="0.25">
      <c r="A451" s="180"/>
      <c r="B451" s="181"/>
      <c r="C451" s="180"/>
      <c r="D451" s="180"/>
      <c r="E451" s="180"/>
      <c r="F451" s="180"/>
      <c r="G451" s="180"/>
      <c r="H451" s="180"/>
      <c r="I451" s="180"/>
      <c r="J451" s="180"/>
      <c r="K451" s="180"/>
      <c r="L451" s="180"/>
      <c r="M451" s="180"/>
      <c r="N451" s="180"/>
      <c r="O451" s="180"/>
      <c r="P451" s="180"/>
      <c r="Q451" s="180"/>
      <c r="R451" s="180"/>
      <c r="S451" s="180"/>
      <c r="T451" s="180"/>
      <c r="U451" s="180"/>
      <c r="V451" s="180"/>
      <c r="W451" s="180"/>
      <c r="X451" s="180"/>
      <c r="Y451" s="180"/>
      <c r="Z451" s="180"/>
      <c r="AA451" s="180"/>
    </row>
    <row xmlns:x14ac="http://schemas.microsoft.com/office/spreadsheetml/2009/9/ac" r="452" ht="15.75" x14ac:dyDescent="0.25">
      <c r="A452" s="180"/>
      <c r="B452" s="181"/>
      <c r="C452" s="180"/>
      <c r="D452" s="180"/>
      <c r="E452" s="180"/>
      <c r="F452" s="180"/>
      <c r="G452" s="180"/>
      <c r="H452" s="180"/>
      <c r="I452" s="180"/>
      <c r="J452" s="180"/>
      <c r="K452" s="180"/>
      <c r="L452" s="180"/>
      <c r="M452" s="180"/>
      <c r="N452" s="180"/>
      <c r="O452" s="180"/>
      <c r="P452" s="180"/>
      <c r="Q452" s="180"/>
      <c r="R452" s="180"/>
      <c r="S452" s="180"/>
      <c r="T452" s="180"/>
      <c r="U452" s="180"/>
      <c r="V452" s="180"/>
      <c r="W452" s="180"/>
      <c r="X452" s="180"/>
      <c r="Y452" s="180"/>
      <c r="Z452" s="180"/>
      <c r="AA452" s="180"/>
    </row>
    <row xmlns:x14ac="http://schemas.microsoft.com/office/spreadsheetml/2009/9/ac" r="453" ht="15.75" x14ac:dyDescent="0.25">
      <c r="A453" s="180"/>
      <c r="B453" s="181"/>
      <c r="C453" s="180"/>
      <c r="D453" s="180"/>
      <c r="E453" s="180"/>
      <c r="F453" s="180"/>
      <c r="G453" s="180"/>
      <c r="H453" s="180"/>
      <c r="I453" s="180"/>
      <c r="J453" s="180"/>
      <c r="K453" s="180"/>
      <c r="L453" s="180"/>
      <c r="M453" s="180"/>
      <c r="N453" s="180"/>
      <c r="O453" s="180"/>
      <c r="P453" s="180"/>
      <c r="Q453" s="180"/>
      <c r="R453" s="180"/>
      <c r="S453" s="180"/>
      <c r="T453" s="180"/>
      <c r="U453" s="180"/>
      <c r="V453" s="180"/>
      <c r="W453" s="180"/>
      <c r="X453" s="180"/>
      <c r="Y453" s="180"/>
      <c r="Z453" s="180"/>
      <c r="AA453" s="180"/>
    </row>
    <row xmlns:x14ac="http://schemas.microsoft.com/office/spreadsheetml/2009/9/ac" r="454" ht="15.75" x14ac:dyDescent="0.25">
      <c r="A454" s="180"/>
      <c r="B454" s="181"/>
      <c r="C454" s="180"/>
      <c r="D454" s="180"/>
      <c r="E454" s="180"/>
      <c r="F454" s="180"/>
      <c r="G454" s="180"/>
      <c r="H454" s="180"/>
      <c r="I454" s="180"/>
      <c r="J454" s="180"/>
      <c r="K454" s="180"/>
      <c r="L454" s="180"/>
      <c r="M454" s="180"/>
      <c r="N454" s="180"/>
      <c r="O454" s="180"/>
      <c r="P454" s="180"/>
      <c r="Q454" s="180"/>
      <c r="R454" s="180"/>
      <c r="S454" s="180"/>
      <c r="T454" s="180"/>
      <c r="U454" s="180"/>
      <c r="V454" s="180"/>
      <c r="W454" s="180"/>
      <c r="X454" s="180"/>
      <c r="Y454" s="180"/>
      <c r="Z454" s="180"/>
      <c r="AA454" s="180"/>
    </row>
    <row xmlns:x14ac="http://schemas.microsoft.com/office/spreadsheetml/2009/9/ac" r="455" ht="15.75" x14ac:dyDescent="0.25">
      <c r="A455" s="180"/>
      <c r="B455" s="181"/>
      <c r="C455" s="180"/>
      <c r="D455" s="180"/>
      <c r="E455" s="180"/>
      <c r="F455" s="180"/>
      <c r="G455" s="180"/>
      <c r="H455" s="180"/>
      <c r="I455" s="180"/>
      <c r="J455" s="180"/>
      <c r="K455" s="180"/>
      <c r="L455" s="180"/>
      <c r="M455" s="180"/>
      <c r="N455" s="180"/>
      <c r="O455" s="180"/>
      <c r="P455" s="180"/>
      <c r="Q455" s="180"/>
      <c r="R455" s="180"/>
      <c r="S455" s="180"/>
      <c r="T455" s="180"/>
      <c r="U455" s="180"/>
      <c r="V455" s="180"/>
      <c r="W455" s="180"/>
      <c r="X455" s="180"/>
      <c r="Y455" s="180"/>
      <c r="Z455" s="180"/>
      <c r="AA455" s="180"/>
    </row>
    <row xmlns:x14ac="http://schemas.microsoft.com/office/spreadsheetml/2009/9/ac" r="456" ht="15.75" x14ac:dyDescent="0.25">
      <c r="A456" s="180"/>
      <c r="B456" s="181"/>
      <c r="C456" s="180"/>
      <c r="D456" s="180"/>
      <c r="E456" s="180"/>
      <c r="F456" s="180"/>
      <c r="G456" s="180"/>
      <c r="H456" s="180"/>
      <c r="I456" s="180"/>
      <c r="J456" s="180"/>
      <c r="K456" s="180"/>
      <c r="L456" s="180"/>
      <c r="M456" s="180"/>
      <c r="N456" s="180"/>
      <c r="O456" s="180"/>
      <c r="P456" s="180"/>
      <c r="Q456" s="180"/>
      <c r="R456" s="180"/>
      <c r="S456" s="180"/>
      <c r="T456" s="180"/>
      <c r="U456" s="180"/>
      <c r="V456" s="180"/>
      <c r="W456" s="180"/>
      <c r="X456" s="180"/>
      <c r="Y456" s="180"/>
      <c r="Z456" s="180"/>
      <c r="AA456" s="180"/>
    </row>
    <row xmlns:x14ac="http://schemas.microsoft.com/office/spreadsheetml/2009/9/ac" r="457" ht="15.75" x14ac:dyDescent="0.25">
      <c r="A457" s="180"/>
      <c r="B457" s="181"/>
      <c r="C457" s="180"/>
      <c r="D457" s="180"/>
      <c r="E457" s="180"/>
      <c r="F457" s="180"/>
      <c r="G457" s="180"/>
      <c r="H457" s="180"/>
      <c r="I457" s="180"/>
      <c r="J457" s="180"/>
      <c r="K457" s="180"/>
      <c r="L457" s="180"/>
      <c r="M457" s="180"/>
      <c r="N457" s="180"/>
      <c r="O457" s="180"/>
      <c r="P457" s="180"/>
      <c r="Q457" s="180"/>
      <c r="R457" s="180"/>
      <c r="S457" s="180"/>
      <c r="T457" s="180"/>
      <c r="U457" s="180"/>
      <c r="V457" s="180"/>
      <c r="W457" s="180"/>
      <c r="X457" s="180"/>
      <c r="Y457" s="180"/>
      <c r="Z457" s="180"/>
      <c r="AA457" s="180"/>
    </row>
    <row xmlns:x14ac="http://schemas.microsoft.com/office/spreadsheetml/2009/9/ac" r="458" ht="15.75" x14ac:dyDescent="0.25">
      <c r="A458" s="180"/>
      <c r="B458" s="181"/>
      <c r="C458" s="180"/>
      <c r="D458" s="180"/>
      <c r="E458" s="180"/>
      <c r="F458" s="180"/>
      <c r="G458" s="180"/>
      <c r="H458" s="180"/>
      <c r="I458" s="180"/>
      <c r="J458" s="180"/>
      <c r="K458" s="180"/>
      <c r="L458" s="180"/>
      <c r="M458" s="180"/>
      <c r="N458" s="180"/>
      <c r="O458" s="180"/>
      <c r="P458" s="180"/>
      <c r="Q458" s="180"/>
      <c r="R458" s="180"/>
      <c r="S458" s="180"/>
      <c r="T458" s="180"/>
      <c r="U458" s="180"/>
      <c r="V458" s="180"/>
      <c r="W458" s="180"/>
      <c r="X458" s="180"/>
      <c r="Y458" s="180"/>
      <c r="Z458" s="180"/>
      <c r="AA458" s="180"/>
    </row>
    <row xmlns:x14ac="http://schemas.microsoft.com/office/spreadsheetml/2009/9/ac" r="459" ht="15.75" x14ac:dyDescent="0.25">
      <c r="A459" s="180"/>
      <c r="B459" s="181"/>
      <c r="C459" s="180"/>
      <c r="D459" s="180"/>
      <c r="E459" s="180"/>
      <c r="F459" s="180"/>
      <c r="G459" s="180"/>
      <c r="H459" s="180"/>
      <c r="I459" s="180"/>
      <c r="J459" s="180"/>
      <c r="K459" s="180"/>
      <c r="L459" s="180"/>
      <c r="M459" s="180"/>
      <c r="N459" s="180"/>
      <c r="O459" s="180"/>
      <c r="P459" s="180"/>
      <c r="Q459" s="180"/>
      <c r="R459" s="180"/>
      <c r="S459" s="180"/>
      <c r="T459" s="180"/>
      <c r="U459" s="180"/>
      <c r="V459" s="180"/>
      <c r="W459" s="180"/>
      <c r="X459" s="180"/>
      <c r="Y459" s="180"/>
      <c r="Z459" s="180"/>
      <c r="AA459" s="180"/>
    </row>
    <row xmlns:x14ac="http://schemas.microsoft.com/office/spreadsheetml/2009/9/ac" r="460" ht="15.75" x14ac:dyDescent="0.25">
      <c r="A460" s="180"/>
      <c r="B460" s="181"/>
      <c r="C460" s="180"/>
      <c r="D460" s="180"/>
      <c r="E460" s="180"/>
      <c r="F460" s="180"/>
      <c r="G460" s="180"/>
      <c r="H460" s="180"/>
      <c r="I460" s="180"/>
      <c r="J460" s="180"/>
      <c r="K460" s="180"/>
      <c r="L460" s="180"/>
      <c r="M460" s="180"/>
      <c r="N460" s="180"/>
      <c r="O460" s="180"/>
      <c r="P460" s="180"/>
      <c r="Q460" s="180"/>
      <c r="R460" s="180"/>
      <c r="S460" s="180"/>
      <c r="T460" s="180"/>
      <c r="U460" s="180"/>
      <c r="V460" s="180"/>
      <c r="W460" s="180"/>
      <c r="X460" s="180"/>
      <c r="Y460" s="180"/>
      <c r="Z460" s="180"/>
      <c r="AA460" s="180"/>
    </row>
    <row xmlns:x14ac="http://schemas.microsoft.com/office/spreadsheetml/2009/9/ac" r="461" ht="15.75" x14ac:dyDescent="0.25">
      <c r="A461" s="180"/>
      <c r="B461" s="181"/>
      <c r="C461" s="180"/>
      <c r="D461" s="180"/>
      <c r="E461" s="180"/>
      <c r="F461" s="180"/>
      <c r="G461" s="180"/>
      <c r="H461" s="180"/>
      <c r="I461" s="180"/>
      <c r="J461" s="180"/>
      <c r="K461" s="180"/>
      <c r="L461" s="180"/>
      <c r="M461" s="180"/>
      <c r="N461" s="180"/>
      <c r="O461" s="180"/>
      <c r="P461" s="180"/>
      <c r="Q461" s="180"/>
      <c r="R461" s="180"/>
      <c r="S461" s="180"/>
      <c r="T461" s="180"/>
      <c r="U461" s="180"/>
      <c r="V461" s="180"/>
      <c r="W461" s="180"/>
      <c r="X461" s="180"/>
      <c r="Y461" s="180"/>
      <c r="Z461" s="180"/>
      <c r="AA461" s="180"/>
    </row>
    <row xmlns:x14ac="http://schemas.microsoft.com/office/spreadsheetml/2009/9/ac" r="462" ht="15.75" x14ac:dyDescent="0.25">
      <c r="A462" s="180"/>
      <c r="B462" s="181"/>
      <c r="C462" s="180"/>
      <c r="D462" s="180"/>
      <c r="E462" s="180"/>
      <c r="F462" s="180"/>
      <c r="G462" s="180"/>
      <c r="H462" s="180"/>
      <c r="I462" s="180"/>
      <c r="J462" s="180"/>
      <c r="K462" s="180"/>
      <c r="L462" s="180"/>
      <c r="M462" s="180"/>
      <c r="N462" s="180"/>
      <c r="O462" s="180"/>
      <c r="P462" s="180"/>
      <c r="Q462" s="180"/>
      <c r="R462" s="180"/>
      <c r="S462" s="180"/>
      <c r="T462" s="180"/>
      <c r="U462" s="180"/>
      <c r="V462" s="180"/>
      <c r="W462" s="180"/>
      <c r="X462" s="180"/>
      <c r="Y462" s="180"/>
      <c r="Z462" s="180"/>
      <c r="AA462" s="180"/>
    </row>
    <row xmlns:x14ac="http://schemas.microsoft.com/office/spreadsheetml/2009/9/ac" r="463" ht="15.75" x14ac:dyDescent="0.25">
      <c r="A463" s="180"/>
      <c r="B463" s="181"/>
      <c r="C463" s="180"/>
      <c r="D463" s="180"/>
      <c r="E463" s="180"/>
      <c r="F463" s="180"/>
      <c r="G463" s="180"/>
      <c r="H463" s="180"/>
      <c r="I463" s="180"/>
      <c r="J463" s="180"/>
      <c r="K463" s="180"/>
      <c r="L463" s="180"/>
      <c r="M463" s="180"/>
      <c r="N463" s="180"/>
      <c r="O463" s="180"/>
      <c r="P463" s="180"/>
      <c r="Q463" s="180"/>
      <c r="R463" s="180"/>
      <c r="S463" s="180"/>
      <c r="T463" s="180"/>
      <c r="U463" s="180"/>
      <c r="V463" s="180"/>
      <c r="W463" s="180"/>
      <c r="X463" s="180"/>
      <c r="Y463" s="180"/>
      <c r="Z463" s="180"/>
      <c r="AA463" s="180"/>
    </row>
    <row xmlns:x14ac="http://schemas.microsoft.com/office/spreadsheetml/2009/9/ac" r="464" ht="15.75" x14ac:dyDescent="0.25">
      <c r="A464" s="180"/>
      <c r="B464" s="181"/>
      <c r="C464" s="180"/>
      <c r="D464" s="180"/>
      <c r="E464" s="180"/>
      <c r="F464" s="180"/>
      <c r="G464" s="180"/>
      <c r="H464" s="180"/>
      <c r="I464" s="180"/>
      <c r="J464" s="180"/>
      <c r="K464" s="180"/>
      <c r="L464" s="180"/>
      <c r="M464" s="180"/>
      <c r="N464" s="180"/>
      <c r="O464" s="180"/>
      <c r="P464" s="180"/>
      <c r="Q464" s="180"/>
      <c r="R464" s="180"/>
      <c r="S464" s="180"/>
      <c r="T464" s="180"/>
      <c r="U464" s="180"/>
      <c r="V464" s="180"/>
      <c r="W464" s="180"/>
      <c r="X464" s="180"/>
      <c r="Y464" s="180"/>
      <c r="Z464" s="180"/>
      <c r="AA464" s="180"/>
    </row>
    <row xmlns:x14ac="http://schemas.microsoft.com/office/spreadsheetml/2009/9/ac" r="465" ht="15.75" x14ac:dyDescent="0.25">
      <c r="A465" s="180"/>
      <c r="B465" s="181"/>
      <c r="C465" s="180"/>
      <c r="D465" s="180"/>
      <c r="E465" s="180"/>
      <c r="F465" s="180"/>
      <c r="G465" s="180"/>
      <c r="H465" s="180"/>
      <c r="I465" s="180"/>
      <c r="J465" s="180"/>
      <c r="K465" s="180"/>
      <c r="L465" s="180"/>
      <c r="M465" s="180"/>
      <c r="N465" s="180"/>
      <c r="O465" s="180"/>
      <c r="P465" s="180"/>
      <c r="Q465" s="180"/>
      <c r="R465" s="180"/>
      <c r="S465" s="180"/>
      <c r="T465" s="180"/>
      <c r="U465" s="180"/>
      <c r="V465" s="180"/>
      <c r="W465" s="180"/>
      <c r="X465" s="180"/>
      <c r="Y465" s="180"/>
      <c r="Z465" s="180"/>
      <c r="AA465" s="180"/>
    </row>
    <row xmlns:x14ac="http://schemas.microsoft.com/office/spreadsheetml/2009/9/ac" r="466" ht="15.75" x14ac:dyDescent="0.25">
      <c r="A466" s="180"/>
      <c r="B466" s="181"/>
      <c r="C466" s="180"/>
      <c r="D466" s="180"/>
      <c r="E466" s="180"/>
      <c r="F466" s="180"/>
      <c r="G466" s="180"/>
      <c r="H466" s="180"/>
      <c r="I466" s="180"/>
      <c r="J466" s="180"/>
      <c r="K466" s="180"/>
      <c r="L466" s="180"/>
      <c r="M466" s="180"/>
      <c r="N466" s="180"/>
      <c r="O466" s="180"/>
      <c r="P466" s="180"/>
      <c r="Q466" s="180"/>
      <c r="R466" s="180"/>
      <c r="S466" s="180"/>
      <c r="T466" s="180"/>
      <c r="U466" s="180"/>
      <c r="V466" s="180"/>
      <c r="W466" s="180"/>
      <c r="X466" s="180"/>
      <c r="Y466" s="180"/>
      <c r="Z466" s="180"/>
      <c r="AA466" s="180"/>
    </row>
    <row xmlns:x14ac="http://schemas.microsoft.com/office/spreadsheetml/2009/9/ac" r="467" ht="15.75" x14ac:dyDescent="0.25">
      <c r="A467" s="180"/>
      <c r="B467" s="181"/>
      <c r="C467" s="180"/>
      <c r="D467" s="180"/>
      <c r="E467" s="180"/>
      <c r="F467" s="180"/>
      <c r="G467" s="180"/>
      <c r="H467" s="180"/>
      <c r="I467" s="180"/>
      <c r="J467" s="180"/>
      <c r="K467" s="180"/>
      <c r="L467" s="180"/>
      <c r="M467" s="180"/>
      <c r="N467" s="180"/>
      <c r="O467" s="180"/>
      <c r="P467" s="180"/>
      <c r="Q467" s="180"/>
      <c r="R467" s="180"/>
      <c r="S467" s="180"/>
      <c r="T467" s="180"/>
      <c r="U467" s="180"/>
      <c r="V467" s="180"/>
      <c r="W467" s="180"/>
      <c r="X467" s="180"/>
      <c r="Y467" s="180"/>
      <c r="Z467" s="180"/>
      <c r="AA467" s="180"/>
    </row>
    <row xmlns:x14ac="http://schemas.microsoft.com/office/spreadsheetml/2009/9/ac" r="468" ht="15.75" x14ac:dyDescent="0.25">
      <c r="A468" s="180"/>
      <c r="B468" s="181"/>
      <c r="C468" s="180"/>
      <c r="D468" s="180"/>
      <c r="E468" s="180"/>
      <c r="F468" s="180"/>
      <c r="G468" s="180"/>
      <c r="H468" s="180"/>
      <c r="I468" s="180"/>
      <c r="J468" s="180"/>
      <c r="K468" s="180"/>
      <c r="L468" s="180"/>
      <c r="M468" s="180"/>
      <c r="N468" s="180"/>
      <c r="O468" s="180"/>
      <c r="P468" s="180"/>
      <c r="Q468" s="180"/>
      <c r="R468" s="180"/>
      <c r="S468" s="180"/>
      <c r="T468" s="180"/>
      <c r="U468" s="180"/>
      <c r="V468" s="180"/>
      <c r="W468" s="180"/>
      <c r="X468" s="180"/>
      <c r="Y468" s="180"/>
      <c r="Z468" s="180"/>
      <c r="AA468" s="180"/>
    </row>
    <row xmlns:x14ac="http://schemas.microsoft.com/office/spreadsheetml/2009/9/ac" r="469" ht="15.75" x14ac:dyDescent="0.25">
      <c r="A469" s="180"/>
      <c r="B469" s="181"/>
      <c r="C469" s="180"/>
      <c r="D469" s="180"/>
      <c r="E469" s="180"/>
      <c r="F469" s="180"/>
      <c r="G469" s="180"/>
      <c r="H469" s="180"/>
      <c r="I469" s="180"/>
      <c r="J469" s="180"/>
      <c r="K469" s="180"/>
      <c r="L469" s="180"/>
      <c r="M469" s="180"/>
      <c r="N469" s="180"/>
      <c r="O469" s="180"/>
      <c r="P469" s="180"/>
      <c r="Q469" s="180"/>
      <c r="R469" s="180"/>
      <c r="S469" s="180"/>
      <c r="T469" s="180"/>
      <c r="U469" s="180"/>
      <c r="V469" s="180"/>
      <c r="W469" s="180"/>
      <c r="X469" s="180"/>
      <c r="Y469" s="180"/>
      <c r="Z469" s="180"/>
      <c r="AA469" s="180"/>
    </row>
    <row xmlns:x14ac="http://schemas.microsoft.com/office/spreadsheetml/2009/9/ac" r="470" ht="15.75" x14ac:dyDescent="0.25">
      <c r="A470" s="180"/>
      <c r="B470" s="181"/>
      <c r="C470" s="180"/>
      <c r="D470" s="180"/>
      <c r="E470" s="180"/>
      <c r="F470" s="180"/>
      <c r="G470" s="180"/>
      <c r="H470" s="180"/>
      <c r="I470" s="180"/>
      <c r="J470" s="180"/>
      <c r="K470" s="180"/>
      <c r="L470" s="180"/>
      <c r="M470" s="180"/>
      <c r="N470" s="180"/>
      <c r="O470" s="180"/>
      <c r="P470" s="180"/>
      <c r="Q470" s="180"/>
      <c r="R470" s="180"/>
      <c r="S470" s="180"/>
      <c r="T470" s="180"/>
      <c r="U470" s="180"/>
      <c r="V470" s="180"/>
      <c r="W470" s="180"/>
      <c r="X470" s="180"/>
      <c r="Y470" s="180"/>
      <c r="Z470" s="180"/>
      <c r="AA470" s="180"/>
    </row>
    <row xmlns:x14ac="http://schemas.microsoft.com/office/spreadsheetml/2009/9/ac" r="471" ht="15.75" x14ac:dyDescent="0.25">
      <c r="A471" s="180"/>
      <c r="B471" s="181"/>
      <c r="C471" s="180"/>
      <c r="D471" s="180"/>
      <c r="E471" s="180"/>
      <c r="F471" s="180"/>
      <c r="G471" s="180"/>
      <c r="H471" s="180"/>
      <c r="I471" s="180"/>
      <c r="J471" s="180"/>
      <c r="K471" s="180"/>
      <c r="L471" s="180"/>
      <c r="M471" s="180"/>
      <c r="N471" s="180"/>
      <c r="O471" s="180"/>
      <c r="P471" s="180"/>
      <c r="Q471" s="180"/>
      <c r="R471" s="180"/>
      <c r="S471" s="180"/>
      <c r="T471" s="180"/>
      <c r="U471" s="180"/>
      <c r="V471" s="180"/>
      <c r="W471" s="180"/>
      <c r="X471" s="180"/>
      <c r="Y471" s="180"/>
      <c r="Z471" s="180"/>
      <c r="AA471" s="180"/>
    </row>
    <row xmlns:x14ac="http://schemas.microsoft.com/office/spreadsheetml/2009/9/ac" r="472" ht="15.75" x14ac:dyDescent="0.25">
      <c r="A472" s="180"/>
      <c r="B472" s="181"/>
      <c r="C472" s="180"/>
      <c r="D472" s="180"/>
      <c r="E472" s="180"/>
      <c r="F472" s="180"/>
      <c r="G472" s="180"/>
      <c r="H472" s="180"/>
      <c r="I472" s="180"/>
      <c r="J472" s="180"/>
      <c r="K472" s="180"/>
      <c r="L472" s="180"/>
      <c r="M472" s="180"/>
      <c r="N472" s="180"/>
      <c r="O472" s="180"/>
      <c r="P472" s="180"/>
      <c r="Q472" s="180"/>
      <c r="R472" s="180"/>
      <c r="S472" s="180"/>
      <c r="T472" s="180"/>
      <c r="U472" s="180"/>
      <c r="V472" s="180"/>
      <c r="W472" s="180"/>
      <c r="X472" s="180"/>
      <c r="Y472" s="180"/>
      <c r="Z472" s="180"/>
      <c r="AA472" s="180"/>
    </row>
    <row xmlns:x14ac="http://schemas.microsoft.com/office/spreadsheetml/2009/9/ac" r="473" ht="15.75" x14ac:dyDescent="0.25">
      <c r="A473" s="180"/>
      <c r="B473" s="181"/>
      <c r="C473" s="180"/>
      <c r="D473" s="180"/>
      <c r="E473" s="180"/>
      <c r="F473" s="180"/>
      <c r="G473" s="180"/>
      <c r="H473" s="180"/>
      <c r="I473" s="180"/>
      <c r="J473" s="180"/>
      <c r="K473" s="180"/>
      <c r="L473" s="180"/>
      <c r="M473" s="180"/>
      <c r="N473" s="180"/>
      <c r="O473" s="180"/>
      <c r="P473" s="180"/>
      <c r="Q473" s="180"/>
      <c r="R473" s="180"/>
      <c r="S473" s="180"/>
      <c r="T473" s="180"/>
      <c r="U473" s="180"/>
      <c r="V473" s="180"/>
      <c r="W473" s="180"/>
      <c r="X473" s="180"/>
      <c r="Y473" s="180"/>
      <c r="Z473" s="180"/>
      <c r="AA473" s="180"/>
    </row>
    <row xmlns:x14ac="http://schemas.microsoft.com/office/spreadsheetml/2009/9/ac" r="474" ht="15.75" x14ac:dyDescent="0.25">
      <c r="A474" s="180"/>
      <c r="B474" s="181"/>
      <c r="C474" s="180"/>
      <c r="D474" s="180"/>
      <c r="E474" s="180"/>
      <c r="F474" s="180"/>
      <c r="G474" s="180"/>
      <c r="H474" s="180"/>
      <c r="I474" s="180"/>
      <c r="J474" s="180"/>
      <c r="K474" s="180"/>
      <c r="L474" s="180"/>
      <c r="M474" s="180"/>
      <c r="N474" s="180"/>
      <c r="O474" s="180"/>
      <c r="P474" s="180"/>
      <c r="Q474" s="180"/>
      <c r="R474" s="180"/>
      <c r="S474" s="180"/>
      <c r="T474" s="180"/>
      <c r="U474" s="180"/>
      <c r="V474" s="180"/>
      <c r="W474" s="180"/>
      <c r="X474" s="180"/>
      <c r="Y474" s="180"/>
      <c r="Z474" s="180"/>
      <c r="AA474" s="180"/>
    </row>
    <row xmlns:x14ac="http://schemas.microsoft.com/office/spreadsheetml/2009/9/ac" r="475" ht="15.75" x14ac:dyDescent="0.25">
      <c r="A475" s="180"/>
      <c r="B475" s="181"/>
      <c r="C475" s="180"/>
      <c r="D475" s="180"/>
      <c r="E475" s="180"/>
      <c r="F475" s="180"/>
      <c r="G475" s="180"/>
      <c r="H475" s="180"/>
      <c r="I475" s="180"/>
      <c r="J475" s="180"/>
      <c r="K475" s="180"/>
      <c r="L475" s="180"/>
      <c r="M475" s="180"/>
      <c r="N475" s="180"/>
      <c r="O475" s="180"/>
      <c r="P475" s="180"/>
      <c r="Q475" s="180"/>
      <c r="R475" s="180"/>
      <c r="S475" s="180"/>
      <c r="T475" s="180"/>
      <c r="U475" s="180"/>
      <c r="V475" s="180"/>
      <c r="W475" s="180"/>
      <c r="X475" s="180"/>
      <c r="Y475" s="180"/>
      <c r="Z475" s="180"/>
      <c r="AA475" s="180"/>
    </row>
    <row xmlns:x14ac="http://schemas.microsoft.com/office/spreadsheetml/2009/9/ac" r="476" ht="15.75" x14ac:dyDescent="0.25">
      <c r="A476" s="180"/>
      <c r="B476" s="181"/>
      <c r="C476" s="180"/>
      <c r="D476" s="180"/>
      <c r="E476" s="180"/>
      <c r="F476" s="180"/>
      <c r="G476" s="180"/>
      <c r="H476" s="180"/>
      <c r="I476" s="180"/>
      <c r="J476" s="180"/>
      <c r="K476" s="180"/>
      <c r="L476" s="180"/>
      <c r="M476" s="180"/>
      <c r="N476" s="180"/>
      <c r="O476" s="180"/>
      <c r="P476" s="180"/>
      <c r="Q476" s="180"/>
      <c r="R476" s="180"/>
      <c r="S476" s="180"/>
      <c r="T476" s="180"/>
      <c r="U476" s="180"/>
      <c r="V476" s="180"/>
      <c r="W476" s="180"/>
      <c r="X476" s="180"/>
      <c r="Y476" s="180"/>
      <c r="Z476" s="180"/>
      <c r="AA476" s="180"/>
    </row>
    <row xmlns:x14ac="http://schemas.microsoft.com/office/spreadsheetml/2009/9/ac" r="477" ht="15.75" x14ac:dyDescent="0.25">
      <c r="A477" s="180"/>
      <c r="B477" s="181"/>
      <c r="C477" s="180"/>
      <c r="D477" s="180"/>
      <c r="E477" s="180"/>
      <c r="F477" s="180"/>
      <c r="G477" s="180"/>
      <c r="H477" s="180"/>
      <c r="I477" s="180"/>
      <c r="J477" s="180"/>
      <c r="K477" s="180"/>
      <c r="L477" s="180"/>
      <c r="M477" s="180"/>
      <c r="N477" s="180"/>
      <c r="O477" s="180"/>
      <c r="P477" s="180"/>
      <c r="Q477" s="180"/>
      <c r="R477" s="180"/>
      <c r="S477" s="180"/>
      <c r="T477" s="180"/>
      <c r="U477" s="180"/>
      <c r="V477" s="180"/>
      <c r="W477" s="180"/>
      <c r="X477" s="180"/>
      <c r="Y477" s="180"/>
      <c r="Z477" s="180"/>
      <c r="AA477" s="180"/>
    </row>
    <row xmlns:x14ac="http://schemas.microsoft.com/office/spreadsheetml/2009/9/ac" r="478" ht="15.75" x14ac:dyDescent="0.25">
      <c r="A478" s="180"/>
      <c r="B478" s="181"/>
      <c r="C478" s="180"/>
      <c r="D478" s="180"/>
      <c r="E478" s="180"/>
      <c r="F478" s="180"/>
      <c r="G478" s="180"/>
      <c r="H478" s="180"/>
      <c r="I478" s="180"/>
      <c r="J478" s="180"/>
      <c r="K478" s="180"/>
      <c r="L478" s="180"/>
      <c r="M478" s="180"/>
      <c r="N478" s="180"/>
      <c r="O478" s="180"/>
      <c r="P478" s="180"/>
      <c r="Q478" s="180"/>
      <c r="R478" s="180"/>
      <c r="S478" s="180"/>
      <c r="T478" s="180"/>
      <c r="U478" s="180"/>
      <c r="V478" s="180"/>
      <c r="W478" s="180"/>
      <c r="X478" s="180"/>
      <c r="Y478" s="180"/>
      <c r="Z478" s="180"/>
      <c r="AA478" s="180"/>
    </row>
    <row xmlns:x14ac="http://schemas.microsoft.com/office/spreadsheetml/2009/9/ac" r="479" ht="15.75" x14ac:dyDescent="0.25">
      <c r="A479" s="180"/>
      <c r="B479" s="181"/>
      <c r="C479" s="180"/>
      <c r="D479" s="180"/>
      <c r="E479" s="180"/>
      <c r="F479" s="180"/>
      <c r="G479" s="180"/>
      <c r="H479" s="180"/>
      <c r="I479" s="180"/>
      <c r="J479" s="180"/>
      <c r="K479" s="180"/>
      <c r="L479" s="180"/>
      <c r="M479" s="180"/>
      <c r="N479" s="180"/>
      <c r="O479" s="180"/>
      <c r="P479" s="180"/>
      <c r="Q479" s="180"/>
      <c r="R479" s="180"/>
      <c r="S479" s="180"/>
      <c r="T479" s="180"/>
      <c r="U479" s="180"/>
      <c r="V479" s="180"/>
      <c r="W479" s="180"/>
      <c r="X479" s="180"/>
      <c r="Y479" s="180"/>
      <c r="Z479" s="180"/>
      <c r="AA479" s="180"/>
    </row>
    <row xmlns:x14ac="http://schemas.microsoft.com/office/spreadsheetml/2009/9/ac" r="480" ht="15.75" x14ac:dyDescent="0.25">
      <c r="A480" s="180"/>
      <c r="B480" s="181"/>
      <c r="C480" s="180"/>
      <c r="D480" s="180"/>
      <c r="E480" s="180"/>
      <c r="F480" s="180"/>
      <c r="G480" s="180"/>
      <c r="H480" s="180"/>
      <c r="I480" s="180"/>
      <c r="J480" s="180"/>
      <c r="K480" s="180"/>
      <c r="L480" s="180"/>
      <c r="M480" s="180"/>
      <c r="N480" s="180"/>
      <c r="O480" s="180"/>
      <c r="P480" s="180"/>
      <c r="Q480" s="180"/>
      <c r="R480" s="180"/>
      <c r="S480" s="180"/>
      <c r="T480" s="180"/>
      <c r="U480" s="180"/>
      <c r="V480" s="180"/>
      <c r="W480" s="180"/>
      <c r="X480" s="180"/>
      <c r="Y480" s="180"/>
      <c r="Z480" s="180"/>
      <c r="AA480" s="180"/>
    </row>
    <row xmlns:x14ac="http://schemas.microsoft.com/office/spreadsheetml/2009/9/ac" r="481" ht="15.75" x14ac:dyDescent="0.25">
      <c r="A481" s="180"/>
      <c r="B481" s="181"/>
      <c r="C481" s="180"/>
      <c r="D481" s="180"/>
      <c r="E481" s="180"/>
      <c r="F481" s="180"/>
      <c r="G481" s="180"/>
      <c r="H481" s="180"/>
      <c r="I481" s="180"/>
      <c r="J481" s="180"/>
      <c r="K481" s="180"/>
      <c r="L481" s="180"/>
      <c r="M481" s="180"/>
      <c r="N481" s="180"/>
      <c r="O481" s="180"/>
      <c r="P481" s="180"/>
      <c r="Q481" s="180"/>
      <c r="R481" s="180"/>
      <c r="S481" s="180"/>
      <c r="T481" s="180"/>
      <c r="U481" s="180"/>
      <c r="V481" s="180"/>
      <c r="W481" s="180"/>
      <c r="X481" s="180"/>
      <c r="Y481" s="180"/>
      <c r="Z481" s="180"/>
      <c r="AA481" s="180"/>
    </row>
    <row xmlns:x14ac="http://schemas.microsoft.com/office/spreadsheetml/2009/9/ac" r="482" ht="15.75" x14ac:dyDescent="0.25">
      <c r="A482" s="180"/>
      <c r="B482" s="181"/>
      <c r="C482" s="180"/>
      <c r="D482" s="180"/>
      <c r="E482" s="180"/>
      <c r="F482" s="180"/>
      <c r="G482" s="180"/>
      <c r="H482" s="180"/>
      <c r="I482" s="180"/>
      <c r="J482" s="180"/>
      <c r="K482" s="180"/>
      <c r="L482" s="180"/>
      <c r="M482" s="180"/>
      <c r="N482" s="180"/>
      <c r="O482" s="180"/>
      <c r="P482" s="180"/>
      <c r="Q482" s="180"/>
      <c r="R482" s="180"/>
      <c r="S482" s="180"/>
      <c r="T482" s="180"/>
      <c r="U482" s="180"/>
      <c r="V482" s="180"/>
      <c r="W482" s="180"/>
      <c r="X482" s="180"/>
      <c r="Y482" s="180"/>
      <c r="Z482" s="180"/>
      <c r="AA482" s="180"/>
    </row>
    <row xmlns:x14ac="http://schemas.microsoft.com/office/spreadsheetml/2009/9/ac" r="483" ht="15.75" x14ac:dyDescent="0.25">
      <c r="A483" s="180"/>
      <c r="B483" s="181"/>
      <c r="C483" s="180"/>
      <c r="D483" s="180"/>
      <c r="E483" s="180"/>
      <c r="F483" s="180"/>
      <c r="G483" s="180"/>
      <c r="H483" s="180"/>
      <c r="I483" s="180"/>
      <c r="J483" s="180"/>
      <c r="K483" s="180"/>
      <c r="L483" s="180"/>
      <c r="M483" s="180"/>
      <c r="N483" s="180"/>
      <c r="O483" s="180"/>
      <c r="P483" s="180"/>
      <c r="Q483" s="180"/>
      <c r="R483" s="180"/>
      <c r="S483" s="180"/>
      <c r="T483" s="180"/>
      <c r="U483" s="180"/>
      <c r="V483" s="180"/>
      <c r="W483" s="180"/>
      <c r="X483" s="180"/>
      <c r="Y483" s="180"/>
      <c r="Z483" s="180"/>
      <c r="AA483" s="180"/>
    </row>
    <row xmlns:x14ac="http://schemas.microsoft.com/office/spreadsheetml/2009/9/ac" r="484" ht="15.75" x14ac:dyDescent="0.25">
      <c r="A484" s="180"/>
      <c r="B484" s="181"/>
      <c r="C484" s="180"/>
      <c r="D484" s="180"/>
      <c r="E484" s="180"/>
      <c r="F484" s="180"/>
      <c r="G484" s="180"/>
      <c r="H484" s="180"/>
      <c r="I484" s="180"/>
      <c r="J484" s="180"/>
      <c r="K484" s="180"/>
      <c r="L484" s="180"/>
      <c r="M484" s="180"/>
      <c r="N484" s="180"/>
      <c r="O484" s="180"/>
      <c r="P484" s="180"/>
      <c r="Q484" s="180"/>
      <c r="R484" s="180"/>
      <c r="S484" s="180"/>
      <c r="T484" s="180"/>
      <c r="U484" s="180"/>
      <c r="V484" s="180"/>
      <c r="W484" s="180"/>
      <c r="X484" s="180"/>
      <c r="Y484" s="180"/>
      <c r="Z484" s="180"/>
      <c r="AA484" s="180"/>
    </row>
    <row xmlns:x14ac="http://schemas.microsoft.com/office/spreadsheetml/2009/9/ac" r="485" ht="15.75" x14ac:dyDescent="0.25">
      <c r="A485" s="180"/>
      <c r="B485" s="181"/>
      <c r="C485" s="180"/>
      <c r="D485" s="180"/>
      <c r="E485" s="180"/>
      <c r="F485" s="180"/>
      <c r="G485" s="180"/>
      <c r="H485" s="180"/>
      <c r="I485" s="180"/>
      <c r="J485" s="180"/>
      <c r="K485" s="180"/>
      <c r="L485" s="180"/>
      <c r="M485" s="180"/>
      <c r="N485" s="180"/>
      <c r="O485" s="180"/>
      <c r="P485" s="180"/>
      <c r="Q485" s="180"/>
      <c r="R485" s="180"/>
      <c r="S485" s="180"/>
      <c r="T485" s="180"/>
      <c r="U485" s="180"/>
      <c r="V485" s="180"/>
      <c r="W485" s="180"/>
      <c r="X485" s="180"/>
      <c r="Y485" s="180"/>
      <c r="Z485" s="180"/>
      <c r="AA485" s="180"/>
    </row>
    <row xmlns:x14ac="http://schemas.microsoft.com/office/spreadsheetml/2009/9/ac" r="486" ht="15.75" x14ac:dyDescent="0.25">
      <c r="A486" s="180"/>
      <c r="B486" s="181"/>
      <c r="C486" s="180"/>
      <c r="D486" s="180"/>
      <c r="E486" s="180"/>
      <c r="F486" s="180"/>
      <c r="G486" s="180"/>
      <c r="H486" s="180"/>
      <c r="I486" s="180"/>
      <c r="J486" s="180"/>
      <c r="K486" s="180"/>
      <c r="L486" s="180"/>
      <c r="M486" s="180"/>
      <c r="N486" s="180"/>
      <c r="O486" s="180"/>
      <c r="P486" s="180"/>
      <c r="Q486" s="180"/>
      <c r="R486" s="180"/>
      <c r="S486" s="180"/>
      <c r="T486" s="180"/>
      <c r="U486" s="180"/>
      <c r="V486" s="180"/>
      <c r="W486" s="180"/>
      <c r="X486" s="180"/>
      <c r="Y486" s="180"/>
      <c r="Z486" s="180"/>
      <c r="AA486" s="180"/>
    </row>
    <row xmlns:x14ac="http://schemas.microsoft.com/office/spreadsheetml/2009/9/ac" r="487" ht="15.75" x14ac:dyDescent="0.25">
      <c r="A487" s="180"/>
      <c r="B487" s="181"/>
      <c r="C487" s="180"/>
      <c r="D487" s="180"/>
      <c r="E487" s="180"/>
      <c r="F487" s="180"/>
      <c r="G487" s="180"/>
      <c r="H487" s="180"/>
      <c r="I487" s="180"/>
      <c r="J487" s="180"/>
      <c r="K487" s="180"/>
      <c r="L487" s="180"/>
      <c r="M487" s="180"/>
      <c r="N487" s="180"/>
      <c r="O487" s="180"/>
      <c r="P487" s="180"/>
      <c r="Q487" s="180"/>
      <c r="R487" s="180"/>
      <c r="S487" s="180"/>
      <c r="T487" s="180"/>
      <c r="U487" s="180"/>
      <c r="V487" s="180"/>
      <c r="W487" s="180"/>
      <c r="X487" s="180"/>
      <c r="Y487" s="180"/>
      <c r="Z487" s="180"/>
      <c r="AA487" s="180"/>
    </row>
    <row xmlns:x14ac="http://schemas.microsoft.com/office/spreadsheetml/2009/9/ac" r="488" ht="15.75" x14ac:dyDescent="0.25">
      <c r="A488" s="180"/>
      <c r="B488" s="181"/>
      <c r="C488" s="180"/>
      <c r="D488" s="180"/>
      <c r="E488" s="180"/>
      <c r="F488" s="180"/>
      <c r="G488" s="180"/>
      <c r="H488" s="180"/>
      <c r="I488" s="180"/>
      <c r="J488" s="180"/>
      <c r="K488" s="180"/>
      <c r="L488" s="180"/>
      <c r="M488" s="180"/>
      <c r="N488" s="180"/>
      <c r="O488" s="180"/>
      <c r="P488" s="180"/>
      <c r="Q488" s="180"/>
      <c r="R488" s="180"/>
      <c r="S488" s="180"/>
      <c r="T488" s="180"/>
      <c r="U488" s="180"/>
      <c r="V488" s="180"/>
      <c r="W488" s="180"/>
      <c r="X488" s="180"/>
      <c r="Y488" s="180"/>
      <c r="Z488" s="180"/>
      <c r="AA488" s="180"/>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79E76-C36C-42D9-B178-3F131A10FF9F}">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0" customWidth="true"/>
    <col min="2" max="2" width="6.5" style="211" customWidth="true"/>
    <col min="3" max="3" width="14.125" style="212" customWidth="true"/>
    <col min="4" max="4" width="9.75" style="190" customWidth="true"/>
    <col min="5" max="5" width="8" style="213" customWidth="true"/>
    <col min="6" max="6" width="8" style="214" customWidth="true"/>
    <col min="7" max="7" width="8" style="215" customWidth="true"/>
    <col min="8" max="8" width="8" style="216" customWidth="true"/>
    <col min="9" max="9" width="8" style="209" customWidth="true"/>
    <col min="10" max="10" width="8" style="217" customWidth="true"/>
    <col min="11" max="11" width="8" style="218" customWidth="true"/>
    <col min="12" max="12" width="8" style="214" customWidth="true"/>
    <col min="13" max="13" width="8" style="219" customWidth="true"/>
    <col min="14" max="14" width="8" style="220" customWidth="true"/>
    <col min="15" max="19" width="8" style="190" customWidth="true"/>
    <col min="20" max="16384" width="9" style="190"/>
  </cols>
  <sheetData>
    <row xmlns:x14ac="http://schemas.microsoft.com/office/spreadsheetml/2009/9/ac" r="1" ht="20.25" customHeight="true" x14ac:dyDescent="0.2">
      <c r="A1" s="547" t="s">
        <v>287</v>
      </c>
      <c r="B1" s="548"/>
      <c r="C1" s="548"/>
      <c r="D1" s="548"/>
      <c r="E1" s="549" t="s">
        <v>52</v>
      </c>
      <c r="F1" s="550"/>
      <c r="G1" s="550"/>
      <c r="H1" s="550"/>
      <c r="I1" s="551"/>
      <c r="J1" s="552" t="s">
        <v>10</v>
      </c>
      <c r="K1" s="552"/>
      <c r="L1" s="552"/>
      <c r="M1" s="552"/>
      <c r="N1" s="552"/>
      <c r="O1" s="553" t="s">
        <v>11</v>
      </c>
      <c r="P1" s="554"/>
      <c r="Q1" s="554"/>
      <c r="R1" s="554"/>
      <c r="S1" s="555"/>
    </row>
    <row xmlns:x14ac="http://schemas.microsoft.com/office/spreadsheetml/2009/9/ac" r="2" x14ac:dyDescent="0.2">
      <c r="A2" s="548"/>
      <c r="B2" s="548"/>
      <c r="C2" s="548"/>
      <c r="D2" s="548"/>
      <c r="E2" s="191"/>
      <c r="F2" s="192"/>
      <c r="G2" s="221"/>
      <c r="H2" s="193"/>
      <c r="I2" s="222"/>
      <c r="J2" s="194"/>
      <c r="K2" s="192"/>
      <c r="L2" s="223"/>
      <c r="M2" s="193"/>
      <c r="N2" s="224"/>
      <c r="O2" s="191"/>
      <c r="P2" s="192"/>
      <c r="Q2" s="195"/>
      <c r="R2" s="193"/>
      <c r="S2" s="222"/>
    </row>
    <row xmlns:x14ac="http://schemas.microsoft.com/office/spreadsheetml/2009/9/ac" r="3" ht="134.25" customHeight="true" x14ac:dyDescent="0.2">
      <c r="A3" s="196" t="s">
        <v>9</v>
      </c>
      <c r="B3" s="197" t="s">
        <v>4</v>
      </c>
      <c r="C3" s="198" t="s">
        <v>8</v>
      </c>
      <c r="D3" s="199" t="s">
        <v>212</v>
      </c>
      <c r="E3" s="200" t="s">
        <v>25</v>
      </c>
      <c r="F3" s="201" t="s">
        <v>19</v>
      </c>
      <c r="G3" s="225" t="s">
        <v>197</v>
      </c>
      <c r="H3" s="202" t="s">
        <v>206</v>
      </c>
      <c r="I3" s="226" t="s">
        <v>36</v>
      </c>
      <c r="J3" s="203" t="s">
        <v>25</v>
      </c>
      <c r="K3" s="204" t="s">
        <v>19</v>
      </c>
      <c r="L3" s="227" t="s">
        <v>198</v>
      </c>
      <c r="M3" s="202" t="s">
        <v>206</v>
      </c>
      <c r="N3" s="228" t="s">
        <v>36</v>
      </c>
      <c r="O3" s="200" t="s">
        <v>25</v>
      </c>
      <c r="P3" s="201" t="s">
        <v>141</v>
      </c>
      <c r="Q3" s="205" t="s">
        <v>199</v>
      </c>
      <c r="R3" s="202" t="s">
        <v>206</v>
      </c>
      <c r="S3" s="226" t="s">
        <v>36</v>
      </c>
    </row>
    <row xmlns:x14ac="http://schemas.microsoft.com/office/spreadsheetml/2009/9/ac" r="4" x14ac:dyDescent="0.2">
      <c r="A4" s="329" t="str">
        <f>IF(ISBLANK(Regressions!A14), " ", Regressions!A14)</f>
        <v>Papua New Guinea</v>
      </c>
      <c r="B4" s="330">
        <f>IF(ISBLANK(Regressions!B14), " ", Regressions!B14)</f>
        <v>2000</v>
      </c>
      <c r="C4" s="206" t="str">
        <f>IF(ISBLANK(Regressions!C14), " ", Regressions!C14)</f>
        <v>National</v>
      </c>
      <c r="D4" s="331">
        <f>IF(ISBLANK(Regressions!D14), " ", Regressions!D14)</f>
        <v>1686635</v>
      </c>
      <c r="E4" s="207" t="e">
        <f>IF(ISNUMBER(Regressions!E14),ROUND(Regressions!E14, 1), NA())</f>
        <v>#N/A</v>
      </c>
      <c r="F4" s="332" t="e">
        <f>IF(ISNUMBER(Regressions!F14),ROUND(Regressions!F14, 1), NA())</f>
        <v>#N/A</v>
      </c>
      <c r="G4" s="229" t="e">
        <f>IF(ISNUMBER(Regressions!G14),ROUND(Regressions!G14, 1), NA())</f>
        <v>#N/A</v>
      </c>
      <c r="H4" s="333" t="e">
        <f>IF(ISNUMBER(Regressions!H14),ROUND(Regressions!H14, 1), NA())</f>
        <v>#N/A</v>
      </c>
      <c r="I4" s="230" t="e">
        <f>IF(ISNUMBER(Regressions!I14),ROUND(Regressions!I14, 1), NA())</f>
        <v>#N/A</v>
      </c>
      <c r="J4" s="334" t="e">
        <f>IF(ISNUMBER(Regressions!K14),ROUND(Regressions!K14, 1), NA())</f>
        <v>#N/A</v>
      </c>
      <c r="K4" s="332" t="e">
        <f>IF(ISNUMBER(Regressions!L14),ROUND(Regressions!L14, 1), NA())</f>
        <v>#N/A</v>
      </c>
      <c r="L4" s="231" t="e">
        <f>IF(ISNUMBER(Regressions!M14),ROUND(Regressions!M14, 1), NA())</f>
        <v>#N/A</v>
      </c>
      <c r="M4" s="333" t="e">
        <f>IF(ISNUMBER(Regressions!N14),ROUND(Regressions!N14, 1), NA())</f>
        <v>#N/A</v>
      </c>
      <c r="N4" s="230" t="e">
        <f>IF(ISNUMBER(Regressions!O14),ROUND(Regressions!O14, 1), NA())</f>
        <v>#N/A</v>
      </c>
      <c r="O4" s="334" t="e">
        <f>IF(ISNUMBER(Regressions!Q14),ROUND(Regressions!Q14, 1), NA())</f>
        <v>#N/A</v>
      </c>
      <c r="P4" s="332" t="e">
        <f>IF(ISNUMBER(Regressions!R14),ROUND(Regressions!R14, 1), NA())</f>
        <v>#N/A</v>
      </c>
      <c r="Q4" s="208" t="e">
        <f>IF(ISNUMBER(Regressions!S14),ROUND(Regressions!S14, 1), NA())</f>
        <v>#N/A</v>
      </c>
      <c r="R4" s="333" t="e">
        <f>IF(ISNUMBER(Regressions!T14),ROUND(Regressions!T14, 1), NA())</f>
        <v>#N/A</v>
      </c>
      <c r="S4" s="230" t="e">
        <f>IF(ISNUMBER(Regressions!U14),ROUND(Regressions!U14, 1), NA())</f>
        <v>#N/A</v>
      </c>
    </row>
    <row xmlns:x14ac="http://schemas.microsoft.com/office/spreadsheetml/2009/9/ac" r="5" x14ac:dyDescent="0.2">
      <c r="A5" s="329" t="str">
        <f>IF(ISBLANK(Regressions!A15), " ", Regressions!A15)</f>
        <v>Papua New Guinea</v>
      </c>
      <c r="B5" s="330">
        <f>IF(ISBLANK(Regressions!B15), " ", Regressions!B15)</f>
        <v>2001</v>
      </c>
      <c r="C5" s="335" t="str">
        <f>IF(ISBLANK(Regressions!C15), " ", Regressions!C15)</f>
        <v>National</v>
      </c>
      <c r="D5" s="331">
        <f>IF(ISBLANK(Regressions!D15), " ", Regressions!D15)</f>
        <v>1737314</v>
      </c>
      <c r="E5" s="207" t="e">
        <f>IF(ISNUMBER(Regressions!E15),ROUND(Regressions!E15, 1), NA())</f>
        <v>#N/A</v>
      </c>
      <c r="F5" s="332" t="e">
        <f>IF(ISNUMBER(Regressions!F15),ROUND(Regressions!F15, 1), NA())</f>
        <v>#N/A</v>
      </c>
      <c r="G5" s="229" t="e">
        <f>IF(ISNUMBER(Regressions!G15),ROUND(Regressions!G15, 1), NA())</f>
        <v>#N/A</v>
      </c>
      <c r="H5" s="333" t="e">
        <f>IF(ISNUMBER(Regressions!H15),ROUND(Regressions!H15, 1), NA())</f>
        <v>#N/A</v>
      </c>
      <c r="I5" s="230" t="e">
        <f>IF(ISNUMBER(Regressions!I15),ROUND(Regressions!I15, 1), NA())</f>
        <v>#N/A</v>
      </c>
      <c r="J5" s="334" t="e">
        <f>IF(ISNUMBER(Regressions!K15),ROUND(Regressions!K15, 1), NA())</f>
        <v>#N/A</v>
      </c>
      <c r="K5" s="332" t="e">
        <f>IF(ISNUMBER(Regressions!L15),ROUND(Regressions!L15, 1), NA())</f>
        <v>#N/A</v>
      </c>
      <c r="L5" s="231" t="e">
        <f>IF(ISNUMBER(Regressions!M15),ROUND(Regressions!M15, 1), NA())</f>
        <v>#N/A</v>
      </c>
      <c r="M5" s="333" t="e">
        <f>IF(ISNUMBER(Regressions!N15),ROUND(Regressions!N15, 1), NA())</f>
        <v>#N/A</v>
      </c>
      <c r="N5" s="230" t="e">
        <f>IF(ISNUMBER(Regressions!O15),ROUND(Regressions!O15, 1), NA())</f>
        <v>#N/A</v>
      </c>
      <c r="O5" s="334" t="e">
        <f>IF(ISNUMBER(Regressions!Q15),ROUND(Regressions!Q15, 1), NA())</f>
        <v>#N/A</v>
      </c>
      <c r="P5" s="332" t="e">
        <f>IF(ISNUMBER(Regressions!R15),ROUND(Regressions!R15, 1), NA())</f>
        <v>#N/A</v>
      </c>
      <c r="Q5" s="208" t="e">
        <f>IF(ISNUMBER(Regressions!S15),ROUND(Regressions!S15, 1), NA())</f>
        <v>#N/A</v>
      </c>
      <c r="R5" s="333" t="e">
        <f>IF(ISNUMBER(Regressions!T15),ROUND(Regressions!T15, 1), NA())</f>
        <v>#N/A</v>
      </c>
      <c r="S5" s="230" t="e">
        <f>IF(ISNUMBER(Regressions!U15),ROUND(Regressions!U15, 1), NA())</f>
        <v>#N/A</v>
      </c>
      <c r="T5" s="209"/>
      <c r="U5" s="209"/>
      <c r="V5" s="209"/>
      <c r="W5" s="209"/>
      <c r="X5" s="209"/>
      <c r="Y5" s="209"/>
      <c r="Z5" s="209"/>
      <c r="AA5" s="209"/>
    </row>
    <row xmlns:x14ac="http://schemas.microsoft.com/office/spreadsheetml/2009/9/ac" r="6" x14ac:dyDescent="0.2">
      <c r="A6" s="329" t="str">
        <f>IF(ISBLANK(Regressions!A16), " ", Regressions!A16)</f>
        <v>Papua New Guinea</v>
      </c>
      <c r="B6" s="330">
        <f>IF(ISBLANK(Regressions!B16), " ", Regressions!B16)</f>
        <v>2002</v>
      </c>
      <c r="C6" s="335" t="str">
        <f>IF(ISBLANK(Regressions!C16), " ", Regressions!C16)</f>
        <v>National</v>
      </c>
      <c r="D6" s="331">
        <f>IF(ISBLANK(Regressions!D16), " ", Regressions!D16)</f>
        <v>1791750</v>
      </c>
      <c r="E6" s="207" t="e">
        <f>IF(ISNUMBER(Regressions!E16),ROUND(Regressions!E16, 1), NA())</f>
        <v>#N/A</v>
      </c>
      <c r="F6" s="332" t="e">
        <f>IF(ISNUMBER(Regressions!F16),ROUND(Regressions!F16, 1), NA())</f>
        <v>#N/A</v>
      </c>
      <c r="G6" s="229" t="e">
        <f>IF(ISNUMBER(Regressions!G16),ROUND(Regressions!G16, 1), NA())</f>
        <v>#N/A</v>
      </c>
      <c r="H6" s="333" t="e">
        <f>IF(ISNUMBER(Regressions!H16),ROUND(Regressions!H16, 1), NA())</f>
        <v>#N/A</v>
      </c>
      <c r="I6" s="230" t="e">
        <f>IF(ISNUMBER(Regressions!I16),ROUND(Regressions!I16, 1), NA())</f>
        <v>#N/A</v>
      </c>
      <c r="J6" s="334" t="e">
        <f>IF(ISNUMBER(Regressions!K16),ROUND(Regressions!K16, 1), NA())</f>
        <v>#N/A</v>
      </c>
      <c r="K6" s="332" t="e">
        <f>IF(ISNUMBER(Regressions!L16),ROUND(Regressions!L16, 1), NA())</f>
        <v>#N/A</v>
      </c>
      <c r="L6" s="231" t="e">
        <f>IF(ISNUMBER(Regressions!M16),ROUND(Regressions!M16, 1), NA())</f>
        <v>#N/A</v>
      </c>
      <c r="M6" s="333" t="e">
        <f>IF(ISNUMBER(Regressions!N16),ROUND(Regressions!N16, 1), NA())</f>
        <v>#N/A</v>
      </c>
      <c r="N6" s="230" t="e">
        <f>IF(ISNUMBER(Regressions!O16),ROUND(Regressions!O16, 1), NA())</f>
        <v>#N/A</v>
      </c>
      <c r="O6" s="334" t="e">
        <f>IF(ISNUMBER(Regressions!Q16),ROUND(Regressions!Q16, 1), NA())</f>
        <v>#N/A</v>
      </c>
      <c r="P6" s="332" t="e">
        <f>IF(ISNUMBER(Regressions!R16),ROUND(Regressions!R16, 1), NA())</f>
        <v>#N/A</v>
      </c>
      <c r="Q6" s="208" t="e">
        <f>IF(ISNUMBER(Regressions!S16),ROUND(Regressions!S16, 1), NA())</f>
        <v>#N/A</v>
      </c>
      <c r="R6" s="333" t="e">
        <f>IF(ISNUMBER(Regressions!T16),ROUND(Regressions!T16, 1), NA())</f>
        <v>#N/A</v>
      </c>
      <c r="S6" s="230" t="e">
        <f>IF(ISNUMBER(Regressions!U16),ROUND(Regressions!U16, 1), NA())</f>
        <v>#N/A</v>
      </c>
      <c r="T6" s="209"/>
      <c r="U6" s="209"/>
      <c r="V6" s="209"/>
      <c r="W6" s="209"/>
      <c r="X6" s="209"/>
      <c r="Y6" s="209"/>
      <c r="Z6" s="209"/>
      <c r="AA6" s="209"/>
    </row>
    <row xmlns:x14ac="http://schemas.microsoft.com/office/spreadsheetml/2009/9/ac" r="7" x14ac:dyDescent="0.2">
      <c r="A7" s="329" t="str">
        <f>IF(ISBLANK(Regressions!A17), " ", Regressions!A17)</f>
        <v>Papua New Guinea</v>
      </c>
      <c r="B7" s="330">
        <f>IF(ISBLANK(Regressions!B17), " ", Regressions!B17)</f>
        <v>2003</v>
      </c>
      <c r="C7" s="335" t="str">
        <f>IF(ISBLANK(Regressions!C17), " ", Regressions!C17)</f>
        <v>National</v>
      </c>
      <c r="D7" s="331">
        <f>IF(ISBLANK(Regressions!D17), " ", Regressions!D17)</f>
        <v>1845806</v>
      </c>
      <c r="E7" s="207" t="e">
        <f>IF(ISNUMBER(Regressions!E17),ROUND(Regressions!E17, 1), NA())</f>
        <v>#N/A</v>
      </c>
      <c r="F7" s="332" t="e">
        <f>IF(ISNUMBER(Regressions!F17),ROUND(Regressions!F17, 1), NA())</f>
        <v>#N/A</v>
      </c>
      <c r="G7" s="229" t="e">
        <f>IF(ISNUMBER(Regressions!G17),ROUND(Regressions!G17, 1), NA())</f>
        <v>#N/A</v>
      </c>
      <c r="H7" s="333" t="e">
        <f>IF(ISNUMBER(Regressions!H17),ROUND(Regressions!H17, 1), NA())</f>
        <v>#N/A</v>
      </c>
      <c r="I7" s="230" t="e">
        <f>IF(ISNUMBER(Regressions!I17),ROUND(Regressions!I17, 1), NA())</f>
        <v>#N/A</v>
      </c>
      <c r="J7" s="334" t="e">
        <f>IF(ISNUMBER(Regressions!K17),ROUND(Regressions!K17, 1), NA())</f>
        <v>#N/A</v>
      </c>
      <c r="K7" s="332" t="e">
        <f>IF(ISNUMBER(Regressions!L17),ROUND(Regressions!L17, 1), NA())</f>
        <v>#N/A</v>
      </c>
      <c r="L7" s="231" t="e">
        <f>IF(ISNUMBER(Regressions!M17),ROUND(Regressions!M17, 1), NA())</f>
        <v>#N/A</v>
      </c>
      <c r="M7" s="333" t="e">
        <f>IF(ISNUMBER(Regressions!N17),ROUND(Regressions!N17, 1), NA())</f>
        <v>#N/A</v>
      </c>
      <c r="N7" s="230" t="e">
        <f>IF(ISNUMBER(Regressions!O17),ROUND(Regressions!O17, 1), NA())</f>
        <v>#N/A</v>
      </c>
      <c r="O7" s="334" t="e">
        <f>IF(ISNUMBER(Regressions!Q17),ROUND(Regressions!Q17, 1), NA())</f>
        <v>#N/A</v>
      </c>
      <c r="P7" s="332" t="e">
        <f>IF(ISNUMBER(Regressions!R17),ROUND(Regressions!R17, 1), NA())</f>
        <v>#N/A</v>
      </c>
      <c r="Q7" s="208" t="e">
        <f>IF(ISNUMBER(Regressions!S17),ROUND(Regressions!S17, 1), NA())</f>
        <v>#N/A</v>
      </c>
      <c r="R7" s="333" t="e">
        <f>IF(ISNUMBER(Regressions!T17),ROUND(Regressions!T17, 1), NA())</f>
        <v>#N/A</v>
      </c>
      <c r="S7" s="230" t="e">
        <f>IF(ISNUMBER(Regressions!U17),ROUND(Regressions!U17, 1), NA())</f>
        <v>#N/A</v>
      </c>
      <c r="T7" s="209"/>
      <c r="U7" s="209"/>
      <c r="V7" s="209"/>
      <c r="W7" s="209"/>
      <c r="X7" s="209"/>
      <c r="Y7" s="209"/>
      <c r="Z7" s="209"/>
      <c r="AA7" s="209"/>
    </row>
    <row xmlns:x14ac="http://schemas.microsoft.com/office/spreadsheetml/2009/9/ac" r="8" x14ac:dyDescent="0.2">
      <c r="A8" s="329" t="str">
        <f>IF(ISBLANK(Regressions!A18), " ", Regressions!A18)</f>
        <v>Papua New Guinea</v>
      </c>
      <c r="B8" s="330">
        <f>IF(ISBLANK(Regressions!B18), " ", Regressions!B18)</f>
        <v>2004</v>
      </c>
      <c r="C8" s="335" t="str">
        <f>IF(ISBLANK(Regressions!C18), " ", Regressions!C18)</f>
        <v>National</v>
      </c>
      <c r="D8" s="331">
        <f>IF(ISBLANK(Regressions!D18), " ", Regressions!D18)</f>
        <v>1900023</v>
      </c>
      <c r="E8" s="207" t="e">
        <f>IF(ISNUMBER(Regressions!E18),ROUND(Regressions!E18, 1), NA())</f>
        <v>#N/A</v>
      </c>
      <c r="F8" s="332" t="e">
        <f>IF(ISNUMBER(Regressions!F18),ROUND(Regressions!F18, 1), NA())</f>
        <v>#N/A</v>
      </c>
      <c r="G8" s="229" t="e">
        <f>IF(ISNUMBER(Regressions!G18),ROUND(Regressions!G18, 1), NA())</f>
        <v>#N/A</v>
      </c>
      <c r="H8" s="333" t="e">
        <f>IF(ISNUMBER(Regressions!H18),ROUND(Regressions!H18, 1), NA())</f>
        <v>#N/A</v>
      </c>
      <c r="I8" s="230" t="e">
        <f>IF(ISNUMBER(Regressions!I18),ROUND(Regressions!I18, 1), NA())</f>
        <v>#N/A</v>
      </c>
      <c r="J8" s="334" t="e">
        <f>IF(ISNUMBER(Regressions!K18),ROUND(Regressions!K18, 1), NA())</f>
        <v>#N/A</v>
      </c>
      <c r="K8" s="332" t="e">
        <f>IF(ISNUMBER(Regressions!L18),ROUND(Regressions!L18, 1), NA())</f>
        <v>#N/A</v>
      </c>
      <c r="L8" s="231" t="e">
        <f>IF(ISNUMBER(Regressions!M18),ROUND(Regressions!M18, 1), NA())</f>
        <v>#N/A</v>
      </c>
      <c r="M8" s="333" t="e">
        <f>IF(ISNUMBER(Regressions!N18),ROUND(Regressions!N18, 1), NA())</f>
        <v>#N/A</v>
      </c>
      <c r="N8" s="230" t="e">
        <f>IF(ISNUMBER(Regressions!O18),ROUND(Regressions!O18, 1), NA())</f>
        <v>#N/A</v>
      </c>
      <c r="O8" s="334" t="e">
        <f>IF(ISNUMBER(Regressions!Q18),ROUND(Regressions!Q18, 1), NA())</f>
        <v>#N/A</v>
      </c>
      <c r="P8" s="332" t="e">
        <f>IF(ISNUMBER(Regressions!R18),ROUND(Regressions!R18, 1), NA())</f>
        <v>#N/A</v>
      </c>
      <c r="Q8" s="208" t="e">
        <f>IF(ISNUMBER(Regressions!S18),ROUND(Regressions!S18, 1), NA())</f>
        <v>#N/A</v>
      </c>
      <c r="R8" s="333" t="e">
        <f>IF(ISNUMBER(Regressions!T18),ROUND(Regressions!T18, 1), NA())</f>
        <v>#N/A</v>
      </c>
      <c r="S8" s="230" t="e">
        <f>IF(ISNUMBER(Regressions!U18),ROUND(Regressions!U18, 1), NA())</f>
        <v>#N/A</v>
      </c>
      <c r="T8" s="209"/>
      <c r="U8" s="209"/>
      <c r="V8" s="209"/>
      <c r="W8" s="209"/>
      <c r="X8" s="209"/>
      <c r="Y8" s="209"/>
      <c r="Z8" s="209"/>
      <c r="AA8" s="209"/>
    </row>
    <row xmlns:x14ac="http://schemas.microsoft.com/office/spreadsheetml/2009/9/ac" r="9" x14ac:dyDescent="0.2">
      <c r="A9" s="329" t="str">
        <f>IF(ISBLANK(Regressions!A19), " ", Regressions!A19)</f>
        <v>Papua New Guinea</v>
      </c>
      <c r="B9" s="330">
        <f>IF(ISBLANK(Regressions!B19), " ", Regressions!B19)</f>
        <v>2005</v>
      </c>
      <c r="C9" s="335" t="str">
        <f>IF(ISBLANK(Regressions!C19), " ", Regressions!C19)</f>
        <v>National</v>
      </c>
      <c r="D9" s="331">
        <f>IF(ISBLANK(Regressions!D19), " ", Regressions!D19)</f>
        <v>1954513</v>
      </c>
      <c r="E9" s="207" t="e">
        <f>IF(ISNUMBER(Regressions!E19),ROUND(Regressions!E19, 1), NA())</f>
        <v>#N/A</v>
      </c>
      <c r="F9" s="332" t="e">
        <f>IF(ISNUMBER(Regressions!F19),ROUND(Regressions!F19, 1), NA())</f>
        <v>#N/A</v>
      </c>
      <c r="G9" s="229" t="e">
        <f>IF(ISNUMBER(Regressions!G19),ROUND(Regressions!G19, 1), NA())</f>
        <v>#N/A</v>
      </c>
      <c r="H9" s="333" t="e">
        <f>IF(ISNUMBER(Regressions!H19),ROUND(Regressions!H19, 1), NA())</f>
        <v>#N/A</v>
      </c>
      <c r="I9" s="230" t="e">
        <f>IF(ISNUMBER(Regressions!I19),ROUND(Regressions!I19, 1), NA())</f>
        <v>#N/A</v>
      </c>
      <c r="J9" s="334" t="e">
        <f>IF(ISNUMBER(Regressions!K19),ROUND(Regressions!K19, 1), NA())</f>
        <v>#N/A</v>
      </c>
      <c r="K9" s="332" t="e">
        <f>IF(ISNUMBER(Regressions!L19),ROUND(Regressions!L19, 1), NA())</f>
        <v>#N/A</v>
      </c>
      <c r="L9" s="231" t="e">
        <f>IF(ISNUMBER(Regressions!M19),ROUND(Regressions!M19, 1), NA())</f>
        <v>#N/A</v>
      </c>
      <c r="M9" s="333" t="e">
        <f>IF(ISNUMBER(Regressions!N19),ROUND(Regressions!N19, 1), NA())</f>
        <v>#N/A</v>
      </c>
      <c r="N9" s="230" t="e">
        <f>IF(ISNUMBER(Regressions!O19),ROUND(Regressions!O19, 1), NA())</f>
        <v>#N/A</v>
      </c>
      <c r="O9" s="334" t="e">
        <f>IF(ISNUMBER(Regressions!Q19),ROUND(Regressions!Q19, 1), NA())</f>
        <v>#N/A</v>
      </c>
      <c r="P9" s="332" t="e">
        <f>IF(ISNUMBER(Regressions!R19),ROUND(Regressions!R19, 1), NA())</f>
        <v>#N/A</v>
      </c>
      <c r="Q9" s="208" t="e">
        <f>IF(ISNUMBER(Regressions!S19),ROUND(Regressions!S19, 1), NA())</f>
        <v>#N/A</v>
      </c>
      <c r="R9" s="333" t="e">
        <f>IF(ISNUMBER(Regressions!T19),ROUND(Regressions!T19, 1), NA())</f>
        <v>#N/A</v>
      </c>
      <c r="S9" s="230" t="e">
        <f>IF(ISNUMBER(Regressions!U19),ROUND(Regressions!U19, 1), NA())</f>
        <v>#N/A</v>
      </c>
    </row>
    <row xmlns:x14ac="http://schemas.microsoft.com/office/spreadsheetml/2009/9/ac" r="10" x14ac:dyDescent="0.2">
      <c r="A10" s="329" t="str">
        <f>IF(ISBLANK(Regressions!A20), " ", Regressions!A20)</f>
        <v>Papua New Guinea</v>
      </c>
      <c r="B10" s="330">
        <f>IF(ISBLANK(Regressions!B20), " ", Regressions!B20)</f>
        <v>2006</v>
      </c>
      <c r="C10" s="335" t="str">
        <f>IF(ISBLANK(Regressions!C20), " ", Regressions!C20)</f>
        <v>National</v>
      </c>
      <c r="D10" s="331">
        <f>IF(ISBLANK(Regressions!D20), " ", Regressions!D20)</f>
        <v>2009713</v>
      </c>
      <c r="E10" s="207" t="e">
        <f>IF(ISNUMBER(Regressions!E20),ROUND(Regressions!E20, 1), NA())</f>
        <v>#N/A</v>
      </c>
      <c r="F10" s="332" t="e">
        <f>IF(ISNUMBER(Regressions!F20),ROUND(Regressions!F20, 1), NA())</f>
        <v>#N/A</v>
      </c>
      <c r="G10" s="229" t="e">
        <f>IF(ISNUMBER(Regressions!G20),ROUND(Regressions!G20, 1), NA())</f>
        <v>#N/A</v>
      </c>
      <c r="H10" s="333" t="e">
        <f>IF(ISNUMBER(Regressions!H20),ROUND(Regressions!H20, 1), NA())</f>
        <v>#N/A</v>
      </c>
      <c r="I10" s="230" t="e">
        <f>IF(ISNUMBER(Regressions!I20),ROUND(Regressions!I20, 1), NA())</f>
        <v>#N/A</v>
      </c>
      <c r="J10" s="334" t="e">
        <f>IF(ISNUMBER(Regressions!K20),ROUND(Regressions!K20, 1), NA())</f>
        <v>#N/A</v>
      </c>
      <c r="K10" s="332" t="e">
        <f>IF(ISNUMBER(Regressions!L20),ROUND(Regressions!L20, 1), NA())</f>
        <v>#N/A</v>
      </c>
      <c r="L10" s="231" t="e">
        <f>IF(ISNUMBER(Regressions!M20),ROUND(Regressions!M20, 1), NA())</f>
        <v>#N/A</v>
      </c>
      <c r="M10" s="333" t="e">
        <f>IF(ISNUMBER(Regressions!N20),ROUND(Regressions!N20, 1), NA())</f>
        <v>#N/A</v>
      </c>
      <c r="N10" s="230" t="e">
        <f>IF(ISNUMBER(Regressions!O20),ROUND(Regressions!O20, 1), NA())</f>
        <v>#N/A</v>
      </c>
      <c r="O10" s="334" t="e">
        <f>IF(ISNUMBER(Regressions!Q20),ROUND(Regressions!Q20, 1), NA())</f>
        <v>#N/A</v>
      </c>
      <c r="P10" s="332" t="e">
        <f>IF(ISNUMBER(Regressions!R20),ROUND(Regressions!R20, 1), NA())</f>
        <v>#N/A</v>
      </c>
      <c r="Q10" s="208" t="e">
        <f>IF(ISNUMBER(Regressions!S20),ROUND(Regressions!S20, 1), NA())</f>
        <v>#N/A</v>
      </c>
      <c r="R10" s="333" t="e">
        <f>IF(ISNUMBER(Regressions!T20),ROUND(Regressions!T20, 1), NA())</f>
        <v>#N/A</v>
      </c>
      <c r="S10" s="230" t="e">
        <f>IF(ISNUMBER(Regressions!U20),ROUND(Regressions!U20, 1), NA())</f>
        <v>#N/A</v>
      </c>
    </row>
    <row xmlns:x14ac="http://schemas.microsoft.com/office/spreadsheetml/2009/9/ac" r="11" x14ac:dyDescent="0.2">
      <c r="A11" s="329" t="str">
        <f>IF(ISBLANK(Regressions!A21), " ", Regressions!A21)</f>
        <v>Papua New Guinea</v>
      </c>
      <c r="B11" s="330">
        <f>IF(ISBLANK(Regressions!B21), " ", Regressions!B21)</f>
        <v>2007</v>
      </c>
      <c r="C11" s="335" t="str">
        <f>IF(ISBLANK(Regressions!C21), " ", Regressions!C21)</f>
        <v>National</v>
      </c>
      <c r="D11" s="331">
        <f>IF(ISBLANK(Regressions!D21), " ", Regressions!D21)</f>
        <v>2065087</v>
      </c>
      <c r="E11" s="207" t="e">
        <f>IF(ISNUMBER(Regressions!E21),ROUND(Regressions!E21, 1), NA())</f>
        <v>#N/A</v>
      </c>
      <c r="F11" s="332" t="e">
        <f>IF(ISNUMBER(Regressions!F21),ROUND(Regressions!F21, 1), NA())</f>
        <v>#N/A</v>
      </c>
      <c r="G11" s="229" t="e">
        <f>IF(ISNUMBER(Regressions!G21),ROUND(Regressions!G21, 1), NA())</f>
        <v>#N/A</v>
      </c>
      <c r="H11" s="333" t="e">
        <f>IF(ISNUMBER(Regressions!H21),ROUND(Regressions!H21, 1), NA())</f>
        <v>#N/A</v>
      </c>
      <c r="I11" s="230" t="e">
        <f>IF(ISNUMBER(Regressions!I21),ROUND(Regressions!I21, 1), NA())</f>
        <v>#N/A</v>
      </c>
      <c r="J11" s="334" t="e">
        <f>IF(ISNUMBER(Regressions!K21),ROUND(Regressions!K21, 1), NA())</f>
        <v>#N/A</v>
      </c>
      <c r="K11" s="332" t="e">
        <f>IF(ISNUMBER(Regressions!L21),ROUND(Regressions!L21, 1), NA())</f>
        <v>#N/A</v>
      </c>
      <c r="L11" s="231" t="e">
        <f>IF(ISNUMBER(Regressions!M21),ROUND(Regressions!M21, 1), NA())</f>
        <v>#N/A</v>
      </c>
      <c r="M11" s="333" t="e">
        <f>IF(ISNUMBER(Regressions!N21),ROUND(Regressions!N21, 1), NA())</f>
        <v>#N/A</v>
      </c>
      <c r="N11" s="230" t="e">
        <f>IF(ISNUMBER(Regressions!O21),ROUND(Regressions!O21, 1), NA())</f>
        <v>#N/A</v>
      </c>
      <c r="O11" s="334" t="e">
        <f>IF(ISNUMBER(Regressions!Q21),ROUND(Regressions!Q21, 1), NA())</f>
        <v>#N/A</v>
      </c>
      <c r="P11" s="332" t="e">
        <f>IF(ISNUMBER(Regressions!R21),ROUND(Regressions!R21, 1), NA())</f>
        <v>#N/A</v>
      </c>
      <c r="Q11" s="208" t="e">
        <f>IF(ISNUMBER(Regressions!S21),ROUND(Regressions!S21, 1), NA())</f>
        <v>#N/A</v>
      </c>
      <c r="R11" s="333" t="e">
        <f>IF(ISNUMBER(Regressions!T21),ROUND(Regressions!T21, 1), NA())</f>
        <v>#N/A</v>
      </c>
      <c r="S11" s="230" t="e">
        <f>IF(ISNUMBER(Regressions!U21),ROUND(Regressions!U21, 1), NA())</f>
        <v>#N/A</v>
      </c>
    </row>
    <row xmlns:x14ac="http://schemas.microsoft.com/office/spreadsheetml/2009/9/ac" r="12" x14ac:dyDescent="0.2">
      <c r="A12" s="329" t="str">
        <f>IF(ISBLANK(Regressions!A22), " ", Regressions!A22)</f>
        <v>Papua New Guinea</v>
      </c>
      <c r="B12" s="330">
        <f>IF(ISBLANK(Regressions!B22), " ", Regressions!B22)</f>
        <v>2008</v>
      </c>
      <c r="C12" s="335" t="str">
        <f>IF(ISBLANK(Regressions!C22), " ", Regressions!C22)</f>
        <v>National</v>
      </c>
      <c r="D12" s="331">
        <f>IF(ISBLANK(Regressions!D22), " ", Regressions!D22)</f>
        <v>2121179</v>
      </c>
      <c r="E12" s="207" t="e">
        <f>IF(ISNUMBER(Regressions!E22),ROUND(Regressions!E22, 1), NA())</f>
        <v>#N/A</v>
      </c>
      <c r="F12" s="332" t="e">
        <f>IF(ISNUMBER(Regressions!F22),ROUND(Regressions!F22, 1), NA())</f>
        <v>#N/A</v>
      </c>
      <c r="G12" s="229" t="e">
        <f>IF(ISNUMBER(Regressions!G22),ROUND(Regressions!G22, 1), NA())</f>
        <v>#N/A</v>
      </c>
      <c r="H12" s="333" t="e">
        <f>IF(ISNUMBER(Regressions!H22),ROUND(Regressions!H22, 1), NA())</f>
        <v>#N/A</v>
      </c>
      <c r="I12" s="230" t="e">
        <f>IF(ISNUMBER(Regressions!I22),ROUND(Regressions!I22, 1), NA())</f>
        <v>#N/A</v>
      </c>
      <c r="J12" s="334" t="e">
        <f>IF(ISNUMBER(Regressions!K22),ROUND(Regressions!K22, 1), NA())</f>
        <v>#N/A</v>
      </c>
      <c r="K12" s="332" t="e">
        <f>IF(ISNUMBER(Regressions!L22),ROUND(Regressions!L22, 1), NA())</f>
        <v>#N/A</v>
      </c>
      <c r="L12" s="231" t="e">
        <f>IF(ISNUMBER(Regressions!M22),ROUND(Regressions!M22, 1), NA())</f>
        <v>#N/A</v>
      </c>
      <c r="M12" s="333" t="e">
        <f>IF(ISNUMBER(Regressions!N22),ROUND(Regressions!N22, 1), NA())</f>
        <v>#N/A</v>
      </c>
      <c r="N12" s="230" t="e">
        <f>IF(ISNUMBER(Regressions!O22),ROUND(Regressions!O22, 1), NA())</f>
        <v>#N/A</v>
      </c>
      <c r="O12" s="334" t="e">
        <f>IF(ISNUMBER(Regressions!Q22),ROUND(Regressions!Q22, 1), NA())</f>
        <v>#N/A</v>
      </c>
      <c r="P12" s="332" t="e">
        <f>IF(ISNUMBER(Regressions!R22),ROUND(Regressions!R22, 1), NA())</f>
        <v>#N/A</v>
      </c>
      <c r="Q12" s="208" t="e">
        <f>IF(ISNUMBER(Regressions!S22),ROUND(Regressions!S22, 1), NA())</f>
        <v>#N/A</v>
      </c>
      <c r="R12" s="333" t="e">
        <f>IF(ISNUMBER(Regressions!T22),ROUND(Regressions!T22, 1), NA())</f>
        <v>#N/A</v>
      </c>
      <c r="S12" s="230" t="e">
        <f>IF(ISNUMBER(Regressions!U22),ROUND(Regressions!U22, 1), NA())</f>
        <v>#N/A</v>
      </c>
    </row>
    <row xmlns:x14ac="http://schemas.microsoft.com/office/spreadsheetml/2009/9/ac" r="13" x14ac:dyDescent="0.2">
      <c r="A13" s="329" t="str">
        <f>IF(ISBLANK(Regressions!A23), " ", Regressions!A23)</f>
        <v>Papua New Guinea</v>
      </c>
      <c r="B13" s="330">
        <f>IF(ISBLANK(Regressions!B23), " ", Regressions!B23)</f>
        <v>2009</v>
      </c>
      <c r="C13" s="335" t="str">
        <f>IF(ISBLANK(Regressions!C23), " ", Regressions!C23)</f>
        <v>National</v>
      </c>
      <c r="D13" s="331">
        <f>IF(ISBLANK(Regressions!D23), " ", Regressions!D23)</f>
        <v>2178500</v>
      </c>
      <c r="E13" s="207" t="e">
        <f>IF(ISNUMBER(Regressions!E23),ROUND(Regressions!E23, 1), NA())</f>
        <v>#N/A</v>
      </c>
      <c r="F13" s="332" t="e">
        <f>IF(ISNUMBER(Regressions!F23),ROUND(Regressions!F23, 1), NA())</f>
        <v>#N/A</v>
      </c>
      <c r="G13" s="229" t="e">
        <f>IF(ISNUMBER(Regressions!G23),ROUND(Regressions!G23, 1), NA())</f>
        <v>#N/A</v>
      </c>
      <c r="H13" s="333" t="e">
        <f>IF(ISNUMBER(Regressions!H23),ROUND(Regressions!H23, 1), NA())</f>
        <v>#N/A</v>
      </c>
      <c r="I13" s="230" t="e">
        <f>IF(ISNUMBER(Regressions!I23),ROUND(Regressions!I23, 1), NA())</f>
        <v>#N/A</v>
      </c>
      <c r="J13" s="334" t="e">
        <f>IF(ISNUMBER(Regressions!K23),ROUND(Regressions!K23, 1), NA())</f>
        <v>#N/A</v>
      </c>
      <c r="K13" s="332" t="e">
        <f>IF(ISNUMBER(Regressions!L23),ROUND(Regressions!L23, 1), NA())</f>
        <v>#N/A</v>
      </c>
      <c r="L13" s="231" t="e">
        <f>IF(ISNUMBER(Regressions!M23),ROUND(Regressions!M23, 1), NA())</f>
        <v>#N/A</v>
      </c>
      <c r="M13" s="333" t="e">
        <f>IF(ISNUMBER(Regressions!N23),ROUND(Regressions!N23, 1), NA())</f>
        <v>#N/A</v>
      </c>
      <c r="N13" s="230" t="e">
        <f>IF(ISNUMBER(Regressions!O23),ROUND(Regressions!O23, 1), NA())</f>
        <v>#N/A</v>
      </c>
      <c r="O13" s="334" t="e">
        <f>IF(ISNUMBER(Regressions!Q23),ROUND(Regressions!Q23, 1), NA())</f>
        <v>#N/A</v>
      </c>
      <c r="P13" s="332" t="e">
        <f>IF(ISNUMBER(Regressions!R23),ROUND(Regressions!R23, 1), NA())</f>
        <v>#N/A</v>
      </c>
      <c r="Q13" s="208" t="e">
        <f>IF(ISNUMBER(Regressions!S23),ROUND(Regressions!S23, 1), NA())</f>
        <v>#N/A</v>
      </c>
      <c r="R13" s="333" t="e">
        <f>IF(ISNUMBER(Regressions!T23),ROUND(Regressions!T23, 1), NA())</f>
        <v>#N/A</v>
      </c>
      <c r="S13" s="230" t="e">
        <f>IF(ISNUMBER(Regressions!U23),ROUND(Regressions!U23, 1), NA())</f>
        <v>#N/A</v>
      </c>
    </row>
    <row xmlns:x14ac="http://schemas.microsoft.com/office/spreadsheetml/2009/9/ac" r="14" x14ac:dyDescent="0.2">
      <c r="A14" s="329" t="str">
        <f>IF(ISBLANK(Regressions!A24), " ", Regressions!A24)</f>
        <v>Papua New Guinea</v>
      </c>
      <c r="B14" s="330">
        <f>IF(ISBLANK(Regressions!B24), " ", Regressions!B24)</f>
        <v>2010</v>
      </c>
      <c r="C14" s="335" t="str">
        <f>IF(ISBLANK(Regressions!C24), " ", Regressions!C24)</f>
        <v>National</v>
      </c>
      <c r="D14" s="331">
        <f>IF(ISBLANK(Regressions!D24), " ", Regressions!D24)</f>
        <v>2236953</v>
      </c>
      <c r="E14" s="207" t="e">
        <f>IF(ISNUMBER(Regressions!E24),ROUND(Regressions!E24, 1), NA())</f>
        <v>#N/A</v>
      </c>
      <c r="F14" s="332" t="e">
        <f>IF(ISNUMBER(Regressions!F24),ROUND(Regressions!F24, 1), NA())</f>
        <v>#N/A</v>
      </c>
      <c r="G14" s="229" t="e">
        <f>IF(ISNUMBER(Regressions!G24),ROUND(Regressions!G24, 1), NA())</f>
        <v>#N/A</v>
      </c>
      <c r="H14" s="333" t="e">
        <f>IF(ISNUMBER(Regressions!H24),ROUND(Regressions!H24, 1), NA())</f>
        <v>#N/A</v>
      </c>
      <c r="I14" s="230" t="e">
        <f>IF(ISNUMBER(Regressions!I24),ROUND(Regressions!I24, 1), NA())</f>
        <v>#N/A</v>
      </c>
      <c r="J14" s="334" t="e">
        <f>IF(ISNUMBER(Regressions!K24),ROUND(Regressions!K24, 1), NA())</f>
        <v>#N/A</v>
      </c>
      <c r="K14" s="332" t="e">
        <f>IF(ISNUMBER(Regressions!L24),ROUND(Regressions!L24, 1), NA())</f>
        <v>#N/A</v>
      </c>
      <c r="L14" s="231" t="e">
        <f>IF(ISNUMBER(Regressions!M24),ROUND(Regressions!M24, 1), NA())</f>
        <v>#N/A</v>
      </c>
      <c r="M14" s="333" t="e">
        <f>IF(ISNUMBER(Regressions!N24),ROUND(Regressions!N24, 1), NA())</f>
        <v>#N/A</v>
      </c>
      <c r="N14" s="230" t="e">
        <f>IF(ISNUMBER(Regressions!O24),ROUND(Regressions!O24, 1), NA())</f>
        <v>#N/A</v>
      </c>
      <c r="O14" s="334">
        <f>IF(ISNUMBER(Regressions!Q24),ROUND(Regressions!Q24, 1), NA())</f>
        <v>57.3</v>
      </c>
      <c r="P14" s="332">
        <f>IF(ISNUMBER(Regressions!R24),ROUND(Regressions!R24, 1), NA())</f>
        <v>54.4</v>
      </c>
      <c r="Q14" s="208">
        <f>IF(ISNUMBER(Regressions!S24),ROUND(Regressions!S24, 1), NA())</f>
        <v>11.7</v>
      </c>
      <c r="R14" s="333">
        <f>IF(ISNUMBER(Regressions!T24),ROUND(Regressions!T24, 1), NA())</f>
        <v>42.8</v>
      </c>
      <c r="S14" s="230">
        <f>IF(ISNUMBER(Regressions!U24),ROUND(Regressions!U24, 1), NA())</f>
        <v>45.6</v>
      </c>
    </row>
    <row xmlns:x14ac="http://schemas.microsoft.com/office/spreadsheetml/2009/9/ac" r="15" x14ac:dyDescent="0.2">
      <c r="A15" s="329" t="str">
        <f>IF(ISBLANK(Regressions!A25), " ", Regressions!A25)</f>
        <v>Papua New Guinea</v>
      </c>
      <c r="B15" s="330">
        <f>IF(ISBLANK(Regressions!B25), " ", Regressions!B25)</f>
        <v>2011</v>
      </c>
      <c r="C15" s="335" t="str">
        <f>IF(ISBLANK(Regressions!C25), " ", Regressions!C25)</f>
        <v>National</v>
      </c>
      <c r="D15" s="331">
        <f>IF(ISBLANK(Regressions!D25), " ", Regressions!D25)</f>
        <v>2295940</v>
      </c>
      <c r="E15" s="207">
        <f>IF(ISNUMBER(Regressions!E25),ROUND(Regressions!E25, 1), NA())</f>
        <v>83.8</v>
      </c>
      <c r="F15" s="332">
        <f>IF(ISNUMBER(Regressions!F25),ROUND(Regressions!F25, 1), NA())</f>
        <v>53.3</v>
      </c>
      <c r="G15" s="229">
        <f>IF(ISNUMBER(Regressions!G25),ROUND(Regressions!G25, 1), NA())</f>
        <v>46.8</v>
      </c>
      <c r="H15" s="333">
        <f>IF(ISNUMBER(Regressions!H25),ROUND(Regressions!H25, 1), NA())</f>
        <v>6.4</v>
      </c>
      <c r="I15" s="230">
        <f>IF(ISNUMBER(Regressions!I25),ROUND(Regressions!I25, 1), NA())</f>
        <v>46.7</v>
      </c>
      <c r="J15" s="334">
        <f>IF(ISNUMBER(Regressions!K25),ROUND(Regressions!K25, 1), NA())</f>
        <v>97.7</v>
      </c>
      <c r="K15" s="332">
        <f>IF(ISNUMBER(Regressions!L25),ROUND(Regressions!L25, 1), NA())</f>
        <v>58.4</v>
      </c>
      <c r="L15" s="231">
        <f>IF(ISNUMBER(Regressions!M25),ROUND(Regressions!M25, 1), NA())</f>
        <v>46.4</v>
      </c>
      <c r="M15" s="333">
        <f>IF(ISNUMBER(Regressions!N25),ROUND(Regressions!N25, 1), NA())</f>
        <v>12</v>
      </c>
      <c r="N15" s="230">
        <f>IF(ISNUMBER(Regressions!O25),ROUND(Regressions!O25, 1), NA())</f>
        <v>41.6</v>
      </c>
      <c r="O15" s="334">
        <f>IF(ISNUMBER(Regressions!Q25),ROUND(Regressions!Q25, 1), NA())</f>
        <v>57.3</v>
      </c>
      <c r="P15" s="332">
        <f>IF(ISNUMBER(Regressions!R25),ROUND(Regressions!R25, 1), NA())</f>
        <v>54.4</v>
      </c>
      <c r="Q15" s="208">
        <f>IF(ISNUMBER(Regressions!S25),ROUND(Regressions!S25, 1), NA())</f>
        <v>11.7</v>
      </c>
      <c r="R15" s="333">
        <f>IF(ISNUMBER(Regressions!T25),ROUND(Regressions!T25, 1), NA())</f>
        <v>42.8</v>
      </c>
      <c r="S15" s="230">
        <f>IF(ISNUMBER(Regressions!U25),ROUND(Regressions!U25, 1), NA())</f>
        <v>45.6</v>
      </c>
    </row>
    <row xmlns:x14ac="http://schemas.microsoft.com/office/spreadsheetml/2009/9/ac" r="16" x14ac:dyDescent="0.2">
      <c r="A16" s="329" t="str">
        <f>IF(ISBLANK(Regressions!A26), " ", Regressions!A26)</f>
        <v>Papua New Guinea</v>
      </c>
      <c r="B16" s="330">
        <f>IF(ISBLANK(Regressions!B26), " ", Regressions!B26)</f>
        <v>2012</v>
      </c>
      <c r="C16" s="335" t="str">
        <f>IF(ISBLANK(Regressions!C26), " ", Regressions!C26)</f>
        <v>National</v>
      </c>
      <c r="D16" s="331">
        <f>IF(ISBLANK(Regressions!D26), " ", Regressions!D26)</f>
        <v>2976319</v>
      </c>
      <c r="E16" s="207">
        <f>IF(ISNUMBER(Regressions!E26),ROUND(Regressions!E26, 1), NA())</f>
        <v>83.8</v>
      </c>
      <c r="F16" s="332">
        <f>IF(ISNUMBER(Regressions!F26),ROUND(Regressions!F26, 1), NA())</f>
        <v>53.3</v>
      </c>
      <c r="G16" s="229">
        <f>IF(ISNUMBER(Regressions!G26),ROUND(Regressions!G26, 1), NA())</f>
        <v>46.8</v>
      </c>
      <c r="H16" s="333">
        <f>IF(ISNUMBER(Regressions!H26),ROUND(Regressions!H26, 1), NA())</f>
        <v>6.4</v>
      </c>
      <c r="I16" s="230">
        <f>IF(ISNUMBER(Regressions!I26),ROUND(Regressions!I26, 1), NA())</f>
        <v>46.7</v>
      </c>
      <c r="J16" s="334">
        <f>IF(ISNUMBER(Regressions!K26),ROUND(Regressions!K26, 1), NA())</f>
        <v>97.7</v>
      </c>
      <c r="K16" s="332">
        <f>IF(ISNUMBER(Regressions!L26),ROUND(Regressions!L26, 1), NA())</f>
        <v>58.4</v>
      </c>
      <c r="L16" s="231">
        <f>IF(ISNUMBER(Regressions!M26),ROUND(Regressions!M26, 1), NA())</f>
        <v>46.4</v>
      </c>
      <c r="M16" s="333">
        <f>IF(ISNUMBER(Regressions!N26),ROUND(Regressions!N26, 1), NA())</f>
        <v>12</v>
      </c>
      <c r="N16" s="230">
        <f>IF(ISNUMBER(Regressions!O26),ROUND(Regressions!O26, 1), NA())</f>
        <v>41.6</v>
      </c>
      <c r="O16" s="334">
        <f>IF(ISNUMBER(Regressions!Q26),ROUND(Regressions!Q26, 1), NA())</f>
        <v>57.3</v>
      </c>
      <c r="P16" s="332">
        <f>IF(ISNUMBER(Regressions!R26),ROUND(Regressions!R26, 1), NA())</f>
        <v>54.4</v>
      </c>
      <c r="Q16" s="208">
        <f>IF(ISNUMBER(Regressions!S26),ROUND(Regressions!S26, 1), NA())</f>
        <v>11.7</v>
      </c>
      <c r="R16" s="333">
        <f>IF(ISNUMBER(Regressions!T26),ROUND(Regressions!T26, 1), NA())</f>
        <v>42.8</v>
      </c>
      <c r="S16" s="230">
        <f>IF(ISNUMBER(Regressions!U26),ROUND(Regressions!U26, 1), NA())</f>
        <v>45.6</v>
      </c>
    </row>
    <row xmlns:x14ac="http://schemas.microsoft.com/office/spreadsheetml/2009/9/ac" r="17" x14ac:dyDescent="0.2">
      <c r="A17" s="329" t="str">
        <f>IF(ISBLANK(Regressions!A27), " ", Regressions!A27)</f>
        <v>Papua New Guinea</v>
      </c>
      <c r="B17" s="330">
        <f>IF(ISBLANK(Regressions!B27), " ", Regressions!B27)</f>
        <v>2013</v>
      </c>
      <c r="C17" s="335" t="str">
        <f>IF(ISBLANK(Regressions!C27), " ", Regressions!C27)</f>
        <v>National</v>
      </c>
      <c r="D17" s="331">
        <f>IF(ISBLANK(Regressions!D27), " ", Regressions!D27)</f>
        <v>3040897</v>
      </c>
      <c r="E17" s="207">
        <f>IF(ISNUMBER(Regressions!E27),ROUND(Regressions!E27, 1), NA())</f>
        <v>83.8</v>
      </c>
      <c r="F17" s="332">
        <f>IF(ISNUMBER(Regressions!F27),ROUND(Regressions!F27, 1), NA())</f>
        <v>53.3</v>
      </c>
      <c r="G17" s="229">
        <f>IF(ISNUMBER(Regressions!G27),ROUND(Regressions!G27, 1), NA())</f>
        <v>46.8</v>
      </c>
      <c r="H17" s="333">
        <f>IF(ISNUMBER(Regressions!H27),ROUND(Regressions!H27, 1), NA())</f>
        <v>6.4</v>
      </c>
      <c r="I17" s="230">
        <f>IF(ISNUMBER(Regressions!I27),ROUND(Regressions!I27, 1), NA())</f>
        <v>46.7</v>
      </c>
      <c r="J17" s="334">
        <f>IF(ISNUMBER(Regressions!K27),ROUND(Regressions!K27, 1), NA())</f>
        <v>97.7</v>
      </c>
      <c r="K17" s="332">
        <f>IF(ISNUMBER(Regressions!L27),ROUND(Regressions!L27, 1), NA())</f>
        <v>58.4</v>
      </c>
      <c r="L17" s="231">
        <f>IF(ISNUMBER(Regressions!M27),ROUND(Regressions!M27, 1), NA())</f>
        <v>46.4</v>
      </c>
      <c r="M17" s="333">
        <f>IF(ISNUMBER(Regressions!N27),ROUND(Regressions!N27, 1), NA())</f>
        <v>12</v>
      </c>
      <c r="N17" s="230">
        <f>IF(ISNUMBER(Regressions!O27),ROUND(Regressions!O27, 1), NA())</f>
        <v>41.6</v>
      </c>
      <c r="O17" s="334">
        <f>IF(ISNUMBER(Regressions!Q27),ROUND(Regressions!Q27, 1), NA())</f>
        <v>57.3</v>
      </c>
      <c r="P17" s="332">
        <f>IF(ISNUMBER(Regressions!R27),ROUND(Regressions!R27, 1), NA())</f>
        <v>54.4</v>
      </c>
      <c r="Q17" s="208">
        <f>IF(ISNUMBER(Regressions!S27),ROUND(Regressions!S27, 1), NA())</f>
        <v>11.7</v>
      </c>
      <c r="R17" s="333">
        <f>IF(ISNUMBER(Regressions!T27),ROUND(Regressions!T27, 1), NA())</f>
        <v>42.8</v>
      </c>
      <c r="S17" s="230">
        <f>IF(ISNUMBER(Regressions!U27),ROUND(Regressions!U27, 1), NA())</f>
        <v>45.6</v>
      </c>
    </row>
    <row xmlns:x14ac="http://schemas.microsoft.com/office/spreadsheetml/2009/9/ac" r="18" x14ac:dyDescent="0.2">
      <c r="A18" s="329" t="str">
        <f>IF(ISBLANK(Regressions!A28), " ", Regressions!A28)</f>
        <v>Papua New Guinea</v>
      </c>
      <c r="B18" s="330">
        <f>IF(ISBLANK(Regressions!B28), " ", Regressions!B28)</f>
        <v>2014</v>
      </c>
      <c r="C18" s="335" t="str">
        <f>IF(ISBLANK(Regressions!C28), " ", Regressions!C28)</f>
        <v>National</v>
      </c>
      <c r="D18" s="331">
        <f>IF(ISBLANK(Regressions!D28), " ", Regressions!D28)</f>
        <v>3105246</v>
      </c>
      <c r="E18" s="207">
        <f>IF(ISNUMBER(Regressions!E28),ROUND(Regressions!E28, 1), NA())</f>
        <v>83.8</v>
      </c>
      <c r="F18" s="332">
        <f>IF(ISNUMBER(Regressions!F28),ROUND(Regressions!F28, 1), NA())</f>
        <v>53.3</v>
      </c>
      <c r="G18" s="229">
        <f>IF(ISNUMBER(Regressions!G28),ROUND(Regressions!G28, 1), NA())</f>
        <v>46.8</v>
      </c>
      <c r="H18" s="333">
        <f>IF(ISNUMBER(Regressions!H28),ROUND(Regressions!H28, 1), NA())</f>
        <v>6.4</v>
      </c>
      <c r="I18" s="230">
        <f>IF(ISNUMBER(Regressions!I28),ROUND(Regressions!I28, 1), NA())</f>
        <v>46.7</v>
      </c>
      <c r="J18" s="334">
        <f>IF(ISNUMBER(Regressions!K28),ROUND(Regressions!K28, 1), NA())</f>
        <v>97.7</v>
      </c>
      <c r="K18" s="332">
        <f>IF(ISNUMBER(Regressions!L28),ROUND(Regressions!L28, 1), NA())</f>
        <v>58.4</v>
      </c>
      <c r="L18" s="231">
        <f>IF(ISNUMBER(Regressions!M28),ROUND(Regressions!M28, 1), NA())</f>
        <v>46.4</v>
      </c>
      <c r="M18" s="333">
        <f>IF(ISNUMBER(Regressions!N28),ROUND(Regressions!N28, 1), NA())</f>
        <v>12</v>
      </c>
      <c r="N18" s="230">
        <f>IF(ISNUMBER(Regressions!O28),ROUND(Regressions!O28, 1), NA())</f>
        <v>41.6</v>
      </c>
      <c r="O18" s="334">
        <f>IF(ISNUMBER(Regressions!Q28),ROUND(Regressions!Q28, 1), NA())</f>
        <v>57.3</v>
      </c>
      <c r="P18" s="332">
        <f>IF(ISNUMBER(Regressions!R28),ROUND(Regressions!R28, 1), NA())</f>
        <v>54.4</v>
      </c>
      <c r="Q18" s="208">
        <f>IF(ISNUMBER(Regressions!S28),ROUND(Regressions!S28, 1), NA())</f>
        <v>11.7</v>
      </c>
      <c r="R18" s="333">
        <f>IF(ISNUMBER(Regressions!T28),ROUND(Regressions!T28, 1), NA())</f>
        <v>42.8</v>
      </c>
      <c r="S18" s="230">
        <f>IF(ISNUMBER(Regressions!U28),ROUND(Regressions!U28, 1), NA())</f>
        <v>45.6</v>
      </c>
    </row>
    <row xmlns:x14ac="http://schemas.microsoft.com/office/spreadsheetml/2009/9/ac" r="19" x14ac:dyDescent="0.2">
      <c r="A19" s="329" t="str">
        <f>IF(ISBLANK(Regressions!A29), " ", Regressions!A29)</f>
        <v>Papua New Guinea</v>
      </c>
      <c r="B19" s="330">
        <f>IF(ISBLANK(Regressions!B29), " ", Regressions!B29)</f>
        <v>2015</v>
      </c>
      <c r="C19" s="335" t="str">
        <f>IF(ISBLANK(Regressions!C29), " ", Regressions!C29)</f>
        <v>National</v>
      </c>
      <c r="D19" s="331">
        <f>IF(ISBLANK(Regressions!D29), " ", Regressions!D29)</f>
        <v>3169261</v>
      </c>
      <c r="E19" s="207">
        <f>IF(ISNUMBER(Regressions!E29),ROUND(Regressions!E29, 1), NA())</f>
        <v>83.8</v>
      </c>
      <c r="F19" s="332">
        <f>IF(ISNUMBER(Regressions!F29),ROUND(Regressions!F29, 1), NA())</f>
        <v>53.3</v>
      </c>
      <c r="G19" s="229">
        <f>IF(ISNUMBER(Regressions!G29),ROUND(Regressions!G29, 1), NA())</f>
        <v>46.8</v>
      </c>
      <c r="H19" s="333">
        <f>IF(ISNUMBER(Regressions!H29),ROUND(Regressions!H29, 1), NA())</f>
        <v>6.4</v>
      </c>
      <c r="I19" s="230">
        <f>IF(ISNUMBER(Regressions!I29),ROUND(Regressions!I29, 1), NA())</f>
        <v>46.7</v>
      </c>
      <c r="J19" s="334">
        <f>IF(ISNUMBER(Regressions!K29),ROUND(Regressions!K29, 1), NA())</f>
        <v>97.7</v>
      </c>
      <c r="K19" s="332">
        <f>IF(ISNUMBER(Regressions!L29),ROUND(Regressions!L29, 1), NA())</f>
        <v>58.4</v>
      </c>
      <c r="L19" s="231">
        <f>IF(ISNUMBER(Regressions!M29),ROUND(Regressions!M29, 1), NA())</f>
        <v>46.4</v>
      </c>
      <c r="M19" s="333">
        <f>IF(ISNUMBER(Regressions!N29),ROUND(Regressions!N29, 1), NA())</f>
        <v>12</v>
      </c>
      <c r="N19" s="230">
        <f>IF(ISNUMBER(Regressions!O29),ROUND(Regressions!O29, 1), NA())</f>
        <v>41.6</v>
      </c>
      <c r="O19" s="334">
        <f>IF(ISNUMBER(Regressions!Q29),ROUND(Regressions!Q29, 1), NA())</f>
        <v>57.3</v>
      </c>
      <c r="P19" s="332">
        <f>IF(ISNUMBER(Regressions!R29),ROUND(Regressions!R29, 1), NA())</f>
        <v>54.4</v>
      </c>
      <c r="Q19" s="208">
        <f>IF(ISNUMBER(Regressions!S29),ROUND(Regressions!S29, 1), NA())</f>
        <v>11.7</v>
      </c>
      <c r="R19" s="333">
        <f>IF(ISNUMBER(Regressions!T29),ROUND(Regressions!T29, 1), NA())</f>
        <v>42.8</v>
      </c>
      <c r="S19" s="230">
        <f>IF(ISNUMBER(Regressions!U29),ROUND(Regressions!U29, 1), NA())</f>
        <v>45.6</v>
      </c>
    </row>
    <row xmlns:x14ac="http://schemas.microsoft.com/office/spreadsheetml/2009/9/ac" r="20" x14ac:dyDescent="0.2">
      <c r="A20" s="329" t="str">
        <f>IF(ISBLANK(Regressions!A30), " ", Regressions!A30)</f>
        <v>Papua New Guinea</v>
      </c>
      <c r="B20" s="330">
        <f>IF(ISBLANK(Regressions!B30), " ", Regressions!B30)</f>
        <v>2016</v>
      </c>
      <c r="C20" s="335" t="str">
        <f>IF(ISBLANK(Regressions!C30), " ", Regressions!C30)</f>
        <v>National</v>
      </c>
      <c r="D20" s="331">
        <f>IF(ISBLANK(Regressions!D30), " ", Regressions!D30)</f>
        <v>3231550</v>
      </c>
      <c r="E20" s="207">
        <f>IF(ISNUMBER(Regressions!E30),ROUND(Regressions!E30, 1), NA())</f>
        <v>83.8</v>
      </c>
      <c r="F20" s="332">
        <f>IF(ISNUMBER(Regressions!F30),ROUND(Regressions!F30, 1), NA())</f>
        <v>53.3</v>
      </c>
      <c r="G20" s="229">
        <f>IF(ISNUMBER(Regressions!G30),ROUND(Regressions!G30, 1), NA())</f>
        <v>46.8</v>
      </c>
      <c r="H20" s="333">
        <f>IF(ISNUMBER(Regressions!H30),ROUND(Regressions!H30, 1), NA())</f>
        <v>6.4</v>
      </c>
      <c r="I20" s="230">
        <f>IF(ISNUMBER(Regressions!I30),ROUND(Regressions!I30, 1), NA())</f>
        <v>46.7</v>
      </c>
      <c r="J20" s="334">
        <f>IF(ISNUMBER(Regressions!K30),ROUND(Regressions!K30, 1), NA())</f>
        <v>97.7</v>
      </c>
      <c r="K20" s="332">
        <f>IF(ISNUMBER(Regressions!L30),ROUND(Regressions!L30, 1), NA())</f>
        <v>58.4</v>
      </c>
      <c r="L20" s="231">
        <f>IF(ISNUMBER(Regressions!M30),ROUND(Regressions!M30, 1), NA())</f>
        <v>46.4</v>
      </c>
      <c r="M20" s="333">
        <f>IF(ISNUMBER(Regressions!N30),ROUND(Regressions!N30, 1), NA())</f>
        <v>12</v>
      </c>
      <c r="N20" s="230">
        <f>IF(ISNUMBER(Regressions!O30),ROUND(Regressions!O30, 1), NA())</f>
        <v>41.6</v>
      </c>
      <c r="O20" s="334">
        <f>IF(ISNUMBER(Regressions!Q30),ROUND(Regressions!Q30, 1), NA())</f>
        <v>57.3</v>
      </c>
      <c r="P20" s="332">
        <f>IF(ISNUMBER(Regressions!R30),ROUND(Regressions!R30, 1), NA())</f>
        <v>54.4</v>
      </c>
      <c r="Q20" s="208">
        <f>IF(ISNUMBER(Regressions!S30),ROUND(Regressions!S30, 1), NA())</f>
        <v>11.7</v>
      </c>
      <c r="R20" s="333">
        <f>IF(ISNUMBER(Regressions!T30),ROUND(Regressions!T30, 1), NA())</f>
        <v>42.8</v>
      </c>
      <c r="S20" s="230">
        <f>IF(ISNUMBER(Regressions!U30),ROUND(Regressions!U30, 1), NA())</f>
        <v>45.6</v>
      </c>
    </row>
    <row xmlns:x14ac="http://schemas.microsoft.com/office/spreadsheetml/2009/9/ac" r="21" x14ac:dyDescent="0.2">
      <c r="A21" s="329" t="str">
        <f>IF(ISBLANK(Regressions!A31), " ", Regressions!A31)</f>
        <v>Papua New Guinea</v>
      </c>
      <c r="B21" s="330">
        <f>IF(ISBLANK(Regressions!B31), " ", Regressions!B31)</f>
        <v>2017</v>
      </c>
      <c r="C21" s="335" t="str">
        <f>IF(ISBLANK(Regressions!C31), " ", Regressions!C31)</f>
        <v>National</v>
      </c>
      <c r="D21" s="331">
        <f>IF(ISBLANK(Regressions!D31), " ", Regressions!D31)</f>
        <v>3292046</v>
      </c>
      <c r="E21" s="207">
        <f>IF(ISNUMBER(Regressions!E31),ROUND(Regressions!E31, 1), NA())</f>
        <v>83.8</v>
      </c>
      <c r="F21" s="332">
        <f>IF(ISNUMBER(Regressions!F31),ROUND(Regressions!F31, 1), NA())</f>
        <v>53.3</v>
      </c>
      <c r="G21" s="229">
        <f>IF(ISNUMBER(Regressions!G31),ROUND(Regressions!G31, 1), NA())</f>
        <v>46.8</v>
      </c>
      <c r="H21" s="333">
        <f>IF(ISNUMBER(Regressions!H31),ROUND(Regressions!H31, 1), NA())</f>
        <v>6.4</v>
      </c>
      <c r="I21" s="230">
        <f>IF(ISNUMBER(Regressions!I31),ROUND(Regressions!I31, 1), NA())</f>
        <v>46.7</v>
      </c>
      <c r="J21" s="334">
        <f>IF(ISNUMBER(Regressions!K31),ROUND(Regressions!K31, 1), NA())</f>
        <v>97.7</v>
      </c>
      <c r="K21" s="332">
        <f>IF(ISNUMBER(Regressions!L31),ROUND(Regressions!L31, 1), NA())</f>
        <v>58.4</v>
      </c>
      <c r="L21" s="231">
        <f>IF(ISNUMBER(Regressions!M31),ROUND(Regressions!M31, 1), NA())</f>
        <v>46.4</v>
      </c>
      <c r="M21" s="333">
        <f>IF(ISNUMBER(Regressions!N31),ROUND(Regressions!N31, 1), NA())</f>
        <v>12</v>
      </c>
      <c r="N21" s="230">
        <f>IF(ISNUMBER(Regressions!O31),ROUND(Regressions!O31, 1), NA())</f>
        <v>41.6</v>
      </c>
      <c r="O21" s="334">
        <f>IF(ISNUMBER(Regressions!Q31),ROUND(Regressions!Q31, 1), NA())</f>
        <v>57.3</v>
      </c>
      <c r="P21" s="332">
        <f>IF(ISNUMBER(Regressions!R31),ROUND(Regressions!R31, 1), NA())</f>
        <v>54.4</v>
      </c>
      <c r="Q21" s="208">
        <f>IF(ISNUMBER(Regressions!S31),ROUND(Regressions!S31, 1), NA())</f>
        <v>11.7</v>
      </c>
      <c r="R21" s="333">
        <f>IF(ISNUMBER(Regressions!T31),ROUND(Regressions!T31, 1), NA())</f>
        <v>42.8</v>
      </c>
      <c r="S21" s="230">
        <f>IF(ISNUMBER(Regressions!U31),ROUND(Regressions!U31, 1), NA())</f>
        <v>45.6</v>
      </c>
    </row>
    <row xmlns:x14ac="http://schemas.microsoft.com/office/spreadsheetml/2009/9/ac" r="22" x14ac:dyDescent="0.2">
      <c r="A22" s="329" t="str">
        <f>IF(ISBLANK(Regressions!A32), " ", Regressions!A32)</f>
        <v>Papua New Guinea</v>
      </c>
      <c r="B22" s="330">
        <f>IF(ISBLANK(Regressions!B32), " ", Regressions!B32)</f>
        <v>2018</v>
      </c>
      <c r="C22" s="335" t="str">
        <f>IF(ISBLANK(Regressions!C32), " ", Regressions!C32)</f>
        <v>National</v>
      </c>
      <c r="D22" s="331">
        <f>IF(ISBLANK(Regressions!D32), " ", Regressions!D32)</f>
        <v>3350522</v>
      </c>
      <c r="E22" s="207">
        <f>IF(ISNUMBER(Regressions!E32),ROUND(Regressions!E32, 1), NA())</f>
        <v>83.8</v>
      </c>
      <c r="F22" s="332">
        <f>IF(ISNUMBER(Regressions!F32),ROUND(Regressions!F32, 1), NA())</f>
        <v>53.3</v>
      </c>
      <c r="G22" s="229">
        <f>IF(ISNUMBER(Regressions!G32),ROUND(Regressions!G32, 1), NA())</f>
        <v>46.8</v>
      </c>
      <c r="H22" s="333">
        <f>IF(ISNUMBER(Regressions!H32),ROUND(Regressions!H32, 1), NA())</f>
        <v>6.4</v>
      </c>
      <c r="I22" s="230">
        <f>IF(ISNUMBER(Regressions!I32),ROUND(Regressions!I32, 1), NA())</f>
        <v>46.7</v>
      </c>
      <c r="J22" s="334">
        <f>IF(ISNUMBER(Regressions!K32),ROUND(Regressions!K32, 1), NA())</f>
        <v>97.7</v>
      </c>
      <c r="K22" s="332">
        <f>IF(ISNUMBER(Regressions!L32),ROUND(Regressions!L32, 1), NA())</f>
        <v>58.4</v>
      </c>
      <c r="L22" s="231">
        <f>IF(ISNUMBER(Regressions!M32),ROUND(Regressions!M32, 1), NA())</f>
        <v>46.4</v>
      </c>
      <c r="M22" s="333">
        <f>IF(ISNUMBER(Regressions!N32),ROUND(Regressions!N32, 1), NA())</f>
        <v>12</v>
      </c>
      <c r="N22" s="230">
        <f>IF(ISNUMBER(Regressions!O32),ROUND(Regressions!O32, 1), NA())</f>
        <v>41.6</v>
      </c>
      <c r="O22" s="334">
        <f>IF(ISNUMBER(Regressions!Q32),ROUND(Regressions!Q32, 1), NA())</f>
        <v>57.3</v>
      </c>
      <c r="P22" s="332">
        <f>IF(ISNUMBER(Regressions!R32),ROUND(Regressions!R32, 1), NA())</f>
        <v>54.4</v>
      </c>
      <c r="Q22" s="208">
        <f>IF(ISNUMBER(Regressions!S32),ROUND(Regressions!S32, 1), NA())</f>
        <v>11.7</v>
      </c>
      <c r="R22" s="333">
        <f>IF(ISNUMBER(Regressions!T32),ROUND(Regressions!T32, 1), NA())</f>
        <v>42.8</v>
      </c>
      <c r="S22" s="230">
        <f>IF(ISNUMBER(Regressions!U32),ROUND(Regressions!U32, 1), NA())</f>
        <v>45.6</v>
      </c>
    </row>
    <row xmlns:x14ac="http://schemas.microsoft.com/office/spreadsheetml/2009/9/ac" r="23" x14ac:dyDescent="0.2">
      <c r="A23" s="329" t="str">
        <f>IF(ISBLANK(Regressions!A33), " ", Regressions!A33)</f>
        <v>Papua New Guinea</v>
      </c>
      <c r="B23" s="330">
        <f>IF(ISBLANK(Regressions!B33), " ", Regressions!B33)</f>
        <v>2019</v>
      </c>
      <c r="C23" s="335" t="str">
        <f>IF(ISBLANK(Regressions!C33), " ", Regressions!C33)</f>
        <v>National</v>
      </c>
      <c r="D23" s="331">
        <f>IF(ISBLANK(Regressions!D33), " ", Regressions!D33)</f>
        <v>3405871</v>
      </c>
      <c r="E23" s="207">
        <f>IF(ISNUMBER(Regressions!E33),ROUND(Regressions!E33, 1), NA())</f>
        <v>83.8</v>
      </c>
      <c r="F23" s="332">
        <f>IF(ISNUMBER(Regressions!F33),ROUND(Regressions!F33, 1), NA())</f>
        <v>53.3</v>
      </c>
      <c r="G23" s="229">
        <f>IF(ISNUMBER(Regressions!G33),ROUND(Regressions!G33, 1), NA())</f>
        <v>46.8</v>
      </c>
      <c r="H23" s="333">
        <f>IF(ISNUMBER(Regressions!H33),ROUND(Regressions!H33, 1), NA())</f>
        <v>6.4</v>
      </c>
      <c r="I23" s="230">
        <f>IF(ISNUMBER(Regressions!I33),ROUND(Regressions!I33, 1), NA())</f>
        <v>46.7</v>
      </c>
      <c r="J23" s="334">
        <f>IF(ISNUMBER(Regressions!K33),ROUND(Regressions!K33, 1), NA())</f>
        <v>97.7</v>
      </c>
      <c r="K23" s="332">
        <f>IF(ISNUMBER(Regressions!L33),ROUND(Regressions!L33, 1), NA())</f>
        <v>58.4</v>
      </c>
      <c r="L23" s="231">
        <f>IF(ISNUMBER(Regressions!M33),ROUND(Regressions!M33, 1), NA())</f>
        <v>46.4</v>
      </c>
      <c r="M23" s="333">
        <f>IF(ISNUMBER(Regressions!N33),ROUND(Regressions!N33, 1), NA())</f>
        <v>12</v>
      </c>
      <c r="N23" s="230">
        <f>IF(ISNUMBER(Regressions!O33),ROUND(Regressions!O33, 1), NA())</f>
        <v>41.6</v>
      </c>
      <c r="O23" s="334">
        <f>IF(ISNUMBER(Regressions!Q33),ROUND(Regressions!Q33, 1), NA())</f>
        <v>57.3</v>
      </c>
      <c r="P23" s="332">
        <f>IF(ISNUMBER(Regressions!R33),ROUND(Regressions!R33, 1), NA())</f>
        <v>54.4</v>
      </c>
      <c r="Q23" s="208">
        <f>IF(ISNUMBER(Regressions!S33),ROUND(Regressions!S33, 1), NA())</f>
        <v>11.7</v>
      </c>
      <c r="R23" s="333">
        <f>IF(ISNUMBER(Regressions!T33),ROUND(Regressions!T33, 1), NA())</f>
        <v>42.8</v>
      </c>
      <c r="S23" s="230">
        <f>IF(ISNUMBER(Regressions!U33),ROUND(Regressions!U33, 1), NA())</f>
        <v>45.6</v>
      </c>
    </row>
    <row xmlns:x14ac="http://schemas.microsoft.com/office/spreadsheetml/2009/9/ac" r="24" x14ac:dyDescent="0.2">
      <c r="A24" s="329" t="str">
        <f>IF(ISBLANK(Regressions!A34), " ", Regressions!A34)</f>
        <v>Papua New Guinea</v>
      </c>
      <c r="B24" s="330">
        <f>IF(ISBLANK(Regressions!B34), " ", Regressions!B34)</f>
        <v>2020</v>
      </c>
      <c r="C24" s="335" t="str">
        <f>IF(ISBLANK(Regressions!C34), " ", Regressions!C34)</f>
        <v>National</v>
      </c>
      <c r="D24" s="331">
        <f>IF(ISBLANK(Regressions!D34), " ", Regressions!D34)</f>
        <v>3459011</v>
      </c>
      <c r="E24" s="207">
        <f>IF(ISNUMBER(Regressions!E34),ROUND(Regressions!E34, 1), NA())</f>
        <v>83.8</v>
      </c>
      <c r="F24" s="332">
        <f>IF(ISNUMBER(Regressions!F34),ROUND(Regressions!F34, 1), NA())</f>
        <v>53.3</v>
      </c>
      <c r="G24" s="229">
        <f>IF(ISNUMBER(Regressions!G34),ROUND(Regressions!G34, 1), NA())</f>
        <v>46.8</v>
      </c>
      <c r="H24" s="333">
        <f>IF(ISNUMBER(Regressions!H34),ROUND(Regressions!H34, 1), NA())</f>
        <v>6.4</v>
      </c>
      <c r="I24" s="230">
        <f>IF(ISNUMBER(Regressions!I34),ROUND(Regressions!I34, 1), NA())</f>
        <v>46.7</v>
      </c>
      <c r="J24" s="334">
        <f>IF(ISNUMBER(Regressions!K34),ROUND(Regressions!K34, 1), NA())</f>
        <v>97.7</v>
      </c>
      <c r="K24" s="332">
        <f>IF(ISNUMBER(Regressions!L34),ROUND(Regressions!L34, 1), NA())</f>
        <v>58.4</v>
      </c>
      <c r="L24" s="231">
        <f>IF(ISNUMBER(Regressions!M34),ROUND(Regressions!M34, 1), NA())</f>
        <v>46.4</v>
      </c>
      <c r="M24" s="333">
        <f>IF(ISNUMBER(Regressions!N34),ROUND(Regressions!N34, 1), NA())</f>
        <v>12</v>
      </c>
      <c r="N24" s="230">
        <f>IF(ISNUMBER(Regressions!O34),ROUND(Regressions!O34, 1), NA())</f>
        <v>41.6</v>
      </c>
      <c r="O24" s="334">
        <f>IF(ISNUMBER(Regressions!Q34),ROUND(Regressions!Q34, 1), NA())</f>
        <v>57.3</v>
      </c>
      <c r="P24" s="332">
        <f>IF(ISNUMBER(Regressions!R34),ROUND(Regressions!R34, 1), NA())</f>
        <v>54.4</v>
      </c>
      <c r="Q24" s="208">
        <f>IF(ISNUMBER(Regressions!S34),ROUND(Regressions!S34, 1), NA())</f>
        <v>11.7</v>
      </c>
      <c r="R24" s="333">
        <f>IF(ISNUMBER(Regressions!T34),ROUND(Regressions!T34, 1), NA())</f>
        <v>42.8</v>
      </c>
      <c r="S24" s="230">
        <f>IF(ISNUMBER(Regressions!U34),ROUND(Regressions!U34, 1), NA())</f>
        <v>45.6</v>
      </c>
    </row>
    <row xmlns:x14ac="http://schemas.microsoft.com/office/spreadsheetml/2009/9/ac" r="25" x14ac:dyDescent="0.2">
      <c r="A25" s="380" t="str">
        <f>IF(ISBLANK(Regressions!A35), " ", Regressions!A35)</f>
        <v>Papua New Guinea</v>
      </c>
      <c r="B25" s="381">
        <f>IF(ISBLANK(Regressions!B35), " ", Regressions!B35)</f>
        <v>2021</v>
      </c>
      <c r="C25" s="382" t="str">
        <f>IF(ISBLANK(Regressions!C35), " ", Regressions!C35)</f>
        <v>National</v>
      </c>
      <c r="D25" s="383">
        <f>IF(ISBLANK(Regressions!D35), " ", Regressions!D35)</f>
        <v>3504010</v>
      </c>
      <c r="E25" s="386">
        <f>IF(ISNUMBER(Regressions!E35),ROUND(Regressions!E35, 1), NA())</f>
        <v>83.8</v>
      </c>
      <c r="F25" s="384">
        <f>IF(ISNUMBER(Regressions!F35),ROUND(Regressions!F35, 1), NA())</f>
        <v>53.3</v>
      </c>
      <c r="G25" s="387">
        <f>IF(ISNUMBER(Regressions!G35),ROUND(Regressions!G35, 1), NA())</f>
        <v>46.8</v>
      </c>
      <c r="H25" s="385">
        <f>IF(ISNUMBER(Regressions!H35),ROUND(Regressions!H35, 1), NA())</f>
        <v>6.4</v>
      </c>
      <c r="I25" s="388">
        <f>IF(ISNUMBER(Regressions!I35),ROUND(Regressions!I35, 1), NA())</f>
        <v>46.7</v>
      </c>
      <c r="J25" s="386">
        <f>IF(ISNUMBER(Regressions!K35),ROUND(Regressions!K35, 1), NA())</f>
        <v>97.7</v>
      </c>
      <c r="K25" s="384">
        <f>IF(ISNUMBER(Regressions!L35),ROUND(Regressions!L35, 1), NA())</f>
        <v>58.4</v>
      </c>
      <c r="L25" s="389">
        <f>IF(ISNUMBER(Regressions!M35),ROUND(Regressions!M35, 1), NA())</f>
        <v>46.4</v>
      </c>
      <c r="M25" s="385">
        <f>IF(ISNUMBER(Regressions!N35),ROUND(Regressions!N35, 1), NA())</f>
        <v>12</v>
      </c>
      <c r="N25" s="388">
        <f>IF(ISNUMBER(Regressions!O35),ROUND(Regressions!O35, 1), NA())</f>
        <v>41.6</v>
      </c>
      <c r="O25" s="386">
        <f>IF(ISNUMBER(Regressions!Q35),ROUND(Regressions!Q35, 1), NA())</f>
        <v>57.3</v>
      </c>
      <c r="P25" s="384">
        <f>IF(ISNUMBER(Regressions!R35),ROUND(Regressions!R35, 1), NA())</f>
        <v>54.4</v>
      </c>
      <c r="Q25" s="390">
        <f>IF(ISNUMBER(Regressions!S35),ROUND(Regressions!S35, 1), NA())</f>
        <v>11.7</v>
      </c>
      <c r="R25" s="385">
        <f>IF(ISNUMBER(Regressions!T35),ROUND(Regressions!T35, 1), NA())</f>
        <v>42.8</v>
      </c>
      <c r="S25" s="388">
        <f>IF(ISNUMBER(Regressions!U35),ROUND(Regressions!U35, 1), NA())</f>
        <v>45.6</v>
      </c>
      <c r="T25" s="379"/>
      <c r="U25" s="379"/>
      <c r="V25" s="379"/>
      <c r="W25" s="379"/>
      <c r="X25" s="379"/>
      <c r="Y25" s="379"/>
      <c r="Z25" s="379"/>
      <c r="AA25" s="379"/>
      <c r="AB25" s="379"/>
      <c r="AC25" s="379"/>
    </row>
    <row xmlns:x14ac="http://schemas.microsoft.com/office/spreadsheetml/2009/9/ac" r="26" x14ac:dyDescent="0.2">
      <c r="A26" s="329" t="str">
        <f>IF(ISBLANK(Regressions!A36), " ", Regressions!A36)</f>
        <v>Papua New Guinea</v>
      </c>
      <c r="B26" s="330">
        <f>IF(ISBLANK(Regressions!B36), " ", Regressions!B36)</f>
        <v>2022</v>
      </c>
      <c r="C26" s="335" t="str">
        <f>IF(ISBLANK(Regressions!C36), " ", Regressions!C36)</f>
        <v>National</v>
      </c>
      <c r="D26" s="331">
        <f>IF(ISBLANK(Regressions!D36), " ", Regressions!D36)</f>
        <v>3547618</v>
      </c>
      <c r="E26" s="207">
        <f>IF(ISNUMBER(Regressions!E36),ROUND(Regressions!E36, 1), NA())</f>
        <v>83.8</v>
      </c>
      <c r="F26" s="332">
        <f>IF(ISNUMBER(Regressions!F36),ROUND(Regressions!F36, 1), NA())</f>
        <v>53.3</v>
      </c>
      <c r="G26" s="229">
        <f>IF(ISNUMBER(Regressions!G36),ROUND(Regressions!G36, 1), NA())</f>
        <v>46.8</v>
      </c>
      <c r="H26" s="333">
        <f>IF(ISNUMBER(Regressions!H36),ROUND(Regressions!H36, 1), NA())</f>
        <v>6.4</v>
      </c>
      <c r="I26" s="230">
        <f>IF(ISNUMBER(Regressions!I36),ROUND(Regressions!I36, 1), NA())</f>
        <v>46.7</v>
      </c>
      <c r="J26" s="334">
        <f>IF(ISNUMBER(Regressions!K36),ROUND(Regressions!K36, 1), NA())</f>
        <v>97.7</v>
      </c>
      <c r="K26" s="332">
        <f>IF(ISNUMBER(Regressions!L36),ROUND(Regressions!L36, 1), NA())</f>
        <v>58.4</v>
      </c>
      <c r="L26" s="231">
        <f>IF(ISNUMBER(Regressions!M36),ROUND(Regressions!M36, 1), NA())</f>
        <v>46.4</v>
      </c>
      <c r="M26" s="333">
        <f>IF(ISNUMBER(Regressions!N36),ROUND(Regressions!N36, 1), NA())</f>
        <v>12</v>
      </c>
      <c r="N26" s="230">
        <f>IF(ISNUMBER(Regressions!O36),ROUND(Regressions!O36, 1), NA())</f>
        <v>41.6</v>
      </c>
      <c r="O26" s="334">
        <f>IF(ISNUMBER(Regressions!Q36),ROUND(Regressions!Q36, 1), NA())</f>
        <v>57.3</v>
      </c>
      <c r="P26" s="332">
        <f>IF(ISNUMBER(Regressions!R36),ROUND(Regressions!R36, 1), NA())</f>
        <v>54.4</v>
      </c>
      <c r="Q26" s="208">
        <f>IF(ISNUMBER(Regressions!S36),ROUND(Regressions!S36, 1), NA())</f>
        <v>11.7</v>
      </c>
      <c r="R26" s="333">
        <f>IF(ISNUMBER(Regressions!T36),ROUND(Regressions!T36, 1), NA())</f>
        <v>42.8</v>
      </c>
      <c r="S26" s="230">
        <f>IF(ISNUMBER(Regressions!U36),ROUND(Regressions!U36, 1), NA())</f>
        <v>45.6</v>
      </c>
    </row>
    <row xmlns:x14ac="http://schemas.microsoft.com/office/spreadsheetml/2009/9/ac" r="27" x14ac:dyDescent="0.2">
      <c r="A27" s="336" t="str">
        <f>IF(ISBLANK(Regressions!A37), " ", Regressions!A37)</f>
        <v>Papua New Guinea</v>
      </c>
      <c r="B27" s="337">
        <f>IF(ISBLANK(Regressions!B37), " ", Regressions!B37)</f>
        <v>2023</v>
      </c>
      <c r="C27" s="338" t="str">
        <f>IF(ISBLANK(Regressions!C37), " ", Regressions!C37)</f>
        <v>National</v>
      </c>
      <c r="D27" s="339">
        <f>IF(ISBLANK(Regressions!D37), " ", Regressions!D37)</f>
        <v>3583714</v>
      </c>
      <c r="E27" s="340">
        <f>IF(ISNUMBER(Regressions!E37),ROUND(Regressions!E37, 1), NA())</f>
        <v>83.8</v>
      </c>
      <c r="F27" s="341">
        <f>IF(ISNUMBER(Regressions!F37),ROUND(Regressions!F37, 1), NA())</f>
        <v>53.3</v>
      </c>
      <c r="G27" s="342">
        <f>IF(ISNUMBER(Regressions!G37),ROUND(Regressions!G37, 1), NA())</f>
        <v>46.8</v>
      </c>
      <c r="H27" s="343">
        <f>IF(ISNUMBER(Regressions!H37),ROUND(Regressions!H37, 1), NA())</f>
        <v>6.4</v>
      </c>
      <c r="I27" s="344">
        <f>IF(ISNUMBER(Regressions!I37),ROUND(Regressions!I37, 1), NA())</f>
        <v>46.7</v>
      </c>
      <c r="J27" s="345">
        <f>IF(ISNUMBER(Regressions!K37),ROUND(Regressions!K37, 1), NA())</f>
        <v>97.7</v>
      </c>
      <c r="K27" s="341">
        <f>IF(ISNUMBER(Regressions!L37),ROUND(Regressions!L37, 1), NA())</f>
        <v>58.4</v>
      </c>
      <c r="L27" s="346">
        <f>IF(ISNUMBER(Regressions!M37),ROUND(Regressions!M37, 1), NA())</f>
        <v>46.4</v>
      </c>
      <c r="M27" s="343">
        <f>IF(ISNUMBER(Regressions!N37),ROUND(Regressions!N37, 1), NA())</f>
        <v>12</v>
      </c>
      <c r="N27" s="344">
        <f>IF(ISNUMBER(Regressions!O37),ROUND(Regressions!O37, 1), NA())</f>
        <v>41.6</v>
      </c>
      <c r="O27" s="345">
        <f>IF(ISNUMBER(Regressions!Q37),ROUND(Regressions!Q37, 1), NA())</f>
        <v>57.3</v>
      </c>
      <c r="P27" s="341">
        <f>IF(ISNUMBER(Regressions!R37),ROUND(Regressions!R37, 1), NA())</f>
        <v>54.4</v>
      </c>
      <c r="Q27" s="347">
        <f>IF(ISNUMBER(Regressions!S37),ROUND(Regressions!S37, 1), NA())</f>
        <v>11.7</v>
      </c>
      <c r="R27" s="343">
        <f>IF(ISNUMBER(Regressions!T37),ROUND(Regressions!T37, 1), NA())</f>
        <v>42.8</v>
      </c>
      <c r="S27" s="344">
        <f>IF(ISNUMBER(Regressions!U37),ROUND(Regressions!U37, 1), NA())</f>
        <v>45.6</v>
      </c>
    </row>
    <row xmlns:x14ac="http://schemas.microsoft.com/office/spreadsheetml/2009/9/ac" r="28" hidden="true" x14ac:dyDescent="0.2">
      <c r="A28" s="329" t="str">
        <f>IF(ISBLANK(Regressions!A38), " ", Regressions!A38)</f>
        <v>Papua New Guinea</v>
      </c>
      <c r="B28" s="330">
        <f>IF(ISBLANK(Regressions!B38), " ", Regressions!B38)</f>
        <v>2024</v>
      </c>
      <c r="C28" s="335" t="str">
        <f>IF(ISBLANK(Regressions!C38), " ", Regressions!C38)</f>
        <v>National</v>
      </c>
      <c r="D28" s="331" t="str">
        <f>IF(ISBLANK(Regressions!D38), " ", Regressions!D38)</f>
        <v> </v>
      </c>
      <c r="E28" s="207" t="e">
        <f>IF(ISNUMBER(Regressions!E38),ROUND(Regressions!E38, 1), NA())</f>
        <v>#N/A</v>
      </c>
      <c r="F28" s="332" t="e">
        <f>IF(ISNUMBER(Regressions!F38),ROUND(Regressions!F38, 1), NA())</f>
        <v>#N/A</v>
      </c>
      <c r="G28" s="229" t="e">
        <f>IF(ISNUMBER(Regressions!G38),ROUND(Regressions!G38, 1), NA())</f>
        <v>#N/A</v>
      </c>
      <c r="H28" s="333" t="e">
        <f>IF(ISNUMBER(Regressions!H38),ROUND(Regressions!H38, 1), NA())</f>
        <v>#N/A</v>
      </c>
      <c r="I28" s="230" t="e">
        <f>IF(ISNUMBER(Regressions!I38),ROUND(Regressions!I38, 1), NA())</f>
        <v>#N/A</v>
      </c>
      <c r="J28" s="334" t="e">
        <f>IF(ISNUMBER(Regressions!K38),ROUND(Regressions!K38, 1), NA())</f>
        <v>#N/A</v>
      </c>
      <c r="K28" s="332" t="e">
        <f>IF(ISNUMBER(Regressions!L38),ROUND(Regressions!L38, 1), NA())</f>
        <v>#N/A</v>
      </c>
      <c r="L28" s="231" t="e">
        <f>IF(ISNUMBER(Regressions!M38),ROUND(Regressions!M38, 1), NA())</f>
        <v>#N/A</v>
      </c>
      <c r="M28" s="333" t="e">
        <f>IF(ISNUMBER(Regressions!N38),ROUND(Regressions!N38, 1), NA())</f>
        <v>#N/A</v>
      </c>
      <c r="N28" s="230" t="e">
        <f>IF(ISNUMBER(Regressions!O38),ROUND(Regressions!O38, 1), NA())</f>
        <v>#N/A</v>
      </c>
      <c r="O28" s="334" t="e">
        <f>IF(ISNUMBER(Regressions!Q38),ROUND(Regressions!Q38, 1), NA())</f>
        <v>#N/A</v>
      </c>
      <c r="P28" s="332" t="e">
        <f>IF(ISNUMBER(Regressions!R38),ROUND(Regressions!R38, 1), NA())</f>
        <v>#N/A</v>
      </c>
      <c r="Q28" s="208" t="e">
        <f>IF(ISNUMBER(Regressions!S38),ROUND(Regressions!S38, 1), NA())</f>
        <v>#N/A</v>
      </c>
      <c r="R28" s="333" t="e">
        <f>IF(ISNUMBER(Regressions!T38),ROUND(Regressions!T38, 1), NA())</f>
        <v>#N/A</v>
      </c>
      <c r="S28" s="230" t="e">
        <f>IF(ISNUMBER(Regressions!U38),ROUND(Regressions!U38, 1), NA())</f>
        <v>#N/A</v>
      </c>
    </row>
    <row xmlns:x14ac="http://schemas.microsoft.com/office/spreadsheetml/2009/9/ac" r="29" hidden="true" x14ac:dyDescent="0.2">
      <c r="A29" s="329" t="str">
        <f>IF(ISBLANK(Regressions!A39), " ", Regressions!A39)</f>
        <v>Papua New Guinea</v>
      </c>
      <c r="B29" s="330">
        <f>IF(ISBLANK(Regressions!B39), " ", Regressions!B39)</f>
        <v>2025</v>
      </c>
      <c r="C29" s="335" t="str">
        <f>IF(ISBLANK(Regressions!C39), " ", Regressions!C39)</f>
        <v>National</v>
      </c>
      <c r="D29" s="331" t="str">
        <f>IF(ISBLANK(Regressions!D39), " ", Regressions!D39)</f>
        <v> </v>
      </c>
      <c r="E29" s="207" t="e">
        <f>IF(ISNUMBER(Regressions!E39),ROUND(Regressions!E39, 1), NA())</f>
        <v>#N/A</v>
      </c>
      <c r="F29" s="332" t="e">
        <f>IF(ISNUMBER(Regressions!F39),ROUND(Regressions!F39, 1), NA())</f>
        <v>#N/A</v>
      </c>
      <c r="G29" s="229" t="e">
        <f>IF(ISNUMBER(Regressions!G39),ROUND(Regressions!G39, 1), NA())</f>
        <v>#N/A</v>
      </c>
      <c r="H29" s="333" t="e">
        <f>IF(ISNUMBER(Regressions!H39),ROUND(Regressions!H39, 1), NA())</f>
        <v>#N/A</v>
      </c>
      <c r="I29" s="230" t="e">
        <f>IF(ISNUMBER(Regressions!I39),ROUND(Regressions!I39, 1), NA())</f>
        <v>#N/A</v>
      </c>
      <c r="J29" s="334" t="e">
        <f>IF(ISNUMBER(Regressions!K39),ROUND(Regressions!K39, 1), NA())</f>
        <v>#N/A</v>
      </c>
      <c r="K29" s="332" t="e">
        <f>IF(ISNUMBER(Regressions!L39),ROUND(Regressions!L39, 1), NA())</f>
        <v>#N/A</v>
      </c>
      <c r="L29" s="231" t="e">
        <f>IF(ISNUMBER(Regressions!M39),ROUND(Regressions!M39, 1), NA())</f>
        <v>#N/A</v>
      </c>
      <c r="M29" s="333" t="e">
        <f>IF(ISNUMBER(Regressions!N39),ROUND(Regressions!N39, 1), NA())</f>
        <v>#N/A</v>
      </c>
      <c r="N29" s="230" t="e">
        <f>IF(ISNUMBER(Regressions!O39),ROUND(Regressions!O39, 1), NA())</f>
        <v>#N/A</v>
      </c>
      <c r="O29" s="334" t="e">
        <f>IF(ISNUMBER(Regressions!Q39),ROUND(Regressions!Q39, 1), NA())</f>
        <v>#N/A</v>
      </c>
      <c r="P29" s="332" t="e">
        <f>IF(ISNUMBER(Regressions!R39),ROUND(Regressions!R39, 1), NA())</f>
        <v>#N/A</v>
      </c>
      <c r="Q29" s="208" t="e">
        <f>IF(ISNUMBER(Regressions!S39),ROUND(Regressions!S39, 1), NA())</f>
        <v>#N/A</v>
      </c>
      <c r="R29" s="333" t="e">
        <f>IF(ISNUMBER(Regressions!T39),ROUND(Regressions!T39, 1), NA())</f>
        <v>#N/A</v>
      </c>
      <c r="S29" s="230" t="e">
        <f>IF(ISNUMBER(Regressions!U39),ROUND(Regressions!U39, 1), NA())</f>
        <v>#N/A</v>
      </c>
    </row>
    <row xmlns:x14ac="http://schemas.microsoft.com/office/spreadsheetml/2009/9/ac" r="30" hidden="true" x14ac:dyDescent="0.2">
      <c r="A30" s="329" t="str">
        <f>IF(ISBLANK(Regressions!A40), " ", Regressions!A40)</f>
        <v>Papua New Guinea</v>
      </c>
      <c r="B30" s="330">
        <f>IF(ISBLANK(Regressions!B40), " ", Regressions!B40)</f>
        <v>2026</v>
      </c>
      <c r="C30" s="335" t="str">
        <f>IF(ISBLANK(Regressions!C40), " ", Regressions!C40)</f>
        <v>National</v>
      </c>
      <c r="D30" s="331" t="str">
        <f>IF(ISBLANK(Regressions!D40), " ", Regressions!D40)</f>
        <v> </v>
      </c>
      <c r="E30" s="207" t="e">
        <f>IF(ISNUMBER(Regressions!E40),ROUND(Regressions!E40, 1), NA())</f>
        <v>#N/A</v>
      </c>
      <c r="F30" s="332" t="e">
        <f>IF(ISNUMBER(Regressions!F40),ROUND(Regressions!F40, 1), NA())</f>
        <v>#N/A</v>
      </c>
      <c r="G30" s="229" t="e">
        <f>IF(ISNUMBER(Regressions!G40),ROUND(Regressions!G40, 1), NA())</f>
        <v>#N/A</v>
      </c>
      <c r="H30" s="333" t="e">
        <f>IF(ISNUMBER(Regressions!H40),ROUND(Regressions!H40, 1), NA())</f>
        <v>#N/A</v>
      </c>
      <c r="I30" s="230" t="e">
        <f>IF(ISNUMBER(Regressions!I40),ROUND(Regressions!I40, 1), NA())</f>
        <v>#N/A</v>
      </c>
      <c r="J30" s="334" t="e">
        <f>IF(ISNUMBER(Regressions!K40),ROUND(Regressions!K40, 1), NA())</f>
        <v>#N/A</v>
      </c>
      <c r="K30" s="332" t="e">
        <f>IF(ISNUMBER(Regressions!L40),ROUND(Regressions!L40, 1), NA())</f>
        <v>#N/A</v>
      </c>
      <c r="L30" s="231" t="e">
        <f>IF(ISNUMBER(Regressions!M40),ROUND(Regressions!M40, 1), NA())</f>
        <v>#N/A</v>
      </c>
      <c r="M30" s="333" t="e">
        <f>IF(ISNUMBER(Regressions!N40),ROUND(Regressions!N40, 1), NA())</f>
        <v>#N/A</v>
      </c>
      <c r="N30" s="230" t="e">
        <f>IF(ISNUMBER(Regressions!O40),ROUND(Regressions!O40, 1), NA())</f>
        <v>#N/A</v>
      </c>
      <c r="O30" s="334" t="e">
        <f>IF(ISNUMBER(Regressions!Q40),ROUND(Regressions!Q40, 1), NA())</f>
        <v>#N/A</v>
      </c>
      <c r="P30" s="332" t="e">
        <f>IF(ISNUMBER(Regressions!R40),ROUND(Regressions!R40, 1), NA())</f>
        <v>#N/A</v>
      </c>
      <c r="Q30" s="208" t="e">
        <f>IF(ISNUMBER(Regressions!S40),ROUND(Regressions!S40, 1), NA())</f>
        <v>#N/A</v>
      </c>
      <c r="R30" s="333" t="e">
        <f>IF(ISNUMBER(Regressions!T40),ROUND(Regressions!T40, 1), NA())</f>
        <v>#N/A</v>
      </c>
      <c r="S30" s="230" t="e">
        <f>IF(ISNUMBER(Regressions!U40),ROUND(Regressions!U40, 1), NA())</f>
        <v>#N/A</v>
      </c>
    </row>
    <row xmlns:x14ac="http://schemas.microsoft.com/office/spreadsheetml/2009/9/ac" r="31" hidden="true" x14ac:dyDescent="0.2">
      <c r="A31" s="329" t="str">
        <f>IF(ISBLANK(Regressions!A41), " ", Regressions!A41)</f>
        <v>Papua New Guinea</v>
      </c>
      <c r="B31" s="330">
        <f>IF(ISBLANK(Regressions!B41), " ", Regressions!B41)</f>
        <v>2027</v>
      </c>
      <c r="C31" s="335" t="str">
        <f>IF(ISBLANK(Regressions!C41), " ", Regressions!C41)</f>
        <v>National</v>
      </c>
      <c r="D31" s="331" t="str">
        <f>IF(ISBLANK(Regressions!D41), " ", Regressions!D41)</f>
        <v> </v>
      </c>
      <c r="E31" s="207" t="e">
        <f>IF(ISNUMBER(Regressions!E41),ROUND(Regressions!E41, 1), NA())</f>
        <v>#N/A</v>
      </c>
      <c r="F31" s="332" t="e">
        <f>IF(ISNUMBER(Regressions!F41),ROUND(Regressions!F41, 1), NA())</f>
        <v>#N/A</v>
      </c>
      <c r="G31" s="229" t="e">
        <f>IF(ISNUMBER(Regressions!G41),ROUND(Regressions!G41, 1), NA())</f>
        <v>#N/A</v>
      </c>
      <c r="H31" s="333" t="e">
        <f>IF(ISNUMBER(Regressions!H41),ROUND(Regressions!H41, 1), NA())</f>
        <v>#N/A</v>
      </c>
      <c r="I31" s="230" t="e">
        <f>IF(ISNUMBER(Regressions!I41),ROUND(Regressions!I41, 1), NA())</f>
        <v>#N/A</v>
      </c>
      <c r="J31" s="334" t="e">
        <f>IF(ISNUMBER(Regressions!K41),ROUND(Regressions!K41, 1), NA())</f>
        <v>#N/A</v>
      </c>
      <c r="K31" s="332" t="e">
        <f>IF(ISNUMBER(Regressions!L41),ROUND(Regressions!L41, 1), NA())</f>
        <v>#N/A</v>
      </c>
      <c r="L31" s="231" t="e">
        <f>IF(ISNUMBER(Regressions!M41),ROUND(Regressions!M41, 1), NA())</f>
        <v>#N/A</v>
      </c>
      <c r="M31" s="333" t="e">
        <f>IF(ISNUMBER(Regressions!N41),ROUND(Regressions!N41, 1), NA())</f>
        <v>#N/A</v>
      </c>
      <c r="N31" s="230" t="e">
        <f>IF(ISNUMBER(Regressions!O41),ROUND(Regressions!O41, 1), NA())</f>
        <v>#N/A</v>
      </c>
      <c r="O31" s="334" t="e">
        <f>IF(ISNUMBER(Regressions!Q41),ROUND(Regressions!Q41, 1), NA())</f>
        <v>#N/A</v>
      </c>
      <c r="P31" s="332" t="e">
        <f>IF(ISNUMBER(Regressions!R41),ROUND(Regressions!R41, 1), NA())</f>
        <v>#N/A</v>
      </c>
      <c r="Q31" s="208" t="e">
        <f>IF(ISNUMBER(Regressions!S41),ROUND(Regressions!S41, 1), NA())</f>
        <v>#N/A</v>
      </c>
      <c r="R31" s="333" t="e">
        <f>IF(ISNUMBER(Regressions!T41),ROUND(Regressions!T41, 1), NA())</f>
        <v>#N/A</v>
      </c>
      <c r="S31" s="230" t="e">
        <f>IF(ISNUMBER(Regressions!U41),ROUND(Regressions!U41, 1), NA())</f>
        <v>#N/A</v>
      </c>
    </row>
    <row xmlns:x14ac="http://schemas.microsoft.com/office/spreadsheetml/2009/9/ac" r="32" hidden="true" x14ac:dyDescent="0.2">
      <c r="A32" s="329" t="str">
        <f>IF(ISBLANK(Regressions!A42), " ", Regressions!A42)</f>
        <v>Papua New Guinea</v>
      </c>
      <c r="B32" s="330">
        <f>IF(ISBLANK(Regressions!B42), " ", Regressions!B42)</f>
        <v>2028</v>
      </c>
      <c r="C32" s="335" t="str">
        <f>IF(ISBLANK(Regressions!C42), " ", Regressions!C42)</f>
        <v>National</v>
      </c>
      <c r="D32" s="331" t="str">
        <f>IF(ISBLANK(Regressions!D42), " ", Regressions!D42)</f>
        <v> </v>
      </c>
      <c r="E32" s="207" t="e">
        <f>IF(ISNUMBER(Regressions!E42),ROUND(Regressions!E42, 1), NA())</f>
        <v>#N/A</v>
      </c>
      <c r="F32" s="332" t="e">
        <f>IF(ISNUMBER(Regressions!F42),ROUND(Regressions!F42, 1), NA())</f>
        <v>#N/A</v>
      </c>
      <c r="G32" s="229" t="e">
        <f>IF(ISNUMBER(Regressions!G42),ROUND(Regressions!G42, 1), NA())</f>
        <v>#N/A</v>
      </c>
      <c r="H32" s="333" t="e">
        <f>IF(ISNUMBER(Regressions!H42),ROUND(Regressions!H42, 1), NA())</f>
        <v>#N/A</v>
      </c>
      <c r="I32" s="230" t="e">
        <f>IF(ISNUMBER(Regressions!I42),ROUND(Regressions!I42, 1), NA())</f>
        <v>#N/A</v>
      </c>
      <c r="J32" s="334" t="e">
        <f>IF(ISNUMBER(Regressions!K42),ROUND(Regressions!K42, 1), NA())</f>
        <v>#N/A</v>
      </c>
      <c r="K32" s="332" t="e">
        <f>IF(ISNUMBER(Regressions!L42),ROUND(Regressions!L42, 1), NA())</f>
        <v>#N/A</v>
      </c>
      <c r="L32" s="231" t="e">
        <f>IF(ISNUMBER(Regressions!M42),ROUND(Regressions!M42, 1), NA())</f>
        <v>#N/A</v>
      </c>
      <c r="M32" s="333" t="e">
        <f>IF(ISNUMBER(Regressions!N42),ROUND(Regressions!N42, 1), NA())</f>
        <v>#N/A</v>
      </c>
      <c r="N32" s="230" t="e">
        <f>IF(ISNUMBER(Regressions!O42),ROUND(Regressions!O42, 1), NA())</f>
        <v>#N/A</v>
      </c>
      <c r="O32" s="334" t="e">
        <f>IF(ISNUMBER(Regressions!Q42),ROUND(Regressions!Q42, 1), NA())</f>
        <v>#N/A</v>
      </c>
      <c r="P32" s="332" t="e">
        <f>IF(ISNUMBER(Regressions!R42),ROUND(Regressions!R42, 1), NA())</f>
        <v>#N/A</v>
      </c>
      <c r="Q32" s="208" t="e">
        <f>IF(ISNUMBER(Regressions!S42),ROUND(Regressions!S42, 1), NA())</f>
        <v>#N/A</v>
      </c>
      <c r="R32" s="333" t="e">
        <f>IF(ISNUMBER(Regressions!T42),ROUND(Regressions!T42, 1), NA())</f>
        <v>#N/A</v>
      </c>
      <c r="S32" s="230" t="e">
        <f>IF(ISNUMBER(Regressions!U42),ROUND(Regressions!U42, 1), NA())</f>
        <v>#N/A</v>
      </c>
    </row>
    <row xmlns:x14ac="http://schemas.microsoft.com/office/spreadsheetml/2009/9/ac" r="33" hidden="true" x14ac:dyDescent="0.2">
      <c r="A33" s="329" t="str">
        <f>IF(ISBLANK(Regressions!A43), " ", Regressions!A43)</f>
        <v>Papua New Guinea</v>
      </c>
      <c r="B33" s="330">
        <f>IF(ISBLANK(Regressions!B43), " ", Regressions!B43)</f>
        <v>2029</v>
      </c>
      <c r="C33" s="335" t="str">
        <f>IF(ISBLANK(Regressions!C43), " ", Regressions!C43)</f>
        <v>National</v>
      </c>
      <c r="D33" s="331" t="str">
        <f>IF(ISBLANK(Regressions!D43), " ", Regressions!D43)</f>
        <v> </v>
      </c>
      <c r="E33" s="207" t="e">
        <f>IF(ISNUMBER(Regressions!E43),ROUND(Regressions!E43, 1), NA())</f>
        <v>#N/A</v>
      </c>
      <c r="F33" s="332" t="e">
        <f>IF(ISNUMBER(Regressions!F43),ROUND(Regressions!F43, 1), NA())</f>
        <v>#N/A</v>
      </c>
      <c r="G33" s="229" t="e">
        <f>IF(ISNUMBER(Regressions!G43),ROUND(Regressions!G43, 1), NA())</f>
        <v>#N/A</v>
      </c>
      <c r="H33" s="333" t="e">
        <f>IF(ISNUMBER(Regressions!H43),ROUND(Regressions!H43, 1), NA())</f>
        <v>#N/A</v>
      </c>
      <c r="I33" s="230" t="e">
        <f>IF(ISNUMBER(Regressions!I43),ROUND(Regressions!I43, 1), NA())</f>
        <v>#N/A</v>
      </c>
      <c r="J33" s="334" t="e">
        <f>IF(ISNUMBER(Regressions!K43),ROUND(Regressions!K43, 1), NA())</f>
        <v>#N/A</v>
      </c>
      <c r="K33" s="332" t="e">
        <f>IF(ISNUMBER(Regressions!L43),ROUND(Regressions!L43, 1), NA())</f>
        <v>#N/A</v>
      </c>
      <c r="L33" s="231" t="e">
        <f>IF(ISNUMBER(Regressions!M43),ROUND(Regressions!M43, 1), NA())</f>
        <v>#N/A</v>
      </c>
      <c r="M33" s="333" t="e">
        <f>IF(ISNUMBER(Regressions!N43),ROUND(Regressions!N43, 1), NA())</f>
        <v>#N/A</v>
      </c>
      <c r="N33" s="230" t="e">
        <f>IF(ISNUMBER(Regressions!O43),ROUND(Regressions!O43, 1), NA())</f>
        <v>#N/A</v>
      </c>
      <c r="O33" s="334" t="e">
        <f>IF(ISNUMBER(Regressions!Q43),ROUND(Regressions!Q43, 1), NA())</f>
        <v>#N/A</v>
      </c>
      <c r="P33" s="332" t="e">
        <f>IF(ISNUMBER(Regressions!R43),ROUND(Regressions!R43, 1), NA())</f>
        <v>#N/A</v>
      </c>
      <c r="Q33" s="208" t="e">
        <f>IF(ISNUMBER(Regressions!S43),ROUND(Regressions!S43, 1), NA())</f>
        <v>#N/A</v>
      </c>
      <c r="R33" s="333" t="e">
        <f>IF(ISNUMBER(Regressions!T43),ROUND(Regressions!T43, 1), NA())</f>
        <v>#N/A</v>
      </c>
      <c r="S33" s="230" t="e">
        <f>IF(ISNUMBER(Regressions!U43),ROUND(Regressions!U43, 1), NA())</f>
        <v>#N/A</v>
      </c>
    </row>
    <row xmlns:x14ac="http://schemas.microsoft.com/office/spreadsheetml/2009/9/ac" r="34" hidden="true" x14ac:dyDescent="0.2">
      <c r="A34" s="329" t="str">
        <f>IF(ISBLANK(Regressions!A44), " ", Regressions!A44)</f>
        <v>Papua New Guinea</v>
      </c>
      <c r="B34" s="330">
        <f>IF(ISBLANK(Regressions!B44), " ", Regressions!B44)</f>
        <v>2030</v>
      </c>
      <c r="C34" s="335" t="str">
        <f>IF(ISBLANK(Regressions!C44), " ", Regressions!C44)</f>
        <v>National</v>
      </c>
      <c r="D34" s="331" t="str">
        <f>IF(ISBLANK(Regressions!D44), " ", Regressions!D44)</f>
        <v> </v>
      </c>
      <c r="E34" s="207" t="e">
        <f>IF(ISNUMBER(Regressions!E44),ROUND(Regressions!E44, 1), NA())</f>
        <v>#N/A</v>
      </c>
      <c r="F34" s="332" t="e">
        <f>IF(ISNUMBER(Regressions!F44),ROUND(Regressions!F44, 1), NA())</f>
        <v>#N/A</v>
      </c>
      <c r="G34" s="229" t="e">
        <f>IF(ISNUMBER(Regressions!G44),ROUND(Regressions!G44, 1), NA())</f>
        <v>#N/A</v>
      </c>
      <c r="H34" s="333" t="e">
        <f>IF(ISNUMBER(Regressions!H44),ROUND(Regressions!H44, 1), NA())</f>
        <v>#N/A</v>
      </c>
      <c r="I34" s="230" t="e">
        <f>IF(ISNUMBER(Regressions!I44),ROUND(Regressions!I44, 1), NA())</f>
        <v>#N/A</v>
      </c>
      <c r="J34" s="334" t="e">
        <f>IF(ISNUMBER(Regressions!K44),ROUND(Regressions!K44, 1), NA())</f>
        <v>#N/A</v>
      </c>
      <c r="K34" s="332" t="e">
        <f>IF(ISNUMBER(Regressions!L44),ROUND(Regressions!L44, 1), NA())</f>
        <v>#N/A</v>
      </c>
      <c r="L34" s="231" t="e">
        <f>IF(ISNUMBER(Regressions!M44),ROUND(Regressions!M44, 1), NA())</f>
        <v>#N/A</v>
      </c>
      <c r="M34" s="333" t="e">
        <f>IF(ISNUMBER(Regressions!N44),ROUND(Regressions!N44, 1), NA())</f>
        <v>#N/A</v>
      </c>
      <c r="N34" s="230" t="e">
        <f>IF(ISNUMBER(Regressions!O44),ROUND(Regressions!O44, 1), NA())</f>
        <v>#N/A</v>
      </c>
      <c r="O34" s="334" t="e">
        <f>IF(ISNUMBER(Regressions!Q44),ROUND(Regressions!Q44, 1), NA())</f>
        <v>#N/A</v>
      </c>
      <c r="P34" s="332" t="e">
        <f>IF(ISNUMBER(Regressions!R44),ROUND(Regressions!R44, 1), NA())</f>
        <v>#N/A</v>
      </c>
      <c r="Q34" s="208" t="e">
        <f>IF(ISNUMBER(Regressions!S44),ROUND(Regressions!S44, 1), NA())</f>
        <v>#N/A</v>
      </c>
      <c r="R34" s="333" t="e">
        <f>IF(ISNUMBER(Regressions!T44),ROUND(Regressions!T44, 1), NA())</f>
        <v>#N/A</v>
      </c>
      <c r="S34" s="230" t="e">
        <f>IF(ISNUMBER(Regressions!U44),ROUND(Regressions!U44, 1), NA())</f>
        <v>#N/A</v>
      </c>
    </row>
    <row xmlns:x14ac="http://schemas.microsoft.com/office/spreadsheetml/2009/9/ac" r="35" x14ac:dyDescent="0.2">
      <c r="A35" s="329" t="str">
        <f>IF(ISBLANK(Regressions!A45), " ", Regressions!A45)</f>
        <v>Papua New Guinea</v>
      </c>
      <c r="B35" s="330">
        <f>IF(ISBLANK(Regressions!B45), " ", Regressions!B45)</f>
        <v>2000</v>
      </c>
      <c r="C35" s="335" t="str">
        <f>IF(ISBLANK(Regressions!C45), " ", Regressions!C45)</f>
        <v>Urban</v>
      </c>
      <c r="D35" s="331">
        <f>IF(ISBLANK(Regressions!D45), " ", Regressions!D45)</f>
        <v>222703.29337816231</v>
      </c>
      <c r="E35" s="207" t="e">
        <f>IF(ISNUMBER(Regressions!E45),ROUND(Regressions!E45, 1), NA())</f>
        <v>#N/A</v>
      </c>
      <c r="F35" s="332" t="e">
        <f>IF(ISNUMBER(Regressions!F45),ROUND(Regressions!F45, 1), NA())</f>
        <v>#N/A</v>
      </c>
      <c r="G35" s="229" t="e">
        <f>IF(ISNUMBER(Regressions!G45),ROUND(Regressions!G45, 1), NA())</f>
        <v>#N/A</v>
      </c>
      <c r="H35" s="333" t="e">
        <f>IF(ISNUMBER(Regressions!H45),ROUND(Regressions!H45, 1), NA())</f>
        <v>#N/A</v>
      </c>
      <c r="I35" s="230" t="e">
        <f>IF(ISNUMBER(Regressions!I45),ROUND(Regressions!I45, 1), NA())</f>
        <v>#N/A</v>
      </c>
      <c r="J35" s="334" t="e">
        <f>IF(ISNUMBER(Regressions!K45),ROUND(Regressions!K45, 1), NA())</f>
        <v>#N/A</v>
      </c>
      <c r="K35" s="332" t="e">
        <f>IF(ISNUMBER(Regressions!L45),ROUND(Regressions!L45, 1), NA())</f>
        <v>#N/A</v>
      </c>
      <c r="L35" s="231" t="e">
        <f>IF(ISNUMBER(Regressions!M45),ROUND(Regressions!M45, 1), NA())</f>
        <v>#N/A</v>
      </c>
      <c r="M35" s="333" t="e">
        <f>IF(ISNUMBER(Regressions!N45),ROUND(Regressions!N45, 1), NA())</f>
        <v>#N/A</v>
      </c>
      <c r="N35" s="230" t="e">
        <f>IF(ISNUMBER(Regressions!O45),ROUND(Regressions!O45, 1), NA())</f>
        <v>#N/A</v>
      </c>
      <c r="O35" s="334" t="e">
        <f>IF(ISNUMBER(Regressions!Q45),ROUND(Regressions!Q45, 1), NA())</f>
        <v>#N/A</v>
      </c>
      <c r="P35" s="332" t="e">
        <f>IF(ISNUMBER(Regressions!R45),ROUND(Regressions!R45, 1), NA())</f>
        <v>#N/A</v>
      </c>
      <c r="Q35" s="208" t="e">
        <f>IF(ISNUMBER(Regressions!S45),ROUND(Regressions!S45, 1), NA())</f>
        <v>#N/A</v>
      </c>
      <c r="R35" s="333" t="e">
        <f>IF(ISNUMBER(Regressions!T45),ROUND(Regressions!T45, 1), NA())</f>
        <v>#N/A</v>
      </c>
      <c r="S35" s="230" t="e">
        <f>IF(ISNUMBER(Regressions!U45),ROUND(Regressions!U45, 1), NA())</f>
        <v>#N/A</v>
      </c>
    </row>
    <row xmlns:x14ac="http://schemas.microsoft.com/office/spreadsheetml/2009/9/ac" r="36" x14ac:dyDescent="0.2">
      <c r="A36" s="329" t="str">
        <f>IF(ISBLANK(Regressions!A46), " ", Regressions!A46)</f>
        <v>Papua New Guinea</v>
      </c>
      <c r="B36" s="330">
        <f>IF(ISBLANK(Regressions!B46), " ", Regressions!B46)</f>
        <v>2001</v>
      </c>
      <c r="C36" s="335" t="str">
        <f>IF(ISBLANK(Regressions!C46), " ", Regressions!C46)</f>
        <v>Urban</v>
      </c>
      <c r="D36" s="331">
        <f>IF(ISBLANK(Regressions!D46), " ", Regressions!D46)</f>
        <v>229012.73426347741</v>
      </c>
      <c r="E36" s="207" t="e">
        <f>IF(ISNUMBER(Regressions!E46),ROUND(Regressions!E46, 1), NA())</f>
        <v>#N/A</v>
      </c>
      <c r="F36" s="332" t="e">
        <f>IF(ISNUMBER(Regressions!F46),ROUND(Regressions!F46, 1), NA())</f>
        <v>#N/A</v>
      </c>
      <c r="G36" s="229" t="e">
        <f>IF(ISNUMBER(Regressions!G46),ROUND(Regressions!G46, 1), NA())</f>
        <v>#N/A</v>
      </c>
      <c r="H36" s="333" t="e">
        <f>IF(ISNUMBER(Regressions!H46),ROUND(Regressions!H46, 1), NA())</f>
        <v>#N/A</v>
      </c>
      <c r="I36" s="230" t="e">
        <f>IF(ISNUMBER(Regressions!I46),ROUND(Regressions!I46, 1), NA())</f>
        <v>#N/A</v>
      </c>
      <c r="J36" s="334" t="e">
        <f>IF(ISNUMBER(Regressions!K46),ROUND(Regressions!K46, 1), NA())</f>
        <v>#N/A</v>
      </c>
      <c r="K36" s="332" t="e">
        <f>IF(ISNUMBER(Regressions!L46),ROUND(Regressions!L46, 1), NA())</f>
        <v>#N/A</v>
      </c>
      <c r="L36" s="231" t="e">
        <f>IF(ISNUMBER(Regressions!M46),ROUND(Regressions!M46, 1), NA())</f>
        <v>#N/A</v>
      </c>
      <c r="M36" s="333" t="e">
        <f>IF(ISNUMBER(Regressions!N46),ROUND(Regressions!N46, 1), NA())</f>
        <v>#N/A</v>
      </c>
      <c r="N36" s="230" t="e">
        <f>IF(ISNUMBER(Regressions!O46),ROUND(Regressions!O46, 1), NA())</f>
        <v>#N/A</v>
      </c>
      <c r="O36" s="334" t="e">
        <f>IF(ISNUMBER(Regressions!Q46),ROUND(Regressions!Q46, 1), NA())</f>
        <v>#N/A</v>
      </c>
      <c r="P36" s="332" t="e">
        <f>IF(ISNUMBER(Regressions!R46),ROUND(Regressions!R46, 1), NA())</f>
        <v>#N/A</v>
      </c>
      <c r="Q36" s="208" t="e">
        <f>IF(ISNUMBER(Regressions!S46),ROUND(Regressions!S46, 1), NA())</f>
        <v>#N/A</v>
      </c>
      <c r="R36" s="333" t="e">
        <f>IF(ISNUMBER(Regressions!T46),ROUND(Regressions!T46, 1), NA())</f>
        <v>#N/A</v>
      </c>
      <c r="S36" s="230" t="e">
        <f>IF(ISNUMBER(Regressions!U46),ROUND(Regressions!U46, 1), NA())</f>
        <v>#N/A</v>
      </c>
    </row>
    <row xmlns:x14ac="http://schemas.microsoft.com/office/spreadsheetml/2009/9/ac" r="37" x14ac:dyDescent="0.2">
      <c r="A37" s="329" t="str">
        <f>IF(ISBLANK(Regressions!A47), " ", Regressions!A47)</f>
        <v>Papua New Guinea</v>
      </c>
      <c r="B37" s="330">
        <f>IF(ISBLANK(Regressions!B47), " ", Regressions!B47)</f>
        <v>2002</v>
      </c>
      <c r="C37" s="335" t="str">
        <f>IF(ISBLANK(Regressions!C47), " ", Regressions!C47)</f>
        <v>Urban</v>
      </c>
      <c r="D37" s="331">
        <f>IF(ISBLANK(Regressions!D47), " ", Regressions!D47)</f>
        <v>235865.96207141879</v>
      </c>
      <c r="E37" s="207" t="e">
        <f>IF(ISNUMBER(Regressions!E47),ROUND(Regressions!E47, 1), NA())</f>
        <v>#N/A</v>
      </c>
      <c r="F37" s="332" t="e">
        <f>IF(ISNUMBER(Regressions!F47),ROUND(Regressions!F47, 1), NA())</f>
        <v>#N/A</v>
      </c>
      <c r="G37" s="229" t="e">
        <f>IF(ISNUMBER(Regressions!G47),ROUND(Regressions!G47, 1), NA())</f>
        <v>#N/A</v>
      </c>
      <c r="H37" s="333" t="e">
        <f>IF(ISNUMBER(Regressions!H47),ROUND(Regressions!H47, 1), NA())</f>
        <v>#N/A</v>
      </c>
      <c r="I37" s="230" t="e">
        <f>IF(ISNUMBER(Regressions!I47),ROUND(Regressions!I47, 1), NA())</f>
        <v>#N/A</v>
      </c>
      <c r="J37" s="334" t="e">
        <f>IF(ISNUMBER(Regressions!K47),ROUND(Regressions!K47, 1), NA())</f>
        <v>#N/A</v>
      </c>
      <c r="K37" s="332" t="e">
        <f>IF(ISNUMBER(Regressions!L47),ROUND(Regressions!L47, 1), NA())</f>
        <v>#N/A</v>
      </c>
      <c r="L37" s="231" t="e">
        <f>IF(ISNUMBER(Regressions!M47),ROUND(Regressions!M47, 1), NA())</f>
        <v>#N/A</v>
      </c>
      <c r="M37" s="333" t="e">
        <f>IF(ISNUMBER(Regressions!N47),ROUND(Regressions!N47, 1), NA())</f>
        <v>#N/A</v>
      </c>
      <c r="N37" s="230" t="e">
        <f>IF(ISNUMBER(Regressions!O47),ROUND(Regressions!O47, 1), NA())</f>
        <v>#N/A</v>
      </c>
      <c r="O37" s="334" t="e">
        <f>IF(ISNUMBER(Regressions!Q47),ROUND(Regressions!Q47, 1), NA())</f>
        <v>#N/A</v>
      </c>
      <c r="P37" s="332" t="e">
        <f>IF(ISNUMBER(Regressions!R47),ROUND(Regressions!R47, 1), NA())</f>
        <v>#N/A</v>
      </c>
      <c r="Q37" s="208" t="e">
        <f>IF(ISNUMBER(Regressions!S47),ROUND(Regressions!S47, 1), NA())</f>
        <v>#N/A</v>
      </c>
      <c r="R37" s="333" t="e">
        <f>IF(ISNUMBER(Regressions!T47),ROUND(Regressions!T47, 1), NA())</f>
        <v>#N/A</v>
      </c>
      <c r="S37" s="230" t="e">
        <f>IF(ISNUMBER(Regressions!U47),ROUND(Regressions!U47, 1), NA())</f>
        <v>#N/A</v>
      </c>
    </row>
    <row xmlns:x14ac="http://schemas.microsoft.com/office/spreadsheetml/2009/9/ac" r="38" x14ac:dyDescent="0.2">
      <c r="A38" s="329" t="str">
        <f>IF(ISBLANK(Regressions!A48), " ", Regressions!A48)</f>
        <v>Papua New Guinea</v>
      </c>
      <c r="B38" s="330">
        <f>IF(ISBLANK(Regressions!B48), " ", Regressions!B48)</f>
        <v>2003</v>
      </c>
      <c r="C38" s="335" t="str">
        <f>IF(ISBLANK(Regressions!C48), " ", Regressions!C48)</f>
        <v>Urban</v>
      </c>
      <c r="D38" s="331">
        <f>IF(ISBLANK(Regressions!D48), " ", Regressions!D48)</f>
        <v>242649.65507011421</v>
      </c>
      <c r="E38" s="207" t="e">
        <f>IF(ISNUMBER(Regressions!E48),ROUND(Regressions!E48, 1), NA())</f>
        <v>#N/A</v>
      </c>
      <c r="F38" s="332" t="e">
        <f>IF(ISNUMBER(Regressions!F48),ROUND(Regressions!F48, 1), NA())</f>
        <v>#N/A</v>
      </c>
      <c r="G38" s="229" t="e">
        <f>IF(ISNUMBER(Regressions!G48),ROUND(Regressions!G48, 1), NA())</f>
        <v>#N/A</v>
      </c>
      <c r="H38" s="333" t="e">
        <f>IF(ISNUMBER(Regressions!H48),ROUND(Regressions!H48, 1), NA())</f>
        <v>#N/A</v>
      </c>
      <c r="I38" s="230" t="e">
        <f>IF(ISNUMBER(Regressions!I48),ROUND(Regressions!I48, 1), NA())</f>
        <v>#N/A</v>
      </c>
      <c r="J38" s="334" t="e">
        <f>IF(ISNUMBER(Regressions!K48),ROUND(Regressions!K48, 1), NA())</f>
        <v>#N/A</v>
      </c>
      <c r="K38" s="332" t="e">
        <f>IF(ISNUMBER(Regressions!L48),ROUND(Regressions!L48, 1), NA())</f>
        <v>#N/A</v>
      </c>
      <c r="L38" s="231" t="e">
        <f>IF(ISNUMBER(Regressions!M48),ROUND(Regressions!M48, 1), NA())</f>
        <v>#N/A</v>
      </c>
      <c r="M38" s="333" t="e">
        <f>IF(ISNUMBER(Regressions!N48),ROUND(Regressions!N48, 1), NA())</f>
        <v>#N/A</v>
      </c>
      <c r="N38" s="230" t="e">
        <f>IF(ISNUMBER(Regressions!O48),ROUND(Regressions!O48, 1), NA())</f>
        <v>#N/A</v>
      </c>
      <c r="O38" s="334" t="e">
        <f>IF(ISNUMBER(Regressions!Q48),ROUND(Regressions!Q48, 1), NA())</f>
        <v>#N/A</v>
      </c>
      <c r="P38" s="332" t="e">
        <f>IF(ISNUMBER(Regressions!R48),ROUND(Regressions!R48, 1), NA())</f>
        <v>#N/A</v>
      </c>
      <c r="Q38" s="208" t="e">
        <f>IF(ISNUMBER(Regressions!S48),ROUND(Regressions!S48, 1), NA())</f>
        <v>#N/A</v>
      </c>
      <c r="R38" s="333" t="e">
        <f>IF(ISNUMBER(Regressions!T48),ROUND(Regressions!T48, 1), NA())</f>
        <v>#N/A</v>
      </c>
      <c r="S38" s="230" t="e">
        <f>IF(ISNUMBER(Regressions!U48),ROUND(Regressions!U48, 1), NA())</f>
        <v>#N/A</v>
      </c>
    </row>
    <row xmlns:x14ac="http://schemas.microsoft.com/office/spreadsheetml/2009/9/ac" r="39" x14ac:dyDescent="0.2">
      <c r="A39" s="329" t="str">
        <f>IF(ISBLANK(Regressions!A49), " ", Regressions!A49)</f>
        <v>Papua New Guinea</v>
      </c>
      <c r="B39" s="330">
        <f>IF(ISBLANK(Regressions!B49), " ", Regressions!B49)</f>
        <v>2004</v>
      </c>
      <c r="C39" s="335" t="str">
        <f>IF(ISBLANK(Regressions!C49), " ", Regressions!C49)</f>
        <v>Urban</v>
      </c>
      <c r="D39" s="331">
        <f>IF(ISBLANK(Regressions!D49), " ", Regressions!D49)</f>
        <v>249416.0164557551</v>
      </c>
      <c r="E39" s="207" t="e">
        <f>IF(ISNUMBER(Regressions!E49),ROUND(Regressions!E49, 1), NA())</f>
        <v>#N/A</v>
      </c>
      <c r="F39" s="332" t="e">
        <f>IF(ISNUMBER(Regressions!F49),ROUND(Regressions!F49, 1), NA())</f>
        <v>#N/A</v>
      </c>
      <c r="G39" s="229" t="e">
        <f>IF(ISNUMBER(Regressions!G49),ROUND(Regressions!G49, 1), NA())</f>
        <v>#N/A</v>
      </c>
      <c r="H39" s="333" t="e">
        <f>IF(ISNUMBER(Regressions!H49),ROUND(Regressions!H49, 1), NA())</f>
        <v>#N/A</v>
      </c>
      <c r="I39" s="230" t="e">
        <f>IF(ISNUMBER(Regressions!I49),ROUND(Regressions!I49, 1), NA())</f>
        <v>#N/A</v>
      </c>
      <c r="J39" s="334" t="e">
        <f>IF(ISNUMBER(Regressions!K49),ROUND(Regressions!K49, 1), NA())</f>
        <v>#N/A</v>
      </c>
      <c r="K39" s="332" t="e">
        <f>IF(ISNUMBER(Regressions!L49),ROUND(Regressions!L49, 1), NA())</f>
        <v>#N/A</v>
      </c>
      <c r="L39" s="231" t="e">
        <f>IF(ISNUMBER(Regressions!M49),ROUND(Regressions!M49, 1), NA())</f>
        <v>#N/A</v>
      </c>
      <c r="M39" s="333" t="e">
        <f>IF(ISNUMBER(Regressions!N49),ROUND(Regressions!N49, 1), NA())</f>
        <v>#N/A</v>
      </c>
      <c r="N39" s="230" t="e">
        <f>IF(ISNUMBER(Regressions!O49),ROUND(Regressions!O49, 1), NA())</f>
        <v>#N/A</v>
      </c>
      <c r="O39" s="334" t="e">
        <f>IF(ISNUMBER(Regressions!Q49),ROUND(Regressions!Q49, 1), NA())</f>
        <v>#N/A</v>
      </c>
      <c r="P39" s="332" t="e">
        <f>IF(ISNUMBER(Regressions!R49),ROUND(Regressions!R49, 1), NA())</f>
        <v>#N/A</v>
      </c>
      <c r="Q39" s="208" t="e">
        <f>IF(ISNUMBER(Regressions!S49),ROUND(Regressions!S49, 1), NA())</f>
        <v>#N/A</v>
      </c>
      <c r="R39" s="333" t="e">
        <f>IF(ISNUMBER(Regressions!T49),ROUND(Regressions!T49, 1), NA())</f>
        <v>#N/A</v>
      </c>
      <c r="S39" s="230" t="e">
        <f>IF(ISNUMBER(Regressions!U49),ROUND(Regressions!U49, 1), NA())</f>
        <v>#N/A</v>
      </c>
    </row>
    <row xmlns:x14ac="http://schemas.microsoft.com/office/spreadsheetml/2009/9/ac" r="40" x14ac:dyDescent="0.2">
      <c r="A40" s="329" t="str">
        <f>IF(ISBLANK(Regressions!A50), " ", Regressions!A50)</f>
        <v>Papua New Guinea</v>
      </c>
      <c r="B40" s="330">
        <f>IF(ISBLANK(Regressions!B50), " ", Regressions!B50)</f>
        <v>2005</v>
      </c>
      <c r="C40" s="335" t="str">
        <f>IF(ISBLANK(Regressions!C50), " ", Regressions!C50)</f>
        <v>Urban</v>
      </c>
      <c r="D40" s="331">
        <f>IF(ISBLANK(Regressions!D50), " ", Regressions!D50)</f>
        <v>256217.11319617269</v>
      </c>
      <c r="E40" s="207" t="e">
        <f>IF(ISNUMBER(Regressions!E50),ROUND(Regressions!E50, 1), NA())</f>
        <v>#N/A</v>
      </c>
      <c r="F40" s="332" t="e">
        <f>IF(ISNUMBER(Regressions!F50),ROUND(Regressions!F50, 1), NA())</f>
        <v>#N/A</v>
      </c>
      <c r="G40" s="229" t="e">
        <f>IF(ISNUMBER(Regressions!G50),ROUND(Regressions!G50, 1), NA())</f>
        <v>#N/A</v>
      </c>
      <c r="H40" s="333" t="e">
        <f>IF(ISNUMBER(Regressions!H50),ROUND(Regressions!H50, 1), NA())</f>
        <v>#N/A</v>
      </c>
      <c r="I40" s="230" t="e">
        <f>IF(ISNUMBER(Regressions!I50),ROUND(Regressions!I50, 1), NA())</f>
        <v>#N/A</v>
      </c>
      <c r="J40" s="334" t="e">
        <f>IF(ISNUMBER(Regressions!K50),ROUND(Regressions!K50, 1), NA())</f>
        <v>#N/A</v>
      </c>
      <c r="K40" s="332" t="e">
        <f>IF(ISNUMBER(Regressions!L50),ROUND(Regressions!L50, 1), NA())</f>
        <v>#N/A</v>
      </c>
      <c r="L40" s="231" t="e">
        <f>IF(ISNUMBER(Regressions!M50),ROUND(Regressions!M50, 1), NA())</f>
        <v>#N/A</v>
      </c>
      <c r="M40" s="333" t="e">
        <f>IF(ISNUMBER(Regressions!N50),ROUND(Regressions!N50, 1), NA())</f>
        <v>#N/A</v>
      </c>
      <c r="N40" s="230" t="e">
        <f>IF(ISNUMBER(Regressions!O50),ROUND(Regressions!O50, 1), NA())</f>
        <v>#N/A</v>
      </c>
      <c r="O40" s="334" t="e">
        <f>IF(ISNUMBER(Regressions!Q50),ROUND(Regressions!Q50, 1), NA())</f>
        <v>#N/A</v>
      </c>
      <c r="P40" s="332" t="e">
        <f>IF(ISNUMBER(Regressions!R50),ROUND(Regressions!R50, 1), NA())</f>
        <v>#N/A</v>
      </c>
      <c r="Q40" s="208" t="e">
        <f>IF(ISNUMBER(Regressions!S50),ROUND(Regressions!S50, 1), NA())</f>
        <v>#N/A</v>
      </c>
      <c r="R40" s="333" t="e">
        <f>IF(ISNUMBER(Regressions!T50),ROUND(Regressions!T50, 1), NA())</f>
        <v>#N/A</v>
      </c>
      <c r="S40" s="230" t="e">
        <f>IF(ISNUMBER(Regressions!U50),ROUND(Regressions!U50, 1), NA())</f>
        <v>#N/A</v>
      </c>
    </row>
    <row xmlns:x14ac="http://schemas.microsoft.com/office/spreadsheetml/2009/9/ac" r="41" x14ac:dyDescent="0.2">
      <c r="A41" s="329" t="str">
        <f>IF(ISBLANK(Regressions!A51), " ", Regressions!A51)</f>
        <v>Papua New Guinea</v>
      </c>
      <c r="B41" s="330">
        <f>IF(ISBLANK(Regressions!B51), " ", Regressions!B51)</f>
        <v>2006</v>
      </c>
      <c r="C41" s="335" t="str">
        <f>IF(ISBLANK(Regressions!C51), " ", Regressions!C51)</f>
        <v>Urban</v>
      </c>
      <c r="D41" s="331">
        <f>IF(ISBLANK(Regressions!D51), " ", Regressions!D51)</f>
        <v>263091.52085689543</v>
      </c>
      <c r="E41" s="207" t="e">
        <f>IF(ISNUMBER(Regressions!E51),ROUND(Regressions!E51, 1), NA())</f>
        <v>#N/A</v>
      </c>
      <c r="F41" s="332" t="e">
        <f>IF(ISNUMBER(Regressions!F51),ROUND(Regressions!F51, 1), NA())</f>
        <v>#N/A</v>
      </c>
      <c r="G41" s="229" t="e">
        <f>IF(ISNUMBER(Regressions!G51),ROUND(Regressions!G51, 1), NA())</f>
        <v>#N/A</v>
      </c>
      <c r="H41" s="333" t="e">
        <f>IF(ISNUMBER(Regressions!H51),ROUND(Regressions!H51, 1), NA())</f>
        <v>#N/A</v>
      </c>
      <c r="I41" s="230" t="e">
        <f>IF(ISNUMBER(Regressions!I51),ROUND(Regressions!I51, 1), NA())</f>
        <v>#N/A</v>
      </c>
      <c r="J41" s="334" t="e">
        <f>IF(ISNUMBER(Regressions!K51),ROUND(Regressions!K51, 1), NA())</f>
        <v>#N/A</v>
      </c>
      <c r="K41" s="332" t="e">
        <f>IF(ISNUMBER(Regressions!L51),ROUND(Regressions!L51, 1), NA())</f>
        <v>#N/A</v>
      </c>
      <c r="L41" s="231" t="e">
        <f>IF(ISNUMBER(Regressions!M51),ROUND(Regressions!M51, 1), NA())</f>
        <v>#N/A</v>
      </c>
      <c r="M41" s="333" t="e">
        <f>IF(ISNUMBER(Regressions!N51),ROUND(Regressions!N51, 1), NA())</f>
        <v>#N/A</v>
      </c>
      <c r="N41" s="230" t="e">
        <f>IF(ISNUMBER(Regressions!O51),ROUND(Regressions!O51, 1), NA())</f>
        <v>#N/A</v>
      </c>
      <c r="O41" s="334" t="e">
        <f>IF(ISNUMBER(Regressions!Q51),ROUND(Regressions!Q51, 1), NA())</f>
        <v>#N/A</v>
      </c>
      <c r="P41" s="332" t="e">
        <f>IF(ISNUMBER(Regressions!R51),ROUND(Regressions!R51, 1), NA())</f>
        <v>#N/A</v>
      </c>
      <c r="Q41" s="208" t="e">
        <f>IF(ISNUMBER(Regressions!S51),ROUND(Regressions!S51, 1), NA())</f>
        <v>#N/A</v>
      </c>
      <c r="R41" s="333" t="e">
        <f>IF(ISNUMBER(Regressions!T51),ROUND(Regressions!T51, 1), NA())</f>
        <v>#N/A</v>
      </c>
      <c r="S41" s="230" t="e">
        <f>IF(ISNUMBER(Regressions!U51),ROUND(Regressions!U51, 1), NA())</f>
        <v>#N/A</v>
      </c>
    </row>
    <row xmlns:x14ac="http://schemas.microsoft.com/office/spreadsheetml/2009/9/ac" r="42" x14ac:dyDescent="0.2">
      <c r="A42" s="329" t="str">
        <f>IF(ISBLANK(Regressions!A52), " ", Regressions!A52)</f>
        <v>Papua New Guinea</v>
      </c>
      <c r="B42" s="330">
        <f>IF(ISBLANK(Regressions!B52), " ", Regressions!B52)</f>
        <v>2007</v>
      </c>
      <c r="C42" s="335" t="str">
        <f>IF(ISBLANK(Regressions!C52), " ", Regressions!C52)</f>
        <v>Urban</v>
      </c>
      <c r="D42" s="331">
        <f>IF(ISBLANK(Regressions!D52), " ", Regressions!D52)</f>
        <v>269968.82256467821</v>
      </c>
      <c r="E42" s="207" t="e">
        <f>IF(ISNUMBER(Regressions!E52),ROUND(Regressions!E52, 1), NA())</f>
        <v>#N/A</v>
      </c>
      <c r="F42" s="332" t="e">
        <f>IF(ISNUMBER(Regressions!F52),ROUND(Regressions!F52, 1), NA())</f>
        <v>#N/A</v>
      </c>
      <c r="G42" s="229" t="e">
        <f>IF(ISNUMBER(Regressions!G52),ROUND(Regressions!G52, 1), NA())</f>
        <v>#N/A</v>
      </c>
      <c r="H42" s="333" t="e">
        <f>IF(ISNUMBER(Regressions!H52),ROUND(Regressions!H52, 1), NA())</f>
        <v>#N/A</v>
      </c>
      <c r="I42" s="230" t="e">
        <f>IF(ISNUMBER(Regressions!I52),ROUND(Regressions!I52, 1), NA())</f>
        <v>#N/A</v>
      </c>
      <c r="J42" s="334" t="e">
        <f>IF(ISNUMBER(Regressions!K52),ROUND(Regressions!K52, 1), NA())</f>
        <v>#N/A</v>
      </c>
      <c r="K42" s="332" t="e">
        <f>IF(ISNUMBER(Regressions!L52),ROUND(Regressions!L52, 1), NA())</f>
        <v>#N/A</v>
      </c>
      <c r="L42" s="231" t="e">
        <f>IF(ISNUMBER(Regressions!M52),ROUND(Regressions!M52, 1), NA())</f>
        <v>#N/A</v>
      </c>
      <c r="M42" s="333" t="e">
        <f>IF(ISNUMBER(Regressions!N52),ROUND(Regressions!N52, 1), NA())</f>
        <v>#N/A</v>
      </c>
      <c r="N42" s="230" t="e">
        <f>IF(ISNUMBER(Regressions!O52),ROUND(Regressions!O52, 1), NA())</f>
        <v>#N/A</v>
      </c>
      <c r="O42" s="334" t="e">
        <f>IF(ISNUMBER(Regressions!Q52),ROUND(Regressions!Q52, 1), NA())</f>
        <v>#N/A</v>
      </c>
      <c r="P42" s="332" t="e">
        <f>IF(ISNUMBER(Regressions!R52),ROUND(Regressions!R52, 1), NA())</f>
        <v>#N/A</v>
      </c>
      <c r="Q42" s="208" t="e">
        <f>IF(ISNUMBER(Regressions!S52),ROUND(Regressions!S52, 1), NA())</f>
        <v>#N/A</v>
      </c>
      <c r="R42" s="333" t="e">
        <f>IF(ISNUMBER(Regressions!T52),ROUND(Regressions!T52, 1), NA())</f>
        <v>#N/A</v>
      </c>
      <c r="S42" s="230" t="e">
        <f>IF(ISNUMBER(Regressions!U52),ROUND(Regressions!U52, 1), NA())</f>
        <v>#N/A</v>
      </c>
    </row>
    <row xmlns:x14ac="http://schemas.microsoft.com/office/spreadsheetml/2009/9/ac" r="43" x14ac:dyDescent="0.2">
      <c r="A43" s="329" t="str">
        <f>IF(ISBLANK(Regressions!A53), " ", Regressions!A53)</f>
        <v>Papua New Guinea</v>
      </c>
      <c r="B43" s="330">
        <f>IF(ISBLANK(Regressions!B53), " ", Regressions!B53)</f>
        <v>2008</v>
      </c>
      <c r="C43" s="335" t="str">
        <f>IF(ISBLANK(Regressions!C53), " ", Regressions!C53)</f>
        <v>Urban</v>
      </c>
      <c r="D43" s="331">
        <f>IF(ISBLANK(Regressions!D53), " ", Regressions!D53)</f>
        <v>276919.92492332461</v>
      </c>
      <c r="E43" s="207" t="e">
        <f>IF(ISNUMBER(Regressions!E53),ROUND(Regressions!E53, 1), NA())</f>
        <v>#N/A</v>
      </c>
      <c r="F43" s="332" t="e">
        <f>IF(ISNUMBER(Regressions!F53),ROUND(Regressions!F53, 1), NA())</f>
        <v>#N/A</v>
      </c>
      <c r="G43" s="229" t="e">
        <f>IF(ISNUMBER(Regressions!G53),ROUND(Regressions!G53, 1), NA())</f>
        <v>#N/A</v>
      </c>
      <c r="H43" s="333" t="e">
        <f>IF(ISNUMBER(Regressions!H53),ROUND(Regressions!H53, 1), NA())</f>
        <v>#N/A</v>
      </c>
      <c r="I43" s="230" t="e">
        <f>IF(ISNUMBER(Regressions!I53),ROUND(Regressions!I53, 1), NA())</f>
        <v>#N/A</v>
      </c>
      <c r="J43" s="334" t="e">
        <f>IF(ISNUMBER(Regressions!K53),ROUND(Regressions!K53, 1), NA())</f>
        <v>#N/A</v>
      </c>
      <c r="K43" s="332" t="e">
        <f>IF(ISNUMBER(Regressions!L53),ROUND(Regressions!L53, 1), NA())</f>
        <v>#N/A</v>
      </c>
      <c r="L43" s="231" t="e">
        <f>IF(ISNUMBER(Regressions!M53),ROUND(Regressions!M53, 1), NA())</f>
        <v>#N/A</v>
      </c>
      <c r="M43" s="333" t="e">
        <f>IF(ISNUMBER(Regressions!N53),ROUND(Regressions!N53, 1), NA())</f>
        <v>#N/A</v>
      </c>
      <c r="N43" s="230" t="e">
        <f>IF(ISNUMBER(Regressions!O53),ROUND(Regressions!O53, 1), NA())</f>
        <v>#N/A</v>
      </c>
      <c r="O43" s="334" t="e">
        <f>IF(ISNUMBER(Regressions!Q53),ROUND(Regressions!Q53, 1), NA())</f>
        <v>#N/A</v>
      </c>
      <c r="P43" s="332" t="e">
        <f>IF(ISNUMBER(Regressions!R53),ROUND(Regressions!R53, 1), NA())</f>
        <v>#N/A</v>
      </c>
      <c r="Q43" s="208" t="e">
        <f>IF(ISNUMBER(Regressions!S53),ROUND(Regressions!S53, 1), NA())</f>
        <v>#N/A</v>
      </c>
      <c r="R43" s="333" t="e">
        <f>IF(ISNUMBER(Regressions!T53),ROUND(Regressions!T53, 1), NA())</f>
        <v>#N/A</v>
      </c>
      <c r="S43" s="230" t="e">
        <f>IF(ISNUMBER(Regressions!U53),ROUND(Regressions!U53, 1), NA())</f>
        <v>#N/A</v>
      </c>
    </row>
    <row xmlns:x14ac="http://schemas.microsoft.com/office/spreadsheetml/2009/9/ac" r="44" x14ac:dyDescent="0.2">
      <c r="A44" s="329" t="str">
        <f>IF(ISBLANK(Regressions!A54), " ", Regressions!A54)</f>
        <v>Papua New Guinea</v>
      </c>
      <c r="B44" s="330">
        <f>IF(ISBLANK(Regressions!B54), " ", Regressions!B54)</f>
        <v>2009</v>
      </c>
      <c r="C44" s="335" t="str">
        <f>IF(ISBLANK(Regressions!C54), " ", Regressions!C54)</f>
        <v>Urban</v>
      </c>
      <c r="D44" s="331">
        <f>IF(ISBLANK(Regressions!D54), " ", Regressions!D54)</f>
        <v>284011.03851795191</v>
      </c>
      <c r="E44" s="207" t="e">
        <f>IF(ISNUMBER(Regressions!E54),ROUND(Regressions!E54, 1), NA())</f>
        <v>#N/A</v>
      </c>
      <c r="F44" s="332" t="e">
        <f>IF(ISNUMBER(Regressions!F54),ROUND(Regressions!F54, 1), NA())</f>
        <v>#N/A</v>
      </c>
      <c r="G44" s="229" t="e">
        <f>IF(ISNUMBER(Regressions!G54),ROUND(Regressions!G54, 1), NA())</f>
        <v>#N/A</v>
      </c>
      <c r="H44" s="333" t="e">
        <f>IF(ISNUMBER(Regressions!H54),ROUND(Regressions!H54, 1), NA())</f>
        <v>#N/A</v>
      </c>
      <c r="I44" s="230" t="e">
        <f>IF(ISNUMBER(Regressions!I54),ROUND(Regressions!I54, 1), NA())</f>
        <v>#N/A</v>
      </c>
      <c r="J44" s="334" t="e">
        <f>IF(ISNUMBER(Regressions!K54),ROUND(Regressions!K54, 1), NA())</f>
        <v>#N/A</v>
      </c>
      <c r="K44" s="332" t="e">
        <f>IF(ISNUMBER(Regressions!L54),ROUND(Regressions!L54, 1), NA())</f>
        <v>#N/A</v>
      </c>
      <c r="L44" s="231" t="e">
        <f>IF(ISNUMBER(Regressions!M54),ROUND(Regressions!M54, 1), NA())</f>
        <v>#N/A</v>
      </c>
      <c r="M44" s="333" t="e">
        <f>IF(ISNUMBER(Regressions!N54),ROUND(Regressions!N54, 1), NA())</f>
        <v>#N/A</v>
      </c>
      <c r="N44" s="230" t="e">
        <f>IF(ISNUMBER(Regressions!O54),ROUND(Regressions!O54, 1), NA())</f>
        <v>#N/A</v>
      </c>
      <c r="O44" s="334" t="e">
        <f>IF(ISNUMBER(Regressions!Q54),ROUND(Regressions!Q54, 1), NA())</f>
        <v>#N/A</v>
      </c>
      <c r="P44" s="332" t="e">
        <f>IF(ISNUMBER(Regressions!R54),ROUND(Regressions!R54, 1), NA())</f>
        <v>#N/A</v>
      </c>
      <c r="Q44" s="208" t="e">
        <f>IF(ISNUMBER(Regressions!S54),ROUND(Regressions!S54, 1), NA())</f>
        <v>#N/A</v>
      </c>
      <c r="R44" s="333" t="e">
        <f>IF(ISNUMBER(Regressions!T54),ROUND(Regressions!T54, 1), NA())</f>
        <v>#N/A</v>
      </c>
      <c r="S44" s="230" t="e">
        <f>IF(ISNUMBER(Regressions!U54),ROUND(Regressions!U54, 1), NA())</f>
        <v>#N/A</v>
      </c>
    </row>
    <row xmlns:x14ac="http://schemas.microsoft.com/office/spreadsheetml/2009/9/ac" r="45" x14ac:dyDescent="0.2">
      <c r="A45" s="329" t="str">
        <f>IF(ISBLANK(Regressions!A55), " ", Regressions!A55)</f>
        <v>Papua New Guinea</v>
      </c>
      <c r="B45" s="330">
        <f>IF(ISBLANK(Regressions!B55), " ", Regressions!B55)</f>
        <v>2010</v>
      </c>
      <c r="C45" s="335" t="str">
        <f>IF(ISBLANK(Regressions!C55), " ", Regressions!C55)</f>
        <v>Urban</v>
      </c>
      <c r="D45" s="331">
        <f>IF(ISBLANK(Regressions!D55), " ", Regressions!D55)</f>
        <v>291228.91226466169</v>
      </c>
      <c r="E45" s="207" t="e">
        <f>IF(ISNUMBER(Regressions!E55),ROUND(Regressions!E55, 1), NA())</f>
        <v>#N/A</v>
      </c>
      <c r="F45" s="332" t="e">
        <f>IF(ISNUMBER(Regressions!F55),ROUND(Regressions!F55, 1), NA())</f>
        <v>#N/A</v>
      </c>
      <c r="G45" s="229" t="e">
        <f>IF(ISNUMBER(Regressions!G55),ROUND(Regressions!G55, 1), NA())</f>
        <v>#N/A</v>
      </c>
      <c r="H45" s="333" t="e">
        <f>IF(ISNUMBER(Regressions!H55),ROUND(Regressions!H55, 1), NA())</f>
        <v>#N/A</v>
      </c>
      <c r="I45" s="230" t="e">
        <f>IF(ISNUMBER(Regressions!I55),ROUND(Regressions!I55, 1), NA())</f>
        <v>#N/A</v>
      </c>
      <c r="J45" s="334" t="e">
        <f>IF(ISNUMBER(Regressions!K55),ROUND(Regressions!K55, 1), NA())</f>
        <v>#N/A</v>
      </c>
      <c r="K45" s="332" t="e">
        <f>IF(ISNUMBER(Regressions!L55),ROUND(Regressions!L55, 1), NA())</f>
        <v>#N/A</v>
      </c>
      <c r="L45" s="231" t="e">
        <f>IF(ISNUMBER(Regressions!M55),ROUND(Regressions!M55, 1), NA())</f>
        <v>#N/A</v>
      </c>
      <c r="M45" s="333" t="e">
        <f>IF(ISNUMBER(Regressions!N55),ROUND(Regressions!N55, 1), NA())</f>
        <v>#N/A</v>
      </c>
      <c r="N45" s="230" t="e">
        <f>IF(ISNUMBER(Regressions!O55),ROUND(Regressions!O55, 1), NA())</f>
        <v>#N/A</v>
      </c>
      <c r="O45" s="334" t="e">
        <f>IF(ISNUMBER(Regressions!Q55),ROUND(Regressions!Q55, 1), NA())</f>
        <v>#N/A</v>
      </c>
      <c r="P45" s="332" t="e">
        <f>IF(ISNUMBER(Regressions!R55),ROUND(Regressions!R55, 1), NA())</f>
        <v>#N/A</v>
      </c>
      <c r="Q45" s="208" t="e">
        <f>IF(ISNUMBER(Regressions!S55),ROUND(Regressions!S55, 1), NA())</f>
        <v>#N/A</v>
      </c>
      <c r="R45" s="333" t="e">
        <f>IF(ISNUMBER(Regressions!T55),ROUND(Regressions!T55, 1), NA())</f>
        <v>#N/A</v>
      </c>
      <c r="S45" s="230" t="e">
        <f>IF(ISNUMBER(Regressions!U55),ROUND(Regressions!U55, 1), NA())</f>
        <v>#N/A</v>
      </c>
    </row>
    <row xmlns:x14ac="http://schemas.microsoft.com/office/spreadsheetml/2009/9/ac" r="46" x14ac:dyDescent="0.2">
      <c r="A46" s="329" t="str">
        <f>IF(ISBLANK(Regressions!A56), " ", Regressions!A56)</f>
        <v>Papua New Guinea</v>
      </c>
      <c r="B46" s="330">
        <f>IF(ISBLANK(Regressions!B56), " ", Regressions!B56)</f>
        <v>2011</v>
      </c>
      <c r="C46" s="335" t="str">
        <f>IF(ISBLANK(Regressions!C56), " ", Regressions!C56)</f>
        <v>Urban</v>
      </c>
      <c r="D46" s="331">
        <f>IF(ISBLANK(Regressions!D56), " ", Regressions!D56)</f>
        <v>298472.2</v>
      </c>
      <c r="E46" s="207" t="e">
        <f>IF(ISNUMBER(Regressions!E56),ROUND(Regressions!E56, 1), NA())</f>
        <v>#N/A</v>
      </c>
      <c r="F46" s="332" t="e">
        <f>IF(ISNUMBER(Regressions!F56),ROUND(Regressions!F56, 1), NA())</f>
        <v>#N/A</v>
      </c>
      <c r="G46" s="229" t="e">
        <f>IF(ISNUMBER(Regressions!G56),ROUND(Regressions!G56, 1), NA())</f>
        <v>#N/A</v>
      </c>
      <c r="H46" s="333" t="e">
        <f>IF(ISNUMBER(Regressions!H56),ROUND(Regressions!H56, 1), NA())</f>
        <v>#N/A</v>
      </c>
      <c r="I46" s="230" t="e">
        <f>IF(ISNUMBER(Regressions!I56),ROUND(Regressions!I56, 1), NA())</f>
        <v>#N/A</v>
      </c>
      <c r="J46" s="334" t="e">
        <f>IF(ISNUMBER(Regressions!K56),ROUND(Regressions!K56, 1), NA())</f>
        <v>#N/A</v>
      </c>
      <c r="K46" s="332" t="e">
        <f>IF(ISNUMBER(Regressions!L56),ROUND(Regressions!L56, 1), NA())</f>
        <v>#N/A</v>
      </c>
      <c r="L46" s="231" t="e">
        <f>IF(ISNUMBER(Regressions!M56),ROUND(Regressions!M56, 1), NA())</f>
        <v>#N/A</v>
      </c>
      <c r="M46" s="333" t="e">
        <f>IF(ISNUMBER(Regressions!N56),ROUND(Regressions!N56, 1), NA())</f>
        <v>#N/A</v>
      </c>
      <c r="N46" s="230" t="e">
        <f>IF(ISNUMBER(Regressions!O56),ROUND(Regressions!O56, 1), NA())</f>
        <v>#N/A</v>
      </c>
      <c r="O46" s="334" t="e">
        <f>IF(ISNUMBER(Regressions!Q56),ROUND(Regressions!Q56, 1), NA())</f>
        <v>#N/A</v>
      </c>
      <c r="P46" s="332" t="e">
        <f>IF(ISNUMBER(Regressions!R56),ROUND(Regressions!R56, 1), NA())</f>
        <v>#N/A</v>
      </c>
      <c r="Q46" s="208" t="e">
        <f>IF(ISNUMBER(Regressions!S56),ROUND(Regressions!S56, 1), NA())</f>
        <v>#N/A</v>
      </c>
      <c r="R46" s="333" t="e">
        <f>IF(ISNUMBER(Regressions!T56),ROUND(Regressions!T56, 1), NA())</f>
        <v>#N/A</v>
      </c>
      <c r="S46" s="230" t="e">
        <f>IF(ISNUMBER(Regressions!U56),ROUND(Regressions!U56, 1), NA())</f>
        <v>#N/A</v>
      </c>
    </row>
    <row xmlns:x14ac="http://schemas.microsoft.com/office/spreadsheetml/2009/9/ac" r="47" x14ac:dyDescent="0.2">
      <c r="A47" s="329" t="str">
        <f>IF(ISBLANK(Regressions!A57), " ", Regressions!A57)</f>
        <v>Papua New Guinea</v>
      </c>
      <c r="B47" s="330">
        <f>IF(ISBLANK(Regressions!B57), " ", Regressions!B57)</f>
        <v>2012</v>
      </c>
      <c r="C47" s="335" t="str">
        <f>IF(ISBLANK(Regressions!C57), " ", Regressions!C57)</f>
        <v>Urban</v>
      </c>
      <c r="D47" s="331">
        <f>IF(ISBLANK(Regressions!D57), " ", Regressions!D57)</f>
        <v>386385.74302545551</v>
      </c>
      <c r="E47" s="207" t="e">
        <f>IF(ISNUMBER(Regressions!E57),ROUND(Regressions!E57, 1), NA())</f>
        <v>#N/A</v>
      </c>
      <c r="F47" s="332" t="e">
        <f>IF(ISNUMBER(Regressions!F57),ROUND(Regressions!F57, 1), NA())</f>
        <v>#N/A</v>
      </c>
      <c r="G47" s="229" t="e">
        <f>IF(ISNUMBER(Regressions!G57),ROUND(Regressions!G57, 1), NA())</f>
        <v>#N/A</v>
      </c>
      <c r="H47" s="333" t="e">
        <f>IF(ISNUMBER(Regressions!H57),ROUND(Regressions!H57, 1), NA())</f>
        <v>#N/A</v>
      </c>
      <c r="I47" s="230" t="e">
        <f>IF(ISNUMBER(Regressions!I57),ROUND(Regressions!I57, 1), NA())</f>
        <v>#N/A</v>
      </c>
      <c r="J47" s="334" t="e">
        <f>IF(ISNUMBER(Regressions!K57),ROUND(Regressions!K57, 1), NA())</f>
        <v>#N/A</v>
      </c>
      <c r="K47" s="332" t="e">
        <f>IF(ISNUMBER(Regressions!L57),ROUND(Regressions!L57, 1), NA())</f>
        <v>#N/A</v>
      </c>
      <c r="L47" s="231" t="e">
        <f>IF(ISNUMBER(Regressions!M57),ROUND(Regressions!M57, 1), NA())</f>
        <v>#N/A</v>
      </c>
      <c r="M47" s="333" t="e">
        <f>IF(ISNUMBER(Regressions!N57),ROUND(Regressions!N57, 1), NA())</f>
        <v>#N/A</v>
      </c>
      <c r="N47" s="230" t="e">
        <f>IF(ISNUMBER(Regressions!O57),ROUND(Regressions!O57, 1), NA())</f>
        <v>#N/A</v>
      </c>
      <c r="O47" s="334">
        <f>IF(ISNUMBER(Regressions!Q57),ROUND(Regressions!Q57, 1), NA())</f>
        <v>55.7</v>
      </c>
      <c r="P47" s="332">
        <f>IF(ISNUMBER(Regressions!R57),ROUND(Regressions!R57, 1), NA())</f>
        <v>49.9</v>
      </c>
      <c r="Q47" s="208">
        <f>IF(ISNUMBER(Regressions!S57),ROUND(Regressions!S57, 1), NA())</f>
        <v>5.8</v>
      </c>
      <c r="R47" s="333">
        <f>IF(ISNUMBER(Regressions!T57),ROUND(Regressions!T57, 1), NA())</f>
        <v>44</v>
      </c>
      <c r="S47" s="230">
        <f>IF(ISNUMBER(Regressions!U57),ROUND(Regressions!U57, 1), NA())</f>
        <v>50.1</v>
      </c>
    </row>
    <row xmlns:x14ac="http://schemas.microsoft.com/office/spreadsheetml/2009/9/ac" r="48" x14ac:dyDescent="0.2">
      <c r="A48" s="329" t="str">
        <f>IF(ISBLANK(Regressions!A58), " ", Regressions!A58)</f>
        <v>Papua New Guinea</v>
      </c>
      <c r="B48" s="330">
        <f>IF(ISBLANK(Regressions!B58), " ", Regressions!B58)</f>
        <v>2013</v>
      </c>
      <c r="C48" s="335" t="str">
        <f>IF(ISBLANK(Regressions!C58), " ", Regressions!C58)</f>
        <v>Urban</v>
      </c>
      <c r="D48" s="331">
        <f>IF(ISBLANK(Regressions!D58), " ", Regressions!D58)</f>
        <v>394647.60314791673</v>
      </c>
      <c r="E48" s="207" t="e">
        <f>IF(ISNUMBER(Regressions!E58),ROUND(Regressions!E58, 1), NA())</f>
        <v>#N/A</v>
      </c>
      <c r="F48" s="332" t="e">
        <f>IF(ISNUMBER(Regressions!F58),ROUND(Regressions!F58, 1), NA())</f>
        <v>#N/A</v>
      </c>
      <c r="G48" s="229" t="e">
        <f>IF(ISNUMBER(Regressions!G58),ROUND(Regressions!G58, 1), NA())</f>
        <v>#N/A</v>
      </c>
      <c r="H48" s="333" t="e">
        <f>IF(ISNUMBER(Regressions!H58),ROUND(Regressions!H58, 1), NA())</f>
        <v>#N/A</v>
      </c>
      <c r="I48" s="230" t="e">
        <f>IF(ISNUMBER(Regressions!I58),ROUND(Regressions!I58, 1), NA())</f>
        <v>#N/A</v>
      </c>
      <c r="J48" s="334" t="e">
        <f>IF(ISNUMBER(Regressions!K58),ROUND(Regressions!K58, 1), NA())</f>
        <v>#N/A</v>
      </c>
      <c r="K48" s="332" t="e">
        <f>IF(ISNUMBER(Regressions!L58),ROUND(Regressions!L58, 1), NA())</f>
        <v>#N/A</v>
      </c>
      <c r="L48" s="231" t="e">
        <f>IF(ISNUMBER(Regressions!M58),ROUND(Regressions!M58, 1), NA())</f>
        <v>#N/A</v>
      </c>
      <c r="M48" s="333" t="e">
        <f>IF(ISNUMBER(Regressions!N58),ROUND(Regressions!N58, 1), NA())</f>
        <v>#N/A</v>
      </c>
      <c r="N48" s="230" t="e">
        <f>IF(ISNUMBER(Regressions!O58),ROUND(Regressions!O58, 1), NA())</f>
        <v>#N/A</v>
      </c>
      <c r="O48" s="334">
        <f>IF(ISNUMBER(Regressions!Q58),ROUND(Regressions!Q58, 1), NA())</f>
        <v>55.7</v>
      </c>
      <c r="P48" s="332">
        <f>IF(ISNUMBER(Regressions!R58),ROUND(Regressions!R58, 1), NA())</f>
        <v>49.9</v>
      </c>
      <c r="Q48" s="208">
        <f>IF(ISNUMBER(Regressions!S58),ROUND(Regressions!S58, 1), NA())</f>
        <v>5.8</v>
      </c>
      <c r="R48" s="333">
        <f>IF(ISNUMBER(Regressions!T58),ROUND(Regressions!T58, 1), NA())</f>
        <v>44</v>
      </c>
      <c r="S48" s="230">
        <f>IF(ISNUMBER(Regressions!U58),ROUND(Regressions!U58, 1), NA())</f>
        <v>50.1</v>
      </c>
    </row>
    <row xmlns:x14ac="http://schemas.microsoft.com/office/spreadsheetml/2009/9/ac" r="49" x14ac:dyDescent="0.2">
      <c r="A49" s="329" t="str">
        <f>IF(ISBLANK(Regressions!A59), " ", Regressions!A59)</f>
        <v>Papua New Guinea</v>
      </c>
      <c r="B49" s="330">
        <f>IF(ISBLANK(Regressions!B59), " ", Regressions!B59)</f>
        <v>2014</v>
      </c>
      <c r="C49" s="335" t="str">
        <f>IF(ISBLANK(Regressions!C59), " ", Regressions!C59)</f>
        <v>Urban</v>
      </c>
      <c r="D49" s="331">
        <f>IF(ISBLANK(Regressions!D59), " ", Regressions!D59)</f>
        <v>403309.34787397378</v>
      </c>
      <c r="E49" s="207" t="e">
        <f>IF(ISNUMBER(Regressions!E59),ROUND(Regressions!E59, 1), NA())</f>
        <v>#N/A</v>
      </c>
      <c r="F49" s="332" t="e">
        <f>IF(ISNUMBER(Regressions!F59),ROUND(Regressions!F59, 1), NA())</f>
        <v>#N/A</v>
      </c>
      <c r="G49" s="229" t="e">
        <f>IF(ISNUMBER(Regressions!G59),ROUND(Regressions!G59, 1), NA())</f>
        <v>#N/A</v>
      </c>
      <c r="H49" s="333" t="e">
        <f>IF(ISNUMBER(Regressions!H59),ROUND(Regressions!H59, 1), NA())</f>
        <v>#N/A</v>
      </c>
      <c r="I49" s="230" t="e">
        <f>IF(ISNUMBER(Regressions!I59),ROUND(Regressions!I59, 1), NA())</f>
        <v>#N/A</v>
      </c>
      <c r="J49" s="334" t="e">
        <f>IF(ISNUMBER(Regressions!K59),ROUND(Regressions!K59, 1), NA())</f>
        <v>#N/A</v>
      </c>
      <c r="K49" s="332" t="e">
        <f>IF(ISNUMBER(Regressions!L59),ROUND(Regressions!L59, 1), NA())</f>
        <v>#N/A</v>
      </c>
      <c r="L49" s="231" t="e">
        <f>IF(ISNUMBER(Regressions!M59),ROUND(Regressions!M59, 1), NA())</f>
        <v>#N/A</v>
      </c>
      <c r="M49" s="333" t="e">
        <f>IF(ISNUMBER(Regressions!N59),ROUND(Regressions!N59, 1), NA())</f>
        <v>#N/A</v>
      </c>
      <c r="N49" s="230" t="e">
        <f>IF(ISNUMBER(Regressions!O59),ROUND(Regressions!O59, 1), NA())</f>
        <v>#N/A</v>
      </c>
      <c r="O49" s="334">
        <f>IF(ISNUMBER(Regressions!Q59),ROUND(Regressions!Q59, 1), NA())</f>
        <v>55.7</v>
      </c>
      <c r="P49" s="332">
        <f>IF(ISNUMBER(Regressions!R59),ROUND(Regressions!R59, 1), NA())</f>
        <v>49.9</v>
      </c>
      <c r="Q49" s="208">
        <f>IF(ISNUMBER(Regressions!S59),ROUND(Regressions!S59, 1), NA())</f>
        <v>5.8</v>
      </c>
      <c r="R49" s="333">
        <f>IF(ISNUMBER(Regressions!T59),ROUND(Regressions!T59, 1), NA())</f>
        <v>44</v>
      </c>
      <c r="S49" s="230">
        <f>IF(ISNUMBER(Regressions!U59),ROUND(Regressions!U59, 1), NA())</f>
        <v>50.1</v>
      </c>
    </row>
    <row xmlns:x14ac="http://schemas.microsoft.com/office/spreadsheetml/2009/9/ac" r="50" x14ac:dyDescent="0.2">
      <c r="A50" s="329" t="str">
        <f>IF(ISBLANK(Regressions!A60), " ", Regressions!A60)</f>
        <v>Papua New Guinea</v>
      </c>
      <c r="B50" s="330">
        <f>IF(ISBLANK(Regressions!B60), " ", Regressions!B60)</f>
        <v>2015</v>
      </c>
      <c r="C50" s="335" t="str">
        <f>IF(ISBLANK(Regressions!C60), " ", Regressions!C60)</f>
        <v>Urban</v>
      </c>
      <c r="D50" s="331">
        <f>IF(ISBLANK(Regressions!D60), " ", Regressions!D60)</f>
        <v>412384.24397974968</v>
      </c>
      <c r="E50" s="207" t="e">
        <f>IF(ISNUMBER(Regressions!E60),ROUND(Regressions!E60, 1), NA())</f>
        <v>#N/A</v>
      </c>
      <c r="F50" s="332" t="e">
        <f>IF(ISNUMBER(Regressions!F60),ROUND(Regressions!F60, 1), NA())</f>
        <v>#N/A</v>
      </c>
      <c r="G50" s="229" t="e">
        <f>IF(ISNUMBER(Regressions!G60),ROUND(Regressions!G60, 1), NA())</f>
        <v>#N/A</v>
      </c>
      <c r="H50" s="333" t="e">
        <f>IF(ISNUMBER(Regressions!H60),ROUND(Regressions!H60, 1), NA())</f>
        <v>#N/A</v>
      </c>
      <c r="I50" s="230" t="e">
        <f>IF(ISNUMBER(Regressions!I60),ROUND(Regressions!I60, 1), NA())</f>
        <v>#N/A</v>
      </c>
      <c r="J50" s="334" t="e">
        <f>IF(ISNUMBER(Regressions!K60),ROUND(Regressions!K60, 1), NA())</f>
        <v>#N/A</v>
      </c>
      <c r="K50" s="332" t="e">
        <f>IF(ISNUMBER(Regressions!L60),ROUND(Regressions!L60, 1), NA())</f>
        <v>#N/A</v>
      </c>
      <c r="L50" s="231" t="e">
        <f>IF(ISNUMBER(Regressions!M60),ROUND(Regressions!M60, 1), NA())</f>
        <v>#N/A</v>
      </c>
      <c r="M50" s="333" t="e">
        <f>IF(ISNUMBER(Regressions!N60),ROUND(Regressions!N60, 1), NA())</f>
        <v>#N/A</v>
      </c>
      <c r="N50" s="230" t="e">
        <f>IF(ISNUMBER(Regressions!O60),ROUND(Regressions!O60, 1), NA())</f>
        <v>#N/A</v>
      </c>
      <c r="O50" s="334">
        <f>IF(ISNUMBER(Regressions!Q60),ROUND(Regressions!Q60, 1), NA())</f>
        <v>55.7</v>
      </c>
      <c r="P50" s="332">
        <f>IF(ISNUMBER(Regressions!R60),ROUND(Regressions!R60, 1), NA())</f>
        <v>49.9</v>
      </c>
      <c r="Q50" s="208">
        <f>IF(ISNUMBER(Regressions!S60),ROUND(Regressions!S60, 1), NA())</f>
        <v>5.8</v>
      </c>
      <c r="R50" s="333">
        <f>IF(ISNUMBER(Regressions!T60),ROUND(Regressions!T60, 1), NA())</f>
        <v>44</v>
      </c>
      <c r="S50" s="230">
        <f>IF(ISNUMBER(Regressions!U60),ROUND(Regressions!U60, 1), NA())</f>
        <v>50.1</v>
      </c>
    </row>
    <row xmlns:x14ac="http://schemas.microsoft.com/office/spreadsheetml/2009/9/ac" r="51" x14ac:dyDescent="0.2">
      <c r="A51" s="329" t="str">
        <f>IF(ISBLANK(Regressions!A61), " ", Regressions!A61)</f>
        <v>Papua New Guinea</v>
      </c>
      <c r="B51" s="330">
        <f>IF(ISBLANK(Regressions!B61), " ", Regressions!B61)</f>
        <v>2016</v>
      </c>
      <c r="C51" s="335" t="str">
        <f>IF(ISBLANK(Regressions!C61), " ", Regressions!C61)</f>
        <v>Urban</v>
      </c>
      <c r="D51" s="331">
        <f>IF(ISBLANK(Regressions!D61), " ", Regressions!D61)</f>
        <v>421717.28116369242</v>
      </c>
      <c r="E51" s="207" t="e">
        <f>IF(ISNUMBER(Regressions!E61),ROUND(Regressions!E61, 1), NA())</f>
        <v>#N/A</v>
      </c>
      <c r="F51" s="332" t="e">
        <f>IF(ISNUMBER(Regressions!F61),ROUND(Regressions!F61, 1), NA())</f>
        <v>#N/A</v>
      </c>
      <c r="G51" s="229" t="e">
        <f>IF(ISNUMBER(Regressions!G61),ROUND(Regressions!G61, 1), NA())</f>
        <v>#N/A</v>
      </c>
      <c r="H51" s="333" t="e">
        <f>IF(ISNUMBER(Regressions!H61),ROUND(Regressions!H61, 1), NA())</f>
        <v>#N/A</v>
      </c>
      <c r="I51" s="230" t="e">
        <f>IF(ISNUMBER(Regressions!I61),ROUND(Regressions!I61, 1), NA())</f>
        <v>#N/A</v>
      </c>
      <c r="J51" s="334" t="e">
        <f>IF(ISNUMBER(Regressions!K61),ROUND(Regressions!K61, 1), NA())</f>
        <v>#N/A</v>
      </c>
      <c r="K51" s="332" t="e">
        <f>IF(ISNUMBER(Regressions!L61),ROUND(Regressions!L61, 1), NA())</f>
        <v>#N/A</v>
      </c>
      <c r="L51" s="231" t="e">
        <f>IF(ISNUMBER(Regressions!M61),ROUND(Regressions!M61, 1), NA())</f>
        <v>#N/A</v>
      </c>
      <c r="M51" s="333" t="e">
        <f>IF(ISNUMBER(Regressions!N61),ROUND(Regressions!N61, 1), NA())</f>
        <v>#N/A</v>
      </c>
      <c r="N51" s="230" t="e">
        <f>IF(ISNUMBER(Regressions!O61),ROUND(Regressions!O61, 1), NA())</f>
        <v>#N/A</v>
      </c>
      <c r="O51" s="334">
        <f>IF(ISNUMBER(Regressions!Q61),ROUND(Regressions!Q61, 1), NA())</f>
        <v>55.7</v>
      </c>
      <c r="P51" s="332">
        <f>IF(ISNUMBER(Regressions!R61),ROUND(Regressions!R61, 1), NA())</f>
        <v>49.9</v>
      </c>
      <c r="Q51" s="208">
        <f>IF(ISNUMBER(Regressions!S61),ROUND(Regressions!S61, 1), NA())</f>
        <v>5.8</v>
      </c>
      <c r="R51" s="333">
        <f>IF(ISNUMBER(Regressions!T61),ROUND(Regressions!T61, 1), NA())</f>
        <v>44</v>
      </c>
      <c r="S51" s="230">
        <f>IF(ISNUMBER(Regressions!U61),ROUND(Regressions!U61, 1), NA())</f>
        <v>50.1</v>
      </c>
    </row>
    <row xmlns:x14ac="http://schemas.microsoft.com/office/spreadsheetml/2009/9/ac" r="52" x14ac:dyDescent="0.2">
      <c r="A52" s="329" t="str">
        <f>IF(ISBLANK(Regressions!A62), " ", Regressions!A62)</f>
        <v>Papua New Guinea</v>
      </c>
      <c r="B52" s="330">
        <f>IF(ISBLANK(Regressions!B62), " ", Regressions!B62)</f>
        <v>2017</v>
      </c>
      <c r="C52" s="335" t="str">
        <f>IF(ISBLANK(Regressions!C62), " ", Regressions!C62)</f>
        <v>Urban</v>
      </c>
      <c r="D52" s="331">
        <f>IF(ISBLANK(Regressions!D62), " ", Regressions!D62)</f>
        <v>431323.87470605847</v>
      </c>
      <c r="E52" s="207" t="e">
        <f>IF(ISNUMBER(Regressions!E62),ROUND(Regressions!E62, 1), NA())</f>
        <v>#N/A</v>
      </c>
      <c r="F52" s="332" t="e">
        <f>IF(ISNUMBER(Regressions!F62),ROUND(Regressions!F62, 1), NA())</f>
        <v>#N/A</v>
      </c>
      <c r="G52" s="229" t="e">
        <f>IF(ISNUMBER(Regressions!G62),ROUND(Regressions!G62, 1), NA())</f>
        <v>#N/A</v>
      </c>
      <c r="H52" s="333" t="e">
        <f>IF(ISNUMBER(Regressions!H62),ROUND(Regressions!H62, 1), NA())</f>
        <v>#N/A</v>
      </c>
      <c r="I52" s="230" t="e">
        <f>IF(ISNUMBER(Regressions!I62),ROUND(Regressions!I62, 1), NA())</f>
        <v>#N/A</v>
      </c>
      <c r="J52" s="334" t="e">
        <f>IF(ISNUMBER(Regressions!K62),ROUND(Regressions!K62, 1), NA())</f>
        <v>#N/A</v>
      </c>
      <c r="K52" s="332" t="e">
        <f>IF(ISNUMBER(Regressions!L62),ROUND(Regressions!L62, 1), NA())</f>
        <v>#N/A</v>
      </c>
      <c r="L52" s="231" t="e">
        <f>IF(ISNUMBER(Regressions!M62),ROUND(Regressions!M62, 1), NA())</f>
        <v>#N/A</v>
      </c>
      <c r="M52" s="333" t="e">
        <f>IF(ISNUMBER(Regressions!N62),ROUND(Regressions!N62, 1), NA())</f>
        <v>#N/A</v>
      </c>
      <c r="N52" s="230" t="e">
        <f>IF(ISNUMBER(Regressions!O62),ROUND(Regressions!O62, 1), NA())</f>
        <v>#N/A</v>
      </c>
      <c r="O52" s="334">
        <f>IF(ISNUMBER(Regressions!Q62),ROUND(Regressions!Q62, 1), NA())</f>
        <v>55.7</v>
      </c>
      <c r="P52" s="332">
        <f>IF(ISNUMBER(Regressions!R62),ROUND(Regressions!R62, 1), NA())</f>
        <v>49.9</v>
      </c>
      <c r="Q52" s="208">
        <f>IF(ISNUMBER(Regressions!S62),ROUND(Regressions!S62, 1), NA())</f>
        <v>5.8</v>
      </c>
      <c r="R52" s="333">
        <f>IF(ISNUMBER(Regressions!T62),ROUND(Regressions!T62, 1), NA())</f>
        <v>44</v>
      </c>
      <c r="S52" s="230">
        <f>IF(ISNUMBER(Regressions!U62),ROUND(Regressions!U62, 1), NA())</f>
        <v>50.1</v>
      </c>
    </row>
    <row xmlns:x14ac="http://schemas.microsoft.com/office/spreadsheetml/2009/9/ac" r="53" x14ac:dyDescent="0.2">
      <c r="A53" s="329" t="str">
        <f>IF(ISBLANK(Regressions!A63), " ", Regressions!A63)</f>
        <v>Papua New Guinea</v>
      </c>
      <c r="B53" s="330">
        <f>IF(ISBLANK(Regressions!B63), " ", Regressions!B63)</f>
        <v>2018</v>
      </c>
      <c r="C53" s="335" t="str">
        <f>IF(ISBLANK(Regressions!C63), " ", Regressions!C63)</f>
        <v>Urban</v>
      </c>
      <c r="D53" s="331">
        <f>IF(ISBLANK(Regressions!D63), " ", Regressions!D63)</f>
        <v>441230.23118814488</v>
      </c>
      <c r="E53" s="207" t="e">
        <f>IF(ISNUMBER(Regressions!E63),ROUND(Regressions!E63, 1), NA())</f>
        <v>#N/A</v>
      </c>
      <c r="F53" s="332" t="e">
        <f>IF(ISNUMBER(Regressions!F63),ROUND(Regressions!F63, 1), NA())</f>
        <v>#N/A</v>
      </c>
      <c r="G53" s="229" t="e">
        <f>IF(ISNUMBER(Regressions!G63),ROUND(Regressions!G63, 1), NA())</f>
        <v>#N/A</v>
      </c>
      <c r="H53" s="333" t="e">
        <f>IF(ISNUMBER(Regressions!H63),ROUND(Regressions!H63, 1), NA())</f>
        <v>#N/A</v>
      </c>
      <c r="I53" s="230" t="e">
        <f>IF(ISNUMBER(Regressions!I63),ROUND(Regressions!I63, 1), NA())</f>
        <v>#N/A</v>
      </c>
      <c r="J53" s="334" t="e">
        <f>IF(ISNUMBER(Regressions!K63),ROUND(Regressions!K63, 1), NA())</f>
        <v>#N/A</v>
      </c>
      <c r="K53" s="332" t="e">
        <f>IF(ISNUMBER(Regressions!L63),ROUND(Regressions!L63, 1), NA())</f>
        <v>#N/A</v>
      </c>
      <c r="L53" s="231" t="e">
        <f>IF(ISNUMBER(Regressions!M63),ROUND(Regressions!M63, 1), NA())</f>
        <v>#N/A</v>
      </c>
      <c r="M53" s="333" t="e">
        <f>IF(ISNUMBER(Regressions!N63),ROUND(Regressions!N63, 1), NA())</f>
        <v>#N/A</v>
      </c>
      <c r="N53" s="230" t="e">
        <f>IF(ISNUMBER(Regressions!O63),ROUND(Regressions!O63, 1), NA())</f>
        <v>#N/A</v>
      </c>
      <c r="O53" s="334">
        <f>IF(ISNUMBER(Regressions!Q63),ROUND(Regressions!Q63, 1), NA())</f>
        <v>55.7</v>
      </c>
      <c r="P53" s="332">
        <f>IF(ISNUMBER(Regressions!R63),ROUND(Regressions!R63, 1), NA())</f>
        <v>49.9</v>
      </c>
      <c r="Q53" s="208">
        <f>IF(ISNUMBER(Regressions!S63),ROUND(Regressions!S63, 1), NA())</f>
        <v>5.8</v>
      </c>
      <c r="R53" s="333">
        <f>IF(ISNUMBER(Regressions!T63),ROUND(Regressions!T63, 1), NA())</f>
        <v>44</v>
      </c>
      <c r="S53" s="230">
        <f>IF(ISNUMBER(Regressions!U63),ROUND(Regressions!U63, 1), NA())</f>
        <v>50.1</v>
      </c>
    </row>
    <row xmlns:x14ac="http://schemas.microsoft.com/office/spreadsheetml/2009/9/ac" r="54" x14ac:dyDescent="0.2">
      <c r="A54" s="329" t="str">
        <f>IF(ISBLANK(Regressions!A64), " ", Regressions!A64)</f>
        <v>Papua New Guinea</v>
      </c>
      <c r="B54" s="330">
        <f>IF(ISBLANK(Regressions!B64), " ", Regressions!B64)</f>
        <v>2019</v>
      </c>
      <c r="C54" s="335" t="str">
        <f>IF(ISBLANK(Regressions!C64), " ", Regressions!C64)</f>
        <v>Urban</v>
      </c>
      <c r="D54" s="331">
        <f>IF(ISBLANK(Regressions!D64), " ", Regressions!D64)</f>
        <v>451277.90749999997</v>
      </c>
      <c r="E54" s="207" t="e">
        <f>IF(ISNUMBER(Regressions!E64),ROUND(Regressions!E64, 1), NA())</f>
        <v>#N/A</v>
      </c>
      <c r="F54" s="332" t="e">
        <f>IF(ISNUMBER(Regressions!F64),ROUND(Regressions!F64, 1), NA())</f>
        <v>#N/A</v>
      </c>
      <c r="G54" s="229" t="e">
        <f>IF(ISNUMBER(Regressions!G64),ROUND(Regressions!G64, 1), NA())</f>
        <v>#N/A</v>
      </c>
      <c r="H54" s="333" t="e">
        <f>IF(ISNUMBER(Regressions!H64),ROUND(Regressions!H64, 1), NA())</f>
        <v>#N/A</v>
      </c>
      <c r="I54" s="230" t="e">
        <f>IF(ISNUMBER(Regressions!I64),ROUND(Regressions!I64, 1), NA())</f>
        <v>#N/A</v>
      </c>
      <c r="J54" s="334" t="e">
        <f>IF(ISNUMBER(Regressions!K64),ROUND(Regressions!K64, 1), NA())</f>
        <v>#N/A</v>
      </c>
      <c r="K54" s="332" t="e">
        <f>IF(ISNUMBER(Regressions!L64),ROUND(Regressions!L64, 1), NA())</f>
        <v>#N/A</v>
      </c>
      <c r="L54" s="231" t="e">
        <f>IF(ISNUMBER(Regressions!M64),ROUND(Regressions!M64, 1), NA())</f>
        <v>#N/A</v>
      </c>
      <c r="M54" s="333" t="e">
        <f>IF(ISNUMBER(Regressions!N64),ROUND(Regressions!N64, 1), NA())</f>
        <v>#N/A</v>
      </c>
      <c r="N54" s="230" t="e">
        <f>IF(ISNUMBER(Regressions!O64),ROUND(Regressions!O64, 1), NA())</f>
        <v>#N/A</v>
      </c>
      <c r="O54" s="334">
        <f>IF(ISNUMBER(Regressions!Q64),ROUND(Regressions!Q64, 1), NA())</f>
        <v>55.7</v>
      </c>
      <c r="P54" s="332">
        <f>IF(ISNUMBER(Regressions!R64),ROUND(Regressions!R64, 1), NA())</f>
        <v>49.9</v>
      </c>
      <c r="Q54" s="208">
        <f>IF(ISNUMBER(Regressions!S64),ROUND(Regressions!S64, 1), NA())</f>
        <v>5.8</v>
      </c>
      <c r="R54" s="333">
        <f>IF(ISNUMBER(Regressions!T64),ROUND(Regressions!T64, 1), NA())</f>
        <v>44</v>
      </c>
      <c r="S54" s="230">
        <f>IF(ISNUMBER(Regressions!U64),ROUND(Regressions!U64, 1), NA())</f>
        <v>50.1</v>
      </c>
    </row>
    <row xmlns:x14ac="http://schemas.microsoft.com/office/spreadsheetml/2009/9/ac" r="55" ht="13.5" customHeight="true" x14ac:dyDescent="0.2">
      <c r="A55" s="329" t="str">
        <f>IF(ISBLANK(Regressions!A65), " ", Regressions!A65)</f>
        <v>Papua New Guinea</v>
      </c>
      <c r="B55" s="330">
        <f>IF(ISBLANK(Regressions!B65), " ", Regressions!B65)</f>
        <v>2020</v>
      </c>
      <c r="C55" s="335" t="str">
        <f>IF(ISBLANK(Regressions!C65), " ", Regressions!C65)</f>
        <v>Urban</v>
      </c>
      <c r="D55" s="331">
        <f>IF(ISBLANK(Regressions!D65), " ", Regressions!D65)</f>
        <v>461605.02718655602</v>
      </c>
      <c r="E55" s="207" t="e">
        <f>IF(ISNUMBER(Regressions!E65),ROUND(Regressions!E65, 1), NA())</f>
        <v>#N/A</v>
      </c>
      <c r="F55" s="332" t="e">
        <f>IF(ISNUMBER(Regressions!F65),ROUND(Regressions!F65, 1), NA())</f>
        <v>#N/A</v>
      </c>
      <c r="G55" s="229" t="e">
        <f>IF(ISNUMBER(Regressions!G65),ROUND(Regressions!G65, 1), NA())</f>
        <v>#N/A</v>
      </c>
      <c r="H55" s="333" t="e">
        <f>IF(ISNUMBER(Regressions!H65),ROUND(Regressions!H65, 1), NA())</f>
        <v>#N/A</v>
      </c>
      <c r="I55" s="230" t="e">
        <f>IF(ISNUMBER(Regressions!I65),ROUND(Regressions!I65, 1), NA())</f>
        <v>#N/A</v>
      </c>
      <c r="J55" s="334" t="e">
        <f>IF(ISNUMBER(Regressions!K65),ROUND(Regressions!K65, 1), NA())</f>
        <v>#N/A</v>
      </c>
      <c r="K55" s="332" t="e">
        <f>IF(ISNUMBER(Regressions!L65),ROUND(Regressions!L65, 1), NA())</f>
        <v>#N/A</v>
      </c>
      <c r="L55" s="231" t="e">
        <f>IF(ISNUMBER(Regressions!M65),ROUND(Regressions!M65, 1), NA())</f>
        <v>#N/A</v>
      </c>
      <c r="M55" s="333" t="e">
        <f>IF(ISNUMBER(Regressions!N65),ROUND(Regressions!N65, 1), NA())</f>
        <v>#N/A</v>
      </c>
      <c r="N55" s="230" t="e">
        <f>IF(ISNUMBER(Regressions!O65),ROUND(Regressions!O65, 1), NA())</f>
        <v>#N/A</v>
      </c>
      <c r="O55" s="334">
        <f>IF(ISNUMBER(Regressions!Q65),ROUND(Regressions!Q65, 1), NA())</f>
        <v>55.7</v>
      </c>
      <c r="P55" s="332">
        <f>IF(ISNUMBER(Regressions!R65),ROUND(Regressions!R65, 1), NA())</f>
        <v>49.9</v>
      </c>
      <c r="Q55" s="208">
        <f>IF(ISNUMBER(Regressions!S65),ROUND(Regressions!S65, 1), NA())</f>
        <v>5.8</v>
      </c>
      <c r="R55" s="333">
        <f>IF(ISNUMBER(Regressions!T65),ROUND(Regressions!T65, 1), NA())</f>
        <v>44</v>
      </c>
      <c r="S55" s="230">
        <f>IF(ISNUMBER(Regressions!U65),ROUND(Regressions!U65, 1), NA())</f>
        <v>50.1</v>
      </c>
    </row>
    <row xmlns:x14ac="http://schemas.microsoft.com/office/spreadsheetml/2009/9/ac" r="56" x14ac:dyDescent="0.2">
      <c r="A56" s="380" t="str">
        <f>IF(ISBLANK(Regressions!A66), " ", Regressions!A66)</f>
        <v>Papua New Guinea</v>
      </c>
      <c r="B56" s="381">
        <f>IF(ISBLANK(Regressions!B66), " ", Regressions!B66)</f>
        <v>2021</v>
      </c>
      <c r="C56" s="382" t="str">
        <f>IF(ISBLANK(Regressions!C66), " ", Regressions!C66)</f>
        <v>Urban</v>
      </c>
      <c r="D56" s="383">
        <f>IF(ISBLANK(Regressions!D66), " ", Regressions!D66)</f>
        <v>471499.59709539398</v>
      </c>
      <c r="E56" s="386" t="e">
        <f>IF(ISNUMBER(Regressions!E66),ROUND(Regressions!E66, 1), NA())</f>
        <v>#N/A</v>
      </c>
      <c r="F56" s="384" t="e">
        <f>IF(ISNUMBER(Regressions!F66),ROUND(Regressions!F66, 1), NA())</f>
        <v>#N/A</v>
      </c>
      <c r="G56" s="387" t="e">
        <f>IF(ISNUMBER(Regressions!G66),ROUND(Regressions!G66, 1), NA())</f>
        <v>#N/A</v>
      </c>
      <c r="H56" s="385" t="e">
        <f>IF(ISNUMBER(Regressions!H66),ROUND(Regressions!H66, 1), NA())</f>
        <v>#N/A</v>
      </c>
      <c r="I56" s="388" t="e">
        <f>IF(ISNUMBER(Regressions!I66),ROUND(Regressions!I66, 1), NA())</f>
        <v>#N/A</v>
      </c>
      <c r="J56" s="386" t="e">
        <f>IF(ISNUMBER(Regressions!K66),ROUND(Regressions!K66, 1), NA())</f>
        <v>#N/A</v>
      </c>
      <c r="K56" s="384" t="e">
        <f>IF(ISNUMBER(Regressions!L66),ROUND(Regressions!L66, 1), NA())</f>
        <v>#N/A</v>
      </c>
      <c r="L56" s="389" t="e">
        <f>IF(ISNUMBER(Regressions!M66),ROUND(Regressions!M66, 1), NA())</f>
        <v>#N/A</v>
      </c>
      <c r="M56" s="385" t="e">
        <f>IF(ISNUMBER(Regressions!N66),ROUND(Regressions!N66, 1), NA())</f>
        <v>#N/A</v>
      </c>
      <c r="N56" s="388" t="e">
        <f>IF(ISNUMBER(Regressions!O66),ROUND(Regressions!O66, 1), NA())</f>
        <v>#N/A</v>
      </c>
      <c r="O56" s="386" t="e">
        <f>IF(ISNUMBER(Regressions!Q66),ROUND(Regressions!Q66, 1), NA())</f>
        <v>#N/A</v>
      </c>
      <c r="P56" s="384" t="e">
        <f>IF(ISNUMBER(Regressions!R66),ROUND(Regressions!R66, 1), NA())</f>
        <v>#N/A</v>
      </c>
      <c r="Q56" s="390" t="e">
        <f>IF(ISNUMBER(Regressions!S66),ROUND(Regressions!S66, 1), NA())</f>
        <v>#N/A</v>
      </c>
      <c r="R56" s="385" t="e">
        <f>IF(ISNUMBER(Regressions!T66),ROUND(Regressions!T66, 1), NA())</f>
        <v>#N/A</v>
      </c>
      <c r="S56" s="388" t="e">
        <f>IF(ISNUMBER(Regressions!U66),ROUND(Regressions!U66, 1), NA())</f>
        <v>#N/A</v>
      </c>
      <c r="T56" s="379"/>
      <c r="U56" s="379"/>
      <c r="V56" s="379"/>
      <c r="W56" s="379"/>
      <c r="X56" s="379"/>
      <c r="Y56" s="379"/>
      <c r="Z56" s="379"/>
      <c r="AA56" s="379"/>
      <c r="AB56" s="379"/>
      <c r="AC56" s="379"/>
    </row>
    <row xmlns:x14ac="http://schemas.microsoft.com/office/spreadsheetml/2009/9/ac" r="57" x14ac:dyDescent="0.2">
      <c r="A57" s="329" t="str">
        <f>IF(ISBLANK(Regressions!A67), " ", Regressions!A67)</f>
        <v>Papua New Guinea</v>
      </c>
      <c r="B57" s="330">
        <f>IF(ISBLANK(Regressions!B67), " ", Regressions!B67)</f>
        <v>2022</v>
      </c>
      <c r="C57" s="335" t="str">
        <f>IF(ISBLANK(Regressions!C67), " ", Regressions!C67)</f>
        <v>Urban</v>
      </c>
      <c r="D57" s="331">
        <f>IF(ISBLANK(Regressions!D67), " ", Regressions!D67)</f>
        <v>481837.46891080867</v>
      </c>
      <c r="E57" s="207" t="e">
        <f>IF(ISNUMBER(Regressions!E67),ROUND(Regressions!E67, 1), NA())</f>
        <v>#N/A</v>
      </c>
      <c r="F57" s="332" t="e">
        <f>IF(ISNUMBER(Regressions!F67),ROUND(Regressions!F67, 1), NA())</f>
        <v>#N/A</v>
      </c>
      <c r="G57" s="229" t="e">
        <f>IF(ISNUMBER(Regressions!G67),ROUND(Regressions!G67, 1), NA())</f>
        <v>#N/A</v>
      </c>
      <c r="H57" s="333" t="e">
        <f>IF(ISNUMBER(Regressions!H67),ROUND(Regressions!H67, 1), NA())</f>
        <v>#N/A</v>
      </c>
      <c r="I57" s="230" t="e">
        <f>IF(ISNUMBER(Regressions!I67),ROUND(Regressions!I67, 1), NA())</f>
        <v>#N/A</v>
      </c>
      <c r="J57" s="334" t="e">
        <f>IF(ISNUMBER(Regressions!K67),ROUND(Regressions!K67, 1), NA())</f>
        <v>#N/A</v>
      </c>
      <c r="K57" s="332" t="e">
        <f>IF(ISNUMBER(Regressions!L67),ROUND(Regressions!L67, 1), NA())</f>
        <v>#N/A</v>
      </c>
      <c r="L57" s="231" t="e">
        <f>IF(ISNUMBER(Regressions!M67),ROUND(Regressions!M67, 1), NA())</f>
        <v>#N/A</v>
      </c>
      <c r="M57" s="333" t="e">
        <f>IF(ISNUMBER(Regressions!N67),ROUND(Regressions!N67, 1), NA())</f>
        <v>#N/A</v>
      </c>
      <c r="N57" s="230" t="e">
        <f>IF(ISNUMBER(Regressions!O67),ROUND(Regressions!O67, 1), NA())</f>
        <v>#N/A</v>
      </c>
      <c r="O57" s="334" t="e">
        <f>IF(ISNUMBER(Regressions!Q67),ROUND(Regressions!Q67, 1), NA())</f>
        <v>#N/A</v>
      </c>
      <c r="P57" s="332" t="e">
        <f>IF(ISNUMBER(Regressions!R67),ROUND(Regressions!R67, 1), NA())</f>
        <v>#N/A</v>
      </c>
      <c r="Q57" s="208" t="e">
        <f>IF(ISNUMBER(Regressions!S67),ROUND(Regressions!S67, 1), NA())</f>
        <v>#N/A</v>
      </c>
      <c r="R57" s="333" t="e">
        <f>IF(ISNUMBER(Regressions!T67),ROUND(Regressions!T67, 1), NA())</f>
        <v>#N/A</v>
      </c>
      <c r="S57" s="230" t="e">
        <f>IF(ISNUMBER(Regressions!U67),ROUND(Regressions!U67, 1), NA())</f>
        <v>#N/A</v>
      </c>
    </row>
    <row xmlns:x14ac="http://schemas.microsoft.com/office/spreadsheetml/2009/9/ac" r="58" x14ac:dyDescent="0.2">
      <c r="A58" s="336" t="str">
        <f>IF(ISBLANK(Regressions!A68), " ", Regressions!A68)</f>
        <v>Papua New Guinea</v>
      </c>
      <c r="B58" s="337">
        <f>IF(ISBLANK(Regressions!B68), " ", Regressions!B68)</f>
        <v>2023</v>
      </c>
      <c r="C58" s="338" t="str">
        <f>IF(ISBLANK(Regressions!C68), " ", Regressions!C68)</f>
        <v>Urban</v>
      </c>
      <c r="D58" s="339">
        <f>IF(ISBLANK(Regressions!D68), " ", Regressions!D68)</f>
        <v>491793.05690872209</v>
      </c>
      <c r="E58" s="340" t="e">
        <f>IF(ISNUMBER(Regressions!E68),ROUND(Regressions!E68, 1), NA())</f>
        <v>#N/A</v>
      </c>
      <c r="F58" s="341" t="e">
        <f>IF(ISNUMBER(Regressions!F68),ROUND(Regressions!F68, 1), NA())</f>
        <v>#N/A</v>
      </c>
      <c r="G58" s="342" t="e">
        <f>IF(ISNUMBER(Regressions!G68),ROUND(Regressions!G68, 1), NA())</f>
        <v>#N/A</v>
      </c>
      <c r="H58" s="343" t="e">
        <f>IF(ISNUMBER(Regressions!H68),ROUND(Regressions!H68, 1), NA())</f>
        <v>#N/A</v>
      </c>
      <c r="I58" s="344" t="e">
        <f>IF(ISNUMBER(Regressions!I68),ROUND(Regressions!I68, 1), NA())</f>
        <v>#N/A</v>
      </c>
      <c r="J58" s="345" t="e">
        <f>IF(ISNUMBER(Regressions!K68),ROUND(Regressions!K68, 1), NA())</f>
        <v>#N/A</v>
      </c>
      <c r="K58" s="341" t="e">
        <f>IF(ISNUMBER(Regressions!L68),ROUND(Regressions!L68, 1), NA())</f>
        <v>#N/A</v>
      </c>
      <c r="L58" s="346" t="e">
        <f>IF(ISNUMBER(Regressions!M68),ROUND(Regressions!M68, 1), NA())</f>
        <v>#N/A</v>
      </c>
      <c r="M58" s="343" t="e">
        <f>IF(ISNUMBER(Regressions!N68),ROUND(Regressions!N68, 1), NA())</f>
        <v>#N/A</v>
      </c>
      <c r="N58" s="344" t="e">
        <f>IF(ISNUMBER(Regressions!O68),ROUND(Regressions!O68, 1), NA())</f>
        <v>#N/A</v>
      </c>
      <c r="O58" s="345" t="e">
        <f>IF(ISNUMBER(Regressions!Q68),ROUND(Regressions!Q68, 1), NA())</f>
        <v>#N/A</v>
      </c>
      <c r="P58" s="341" t="e">
        <f>IF(ISNUMBER(Regressions!R68),ROUND(Regressions!R68, 1), NA())</f>
        <v>#N/A</v>
      </c>
      <c r="Q58" s="347" t="e">
        <f>IF(ISNUMBER(Regressions!S68),ROUND(Regressions!S68, 1), NA())</f>
        <v>#N/A</v>
      </c>
      <c r="R58" s="343" t="e">
        <f>IF(ISNUMBER(Regressions!T68),ROUND(Regressions!T68, 1), NA())</f>
        <v>#N/A</v>
      </c>
      <c r="S58" s="344" t="e">
        <f>IF(ISNUMBER(Regressions!U68),ROUND(Regressions!U68, 1), NA())</f>
        <v>#N/A</v>
      </c>
    </row>
    <row xmlns:x14ac="http://schemas.microsoft.com/office/spreadsheetml/2009/9/ac" r="59" hidden="true" x14ac:dyDescent="0.2">
      <c r="A59" s="329" t="str">
        <f>IF(ISBLANK(Regressions!A69), " ", Regressions!A69)</f>
        <v>Papua New Guinea</v>
      </c>
      <c r="B59" s="330">
        <f>IF(ISBLANK(Regressions!B69), " ", Regressions!B69)</f>
        <v>2024</v>
      </c>
      <c r="C59" s="335" t="str">
        <f>IF(ISBLANK(Regressions!C69), " ", Regressions!C69)</f>
        <v>Urban</v>
      </c>
      <c r="D59" s="331" t="str">
        <f>IF(ISBLANK(Regressions!D69), " ", Regressions!D69)</f>
        <v> </v>
      </c>
      <c r="E59" s="207" t="e">
        <f>IF(ISNUMBER(Regressions!E69),ROUND(Regressions!E69, 1), NA())</f>
        <v>#N/A</v>
      </c>
      <c r="F59" s="332" t="e">
        <f>IF(ISNUMBER(Regressions!F69),ROUND(Regressions!F69, 1), NA())</f>
        <v>#N/A</v>
      </c>
      <c r="G59" s="229" t="e">
        <f>IF(ISNUMBER(Regressions!G69),ROUND(Regressions!G69, 1), NA())</f>
        <v>#N/A</v>
      </c>
      <c r="H59" s="333" t="e">
        <f>IF(ISNUMBER(Regressions!H69),ROUND(Regressions!H69, 1), NA())</f>
        <v>#N/A</v>
      </c>
      <c r="I59" s="230" t="e">
        <f>IF(ISNUMBER(Regressions!I69),ROUND(Regressions!I69, 1), NA())</f>
        <v>#N/A</v>
      </c>
      <c r="J59" s="334" t="e">
        <f>IF(ISNUMBER(Regressions!K69),ROUND(Regressions!K69, 1), NA())</f>
        <v>#N/A</v>
      </c>
      <c r="K59" s="332" t="e">
        <f>IF(ISNUMBER(Regressions!L69),ROUND(Regressions!L69, 1), NA())</f>
        <v>#N/A</v>
      </c>
      <c r="L59" s="231" t="e">
        <f>IF(ISNUMBER(Regressions!M69),ROUND(Regressions!M69, 1), NA())</f>
        <v>#N/A</v>
      </c>
      <c r="M59" s="333" t="e">
        <f>IF(ISNUMBER(Regressions!N69),ROUND(Regressions!N69, 1), NA())</f>
        <v>#N/A</v>
      </c>
      <c r="N59" s="230" t="e">
        <f>IF(ISNUMBER(Regressions!O69),ROUND(Regressions!O69, 1), NA())</f>
        <v>#N/A</v>
      </c>
      <c r="O59" s="334" t="e">
        <f>IF(ISNUMBER(Regressions!Q69),ROUND(Regressions!Q69, 1), NA())</f>
        <v>#N/A</v>
      </c>
      <c r="P59" s="332" t="e">
        <f>IF(ISNUMBER(Regressions!R69),ROUND(Regressions!R69, 1), NA())</f>
        <v>#N/A</v>
      </c>
      <c r="Q59" s="208" t="e">
        <f>IF(ISNUMBER(Regressions!S69),ROUND(Regressions!S69, 1), NA())</f>
        <v>#N/A</v>
      </c>
      <c r="R59" s="333" t="e">
        <f>IF(ISNUMBER(Regressions!T69),ROUND(Regressions!T69, 1), NA())</f>
        <v>#N/A</v>
      </c>
      <c r="S59" s="230" t="e">
        <f>IF(ISNUMBER(Regressions!U69),ROUND(Regressions!U69, 1), NA())</f>
        <v>#N/A</v>
      </c>
    </row>
    <row xmlns:x14ac="http://schemas.microsoft.com/office/spreadsheetml/2009/9/ac" r="60" hidden="true" x14ac:dyDescent="0.2">
      <c r="A60" s="329" t="str">
        <f>IF(ISBLANK(Regressions!A70), " ", Regressions!A70)</f>
        <v>Papua New Guinea</v>
      </c>
      <c r="B60" s="330">
        <f>IF(ISBLANK(Regressions!B70), " ", Regressions!B70)</f>
        <v>2025</v>
      </c>
      <c r="C60" s="335" t="str">
        <f>IF(ISBLANK(Regressions!C70), " ", Regressions!C70)</f>
        <v>Urban</v>
      </c>
      <c r="D60" s="331" t="str">
        <f>IF(ISBLANK(Regressions!D70), " ", Regressions!D70)</f>
        <v> </v>
      </c>
      <c r="E60" s="207" t="e">
        <f>IF(ISNUMBER(Regressions!E70),ROUND(Regressions!E70, 1), NA())</f>
        <v>#N/A</v>
      </c>
      <c r="F60" s="332" t="e">
        <f>IF(ISNUMBER(Regressions!F70),ROUND(Regressions!F70, 1), NA())</f>
        <v>#N/A</v>
      </c>
      <c r="G60" s="229" t="e">
        <f>IF(ISNUMBER(Regressions!G70),ROUND(Regressions!G70, 1), NA())</f>
        <v>#N/A</v>
      </c>
      <c r="H60" s="333" t="e">
        <f>IF(ISNUMBER(Regressions!H70),ROUND(Regressions!H70, 1), NA())</f>
        <v>#N/A</v>
      </c>
      <c r="I60" s="230" t="e">
        <f>IF(ISNUMBER(Regressions!I70),ROUND(Regressions!I70, 1), NA())</f>
        <v>#N/A</v>
      </c>
      <c r="J60" s="334" t="e">
        <f>IF(ISNUMBER(Regressions!K70),ROUND(Regressions!K70, 1), NA())</f>
        <v>#N/A</v>
      </c>
      <c r="K60" s="332" t="e">
        <f>IF(ISNUMBER(Regressions!L70),ROUND(Regressions!L70, 1), NA())</f>
        <v>#N/A</v>
      </c>
      <c r="L60" s="231" t="e">
        <f>IF(ISNUMBER(Regressions!M70),ROUND(Regressions!M70, 1), NA())</f>
        <v>#N/A</v>
      </c>
      <c r="M60" s="333" t="e">
        <f>IF(ISNUMBER(Regressions!N70),ROUND(Regressions!N70, 1), NA())</f>
        <v>#N/A</v>
      </c>
      <c r="N60" s="230" t="e">
        <f>IF(ISNUMBER(Regressions!O70),ROUND(Regressions!O70, 1), NA())</f>
        <v>#N/A</v>
      </c>
      <c r="O60" s="334" t="e">
        <f>IF(ISNUMBER(Regressions!Q70),ROUND(Regressions!Q70, 1), NA())</f>
        <v>#N/A</v>
      </c>
      <c r="P60" s="332" t="e">
        <f>IF(ISNUMBER(Regressions!R70),ROUND(Regressions!R70, 1), NA())</f>
        <v>#N/A</v>
      </c>
      <c r="Q60" s="208" t="e">
        <f>IF(ISNUMBER(Regressions!S70),ROUND(Regressions!S70, 1), NA())</f>
        <v>#N/A</v>
      </c>
      <c r="R60" s="333" t="e">
        <f>IF(ISNUMBER(Regressions!T70),ROUND(Regressions!T70, 1), NA())</f>
        <v>#N/A</v>
      </c>
      <c r="S60" s="230" t="e">
        <f>IF(ISNUMBER(Regressions!U70),ROUND(Regressions!U70, 1), NA())</f>
        <v>#N/A</v>
      </c>
    </row>
    <row xmlns:x14ac="http://schemas.microsoft.com/office/spreadsheetml/2009/9/ac" r="61" hidden="true" x14ac:dyDescent="0.2">
      <c r="A61" s="329" t="str">
        <f>IF(ISBLANK(Regressions!A71), " ", Regressions!A71)</f>
        <v>Papua New Guinea</v>
      </c>
      <c r="B61" s="330">
        <f>IF(ISBLANK(Regressions!B71), " ", Regressions!B71)</f>
        <v>2026</v>
      </c>
      <c r="C61" s="335" t="str">
        <f>IF(ISBLANK(Regressions!C71), " ", Regressions!C71)</f>
        <v>Urban</v>
      </c>
      <c r="D61" s="331" t="str">
        <f>IF(ISBLANK(Regressions!D71), " ", Regressions!D71)</f>
        <v> </v>
      </c>
      <c r="E61" s="207" t="e">
        <f>IF(ISNUMBER(Regressions!E71),ROUND(Regressions!E71, 1), NA())</f>
        <v>#N/A</v>
      </c>
      <c r="F61" s="332" t="e">
        <f>IF(ISNUMBER(Regressions!F71),ROUND(Regressions!F71, 1), NA())</f>
        <v>#N/A</v>
      </c>
      <c r="G61" s="229" t="e">
        <f>IF(ISNUMBER(Regressions!G71),ROUND(Regressions!G71, 1), NA())</f>
        <v>#N/A</v>
      </c>
      <c r="H61" s="333" t="e">
        <f>IF(ISNUMBER(Regressions!H71),ROUND(Regressions!H71, 1), NA())</f>
        <v>#N/A</v>
      </c>
      <c r="I61" s="230" t="e">
        <f>IF(ISNUMBER(Regressions!I71),ROUND(Regressions!I71, 1), NA())</f>
        <v>#N/A</v>
      </c>
      <c r="J61" s="334" t="e">
        <f>IF(ISNUMBER(Regressions!K71),ROUND(Regressions!K71, 1), NA())</f>
        <v>#N/A</v>
      </c>
      <c r="K61" s="332" t="e">
        <f>IF(ISNUMBER(Regressions!L71),ROUND(Regressions!L71, 1), NA())</f>
        <v>#N/A</v>
      </c>
      <c r="L61" s="231" t="e">
        <f>IF(ISNUMBER(Regressions!M71),ROUND(Regressions!M71, 1), NA())</f>
        <v>#N/A</v>
      </c>
      <c r="M61" s="333" t="e">
        <f>IF(ISNUMBER(Regressions!N71),ROUND(Regressions!N71, 1), NA())</f>
        <v>#N/A</v>
      </c>
      <c r="N61" s="230" t="e">
        <f>IF(ISNUMBER(Regressions!O71),ROUND(Regressions!O71, 1), NA())</f>
        <v>#N/A</v>
      </c>
      <c r="O61" s="334" t="e">
        <f>IF(ISNUMBER(Regressions!Q71),ROUND(Regressions!Q71, 1), NA())</f>
        <v>#N/A</v>
      </c>
      <c r="P61" s="332" t="e">
        <f>IF(ISNUMBER(Regressions!R71),ROUND(Regressions!R71, 1), NA())</f>
        <v>#N/A</v>
      </c>
      <c r="Q61" s="208" t="e">
        <f>IF(ISNUMBER(Regressions!S71),ROUND(Regressions!S71, 1), NA())</f>
        <v>#N/A</v>
      </c>
      <c r="R61" s="333" t="e">
        <f>IF(ISNUMBER(Regressions!T71),ROUND(Regressions!T71, 1), NA())</f>
        <v>#N/A</v>
      </c>
      <c r="S61" s="230" t="e">
        <f>IF(ISNUMBER(Regressions!U71),ROUND(Regressions!U71, 1), NA())</f>
        <v>#N/A</v>
      </c>
    </row>
    <row xmlns:x14ac="http://schemas.microsoft.com/office/spreadsheetml/2009/9/ac" r="62" hidden="true" x14ac:dyDescent="0.2">
      <c r="A62" s="329" t="str">
        <f>IF(ISBLANK(Regressions!A72), " ", Regressions!A72)</f>
        <v>Papua New Guinea</v>
      </c>
      <c r="B62" s="330">
        <f>IF(ISBLANK(Regressions!B72), " ", Regressions!B72)</f>
        <v>2027</v>
      </c>
      <c r="C62" s="335" t="str">
        <f>IF(ISBLANK(Regressions!C72), " ", Regressions!C72)</f>
        <v>Urban</v>
      </c>
      <c r="D62" s="331" t="str">
        <f>IF(ISBLANK(Regressions!D72), " ", Regressions!D72)</f>
        <v> </v>
      </c>
      <c r="E62" s="207" t="e">
        <f>IF(ISNUMBER(Regressions!E72),ROUND(Regressions!E72, 1), NA())</f>
        <v>#N/A</v>
      </c>
      <c r="F62" s="332" t="e">
        <f>IF(ISNUMBER(Regressions!F72),ROUND(Regressions!F72, 1), NA())</f>
        <v>#N/A</v>
      </c>
      <c r="G62" s="229" t="e">
        <f>IF(ISNUMBER(Regressions!G72),ROUND(Regressions!G72, 1), NA())</f>
        <v>#N/A</v>
      </c>
      <c r="H62" s="333" t="e">
        <f>IF(ISNUMBER(Regressions!H72),ROUND(Regressions!H72, 1), NA())</f>
        <v>#N/A</v>
      </c>
      <c r="I62" s="230" t="e">
        <f>IF(ISNUMBER(Regressions!I72),ROUND(Regressions!I72, 1), NA())</f>
        <v>#N/A</v>
      </c>
      <c r="J62" s="334" t="e">
        <f>IF(ISNUMBER(Regressions!K72),ROUND(Regressions!K72, 1), NA())</f>
        <v>#N/A</v>
      </c>
      <c r="K62" s="332" t="e">
        <f>IF(ISNUMBER(Regressions!L72),ROUND(Regressions!L72, 1), NA())</f>
        <v>#N/A</v>
      </c>
      <c r="L62" s="231" t="e">
        <f>IF(ISNUMBER(Regressions!M72),ROUND(Regressions!M72, 1), NA())</f>
        <v>#N/A</v>
      </c>
      <c r="M62" s="333" t="e">
        <f>IF(ISNUMBER(Regressions!N72),ROUND(Regressions!N72, 1), NA())</f>
        <v>#N/A</v>
      </c>
      <c r="N62" s="230" t="e">
        <f>IF(ISNUMBER(Regressions!O72),ROUND(Regressions!O72, 1), NA())</f>
        <v>#N/A</v>
      </c>
      <c r="O62" s="334" t="e">
        <f>IF(ISNUMBER(Regressions!Q72),ROUND(Regressions!Q72, 1), NA())</f>
        <v>#N/A</v>
      </c>
      <c r="P62" s="332" t="e">
        <f>IF(ISNUMBER(Regressions!R72),ROUND(Regressions!R72, 1), NA())</f>
        <v>#N/A</v>
      </c>
      <c r="Q62" s="208" t="e">
        <f>IF(ISNUMBER(Regressions!S72),ROUND(Regressions!S72, 1), NA())</f>
        <v>#N/A</v>
      </c>
      <c r="R62" s="333" t="e">
        <f>IF(ISNUMBER(Regressions!T72),ROUND(Regressions!T72, 1), NA())</f>
        <v>#N/A</v>
      </c>
      <c r="S62" s="230" t="e">
        <f>IF(ISNUMBER(Regressions!U72),ROUND(Regressions!U72, 1), NA())</f>
        <v>#N/A</v>
      </c>
    </row>
    <row xmlns:x14ac="http://schemas.microsoft.com/office/spreadsheetml/2009/9/ac" r="63" hidden="true" x14ac:dyDescent="0.2">
      <c r="A63" s="329" t="str">
        <f>IF(ISBLANK(Regressions!A73), " ", Regressions!A73)</f>
        <v>Papua New Guinea</v>
      </c>
      <c r="B63" s="330">
        <f>IF(ISBLANK(Regressions!B73), " ", Regressions!B73)</f>
        <v>2028</v>
      </c>
      <c r="C63" s="335" t="str">
        <f>IF(ISBLANK(Regressions!C73), " ", Regressions!C73)</f>
        <v>Urban</v>
      </c>
      <c r="D63" s="331" t="str">
        <f>IF(ISBLANK(Regressions!D73), " ", Regressions!D73)</f>
        <v> </v>
      </c>
      <c r="E63" s="207" t="e">
        <f>IF(ISNUMBER(Regressions!E73),ROUND(Regressions!E73, 1), NA())</f>
        <v>#N/A</v>
      </c>
      <c r="F63" s="332" t="e">
        <f>IF(ISNUMBER(Regressions!F73),ROUND(Regressions!F73, 1), NA())</f>
        <v>#N/A</v>
      </c>
      <c r="G63" s="229" t="e">
        <f>IF(ISNUMBER(Regressions!G73),ROUND(Regressions!G73, 1), NA())</f>
        <v>#N/A</v>
      </c>
      <c r="H63" s="333" t="e">
        <f>IF(ISNUMBER(Regressions!H73),ROUND(Regressions!H73, 1), NA())</f>
        <v>#N/A</v>
      </c>
      <c r="I63" s="230" t="e">
        <f>IF(ISNUMBER(Regressions!I73),ROUND(Regressions!I73, 1), NA())</f>
        <v>#N/A</v>
      </c>
      <c r="J63" s="334" t="e">
        <f>IF(ISNUMBER(Regressions!K73),ROUND(Regressions!K73, 1), NA())</f>
        <v>#N/A</v>
      </c>
      <c r="K63" s="332" t="e">
        <f>IF(ISNUMBER(Regressions!L73),ROUND(Regressions!L73, 1), NA())</f>
        <v>#N/A</v>
      </c>
      <c r="L63" s="231" t="e">
        <f>IF(ISNUMBER(Regressions!M73),ROUND(Regressions!M73, 1), NA())</f>
        <v>#N/A</v>
      </c>
      <c r="M63" s="333" t="e">
        <f>IF(ISNUMBER(Regressions!N73),ROUND(Regressions!N73, 1), NA())</f>
        <v>#N/A</v>
      </c>
      <c r="N63" s="230" t="e">
        <f>IF(ISNUMBER(Regressions!O73),ROUND(Regressions!O73, 1), NA())</f>
        <v>#N/A</v>
      </c>
      <c r="O63" s="334" t="e">
        <f>IF(ISNUMBER(Regressions!Q73),ROUND(Regressions!Q73, 1), NA())</f>
        <v>#N/A</v>
      </c>
      <c r="P63" s="332" t="e">
        <f>IF(ISNUMBER(Regressions!R73),ROUND(Regressions!R73, 1), NA())</f>
        <v>#N/A</v>
      </c>
      <c r="Q63" s="208" t="e">
        <f>IF(ISNUMBER(Regressions!S73),ROUND(Regressions!S73, 1), NA())</f>
        <v>#N/A</v>
      </c>
      <c r="R63" s="333" t="e">
        <f>IF(ISNUMBER(Regressions!T73),ROUND(Regressions!T73, 1), NA())</f>
        <v>#N/A</v>
      </c>
      <c r="S63" s="230" t="e">
        <f>IF(ISNUMBER(Regressions!U73),ROUND(Regressions!U73, 1), NA())</f>
        <v>#N/A</v>
      </c>
    </row>
    <row xmlns:x14ac="http://schemas.microsoft.com/office/spreadsheetml/2009/9/ac" r="64" hidden="true" x14ac:dyDescent="0.2">
      <c r="A64" s="329" t="str">
        <f>IF(ISBLANK(Regressions!A74), " ", Regressions!A74)</f>
        <v>Papua New Guinea</v>
      </c>
      <c r="B64" s="330">
        <f>IF(ISBLANK(Regressions!B74), " ", Regressions!B74)</f>
        <v>2029</v>
      </c>
      <c r="C64" s="335" t="str">
        <f>IF(ISBLANK(Regressions!C74), " ", Regressions!C74)</f>
        <v>Urban</v>
      </c>
      <c r="D64" s="331" t="str">
        <f>IF(ISBLANK(Regressions!D74), " ", Regressions!D74)</f>
        <v> </v>
      </c>
      <c r="E64" s="207" t="e">
        <f>IF(ISNUMBER(Regressions!E74),ROUND(Regressions!E74, 1), NA())</f>
        <v>#N/A</v>
      </c>
      <c r="F64" s="332" t="e">
        <f>IF(ISNUMBER(Regressions!F74),ROUND(Regressions!F74, 1), NA())</f>
        <v>#N/A</v>
      </c>
      <c r="G64" s="229" t="e">
        <f>IF(ISNUMBER(Regressions!G74),ROUND(Regressions!G74, 1), NA())</f>
        <v>#N/A</v>
      </c>
      <c r="H64" s="333" t="e">
        <f>IF(ISNUMBER(Regressions!H74),ROUND(Regressions!H74, 1), NA())</f>
        <v>#N/A</v>
      </c>
      <c r="I64" s="230" t="e">
        <f>IF(ISNUMBER(Regressions!I74),ROUND(Regressions!I74, 1), NA())</f>
        <v>#N/A</v>
      </c>
      <c r="J64" s="334" t="e">
        <f>IF(ISNUMBER(Regressions!K74),ROUND(Regressions!K74, 1), NA())</f>
        <v>#N/A</v>
      </c>
      <c r="K64" s="332" t="e">
        <f>IF(ISNUMBER(Regressions!L74),ROUND(Regressions!L74, 1), NA())</f>
        <v>#N/A</v>
      </c>
      <c r="L64" s="231" t="e">
        <f>IF(ISNUMBER(Regressions!M74),ROUND(Regressions!M74, 1), NA())</f>
        <v>#N/A</v>
      </c>
      <c r="M64" s="333" t="e">
        <f>IF(ISNUMBER(Regressions!N74),ROUND(Regressions!N74, 1), NA())</f>
        <v>#N/A</v>
      </c>
      <c r="N64" s="230" t="e">
        <f>IF(ISNUMBER(Regressions!O74),ROUND(Regressions!O74, 1), NA())</f>
        <v>#N/A</v>
      </c>
      <c r="O64" s="334" t="e">
        <f>IF(ISNUMBER(Regressions!Q74),ROUND(Regressions!Q74, 1), NA())</f>
        <v>#N/A</v>
      </c>
      <c r="P64" s="332" t="e">
        <f>IF(ISNUMBER(Regressions!R74),ROUND(Regressions!R74, 1), NA())</f>
        <v>#N/A</v>
      </c>
      <c r="Q64" s="208" t="e">
        <f>IF(ISNUMBER(Regressions!S74),ROUND(Regressions!S74, 1), NA())</f>
        <v>#N/A</v>
      </c>
      <c r="R64" s="333" t="e">
        <f>IF(ISNUMBER(Regressions!T74),ROUND(Regressions!T74, 1), NA())</f>
        <v>#N/A</v>
      </c>
      <c r="S64" s="230" t="e">
        <f>IF(ISNUMBER(Regressions!U74),ROUND(Regressions!U74, 1), NA())</f>
        <v>#N/A</v>
      </c>
    </row>
    <row xmlns:x14ac="http://schemas.microsoft.com/office/spreadsheetml/2009/9/ac" r="65" hidden="true" x14ac:dyDescent="0.2">
      <c r="A65" s="329" t="str">
        <f>IF(ISBLANK(Regressions!A75), " ", Regressions!A75)</f>
        <v>Papua New Guinea</v>
      </c>
      <c r="B65" s="330">
        <f>IF(ISBLANK(Regressions!B75), " ", Regressions!B75)</f>
        <v>2030</v>
      </c>
      <c r="C65" s="335" t="str">
        <f>IF(ISBLANK(Regressions!C75), " ", Regressions!C75)</f>
        <v>Urban</v>
      </c>
      <c r="D65" s="331" t="str">
        <f>IF(ISBLANK(Regressions!D75), " ", Regressions!D75)</f>
        <v> </v>
      </c>
      <c r="E65" s="207" t="e">
        <f>IF(ISNUMBER(Regressions!E75),ROUND(Regressions!E75, 1), NA())</f>
        <v>#N/A</v>
      </c>
      <c r="F65" s="332" t="e">
        <f>IF(ISNUMBER(Regressions!F75),ROUND(Regressions!F75, 1), NA())</f>
        <v>#N/A</v>
      </c>
      <c r="G65" s="229" t="e">
        <f>IF(ISNUMBER(Regressions!G75),ROUND(Regressions!G75, 1), NA())</f>
        <v>#N/A</v>
      </c>
      <c r="H65" s="333" t="e">
        <f>IF(ISNUMBER(Regressions!H75),ROUND(Regressions!H75, 1), NA())</f>
        <v>#N/A</v>
      </c>
      <c r="I65" s="230" t="e">
        <f>IF(ISNUMBER(Regressions!I75),ROUND(Regressions!I75, 1), NA())</f>
        <v>#N/A</v>
      </c>
      <c r="J65" s="334" t="e">
        <f>IF(ISNUMBER(Regressions!K75),ROUND(Regressions!K75, 1), NA())</f>
        <v>#N/A</v>
      </c>
      <c r="K65" s="332" t="e">
        <f>IF(ISNUMBER(Regressions!L75),ROUND(Regressions!L75, 1), NA())</f>
        <v>#N/A</v>
      </c>
      <c r="L65" s="231" t="e">
        <f>IF(ISNUMBER(Regressions!M75),ROUND(Regressions!M75, 1), NA())</f>
        <v>#N/A</v>
      </c>
      <c r="M65" s="333" t="e">
        <f>IF(ISNUMBER(Regressions!N75),ROUND(Regressions!N75, 1), NA())</f>
        <v>#N/A</v>
      </c>
      <c r="N65" s="230" t="e">
        <f>IF(ISNUMBER(Regressions!O75),ROUND(Regressions!O75, 1), NA())</f>
        <v>#N/A</v>
      </c>
      <c r="O65" s="334" t="e">
        <f>IF(ISNUMBER(Regressions!Q75),ROUND(Regressions!Q75, 1), NA())</f>
        <v>#N/A</v>
      </c>
      <c r="P65" s="332" t="e">
        <f>IF(ISNUMBER(Regressions!R75),ROUND(Regressions!R75, 1), NA())</f>
        <v>#N/A</v>
      </c>
      <c r="Q65" s="208" t="e">
        <f>IF(ISNUMBER(Regressions!S75),ROUND(Regressions!S75, 1), NA())</f>
        <v>#N/A</v>
      </c>
      <c r="R65" s="333" t="e">
        <f>IF(ISNUMBER(Regressions!T75),ROUND(Regressions!T75, 1), NA())</f>
        <v>#N/A</v>
      </c>
      <c r="S65" s="230" t="e">
        <f>IF(ISNUMBER(Regressions!U75),ROUND(Regressions!U75, 1), NA())</f>
        <v>#N/A</v>
      </c>
    </row>
    <row xmlns:x14ac="http://schemas.microsoft.com/office/spreadsheetml/2009/9/ac" r="66" x14ac:dyDescent="0.2">
      <c r="A66" s="329" t="str">
        <f>IF(ISBLANK(Regressions!A76), " ", Regressions!A76)</f>
        <v>Papua New Guinea</v>
      </c>
      <c r="B66" s="330">
        <f>IF(ISBLANK(Regressions!B76), " ", Regressions!B76)</f>
        <v>2000</v>
      </c>
      <c r="C66" s="335" t="str">
        <f>IF(ISBLANK(Regressions!C76), " ", Regressions!C76)</f>
        <v>Rural</v>
      </c>
      <c r="D66" s="331">
        <f>IF(ISBLANK(Regressions!D76), " ", Regressions!D76)</f>
        <v>1463931.706621838</v>
      </c>
      <c r="E66" s="207" t="e">
        <f>IF(ISNUMBER(Regressions!E76),ROUND(Regressions!E76, 1), NA())</f>
        <v>#N/A</v>
      </c>
      <c r="F66" s="332" t="e">
        <f>IF(ISNUMBER(Regressions!F76),ROUND(Regressions!F76, 1), NA())</f>
        <v>#N/A</v>
      </c>
      <c r="G66" s="229" t="e">
        <f>IF(ISNUMBER(Regressions!G76),ROUND(Regressions!G76, 1), NA())</f>
        <v>#N/A</v>
      </c>
      <c r="H66" s="333" t="e">
        <f>IF(ISNUMBER(Regressions!H76),ROUND(Regressions!H76, 1), NA())</f>
        <v>#N/A</v>
      </c>
      <c r="I66" s="230" t="e">
        <f>IF(ISNUMBER(Regressions!I76),ROUND(Regressions!I76, 1), NA())</f>
        <v>#N/A</v>
      </c>
      <c r="J66" s="334" t="e">
        <f>IF(ISNUMBER(Regressions!K76),ROUND(Regressions!K76, 1), NA())</f>
        <v>#N/A</v>
      </c>
      <c r="K66" s="332" t="e">
        <f>IF(ISNUMBER(Regressions!L76),ROUND(Regressions!L76, 1), NA())</f>
        <v>#N/A</v>
      </c>
      <c r="L66" s="231" t="e">
        <f>IF(ISNUMBER(Regressions!M76),ROUND(Regressions!M76, 1), NA())</f>
        <v>#N/A</v>
      </c>
      <c r="M66" s="333" t="e">
        <f>IF(ISNUMBER(Regressions!N76),ROUND(Regressions!N76, 1), NA())</f>
        <v>#N/A</v>
      </c>
      <c r="N66" s="230" t="e">
        <f>IF(ISNUMBER(Regressions!O76),ROUND(Regressions!O76, 1), NA())</f>
        <v>#N/A</v>
      </c>
      <c r="O66" s="334" t="e">
        <f>IF(ISNUMBER(Regressions!Q76),ROUND(Regressions!Q76, 1), NA())</f>
        <v>#N/A</v>
      </c>
      <c r="P66" s="332" t="e">
        <f>IF(ISNUMBER(Regressions!R76),ROUND(Regressions!R76, 1), NA())</f>
        <v>#N/A</v>
      </c>
      <c r="Q66" s="208" t="e">
        <f>IF(ISNUMBER(Regressions!S76),ROUND(Regressions!S76, 1), NA())</f>
        <v>#N/A</v>
      </c>
      <c r="R66" s="333" t="e">
        <f>IF(ISNUMBER(Regressions!T76),ROUND(Regressions!T76, 1), NA())</f>
        <v>#N/A</v>
      </c>
      <c r="S66" s="230" t="e">
        <f>IF(ISNUMBER(Regressions!U76),ROUND(Regressions!U76, 1), NA())</f>
        <v>#N/A</v>
      </c>
    </row>
    <row xmlns:x14ac="http://schemas.microsoft.com/office/spreadsheetml/2009/9/ac" r="67" x14ac:dyDescent="0.2">
      <c r="A67" s="329" t="str">
        <f>IF(ISBLANK(Regressions!A77), " ", Regressions!A77)</f>
        <v>Papua New Guinea</v>
      </c>
      <c r="B67" s="330">
        <f>IF(ISBLANK(Regressions!B77), " ", Regressions!B77)</f>
        <v>2001</v>
      </c>
      <c r="C67" s="335" t="str">
        <f>IF(ISBLANK(Regressions!C77), " ", Regressions!C77)</f>
        <v>Rural</v>
      </c>
      <c r="D67" s="331">
        <f>IF(ISBLANK(Regressions!D77), " ", Regressions!D77)</f>
        <v>1508301.2657365231</v>
      </c>
      <c r="E67" s="207" t="e">
        <f>IF(ISNUMBER(Regressions!E77),ROUND(Regressions!E77, 1), NA())</f>
        <v>#N/A</v>
      </c>
      <c r="F67" s="332" t="e">
        <f>IF(ISNUMBER(Regressions!F77),ROUND(Regressions!F77, 1), NA())</f>
        <v>#N/A</v>
      </c>
      <c r="G67" s="229" t="e">
        <f>IF(ISNUMBER(Regressions!G77),ROUND(Regressions!G77, 1), NA())</f>
        <v>#N/A</v>
      </c>
      <c r="H67" s="333" t="e">
        <f>IF(ISNUMBER(Regressions!H77),ROUND(Regressions!H77, 1), NA())</f>
        <v>#N/A</v>
      </c>
      <c r="I67" s="230" t="e">
        <f>IF(ISNUMBER(Regressions!I77),ROUND(Regressions!I77, 1), NA())</f>
        <v>#N/A</v>
      </c>
      <c r="J67" s="334" t="e">
        <f>IF(ISNUMBER(Regressions!K77),ROUND(Regressions!K77, 1), NA())</f>
        <v>#N/A</v>
      </c>
      <c r="K67" s="332" t="e">
        <f>IF(ISNUMBER(Regressions!L77),ROUND(Regressions!L77, 1), NA())</f>
        <v>#N/A</v>
      </c>
      <c r="L67" s="231" t="e">
        <f>IF(ISNUMBER(Regressions!M77),ROUND(Regressions!M77, 1), NA())</f>
        <v>#N/A</v>
      </c>
      <c r="M67" s="333" t="e">
        <f>IF(ISNUMBER(Regressions!N77),ROUND(Regressions!N77, 1), NA())</f>
        <v>#N/A</v>
      </c>
      <c r="N67" s="230" t="e">
        <f>IF(ISNUMBER(Regressions!O77),ROUND(Regressions!O77, 1), NA())</f>
        <v>#N/A</v>
      </c>
      <c r="O67" s="334" t="e">
        <f>IF(ISNUMBER(Regressions!Q77),ROUND(Regressions!Q77, 1), NA())</f>
        <v>#N/A</v>
      </c>
      <c r="P67" s="332" t="e">
        <f>IF(ISNUMBER(Regressions!R77),ROUND(Regressions!R77, 1), NA())</f>
        <v>#N/A</v>
      </c>
      <c r="Q67" s="208" t="e">
        <f>IF(ISNUMBER(Regressions!S77),ROUND(Regressions!S77, 1), NA())</f>
        <v>#N/A</v>
      </c>
      <c r="R67" s="333" t="e">
        <f>IF(ISNUMBER(Regressions!T77),ROUND(Regressions!T77, 1), NA())</f>
        <v>#N/A</v>
      </c>
      <c r="S67" s="230" t="e">
        <f>IF(ISNUMBER(Regressions!U77),ROUND(Regressions!U77, 1), NA())</f>
        <v>#N/A</v>
      </c>
    </row>
    <row xmlns:x14ac="http://schemas.microsoft.com/office/spreadsheetml/2009/9/ac" r="68" x14ac:dyDescent="0.2">
      <c r="A68" s="329" t="str">
        <f>IF(ISBLANK(Regressions!A78), " ", Regressions!A78)</f>
        <v>Papua New Guinea</v>
      </c>
      <c r="B68" s="330">
        <f>IF(ISBLANK(Regressions!B78), " ", Regressions!B78)</f>
        <v>2002</v>
      </c>
      <c r="C68" s="335" t="str">
        <f>IF(ISBLANK(Regressions!C78), " ", Regressions!C78)</f>
        <v>Rural</v>
      </c>
      <c r="D68" s="331">
        <f>IF(ISBLANK(Regressions!D78), " ", Regressions!D78)</f>
        <v>1555884.037928581</v>
      </c>
      <c r="E68" s="207" t="e">
        <f>IF(ISNUMBER(Regressions!E78),ROUND(Regressions!E78, 1), NA())</f>
        <v>#N/A</v>
      </c>
      <c r="F68" s="332" t="e">
        <f>IF(ISNUMBER(Regressions!F78),ROUND(Regressions!F78, 1), NA())</f>
        <v>#N/A</v>
      </c>
      <c r="G68" s="229" t="e">
        <f>IF(ISNUMBER(Regressions!G78),ROUND(Regressions!G78, 1), NA())</f>
        <v>#N/A</v>
      </c>
      <c r="H68" s="333" t="e">
        <f>IF(ISNUMBER(Regressions!H78),ROUND(Regressions!H78, 1), NA())</f>
        <v>#N/A</v>
      </c>
      <c r="I68" s="230" t="e">
        <f>IF(ISNUMBER(Regressions!I78),ROUND(Regressions!I78, 1), NA())</f>
        <v>#N/A</v>
      </c>
      <c r="J68" s="334" t="e">
        <f>IF(ISNUMBER(Regressions!K78),ROUND(Regressions!K78, 1), NA())</f>
        <v>#N/A</v>
      </c>
      <c r="K68" s="332" t="e">
        <f>IF(ISNUMBER(Regressions!L78),ROUND(Regressions!L78, 1), NA())</f>
        <v>#N/A</v>
      </c>
      <c r="L68" s="231" t="e">
        <f>IF(ISNUMBER(Regressions!M78),ROUND(Regressions!M78, 1), NA())</f>
        <v>#N/A</v>
      </c>
      <c r="M68" s="333" t="e">
        <f>IF(ISNUMBER(Regressions!N78),ROUND(Regressions!N78, 1), NA())</f>
        <v>#N/A</v>
      </c>
      <c r="N68" s="230" t="e">
        <f>IF(ISNUMBER(Regressions!O78),ROUND(Regressions!O78, 1), NA())</f>
        <v>#N/A</v>
      </c>
      <c r="O68" s="334" t="e">
        <f>IF(ISNUMBER(Regressions!Q78),ROUND(Regressions!Q78, 1), NA())</f>
        <v>#N/A</v>
      </c>
      <c r="P68" s="332" t="e">
        <f>IF(ISNUMBER(Regressions!R78),ROUND(Regressions!R78, 1), NA())</f>
        <v>#N/A</v>
      </c>
      <c r="Q68" s="208" t="e">
        <f>IF(ISNUMBER(Regressions!S78),ROUND(Regressions!S78, 1), NA())</f>
        <v>#N/A</v>
      </c>
      <c r="R68" s="333" t="e">
        <f>IF(ISNUMBER(Regressions!T78),ROUND(Regressions!T78, 1), NA())</f>
        <v>#N/A</v>
      </c>
      <c r="S68" s="230" t="e">
        <f>IF(ISNUMBER(Regressions!U78),ROUND(Regressions!U78, 1), NA())</f>
        <v>#N/A</v>
      </c>
    </row>
    <row xmlns:x14ac="http://schemas.microsoft.com/office/spreadsheetml/2009/9/ac" r="69" x14ac:dyDescent="0.2">
      <c r="A69" s="329" t="str">
        <f>IF(ISBLANK(Regressions!A79), " ", Regressions!A79)</f>
        <v>Papua New Guinea</v>
      </c>
      <c r="B69" s="330">
        <f>IF(ISBLANK(Regressions!B79), " ", Regressions!B79)</f>
        <v>2003</v>
      </c>
      <c r="C69" s="335" t="str">
        <f>IF(ISBLANK(Regressions!C79), " ", Regressions!C79)</f>
        <v>Rural</v>
      </c>
      <c r="D69" s="331">
        <f>IF(ISBLANK(Regressions!D79), " ", Regressions!D79)</f>
        <v>1603156.3449298861</v>
      </c>
      <c r="E69" s="207" t="e">
        <f>IF(ISNUMBER(Regressions!E79),ROUND(Regressions!E79, 1), NA())</f>
        <v>#N/A</v>
      </c>
      <c r="F69" s="332" t="e">
        <f>IF(ISNUMBER(Regressions!F79),ROUND(Regressions!F79, 1), NA())</f>
        <v>#N/A</v>
      </c>
      <c r="G69" s="229" t="e">
        <f>IF(ISNUMBER(Regressions!G79),ROUND(Regressions!G79, 1), NA())</f>
        <v>#N/A</v>
      </c>
      <c r="H69" s="333" t="e">
        <f>IF(ISNUMBER(Regressions!H79),ROUND(Regressions!H79, 1), NA())</f>
        <v>#N/A</v>
      </c>
      <c r="I69" s="230" t="e">
        <f>IF(ISNUMBER(Regressions!I79),ROUND(Regressions!I79, 1), NA())</f>
        <v>#N/A</v>
      </c>
      <c r="J69" s="334" t="e">
        <f>IF(ISNUMBER(Regressions!K79),ROUND(Regressions!K79, 1), NA())</f>
        <v>#N/A</v>
      </c>
      <c r="K69" s="332" t="e">
        <f>IF(ISNUMBER(Regressions!L79),ROUND(Regressions!L79, 1), NA())</f>
        <v>#N/A</v>
      </c>
      <c r="L69" s="231" t="e">
        <f>IF(ISNUMBER(Regressions!M79),ROUND(Regressions!M79, 1), NA())</f>
        <v>#N/A</v>
      </c>
      <c r="M69" s="333" t="e">
        <f>IF(ISNUMBER(Regressions!N79),ROUND(Regressions!N79, 1), NA())</f>
        <v>#N/A</v>
      </c>
      <c r="N69" s="230" t="e">
        <f>IF(ISNUMBER(Regressions!O79),ROUND(Regressions!O79, 1), NA())</f>
        <v>#N/A</v>
      </c>
      <c r="O69" s="334" t="e">
        <f>IF(ISNUMBER(Regressions!Q79),ROUND(Regressions!Q79, 1), NA())</f>
        <v>#N/A</v>
      </c>
      <c r="P69" s="332" t="e">
        <f>IF(ISNUMBER(Regressions!R79),ROUND(Regressions!R79, 1), NA())</f>
        <v>#N/A</v>
      </c>
      <c r="Q69" s="208" t="e">
        <f>IF(ISNUMBER(Regressions!S79),ROUND(Regressions!S79, 1), NA())</f>
        <v>#N/A</v>
      </c>
      <c r="R69" s="333" t="e">
        <f>IF(ISNUMBER(Regressions!T79),ROUND(Regressions!T79, 1), NA())</f>
        <v>#N/A</v>
      </c>
      <c r="S69" s="230" t="e">
        <f>IF(ISNUMBER(Regressions!U79),ROUND(Regressions!U79, 1), NA())</f>
        <v>#N/A</v>
      </c>
    </row>
    <row xmlns:x14ac="http://schemas.microsoft.com/office/spreadsheetml/2009/9/ac" r="70" x14ac:dyDescent="0.2">
      <c r="A70" s="329" t="str">
        <f>IF(ISBLANK(Regressions!A80), " ", Regressions!A80)</f>
        <v>Papua New Guinea</v>
      </c>
      <c r="B70" s="330">
        <f>IF(ISBLANK(Regressions!B80), " ", Regressions!B80)</f>
        <v>2004</v>
      </c>
      <c r="C70" s="335" t="str">
        <f>IF(ISBLANK(Regressions!C80), " ", Regressions!C80)</f>
        <v>Rural</v>
      </c>
      <c r="D70" s="331">
        <f>IF(ISBLANK(Regressions!D80), " ", Regressions!D80)</f>
        <v>1650606.9835442449</v>
      </c>
      <c r="E70" s="207" t="e">
        <f>IF(ISNUMBER(Regressions!E80),ROUND(Regressions!E80, 1), NA())</f>
        <v>#N/A</v>
      </c>
      <c r="F70" s="332" t="e">
        <f>IF(ISNUMBER(Regressions!F80),ROUND(Regressions!F80, 1), NA())</f>
        <v>#N/A</v>
      </c>
      <c r="G70" s="229" t="e">
        <f>IF(ISNUMBER(Regressions!G80),ROUND(Regressions!G80, 1), NA())</f>
        <v>#N/A</v>
      </c>
      <c r="H70" s="333" t="e">
        <f>IF(ISNUMBER(Regressions!H80),ROUND(Regressions!H80, 1), NA())</f>
        <v>#N/A</v>
      </c>
      <c r="I70" s="230" t="e">
        <f>IF(ISNUMBER(Regressions!I80),ROUND(Regressions!I80, 1), NA())</f>
        <v>#N/A</v>
      </c>
      <c r="J70" s="334" t="e">
        <f>IF(ISNUMBER(Regressions!K80),ROUND(Regressions!K80, 1), NA())</f>
        <v>#N/A</v>
      </c>
      <c r="K70" s="332" t="e">
        <f>IF(ISNUMBER(Regressions!L80),ROUND(Regressions!L80, 1), NA())</f>
        <v>#N/A</v>
      </c>
      <c r="L70" s="231" t="e">
        <f>IF(ISNUMBER(Regressions!M80),ROUND(Regressions!M80, 1), NA())</f>
        <v>#N/A</v>
      </c>
      <c r="M70" s="333" t="e">
        <f>IF(ISNUMBER(Regressions!N80),ROUND(Regressions!N80, 1), NA())</f>
        <v>#N/A</v>
      </c>
      <c r="N70" s="230" t="e">
        <f>IF(ISNUMBER(Regressions!O80),ROUND(Regressions!O80, 1), NA())</f>
        <v>#N/A</v>
      </c>
      <c r="O70" s="334" t="e">
        <f>IF(ISNUMBER(Regressions!Q80),ROUND(Regressions!Q80, 1), NA())</f>
        <v>#N/A</v>
      </c>
      <c r="P70" s="332" t="e">
        <f>IF(ISNUMBER(Regressions!R80),ROUND(Regressions!R80, 1), NA())</f>
        <v>#N/A</v>
      </c>
      <c r="Q70" s="208" t="e">
        <f>IF(ISNUMBER(Regressions!S80),ROUND(Regressions!S80, 1), NA())</f>
        <v>#N/A</v>
      </c>
      <c r="R70" s="333" t="e">
        <f>IF(ISNUMBER(Regressions!T80),ROUND(Regressions!T80, 1), NA())</f>
        <v>#N/A</v>
      </c>
      <c r="S70" s="230" t="e">
        <f>IF(ISNUMBER(Regressions!U80),ROUND(Regressions!U80, 1), NA())</f>
        <v>#N/A</v>
      </c>
    </row>
    <row xmlns:x14ac="http://schemas.microsoft.com/office/spreadsheetml/2009/9/ac" r="71" x14ac:dyDescent="0.2">
      <c r="A71" s="329" t="str">
        <f>IF(ISBLANK(Regressions!A81), " ", Regressions!A81)</f>
        <v>Papua New Guinea</v>
      </c>
      <c r="B71" s="330">
        <f>IF(ISBLANK(Regressions!B81), " ", Regressions!B81)</f>
        <v>2005</v>
      </c>
      <c r="C71" s="335" t="str">
        <f>IF(ISBLANK(Regressions!C81), " ", Regressions!C81)</f>
        <v>Rural</v>
      </c>
      <c r="D71" s="331">
        <f>IF(ISBLANK(Regressions!D81), " ", Regressions!D81)</f>
        <v>1698295.886803827</v>
      </c>
      <c r="E71" s="207" t="e">
        <f>IF(ISNUMBER(Regressions!E81),ROUND(Regressions!E81, 1), NA())</f>
        <v>#N/A</v>
      </c>
      <c r="F71" s="332" t="e">
        <f>IF(ISNUMBER(Regressions!F81),ROUND(Regressions!F81, 1), NA())</f>
        <v>#N/A</v>
      </c>
      <c r="G71" s="229" t="e">
        <f>IF(ISNUMBER(Regressions!G81),ROUND(Regressions!G81, 1), NA())</f>
        <v>#N/A</v>
      </c>
      <c r="H71" s="333" t="e">
        <f>IF(ISNUMBER(Regressions!H81),ROUND(Regressions!H81, 1), NA())</f>
        <v>#N/A</v>
      </c>
      <c r="I71" s="230" t="e">
        <f>IF(ISNUMBER(Regressions!I81),ROUND(Regressions!I81, 1), NA())</f>
        <v>#N/A</v>
      </c>
      <c r="J71" s="334" t="e">
        <f>IF(ISNUMBER(Regressions!K81),ROUND(Regressions!K81, 1), NA())</f>
        <v>#N/A</v>
      </c>
      <c r="K71" s="332" t="e">
        <f>IF(ISNUMBER(Regressions!L81),ROUND(Regressions!L81, 1), NA())</f>
        <v>#N/A</v>
      </c>
      <c r="L71" s="231" t="e">
        <f>IF(ISNUMBER(Regressions!M81),ROUND(Regressions!M81, 1), NA())</f>
        <v>#N/A</v>
      </c>
      <c r="M71" s="333" t="e">
        <f>IF(ISNUMBER(Regressions!N81),ROUND(Regressions!N81, 1), NA())</f>
        <v>#N/A</v>
      </c>
      <c r="N71" s="230" t="e">
        <f>IF(ISNUMBER(Regressions!O81),ROUND(Regressions!O81, 1), NA())</f>
        <v>#N/A</v>
      </c>
      <c r="O71" s="334" t="e">
        <f>IF(ISNUMBER(Regressions!Q81),ROUND(Regressions!Q81, 1), NA())</f>
        <v>#N/A</v>
      </c>
      <c r="P71" s="332" t="e">
        <f>IF(ISNUMBER(Regressions!R81),ROUND(Regressions!R81, 1), NA())</f>
        <v>#N/A</v>
      </c>
      <c r="Q71" s="208" t="e">
        <f>IF(ISNUMBER(Regressions!S81),ROUND(Regressions!S81, 1), NA())</f>
        <v>#N/A</v>
      </c>
      <c r="R71" s="333" t="e">
        <f>IF(ISNUMBER(Regressions!T81),ROUND(Regressions!T81, 1), NA())</f>
        <v>#N/A</v>
      </c>
      <c r="S71" s="230" t="e">
        <f>IF(ISNUMBER(Regressions!U81),ROUND(Regressions!U81, 1), NA())</f>
        <v>#N/A</v>
      </c>
    </row>
    <row xmlns:x14ac="http://schemas.microsoft.com/office/spreadsheetml/2009/9/ac" r="72" x14ac:dyDescent="0.2">
      <c r="A72" s="329" t="str">
        <f>IF(ISBLANK(Regressions!A82), " ", Regressions!A82)</f>
        <v>Papua New Guinea</v>
      </c>
      <c r="B72" s="330">
        <f>IF(ISBLANK(Regressions!B82), " ", Regressions!B82)</f>
        <v>2006</v>
      </c>
      <c r="C72" s="335" t="str">
        <f>IF(ISBLANK(Regressions!C82), " ", Regressions!C82)</f>
        <v>Rural</v>
      </c>
      <c r="D72" s="331">
        <f>IF(ISBLANK(Regressions!D82), " ", Regressions!D82)</f>
        <v>1746621.479143105</v>
      </c>
      <c r="E72" s="207" t="e">
        <f>IF(ISNUMBER(Regressions!E82),ROUND(Regressions!E82, 1), NA())</f>
        <v>#N/A</v>
      </c>
      <c r="F72" s="332" t="e">
        <f>IF(ISNUMBER(Regressions!F82),ROUND(Regressions!F82, 1), NA())</f>
        <v>#N/A</v>
      </c>
      <c r="G72" s="229" t="e">
        <f>IF(ISNUMBER(Regressions!G82),ROUND(Regressions!G82, 1), NA())</f>
        <v>#N/A</v>
      </c>
      <c r="H72" s="333" t="e">
        <f>IF(ISNUMBER(Regressions!H82),ROUND(Regressions!H82, 1), NA())</f>
        <v>#N/A</v>
      </c>
      <c r="I72" s="230" t="e">
        <f>IF(ISNUMBER(Regressions!I82),ROUND(Regressions!I82, 1), NA())</f>
        <v>#N/A</v>
      </c>
      <c r="J72" s="334" t="e">
        <f>IF(ISNUMBER(Regressions!K82),ROUND(Regressions!K82, 1), NA())</f>
        <v>#N/A</v>
      </c>
      <c r="K72" s="332" t="e">
        <f>IF(ISNUMBER(Regressions!L82),ROUND(Regressions!L82, 1), NA())</f>
        <v>#N/A</v>
      </c>
      <c r="L72" s="231" t="e">
        <f>IF(ISNUMBER(Regressions!M82),ROUND(Regressions!M82, 1), NA())</f>
        <v>#N/A</v>
      </c>
      <c r="M72" s="333" t="e">
        <f>IF(ISNUMBER(Regressions!N82),ROUND(Regressions!N82, 1), NA())</f>
        <v>#N/A</v>
      </c>
      <c r="N72" s="230" t="e">
        <f>IF(ISNUMBER(Regressions!O82),ROUND(Regressions!O82, 1), NA())</f>
        <v>#N/A</v>
      </c>
      <c r="O72" s="334" t="e">
        <f>IF(ISNUMBER(Regressions!Q82),ROUND(Regressions!Q82, 1), NA())</f>
        <v>#N/A</v>
      </c>
      <c r="P72" s="332" t="e">
        <f>IF(ISNUMBER(Regressions!R82),ROUND(Regressions!R82, 1), NA())</f>
        <v>#N/A</v>
      </c>
      <c r="Q72" s="208" t="e">
        <f>IF(ISNUMBER(Regressions!S82),ROUND(Regressions!S82, 1), NA())</f>
        <v>#N/A</v>
      </c>
      <c r="R72" s="333" t="e">
        <f>IF(ISNUMBER(Regressions!T82),ROUND(Regressions!T82, 1), NA())</f>
        <v>#N/A</v>
      </c>
      <c r="S72" s="230" t="e">
        <f>IF(ISNUMBER(Regressions!U82),ROUND(Regressions!U82, 1), NA())</f>
        <v>#N/A</v>
      </c>
    </row>
    <row xmlns:x14ac="http://schemas.microsoft.com/office/spreadsheetml/2009/9/ac" r="73" x14ac:dyDescent="0.2">
      <c r="A73" s="329" t="str">
        <f>IF(ISBLANK(Regressions!A83), " ", Regressions!A83)</f>
        <v>Papua New Guinea</v>
      </c>
      <c r="B73" s="330">
        <f>IF(ISBLANK(Regressions!B83), " ", Regressions!B83)</f>
        <v>2007</v>
      </c>
      <c r="C73" s="335" t="str">
        <f>IF(ISBLANK(Regressions!C83), " ", Regressions!C83)</f>
        <v>Rural</v>
      </c>
      <c r="D73" s="331">
        <f>IF(ISBLANK(Regressions!D83), " ", Regressions!D83)</f>
        <v>1795118.177435322</v>
      </c>
      <c r="E73" s="207" t="e">
        <f>IF(ISNUMBER(Regressions!E83),ROUND(Regressions!E83, 1), NA())</f>
        <v>#N/A</v>
      </c>
      <c r="F73" s="332" t="e">
        <f>IF(ISNUMBER(Regressions!F83),ROUND(Regressions!F83, 1), NA())</f>
        <v>#N/A</v>
      </c>
      <c r="G73" s="229" t="e">
        <f>IF(ISNUMBER(Regressions!G83),ROUND(Regressions!G83, 1), NA())</f>
        <v>#N/A</v>
      </c>
      <c r="H73" s="333" t="e">
        <f>IF(ISNUMBER(Regressions!H83),ROUND(Regressions!H83, 1), NA())</f>
        <v>#N/A</v>
      </c>
      <c r="I73" s="230" t="e">
        <f>IF(ISNUMBER(Regressions!I83),ROUND(Regressions!I83, 1), NA())</f>
        <v>#N/A</v>
      </c>
      <c r="J73" s="334" t="e">
        <f>IF(ISNUMBER(Regressions!K83),ROUND(Regressions!K83, 1), NA())</f>
        <v>#N/A</v>
      </c>
      <c r="K73" s="332" t="e">
        <f>IF(ISNUMBER(Regressions!L83),ROUND(Regressions!L83, 1), NA())</f>
        <v>#N/A</v>
      </c>
      <c r="L73" s="231" t="e">
        <f>IF(ISNUMBER(Regressions!M83),ROUND(Regressions!M83, 1), NA())</f>
        <v>#N/A</v>
      </c>
      <c r="M73" s="333" t="e">
        <f>IF(ISNUMBER(Regressions!N83),ROUND(Regressions!N83, 1), NA())</f>
        <v>#N/A</v>
      </c>
      <c r="N73" s="230" t="e">
        <f>IF(ISNUMBER(Regressions!O83),ROUND(Regressions!O83, 1), NA())</f>
        <v>#N/A</v>
      </c>
      <c r="O73" s="334" t="e">
        <f>IF(ISNUMBER(Regressions!Q83),ROUND(Regressions!Q83, 1), NA())</f>
        <v>#N/A</v>
      </c>
      <c r="P73" s="332" t="e">
        <f>IF(ISNUMBER(Regressions!R83),ROUND(Regressions!R83, 1), NA())</f>
        <v>#N/A</v>
      </c>
      <c r="Q73" s="208" t="e">
        <f>IF(ISNUMBER(Regressions!S83),ROUND(Regressions!S83, 1), NA())</f>
        <v>#N/A</v>
      </c>
      <c r="R73" s="333" t="e">
        <f>IF(ISNUMBER(Regressions!T83),ROUND(Regressions!T83, 1), NA())</f>
        <v>#N/A</v>
      </c>
      <c r="S73" s="230" t="e">
        <f>IF(ISNUMBER(Regressions!U83),ROUND(Regressions!U83, 1), NA())</f>
        <v>#N/A</v>
      </c>
    </row>
    <row xmlns:x14ac="http://schemas.microsoft.com/office/spreadsheetml/2009/9/ac" r="74" x14ac:dyDescent="0.2">
      <c r="A74" s="329" t="str">
        <f>IF(ISBLANK(Regressions!A84), " ", Regressions!A84)</f>
        <v>Papua New Guinea</v>
      </c>
      <c r="B74" s="330">
        <f>IF(ISBLANK(Regressions!B84), " ", Regressions!B84)</f>
        <v>2008</v>
      </c>
      <c r="C74" s="335" t="str">
        <f>IF(ISBLANK(Regressions!C84), " ", Regressions!C84)</f>
        <v>Rural</v>
      </c>
      <c r="D74" s="331">
        <f>IF(ISBLANK(Regressions!D84), " ", Regressions!D84)</f>
        <v>1844259.075076676</v>
      </c>
      <c r="E74" s="207" t="e">
        <f>IF(ISNUMBER(Regressions!E84),ROUND(Regressions!E84, 1), NA())</f>
        <v>#N/A</v>
      </c>
      <c r="F74" s="332" t="e">
        <f>IF(ISNUMBER(Regressions!F84),ROUND(Regressions!F84, 1), NA())</f>
        <v>#N/A</v>
      </c>
      <c r="G74" s="229" t="e">
        <f>IF(ISNUMBER(Regressions!G84),ROUND(Regressions!G84, 1), NA())</f>
        <v>#N/A</v>
      </c>
      <c r="H74" s="333" t="e">
        <f>IF(ISNUMBER(Regressions!H84),ROUND(Regressions!H84, 1), NA())</f>
        <v>#N/A</v>
      </c>
      <c r="I74" s="230" t="e">
        <f>IF(ISNUMBER(Regressions!I84),ROUND(Regressions!I84, 1), NA())</f>
        <v>#N/A</v>
      </c>
      <c r="J74" s="334" t="e">
        <f>IF(ISNUMBER(Regressions!K84),ROUND(Regressions!K84, 1), NA())</f>
        <v>#N/A</v>
      </c>
      <c r="K74" s="332" t="e">
        <f>IF(ISNUMBER(Regressions!L84),ROUND(Regressions!L84, 1), NA())</f>
        <v>#N/A</v>
      </c>
      <c r="L74" s="231" t="e">
        <f>IF(ISNUMBER(Regressions!M84),ROUND(Regressions!M84, 1), NA())</f>
        <v>#N/A</v>
      </c>
      <c r="M74" s="333" t="e">
        <f>IF(ISNUMBER(Regressions!N84),ROUND(Regressions!N84, 1), NA())</f>
        <v>#N/A</v>
      </c>
      <c r="N74" s="230" t="e">
        <f>IF(ISNUMBER(Regressions!O84),ROUND(Regressions!O84, 1), NA())</f>
        <v>#N/A</v>
      </c>
      <c r="O74" s="334" t="e">
        <f>IF(ISNUMBER(Regressions!Q84),ROUND(Regressions!Q84, 1), NA())</f>
        <v>#N/A</v>
      </c>
      <c r="P74" s="332" t="e">
        <f>IF(ISNUMBER(Regressions!R84),ROUND(Regressions!R84, 1), NA())</f>
        <v>#N/A</v>
      </c>
      <c r="Q74" s="208" t="e">
        <f>IF(ISNUMBER(Regressions!S84),ROUND(Regressions!S84, 1), NA())</f>
        <v>#N/A</v>
      </c>
      <c r="R74" s="333" t="e">
        <f>IF(ISNUMBER(Regressions!T84),ROUND(Regressions!T84, 1), NA())</f>
        <v>#N/A</v>
      </c>
      <c r="S74" s="230" t="e">
        <f>IF(ISNUMBER(Regressions!U84),ROUND(Regressions!U84, 1), NA())</f>
        <v>#N/A</v>
      </c>
    </row>
    <row xmlns:x14ac="http://schemas.microsoft.com/office/spreadsheetml/2009/9/ac" r="75" x14ac:dyDescent="0.2">
      <c r="A75" s="329" t="str">
        <f>IF(ISBLANK(Regressions!A85), " ", Regressions!A85)</f>
        <v>Papua New Guinea</v>
      </c>
      <c r="B75" s="330">
        <f>IF(ISBLANK(Regressions!B85), " ", Regressions!B85)</f>
        <v>2009</v>
      </c>
      <c r="C75" s="335" t="str">
        <f>IF(ISBLANK(Regressions!C85), " ", Regressions!C85)</f>
        <v>Rural</v>
      </c>
      <c r="D75" s="331">
        <f>IF(ISBLANK(Regressions!D85), " ", Regressions!D85)</f>
        <v>1894488.961482048</v>
      </c>
      <c r="E75" s="207" t="e">
        <f>IF(ISNUMBER(Regressions!E85),ROUND(Regressions!E85, 1), NA())</f>
        <v>#N/A</v>
      </c>
      <c r="F75" s="332" t="e">
        <f>IF(ISNUMBER(Regressions!F85),ROUND(Regressions!F85, 1), NA())</f>
        <v>#N/A</v>
      </c>
      <c r="G75" s="229" t="e">
        <f>IF(ISNUMBER(Regressions!G85),ROUND(Regressions!G85, 1), NA())</f>
        <v>#N/A</v>
      </c>
      <c r="H75" s="333" t="e">
        <f>IF(ISNUMBER(Regressions!H85),ROUND(Regressions!H85, 1), NA())</f>
        <v>#N/A</v>
      </c>
      <c r="I75" s="230" t="e">
        <f>IF(ISNUMBER(Regressions!I85),ROUND(Regressions!I85, 1), NA())</f>
        <v>#N/A</v>
      </c>
      <c r="J75" s="334" t="e">
        <f>IF(ISNUMBER(Regressions!K85),ROUND(Regressions!K85, 1), NA())</f>
        <v>#N/A</v>
      </c>
      <c r="K75" s="332" t="e">
        <f>IF(ISNUMBER(Regressions!L85),ROUND(Regressions!L85, 1), NA())</f>
        <v>#N/A</v>
      </c>
      <c r="L75" s="231" t="e">
        <f>IF(ISNUMBER(Regressions!M85),ROUND(Regressions!M85, 1), NA())</f>
        <v>#N/A</v>
      </c>
      <c r="M75" s="333" t="e">
        <f>IF(ISNUMBER(Regressions!N85),ROUND(Regressions!N85, 1), NA())</f>
        <v>#N/A</v>
      </c>
      <c r="N75" s="230" t="e">
        <f>IF(ISNUMBER(Regressions!O85),ROUND(Regressions!O85, 1), NA())</f>
        <v>#N/A</v>
      </c>
      <c r="O75" s="334" t="e">
        <f>IF(ISNUMBER(Regressions!Q85),ROUND(Regressions!Q85, 1), NA())</f>
        <v>#N/A</v>
      </c>
      <c r="P75" s="332" t="e">
        <f>IF(ISNUMBER(Regressions!R85),ROUND(Regressions!R85, 1), NA())</f>
        <v>#N/A</v>
      </c>
      <c r="Q75" s="208" t="e">
        <f>IF(ISNUMBER(Regressions!S85),ROUND(Regressions!S85, 1), NA())</f>
        <v>#N/A</v>
      </c>
      <c r="R75" s="333" t="e">
        <f>IF(ISNUMBER(Regressions!T85),ROUND(Regressions!T85, 1), NA())</f>
        <v>#N/A</v>
      </c>
      <c r="S75" s="230" t="e">
        <f>IF(ISNUMBER(Regressions!U85),ROUND(Regressions!U85, 1), NA())</f>
        <v>#N/A</v>
      </c>
    </row>
    <row xmlns:x14ac="http://schemas.microsoft.com/office/spreadsheetml/2009/9/ac" r="76" x14ac:dyDescent="0.2">
      <c r="A76" s="329" t="str">
        <f>IF(ISBLANK(Regressions!A86), " ", Regressions!A86)</f>
        <v>Papua New Guinea</v>
      </c>
      <c r="B76" s="330">
        <f>IF(ISBLANK(Regressions!B86), " ", Regressions!B86)</f>
        <v>2010</v>
      </c>
      <c r="C76" s="335" t="str">
        <f>IF(ISBLANK(Regressions!C86), " ", Regressions!C86)</f>
        <v>Rural</v>
      </c>
      <c r="D76" s="331">
        <f>IF(ISBLANK(Regressions!D86), " ", Regressions!D86)</f>
        <v>1945724.0877353379</v>
      </c>
      <c r="E76" s="207" t="e">
        <f>IF(ISNUMBER(Regressions!E86),ROUND(Regressions!E86, 1), NA())</f>
        <v>#N/A</v>
      </c>
      <c r="F76" s="332" t="e">
        <f>IF(ISNUMBER(Regressions!F86),ROUND(Regressions!F86, 1), NA())</f>
        <v>#N/A</v>
      </c>
      <c r="G76" s="229" t="e">
        <f>IF(ISNUMBER(Regressions!G86),ROUND(Regressions!G86, 1), NA())</f>
        <v>#N/A</v>
      </c>
      <c r="H76" s="333" t="e">
        <f>IF(ISNUMBER(Regressions!H86),ROUND(Regressions!H86, 1), NA())</f>
        <v>#N/A</v>
      </c>
      <c r="I76" s="230" t="e">
        <f>IF(ISNUMBER(Regressions!I86),ROUND(Regressions!I86, 1), NA())</f>
        <v>#N/A</v>
      </c>
      <c r="J76" s="334" t="e">
        <f>IF(ISNUMBER(Regressions!K86),ROUND(Regressions!K86, 1), NA())</f>
        <v>#N/A</v>
      </c>
      <c r="K76" s="332" t="e">
        <f>IF(ISNUMBER(Regressions!L86),ROUND(Regressions!L86, 1), NA())</f>
        <v>#N/A</v>
      </c>
      <c r="L76" s="231" t="e">
        <f>IF(ISNUMBER(Regressions!M86),ROUND(Regressions!M86, 1), NA())</f>
        <v>#N/A</v>
      </c>
      <c r="M76" s="333" t="e">
        <f>IF(ISNUMBER(Regressions!N86),ROUND(Regressions!N86, 1), NA())</f>
        <v>#N/A</v>
      </c>
      <c r="N76" s="230" t="e">
        <f>IF(ISNUMBER(Regressions!O86),ROUND(Regressions!O86, 1), NA())</f>
        <v>#N/A</v>
      </c>
      <c r="O76" s="334" t="e">
        <f>IF(ISNUMBER(Regressions!Q86),ROUND(Regressions!Q86, 1), NA())</f>
        <v>#N/A</v>
      </c>
      <c r="P76" s="332" t="e">
        <f>IF(ISNUMBER(Regressions!R86),ROUND(Regressions!R86, 1), NA())</f>
        <v>#N/A</v>
      </c>
      <c r="Q76" s="208" t="e">
        <f>IF(ISNUMBER(Regressions!S86),ROUND(Regressions!S86, 1), NA())</f>
        <v>#N/A</v>
      </c>
      <c r="R76" s="333" t="e">
        <f>IF(ISNUMBER(Regressions!T86),ROUND(Regressions!T86, 1), NA())</f>
        <v>#N/A</v>
      </c>
      <c r="S76" s="230" t="e">
        <f>IF(ISNUMBER(Regressions!U86),ROUND(Regressions!U86, 1), NA())</f>
        <v>#N/A</v>
      </c>
    </row>
    <row xmlns:x14ac="http://schemas.microsoft.com/office/spreadsheetml/2009/9/ac" r="77" x14ac:dyDescent="0.2">
      <c r="A77" s="329" t="str">
        <f>IF(ISBLANK(Regressions!A87), " ", Regressions!A87)</f>
        <v>Papua New Guinea</v>
      </c>
      <c r="B77" s="330">
        <f>IF(ISBLANK(Regressions!B87), " ", Regressions!B87)</f>
        <v>2011</v>
      </c>
      <c r="C77" s="335" t="str">
        <f>IF(ISBLANK(Regressions!C87), " ", Regressions!C87)</f>
        <v>Rural</v>
      </c>
      <c r="D77" s="331">
        <f>IF(ISBLANK(Regressions!D87), " ", Regressions!D87)</f>
        <v>1997467.8</v>
      </c>
      <c r="E77" s="207" t="e">
        <f>IF(ISNUMBER(Regressions!E87),ROUND(Regressions!E87, 1), NA())</f>
        <v>#N/A</v>
      </c>
      <c r="F77" s="332" t="e">
        <f>IF(ISNUMBER(Regressions!F87),ROUND(Regressions!F87, 1), NA())</f>
        <v>#N/A</v>
      </c>
      <c r="G77" s="229" t="e">
        <f>IF(ISNUMBER(Regressions!G87),ROUND(Regressions!G87, 1), NA())</f>
        <v>#N/A</v>
      </c>
      <c r="H77" s="333" t="e">
        <f>IF(ISNUMBER(Regressions!H87),ROUND(Regressions!H87, 1), NA())</f>
        <v>#N/A</v>
      </c>
      <c r="I77" s="230" t="e">
        <f>IF(ISNUMBER(Regressions!I87),ROUND(Regressions!I87, 1), NA())</f>
        <v>#N/A</v>
      </c>
      <c r="J77" s="334" t="e">
        <f>IF(ISNUMBER(Regressions!K87),ROUND(Regressions!K87, 1), NA())</f>
        <v>#N/A</v>
      </c>
      <c r="K77" s="332" t="e">
        <f>IF(ISNUMBER(Regressions!L87),ROUND(Regressions!L87, 1), NA())</f>
        <v>#N/A</v>
      </c>
      <c r="L77" s="231" t="e">
        <f>IF(ISNUMBER(Regressions!M87),ROUND(Regressions!M87, 1), NA())</f>
        <v>#N/A</v>
      </c>
      <c r="M77" s="333" t="e">
        <f>IF(ISNUMBER(Regressions!N87),ROUND(Regressions!N87, 1), NA())</f>
        <v>#N/A</v>
      </c>
      <c r="N77" s="230" t="e">
        <f>IF(ISNUMBER(Regressions!O87),ROUND(Regressions!O87, 1), NA())</f>
        <v>#N/A</v>
      </c>
      <c r="O77" s="334" t="e">
        <f>IF(ISNUMBER(Regressions!Q87),ROUND(Regressions!Q87, 1), NA())</f>
        <v>#N/A</v>
      </c>
      <c r="P77" s="332" t="e">
        <f>IF(ISNUMBER(Regressions!R87),ROUND(Regressions!R87, 1), NA())</f>
        <v>#N/A</v>
      </c>
      <c r="Q77" s="208" t="e">
        <f>IF(ISNUMBER(Regressions!S87),ROUND(Regressions!S87, 1), NA())</f>
        <v>#N/A</v>
      </c>
      <c r="R77" s="333" t="e">
        <f>IF(ISNUMBER(Regressions!T87),ROUND(Regressions!T87, 1), NA())</f>
        <v>#N/A</v>
      </c>
      <c r="S77" s="230" t="e">
        <f>IF(ISNUMBER(Regressions!U87),ROUND(Regressions!U87, 1), NA())</f>
        <v>#N/A</v>
      </c>
    </row>
    <row xmlns:x14ac="http://schemas.microsoft.com/office/spreadsheetml/2009/9/ac" r="78" x14ac:dyDescent="0.2">
      <c r="A78" s="329" t="str">
        <f>IF(ISBLANK(Regressions!A88), " ", Regressions!A88)</f>
        <v>Papua New Guinea</v>
      </c>
      <c r="B78" s="330">
        <f>IF(ISBLANK(Regressions!B88), " ", Regressions!B88)</f>
        <v>2012</v>
      </c>
      <c r="C78" s="335" t="str">
        <f>IF(ISBLANK(Regressions!C88), " ", Regressions!C88)</f>
        <v>Rural</v>
      </c>
      <c r="D78" s="331">
        <f>IF(ISBLANK(Regressions!D88), " ", Regressions!D88)</f>
        <v>2589933.2569745439</v>
      </c>
      <c r="E78" s="207" t="e">
        <f>IF(ISNUMBER(Regressions!E88),ROUND(Regressions!E88, 1), NA())</f>
        <v>#N/A</v>
      </c>
      <c r="F78" s="332" t="e">
        <f>IF(ISNUMBER(Regressions!F88),ROUND(Regressions!F88, 1), NA())</f>
        <v>#N/A</v>
      </c>
      <c r="G78" s="229" t="e">
        <f>IF(ISNUMBER(Regressions!G88),ROUND(Regressions!G88, 1), NA())</f>
        <v>#N/A</v>
      </c>
      <c r="H78" s="333" t="e">
        <f>IF(ISNUMBER(Regressions!H88),ROUND(Regressions!H88, 1), NA())</f>
        <v>#N/A</v>
      </c>
      <c r="I78" s="230" t="e">
        <f>IF(ISNUMBER(Regressions!I88),ROUND(Regressions!I88, 1), NA())</f>
        <v>#N/A</v>
      </c>
      <c r="J78" s="334" t="e">
        <f>IF(ISNUMBER(Regressions!K88),ROUND(Regressions!K88, 1), NA())</f>
        <v>#N/A</v>
      </c>
      <c r="K78" s="332" t="e">
        <f>IF(ISNUMBER(Regressions!L88),ROUND(Regressions!L88, 1), NA())</f>
        <v>#N/A</v>
      </c>
      <c r="L78" s="231" t="e">
        <f>IF(ISNUMBER(Regressions!M88),ROUND(Regressions!M88, 1), NA())</f>
        <v>#N/A</v>
      </c>
      <c r="M78" s="333" t="e">
        <f>IF(ISNUMBER(Regressions!N88),ROUND(Regressions!N88, 1), NA())</f>
        <v>#N/A</v>
      </c>
      <c r="N78" s="230" t="e">
        <f>IF(ISNUMBER(Regressions!O88),ROUND(Regressions!O88, 1), NA())</f>
        <v>#N/A</v>
      </c>
      <c r="O78" s="334">
        <f>IF(ISNUMBER(Regressions!Q88),ROUND(Regressions!Q88, 1), NA())</f>
        <v>57.6</v>
      </c>
      <c r="P78" s="332">
        <f>IF(ISNUMBER(Regressions!R88),ROUND(Regressions!R88, 1), NA())</f>
        <v>49.9</v>
      </c>
      <c r="Q78" s="208">
        <f>IF(ISNUMBER(Regressions!S88),ROUND(Regressions!S88, 1), NA())</f>
        <v>7.7</v>
      </c>
      <c r="R78" s="333">
        <f>IF(ISNUMBER(Regressions!T88),ROUND(Regressions!T88, 1), NA())</f>
        <v>42.2</v>
      </c>
      <c r="S78" s="230">
        <f>IF(ISNUMBER(Regressions!U88),ROUND(Regressions!U88, 1), NA())</f>
        <v>50.1</v>
      </c>
    </row>
    <row xmlns:x14ac="http://schemas.microsoft.com/office/spreadsheetml/2009/9/ac" r="79" x14ac:dyDescent="0.2">
      <c r="A79" s="329" t="str">
        <f>IF(ISBLANK(Regressions!A89), " ", Regressions!A89)</f>
        <v>Papua New Guinea</v>
      </c>
      <c r="B79" s="330">
        <f>IF(ISBLANK(Regressions!B89), " ", Regressions!B89)</f>
        <v>2013</v>
      </c>
      <c r="C79" s="335" t="str">
        <f>IF(ISBLANK(Regressions!C89), " ", Regressions!C89)</f>
        <v>Rural</v>
      </c>
      <c r="D79" s="331">
        <f>IF(ISBLANK(Regressions!D89), " ", Regressions!D89)</f>
        <v>2646249.396852084</v>
      </c>
      <c r="E79" s="207" t="e">
        <f>IF(ISNUMBER(Regressions!E89),ROUND(Regressions!E89, 1), NA())</f>
        <v>#N/A</v>
      </c>
      <c r="F79" s="332" t="e">
        <f>IF(ISNUMBER(Regressions!F89),ROUND(Regressions!F89, 1), NA())</f>
        <v>#N/A</v>
      </c>
      <c r="G79" s="229" t="e">
        <f>IF(ISNUMBER(Regressions!G89),ROUND(Regressions!G89, 1), NA())</f>
        <v>#N/A</v>
      </c>
      <c r="H79" s="333" t="e">
        <f>IF(ISNUMBER(Regressions!H89),ROUND(Regressions!H89, 1), NA())</f>
        <v>#N/A</v>
      </c>
      <c r="I79" s="230" t="e">
        <f>IF(ISNUMBER(Regressions!I89),ROUND(Regressions!I89, 1), NA())</f>
        <v>#N/A</v>
      </c>
      <c r="J79" s="334" t="e">
        <f>IF(ISNUMBER(Regressions!K89),ROUND(Regressions!K89, 1), NA())</f>
        <v>#N/A</v>
      </c>
      <c r="K79" s="332" t="e">
        <f>IF(ISNUMBER(Regressions!L89),ROUND(Regressions!L89, 1), NA())</f>
        <v>#N/A</v>
      </c>
      <c r="L79" s="231" t="e">
        <f>IF(ISNUMBER(Regressions!M89),ROUND(Regressions!M89, 1), NA())</f>
        <v>#N/A</v>
      </c>
      <c r="M79" s="333" t="e">
        <f>IF(ISNUMBER(Regressions!N89),ROUND(Regressions!N89, 1), NA())</f>
        <v>#N/A</v>
      </c>
      <c r="N79" s="230" t="e">
        <f>IF(ISNUMBER(Regressions!O89),ROUND(Regressions!O89, 1), NA())</f>
        <v>#N/A</v>
      </c>
      <c r="O79" s="334">
        <f>IF(ISNUMBER(Regressions!Q89),ROUND(Regressions!Q89, 1), NA())</f>
        <v>57.6</v>
      </c>
      <c r="P79" s="332">
        <f>IF(ISNUMBER(Regressions!R89),ROUND(Regressions!R89, 1), NA())</f>
        <v>49.9</v>
      </c>
      <c r="Q79" s="208">
        <f>IF(ISNUMBER(Regressions!S89),ROUND(Regressions!S89, 1), NA())</f>
        <v>7.7</v>
      </c>
      <c r="R79" s="333">
        <f>IF(ISNUMBER(Regressions!T89),ROUND(Regressions!T89, 1), NA())</f>
        <v>42.2</v>
      </c>
      <c r="S79" s="230">
        <f>IF(ISNUMBER(Regressions!U89),ROUND(Regressions!U89, 1), NA())</f>
        <v>50.1</v>
      </c>
    </row>
    <row xmlns:x14ac="http://schemas.microsoft.com/office/spreadsheetml/2009/9/ac" r="80" x14ac:dyDescent="0.2">
      <c r="A80" s="329" t="str">
        <f>IF(ISBLANK(Regressions!A90), " ", Regressions!A90)</f>
        <v>Papua New Guinea</v>
      </c>
      <c r="B80" s="330">
        <f>IF(ISBLANK(Regressions!B90), " ", Regressions!B90)</f>
        <v>2014</v>
      </c>
      <c r="C80" s="335" t="str">
        <f>IF(ISBLANK(Regressions!C90), " ", Regressions!C90)</f>
        <v>Rural</v>
      </c>
      <c r="D80" s="331">
        <f>IF(ISBLANK(Regressions!D90), " ", Regressions!D90)</f>
        <v>2701936.6521260259</v>
      </c>
      <c r="E80" s="207" t="e">
        <f>IF(ISNUMBER(Regressions!E90),ROUND(Regressions!E90, 1), NA())</f>
        <v>#N/A</v>
      </c>
      <c r="F80" s="332" t="e">
        <f>IF(ISNUMBER(Regressions!F90),ROUND(Regressions!F90, 1), NA())</f>
        <v>#N/A</v>
      </c>
      <c r="G80" s="229" t="e">
        <f>IF(ISNUMBER(Regressions!G90),ROUND(Regressions!G90, 1), NA())</f>
        <v>#N/A</v>
      </c>
      <c r="H80" s="333" t="e">
        <f>IF(ISNUMBER(Regressions!H90),ROUND(Regressions!H90, 1), NA())</f>
        <v>#N/A</v>
      </c>
      <c r="I80" s="230" t="e">
        <f>IF(ISNUMBER(Regressions!I90),ROUND(Regressions!I90, 1), NA())</f>
        <v>#N/A</v>
      </c>
      <c r="J80" s="334" t="e">
        <f>IF(ISNUMBER(Regressions!K90),ROUND(Regressions!K90, 1), NA())</f>
        <v>#N/A</v>
      </c>
      <c r="K80" s="332" t="e">
        <f>IF(ISNUMBER(Regressions!L90),ROUND(Regressions!L90, 1), NA())</f>
        <v>#N/A</v>
      </c>
      <c r="L80" s="231" t="e">
        <f>IF(ISNUMBER(Regressions!M90),ROUND(Regressions!M90, 1), NA())</f>
        <v>#N/A</v>
      </c>
      <c r="M80" s="333" t="e">
        <f>IF(ISNUMBER(Regressions!N90),ROUND(Regressions!N90, 1), NA())</f>
        <v>#N/A</v>
      </c>
      <c r="N80" s="230" t="e">
        <f>IF(ISNUMBER(Regressions!O90),ROUND(Regressions!O90, 1), NA())</f>
        <v>#N/A</v>
      </c>
      <c r="O80" s="334">
        <f>IF(ISNUMBER(Regressions!Q90),ROUND(Regressions!Q90, 1), NA())</f>
        <v>57.6</v>
      </c>
      <c r="P80" s="332">
        <f>IF(ISNUMBER(Regressions!R90),ROUND(Regressions!R90, 1), NA())</f>
        <v>49.9</v>
      </c>
      <c r="Q80" s="208">
        <f>IF(ISNUMBER(Regressions!S90),ROUND(Regressions!S90, 1), NA())</f>
        <v>7.7</v>
      </c>
      <c r="R80" s="333">
        <f>IF(ISNUMBER(Regressions!T90),ROUND(Regressions!T90, 1), NA())</f>
        <v>42.2</v>
      </c>
      <c r="S80" s="230">
        <f>IF(ISNUMBER(Regressions!U90),ROUND(Regressions!U90, 1), NA())</f>
        <v>50.1</v>
      </c>
    </row>
    <row xmlns:x14ac="http://schemas.microsoft.com/office/spreadsheetml/2009/9/ac" r="81" x14ac:dyDescent="0.2">
      <c r="A81" s="329" t="str">
        <f>IF(ISBLANK(Regressions!A91), " ", Regressions!A91)</f>
        <v>Papua New Guinea</v>
      </c>
      <c r="B81" s="330">
        <f>IF(ISBLANK(Regressions!B91), " ", Regressions!B91)</f>
        <v>2015</v>
      </c>
      <c r="C81" s="335" t="str">
        <f>IF(ISBLANK(Regressions!C91), " ", Regressions!C91)</f>
        <v>Rural</v>
      </c>
      <c r="D81" s="331">
        <f>IF(ISBLANK(Regressions!D91), " ", Regressions!D91)</f>
        <v>2756876.7560202498</v>
      </c>
      <c r="E81" s="207" t="e">
        <f>IF(ISNUMBER(Regressions!E91),ROUND(Regressions!E91, 1), NA())</f>
        <v>#N/A</v>
      </c>
      <c r="F81" s="332" t="e">
        <f>IF(ISNUMBER(Regressions!F91),ROUND(Regressions!F91, 1), NA())</f>
        <v>#N/A</v>
      </c>
      <c r="G81" s="229" t="e">
        <f>IF(ISNUMBER(Regressions!G91),ROUND(Regressions!G91, 1), NA())</f>
        <v>#N/A</v>
      </c>
      <c r="H81" s="333" t="e">
        <f>IF(ISNUMBER(Regressions!H91),ROUND(Regressions!H91, 1), NA())</f>
        <v>#N/A</v>
      </c>
      <c r="I81" s="230" t="e">
        <f>IF(ISNUMBER(Regressions!I91),ROUND(Regressions!I91, 1), NA())</f>
        <v>#N/A</v>
      </c>
      <c r="J81" s="334" t="e">
        <f>IF(ISNUMBER(Regressions!K91),ROUND(Regressions!K91, 1), NA())</f>
        <v>#N/A</v>
      </c>
      <c r="K81" s="332" t="e">
        <f>IF(ISNUMBER(Regressions!L91),ROUND(Regressions!L91, 1), NA())</f>
        <v>#N/A</v>
      </c>
      <c r="L81" s="231" t="e">
        <f>IF(ISNUMBER(Regressions!M91),ROUND(Regressions!M91, 1), NA())</f>
        <v>#N/A</v>
      </c>
      <c r="M81" s="333" t="e">
        <f>IF(ISNUMBER(Regressions!N91),ROUND(Regressions!N91, 1), NA())</f>
        <v>#N/A</v>
      </c>
      <c r="N81" s="230" t="e">
        <f>IF(ISNUMBER(Regressions!O91),ROUND(Regressions!O91, 1), NA())</f>
        <v>#N/A</v>
      </c>
      <c r="O81" s="334">
        <f>IF(ISNUMBER(Regressions!Q91),ROUND(Regressions!Q91, 1), NA())</f>
        <v>57.6</v>
      </c>
      <c r="P81" s="332">
        <f>IF(ISNUMBER(Regressions!R91),ROUND(Regressions!R91, 1), NA())</f>
        <v>49.9</v>
      </c>
      <c r="Q81" s="208">
        <f>IF(ISNUMBER(Regressions!S91),ROUND(Regressions!S91, 1), NA())</f>
        <v>7.7</v>
      </c>
      <c r="R81" s="333">
        <f>IF(ISNUMBER(Regressions!T91),ROUND(Regressions!T91, 1), NA())</f>
        <v>42.2</v>
      </c>
      <c r="S81" s="230">
        <f>IF(ISNUMBER(Regressions!U91),ROUND(Regressions!U91, 1), NA())</f>
        <v>50.1</v>
      </c>
    </row>
    <row xmlns:x14ac="http://schemas.microsoft.com/office/spreadsheetml/2009/9/ac" r="82" x14ac:dyDescent="0.2">
      <c r="A82" s="329" t="str">
        <f>IF(ISBLANK(Regressions!A92), " ", Regressions!A92)</f>
        <v>Papua New Guinea</v>
      </c>
      <c r="B82" s="330">
        <f>IF(ISBLANK(Regressions!B92), " ", Regressions!B92)</f>
        <v>2016</v>
      </c>
      <c r="C82" s="335" t="str">
        <f>IF(ISBLANK(Regressions!C92), " ", Regressions!C92)</f>
        <v>Rural</v>
      </c>
      <c r="D82" s="331">
        <f>IF(ISBLANK(Regressions!D92), " ", Regressions!D92)</f>
        <v>2809832.718836308</v>
      </c>
      <c r="E82" s="207" t="e">
        <f>IF(ISNUMBER(Regressions!E92),ROUND(Regressions!E92, 1), NA())</f>
        <v>#N/A</v>
      </c>
      <c r="F82" s="332" t="e">
        <f>IF(ISNUMBER(Regressions!F92),ROUND(Regressions!F92, 1), NA())</f>
        <v>#N/A</v>
      </c>
      <c r="G82" s="229" t="e">
        <f>IF(ISNUMBER(Regressions!G92),ROUND(Regressions!G92, 1), NA())</f>
        <v>#N/A</v>
      </c>
      <c r="H82" s="333" t="e">
        <f>IF(ISNUMBER(Regressions!H92),ROUND(Regressions!H92, 1), NA())</f>
        <v>#N/A</v>
      </c>
      <c r="I82" s="230" t="e">
        <f>IF(ISNUMBER(Regressions!I92),ROUND(Regressions!I92, 1), NA())</f>
        <v>#N/A</v>
      </c>
      <c r="J82" s="334" t="e">
        <f>IF(ISNUMBER(Regressions!K92),ROUND(Regressions!K92, 1), NA())</f>
        <v>#N/A</v>
      </c>
      <c r="K82" s="332" t="e">
        <f>IF(ISNUMBER(Regressions!L92),ROUND(Regressions!L92, 1), NA())</f>
        <v>#N/A</v>
      </c>
      <c r="L82" s="231" t="e">
        <f>IF(ISNUMBER(Regressions!M92),ROUND(Regressions!M92, 1), NA())</f>
        <v>#N/A</v>
      </c>
      <c r="M82" s="333" t="e">
        <f>IF(ISNUMBER(Regressions!N92),ROUND(Regressions!N92, 1), NA())</f>
        <v>#N/A</v>
      </c>
      <c r="N82" s="230" t="e">
        <f>IF(ISNUMBER(Regressions!O92),ROUND(Regressions!O92, 1), NA())</f>
        <v>#N/A</v>
      </c>
      <c r="O82" s="334">
        <f>IF(ISNUMBER(Regressions!Q92),ROUND(Regressions!Q92, 1), NA())</f>
        <v>57.6</v>
      </c>
      <c r="P82" s="332">
        <f>IF(ISNUMBER(Regressions!R92),ROUND(Regressions!R92, 1), NA())</f>
        <v>49.9</v>
      </c>
      <c r="Q82" s="208">
        <f>IF(ISNUMBER(Regressions!S92),ROUND(Regressions!S92, 1), NA())</f>
        <v>7.7</v>
      </c>
      <c r="R82" s="333">
        <f>IF(ISNUMBER(Regressions!T92),ROUND(Regressions!T92, 1), NA())</f>
        <v>42.2</v>
      </c>
      <c r="S82" s="230">
        <f>IF(ISNUMBER(Regressions!U92),ROUND(Regressions!U92, 1), NA())</f>
        <v>50.1</v>
      </c>
    </row>
    <row xmlns:x14ac="http://schemas.microsoft.com/office/spreadsheetml/2009/9/ac" r="83" x14ac:dyDescent="0.2">
      <c r="A83" s="329" t="str">
        <f>IF(ISBLANK(Regressions!A93), " ", Regressions!A93)</f>
        <v>Papua New Guinea</v>
      </c>
      <c r="B83" s="330">
        <f>IF(ISBLANK(Regressions!B93), " ", Regressions!B93)</f>
        <v>2017</v>
      </c>
      <c r="C83" s="335" t="str">
        <f>IF(ISBLANK(Regressions!C93), " ", Regressions!C93)</f>
        <v>Rural</v>
      </c>
      <c r="D83" s="331">
        <f>IF(ISBLANK(Regressions!D93), " ", Regressions!D93)</f>
        <v>2860722.1252939408</v>
      </c>
      <c r="E83" s="207" t="e">
        <f>IF(ISNUMBER(Regressions!E93),ROUND(Regressions!E93, 1), NA())</f>
        <v>#N/A</v>
      </c>
      <c r="F83" s="332" t="e">
        <f>IF(ISNUMBER(Regressions!F93),ROUND(Regressions!F93, 1), NA())</f>
        <v>#N/A</v>
      </c>
      <c r="G83" s="229" t="e">
        <f>IF(ISNUMBER(Regressions!G93),ROUND(Regressions!G93, 1), NA())</f>
        <v>#N/A</v>
      </c>
      <c r="H83" s="333" t="e">
        <f>IF(ISNUMBER(Regressions!H93),ROUND(Regressions!H93, 1), NA())</f>
        <v>#N/A</v>
      </c>
      <c r="I83" s="230" t="e">
        <f>IF(ISNUMBER(Regressions!I93),ROUND(Regressions!I93, 1), NA())</f>
        <v>#N/A</v>
      </c>
      <c r="J83" s="334" t="e">
        <f>IF(ISNUMBER(Regressions!K93),ROUND(Regressions!K93, 1), NA())</f>
        <v>#N/A</v>
      </c>
      <c r="K83" s="332" t="e">
        <f>IF(ISNUMBER(Regressions!L93),ROUND(Regressions!L93, 1), NA())</f>
        <v>#N/A</v>
      </c>
      <c r="L83" s="231" t="e">
        <f>IF(ISNUMBER(Regressions!M93),ROUND(Regressions!M93, 1), NA())</f>
        <v>#N/A</v>
      </c>
      <c r="M83" s="333" t="e">
        <f>IF(ISNUMBER(Regressions!N93),ROUND(Regressions!N93, 1), NA())</f>
        <v>#N/A</v>
      </c>
      <c r="N83" s="230" t="e">
        <f>IF(ISNUMBER(Regressions!O93),ROUND(Regressions!O93, 1), NA())</f>
        <v>#N/A</v>
      </c>
      <c r="O83" s="334">
        <f>IF(ISNUMBER(Regressions!Q93),ROUND(Regressions!Q93, 1), NA())</f>
        <v>57.6</v>
      </c>
      <c r="P83" s="332">
        <f>IF(ISNUMBER(Regressions!R93),ROUND(Regressions!R93, 1), NA())</f>
        <v>49.9</v>
      </c>
      <c r="Q83" s="208">
        <f>IF(ISNUMBER(Regressions!S93),ROUND(Regressions!S93, 1), NA())</f>
        <v>7.7</v>
      </c>
      <c r="R83" s="333">
        <f>IF(ISNUMBER(Regressions!T93),ROUND(Regressions!T93, 1), NA())</f>
        <v>42.2</v>
      </c>
      <c r="S83" s="230">
        <f>IF(ISNUMBER(Regressions!U93),ROUND(Regressions!U93, 1), NA())</f>
        <v>50.1</v>
      </c>
    </row>
    <row xmlns:x14ac="http://schemas.microsoft.com/office/spreadsheetml/2009/9/ac" r="84" x14ac:dyDescent="0.2">
      <c r="A84" s="329" t="str">
        <f>IF(ISBLANK(Regressions!A94), " ", Regressions!A94)</f>
        <v>Papua New Guinea</v>
      </c>
      <c r="B84" s="330">
        <f>IF(ISBLANK(Regressions!B94), " ", Regressions!B94)</f>
        <v>2018</v>
      </c>
      <c r="C84" s="335" t="str">
        <f>IF(ISBLANK(Regressions!C94), " ", Regressions!C94)</f>
        <v>Rural</v>
      </c>
      <c r="D84" s="331">
        <f>IF(ISBLANK(Regressions!D94), " ", Regressions!D94)</f>
        <v>2909291.768811855</v>
      </c>
      <c r="E84" s="207" t="e">
        <f>IF(ISNUMBER(Regressions!E94),ROUND(Regressions!E94, 1), NA())</f>
        <v>#N/A</v>
      </c>
      <c r="F84" s="332" t="e">
        <f>IF(ISNUMBER(Regressions!F94),ROUND(Regressions!F94, 1), NA())</f>
        <v>#N/A</v>
      </c>
      <c r="G84" s="229" t="e">
        <f>IF(ISNUMBER(Regressions!G94),ROUND(Regressions!G94, 1), NA())</f>
        <v>#N/A</v>
      </c>
      <c r="H84" s="333" t="e">
        <f>IF(ISNUMBER(Regressions!H94),ROUND(Regressions!H94, 1), NA())</f>
        <v>#N/A</v>
      </c>
      <c r="I84" s="230" t="e">
        <f>IF(ISNUMBER(Regressions!I94),ROUND(Regressions!I94, 1), NA())</f>
        <v>#N/A</v>
      </c>
      <c r="J84" s="334" t="e">
        <f>IF(ISNUMBER(Regressions!K94),ROUND(Regressions!K94, 1), NA())</f>
        <v>#N/A</v>
      </c>
      <c r="K84" s="332" t="e">
        <f>IF(ISNUMBER(Regressions!L94),ROUND(Regressions!L94, 1), NA())</f>
        <v>#N/A</v>
      </c>
      <c r="L84" s="231" t="e">
        <f>IF(ISNUMBER(Regressions!M94),ROUND(Regressions!M94, 1), NA())</f>
        <v>#N/A</v>
      </c>
      <c r="M84" s="333" t="e">
        <f>IF(ISNUMBER(Regressions!N94),ROUND(Regressions!N94, 1), NA())</f>
        <v>#N/A</v>
      </c>
      <c r="N84" s="230" t="e">
        <f>IF(ISNUMBER(Regressions!O94),ROUND(Regressions!O94, 1), NA())</f>
        <v>#N/A</v>
      </c>
      <c r="O84" s="334">
        <f>IF(ISNUMBER(Regressions!Q94),ROUND(Regressions!Q94, 1), NA())</f>
        <v>57.6</v>
      </c>
      <c r="P84" s="332">
        <f>IF(ISNUMBER(Regressions!R94),ROUND(Regressions!R94, 1), NA())</f>
        <v>49.9</v>
      </c>
      <c r="Q84" s="208">
        <f>IF(ISNUMBER(Regressions!S94),ROUND(Regressions!S94, 1), NA())</f>
        <v>7.7</v>
      </c>
      <c r="R84" s="333">
        <f>IF(ISNUMBER(Regressions!T94),ROUND(Regressions!T94, 1), NA())</f>
        <v>42.2</v>
      </c>
      <c r="S84" s="230">
        <f>IF(ISNUMBER(Regressions!U94),ROUND(Regressions!U94, 1), NA())</f>
        <v>50.1</v>
      </c>
    </row>
    <row xmlns:x14ac="http://schemas.microsoft.com/office/spreadsheetml/2009/9/ac" r="85" x14ac:dyDescent="0.2">
      <c r="A85" s="329" t="str">
        <f>IF(ISBLANK(Regressions!A95), " ", Regressions!A95)</f>
        <v>Papua New Guinea</v>
      </c>
      <c r="B85" s="330">
        <f>IF(ISBLANK(Regressions!B95), " ", Regressions!B95)</f>
        <v>2019</v>
      </c>
      <c r="C85" s="335" t="str">
        <f>IF(ISBLANK(Regressions!C95), " ", Regressions!C95)</f>
        <v>Rural</v>
      </c>
      <c r="D85" s="331">
        <f>IF(ISBLANK(Regressions!D95), " ", Regressions!D95)</f>
        <v>2954593.0924999998</v>
      </c>
      <c r="E85" s="207" t="e">
        <f>IF(ISNUMBER(Regressions!E95),ROUND(Regressions!E95, 1), NA())</f>
        <v>#N/A</v>
      </c>
      <c r="F85" s="332" t="e">
        <f>IF(ISNUMBER(Regressions!F95),ROUND(Regressions!F95, 1), NA())</f>
        <v>#N/A</v>
      </c>
      <c r="G85" s="229" t="e">
        <f>IF(ISNUMBER(Regressions!G95),ROUND(Regressions!G95, 1), NA())</f>
        <v>#N/A</v>
      </c>
      <c r="H85" s="333" t="e">
        <f>IF(ISNUMBER(Regressions!H95),ROUND(Regressions!H95, 1), NA())</f>
        <v>#N/A</v>
      </c>
      <c r="I85" s="230" t="e">
        <f>IF(ISNUMBER(Regressions!I95),ROUND(Regressions!I95, 1), NA())</f>
        <v>#N/A</v>
      </c>
      <c r="J85" s="334" t="e">
        <f>IF(ISNUMBER(Regressions!K95),ROUND(Regressions!K95, 1), NA())</f>
        <v>#N/A</v>
      </c>
      <c r="K85" s="332" t="e">
        <f>IF(ISNUMBER(Regressions!L95),ROUND(Regressions!L95, 1), NA())</f>
        <v>#N/A</v>
      </c>
      <c r="L85" s="231" t="e">
        <f>IF(ISNUMBER(Regressions!M95),ROUND(Regressions!M95, 1), NA())</f>
        <v>#N/A</v>
      </c>
      <c r="M85" s="333" t="e">
        <f>IF(ISNUMBER(Regressions!N95),ROUND(Regressions!N95, 1), NA())</f>
        <v>#N/A</v>
      </c>
      <c r="N85" s="230" t="e">
        <f>IF(ISNUMBER(Regressions!O95),ROUND(Regressions!O95, 1), NA())</f>
        <v>#N/A</v>
      </c>
      <c r="O85" s="334">
        <f>IF(ISNUMBER(Regressions!Q95),ROUND(Regressions!Q95, 1), NA())</f>
        <v>57.6</v>
      </c>
      <c r="P85" s="332">
        <f>IF(ISNUMBER(Regressions!R95),ROUND(Regressions!R95, 1), NA())</f>
        <v>49.9</v>
      </c>
      <c r="Q85" s="208">
        <f>IF(ISNUMBER(Regressions!S95),ROUND(Regressions!S95, 1), NA())</f>
        <v>7.7</v>
      </c>
      <c r="R85" s="333">
        <f>IF(ISNUMBER(Regressions!T95),ROUND(Regressions!T95, 1), NA())</f>
        <v>42.2</v>
      </c>
      <c r="S85" s="230">
        <f>IF(ISNUMBER(Regressions!U95),ROUND(Regressions!U95, 1), NA())</f>
        <v>50.1</v>
      </c>
    </row>
    <row xmlns:x14ac="http://schemas.microsoft.com/office/spreadsheetml/2009/9/ac" r="86" x14ac:dyDescent="0.2">
      <c r="A86" s="329" t="str">
        <f>IF(ISBLANK(Regressions!A96), " ", Regressions!A96)</f>
        <v>Papua New Guinea</v>
      </c>
      <c r="B86" s="330">
        <f>IF(ISBLANK(Regressions!B96), " ", Regressions!B96)</f>
        <v>2020</v>
      </c>
      <c r="C86" s="335" t="str">
        <f>IF(ISBLANK(Regressions!C96), " ", Regressions!C96)</f>
        <v>Rural</v>
      </c>
      <c r="D86" s="331">
        <f>IF(ISBLANK(Regressions!D96), " ", Regressions!D96)</f>
        <v>2997405.9728134442</v>
      </c>
      <c r="E86" s="207" t="e">
        <f>IF(ISNUMBER(Regressions!E96),ROUND(Regressions!E96, 1), NA())</f>
        <v>#N/A</v>
      </c>
      <c r="F86" s="332" t="e">
        <f>IF(ISNUMBER(Regressions!F96),ROUND(Regressions!F96, 1), NA())</f>
        <v>#N/A</v>
      </c>
      <c r="G86" s="229" t="e">
        <f>IF(ISNUMBER(Regressions!G96),ROUND(Regressions!G96, 1), NA())</f>
        <v>#N/A</v>
      </c>
      <c r="H86" s="333" t="e">
        <f>IF(ISNUMBER(Regressions!H96),ROUND(Regressions!H96, 1), NA())</f>
        <v>#N/A</v>
      </c>
      <c r="I86" s="230" t="e">
        <f>IF(ISNUMBER(Regressions!I96),ROUND(Regressions!I96, 1), NA())</f>
        <v>#N/A</v>
      </c>
      <c r="J86" s="334" t="e">
        <f>IF(ISNUMBER(Regressions!K96),ROUND(Regressions!K96, 1), NA())</f>
        <v>#N/A</v>
      </c>
      <c r="K86" s="332" t="e">
        <f>IF(ISNUMBER(Regressions!L96),ROUND(Regressions!L96, 1), NA())</f>
        <v>#N/A</v>
      </c>
      <c r="L86" s="231" t="e">
        <f>IF(ISNUMBER(Regressions!M96),ROUND(Regressions!M96, 1), NA())</f>
        <v>#N/A</v>
      </c>
      <c r="M86" s="333" t="e">
        <f>IF(ISNUMBER(Regressions!N96),ROUND(Regressions!N96, 1), NA())</f>
        <v>#N/A</v>
      </c>
      <c r="N86" s="230" t="e">
        <f>IF(ISNUMBER(Regressions!O96),ROUND(Regressions!O96, 1), NA())</f>
        <v>#N/A</v>
      </c>
      <c r="O86" s="334">
        <f>IF(ISNUMBER(Regressions!Q96),ROUND(Regressions!Q96, 1), NA())</f>
        <v>57.6</v>
      </c>
      <c r="P86" s="332">
        <f>IF(ISNUMBER(Regressions!R96),ROUND(Regressions!R96, 1), NA())</f>
        <v>49.9</v>
      </c>
      <c r="Q86" s="208">
        <f>IF(ISNUMBER(Regressions!S96),ROUND(Regressions!S96, 1), NA())</f>
        <v>7.7</v>
      </c>
      <c r="R86" s="333">
        <f>IF(ISNUMBER(Regressions!T96),ROUND(Regressions!T96, 1), NA())</f>
        <v>42.2</v>
      </c>
      <c r="S86" s="230">
        <f>IF(ISNUMBER(Regressions!U96),ROUND(Regressions!U96, 1), NA())</f>
        <v>50.1</v>
      </c>
    </row>
    <row xmlns:x14ac="http://schemas.microsoft.com/office/spreadsheetml/2009/9/ac" r="87" x14ac:dyDescent="0.2">
      <c r="A87" s="380" t="str">
        <f>IF(ISBLANK(Regressions!A97), " ", Regressions!A97)</f>
        <v>Papua New Guinea</v>
      </c>
      <c r="B87" s="381">
        <f>IF(ISBLANK(Regressions!B97), " ", Regressions!B97)</f>
        <v>2021</v>
      </c>
      <c r="C87" s="382" t="str">
        <f>IF(ISBLANK(Regressions!C97), " ", Regressions!C97)</f>
        <v>Rural</v>
      </c>
      <c r="D87" s="383">
        <f>IF(ISBLANK(Regressions!D97), " ", Regressions!D97)</f>
        <v>3032510.402904606</v>
      </c>
      <c r="E87" s="386" t="e">
        <f>IF(ISNUMBER(Regressions!E97),ROUND(Regressions!E97, 1), NA())</f>
        <v>#N/A</v>
      </c>
      <c r="F87" s="384" t="e">
        <f>IF(ISNUMBER(Regressions!F97),ROUND(Regressions!F97, 1), NA())</f>
        <v>#N/A</v>
      </c>
      <c r="G87" s="387" t="e">
        <f>IF(ISNUMBER(Regressions!G97),ROUND(Regressions!G97, 1), NA())</f>
        <v>#N/A</v>
      </c>
      <c r="H87" s="385" t="e">
        <f>IF(ISNUMBER(Regressions!H97),ROUND(Regressions!H97, 1), NA())</f>
        <v>#N/A</v>
      </c>
      <c r="I87" s="388" t="e">
        <f>IF(ISNUMBER(Regressions!I97),ROUND(Regressions!I97, 1), NA())</f>
        <v>#N/A</v>
      </c>
      <c r="J87" s="386" t="e">
        <f>IF(ISNUMBER(Regressions!K97),ROUND(Regressions!K97, 1), NA())</f>
        <v>#N/A</v>
      </c>
      <c r="K87" s="384" t="e">
        <f>IF(ISNUMBER(Regressions!L97),ROUND(Regressions!L97, 1), NA())</f>
        <v>#N/A</v>
      </c>
      <c r="L87" s="389" t="e">
        <f>IF(ISNUMBER(Regressions!M97),ROUND(Regressions!M97, 1), NA())</f>
        <v>#N/A</v>
      </c>
      <c r="M87" s="385" t="e">
        <f>IF(ISNUMBER(Regressions!N97),ROUND(Regressions!N97, 1), NA())</f>
        <v>#N/A</v>
      </c>
      <c r="N87" s="388" t="e">
        <f>IF(ISNUMBER(Regressions!O97),ROUND(Regressions!O97, 1), NA())</f>
        <v>#N/A</v>
      </c>
      <c r="O87" s="386" t="e">
        <f>IF(ISNUMBER(Regressions!Q97),ROUND(Regressions!Q97, 1), NA())</f>
        <v>#N/A</v>
      </c>
      <c r="P87" s="384" t="e">
        <f>IF(ISNUMBER(Regressions!R97),ROUND(Regressions!R97, 1), NA())</f>
        <v>#N/A</v>
      </c>
      <c r="Q87" s="390" t="e">
        <f>IF(ISNUMBER(Regressions!S97),ROUND(Regressions!S97, 1), NA())</f>
        <v>#N/A</v>
      </c>
      <c r="R87" s="385" t="e">
        <f>IF(ISNUMBER(Regressions!T97),ROUND(Regressions!T97, 1), NA())</f>
        <v>#N/A</v>
      </c>
      <c r="S87" s="388" t="e">
        <f>IF(ISNUMBER(Regressions!U97),ROUND(Regressions!U97, 1), NA())</f>
        <v>#N/A</v>
      </c>
      <c r="T87" s="379"/>
      <c r="U87" s="379"/>
      <c r="V87" s="379"/>
      <c r="W87" s="379"/>
      <c r="X87" s="379"/>
      <c r="Y87" s="379"/>
      <c r="Z87" s="379"/>
      <c r="AA87" s="379"/>
      <c r="AB87" s="379"/>
      <c r="AC87" s="379"/>
    </row>
    <row xmlns:x14ac="http://schemas.microsoft.com/office/spreadsheetml/2009/9/ac" r="88" x14ac:dyDescent="0.2">
      <c r="A88" s="329" t="str">
        <f>IF(ISBLANK(Regressions!A98), " ", Regressions!A98)</f>
        <v>Papua New Guinea</v>
      </c>
      <c r="B88" s="330">
        <f>IF(ISBLANK(Regressions!B98), " ", Regressions!B98)</f>
        <v>2022</v>
      </c>
      <c r="C88" s="335" t="str">
        <f>IF(ISBLANK(Regressions!C98), " ", Regressions!C98)</f>
        <v>Rural</v>
      </c>
      <c r="D88" s="331">
        <f>IF(ISBLANK(Regressions!D98), " ", Regressions!D98)</f>
        <v>3065780.5310891909</v>
      </c>
      <c r="E88" s="207" t="e">
        <f>IF(ISNUMBER(Regressions!E98),ROUND(Regressions!E98, 1), NA())</f>
        <v>#N/A</v>
      </c>
      <c r="F88" s="332" t="e">
        <f>IF(ISNUMBER(Regressions!F98),ROUND(Regressions!F98, 1), NA())</f>
        <v>#N/A</v>
      </c>
      <c r="G88" s="229" t="e">
        <f>IF(ISNUMBER(Regressions!G98),ROUND(Regressions!G98, 1), NA())</f>
        <v>#N/A</v>
      </c>
      <c r="H88" s="333" t="e">
        <f>IF(ISNUMBER(Regressions!H98),ROUND(Regressions!H98, 1), NA())</f>
        <v>#N/A</v>
      </c>
      <c r="I88" s="230" t="e">
        <f>IF(ISNUMBER(Regressions!I98),ROUND(Regressions!I98, 1), NA())</f>
        <v>#N/A</v>
      </c>
      <c r="J88" s="334" t="e">
        <f>IF(ISNUMBER(Regressions!K98),ROUND(Regressions!K98, 1), NA())</f>
        <v>#N/A</v>
      </c>
      <c r="K88" s="332" t="e">
        <f>IF(ISNUMBER(Regressions!L98),ROUND(Regressions!L98, 1), NA())</f>
        <v>#N/A</v>
      </c>
      <c r="L88" s="231" t="e">
        <f>IF(ISNUMBER(Regressions!M98),ROUND(Regressions!M98, 1), NA())</f>
        <v>#N/A</v>
      </c>
      <c r="M88" s="333" t="e">
        <f>IF(ISNUMBER(Regressions!N98),ROUND(Regressions!N98, 1), NA())</f>
        <v>#N/A</v>
      </c>
      <c r="N88" s="230" t="e">
        <f>IF(ISNUMBER(Regressions!O98),ROUND(Regressions!O98, 1), NA())</f>
        <v>#N/A</v>
      </c>
      <c r="O88" s="334" t="e">
        <f>IF(ISNUMBER(Regressions!Q98),ROUND(Regressions!Q98, 1), NA())</f>
        <v>#N/A</v>
      </c>
      <c r="P88" s="332" t="e">
        <f>IF(ISNUMBER(Regressions!R98),ROUND(Regressions!R98, 1), NA())</f>
        <v>#N/A</v>
      </c>
      <c r="Q88" s="208" t="e">
        <f>IF(ISNUMBER(Regressions!S98),ROUND(Regressions!S98, 1), NA())</f>
        <v>#N/A</v>
      </c>
      <c r="R88" s="333" t="e">
        <f>IF(ISNUMBER(Regressions!T98),ROUND(Regressions!T98, 1), NA())</f>
        <v>#N/A</v>
      </c>
      <c r="S88" s="230" t="e">
        <f>IF(ISNUMBER(Regressions!U98),ROUND(Regressions!U98, 1), NA())</f>
        <v>#N/A</v>
      </c>
    </row>
    <row xmlns:x14ac="http://schemas.microsoft.com/office/spreadsheetml/2009/9/ac" r="89" x14ac:dyDescent="0.2">
      <c r="A89" s="336" t="str">
        <f>IF(ISBLANK(Regressions!A99), " ", Regressions!A99)</f>
        <v>Papua New Guinea</v>
      </c>
      <c r="B89" s="337">
        <f>IF(ISBLANK(Regressions!B99), " ", Regressions!B99)</f>
        <v>2023</v>
      </c>
      <c r="C89" s="338" t="str">
        <f>IF(ISBLANK(Regressions!C99), " ", Regressions!C99)</f>
        <v>Rural</v>
      </c>
      <c r="D89" s="339">
        <f>IF(ISBLANK(Regressions!D99), " ", Regressions!D99)</f>
        <v>3091920.943091278</v>
      </c>
      <c r="E89" s="340" t="e">
        <f>IF(ISNUMBER(Regressions!E99),ROUND(Regressions!E99, 1), NA())</f>
        <v>#N/A</v>
      </c>
      <c r="F89" s="341" t="e">
        <f>IF(ISNUMBER(Regressions!F99),ROUND(Regressions!F99, 1), NA())</f>
        <v>#N/A</v>
      </c>
      <c r="G89" s="342" t="e">
        <f>IF(ISNUMBER(Regressions!G99),ROUND(Regressions!G99, 1), NA())</f>
        <v>#N/A</v>
      </c>
      <c r="H89" s="343" t="e">
        <f>IF(ISNUMBER(Regressions!H99),ROUND(Regressions!H99, 1), NA())</f>
        <v>#N/A</v>
      </c>
      <c r="I89" s="344" t="e">
        <f>IF(ISNUMBER(Regressions!I99),ROUND(Regressions!I99, 1), NA())</f>
        <v>#N/A</v>
      </c>
      <c r="J89" s="345" t="e">
        <f>IF(ISNUMBER(Regressions!K99),ROUND(Regressions!K99, 1), NA())</f>
        <v>#N/A</v>
      </c>
      <c r="K89" s="341" t="e">
        <f>IF(ISNUMBER(Regressions!L99),ROUND(Regressions!L99, 1), NA())</f>
        <v>#N/A</v>
      </c>
      <c r="L89" s="346" t="e">
        <f>IF(ISNUMBER(Regressions!M99),ROUND(Regressions!M99, 1), NA())</f>
        <v>#N/A</v>
      </c>
      <c r="M89" s="343" t="e">
        <f>IF(ISNUMBER(Regressions!N99),ROUND(Regressions!N99, 1), NA())</f>
        <v>#N/A</v>
      </c>
      <c r="N89" s="344" t="e">
        <f>IF(ISNUMBER(Regressions!O99),ROUND(Regressions!O99, 1), NA())</f>
        <v>#N/A</v>
      </c>
      <c r="O89" s="345" t="e">
        <f>IF(ISNUMBER(Regressions!Q99),ROUND(Regressions!Q99, 1), NA())</f>
        <v>#N/A</v>
      </c>
      <c r="P89" s="341" t="e">
        <f>IF(ISNUMBER(Regressions!R99),ROUND(Regressions!R99, 1), NA())</f>
        <v>#N/A</v>
      </c>
      <c r="Q89" s="347" t="e">
        <f>IF(ISNUMBER(Regressions!S99),ROUND(Regressions!S99, 1), NA())</f>
        <v>#N/A</v>
      </c>
      <c r="R89" s="343" t="e">
        <f>IF(ISNUMBER(Regressions!T99),ROUND(Regressions!T99, 1), NA())</f>
        <v>#N/A</v>
      </c>
      <c r="S89" s="344" t="e">
        <f>IF(ISNUMBER(Regressions!U99),ROUND(Regressions!U99, 1), NA())</f>
        <v>#N/A</v>
      </c>
    </row>
    <row xmlns:x14ac="http://schemas.microsoft.com/office/spreadsheetml/2009/9/ac" r="90" hidden="true" x14ac:dyDescent="0.2">
      <c r="A90" s="329" t="str">
        <f>IF(ISBLANK(Regressions!A100), " ", Regressions!A100)</f>
        <v>Papua New Guinea</v>
      </c>
      <c r="B90" s="330">
        <f>IF(ISBLANK(Regressions!B100), " ", Regressions!B100)</f>
        <v>2024</v>
      </c>
      <c r="C90" s="335" t="str">
        <f>IF(ISBLANK(Regressions!C100), " ", Regressions!C100)</f>
        <v>Rural</v>
      </c>
      <c r="D90" s="331" t="str">
        <f>IF(ISBLANK(Regressions!D100), " ", Regressions!D100)</f>
        <v> </v>
      </c>
      <c r="E90" s="207" t="e">
        <f>IF(ISNUMBER(Regressions!E100),ROUND(Regressions!E100, 1), NA())</f>
        <v>#N/A</v>
      </c>
      <c r="F90" s="332" t="e">
        <f>IF(ISNUMBER(Regressions!F100),ROUND(Regressions!F100, 1), NA())</f>
        <v>#N/A</v>
      </c>
      <c r="G90" s="229" t="e">
        <f>IF(ISNUMBER(Regressions!G100),ROUND(Regressions!G100, 1), NA())</f>
        <v>#N/A</v>
      </c>
      <c r="H90" s="333" t="e">
        <f>IF(ISNUMBER(Regressions!H100),ROUND(Regressions!H100, 1), NA())</f>
        <v>#N/A</v>
      </c>
      <c r="I90" s="230" t="e">
        <f>IF(ISNUMBER(Regressions!I100),ROUND(Regressions!I100, 1), NA())</f>
        <v>#N/A</v>
      </c>
      <c r="J90" s="334" t="e">
        <f>IF(ISNUMBER(Regressions!K100),ROUND(Regressions!K100, 1), NA())</f>
        <v>#N/A</v>
      </c>
      <c r="K90" s="332" t="e">
        <f>IF(ISNUMBER(Regressions!L100),ROUND(Regressions!L100, 1), NA())</f>
        <v>#N/A</v>
      </c>
      <c r="L90" s="231" t="e">
        <f>IF(ISNUMBER(Regressions!M100),ROUND(Regressions!M100, 1), NA())</f>
        <v>#N/A</v>
      </c>
      <c r="M90" s="333" t="e">
        <f>IF(ISNUMBER(Regressions!N100),ROUND(Regressions!N100, 1), NA())</f>
        <v>#N/A</v>
      </c>
      <c r="N90" s="230" t="e">
        <f>IF(ISNUMBER(Regressions!O100),ROUND(Regressions!O100, 1), NA())</f>
        <v>#N/A</v>
      </c>
      <c r="O90" s="334" t="e">
        <f>IF(ISNUMBER(Regressions!Q100),ROUND(Regressions!Q100, 1), NA())</f>
        <v>#N/A</v>
      </c>
      <c r="P90" s="332" t="e">
        <f>IF(ISNUMBER(Regressions!R100),ROUND(Regressions!R100, 1), NA())</f>
        <v>#N/A</v>
      </c>
      <c r="Q90" s="208" t="e">
        <f>IF(ISNUMBER(Regressions!S100),ROUND(Regressions!S100, 1), NA())</f>
        <v>#N/A</v>
      </c>
      <c r="R90" s="333" t="e">
        <f>IF(ISNUMBER(Regressions!T100),ROUND(Regressions!T100, 1), NA())</f>
        <v>#N/A</v>
      </c>
      <c r="S90" s="230" t="e">
        <f>IF(ISNUMBER(Regressions!U100),ROUND(Regressions!U100, 1), NA())</f>
        <v>#N/A</v>
      </c>
    </row>
    <row xmlns:x14ac="http://schemas.microsoft.com/office/spreadsheetml/2009/9/ac" r="91" hidden="true" x14ac:dyDescent="0.2">
      <c r="A91" s="329" t="str">
        <f>IF(ISBLANK(Regressions!A101), " ", Regressions!A101)</f>
        <v>Papua New Guinea</v>
      </c>
      <c r="B91" s="330">
        <f>IF(ISBLANK(Regressions!B101), " ", Regressions!B101)</f>
        <v>2025</v>
      </c>
      <c r="C91" s="335" t="str">
        <f>IF(ISBLANK(Regressions!C101), " ", Regressions!C101)</f>
        <v>Rural</v>
      </c>
      <c r="D91" s="331" t="str">
        <f>IF(ISBLANK(Regressions!D101), " ", Regressions!D101)</f>
        <v> </v>
      </c>
      <c r="E91" s="207" t="e">
        <f>IF(ISNUMBER(Regressions!E101),ROUND(Regressions!E101, 1), NA())</f>
        <v>#N/A</v>
      </c>
      <c r="F91" s="332" t="e">
        <f>IF(ISNUMBER(Regressions!F101),ROUND(Regressions!F101, 1), NA())</f>
        <v>#N/A</v>
      </c>
      <c r="G91" s="229" t="e">
        <f>IF(ISNUMBER(Regressions!G101),ROUND(Regressions!G101, 1), NA())</f>
        <v>#N/A</v>
      </c>
      <c r="H91" s="333" t="e">
        <f>IF(ISNUMBER(Regressions!H101),ROUND(Regressions!H101, 1), NA())</f>
        <v>#N/A</v>
      </c>
      <c r="I91" s="230" t="e">
        <f>IF(ISNUMBER(Regressions!I101),ROUND(Regressions!I101, 1), NA())</f>
        <v>#N/A</v>
      </c>
      <c r="J91" s="334" t="e">
        <f>IF(ISNUMBER(Regressions!K101),ROUND(Regressions!K101, 1), NA())</f>
        <v>#N/A</v>
      </c>
      <c r="K91" s="332" t="e">
        <f>IF(ISNUMBER(Regressions!L101),ROUND(Regressions!L101, 1), NA())</f>
        <v>#N/A</v>
      </c>
      <c r="L91" s="231" t="e">
        <f>IF(ISNUMBER(Regressions!M101),ROUND(Regressions!M101, 1), NA())</f>
        <v>#N/A</v>
      </c>
      <c r="M91" s="333" t="e">
        <f>IF(ISNUMBER(Regressions!N101),ROUND(Regressions!N101, 1), NA())</f>
        <v>#N/A</v>
      </c>
      <c r="N91" s="230" t="e">
        <f>IF(ISNUMBER(Regressions!O101),ROUND(Regressions!O101, 1), NA())</f>
        <v>#N/A</v>
      </c>
      <c r="O91" s="334" t="e">
        <f>IF(ISNUMBER(Regressions!Q101),ROUND(Regressions!Q101, 1), NA())</f>
        <v>#N/A</v>
      </c>
      <c r="P91" s="332" t="e">
        <f>IF(ISNUMBER(Regressions!R101),ROUND(Regressions!R101, 1), NA())</f>
        <v>#N/A</v>
      </c>
      <c r="Q91" s="208" t="e">
        <f>IF(ISNUMBER(Regressions!S101),ROUND(Regressions!S101, 1), NA())</f>
        <v>#N/A</v>
      </c>
      <c r="R91" s="333" t="e">
        <f>IF(ISNUMBER(Regressions!T101),ROUND(Regressions!T101, 1), NA())</f>
        <v>#N/A</v>
      </c>
      <c r="S91" s="230" t="e">
        <f>IF(ISNUMBER(Regressions!U101),ROUND(Regressions!U101, 1), NA())</f>
        <v>#N/A</v>
      </c>
    </row>
    <row xmlns:x14ac="http://schemas.microsoft.com/office/spreadsheetml/2009/9/ac" r="92" hidden="true" x14ac:dyDescent="0.2">
      <c r="A92" s="329" t="str">
        <f>IF(ISBLANK(Regressions!A102), " ", Regressions!A102)</f>
        <v>Papua New Guinea</v>
      </c>
      <c r="B92" s="330">
        <f>IF(ISBLANK(Regressions!B102), " ", Regressions!B102)</f>
        <v>2026</v>
      </c>
      <c r="C92" s="335" t="str">
        <f>IF(ISBLANK(Regressions!C102), " ", Regressions!C102)</f>
        <v>Rural</v>
      </c>
      <c r="D92" s="331" t="str">
        <f>IF(ISBLANK(Regressions!D102), " ", Regressions!D102)</f>
        <v> </v>
      </c>
      <c r="E92" s="207" t="e">
        <f>IF(ISNUMBER(Regressions!E102),ROUND(Regressions!E102, 1), NA())</f>
        <v>#N/A</v>
      </c>
      <c r="F92" s="332" t="e">
        <f>IF(ISNUMBER(Regressions!F102),ROUND(Regressions!F102, 1), NA())</f>
        <v>#N/A</v>
      </c>
      <c r="G92" s="229" t="e">
        <f>IF(ISNUMBER(Regressions!G102),ROUND(Regressions!G102, 1), NA())</f>
        <v>#N/A</v>
      </c>
      <c r="H92" s="333" t="e">
        <f>IF(ISNUMBER(Regressions!H102),ROUND(Regressions!H102, 1), NA())</f>
        <v>#N/A</v>
      </c>
      <c r="I92" s="230" t="e">
        <f>IF(ISNUMBER(Regressions!I102),ROUND(Regressions!I102, 1), NA())</f>
        <v>#N/A</v>
      </c>
      <c r="J92" s="334" t="e">
        <f>IF(ISNUMBER(Regressions!K102),ROUND(Regressions!K102, 1), NA())</f>
        <v>#N/A</v>
      </c>
      <c r="K92" s="332" t="e">
        <f>IF(ISNUMBER(Regressions!L102),ROUND(Regressions!L102, 1), NA())</f>
        <v>#N/A</v>
      </c>
      <c r="L92" s="231" t="e">
        <f>IF(ISNUMBER(Regressions!M102),ROUND(Regressions!M102, 1), NA())</f>
        <v>#N/A</v>
      </c>
      <c r="M92" s="333" t="e">
        <f>IF(ISNUMBER(Regressions!N102),ROUND(Regressions!N102, 1), NA())</f>
        <v>#N/A</v>
      </c>
      <c r="N92" s="230" t="e">
        <f>IF(ISNUMBER(Regressions!O102),ROUND(Regressions!O102, 1), NA())</f>
        <v>#N/A</v>
      </c>
      <c r="O92" s="334" t="e">
        <f>IF(ISNUMBER(Regressions!Q102),ROUND(Regressions!Q102, 1), NA())</f>
        <v>#N/A</v>
      </c>
      <c r="P92" s="332" t="e">
        <f>IF(ISNUMBER(Regressions!R102),ROUND(Regressions!R102, 1), NA())</f>
        <v>#N/A</v>
      </c>
      <c r="Q92" s="208" t="e">
        <f>IF(ISNUMBER(Regressions!S102),ROUND(Regressions!S102, 1), NA())</f>
        <v>#N/A</v>
      </c>
      <c r="R92" s="333" t="e">
        <f>IF(ISNUMBER(Regressions!T102),ROUND(Regressions!T102, 1), NA())</f>
        <v>#N/A</v>
      </c>
      <c r="S92" s="230" t="e">
        <f>IF(ISNUMBER(Regressions!U102),ROUND(Regressions!U102, 1), NA())</f>
        <v>#N/A</v>
      </c>
    </row>
    <row xmlns:x14ac="http://schemas.microsoft.com/office/spreadsheetml/2009/9/ac" r="93" hidden="true" x14ac:dyDescent="0.2">
      <c r="A93" s="329" t="str">
        <f>IF(ISBLANK(Regressions!A103), " ", Regressions!A103)</f>
        <v>Papua New Guinea</v>
      </c>
      <c r="B93" s="330">
        <f>IF(ISBLANK(Regressions!B103), " ", Regressions!B103)</f>
        <v>2027</v>
      </c>
      <c r="C93" s="335" t="str">
        <f>IF(ISBLANK(Regressions!C103), " ", Regressions!C103)</f>
        <v>Rural</v>
      </c>
      <c r="D93" s="331" t="str">
        <f>IF(ISBLANK(Regressions!D103), " ", Regressions!D103)</f>
        <v> </v>
      </c>
      <c r="E93" s="207" t="e">
        <f>IF(ISNUMBER(Regressions!E103),ROUND(Regressions!E103, 1), NA())</f>
        <v>#N/A</v>
      </c>
      <c r="F93" s="332" t="e">
        <f>IF(ISNUMBER(Regressions!F103),ROUND(Regressions!F103, 1), NA())</f>
        <v>#N/A</v>
      </c>
      <c r="G93" s="229" t="e">
        <f>IF(ISNUMBER(Regressions!G103),ROUND(Regressions!G103, 1), NA())</f>
        <v>#N/A</v>
      </c>
      <c r="H93" s="333" t="e">
        <f>IF(ISNUMBER(Regressions!H103),ROUND(Regressions!H103, 1), NA())</f>
        <v>#N/A</v>
      </c>
      <c r="I93" s="230" t="e">
        <f>IF(ISNUMBER(Regressions!I103),ROUND(Regressions!I103, 1), NA())</f>
        <v>#N/A</v>
      </c>
      <c r="J93" s="334" t="e">
        <f>IF(ISNUMBER(Regressions!K103),ROUND(Regressions!K103, 1), NA())</f>
        <v>#N/A</v>
      </c>
      <c r="K93" s="332" t="e">
        <f>IF(ISNUMBER(Regressions!L103),ROUND(Regressions!L103, 1), NA())</f>
        <v>#N/A</v>
      </c>
      <c r="L93" s="231" t="e">
        <f>IF(ISNUMBER(Regressions!M103),ROUND(Regressions!M103, 1), NA())</f>
        <v>#N/A</v>
      </c>
      <c r="M93" s="333" t="e">
        <f>IF(ISNUMBER(Regressions!N103),ROUND(Regressions!N103, 1), NA())</f>
        <v>#N/A</v>
      </c>
      <c r="N93" s="230" t="e">
        <f>IF(ISNUMBER(Regressions!O103),ROUND(Regressions!O103, 1), NA())</f>
        <v>#N/A</v>
      </c>
      <c r="O93" s="334" t="e">
        <f>IF(ISNUMBER(Regressions!Q103),ROUND(Regressions!Q103, 1), NA())</f>
        <v>#N/A</v>
      </c>
      <c r="P93" s="332" t="e">
        <f>IF(ISNUMBER(Regressions!R103),ROUND(Regressions!R103, 1), NA())</f>
        <v>#N/A</v>
      </c>
      <c r="Q93" s="208" t="e">
        <f>IF(ISNUMBER(Regressions!S103),ROUND(Regressions!S103, 1), NA())</f>
        <v>#N/A</v>
      </c>
      <c r="R93" s="333" t="e">
        <f>IF(ISNUMBER(Regressions!T103),ROUND(Regressions!T103, 1), NA())</f>
        <v>#N/A</v>
      </c>
      <c r="S93" s="230" t="e">
        <f>IF(ISNUMBER(Regressions!U103),ROUND(Regressions!U103, 1), NA())</f>
        <v>#N/A</v>
      </c>
    </row>
    <row xmlns:x14ac="http://schemas.microsoft.com/office/spreadsheetml/2009/9/ac" r="94" hidden="true" x14ac:dyDescent="0.2">
      <c r="A94" s="329" t="str">
        <f>IF(ISBLANK(Regressions!A104), " ", Regressions!A104)</f>
        <v>Papua New Guinea</v>
      </c>
      <c r="B94" s="330">
        <f>IF(ISBLANK(Regressions!B104), " ", Regressions!B104)</f>
        <v>2028</v>
      </c>
      <c r="C94" s="335" t="str">
        <f>IF(ISBLANK(Regressions!C104), " ", Regressions!C104)</f>
        <v>Rural</v>
      </c>
      <c r="D94" s="331" t="str">
        <f>IF(ISBLANK(Regressions!D104), " ", Regressions!D104)</f>
        <v> </v>
      </c>
      <c r="E94" s="207" t="e">
        <f>IF(ISNUMBER(Regressions!E104),ROUND(Regressions!E104, 1), NA())</f>
        <v>#N/A</v>
      </c>
      <c r="F94" s="332" t="e">
        <f>IF(ISNUMBER(Regressions!F104),ROUND(Regressions!F104, 1), NA())</f>
        <v>#N/A</v>
      </c>
      <c r="G94" s="229" t="e">
        <f>IF(ISNUMBER(Regressions!G104),ROUND(Regressions!G104, 1), NA())</f>
        <v>#N/A</v>
      </c>
      <c r="H94" s="333" t="e">
        <f>IF(ISNUMBER(Regressions!H104),ROUND(Regressions!H104, 1), NA())</f>
        <v>#N/A</v>
      </c>
      <c r="I94" s="230" t="e">
        <f>IF(ISNUMBER(Regressions!I104),ROUND(Regressions!I104, 1), NA())</f>
        <v>#N/A</v>
      </c>
      <c r="J94" s="334" t="e">
        <f>IF(ISNUMBER(Regressions!K104),ROUND(Regressions!K104, 1), NA())</f>
        <v>#N/A</v>
      </c>
      <c r="K94" s="332" t="e">
        <f>IF(ISNUMBER(Regressions!L104),ROUND(Regressions!L104, 1), NA())</f>
        <v>#N/A</v>
      </c>
      <c r="L94" s="231" t="e">
        <f>IF(ISNUMBER(Regressions!M104),ROUND(Regressions!M104, 1), NA())</f>
        <v>#N/A</v>
      </c>
      <c r="M94" s="333" t="e">
        <f>IF(ISNUMBER(Regressions!N104),ROUND(Regressions!N104, 1), NA())</f>
        <v>#N/A</v>
      </c>
      <c r="N94" s="230" t="e">
        <f>IF(ISNUMBER(Regressions!O104),ROUND(Regressions!O104, 1), NA())</f>
        <v>#N/A</v>
      </c>
      <c r="O94" s="334" t="e">
        <f>IF(ISNUMBER(Regressions!Q104),ROUND(Regressions!Q104, 1), NA())</f>
        <v>#N/A</v>
      </c>
      <c r="P94" s="332" t="e">
        <f>IF(ISNUMBER(Regressions!R104),ROUND(Regressions!R104, 1), NA())</f>
        <v>#N/A</v>
      </c>
      <c r="Q94" s="208" t="e">
        <f>IF(ISNUMBER(Regressions!S104),ROUND(Regressions!S104, 1), NA())</f>
        <v>#N/A</v>
      </c>
      <c r="R94" s="333" t="e">
        <f>IF(ISNUMBER(Regressions!T104),ROUND(Regressions!T104, 1), NA())</f>
        <v>#N/A</v>
      </c>
      <c r="S94" s="230" t="e">
        <f>IF(ISNUMBER(Regressions!U104),ROUND(Regressions!U104, 1), NA())</f>
        <v>#N/A</v>
      </c>
    </row>
    <row xmlns:x14ac="http://schemas.microsoft.com/office/spreadsheetml/2009/9/ac" r="95" hidden="true" x14ac:dyDescent="0.2">
      <c r="A95" s="329" t="str">
        <f>IF(ISBLANK(Regressions!A105), " ", Regressions!A105)</f>
        <v>Papua New Guinea</v>
      </c>
      <c r="B95" s="330">
        <f>IF(ISBLANK(Regressions!B105), " ", Regressions!B105)</f>
        <v>2029</v>
      </c>
      <c r="C95" s="335" t="str">
        <f>IF(ISBLANK(Regressions!C105), " ", Regressions!C105)</f>
        <v>Rural</v>
      </c>
      <c r="D95" s="331" t="str">
        <f>IF(ISBLANK(Regressions!D105), " ", Regressions!D105)</f>
        <v> </v>
      </c>
      <c r="E95" s="207" t="e">
        <f>IF(ISNUMBER(Regressions!E105),ROUND(Regressions!E105, 1), NA())</f>
        <v>#N/A</v>
      </c>
      <c r="F95" s="332" t="e">
        <f>IF(ISNUMBER(Regressions!F105),ROUND(Regressions!F105, 1), NA())</f>
        <v>#N/A</v>
      </c>
      <c r="G95" s="229" t="e">
        <f>IF(ISNUMBER(Regressions!G105),ROUND(Regressions!G105, 1), NA())</f>
        <v>#N/A</v>
      </c>
      <c r="H95" s="333" t="e">
        <f>IF(ISNUMBER(Regressions!H105),ROUND(Regressions!H105, 1), NA())</f>
        <v>#N/A</v>
      </c>
      <c r="I95" s="230" t="e">
        <f>IF(ISNUMBER(Regressions!I105),ROUND(Regressions!I105, 1), NA())</f>
        <v>#N/A</v>
      </c>
      <c r="J95" s="334" t="e">
        <f>IF(ISNUMBER(Regressions!K105),ROUND(Regressions!K105, 1), NA())</f>
        <v>#N/A</v>
      </c>
      <c r="K95" s="332" t="e">
        <f>IF(ISNUMBER(Regressions!L105),ROUND(Regressions!L105, 1), NA())</f>
        <v>#N/A</v>
      </c>
      <c r="L95" s="231" t="e">
        <f>IF(ISNUMBER(Regressions!M105),ROUND(Regressions!M105, 1), NA())</f>
        <v>#N/A</v>
      </c>
      <c r="M95" s="333" t="e">
        <f>IF(ISNUMBER(Regressions!N105),ROUND(Regressions!N105, 1), NA())</f>
        <v>#N/A</v>
      </c>
      <c r="N95" s="230" t="e">
        <f>IF(ISNUMBER(Regressions!O105),ROUND(Regressions!O105, 1), NA())</f>
        <v>#N/A</v>
      </c>
      <c r="O95" s="334" t="e">
        <f>IF(ISNUMBER(Regressions!Q105),ROUND(Regressions!Q105, 1), NA())</f>
        <v>#N/A</v>
      </c>
      <c r="P95" s="332" t="e">
        <f>IF(ISNUMBER(Regressions!R105),ROUND(Regressions!R105, 1), NA())</f>
        <v>#N/A</v>
      </c>
      <c r="Q95" s="208" t="e">
        <f>IF(ISNUMBER(Regressions!S105),ROUND(Regressions!S105, 1), NA())</f>
        <v>#N/A</v>
      </c>
      <c r="R95" s="333" t="e">
        <f>IF(ISNUMBER(Regressions!T105),ROUND(Regressions!T105, 1), NA())</f>
        <v>#N/A</v>
      </c>
      <c r="S95" s="230" t="e">
        <f>IF(ISNUMBER(Regressions!U105),ROUND(Regressions!U105, 1), NA())</f>
        <v>#N/A</v>
      </c>
    </row>
    <row xmlns:x14ac="http://schemas.microsoft.com/office/spreadsheetml/2009/9/ac" r="96" hidden="true" x14ac:dyDescent="0.2">
      <c r="A96" s="329" t="str">
        <f>IF(ISBLANK(Regressions!A106), " ", Regressions!A106)</f>
        <v>Papua New Guinea</v>
      </c>
      <c r="B96" s="330">
        <f>IF(ISBLANK(Regressions!B106), " ", Regressions!B106)</f>
        <v>2030</v>
      </c>
      <c r="C96" s="335" t="str">
        <f>IF(ISBLANK(Regressions!C106), " ", Regressions!C106)</f>
        <v>Rural</v>
      </c>
      <c r="D96" s="331" t="str">
        <f>IF(ISBLANK(Regressions!D106), " ", Regressions!D106)</f>
        <v> </v>
      </c>
      <c r="E96" s="207" t="e">
        <f>IF(ISNUMBER(Regressions!E106),ROUND(Regressions!E106, 1), NA())</f>
        <v>#N/A</v>
      </c>
      <c r="F96" s="332" t="e">
        <f>IF(ISNUMBER(Regressions!F106),ROUND(Regressions!F106, 1), NA())</f>
        <v>#N/A</v>
      </c>
      <c r="G96" s="229" t="e">
        <f>IF(ISNUMBER(Regressions!G106),ROUND(Regressions!G106, 1), NA())</f>
        <v>#N/A</v>
      </c>
      <c r="H96" s="333" t="e">
        <f>IF(ISNUMBER(Regressions!H106),ROUND(Regressions!H106, 1), NA())</f>
        <v>#N/A</v>
      </c>
      <c r="I96" s="230" t="e">
        <f>IF(ISNUMBER(Regressions!I106),ROUND(Regressions!I106, 1), NA())</f>
        <v>#N/A</v>
      </c>
      <c r="J96" s="334" t="e">
        <f>IF(ISNUMBER(Regressions!K106),ROUND(Regressions!K106, 1), NA())</f>
        <v>#N/A</v>
      </c>
      <c r="K96" s="332" t="e">
        <f>IF(ISNUMBER(Regressions!L106),ROUND(Regressions!L106, 1), NA())</f>
        <v>#N/A</v>
      </c>
      <c r="L96" s="231" t="e">
        <f>IF(ISNUMBER(Regressions!M106),ROUND(Regressions!M106, 1), NA())</f>
        <v>#N/A</v>
      </c>
      <c r="M96" s="333" t="e">
        <f>IF(ISNUMBER(Regressions!N106),ROUND(Regressions!N106, 1), NA())</f>
        <v>#N/A</v>
      </c>
      <c r="N96" s="230" t="e">
        <f>IF(ISNUMBER(Regressions!O106),ROUND(Regressions!O106, 1), NA())</f>
        <v>#N/A</v>
      </c>
      <c r="O96" s="334" t="e">
        <f>IF(ISNUMBER(Regressions!Q106),ROUND(Regressions!Q106, 1), NA())</f>
        <v>#N/A</v>
      </c>
      <c r="P96" s="332" t="e">
        <f>IF(ISNUMBER(Regressions!R106),ROUND(Regressions!R106, 1), NA())</f>
        <v>#N/A</v>
      </c>
      <c r="Q96" s="208" t="e">
        <f>IF(ISNUMBER(Regressions!S106),ROUND(Regressions!S106, 1), NA())</f>
        <v>#N/A</v>
      </c>
      <c r="R96" s="333" t="e">
        <f>IF(ISNUMBER(Regressions!T106),ROUND(Regressions!T106, 1), NA())</f>
        <v>#N/A</v>
      </c>
      <c r="S96" s="230" t="e">
        <f>IF(ISNUMBER(Regressions!U106),ROUND(Regressions!U106, 1), NA())</f>
        <v>#N/A</v>
      </c>
    </row>
    <row xmlns:x14ac="http://schemas.microsoft.com/office/spreadsheetml/2009/9/ac" r="97" x14ac:dyDescent="0.2">
      <c r="A97" s="329" t="str">
        <f>IF(ISBLANK(Regressions!A107), " ", Regressions!A107)</f>
        <v>Papua New Guinea</v>
      </c>
      <c r="B97" s="330">
        <f>IF(ISBLANK(Regressions!B107), " ", Regressions!B107)</f>
        <v>2000</v>
      </c>
      <c r="C97" s="335" t="str">
        <f>IF(ISBLANK(Regressions!C107), " ", Regressions!C107)</f>
        <v>Pre-primary</v>
      </c>
      <c r="D97" s="331">
        <f>IF(ISBLANK(Regressions!D107), " ", Regressions!D107)</f>
        <v>147631</v>
      </c>
      <c r="E97" s="207" t="e">
        <f>IF(ISNUMBER(Regressions!E107),ROUND(Regressions!E107, 1), NA())</f>
        <v>#N/A</v>
      </c>
      <c r="F97" s="332" t="e">
        <f>IF(ISNUMBER(Regressions!F107),ROUND(Regressions!F107, 1), NA())</f>
        <v>#N/A</v>
      </c>
      <c r="G97" s="229" t="e">
        <f>IF(ISNUMBER(Regressions!G107),ROUND(Regressions!G107, 1), NA())</f>
        <v>#N/A</v>
      </c>
      <c r="H97" s="333" t="e">
        <f>IF(ISNUMBER(Regressions!H107),ROUND(Regressions!H107, 1), NA())</f>
        <v>#N/A</v>
      </c>
      <c r="I97" s="230" t="e">
        <f>IF(ISNUMBER(Regressions!I107),ROUND(Regressions!I107, 1), NA())</f>
        <v>#N/A</v>
      </c>
      <c r="J97" s="334" t="e">
        <f>IF(ISNUMBER(Regressions!K107),ROUND(Regressions!K107, 1), NA())</f>
        <v>#N/A</v>
      </c>
      <c r="K97" s="332" t="e">
        <f>IF(ISNUMBER(Regressions!L107),ROUND(Regressions!L107, 1), NA())</f>
        <v>#N/A</v>
      </c>
      <c r="L97" s="231" t="e">
        <f>IF(ISNUMBER(Regressions!M107),ROUND(Regressions!M107, 1), NA())</f>
        <v>#N/A</v>
      </c>
      <c r="M97" s="333" t="e">
        <f>IF(ISNUMBER(Regressions!N107),ROUND(Regressions!N107, 1), NA())</f>
        <v>#N/A</v>
      </c>
      <c r="N97" s="230" t="e">
        <f>IF(ISNUMBER(Regressions!O107),ROUND(Regressions!O107, 1), NA())</f>
        <v>#N/A</v>
      </c>
      <c r="O97" s="334" t="e">
        <f>IF(ISNUMBER(Regressions!Q107),ROUND(Regressions!Q107, 1), NA())</f>
        <v>#N/A</v>
      </c>
      <c r="P97" s="332" t="e">
        <f>IF(ISNUMBER(Regressions!R107),ROUND(Regressions!R107, 1), NA())</f>
        <v>#N/A</v>
      </c>
      <c r="Q97" s="208" t="e">
        <f>IF(ISNUMBER(Regressions!S107),ROUND(Regressions!S107, 1), NA())</f>
        <v>#N/A</v>
      </c>
      <c r="R97" s="333" t="e">
        <f>IF(ISNUMBER(Regressions!T107),ROUND(Regressions!T107, 1), NA())</f>
        <v>#N/A</v>
      </c>
      <c r="S97" s="230" t="e">
        <f>IF(ISNUMBER(Regressions!U107),ROUND(Regressions!U107, 1), NA())</f>
        <v>#N/A</v>
      </c>
    </row>
    <row xmlns:x14ac="http://schemas.microsoft.com/office/spreadsheetml/2009/9/ac" r="98" x14ac:dyDescent="0.2">
      <c r="A98" s="329" t="str">
        <f>IF(ISBLANK(Regressions!A108), " ", Regressions!A108)</f>
        <v>Papua New Guinea</v>
      </c>
      <c r="B98" s="330">
        <f>IF(ISBLANK(Regressions!B108), " ", Regressions!B108)</f>
        <v>2001</v>
      </c>
      <c r="C98" s="335" t="str">
        <f>IF(ISBLANK(Regressions!C108), " ", Regressions!C108)</f>
        <v>Pre-primary</v>
      </c>
      <c r="D98" s="331">
        <f>IF(ISBLANK(Regressions!D108), " ", Regressions!D108)</f>
        <v>151728</v>
      </c>
      <c r="E98" s="207" t="e">
        <f>IF(ISNUMBER(Regressions!E108),ROUND(Regressions!E108, 1), NA())</f>
        <v>#N/A</v>
      </c>
      <c r="F98" s="332" t="e">
        <f>IF(ISNUMBER(Regressions!F108),ROUND(Regressions!F108, 1), NA())</f>
        <v>#N/A</v>
      </c>
      <c r="G98" s="229" t="e">
        <f>IF(ISNUMBER(Regressions!G108),ROUND(Regressions!G108, 1), NA())</f>
        <v>#N/A</v>
      </c>
      <c r="H98" s="333" t="e">
        <f>IF(ISNUMBER(Regressions!H108),ROUND(Regressions!H108, 1), NA())</f>
        <v>#N/A</v>
      </c>
      <c r="I98" s="230" t="e">
        <f>IF(ISNUMBER(Regressions!I108),ROUND(Regressions!I108, 1), NA())</f>
        <v>#N/A</v>
      </c>
      <c r="J98" s="334" t="e">
        <f>IF(ISNUMBER(Regressions!K108),ROUND(Regressions!K108, 1), NA())</f>
        <v>#N/A</v>
      </c>
      <c r="K98" s="332" t="e">
        <f>IF(ISNUMBER(Regressions!L108),ROUND(Regressions!L108, 1), NA())</f>
        <v>#N/A</v>
      </c>
      <c r="L98" s="231" t="e">
        <f>IF(ISNUMBER(Regressions!M108),ROUND(Regressions!M108, 1), NA())</f>
        <v>#N/A</v>
      </c>
      <c r="M98" s="333" t="e">
        <f>IF(ISNUMBER(Regressions!N108),ROUND(Regressions!N108, 1), NA())</f>
        <v>#N/A</v>
      </c>
      <c r="N98" s="230" t="e">
        <f>IF(ISNUMBER(Regressions!O108),ROUND(Regressions!O108, 1), NA())</f>
        <v>#N/A</v>
      </c>
      <c r="O98" s="334" t="e">
        <f>IF(ISNUMBER(Regressions!Q108),ROUND(Regressions!Q108, 1), NA())</f>
        <v>#N/A</v>
      </c>
      <c r="P98" s="332" t="e">
        <f>IF(ISNUMBER(Regressions!R108),ROUND(Regressions!R108, 1), NA())</f>
        <v>#N/A</v>
      </c>
      <c r="Q98" s="208" t="e">
        <f>IF(ISNUMBER(Regressions!S108),ROUND(Regressions!S108, 1), NA())</f>
        <v>#N/A</v>
      </c>
      <c r="R98" s="333" t="e">
        <f>IF(ISNUMBER(Regressions!T108),ROUND(Regressions!T108, 1), NA())</f>
        <v>#N/A</v>
      </c>
      <c r="S98" s="230" t="e">
        <f>IF(ISNUMBER(Regressions!U108),ROUND(Regressions!U108, 1), NA())</f>
        <v>#N/A</v>
      </c>
    </row>
    <row xmlns:x14ac="http://schemas.microsoft.com/office/spreadsheetml/2009/9/ac" r="99" x14ac:dyDescent="0.2">
      <c r="A99" s="329" t="str">
        <f>IF(ISBLANK(Regressions!A109), " ", Regressions!A109)</f>
        <v>Papua New Guinea</v>
      </c>
      <c r="B99" s="330">
        <f>IF(ISBLANK(Regressions!B109), " ", Regressions!B109)</f>
        <v>2002</v>
      </c>
      <c r="C99" s="335" t="str">
        <f>IF(ISBLANK(Regressions!C109), " ", Regressions!C109)</f>
        <v>Pre-primary</v>
      </c>
      <c r="D99" s="331">
        <f>IF(ISBLANK(Regressions!D109), " ", Regressions!D109)</f>
        <v>155032</v>
      </c>
      <c r="E99" s="207" t="e">
        <f>IF(ISNUMBER(Regressions!E109),ROUND(Regressions!E109, 1), NA())</f>
        <v>#N/A</v>
      </c>
      <c r="F99" s="332" t="e">
        <f>IF(ISNUMBER(Regressions!F109),ROUND(Regressions!F109, 1), NA())</f>
        <v>#N/A</v>
      </c>
      <c r="G99" s="229" t="e">
        <f>IF(ISNUMBER(Regressions!G109),ROUND(Regressions!G109, 1), NA())</f>
        <v>#N/A</v>
      </c>
      <c r="H99" s="333" t="e">
        <f>IF(ISNUMBER(Regressions!H109),ROUND(Regressions!H109, 1), NA())</f>
        <v>#N/A</v>
      </c>
      <c r="I99" s="230" t="e">
        <f>IF(ISNUMBER(Regressions!I109),ROUND(Regressions!I109, 1), NA())</f>
        <v>#N/A</v>
      </c>
      <c r="J99" s="334" t="e">
        <f>IF(ISNUMBER(Regressions!K109),ROUND(Regressions!K109, 1), NA())</f>
        <v>#N/A</v>
      </c>
      <c r="K99" s="332" t="e">
        <f>IF(ISNUMBER(Regressions!L109),ROUND(Regressions!L109, 1), NA())</f>
        <v>#N/A</v>
      </c>
      <c r="L99" s="231" t="e">
        <f>IF(ISNUMBER(Regressions!M109),ROUND(Regressions!M109, 1), NA())</f>
        <v>#N/A</v>
      </c>
      <c r="M99" s="333" t="e">
        <f>IF(ISNUMBER(Regressions!N109),ROUND(Regressions!N109, 1), NA())</f>
        <v>#N/A</v>
      </c>
      <c r="N99" s="230" t="e">
        <f>IF(ISNUMBER(Regressions!O109),ROUND(Regressions!O109, 1), NA())</f>
        <v>#N/A</v>
      </c>
      <c r="O99" s="334" t="e">
        <f>IF(ISNUMBER(Regressions!Q109),ROUND(Regressions!Q109, 1), NA())</f>
        <v>#N/A</v>
      </c>
      <c r="P99" s="332" t="e">
        <f>IF(ISNUMBER(Regressions!R109),ROUND(Regressions!R109, 1), NA())</f>
        <v>#N/A</v>
      </c>
      <c r="Q99" s="208" t="e">
        <f>IF(ISNUMBER(Regressions!S109),ROUND(Regressions!S109, 1), NA())</f>
        <v>#N/A</v>
      </c>
      <c r="R99" s="333" t="e">
        <f>IF(ISNUMBER(Regressions!T109),ROUND(Regressions!T109, 1), NA())</f>
        <v>#N/A</v>
      </c>
      <c r="S99" s="230" t="e">
        <f>IF(ISNUMBER(Regressions!U109),ROUND(Regressions!U109, 1), NA())</f>
        <v>#N/A</v>
      </c>
    </row>
    <row xmlns:x14ac="http://schemas.microsoft.com/office/spreadsheetml/2009/9/ac" r="100" x14ac:dyDescent="0.2">
      <c r="A100" s="329" t="str">
        <f>IF(ISBLANK(Regressions!A110), " ", Regressions!A110)</f>
        <v>Papua New Guinea</v>
      </c>
      <c r="B100" s="330">
        <f>IF(ISBLANK(Regressions!B110), " ", Regressions!B110)</f>
        <v>2003</v>
      </c>
      <c r="C100" s="335" t="str">
        <f>IF(ISBLANK(Regressions!C110), " ", Regressions!C110)</f>
        <v>Pre-primary</v>
      </c>
      <c r="D100" s="331">
        <f>IF(ISBLANK(Regressions!D110), " ", Regressions!D110)</f>
        <v>159322</v>
      </c>
      <c r="E100" s="207" t="e">
        <f>IF(ISNUMBER(Regressions!E110),ROUND(Regressions!E110, 1), NA())</f>
        <v>#N/A</v>
      </c>
      <c r="F100" s="332" t="e">
        <f>IF(ISNUMBER(Regressions!F110),ROUND(Regressions!F110, 1), NA())</f>
        <v>#N/A</v>
      </c>
      <c r="G100" s="229" t="e">
        <f>IF(ISNUMBER(Regressions!G110),ROUND(Regressions!G110, 1), NA())</f>
        <v>#N/A</v>
      </c>
      <c r="H100" s="333" t="e">
        <f>IF(ISNUMBER(Regressions!H110),ROUND(Regressions!H110, 1), NA())</f>
        <v>#N/A</v>
      </c>
      <c r="I100" s="230" t="e">
        <f>IF(ISNUMBER(Regressions!I110),ROUND(Regressions!I110, 1), NA())</f>
        <v>#N/A</v>
      </c>
      <c r="J100" s="334" t="e">
        <f>IF(ISNUMBER(Regressions!K110),ROUND(Regressions!K110, 1), NA())</f>
        <v>#N/A</v>
      </c>
      <c r="K100" s="332" t="e">
        <f>IF(ISNUMBER(Regressions!L110),ROUND(Regressions!L110, 1), NA())</f>
        <v>#N/A</v>
      </c>
      <c r="L100" s="231" t="e">
        <f>IF(ISNUMBER(Regressions!M110),ROUND(Regressions!M110, 1), NA())</f>
        <v>#N/A</v>
      </c>
      <c r="M100" s="333" t="e">
        <f>IF(ISNUMBER(Regressions!N110),ROUND(Regressions!N110, 1), NA())</f>
        <v>#N/A</v>
      </c>
      <c r="N100" s="230" t="e">
        <f>IF(ISNUMBER(Regressions!O110),ROUND(Regressions!O110, 1), NA())</f>
        <v>#N/A</v>
      </c>
      <c r="O100" s="334" t="e">
        <f>IF(ISNUMBER(Regressions!Q110),ROUND(Regressions!Q110, 1), NA())</f>
        <v>#N/A</v>
      </c>
      <c r="P100" s="332" t="e">
        <f>IF(ISNUMBER(Regressions!R110),ROUND(Regressions!R110, 1), NA())</f>
        <v>#N/A</v>
      </c>
      <c r="Q100" s="208" t="e">
        <f>IF(ISNUMBER(Regressions!S110),ROUND(Regressions!S110, 1), NA())</f>
        <v>#N/A</v>
      </c>
      <c r="R100" s="333" t="e">
        <f>IF(ISNUMBER(Regressions!T110),ROUND(Regressions!T110, 1), NA())</f>
        <v>#N/A</v>
      </c>
      <c r="S100" s="230" t="e">
        <f>IF(ISNUMBER(Regressions!U110),ROUND(Regressions!U110, 1), NA())</f>
        <v>#N/A</v>
      </c>
    </row>
    <row xmlns:x14ac="http://schemas.microsoft.com/office/spreadsheetml/2009/9/ac" r="101" x14ac:dyDescent="0.2">
      <c r="A101" s="329" t="str">
        <f>IF(ISBLANK(Regressions!A111), " ", Regressions!A111)</f>
        <v>Papua New Guinea</v>
      </c>
      <c r="B101" s="330">
        <f>IF(ISBLANK(Regressions!B111), " ", Regressions!B111)</f>
        <v>2004</v>
      </c>
      <c r="C101" s="335" t="str">
        <f>IF(ISBLANK(Regressions!C111), " ", Regressions!C111)</f>
        <v>Pre-primary</v>
      </c>
      <c r="D101" s="331">
        <f>IF(ISBLANK(Regressions!D111), " ", Regressions!D111)</f>
        <v>163808</v>
      </c>
      <c r="E101" s="207" t="e">
        <f>IF(ISNUMBER(Regressions!E111),ROUND(Regressions!E111, 1), NA())</f>
        <v>#N/A</v>
      </c>
      <c r="F101" s="332" t="e">
        <f>IF(ISNUMBER(Regressions!F111),ROUND(Regressions!F111, 1), NA())</f>
        <v>#N/A</v>
      </c>
      <c r="G101" s="229" t="e">
        <f>IF(ISNUMBER(Regressions!G111),ROUND(Regressions!G111, 1), NA())</f>
        <v>#N/A</v>
      </c>
      <c r="H101" s="333" t="e">
        <f>IF(ISNUMBER(Regressions!H111),ROUND(Regressions!H111, 1), NA())</f>
        <v>#N/A</v>
      </c>
      <c r="I101" s="230" t="e">
        <f>IF(ISNUMBER(Regressions!I111),ROUND(Regressions!I111, 1), NA())</f>
        <v>#N/A</v>
      </c>
      <c r="J101" s="334" t="e">
        <f>IF(ISNUMBER(Regressions!K111),ROUND(Regressions!K111, 1), NA())</f>
        <v>#N/A</v>
      </c>
      <c r="K101" s="332" t="e">
        <f>IF(ISNUMBER(Regressions!L111),ROUND(Regressions!L111, 1), NA())</f>
        <v>#N/A</v>
      </c>
      <c r="L101" s="231" t="e">
        <f>IF(ISNUMBER(Regressions!M111),ROUND(Regressions!M111, 1), NA())</f>
        <v>#N/A</v>
      </c>
      <c r="M101" s="333" t="e">
        <f>IF(ISNUMBER(Regressions!N111),ROUND(Regressions!N111, 1), NA())</f>
        <v>#N/A</v>
      </c>
      <c r="N101" s="230" t="e">
        <f>IF(ISNUMBER(Regressions!O111),ROUND(Regressions!O111, 1), NA())</f>
        <v>#N/A</v>
      </c>
      <c r="O101" s="334" t="e">
        <f>IF(ISNUMBER(Regressions!Q111),ROUND(Regressions!Q111, 1), NA())</f>
        <v>#N/A</v>
      </c>
      <c r="P101" s="332" t="e">
        <f>IF(ISNUMBER(Regressions!R111),ROUND(Regressions!R111, 1), NA())</f>
        <v>#N/A</v>
      </c>
      <c r="Q101" s="208" t="e">
        <f>IF(ISNUMBER(Regressions!S111),ROUND(Regressions!S111, 1), NA())</f>
        <v>#N/A</v>
      </c>
      <c r="R101" s="333" t="e">
        <f>IF(ISNUMBER(Regressions!T111),ROUND(Regressions!T111, 1), NA())</f>
        <v>#N/A</v>
      </c>
      <c r="S101" s="230" t="e">
        <f>IF(ISNUMBER(Regressions!U111),ROUND(Regressions!U111, 1), NA())</f>
        <v>#N/A</v>
      </c>
    </row>
    <row xmlns:x14ac="http://schemas.microsoft.com/office/spreadsheetml/2009/9/ac" r="102" x14ac:dyDescent="0.2">
      <c r="A102" s="329" t="str">
        <f>IF(ISBLANK(Regressions!A112), " ", Regressions!A112)</f>
        <v>Papua New Guinea</v>
      </c>
      <c r="B102" s="330">
        <f>IF(ISBLANK(Regressions!B112), " ", Regressions!B112)</f>
        <v>2005</v>
      </c>
      <c r="C102" s="335" t="str">
        <f>IF(ISBLANK(Regressions!C112), " ", Regressions!C112)</f>
        <v>Pre-primary</v>
      </c>
      <c r="D102" s="331">
        <f>IF(ISBLANK(Regressions!D112), " ", Regressions!D112)</f>
        <v>168517</v>
      </c>
      <c r="E102" s="207" t="e">
        <f>IF(ISNUMBER(Regressions!E112),ROUND(Regressions!E112, 1), NA())</f>
        <v>#N/A</v>
      </c>
      <c r="F102" s="332" t="e">
        <f>IF(ISNUMBER(Regressions!F112),ROUND(Regressions!F112, 1), NA())</f>
        <v>#N/A</v>
      </c>
      <c r="G102" s="229" t="e">
        <f>IF(ISNUMBER(Regressions!G112),ROUND(Regressions!G112, 1), NA())</f>
        <v>#N/A</v>
      </c>
      <c r="H102" s="333" t="e">
        <f>IF(ISNUMBER(Regressions!H112),ROUND(Regressions!H112, 1), NA())</f>
        <v>#N/A</v>
      </c>
      <c r="I102" s="230" t="e">
        <f>IF(ISNUMBER(Regressions!I112),ROUND(Regressions!I112, 1), NA())</f>
        <v>#N/A</v>
      </c>
      <c r="J102" s="334" t="e">
        <f>IF(ISNUMBER(Regressions!K112),ROUND(Regressions!K112, 1), NA())</f>
        <v>#N/A</v>
      </c>
      <c r="K102" s="332" t="e">
        <f>IF(ISNUMBER(Regressions!L112),ROUND(Regressions!L112, 1), NA())</f>
        <v>#N/A</v>
      </c>
      <c r="L102" s="231" t="e">
        <f>IF(ISNUMBER(Regressions!M112),ROUND(Regressions!M112, 1), NA())</f>
        <v>#N/A</v>
      </c>
      <c r="M102" s="333" t="e">
        <f>IF(ISNUMBER(Regressions!N112),ROUND(Regressions!N112, 1), NA())</f>
        <v>#N/A</v>
      </c>
      <c r="N102" s="230" t="e">
        <f>IF(ISNUMBER(Regressions!O112),ROUND(Regressions!O112, 1), NA())</f>
        <v>#N/A</v>
      </c>
      <c r="O102" s="334" t="e">
        <f>IF(ISNUMBER(Regressions!Q112),ROUND(Regressions!Q112, 1), NA())</f>
        <v>#N/A</v>
      </c>
      <c r="P102" s="332" t="e">
        <f>IF(ISNUMBER(Regressions!R112),ROUND(Regressions!R112, 1), NA())</f>
        <v>#N/A</v>
      </c>
      <c r="Q102" s="208" t="e">
        <f>IF(ISNUMBER(Regressions!S112),ROUND(Regressions!S112, 1), NA())</f>
        <v>#N/A</v>
      </c>
      <c r="R102" s="333" t="e">
        <f>IF(ISNUMBER(Regressions!T112),ROUND(Regressions!T112, 1), NA())</f>
        <v>#N/A</v>
      </c>
      <c r="S102" s="230" t="e">
        <f>IF(ISNUMBER(Regressions!U112),ROUND(Regressions!U112, 1), NA())</f>
        <v>#N/A</v>
      </c>
    </row>
    <row xmlns:x14ac="http://schemas.microsoft.com/office/spreadsheetml/2009/9/ac" r="103" x14ac:dyDescent="0.2">
      <c r="A103" s="329" t="str">
        <f>IF(ISBLANK(Regressions!A113), " ", Regressions!A113)</f>
        <v>Papua New Guinea</v>
      </c>
      <c r="B103" s="330">
        <f>IF(ISBLANK(Regressions!B113), " ", Regressions!B113)</f>
        <v>2006</v>
      </c>
      <c r="C103" s="335" t="str">
        <f>IF(ISBLANK(Regressions!C113), " ", Regressions!C113)</f>
        <v>Pre-primary</v>
      </c>
      <c r="D103" s="331">
        <f>IF(ISBLANK(Regressions!D113), " ", Regressions!D113)</f>
        <v>173581</v>
      </c>
      <c r="E103" s="207" t="e">
        <f>IF(ISNUMBER(Regressions!E113),ROUND(Regressions!E113, 1), NA())</f>
        <v>#N/A</v>
      </c>
      <c r="F103" s="332" t="e">
        <f>IF(ISNUMBER(Regressions!F113),ROUND(Regressions!F113, 1), NA())</f>
        <v>#N/A</v>
      </c>
      <c r="G103" s="229" t="e">
        <f>IF(ISNUMBER(Regressions!G113),ROUND(Regressions!G113, 1), NA())</f>
        <v>#N/A</v>
      </c>
      <c r="H103" s="333" t="e">
        <f>IF(ISNUMBER(Regressions!H113),ROUND(Regressions!H113, 1), NA())</f>
        <v>#N/A</v>
      </c>
      <c r="I103" s="230" t="e">
        <f>IF(ISNUMBER(Regressions!I113),ROUND(Regressions!I113, 1), NA())</f>
        <v>#N/A</v>
      </c>
      <c r="J103" s="334" t="e">
        <f>IF(ISNUMBER(Regressions!K113),ROUND(Regressions!K113, 1), NA())</f>
        <v>#N/A</v>
      </c>
      <c r="K103" s="332" t="e">
        <f>IF(ISNUMBER(Regressions!L113),ROUND(Regressions!L113, 1), NA())</f>
        <v>#N/A</v>
      </c>
      <c r="L103" s="231" t="e">
        <f>IF(ISNUMBER(Regressions!M113),ROUND(Regressions!M113, 1), NA())</f>
        <v>#N/A</v>
      </c>
      <c r="M103" s="333" t="e">
        <f>IF(ISNUMBER(Regressions!N113),ROUND(Regressions!N113, 1), NA())</f>
        <v>#N/A</v>
      </c>
      <c r="N103" s="230" t="e">
        <f>IF(ISNUMBER(Regressions!O113),ROUND(Regressions!O113, 1), NA())</f>
        <v>#N/A</v>
      </c>
      <c r="O103" s="334" t="e">
        <f>IF(ISNUMBER(Regressions!Q113),ROUND(Regressions!Q113, 1), NA())</f>
        <v>#N/A</v>
      </c>
      <c r="P103" s="332" t="e">
        <f>IF(ISNUMBER(Regressions!R113),ROUND(Regressions!R113, 1), NA())</f>
        <v>#N/A</v>
      </c>
      <c r="Q103" s="208" t="e">
        <f>IF(ISNUMBER(Regressions!S113),ROUND(Regressions!S113, 1), NA())</f>
        <v>#N/A</v>
      </c>
      <c r="R103" s="333" t="e">
        <f>IF(ISNUMBER(Regressions!T113),ROUND(Regressions!T113, 1), NA())</f>
        <v>#N/A</v>
      </c>
      <c r="S103" s="230" t="e">
        <f>IF(ISNUMBER(Regressions!U113),ROUND(Regressions!U113, 1), NA())</f>
        <v>#N/A</v>
      </c>
    </row>
    <row xmlns:x14ac="http://schemas.microsoft.com/office/spreadsheetml/2009/9/ac" r="104" x14ac:dyDescent="0.2">
      <c r="A104" s="329" t="str">
        <f>IF(ISBLANK(Regressions!A114), " ", Regressions!A114)</f>
        <v>Papua New Guinea</v>
      </c>
      <c r="B104" s="330">
        <f>IF(ISBLANK(Regressions!B114), " ", Regressions!B114)</f>
        <v>2007</v>
      </c>
      <c r="C104" s="335" t="str">
        <f>IF(ISBLANK(Regressions!C114), " ", Regressions!C114)</f>
        <v>Pre-primary</v>
      </c>
      <c r="D104" s="331">
        <f>IF(ISBLANK(Regressions!D114), " ", Regressions!D114)</f>
        <v>178076</v>
      </c>
      <c r="E104" s="207" t="e">
        <f>IF(ISNUMBER(Regressions!E114),ROUND(Regressions!E114, 1), NA())</f>
        <v>#N/A</v>
      </c>
      <c r="F104" s="332" t="e">
        <f>IF(ISNUMBER(Regressions!F114),ROUND(Regressions!F114, 1), NA())</f>
        <v>#N/A</v>
      </c>
      <c r="G104" s="229" t="e">
        <f>IF(ISNUMBER(Regressions!G114),ROUND(Regressions!G114, 1), NA())</f>
        <v>#N/A</v>
      </c>
      <c r="H104" s="333" t="e">
        <f>IF(ISNUMBER(Regressions!H114),ROUND(Regressions!H114, 1), NA())</f>
        <v>#N/A</v>
      </c>
      <c r="I104" s="230" t="e">
        <f>IF(ISNUMBER(Regressions!I114),ROUND(Regressions!I114, 1), NA())</f>
        <v>#N/A</v>
      </c>
      <c r="J104" s="334" t="e">
        <f>IF(ISNUMBER(Regressions!K114),ROUND(Regressions!K114, 1), NA())</f>
        <v>#N/A</v>
      </c>
      <c r="K104" s="332" t="e">
        <f>IF(ISNUMBER(Regressions!L114),ROUND(Regressions!L114, 1), NA())</f>
        <v>#N/A</v>
      </c>
      <c r="L104" s="231" t="e">
        <f>IF(ISNUMBER(Regressions!M114),ROUND(Regressions!M114, 1), NA())</f>
        <v>#N/A</v>
      </c>
      <c r="M104" s="333" t="e">
        <f>IF(ISNUMBER(Regressions!N114),ROUND(Regressions!N114, 1), NA())</f>
        <v>#N/A</v>
      </c>
      <c r="N104" s="230" t="e">
        <f>IF(ISNUMBER(Regressions!O114),ROUND(Regressions!O114, 1), NA())</f>
        <v>#N/A</v>
      </c>
      <c r="O104" s="334" t="e">
        <f>IF(ISNUMBER(Regressions!Q114),ROUND(Regressions!Q114, 1), NA())</f>
        <v>#N/A</v>
      </c>
      <c r="P104" s="332" t="e">
        <f>IF(ISNUMBER(Regressions!R114),ROUND(Regressions!R114, 1), NA())</f>
        <v>#N/A</v>
      </c>
      <c r="Q104" s="208" t="e">
        <f>IF(ISNUMBER(Regressions!S114),ROUND(Regressions!S114, 1), NA())</f>
        <v>#N/A</v>
      </c>
      <c r="R104" s="333" t="e">
        <f>IF(ISNUMBER(Regressions!T114),ROUND(Regressions!T114, 1), NA())</f>
        <v>#N/A</v>
      </c>
      <c r="S104" s="230" t="e">
        <f>IF(ISNUMBER(Regressions!U114),ROUND(Regressions!U114, 1), NA())</f>
        <v>#N/A</v>
      </c>
    </row>
    <row xmlns:x14ac="http://schemas.microsoft.com/office/spreadsheetml/2009/9/ac" r="105" x14ac:dyDescent="0.2">
      <c r="A105" s="329" t="str">
        <f>IF(ISBLANK(Regressions!A115), " ", Regressions!A115)</f>
        <v>Papua New Guinea</v>
      </c>
      <c r="B105" s="330">
        <f>IF(ISBLANK(Regressions!B115), " ", Regressions!B115)</f>
        <v>2008</v>
      </c>
      <c r="C105" s="335" t="str">
        <f>IF(ISBLANK(Regressions!C115), " ", Regressions!C115)</f>
        <v>Pre-primary</v>
      </c>
      <c r="D105" s="331">
        <f>IF(ISBLANK(Regressions!D115), " ", Regressions!D115)</f>
        <v>183119</v>
      </c>
      <c r="E105" s="207" t="e">
        <f>IF(ISNUMBER(Regressions!E115),ROUND(Regressions!E115, 1), NA())</f>
        <v>#N/A</v>
      </c>
      <c r="F105" s="332" t="e">
        <f>IF(ISNUMBER(Regressions!F115),ROUND(Regressions!F115, 1), NA())</f>
        <v>#N/A</v>
      </c>
      <c r="G105" s="229" t="e">
        <f>IF(ISNUMBER(Regressions!G115),ROUND(Regressions!G115, 1), NA())</f>
        <v>#N/A</v>
      </c>
      <c r="H105" s="333" t="e">
        <f>IF(ISNUMBER(Regressions!H115),ROUND(Regressions!H115, 1), NA())</f>
        <v>#N/A</v>
      </c>
      <c r="I105" s="230" t="e">
        <f>IF(ISNUMBER(Regressions!I115),ROUND(Regressions!I115, 1), NA())</f>
        <v>#N/A</v>
      </c>
      <c r="J105" s="334" t="e">
        <f>IF(ISNUMBER(Regressions!K115),ROUND(Regressions!K115, 1), NA())</f>
        <v>#N/A</v>
      </c>
      <c r="K105" s="332" t="e">
        <f>IF(ISNUMBER(Regressions!L115),ROUND(Regressions!L115, 1), NA())</f>
        <v>#N/A</v>
      </c>
      <c r="L105" s="231" t="e">
        <f>IF(ISNUMBER(Regressions!M115),ROUND(Regressions!M115, 1), NA())</f>
        <v>#N/A</v>
      </c>
      <c r="M105" s="333" t="e">
        <f>IF(ISNUMBER(Regressions!N115),ROUND(Regressions!N115, 1), NA())</f>
        <v>#N/A</v>
      </c>
      <c r="N105" s="230" t="e">
        <f>IF(ISNUMBER(Regressions!O115),ROUND(Regressions!O115, 1), NA())</f>
        <v>#N/A</v>
      </c>
      <c r="O105" s="334" t="e">
        <f>IF(ISNUMBER(Regressions!Q115),ROUND(Regressions!Q115, 1), NA())</f>
        <v>#N/A</v>
      </c>
      <c r="P105" s="332" t="e">
        <f>IF(ISNUMBER(Regressions!R115),ROUND(Regressions!R115, 1), NA())</f>
        <v>#N/A</v>
      </c>
      <c r="Q105" s="208" t="e">
        <f>IF(ISNUMBER(Regressions!S115),ROUND(Regressions!S115, 1), NA())</f>
        <v>#N/A</v>
      </c>
      <c r="R105" s="333" t="e">
        <f>IF(ISNUMBER(Regressions!T115),ROUND(Regressions!T115, 1), NA())</f>
        <v>#N/A</v>
      </c>
      <c r="S105" s="230" t="e">
        <f>IF(ISNUMBER(Regressions!U115),ROUND(Regressions!U115, 1), NA())</f>
        <v>#N/A</v>
      </c>
    </row>
    <row xmlns:x14ac="http://schemas.microsoft.com/office/spreadsheetml/2009/9/ac" r="106" x14ac:dyDescent="0.2">
      <c r="A106" s="329" t="str">
        <f>IF(ISBLANK(Regressions!A116), " ", Regressions!A116)</f>
        <v>Papua New Guinea</v>
      </c>
      <c r="B106" s="330">
        <f>IF(ISBLANK(Regressions!B116), " ", Regressions!B116)</f>
        <v>2009</v>
      </c>
      <c r="C106" s="335" t="str">
        <f>IF(ISBLANK(Regressions!C116), " ", Regressions!C116)</f>
        <v>Pre-primary</v>
      </c>
      <c r="D106" s="331">
        <f>IF(ISBLANK(Regressions!D116), " ", Regressions!D116)</f>
        <v>188299</v>
      </c>
      <c r="E106" s="207" t="e">
        <f>IF(ISNUMBER(Regressions!E116),ROUND(Regressions!E116, 1), NA())</f>
        <v>#N/A</v>
      </c>
      <c r="F106" s="332" t="e">
        <f>IF(ISNUMBER(Regressions!F116),ROUND(Regressions!F116, 1), NA())</f>
        <v>#N/A</v>
      </c>
      <c r="G106" s="229" t="e">
        <f>IF(ISNUMBER(Regressions!G116),ROUND(Regressions!G116, 1), NA())</f>
        <v>#N/A</v>
      </c>
      <c r="H106" s="333" t="e">
        <f>IF(ISNUMBER(Regressions!H116),ROUND(Regressions!H116, 1), NA())</f>
        <v>#N/A</v>
      </c>
      <c r="I106" s="230" t="e">
        <f>IF(ISNUMBER(Regressions!I116),ROUND(Regressions!I116, 1), NA())</f>
        <v>#N/A</v>
      </c>
      <c r="J106" s="334" t="e">
        <f>IF(ISNUMBER(Regressions!K116),ROUND(Regressions!K116, 1), NA())</f>
        <v>#N/A</v>
      </c>
      <c r="K106" s="332" t="e">
        <f>IF(ISNUMBER(Regressions!L116),ROUND(Regressions!L116, 1), NA())</f>
        <v>#N/A</v>
      </c>
      <c r="L106" s="231" t="e">
        <f>IF(ISNUMBER(Regressions!M116),ROUND(Regressions!M116, 1), NA())</f>
        <v>#N/A</v>
      </c>
      <c r="M106" s="333" t="e">
        <f>IF(ISNUMBER(Regressions!N116),ROUND(Regressions!N116, 1), NA())</f>
        <v>#N/A</v>
      </c>
      <c r="N106" s="230" t="e">
        <f>IF(ISNUMBER(Regressions!O116),ROUND(Regressions!O116, 1), NA())</f>
        <v>#N/A</v>
      </c>
      <c r="O106" s="334" t="e">
        <f>IF(ISNUMBER(Regressions!Q116),ROUND(Regressions!Q116, 1), NA())</f>
        <v>#N/A</v>
      </c>
      <c r="P106" s="332" t="e">
        <f>IF(ISNUMBER(Regressions!R116),ROUND(Regressions!R116, 1), NA())</f>
        <v>#N/A</v>
      </c>
      <c r="Q106" s="208" t="e">
        <f>IF(ISNUMBER(Regressions!S116),ROUND(Regressions!S116, 1), NA())</f>
        <v>#N/A</v>
      </c>
      <c r="R106" s="333" t="e">
        <f>IF(ISNUMBER(Regressions!T116),ROUND(Regressions!T116, 1), NA())</f>
        <v>#N/A</v>
      </c>
      <c r="S106" s="230" t="e">
        <f>IF(ISNUMBER(Regressions!U116),ROUND(Regressions!U116, 1), NA())</f>
        <v>#N/A</v>
      </c>
    </row>
    <row xmlns:x14ac="http://schemas.microsoft.com/office/spreadsheetml/2009/9/ac" r="107" x14ac:dyDescent="0.2">
      <c r="A107" s="329" t="str">
        <f>IF(ISBLANK(Regressions!A117), " ", Regressions!A117)</f>
        <v>Papua New Guinea</v>
      </c>
      <c r="B107" s="330">
        <f>IF(ISBLANK(Regressions!B117), " ", Regressions!B117)</f>
        <v>2010</v>
      </c>
      <c r="C107" s="335" t="str">
        <f>IF(ISBLANK(Regressions!C117), " ", Regressions!C117)</f>
        <v>Pre-primary</v>
      </c>
      <c r="D107" s="331">
        <f>IF(ISBLANK(Regressions!D117), " ", Regressions!D117)</f>
        <v>193262</v>
      </c>
      <c r="E107" s="207" t="e">
        <f>IF(ISNUMBER(Regressions!E117),ROUND(Regressions!E117, 1), NA())</f>
        <v>#N/A</v>
      </c>
      <c r="F107" s="332" t="e">
        <f>IF(ISNUMBER(Regressions!F117),ROUND(Regressions!F117, 1), NA())</f>
        <v>#N/A</v>
      </c>
      <c r="G107" s="229" t="e">
        <f>IF(ISNUMBER(Regressions!G117),ROUND(Regressions!G117, 1), NA())</f>
        <v>#N/A</v>
      </c>
      <c r="H107" s="333" t="e">
        <f>IF(ISNUMBER(Regressions!H117),ROUND(Regressions!H117, 1), NA())</f>
        <v>#N/A</v>
      </c>
      <c r="I107" s="230" t="e">
        <f>IF(ISNUMBER(Regressions!I117),ROUND(Regressions!I117, 1), NA())</f>
        <v>#N/A</v>
      </c>
      <c r="J107" s="334" t="e">
        <f>IF(ISNUMBER(Regressions!K117),ROUND(Regressions!K117, 1), NA())</f>
        <v>#N/A</v>
      </c>
      <c r="K107" s="332" t="e">
        <f>IF(ISNUMBER(Regressions!L117),ROUND(Regressions!L117, 1), NA())</f>
        <v>#N/A</v>
      </c>
      <c r="L107" s="231" t="e">
        <f>IF(ISNUMBER(Regressions!M117),ROUND(Regressions!M117, 1), NA())</f>
        <v>#N/A</v>
      </c>
      <c r="M107" s="333" t="e">
        <f>IF(ISNUMBER(Regressions!N117),ROUND(Regressions!N117, 1), NA())</f>
        <v>#N/A</v>
      </c>
      <c r="N107" s="230" t="e">
        <f>IF(ISNUMBER(Regressions!O117),ROUND(Regressions!O117, 1), NA())</f>
        <v>#N/A</v>
      </c>
      <c r="O107" s="334">
        <f>IF(ISNUMBER(Regressions!Q117),ROUND(Regressions!Q117, 1), NA())</f>
        <v>56.3</v>
      </c>
      <c r="P107" s="332">
        <f>IF(ISNUMBER(Regressions!R117),ROUND(Regressions!R117, 1), NA())</f>
        <v>53.6</v>
      </c>
      <c r="Q107" s="208">
        <f>IF(ISNUMBER(Regressions!S117),ROUND(Regressions!S117, 1), NA())</f>
        <v>12.3</v>
      </c>
      <c r="R107" s="333">
        <f>IF(ISNUMBER(Regressions!T117),ROUND(Regressions!T117, 1), NA())</f>
        <v>41.3</v>
      </c>
      <c r="S107" s="230">
        <f>IF(ISNUMBER(Regressions!U117),ROUND(Regressions!U117, 1), NA())</f>
        <v>46.4</v>
      </c>
    </row>
    <row xmlns:x14ac="http://schemas.microsoft.com/office/spreadsheetml/2009/9/ac" r="108" x14ac:dyDescent="0.2">
      <c r="A108" s="329" t="str">
        <f>IF(ISBLANK(Regressions!A118), " ", Regressions!A118)</f>
        <v>Papua New Guinea</v>
      </c>
      <c r="B108" s="330">
        <f>IF(ISBLANK(Regressions!B118), " ", Regressions!B118)</f>
        <v>2011</v>
      </c>
      <c r="C108" s="335" t="str">
        <f>IF(ISBLANK(Regressions!C118), " ", Regressions!C118)</f>
        <v>Pre-primary</v>
      </c>
      <c r="D108" s="331">
        <f>IF(ISBLANK(Regressions!D118), " ", Regressions!D118)</f>
        <v>197064</v>
      </c>
      <c r="E108" s="207">
        <f>IF(ISNUMBER(Regressions!E118),ROUND(Regressions!E118, 1), NA())</f>
        <v>76.2</v>
      </c>
      <c r="F108" s="332">
        <f>IF(ISNUMBER(Regressions!F118),ROUND(Regressions!F118, 1), NA())</f>
        <v>41.7</v>
      </c>
      <c r="G108" s="229">
        <f>IF(ISNUMBER(Regressions!G118),ROUND(Regressions!G118, 1), NA())</f>
        <v>33.9</v>
      </c>
      <c r="H108" s="333">
        <f>IF(ISNUMBER(Regressions!H118),ROUND(Regressions!H118, 1), NA())</f>
        <v>7.8</v>
      </c>
      <c r="I108" s="230">
        <f>IF(ISNUMBER(Regressions!I118),ROUND(Regressions!I118, 1), NA())</f>
        <v>58.3</v>
      </c>
      <c r="J108" s="334">
        <f>IF(ISNUMBER(Regressions!K118),ROUND(Regressions!K118, 1), NA())</f>
        <v>97</v>
      </c>
      <c r="K108" s="332">
        <f>IF(ISNUMBER(Regressions!L118),ROUND(Regressions!L118, 1), NA())</f>
        <v>58.4</v>
      </c>
      <c r="L108" s="231">
        <f>IF(ISNUMBER(Regressions!M118),ROUND(Regressions!M118, 1), NA())</f>
        <v>45.2</v>
      </c>
      <c r="M108" s="333">
        <f>IF(ISNUMBER(Regressions!N118),ROUND(Regressions!N118, 1), NA())</f>
        <v>13.2</v>
      </c>
      <c r="N108" s="230">
        <f>IF(ISNUMBER(Regressions!O118),ROUND(Regressions!O118, 1), NA())</f>
        <v>41.6</v>
      </c>
      <c r="O108" s="334">
        <f>IF(ISNUMBER(Regressions!Q118),ROUND(Regressions!Q118, 1), NA())</f>
        <v>56.3</v>
      </c>
      <c r="P108" s="332">
        <f>IF(ISNUMBER(Regressions!R118),ROUND(Regressions!R118, 1), NA())</f>
        <v>53.6</v>
      </c>
      <c r="Q108" s="208">
        <f>IF(ISNUMBER(Regressions!S118),ROUND(Regressions!S118, 1), NA())</f>
        <v>12.3</v>
      </c>
      <c r="R108" s="333">
        <f>IF(ISNUMBER(Regressions!T118),ROUND(Regressions!T118, 1), NA())</f>
        <v>41.3</v>
      </c>
      <c r="S108" s="230">
        <f>IF(ISNUMBER(Regressions!U118),ROUND(Regressions!U118, 1), NA())</f>
        <v>46.4</v>
      </c>
    </row>
    <row xmlns:x14ac="http://schemas.microsoft.com/office/spreadsheetml/2009/9/ac" r="109" x14ac:dyDescent="0.2">
      <c r="A109" s="329" t="str">
        <f>IF(ISBLANK(Regressions!A119), " ", Regressions!A119)</f>
        <v>Papua New Guinea</v>
      </c>
      <c r="B109" s="330">
        <f>IF(ISBLANK(Regressions!B119), " ", Regressions!B119)</f>
        <v>2012</v>
      </c>
      <c r="C109" s="335" t="str">
        <f>IF(ISBLANK(Regressions!C119), " ", Regressions!C119)</f>
        <v>Pre-primary</v>
      </c>
      <c r="D109" s="331">
        <f>IF(ISBLANK(Regressions!D119), " ", Regressions!D119)</f>
        <v>826428</v>
      </c>
      <c r="E109" s="207">
        <f>IF(ISNUMBER(Regressions!E119),ROUND(Regressions!E119, 1), NA())</f>
        <v>76.2</v>
      </c>
      <c r="F109" s="332">
        <f>IF(ISNUMBER(Regressions!F119),ROUND(Regressions!F119, 1), NA())</f>
        <v>41.7</v>
      </c>
      <c r="G109" s="229">
        <f>IF(ISNUMBER(Regressions!G119),ROUND(Regressions!G119, 1), NA())</f>
        <v>33.9</v>
      </c>
      <c r="H109" s="333">
        <f>IF(ISNUMBER(Regressions!H119),ROUND(Regressions!H119, 1), NA())</f>
        <v>7.8</v>
      </c>
      <c r="I109" s="230">
        <f>IF(ISNUMBER(Regressions!I119),ROUND(Regressions!I119, 1), NA())</f>
        <v>58.3</v>
      </c>
      <c r="J109" s="334">
        <f>IF(ISNUMBER(Regressions!K119),ROUND(Regressions!K119, 1), NA())</f>
        <v>97</v>
      </c>
      <c r="K109" s="332">
        <f>IF(ISNUMBER(Regressions!L119),ROUND(Regressions!L119, 1), NA())</f>
        <v>58.4</v>
      </c>
      <c r="L109" s="231">
        <f>IF(ISNUMBER(Regressions!M119),ROUND(Regressions!M119, 1), NA())</f>
        <v>45.2</v>
      </c>
      <c r="M109" s="333">
        <f>IF(ISNUMBER(Regressions!N119),ROUND(Regressions!N119, 1), NA())</f>
        <v>13.2</v>
      </c>
      <c r="N109" s="230">
        <f>IF(ISNUMBER(Regressions!O119),ROUND(Regressions!O119, 1), NA())</f>
        <v>41.6</v>
      </c>
      <c r="O109" s="334">
        <f>IF(ISNUMBER(Regressions!Q119),ROUND(Regressions!Q119, 1), NA())</f>
        <v>56.3</v>
      </c>
      <c r="P109" s="332">
        <f>IF(ISNUMBER(Regressions!R119),ROUND(Regressions!R119, 1), NA())</f>
        <v>53.6</v>
      </c>
      <c r="Q109" s="208">
        <f>IF(ISNUMBER(Regressions!S119),ROUND(Regressions!S119, 1), NA())</f>
        <v>12.3</v>
      </c>
      <c r="R109" s="333">
        <f>IF(ISNUMBER(Regressions!T119),ROUND(Regressions!T119, 1), NA())</f>
        <v>41.3</v>
      </c>
      <c r="S109" s="230">
        <f>IF(ISNUMBER(Regressions!U119),ROUND(Regressions!U119, 1), NA())</f>
        <v>46.4</v>
      </c>
    </row>
    <row xmlns:x14ac="http://schemas.microsoft.com/office/spreadsheetml/2009/9/ac" r="110" x14ac:dyDescent="0.2">
      <c r="A110" s="329" t="str">
        <f>IF(ISBLANK(Regressions!A120), " ", Regressions!A120)</f>
        <v>Papua New Guinea</v>
      </c>
      <c r="B110" s="330">
        <f>IF(ISBLANK(Regressions!B120), " ", Regressions!B120)</f>
        <v>2013</v>
      </c>
      <c r="C110" s="335" t="str">
        <f>IF(ISBLANK(Regressions!C120), " ", Regressions!C120)</f>
        <v>Pre-primary</v>
      </c>
      <c r="D110" s="331">
        <f>IF(ISBLANK(Regressions!D120), " ", Regressions!D120)</f>
        <v>841279</v>
      </c>
      <c r="E110" s="207">
        <f>IF(ISNUMBER(Regressions!E120),ROUND(Regressions!E120, 1), NA())</f>
        <v>76.2</v>
      </c>
      <c r="F110" s="332">
        <f>IF(ISNUMBER(Regressions!F120),ROUND(Regressions!F120, 1), NA())</f>
        <v>41.7</v>
      </c>
      <c r="G110" s="229">
        <f>IF(ISNUMBER(Regressions!G120),ROUND(Regressions!G120, 1), NA())</f>
        <v>33.9</v>
      </c>
      <c r="H110" s="333">
        <f>IF(ISNUMBER(Regressions!H120),ROUND(Regressions!H120, 1), NA())</f>
        <v>7.8</v>
      </c>
      <c r="I110" s="230">
        <f>IF(ISNUMBER(Regressions!I120),ROUND(Regressions!I120, 1), NA())</f>
        <v>58.3</v>
      </c>
      <c r="J110" s="334">
        <f>IF(ISNUMBER(Regressions!K120),ROUND(Regressions!K120, 1), NA())</f>
        <v>97</v>
      </c>
      <c r="K110" s="332">
        <f>IF(ISNUMBER(Regressions!L120),ROUND(Regressions!L120, 1), NA())</f>
        <v>58.4</v>
      </c>
      <c r="L110" s="231">
        <f>IF(ISNUMBER(Regressions!M120),ROUND(Regressions!M120, 1), NA())</f>
        <v>45.2</v>
      </c>
      <c r="M110" s="333">
        <f>IF(ISNUMBER(Regressions!N120),ROUND(Regressions!N120, 1), NA())</f>
        <v>13.2</v>
      </c>
      <c r="N110" s="230">
        <f>IF(ISNUMBER(Regressions!O120),ROUND(Regressions!O120, 1), NA())</f>
        <v>41.6</v>
      </c>
      <c r="O110" s="334">
        <f>IF(ISNUMBER(Regressions!Q120),ROUND(Regressions!Q120, 1), NA())</f>
        <v>56.3</v>
      </c>
      <c r="P110" s="332">
        <f>IF(ISNUMBER(Regressions!R120),ROUND(Regressions!R120, 1), NA())</f>
        <v>53.6</v>
      </c>
      <c r="Q110" s="208">
        <f>IF(ISNUMBER(Regressions!S120),ROUND(Regressions!S120, 1), NA())</f>
        <v>12.3</v>
      </c>
      <c r="R110" s="333">
        <f>IF(ISNUMBER(Regressions!T120),ROUND(Regressions!T120, 1), NA())</f>
        <v>41.3</v>
      </c>
      <c r="S110" s="230">
        <f>IF(ISNUMBER(Regressions!U120),ROUND(Regressions!U120, 1), NA())</f>
        <v>46.4</v>
      </c>
    </row>
    <row xmlns:x14ac="http://schemas.microsoft.com/office/spreadsheetml/2009/9/ac" r="111" x14ac:dyDescent="0.2">
      <c r="A111" s="329" t="str">
        <f>IF(ISBLANK(Regressions!A121), " ", Regressions!A121)</f>
        <v>Papua New Guinea</v>
      </c>
      <c r="B111" s="330">
        <f>IF(ISBLANK(Regressions!B121), " ", Regressions!B121)</f>
        <v>2014</v>
      </c>
      <c r="C111" s="335" t="str">
        <f>IF(ISBLANK(Regressions!C121), " ", Regressions!C121)</f>
        <v>Pre-primary</v>
      </c>
      <c r="D111" s="331">
        <f>IF(ISBLANK(Regressions!D121), " ", Regressions!D121)</f>
        <v>856544</v>
      </c>
      <c r="E111" s="207">
        <f>IF(ISNUMBER(Regressions!E121),ROUND(Regressions!E121, 1), NA())</f>
        <v>76.2</v>
      </c>
      <c r="F111" s="332">
        <f>IF(ISNUMBER(Regressions!F121),ROUND(Regressions!F121, 1), NA())</f>
        <v>41.7</v>
      </c>
      <c r="G111" s="229">
        <f>IF(ISNUMBER(Regressions!G121),ROUND(Regressions!G121, 1), NA())</f>
        <v>33.9</v>
      </c>
      <c r="H111" s="333">
        <f>IF(ISNUMBER(Regressions!H121),ROUND(Regressions!H121, 1), NA())</f>
        <v>7.8</v>
      </c>
      <c r="I111" s="230">
        <f>IF(ISNUMBER(Regressions!I121),ROUND(Regressions!I121, 1), NA())</f>
        <v>58.3</v>
      </c>
      <c r="J111" s="334">
        <f>IF(ISNUMBER(Regressions!K121),ROUND(Regressions!K121, 1), NA())</f>
        <v>97</v>
      </c>
      <c r="K111" s="332">
        <f>IF(ISNUMBER(Regressions!L121),ROUND(Regressions!L121, 1), NA())</f>
        <v>58.4</v>
      </c>
      <c r="L111" s="231">
        <f>IF(ISNUMBER(Regressions!M121),ROUND(Regressions!M121, 1), NA())</f>
        <v>45.2</v>
      </c>
      <c r="M111" s="333">
        <f>IF(ISNUMBER(Regressions!N121),ROUND(Regressions!N121, 1), NA())</f>
        <v>13.2</v>
      </c>
      <c r="N111" s="230">
        <f>IF(ISNUMBER(Regressions!O121),ROUND(Regressions!O121, 1), NA())</f>
        <v>41.6</v>
      </c>
      <c r="O111" s="334">
        <f>IF(ISNUMBER(Regressions!Q121),ROUND(Regressions!Q121, 1), NA())</f>
        <v>56.3</v>
      </c>
      <c r="P111" s="332">
        <f>IF(ISNUMBER(Regressions!R121),ROUND(Regressions!R121, 1), NA())</f>
        <v>53.6</v>
      </c>
      <c r="Q111" s="208">
        <f>IF(ISNUMBER(Regressions!S121),ROUND(Regressions!S121, 1), NA())</f>
        <v>12.3</v>
      </c>
      <c r="R111" s="333">
        <f>IF(ISNUMBER(Regressions!T121),ROUND(Regressions!T121, 1), NA())</f>
        <v>41.3</v>
      </c>
      <c r="S111" s="230">
        <f>IF(ISNUMBER(Regressions!U121),ROUND(Regressions!U121, 1), NA())</f>
        <v>46.4</v>
      </c>
    </row>
    <row xmlns:x14ac="http://schemas.microsoft.com/office/spreadsheetml/2009/9/ac" r="112" x14ac:dyDescent="0.2">
      <c r="A112" s="329" t="str">
        <f>IF(ISBLANK(Regressions!A122), " ", Regressions!A122)</f>
        <v>Papua New Guinea</v>
      </c>
      <c r="B112" s="330">
        <f>IF(ISBLANK(Regressions!B122), " ", Regressions!B122)</f>
        <v>2015</v>
      </c>
      <c r="C112" s="335" t="str">
        <f>IF(ISBLANK(Regressions!C122), " ", Regressions!C122)</f>
        <v>Pre-primary</v>
      </c>
      <c r="D112" s="331">
        <f>IF(ISBLANK(Regressions!D122), " ", Regressions!D122)</f>
        <v>871792</v>
      </c>
      <c r="E112" s="207">
        <f>IF(ISNUMBER(Regressions!E122),ROUND(Regressions!E122, 1), NA())</f>
        <v>76.2</v>
      </c>
      <c r="F112" s="332">
        <f>IF(ISNUMBER(Regressions!F122),ROUND(Regressions!F122, 1), NA())</f>
        <v>41.7</v>
      </c>
      <c r="G112" s="229">
        <f>IF(ISNUMBER(Regressions!G122),ROUND(Regressions!G122, 1), NA())</f>
        <v>33.9</v>
      </c>
      <c r="H112" s="333">
        <f>IF(ISNUMBER(Regressions!H122),ROUND(Regressions!H122, 1), NA())</f>
        <v>7.8</v>
      </c>
      <c r="I112" s="230">
        <f>IF(ISNUMBER(Regressions!I122),ROUND(Regressions!I122, 1), NA())</f>
        <v>58.3</v>
      </c>
      <c r="J112" s="334">
        <f>IF(ISNUMBER(Regressions!K122),ROUND(Regressions!K122, 1), NA())</f>
        <v>97</v>
      </c>
      <c r="K112" s="332">
        <f>IF(ISNUMBER(Regressions!L122),ROUND(Regressions!L122, 1), NA())</f>
        <v>58.4</v>
      </c>
      <c r="L112" s="231">
        <f>IF(ISNUMBER(Regressions!M122),ROUND(Regressions!M122, 1), NA())</f>
        <v>45.2</v>
      </c>
      <c r="M112" s="333">
        <f>IF(ISNUMBER(Regressions!N122),ROUND(Regressions!N122, 1), NA())</f>
        <v>13.2</v>
      </c>
      <c r="N112" s="230">
        <f>IF(ISNUMBER(Regressions!O122),ROUND(Regressions!O122, 1), NA())</f>
        <v>41.6</v>
      </c>
      <c r="O112" s="334">
        <f>IF(ISNUMBER(Regressions!Q122),ROUND(Regressions!Q122, 1), NA())</f>
        <v>56.3</v>
      </c>
      <c r="P112" s="332">
        <f>IF(ISNUMBER(Regressions!R122),ROUND(Regressions!R122, 1), NA())</f>
        <v>53.6</v>
      </c>
      <c r="Q112" s="208">
        <f>IF(ISNUMBER(Regressions!S122),ROUND(Regressions!S122, 1), NA())</f>
        <v>12.3</v>
      </c>
      <c r="R112" s="333">
        <f>IF(ISNUMBER(Regressions!T122),ROUND(Regressions!T122, 1), NA())</f>
        <v>41.3</v>
      </c>
      <c r="S112" s="230">
        <f>IF(ISNUMBER(Regressions!U122),ROUND(Regressions!U122, 1), NA())</f>
        <v>46.4</v>
      </c>
    </row>
    <row xmlns:x14ac="http://schemas.microsoft.com/office/spreadsheetml/2009/9/ac" r="113" x14ac:dyDescent="0.2">
      <c r="A113" s="329" t="str">
        <f>IF(ISBLANK(Regressions!A123), " ", Regressions!A123)</f>
        <v>Papua New Guinea</v>
      </c>
      <c r="B113" s="330">
        <f>IF(ISBLANK(Regressions!B123), " ", Regressions!B123)</f>
        <v>2016</v>
      </c>
      <c r="C113" s="335" t="str">
        <f>IF(ISBLANK(Regressions!C123), " ", Regressions!C123)</f>
        <v>Pre-primary</v>
      </c>
      <c r="D113" s="331">
        <f>IF(ISBLANK(Regressions!D123), " ", Regressions!D123)</f>
        <v>885805</v>
      </c>
      <c r="E113" s="207">
        <f>IF(ISNUMBER(Regressions!E123),ROUND(Regressions!E123, 1), NA())</f>
        <v>76.2</v>
      </c>
      <c r="F113" s="332">
        <f>IF(ISNUMBER(Regressions!F123),ROUND(Regressions!F123, 1), NA())</f>
        <v>41.7</v>
      </c>
      <c r="G113" s="229">
        <f>IF(ISNUMBER(Regressions!G123),ROUND(Regressions!G123, 1), NA())</f>
        <v>33.9</v>
      </c>
      <c r="H113" s="333">
        <f>IF(ISNUMBER(Regressions!H123),ROUND(Regressions!H123, 1), NA())</f>
        <v>7.8</v>
      </c>
      <c r="I113" s="230">
        <f>IF(ISNUMBER(Regressions!I123),ROUND(Regressions!I123, 1), NA())</f>
        <v>58.3</v>
      </c>
      <c r="J113" s="334">
        <f>IF(ISNUMBER(Regressions!K123),ROUND(Regressions!K123, 1), NA())</f>
        <v>97</v>
      </c>
      <c r="K113" s="332">
        <f>IF(ISNUMBER(Regressions!L123),ROUND(Regressions!L123, 1), NA())</f>
        <v>58.4</v>
      </c>
      <c r="L113" s="231">
        <f>IF(ISNUMBER(Regressions!M123),ROUND(Regressions!M123, 1), NA())</f>
        <v>45.2</v>
      </c>
      <c r="M113" s="333">
        <f>IF(ISNUMBER(Regressions!N123),ROUND(Regressions!N123, 1), NA())</f>
        <v>13.2</v>
      </c>
      <c r="N113" s="230">
        <f>IF(ISNUMBER(Regressions!O123),ROUND(Regressions!O123, 1), NA())</f>
        <v>41.6</v>
      </c>
      <c r="O113" s="334">
        <f>IF(ISNUMBER(Regressions!Q123),ROUND(Regressions!Q123, 1), NA())</f>
        <v>56.3</v>
      </c>
      <c r="P113" s="332">
        <f>IF(ISNUMBER(Regressions!R123),ROUND(Regressions!R123, 1), NA())</f>
        <v>53.6</v>
      </c>
      <c r="Q113" s="208">
        <f>IF(ISNUMBER(Regressions!S123),ROUND(Regressions!S123, 1), NA())</f>
        <v>12.3</v>
      </c>
      <c r="R113" s="333">
        <f>IF(ISNUMBER(Regressions!T123),ROUND(Regressions!T123, 1), NA())</f>
        <v>41.3</v>
      </c>
      <c r="S113" s="230">
        <f>IF(ISNUMBER(Regressions!U123),ROUND(Regressions!U123, 1), NA())</f>
        <v>46.4</v>
      </c>
    </row>
    <row xmlns:x14ac="http://schemas.microsoft.com/office/spreadsheetml/2009/9/ac" r="114" x14ac:dyDescent="0.2">
      <c r="A114" s="329" t="str">
        <f>IF(ISBLANK(Regressions!A124), " ", Regressions!A124)</f>
        <v>Papua New Guinea</v>
      </c>
      <c r="B114" s="330">
        <f>IF(ISBLANK(Regressions!B124), " ", Regressions!B124)</f>
        <v>2017</v>
      </c>
      <c r="C114" s="335" t="str">
        <f>IF(ISBLANK(Regressions!C124), " ", Regressions!C124)</f>
        <v>Pre-primary</v>
      </c>
      <c r="D114" s="331">
        <f>IF(ISBLANK(Regressions!D124), " ", Regressions!D124)</f>
        <v>899395</v>
      </c>
      <c r="E114" s="207">
        <f>IF(ISNUMBER(Regressions!E124),ROUND(Regressions!E124, 1), NA())</f>
        <v>76.2</v>
      </c>
      <c r="F114" s="332">
        <f>IF(ISNUMBER(Regressions!F124),ROUND(Regressions!F124, 1), NA())</f>
        <v>41.7</v>
      </c>
      <c r="G114" s="229">
        <f>IF(ISNUMBER(Regressions!G124),ROUND(Regressions!G124, 1), NA())</f>
        <v>33.9</v>
      </c>
      <c r="H114" s="333">
        <f>IF(ISNUMBER(Regressions!H124),ROUND(Regressions!H124, 1), NA())</f>
        <v>7.8</v>
      </c>
      <c r="I114" s="230">
        <f>IF(ISNUMBER(Regressions!I124),ROUND(Regressions!I124, 1), NA())</f>
        <v>58.3</v>
      </c>
      <c r="J114" s="334">
        <f>IF(ISNUMBER(Regressions!K124),ROUND(Regressions!K124, 1), NA())</f>
        <v>97</v>
      </c>
      <c r="K114" s="332">
        <f>IF(ISNUMBER(Regressions!L124),ROUND(Regressions!L124, 1), NA())</f>
        <v>58.4</v>
      </c>
      <c r="L114" s="231">
        <f>IF(ISNUMBER(Regressions!M124),ROUND(Regressions!M124, 1), NA())</f>
        <v>45.2</v>
      </c>
      <c r="M114" s="333">
        <f>IF(ISNUMBER(Regressions!N124),ROUND(Regressions!N124, 1), NA())</f>
        <v>13.2</v>
      </c>
      <c r="N114" s="230">
        <f>IF(ISNUMBER(Regressions!O124),ROUND(Regressions!O124, 1), NA())</f>
        <v>41.6</v>
      </c>
      <c r="O114" s="334">
        <f>IF(ISNUMBER(Regressions!Q124),ROUND(Regressions!Q124, 1), NA())</f>
        <v>56.3</v>
      </c>
      <c r="P114" s="332">
        <f>IF(ISNUMBER(Regressions!R124),ROUND(Regressions!R124, 1), NA())</f>
        <v>53.6</v>
      </c>
      <c r="Q114" s="208">
        <f>IF(ISNUMBER(Regressions!S124),ROUND(Regressions!S124, 1), NA())</f>
        <v>12.3</v>
      </c>
      <c r="R114" s="333">
        <f>IF(ISNUMBER(Regressions!T124),ROUND(Regressions!T124, 1), NA())</f>
        <v>41.3</v>
      </c>
      <c r="S114" s="230">
        <f>IF(ISNUMBER(Regressions!U124),ROUND(Regressions!U124, 1), NA())</f>
        <v>46.4</v>
      </c>
    </row>
    <row xmlns:x14ac="http://schemas.microsoft.com/office/spreadsheetml/2009/9/ac" r="115" x14ac:dyDescent="0.2">
      <c r="A115" s="329" t="str">
        <f>IF(ISBLANK(Regressions!A125), " ", Regressions!A125)</f>
        <v>Papua New Guinea</v>
      </c>
      <c r="B115" s="330">
        <f>IF(ISBLANK(Regressions!B125), " ", Regressions!B125)</f>
        <v>2018</v>
      </c>
      <c r="C115" s="335" t="str">
        <f>IF(ISBLANK(Regressions!C125), " ", Regressions!C125)</f>
        <v>Pre-primary</v>
      </c>
      <c r="D115" s="331">
        <f>IF(ISBLANK(Regressions!D125), " ", Regressions!D125)</f>
        <v>911509</v>
      </c>
      <c r="E115" s="207">
        <f>IF(ISNUMBER(Regressions!E125),ROUND(Regressions!E125, 1), NA())</f>
        <v>76.2</v>
      </c>
      <c r="F115" s="332">
        <f>IF(ISNUMBER(Regressions!F125),ROUND(Regressions!F125, 1), NA())</f>
        <v>41.7</v>
      </c>
      <c r="G115" s="229">
        <f>IF(ISNUMBER(Regressions!G125),ROUND(Regressions!G125, 1), NA())</f>
        <v>33.9</v>
      </c>
      <c r="H115" s="333">
        <f>IF(ISNUMBER(Regressions!H125),ROUND(Regressions!H125, 1), NA())</f>
        <v>7.8</v>
      </c>
      <c r="I115" s="230">
        <f>IF(ISNUMBER(Regressions!I125),ROUND(Regressions!I125, 1), NA())</f>
        <v>58.3</v>
      </c>
      <c r="J115" s="334">
        <f>IF(ISNUMBER(Regressions!K125),ROUND(Regressions!K125, 1), NA())</f>
        <v>97</v>
      </c>
      <c r="K115" s="332">
        <f>IF(ISNUMBER(Regressions!L125),ROUND(Regressions!L125, 1), NA())</f>
        <v>58.4</v>
      </c>
      <c r="L115" s="231">
        <f>IF(ISNUMBER(Regressions!M125),ROUND(Regressions!M125, 1), NA())</f>
        <v>45.2</v>
      </c>
      <c r="M115" s="333">
        <f>IF(ISNUMBER(Regressions!N125),ROUND(Regressions!N125, 1), NA())</f>
        <v>13.2</v>
      </c>
      <c r="N115" s="230">
        <f>IF(ISNUMBER(Regressions!O125),ROUND(Regressions!O125, 1), NA())</f>
        <v>41.6</v>
      </c>
      <c r="O115" s="334">
        <f>IF(ISNUMBER(Regressions!Q125),ROUND(Regressions!Q125, 1), NA())</f>
        <v>56.3</v>
      </c>
      <c r="P115" s="332">
        <f>IF(ISNUMBER(Regressions!R125),ROUND(Regressions!R125, 1), NA())</f>
        <v>53.6</v>
      </c>
      <c r="Q115" s="208">
        <f>IF(ISNUMBER(Regressions!S125),ROUND(Regressions!S125, 1), NA())</f>
        <v>12.3</v>
      </c>
      <c r="R115" s="333">
        <f>IF(ISNUMBER(Regressions!T125),ROUND(Regressions!T125, 1), NA())</f>
        <v>41.3</v>
      </c>
      <c r="S115" s="230">
        <f>IF(ISNUMBER(Regressions!U125),ROUND(Regressions!U125, 1), NA())</f>
        <v>46.4</v>
      </c>
    </row>
    <row xmlns:x14ac="http://schemas.microsoft.com/office/spreadsheetml/2009/9/ac" r="116" x14ac:dyDescent="0.2">
      <c r="A116" s="329" t="str">
        <f>IF(ISBLANK(Regressions!A126), " ", Regressions!A126)</f>
        <v>Papua New Guinea</v>
      </c>
      <c r="B116" s="330">
        <f>IF(ISBLANK(Regressions!B126), " ", Regressions!B126)</f>
        <v>2019</v>
      </c>
      <c r="C116" s="335" t="str">
        <f>IF(ISBLANK(Regressions!C126), " ", Regressions!C126)</f>
        <v>Pre-primary</v>
      </c>
      <c r="D116" s="331">
        <f>IF(ISBLANK(Regressions!D126), " ", Regressions!D126)</f>
        <v>922000</v>
      </c>
      <c r="E116" s="207">
        <f>IF(ISNUMBER(Regressions!E126),ROUND(Regressions!E126, 1), NA())</f>
        <v>76.2</v>
      </c>
      <c r="F116" s="332">
        <f>IF(ISNUMBER(Regressions!F126),ROUND(Regressions!F126, 1), NA())</f>
        <v>41.7</v>
      </c>
      <c r="G116" s="229">
        <f>IF(ISNUMBER(Regressions!G126),ROUND(Regressions!G126, 1), NA())</f>
        <v>33.9</v>
      </c>
      <c r="H116" s="333">
        <f>IF(ISNUMBER(Regressions!H126),ROUND(Regressions!H126, 1), NA())</f>
        <v>7.8</v>
      </c>
      <c r="I116" s="230">
        <f>IF(ISNUMBER(Regressions!I126),ROUND(Regressions!I126, 1), NA())</f>
        <v>58.3</v>
      </c>
      <c r="J116" s="334">
        <f>IF(ISNUMBER(Regressions!K126),ROUND(Regressions!K126, 1), NA())</f>
        <v>97</v>
      </c>
      <c r="K116" s="332">
        <f>IF(ISNUMBER(Regressions!L126),ROUND(Regressions!L126, 1), NA())</f>
        <v>58.4</v>
      </c>
      <c r="L116" s="231">
        <f>IF(ISNUMBER(Regressions!M126),ROUND(Regressions!M126, 1), NA())</f>
        <v>45.2</v>
      </c>
      <c r="M116" s="333">
        <f>IF(ISNUMBER(Regressions!N126),ROUND(Regressions!N126, 1), NA())</f>
        <v>13.2</v>
      </c>
      <c r="N116" s="230">
        <f>IF(ISNUMBER(Regressions!O126),ROUND(Regressions!O126, 1), NA())</f>
        <v>41.6</v>
      </c>
      <c r="O116" s="334">
        <f>IF(ISNUMBER(Regressions!Q126),ROUND(Regressions!Q126, 1), NA())</f>
        <v>56.3</v>
      </c>
      <c r="P116" s="332">
        <f>IF(ISNUMBER(Regressions!R126),ROUND(Regressions!R126, 1), NA())</f>
        <v>53.6</v>
      </c>
      <c r="Q116" s="208">
        <f>IF(ISNUMBER(Regressions!S126),ROUND(Regressions!S126, 1), NA())</f>
        <v>12.3</v>
      </c>
      <c r="R116" s="333">
        <f>IF(ISNUMBER(Regressions!T126),ROUND(Regressions!T126, 1), NA())</f>
        <v>41.3</v>
      </c>
      <c r="S116" s="230">
        <f>IF(ISNUMBER(Regressions!U126),ROUND(Regressions!U126, 1), NA())</f>
        <v>46.4</v>
      </c>
    </row>
    <row xmlns:x14ac="http://schemas.microsoft.com/office/spreadsheetml/2009/9/ac" r="117" x14ac:dyDescent="0.2">
      <c r="A117" s="329" t="str">
        <f>IF(ISBLANK(Regressions!A127), " ", Regressions!A127)</f>
        <v>Papua New Guinea</v>
      </c>
      <c r="B117" s="330">
        <f>IF(ISBLANK(Regressions!B127), " ", Regressions!B127)</f>
        <v>2020</v>
      </c>
      <c r="C117" s="335" t="str">
        <f>IF(ISBLANK(Regressions!C127), " ", Regressions!C127)</f>
        <v>Pre-primary</v>
      </c>
      <c r="D117" s="331">
        <f>IF(ISBLANK(Regressions!D127), " ", Regressions!D127)</f>
        <v>931714</v>
      </c>
      <c r="E117" s="207">
        <f>IF(ISNUMBER(Regressions!E127),ROUND(Regressions!E127, 1), NA())</f>
        <v>76.2</v>
      </c>
      <c r="F117" s="332">
        <f>IF(ISNUMBER(Regressions!F127),ROUND(Regressions!F127, 1), NA())</f>
        <v>41.7</v>
      </c>
      <c r="G117" s="229">
        <f>IF(ISNUMBER(Regressions!G127),ROUND(Regressions!G127, 1), NA())</f>
        <v>33.9</v>
      </c>
      <c r="H117" s="333">
        <f>IF(ISNUMBER(Regressions!H127),ROUND(Regressions!H127, 1), NA())</f>
        <v>7.8</v>
      </c>
      <c r="I117" s="230">
        <f>IF(ISNUMBER(Regressions!I127),ROUND(Regressions!I127, 1), NA())</f>
        <v>58.3</v>
      </c>
      <c r="J117" s="334">
        <f>IF(ISNUMBER(Regressions!K127),ROUND(Regressions!K127, 1), NA())</f>
        <v>97</v>
      </c>
      <c r="K117" s="332">
        <f>IF(ISNUMBER(Regressions!L127),ROUND(Regressions!L127, 1), NA())</f>
        <v>58.4</v>
      </c>
      <c r="L117" s="231">
        <f>IF(ISNUMBER(Regressions!M127),ROUND(Regressions!M127, 1), NA())</f>
        <v>45.2</v>
      </c>
      <c r="M117" s="333">
        <f>IF(ISNUMBER(Regressions!N127),ROUND(Regressions!N127, 1), NA())</f>
        <v>13.2</v>
      </c>
      <c r="N117" s="230">
        <f>IF(ISNUMBER(Regressions!O127),ROUND(Regressions!O127, 1), NA())</f>
        <v>41.6</v>
      </c>
      <c r="O117" s="334">
        <f>IF(ISNUMBER(Regressions!Q127),ROUND(Regressions!Q127, 1), NA())</f>
        <v>56.3</v>
      </c>
      <c r="P117" s="332">
        <f>IF(ISNUMBER(Regressions!R127),ROUND(Regressions!R127, 1), NA())</f>
        <v>53.6</v>
      </c>
      <c r="Q117" s="208">
        <f>IF(ISNUMBER(Regressions!S127),ROUND(Regressions!S127, 1), NA())</f>
        <v>12.3</v>
      </c>
      <c r="R117" s="333">
        <f>IF(ISNUMBER(Regressions!T127),ROUND(Regressions!T127, 1), NA())</f>
        <v>41.3</v>
      </c>
      <c r="S117" s="230">
        <f>IF(ISNUMBER(Regressions!U127),ROUND(Regressions!U127, 1), NA())</f>
        <v>46.4</v>
      </c>
    </row>
    <row xmlns:x14ac="http://schemas.microsoft.com/office/spreadsheetml/2009/9/ac" r="118" x14ac:dyDescent="0.2">
      <c r="A118" s="380" t="str">
        <f>IF(ISBLANK(Regressions!A128), " ", Regressions!A128)</f>
        <v>Papua New Guinea</v>
      </c>
      <c r="B118" s="381">
        <f>IF(ISBLANK(Regressions!B128), " ", Regressions!B128)</f>
        <v>2021</v>
      </c>
      <c r="C118" s="382" t="str">
        <f>IF(ISBLANK(Regressions!C128), " ", Regressions!C128)</f>
        <v>Pre-primary</v>
      </c>
      <c r="D118" s="383">
        <f>IF(ISBLANK(Regressions!D128), " ", Regressions!D128)</f>
        <v>939575</v>
      </c>
      <c r="E118" s="386">
        <f>IF(ISNUMBER(Regressions!E128),ROUND(Regressions!E128, 1), NA())</f>
        <v>76.2</v>
      </c>
      <c r="F118" s="384">
        <f>IF(ISNUMBER(Regressions!F128),ROUND(Regressions!F128, 1), NA())</f>
        <v>41.7</v>
      </c>
      <c r="G118" s="387">
        <f>IF(ISNUMBER(Regressions!G128),ROUND(Regressions!G128, 1), NA())</f>
        <v>33.9</v>
      </c>
      <c r="H118" s="385">
        <f>IF(ISNUMBER(Regressions!H128),ROUND(Regressions!H128, 1), NA())</f>
        <v>7.8</v>
      </c>
      <c r="I118" s="388">
        <f>IF(ISNUMBER(Regressions!I128),ROUND(Regressions!I128, 1), NA())</f>
        <v>58.3</v>
      </c>
      <c r="J118" s="386">
        <f>IF(ISNUMBER(Regressions!K128),ROUND(Regressions!K128, 1), NA())</f>
        <v>97</v>
      </c>
      <c r="K118" s="384">
        <f>IF(ISNUMBER(Regressions!L128),ROUND(Regressions!L128, 1), NA())</f>
        <v>58.4</v>
      </c>
      <c r="L118" s="389">
        <f>IF(ISNUMBER(Regressions!M128),ROUND(Regressions!M128, 1), NA())</f>
        <v>45.2</v>
      </c>
      <c r="M118" s="385">
        <f>IF(ISNUMBER(Regressions!N128),ROUND(Regressions!N128, 1), NA())</f>
        <v>13.2</v>
      </c>
      <c r="N118" s="388">
        <f>IF(ISNUMBER(Regressions!O128),ROUND(Regressions!O128, 1), NA())</f>
        <v>41.6</v>
      </c>
      <c r="O118" s="386">
        <f>IF(ISNUMBER(Regressions!Q128),ROUND(Regressions!Q128, 1), NA())</f>
        <v>56.3</v>
      </c>
      <c r="P118" s="384">
        <f>IF(ISNUMBER(Regressions!R128),ROUND(Regressions!R128, 1), NA())</f>
        <v>53.6</v>
      </c>
      <c r="Q118" s="390">
        <f>IF(ISNUMBER(Regressions!S128),ROUND(Regressions!S128, 1), NA())</f>
        <v>12.3</v>
      </c>
      <c r="R118" s="385">
        <f>IF(ISNUMBER(Regressions!T128),ROUND(Regressions!T128, 1), NA())</f>
        <v>41.3</v>
      </c>
      <c r="S118" s="388">
        <f>IF(ISNUMBER(Regressions!U128),ROUND(Regressions!U128, 1), NA())</f>
        <v>46.4</v>
      </c>
      <c r="T118" s="379"/>
      <c r="U118" s="379"/>
      <c r="V118" s="379"/>
      <c r="W118" s="379"/>
      <c r="X118" s="379"/>
      <c r="Y118" s="379"/>
      <c r="Z118" s="379"/>
      <c r="AA118" s="379"/>
      <c r="AB118" s="379"/>
      <c r="AC118" s="379"/>
    </row>
    <row xmlns:x14ac="http://schemas.microsoft.com/office/spreadsheetml/2009/9/ac" r="119" x14ac:dyDescent="0.2">
      <c r="A119" s="329" t="str">
        <f>IF(ISBLANK(Regressions!A129), " ", Regressions!A129)</f>
        <v>Papua New Guinea</v>
      </c>
      <c r="B119" s="330">
        <f>IF(ISBLANK(Regressions!B129), " ", Regressions!B129)</f>
        <v>2022</v>
      </c>
      <c r="C119" s="335" t="str">
        <f>IF(ISBLANK(Regressions!C129), " ", Regressions!C129)</f>
        <v>Pre-primary</v>
      </c>
      <c r="D119" s="331">
        <f>IF(ISBLANK(Regressions!D129), " ", Regressions!D129)</f>
        <v>947195</v>
      </c>
      <c r="E119" s="207">
        <f>IF(ISNUMBER(Regressions!E129),ROUND(Regressions!E129, 1), NA())</f>
        <v>76.2</v>
      </c>
      <c r="F119" s="332">
        <f>IF(ISNUMBER(Regressions!F129),ROUND(Regressions!F129, 1), NA())</f>
        <v>41.7</v>
      </c>
      <c r="G119" s="229">
        <f>IF(ISNUMBER(Regressions!G129),ROUND(Regressions!G129, 1), NA())</f>
        <v>33.9</v>
      </c>
      <c r="H119" s="333">
        <f>IF(ISNUMBER(Regressions!H129),ROUND(Regressions!H129, 1), NA())</f>
        <v>7.8</v>
      </c>
      <c r="I119" s="230">
        <f>IF(ISNUMBER(Regressions!I129),ROUND(Regressions!I129, 1), NA())</f>
        <v>58.3</v>
      </c>
      <c r="J119" s="334">
        <f>IF(ISNUMBER(Regressions!K129),ROUND(Regressions!K129, 1), NA())</f>
        <v>97</v>
      </c>
      <c r="K119" s="332">
        <f>IF(ISNUMBER(Regressions!L129),ROUND(Regressions!L129, 1), NA())</f>
        <v>58.4</v>
      </c>
      <c r="L119" s="231">
        <f>IF(ISNUMBER(Regressions!M129),ROUND(Regressions!M129, 1), NA())</f>
        <v>45.2</v>
      </c>
      <c r="M119" s="333">
        <f>IF(ISNUMBER(Regressions!N129),ROUND(Regressions!N129, 1), NA())</f>
        <v>13.2</v>
      </c>
      <c r="N119" s="230">
        <f>IF(ISNUMBER(Regressions!O129),ROUND(Regressions!O129, 1), NA())</f>
        <v>41.6</v>
      </c>
      <c r="O119" s="334">
        <f>IF(ISNUMBER(Regressions!Q129),ROUND(Regressions!Q129, 1), NA())</f>
        <v>56.3</v>
      </c>
      <c r="P119" s="332">
        <f>IF(ISNUMBER(Regressions!R129),ROUND(Regressions!R129, 1), NA())</f>
        <v>53.6</v>
      </c>
      <c r="Q119" s="208">
        <f>IF(ISNUMBER(Regressions!S129),ROUND(Regressions!S129, 1), NA())</f>
        <v>12.3</v>
      </c>
      <c r="R119" s="333">
        <f>IF(ISNUMBER(Regressions!T129),ROUND(Regressions!T129, 1), NA())</f>
        <v>41.3</v>
      </c>
      <c r="S119" s="230">
        <f>IF(ISNUMBER(Regressions!U129),ROUND(Regressions!U129, 1), NA())</f>
        <v>46.4</v>
      </c>
    </row>
    <row xmlns:x14ac="http://schemas.microsoft.com/office/spreadsheetml/2009/9/ac" r="120" x14ac:dyDescent="0.2">
      <c r="A120" s="336" t="str">
        <f>IF(ISBLANK(Regressions!A130), " ", Regressions!A130)</f>
        <v>Papua New Guinea</v>
      </c>
      <c r="B120" s="337">
        <f>IF(ISBLANK(Regressions!B130), " ", Regressions!B130)</f>
        <v>2023</v>
      </c>
      <c r="C120" s="338" t="str">
        <f>IF(ISBLANK(Regressions!C130), " ", Regressions!C130)</f>
        <v>Pre-primary</v>
      </c>
      <c r="D120" s="339">
        <f>IF(ISBLANK(Regressions!D130), " ", Regressions!D130)</f>
        <v>953697</v>
      </c>
      <c r="E120" s="340">
        <f>IF(ISNUMBER(Regressions!E130),ROUND(Regressions!E130, 1), NA())</f>
        <v>76.2</v>
      </c>
      <c r="F120" s="341">
        <f>IF(ISNUMBER(Regressions!F130),ROUND(Regressions!F130, 1), NA())</f>
        <v>41.7</v>
      </c>
      <c r="G120" s="342">
        <f>IF(ISNUMBER(Regressions!G130),ROUND(Regressions!G130, 1), NA())</f>
        <v>33.9</v>
      </c>
      <c r="H120" s="343">
        <f>IF(ISNUMBER(Regressions!H130),ROUND(Regressions!H130, 1), NA())</f>
        <v>7.8</v>
      </c>
      <c r="I120" s="344">
        <f>IF(ISNUMBER(Regressions!I130),ROUND(Regressions!I130, 1), NA())</f>
        <v>58.3</v>
      </c>
      <c r="J120" s="345">
        <f>IF(ISNUMBER(Regressions!K130),ROUND(Regressions!K130, 1), NA())</f>
        <v>97</v>
      </c>
      <c r="K120" s="341">
        <f>IF(ISNUMBER(Regressions!L130),ROUND(Regressions!L130, 1), NA())</f>
        <v>58.4</v>
      </c>
      <c r="L120" s="346">
        <f>IF(ISNUMBER(Regressions!M130),ROUND(Regressions!M130, 1), NA())</f>
        <v>45.2</v>
      </c>
      <c r="M120" s="343">
        <f>IF(ISNUMBER(Regressions!N130),ROUND(Regressions!N130, 1), NA())</f>
        <v>13.2</v>
      </c>
      <c r="N120" s="344">
        <f>IF(ISNUMBER(Regressions!O130),ROUND(Regressions!O130, 1), NA())</f>
        <v>41.6</v>
      </c>
      <c r="O120" s="345">
        <f>IF(ISNUMBER(Regressions!Q130),ROUND(Regressions!Q130, 1), NA())</f>
        <v>56.3</v>
      </c>
      <c r="P120" s="341">
        <f>IF(ISNUMBER(Regressions!R130),ROUND(Regressions!R130, 1), NA())</f>
        <v>53.6</v>
      </c>
      <c r="Q120" s="347">
        <f>IF(ISNUMBER(Regressions!S130),ROUND(Regressions!S130, 1), NA())</f>
        <v>12.3</v>
      </c>
      <c r="R120" s="343">
        <f>IF(ISNUMBER(Regressions!T130),ROUND(Regressions!T130, 1), NA())</f>
        <v>41.3</v>
      </c>
      <c r="S120" s="344">
        <f>IF(ISNUMBER(Regressions!U130),ROUND(Regressions!U130, 1), NA())</f>
        <v>46.4</v>
      </c>
    </row>
    <row xmlns:x14ac="http://schemas.microsoft.com/office/spreadsheetml/2009/9/ac" r="121" hidden="true" x14ac:dyDescent="0.2">
      <c r="A121" s="329" t="str">
        <f>IF(ISBLANK(Regressions!A131), " ", Regressions!A131)</f>
        <v>Papua New Guinea</v>
      </c>
      <c r="B121" s="330">
        <f>IF(ISBLANK(Regressions!B131), " ", Regressions!B131)</f>
        <v>2024</v>
      </c>
      <c r="C121" s="335" t="str">
        <f>IF(ISBLANK(Regressions!C131), " ", Regressions!C131)</f>
        <v>Pre-primary</v>
      </c>
      <c r="D121" s="331" t="str">
        <f>IF(ISBLANK(Regressions!D131), " ", Regressions!D131)</f>
        <v> </v>
      </c>
      <c r="E121" s="207" t="e">
        <f>IF(ISNUMBER(Regressions!E131),ROUND(Regressions!E131, 1), NA())</f>
        <v>#N/A</v>
      </c>
      <c r="F121" s="332" t="e">
        <f>IF(ISNUMBER(Regressions!F131),ROUND(Regressions!F131, 1), NA())</f>
        <v>#N/A</v>
      </c>
      <c r="G121" s="229" t="e">
        <f>IF(ISNUMBER(Regressions!G131),ROUND(Regressions!G131, 1), NA())</f>
        <v>#N/A</v>
      </c>
      <c r="H121" s="333" t="e">
        <f>IF(ISNUMBER(Regressions!H131),ROUND(Regressions!H131, 1), NA())</f>
        <v>#N/A</v>
      </c>
      <c r="I121" s="230" t="e">
        <f>IF(ISNUMBER(Regressions!I131),ROUND(Regressions!I131, 1), NA())</f>
        <v>#N/A</v>
      </c>
      <c r="J121" s="334" t="e">
        <f>IF(ISNUMBER(Regressions!K131),ROUND(Regressions!K131, 1), NA())</f>
        <v>#N/A</v>
      </c>
      <c r="K121" s="332" t="e">
        <f>IF(ISNUMBER(Regressions!L131),ROUND(Regressions!L131, 1), NA())</f>
        <v>#N/A</v>
      </c>
      <c r="L121" s="231" t="e">
        <f>IF(ISNUMBER(Regressions!M131),ROUND(Regressions!M131, 1), NA())</f>
        <v>#N/A</v>
      </c>
      <c r="M121" s="333" t="e">
        <f>IF(ISNUMBER(Regressions!N131),ROUND(Regressions!N131, 1), NA())</f>
        <v>#N/A</v>
      </c>
      <c r="N121" s="230" t="e">
        <f>IF(ISNUMBER(Regressions!O131),ROUND(Regressions!O131, 1), NA())</f>
        <v>#N/A</v>
      </c>
      <c r="O121" s="334" t="e">
        <f>IF(ISNUMBER(Regressions!Q131),ROUND(Regressions!Q131, 1), NA())</f>
        <v>#N/A</v>
      </c>
      <c r="P121" s="332" t="e">
        <f>IF(ISNUMBER(Regressions!R131),ROUND(Regressions!R131, 1), NA())</f>
        <v>#N/A</v>
      </c>
      <c r="Q121" s="208" t="e">
        <f>IF(ISNUMBER(Regressions!S131),ROUND(Regressions!S131, 1), NA())</f>
        <v>#N/A</v>
      </c>
      <c r="R121" s="333" t="e">
        <f>IF(ISNUMBER(Regressions!T131),ROUND(Regressions!T131, 1), NA())</f>
        <v>#N/A</v>
      </c>
      <c r="S121" s="230" t="e">
        <f>IF(ISNUMBER(Regressions!U131),ROUND(Regressions!U131, 1), NA())</f>
        <v>#N/A</v>
      </c>
    </row>
    <row xmlns:x14ac="http://schemas.microsoft.com/office/spreadsheetml/2009/9/ac" r="122" hidden="true" x14ac:dyDescent="0.2">
      <c r="A122" s="329" t="str">
        <f>IF(ISBLANK(Regressions!A132), " ", Regressions!A132)</f>
        <v>Papua New Guinea</v>
      </c>
      <c r="B122" s="330">
        <f>IF(ISBLANK(Regressions!B132), " ", Regressions!B132)</f>
        <v>2025</v>
      </c>
      <c r="C122" s="335" t="str">
        <f>IF(ISBLANK(Regressions!C132), " ", Regressions!C132)</f>
        <v>Pre-primary</v>
      </c>
      <c r="D122" s="331" t="str">
        <f>IF(ISBLANK(Regressions!D132), " ", Regressions!D132)</f>
        <v> </v>
      </c>
      <c r="E122" s="207" t="e">
        <f>IF(ISNUMBER(Regressions!E132),ROUND(Regressions!E132, 1), NA())</f>
        <v>#N/A</v>
      </c>
      <c r="F122" s="332" t="e">
        <f>IF(ISNUMBER(Regressions!F132),ROUND(Regressions!F132, 1), NA())</f>
        <v>#N/A</v>
      </c>
      <c r="G122" s="229" t="e">
        <f>IF(ISNUMBER(Regressions!G132),ROUND(Regressions!G132, 1), NA())</f>
        <v>#N/A</v>
      </c>
      <c r="H122" s="333" t="e">
        <f>IF(ISNUMBER(Regressions!H132),ROUND(Regressions!H132, 1), NA())</f>
        <v>#N/A</v>
      </c>
      <c r="I122" s="230" t="e">
        <f>IF(ISNUMBER(Regressions!I132),ROUND(Regressions!I132, 1), NA())</f>
        <v>#N/A</v>
      </c>
      <c r="J122" s="334" t="e">
        <f>IF(ISNUMBER(Regressions!K132),ROUND(Regressions!K132, 1), NA())</f>
        <v>#N/A</v>
      </c>
      <c r="K122" s="332" t="e">
        <f>IF(ISNUMBER(Regressions!L132),ROUND(Regressions!L132, 1), NA())</f>
        <v>#N/A</v>
      </c>
      <c r="L122" s="231" t="e">
        <f>IF(ISNUMBER(Regressions!M132),ROUND(Regressions!M132, 1), NA())</f>
        <v>#N/A</v>
      </c>
      <c r="M122" s="333" t="e">
        <f>IF(ISNUMBER(Regressions!N132),ROUND(Regressions!N132, 1), NA())</f>
        <v>#N/A</v>
      </c>
      <c r="N122" s="230" t="e">
        <f>IF(ISNUMBER(Regressions!O132),ROUND(Regressions!O132, 1), NA())</f>
        <v>#N/A</v>
      </c>
      <c r="O122" s="334" t="e">
        <f>IF(ISNUMBER(Regressions!Q132),ROUND(Regressions!Q132, 1), NA())</f>
        <v>#N/A</v>
      </c>
      <c r="P122" s="332" t="e">
        <f>IF(ISNUMBER(Regressions!R132),ROUND(Regressions!R132, 1), NA())</f>
        <v>#N/A</v>
      </c>
      <c r="Q122" s="208" t="e">
        <f>IF(ISNUMBER(Regressions!S132),ROUND(Regressions!S132, 1), NA())</f>
        <v>#N/A</v>
      </c>
      <c r="R122" s="333" t="e">
        <f>IF(ISNUMBER(Regressions!T132),ROUND(Regressions!T132, 1), NA())</f>
        <v>#N/A</v>
      </c>
      <c r="S122" s="230" t="e">
        <f>IF(ISNUMBER(Regressions!U132),ROUND(Regressions!U132, 1), NA())</f>
        <v>#N/A</v>
      </c>
    </row>
    <row xmlns:x14ac="http://schemas.microsoft.com/office/spreadsheetml/2009/9/ac" r="123" hidden="true" x14ac:dyDescent="0.2">
      <c r="A123" s="329" t="str">
        <f>IF(ISBLANK(Regressions!A133), " ", Regressions!A133)</f>
        <v>Papua New Guinea</v>
      </c>
      <c r="B123" s="330">
        <f>IF(ISBLANK(Regressions!B133), " ", Regressions!B133)</f>
        <v>2026</v>
      </c>
      <c r="C123" s="335" t="str">
        <f>IF(ISBLANK(Regressions!C133), " ", Regressions!C133)</f>
        <v>Pre-primary</v>
      </c>
      <c r="D123" s="331" t="str">
        <f>IF(ISBLANK(Regressions!D133), " ", Regressions!D133)</f>
        <v> </v>
      </c>
      <c r="E123" s="207" t="e">
        <f>IF(ISNUMBER(Regressions!E133),ROUND(Regressions!E133, 1), NA())</f>
        <v>#N/A</v>
      </c>
      <c r="F123" s="332" t="e">
        <f>IF(ISNUMBER(Regressions!F133),ROUND(Regressions!F133, 1), NA())</f>
        <v>#N/A</v>
      </c>
      <c r="G123" s="229" t="e">
        <f>IF(ISNUMBER(Regressions!G133),ROUND(Regressions!G133, 1), NA())</f>
        <v>#N/A</v>
      </c>
      <c r="H123" s="333" t="e">
        <f>IF(ISNUMBER(Regressions!H133),ROUND(Regressions!H133, 1), NA())</f>
        <v>#N/A</v>
      </c>
      <c r="I123" s="230" t="e">
        <f>IF(ISNUMBER(Regressions!I133),ROUND(Regressions!I133, 1), NA())</f>
        <v>#N/A</v>
      </c>
      <c r="J123" s="334" t="e">
        <f>IF(ISNUMBER(Regressions!K133),ROUND(Regressions!K133, 1), NA())</f>
        <v>#N/A</v>
      </c>
      <c r="K123" s="332" t="e">
        <f>IF(ISNUMBER(Regressions!L133),ROUND(Regressions!L133, 1), NA())</f>
        <v>#N/A</v>
      </c>
      <c r="L123" s="231" t="e">
        <f>IF(ISNUMBER(Regressions!M133),ROUND(Regressions!M133, 1), NA())</f>
        <v>#N/A</v>
      </c>
      <c r="M123" s="333" t="e">
        <f>IF(ISNUMBER(Regressions!N133),ROUND(Regressions!N133, 1), NA())</f>
        <v>#N/A</v>
      </c>
      <c r="N123" s="230" t="e">
        <f>IF(ISNUMBER(Regressions!O133),ROUND(Regressions!O133, 1), NA())</f>
        <v>#N/A</v>
      </c>
      <c r="O123" s="334" t="e">
        <f>IF(ISNUMBER(Regressions!Q133),ROUND(Regressions!Q133, 1), NA())</f>
        <v>#N/A</v>
      </c>
      <c r="P123" s="332" t="e">
        <f>IF(ISNUMBER(Regressions!R133),ROUND(Regressions!R133, 1), NA())</f>
        <v>#N/A</v>
      </c>
      <c r="Q123" s="208" t="e">
        <f>IF(ISNUMBER(Regressions!S133),ROUND(Regressions!S133, 1), NA())</f>
        <v>#N/A</v>
      </c>
      <c r="R123" s="333" t="e">
        <f>IF(ISNUMBER(Regressions!T133),ROUND(Regressions!T133, 1), NA())</f>
        <v>#N/A</v>
      </c>
      <c r="S123" s="230" t="e">
        <f>IF(ISNUMBER(Regressions!U133),ROUND(Regressions!U133, 1), NA())</f>
        <v>#N/A</v>
      </c>
    </row>
    <row xmlns:x14ac="http://schemas.microsoft.com/office/spreadsheetml/2009/9/ac" r="124" hidden="true" x14ac:dyDescent="0.2">
      <c r="A124" s="329" t="str">
        <f>IF(ISBLANK(Regressions!A134), " ", Regressions!A134)</f>
        <v>Papua New Guinea</v>
      </c>
      <c r="B124" s="330">
        <f>IF(ISBLANK(Regressions!B134), " ", Regressions!B134)</f>
        <v>2027</v>
      </c>
      <c r="C124" s="335" t="str">
        <f>IF(ISBLANK(Regressions!C134), " ", Regressions!C134)</f>
        <v>Pre-primary</v>
      </c>
      <c r="D124" s="331" t="str">
        <f>IF(ISBLANK(Regressions!D134), " ", Regressions!D134)</f>
        <v> </v>
      </c>
      <c r="E124" s="207" t="e">
        <f>IF(ISNUMBER(Regressions!E134),ROUND(Regressions!E134, 1), NA())</f>
        <v>#N/A</v>
      </c>
      <c r="F124" s="332" t="e">
        <f>IF(ISNUMBER(Regressions!F134),ROUND(Regressions!F134, 1), NA())</f>
        <v>#N/A</v>
      </c>
      <c r="G124" s="229" t="e">
        <f>IF(ISNUMBER(Regressions!G134),ROUND(Regressions!G134, 1), NA())</f>
        <v>#N/A</v>
      </c>
      <c r="H124" s="333" t="e">
        <f>IF(ISNUMBER(Regressions!H134),ROUND(Regressions!H134, 1), NA())</f>
        <v>#N/A</v>
      </c>
      <c r="I124" s="230" t="e">
        <f>IF(ISNUMBER(Regressions!I134),ROUND(Regressions!I134, 1), NA())</f>
        <v>#N/A</v>
      </c>
      <c r="J124" s="334" t="e">
        <f>IF(ISNUMBER(Regressions!K134),ROUND(Regressions!K134, 1), NA())</f>
        <v>#N/A</v>
      </c>
      <c r="K124" s="332" t="e">
        <f>IF(ISNUMBER(Regressions!L134),ROUND(Regressions!L134, 1), NA())</f>
        <v>#N/A</v>
      </c>
      <c r="L124" s="231" t="e">
        <f>IF(ISNUMBER(Regressions!M134),ROUND(Regressions!M134, 1), NA())</f>
        <v>#N/A</v>
      </c>
      <c r="M124" s="333" t="e">
        <f>IF(ISNUMBER(Regressions!N134),ROUND(Regressions!N134, 1), NA())</f>
        <v>#N/A</v>
      </c>
      <c r="N124" s="230" t="e">
        <f>IF(ISNUMBER(Regressions!O134),ROUND(Regressions!O134, 1), NA())</f>
        <v>#N/A</v>
      </c>
      <c r="O124" s="334" t="e">
        <f>IF(ISNUMBER(Regressions!Q134),ROUND(Regressions!Q134, 1), NA())</f>
        <v>#N/A</v>
      </c>
      <c r="P124" s="332" t="e">
        <f>IF(ISNUMBER(Regressions!R134),ROUND(Regressions!R134, 1), NA())</f>
        <v>#N/A</v>
      </c>
      <c r="Q124" s="208" t="e">
        <f>IF(ISNUMBER(Regressions!S134),ROUND(Regressions!S134, 1), NA())</f>
        <v>#N/A</v>
      </c>
      <c r="R124" s="333" t="e">
        <f>IF(ISNUMBER(Regressions!T134),ROUND(Regressions!T134, 1), NA())</f>
        <v>#N/A</v>
      </c>
      <c r="S124" s="230" t="e">
        <f>IF(ISNUMBER(Regressions!U134),ROUND(Regressions!U134, 1), NA())</f>
        <v>#N/A</v>
      </c>
    </row>
    <row xmlns:x14ac="http://schemas.microsoft.com/office/spreadsheetml/2009/9/ac" r="125" hidden="true" x14ac:dyDescent="0.2">
      <c r="A125" s="329" t="str">
        <f>IF(ISBLANK(Regressions!A135), " ", Regressions!A135)</f>
        <v>Papua New Guinea</v>
      </c>
      <c r="B125" s="330">
        <f>IF(ISBLANK(Regressions!B135), " ", Regressions!B135)</f>
        <v>2028</v>
      </c>
      <c r="C125" s="335" t="str">
        <f>IF(ISBLANK(Regressions!C135), " ", Regressions!C135)</f>
        <v>Pre-primary</v>
      </c>
      <c r="D125" s="331" t="str">
        <f>IF(ISBLANK(Regressions!D135), " ", Regressions!D135)</f>
        <v> </v>
      </c>
      <c r="E125" s="207" t="e">
        <f>IF(ISNUMBER(Regressions!E135),ROUND(Regressions!E135, 1), NA())</f>
        <v>#N/A</v>
      </c>
      <c r="F125" s="332" t="e">
        <f>IF(ISNUMBER(Regressions!F135),ROUND(Regressions!F135, 1), NA())</f>
        <v>#N/A</v>
      </c>
      <c r="G125" s="229" t="e">
        <f>IF(ISNUMBER(Regressions!G135),ROUND(Regressions!G135, 1), NA())</f>
        <v>#N/A</v>
      </c>
      <c r="H125" s="333" t="e">
        <f>IF(ISNUMBER(Regressions!H135),ROUND(Regressions!H135, 1), NA())</f>
        <v>#N/A</v>
      </c>
      <c r="I125" s="230" t="e">
        <f>IF(ISNUMBER(Regressions!I135),ROUND(Regressions!I135, 1), NA())</f>
        <v>#N/A</v>
      </c>
      <c r="J125" s="334" t="e">
        <f>IF(ISNUMBER(Regressions!K135),ROUND(Regressions!K135, 1), NA())</f>
        <v>#N/A</v>
      </c>
      <c r="K125" s="332" t="e">
        <f>IF(ISNUMBER(Regressions!L135),ROUND(Regressions!L135, 1), NA())</f>
        <v>#N/A</v>
      </c>
      <c r="L125" s="231" t="e">
        <f>IF(ISNUMBER(Regressions!M135),ROUND(Regressions!M135, 1), NA())</f>
        <v>#N/A</v>
      </c>
      <c r="M125" s="333" t="e">
        <f>IF(ISNUMBER(Regressions!N135),ROUND(Regressions!N135, 1), NA())</f>
        <v>#N/A</v>
      </c>
      <c r="N125" s="230" t="e">
        <f>IF(ISNUMBER(Regressions!O135),ROUND(Regressions!O135, 1), NA())</f>
        <v>#N/A</v>
      </c>
      <c r="O125" s="334" t="e">
        <f>IF(ISNUMBER(Regressions!Q135),ROUND(Regressions!Q135, 1), NA())</f>
        <v>#N/A</v>
      </c>
      <c r="P125" s="332" t="e">
        <f>IF(ISNUMBER(Regressions!R135),ROUND(Regressions!R135, 1), NA())</f>
        <v>#N/A</v>
      </c>
      <c r="Q125" s="208" t="e">
        <f>IF(ISNUMBER(Regressions!S135),ROUND(Regressions!S135, 1), NA())</f>
        <v>#N/A</v>
      </c>
      <c r="R125" s="333" t="e">
        <f>IF(ISNUMBER(Regressions!T135),ROUND(Regressions!T135, 1), NA())</f>
        <v>#N/A</v>
      </c>
      <c r="S125" s="230" t="e">
        <f>IF(ISNUMBER(Regressions!U135),ROUND(Regressions!U135, 1), NA())</f>
        <v>#N/A</v>
      </c>
    </row>
    <row xmlns:x14ac="http://schemas.microsoft.com/office/spreadsheetml/2009/9/ac" r="126" hidden="true" x14ac:dyDescent="0.2">
      <c r="A126" s="329" t="str">
        <f>IF(ISBLANK(Regressions!A136), " ", Regressions!A136)</f>
        <v>Papua New Guinea</v>
      </c>
      <c r="B126" s="330">
        <f>IF(ISBLANK(Regressions!B136), " ", Regressions!B136)</f>
        <v>2029</v>
      </c>
      <c r="C126" s="335" t="str">
        <f>IF(ISBLANK(Regressions!C136), " ", Regressions!C136)</f>
        <v>Pre-primary</v>
      </c>
      <c r="D126" s="331" t="str">
        <f>IF(ISBLANK(Regressions!D136), " ", Regressions!D136)</f>
        <v> </v>
      </c>
      <c r="E126" s="207" t="e">
        <f>IF(ISNUMBER(Regressions!E136),ROUND(Regressions!E136, 1), NA())</f>
        <v>#N/A</v>
      </c>
      <c r="F126" s="332" t="e">
        <f>IF(ISNUMBER(Regressions!F136),ROUND(Regressions!F136, 1), NA())</f>
        <v>#N/A</v>
      </c>
      <c r="G126" s="229" t="e">
        <f>IF(ISNUMBER(Regressions!G136),ROUND(Regressions!G136, 1), NA())</f>
        <v>#N/A</v>
      </c>
      <c r="H126" s="333" t="e">
        <f>IF(ISNUMBER(Regressions!H136),ROUND(Regressions!H136, 1), NA())</f>
        <v>#N/A</v>
      </c>
      <c r="I126" s="230" t="e">
        <f>IF(ISNUMBER(Regressions!I136),ROUND(Regressions!I136, 1), NA())</f>
        <v>#N/A</v>
      </c>
      <c r="J126" s="334" t="e">
        <f>IF(ISNUMBER(Regressions!K136),ROUND(Regressions!K136, 1), NA())</f>
        <v>#N/A</v>
      </c>
      <c r="K126" s="332" t="e">
        <f>IF(ISNUMBER(Regressions!L136),ROUND(Regressions!L136, 1), NA())</f>
        <v>#N/A</v>
      </c>
      <c r="L126" s="231" t="e">
        <f>IF(ISNUMBER(Regressions!M136),ROUND(Regressions!M136, 1), NA())</f>
        <v>#N/A</v>
      </c>
      <c r="M126" s="333" t="e">
        <f>IF(ISNUMBER(Regressions!N136),ROUND(Regressions!N136, 1), NA())</f>
        <v>#N/A</v>
      </c>
      <c r="N126" s="230" t="e">
        <f>IF(ISNUMBER(Regressions!O136),ROUND(Regressions!O136, 1), NA())</f>
        <v>#N/A</v>
      </c>
      <c r="O126" s="334" t="e">
        <f>IF(ISNUMBER(Regressions!Q136),ROUND(Regressions!Q136, 1), NA())</f>
        <v>#N/A</v>
      </c>
      <c r="P126" s="332" t="e">
        <f>IF(ISNUMBER(Regressions!R136),ROUND(Regressions!R136, 1), NA())</f>
        <v>#N/A</v>
      </c>
      <c r="Q126" s="208" t="e">
        <f>IF(ISNUMBER(Regressions!S136),ROUND(Regressions!S136, 1), NA())</f>
        <v>#N/A</v>
      </c>
      <c r="R126" s="333" t="e">
        <f>IF(ISNUMBER(Regressions!T136),ROUND(Regressions!T136, 1), NA())</f>
        <v>#N/A</v>
      </c>
      <c r="S126" s="230" t="e">
        <f>IF(ISNUMBER(Regressions!U136),ROUND(Regressions!U136, 1), NA())</f>
        <v>#N/A</v>
      </c>
    </row>
    <row xmlns:x14ac="http://schemas.microsoft.com/office/spreadsheetml/2009/9/ac" r="127" hidden="true" x14ac:dyDescent="0.2">
      <c r="A127" s="329" t="str">
        <f>IF(ISBLANK(Regressions!A137), " ", Regressions!A137)</f>
        <v>Papua New Guinea</v>
      </c>
      <c r="B127" s="330">
        <f>IF(ISBLANK(Regressions!B137), " ", Regressions!B137)</f>
        <v>2030</v>
      </c>
      <c r="C127" s="335" t="str">
        <f>IF(ISBLANK(Regressions!C137), " ", Regressions!C137)</f>
        <v>Pre-primary</v>
      </c>
      <c r="D127" s="331" t="str">
        <f>IF(ISBLANK(Regressions!D137), " ", Regressions!D137)</f>
        <v> </v>
      </c>
      <c r="E127" s="207" t="e">
        <f>IF(ISNUMBER(Regressions!E137),ROUND(Regressions!E137, 1), NA())</f>
        <v>#N/A</v>
      </c>
      <c r="F127" s="332" t="e">
        <f>IF(ISNUMBER(Regressions!F137),ROUND(Regressions!F137, 1), NA())</f>
        <v>#N/A</v>
      </c>
      <c r="G127" s="229" t="e">
        <f>IF(ISNUMBER(Regressions!G137),ROUND(Regressions!G137, 1), NA())</f>
        <v>#N/A</v>
      </c>
      <c r="H127" s="333" t="e">
        <f>IF(ISNUMBER(Regressions!H137),ROUND(Regressions!H137, 1), NA())</f>
        <v>#N/A</v>
      </c>
      <c r="I127" s="230" t="e">
        <f>IF(ISNUMBER(Regressions!I137),ROUND(Regressions!I137, 1), NA())</f>
        <v>#N/A</v>
      </c>
      <c r="J127" s="334" t="e">
        <f>IF(ISNUMBER(Regressions!K137),ROUND(Regressions!K137, 1), NA())</f>
        <v>#N/A</v>
      </c>
      <c r="K127" s="332" t="e">
        <f>IF(ISNUMBER(Regressions!L137),ROUND(Regressions!L137, 1), NA())</f>
        <v>#N/A</v>
      </c>
      <c r="L127" s="231" t="e">
        <f>IF(ISNUMBER(Regressions!M137),ROUND(Regressions!M137, 1), NA())</f>
        <v>#N/A</v>
      </c>
      <c r="M127" s="333" t="e">
        <f>IF(ISNUMBER(Regressions!N137),ROUND(Regressions!N137, 1), NA())</f>
        <v>#N/A</v>
      </c>
      <c r="N127" s="230" t="e">
        <f>IF(ISNUMBER(Regressions!O137),ROUND(Regressions!O137, 1), NA())</f>
        <v>#N/A</v>
      </c>
      <c r="O127" s="334" t="e">
        <f>IF(ISNUMBER(Regressions!Q137),ROUND(Regressions!Q137, 1), NA())</f>
        <v>#N/A</v>
      </c>
      <c r="P127" s="332" t="e">
        <f>IF(ISNUMBER(Regressions!R137),ROUND(Regressions!R137, 1), NA())</f>
        <v>#N/A</v>
      </c>
      <c r="Q127" s="208" t="e">
        <f>IF(ISNUMBER(Regressions!S137),ROUND(Regressions!S137, 1), NA())</f>
        <v>#N/A</v>
      </c>
      <c r="R127" s="333" t="e">
        <f>IF(ISNUMBER(Regressions!T137),ROUND(Regressions!T137, 1), NA())</f>
        <v>#N/A</v>
      </c>
      <c r="S127" s="230" t="e">
        <f>IF(ISNUMBER(Regressions!U137),ROUND(Regressions!U137, 1), NA())</f>
        <v>#N/A</v>
      </c>
    </row>
    <row xmlns:x14ac="http://schemas.microsoft.com/office/spreadsheetml/2009/9/ac" r="128" x14ac:dyDescent="0.2">
      <c r="A128" s="329" t="str">
        <f>IF(ISBLANK(Regressions!A138), " ", Regressions!A138)</f>
        <v>Papua New Guinea</v>
      </c>
      <c r="B128" s="330">
        <f>IF(ISBLANK(Regressions!B138), " ", Regressions!B138)</f>
        <v>2000</v>
      </c>
      <c r="C128" s="335" t="str">
        <f>IF(ISBLANK(Regressions!C138), " ", Regressions!C138)</f>
        <v>Primary</v>
      </c>
      <c r="D128" s="331">
        <f>IF(ISBLANK(Regressions!D138), " ", Regressions!D138)</f>
        <v>823015</v>
      </c>
      <c r="E128" s="207" t="e">
        <f>IF(ISNUMBER(Regressions!E138),ROUND(Regressions!E138, 1), NA())</f>
        <v>#N/A</v>
      </c>
      <c r="F128" s="332" t="e">
        <f>IF(ISNUMBER(Regressions!F138),ROUND(Regressions!F138, 1), NA())</f>
        <v>#N/A</v>
      </c>
      <c r="G128" s="229" t="e">
        <f>IF(ISNUMBER(Regressions!G138),ROUND(Regressions!G138, 1), NA())</f>
        <v>#N/A</v>
      </c>
      <c r="H128" s="333" t="e">
        <f>IF(ISNUMBER(Regressions!H138),ROUND(Regressions!H138, 1), NA())</f>
        <v>#N/A</v>
      </c>
      <c r="I128" s="230" t="e">
        <f>IF(ISNUMBER(Regressions!I138),ROUND(Regressions!I138, 1), NA())</f>
        <v>#N/A</v>
      </c>
      <c r="J128" s="334" t="e">
        <f>IF(ISNUMBER(Regressions!K138),ROUND(Regressions!K138, 1), NA())</f>
        <v>#N/A</v>
      </c>
      <c r="K128" s="332" t="e">
        <f>IF(ISNUMBER(Regressions!L138),ROUND(Regressions!L138, 1), NA())</f>
        <v>#N/A</v>
      </c>
      <c r="L128" s="231" t="e">
        <f>IF(ISNUMBER(Regressions!M138),ROUND(Regressions!M138, 1), NA())</f>
        <v>#N/A</v>
      </c>
      <c r="M128" s="333" t="e">
        <f>IF(ISNUMBER(Regressions!N138),ROUND(Regressions!N138, 1), NA())</f>
        <v>#N/A</v>
      </c>
      <c r="N128" s="230" t="e">
        <f>IF(ISNUMBER(Regressions!O138),ROUND(Regressions!O138, 1), NA())</f>
        <v>#N/A</v>
      </c>
      <c r="O128" s="334" t="e">
        <f>IF(ISNUMBER(Regressions!Q138),ROUND(Regressions!Q138, 1), NA())</f>
        <v>#N/A</v>
      </c>
      <c r="P128" s="332" t="e">
        <f>IF(ISNUMBER(Regressions!R138),ROUND(Regressions!R138, 1), NA())</f>
        <v>#N/A</v>
      </c>
      <c r="Q128" s="208" t="e">
        <f>IF(ISNUMBER(Regressions!S138),ROUND(Regressions!S138, 1), NA())</f>
        <v>#N/A</v>
      </c>
      <c r="R128" s="333" t="e">
        <f>IF(ISNUMBER(Regressions!T138),ROUND(Regressions!T138, 1), NA())</f>
        <v>#N/A</v>
      </c>
      <c r="S128" s="230" t="e">
        <f>IF(ISNUMBER(Regressions!U138),ROUND(Regressions!U138, 1), NA())</f>
        <v>#N/A</v>
      </c>
    </row>
    <row xmlns:x14ac="http://schemas.microsoft.com/office/spreadsheetml/2009/9/ac" r="129" x14ac:dyDescent="0.2">
      <c r="A129" s="329" t="str">
        <f>IF(ISBLANK(Regressions!A139), " ", Regressions!A139)</f>
        <v>Papua New Guinea</v>
      </c>
      <c r="B129" s="330">
        <f>IF(ISBLANK(Regressions!B139), " ", Regressions!B139)</f>
        <v>2001</v>
      </c>
      <c r="C129" s="335" t="str">
        <f>IF(ISBLANK(Regressions!C139), " ", Regressions!C139)</f>
        <v>Primary</v>
      </c>
      <c r="D129" s="331">
        <f>IF(ISBLANK(Regressions!D139), " ", Regressions!D139)</f>
        <v>845508</v>
      </c>
      <c r="E129" s="207" t="e">
        <f>IF(ISNUMBER(Regressions!E139),ROUND(Regressions!E139, 1), NA())</f>
        <v>#N/A</v>
      </c>
      <c r="F129" s="332" t="e">
        <f>IF(ISNUMBER(Regressions!F139),ROUND(Regressions!F139, 1), NA())</f>
        <v>#N/A</v>
      </c>
      <c r="G129" s="229" t="e">
        <f>IF(ISNUMBER(Regressions!G139),ROUND(Regressions!G139, 1), NA())</f>
        <v>#N/A</v>
      </c>
      <c r="H129" s="333" t="e">
        <f>IF(ISNUMBER(Regressions!H139),ROUND(Regressions!H139, 1), NA())</f>
        <v>#N/A</v>
      </c>
      <c r="I129" s="230" t="e">
        <f>IF(ISNUMBER(Regressions!I139),ROUND(Regressions!I139, 1), NA())</f>
        <v>#N/A</v>
      </c>
      <c r="J129" s="334" t="e">
        <f>IF(ISNUMBER(Regressions!K139),ROUND(Regressions!K139, 1), NA())</f>
        <v>#N/A</v>
      </c>
      <c r="K129" s="332" t="e">
        <f>IF(ISNUMBER(Regressions!L139),ROUND(Regressions!L139, 1), NA())</f>
        <v>#N/A</v>
      </c>
      <c r="L129" s="231" t="e">
        <f>IF(ISNUMBER(Regressions!M139),ROUND(Regressions!M139, 1), NA())</f>
        <v>#N/A</v>
      </c>
      <c r="M129" s="333" t="e">
        <f>IF(ISNUMBER(Regressions!N139),ROUND(Regressions!N139, 1), NA())</f>
        <v>#N/A</v>
      </c>
      <c r="N129" s="230" t="e">
        <f>IF(ISNUMBER(Regressions!O139),ROUND(Regressions!O139, 1), NA())</f>
        <v>#N/A</v>
      </c>
      <c r="O129" s="334" t="e">
        <f>IF(ISNUMBER(Regressions!Q139),ROUND(Regressions!Q139, 1), NA())</f>
        <v>#N/A</v>
      </c>
      <c r="P129" s="332" t="e">
        <f>IF(ISNUMBER(Regressions!R139),ROUND(Regressions!R139, 1), NA())</f>
        <v>#N/A</v>
      </c>
      <c r="Q129" s="208" t="e">
        <f>IF(ISNUMBER(Regressions!S139),ROUND(Regressions!S139, 1), NA())</f>
        <v>#N/A</v>
      </c>
      <c r="R129" s="333" t="e">
        <f>IF(ISNUMBER(Regressions!T139),ROUND(Regressions!T139, 1), NA())</f>
        <v>#N/A</v>
      </c>
      <c r="S129" s="230" t="e">
        <f>IF(ISNUMBER(Regressions!U139),ROUND(Regressions!U139, 1), NA())</f>
        <v>#N/A</v>
      </c>
    </row>
    <row xmlns:x14ac="http://schemas.microsoft.com/office/spreadsheetml/2009/9/ac" r="130" x14ac:dyDescent="0.2">
      <c r="A130" s="329" t="str">
        <f>IF(ISBLANK(Regressions!A140), " ", Regressions!A140)</f>
        <v>Papua New Guinea</v>
      </c>
      <c r="B130" s="330">
        <f>IF(ISBLANK(Regressions!B140), " ", Regressions!B140)</f>
        <v>2002</v>
      </c>
      <c r="C130" s="335" t="str">
        <f>IF(ISBLANK(Regressions!C140), " ", Regressions!C140)</f>
        <v>Primary</v>
      </c>
      <c r="D130" s="331">
        <f>IF(ISBLANK(Regressions!D140), " ", Regressions!D140)</f>
        <v>868587</v>
      </c>
      <c r="E130" s="207" t="e">
        <f>IF(ISNUMBER(Regressions!E140),ROUND(Regressions!E140, 1), NA())</f>
        <v>#N/A</v>
      </c>
      <c r="F130" s="332" t="e">
        <f>IF(ISNUMBER(Regressions!F140),ROUND(Regressions!F140, 1), NA())</f>
        <v>#N/A</v>
      </c>
      <c r="G130" s="229" t="e">
        <f>IF(ISNUMBER(Regressions!G140),ROUND(Regressions!G140, 1), NA())</f>
        <v>#N/A</v>
      </c>
      <c r="H130" s="333" t="e">
        <f>IF(ISNUMBER(Regressions!H140),ROUND(Regressions!H140, 1), NA())</f>
        <v>#N/A</v>
      </c>
      <c r="I130" s="230" t="e">
        <f>IF(ISNUMBER(Regressions!I140),ROUND(Regressions!I140, 1), NA())</f>
        <v>#N/A</v>
      </c>
      <c r="J130" s="334" t="e">
        <f>IF(ISNUMBER(Regressions!K140),ROUND(Regressions!K140, 1), NA())</f>
        <v>#N/A</v>
      </c>
      <c r="K130" s="332" t="e">
        <f>IF(ISNUMBER(Regressions!L140),ROUND(Regressions!L140, 1), NA())</f>
        <v>#N/A</v>
      </c>
      <c r="L130" s="231" t="e">
        <f>IF(ISNUMBER(Regressions!M140),ROUND(Regressions!M140, 1), NA())</f>
        <v>#N/A</v>
      </c>
      <c r="M130" s="333" t="e">
        <f>IF(ISNUMBER(Regressions!N140),ROUND(Regressions!N140, 1), NA())</f>
        <v>#N/A</v>
      </c>
      <c r="N130" s="230" t="e">
        <f>IF(ISNUMBER(Regressions!O140),ROUND(Regressions!O140, 1), NA())</f>
        <v>#N/A</v>
      </c>
      <c r="O130" s="334" t="e">
        <f>IF(ISNUMBER(Regressions!Q140),ROUND(Regressions!Q140, 1), NA())</f>
        <v>#N/A</v>
      </c>
      <c r="P130" s="332" t="e">
        <f>IF(ISNUMBER(Regressions!R140),ROUND(Regressions!R140, 1), NA())</f>
        <v>#N/A</v>
      </c>
      <c r="Q130" s="208" t="e">
        <f>IF(ISNUMBER(Regressions!S140),ROUND(Regressions!S140, 1), NA())</f>
        <v>#N/A</v>
      </c>
      <c r="R130" s="333" t="e">
        <f>IF(ISNUMBER(Regressions!T140),ROUND(Regressions!T140, 1), NA())</f>
        <v>#N/A</v>
      </c>
      <c r="S130" s="230" t="e">
        <f>IF(ISNUMBER(Regressions!U140),ROUND(Regressions!U140, 1), NA())</f>
        <v>#N/A</v>
      </c>
    </row>
    <row xmlns:x14ac="http://schemas.microsoft.com/office/spreadsheetml/2009/9/ac" r="131" x14ac:dyDescent="0.2">
      <c r="A131" s="329" t="str">
        <f>IF(ISBLANK(Regressions!A141), " ", Regressions!A141)</f>
        <v>Papua New Guinea</v>
      </c>
      <c r="B131" s="330">
        <f>IF(ISBLANK(Regressions!B141), " ", Regressions!B141)</f>
        <v>2003</v>
      </c>
      <c r="C131" s="335" t="str">
        <f>IF(ISBLANK(Regressions!C141), " ", Regressions!C141)</f>
        <v>Primary</v>
      </c>
      <c r="D131" s="331">
        <f>IF(ISBLANK(Regressions!D141), " ", Regressions!D141)</f>
        <v>890837</v>
      </c>
      <c r="E131" s="207" t="e">
        <f>IF(ISNUMBER(Regressions!E141),ROUND(Regressions!E141, 1), NA())</f>
        <v>#N/A</v>
      </c>
      <c r="F131" s="332" t="e">
        <f>IF(ISNUMBER(Regressions!F141),ROUND(Regressions!F141, 1), NA())</f>
        <v>#N/A</v>
      </c>
      <c r="G131" s="229" t="e">
        <f>IF(ISNUMBER(Regressions!G141),ROUND(Regressions!G141, 1), NA())</f>
        <v>#N/A</v>
      </c>
      <c r="H131" s="333" t="e">
        <f>IF(ISNUMBER(Regressions!H141),ROUND(Regressions!H141, 1), NA())</f>
        <v>#N/A</v>
      </c>
      <c r="I131" s="230" t="e">
        <f>IF(ISNUMBER(Regressions!I141),ROUND(Regressions!I141, 1), NA())</f>
        <v>#N/A</v>
      </c>
      <c r="J131" s="334" t="e">
        <f>IF(ISNUMBER(Regressions!K141),ROUND(Regressions!K141, 1), NA())</f>
        <v>#N/A</v>
      </c>
      <c r="K131" s="332" t="e">
        <f>IF(ISNUMBER(Regressions!L141),ROUND(Regressions!L141, 1), NA())</f>
        <v>#N/A</v>
      </c>
      <c r="L131" s="231" t="e">
        <f>IF(ISNUMBER(Regressions!M141),ROUND(Regressions!M141, 1), NA())</f>
        <v>#N/A</v>
      </c>
      <c r="M131" s="333" t="e">
        <f>IF(ISNUMBER(Regressions!N141),ROUND(Regressions!N141, 1), NA())</f>
        <v>#N/A</v>
      </c>
      <c r="N131" s="230" t="e">
        <f>IF(ISNUMBER(Regressions!O141),ROUND(Regressions!O141, 1), NA())</f>
        <v>#N/A</v>
      </c>
      <c r="O131" s="334" t="e">
        <f>IF(ISNUMBER(Regressions!Q141),ROUND(Regressions!Q141, 1), NA())</f>
        <v>#N/A</v>
      </c>
      <c r="P131" s="332" t="e">
        <f>IF(ISNUMBER(Regressions!R141),ROUND(Regressions!R141, 1), NA())</f>
        <v>#N/A</v>
      </c>
      <c r="Q131" s="208" t="e">
        <f>IF(ISNUMBER(Regressions!S141),ROUND(Regressions!S141, 1), NA())</f>
        <v>#N/A</v>
      </c>
      <c r="R131" s="333" t="e">
        <f>IF(ISNUMBER(Regressions!T141),ROUND(Regressions!T141, 1), NA())</f>
        <v>#N/A</v>
      </c>
      <c r="S131" s="230" t="e">
        <f>IF(ISNUMBER(Regressions!U141),ROUND(Regressions!U141, 1), NA())</f>
        <v>#N/A</v>
      </c>
    </row>
    <row xmlns:x14ac="http://schemas.microsoft.com/office/spreadsheetml/2009/9/ac" r="132" x14ac:dyDescent="0.2">
      <c r="A132" s="329" t="str">
        <f>IF(ISBLANK(Regressions!A142), " ", Regressions!A142)</f>
        <v>Papua New Guinea</v>
      </c>
      <c r="B132" s="330">
        <f>IF(ISBLANK(Regressions!B142), " ", Regressions!B142)</f>
        <v>2004</v>
      </c>
      <c r="C132" s="335" t="str">
        <f>IF(ISBLANK(Regressions!C142), " ", Regressions!C142)</f>
        <v>Primary</v>
      </c>
      <c r="D132" s="331">
        <f>IF(ISBLANK(Regressions!D142), " ", Regressions!D142)</f>
        <v>913682</v>
      </c>
      <c r="E132" s="207" t="e">
        <f>IF(ISNUMBER(Regressions!E142),ROUND(Regressions!E142, 1), NA())</f>
        <v>#N/A</v>
      </c>
      <c r="F132" s="332" t="e">
        <f>IF(ISNUMBER(Regressions!F142),ROUND(Regressions!F142, 1), NA())</f>
        <v>#N/A</v>
      </c>
      <c r="G132" s="229" t="e">
        <f>IF(ISNUMBER(Regressions!G142),ROUND(Regressions!G142, 1), NA())</f>
        <v>#N/A</v>
      </c>
      <c r="H132" s="333" t="e">
        <f>IF(ISNUMBER(Regressions!H142),ROUND(Regressions!H142, 1), NA())</f>
        <v>#N/A</v>
      </c>
      <c r="I132" s="230" t="e">
        <f>IF(ISNUMBER(Regressions!I142),ROUND(Regressions!I142, 1), NA())</f>
        <v>#N/A</v>
      </c>
      <c r="J132" s="334" t="e">
        <f>IF(ISNUMBER(Regressions!K142),ROUND(Regressions!K142, 1), NA())</f>
        <v>#N/A</v>
      </c>
      <c r="K132" s="332" t="e">
        <f>IF(ISNUMBER(Regressions!L142),ROUND(Regressions!L142, 1), NA())</f>
        <v>#N/A</v>
      </c>
      <c r="L132" s="231" t="e">
        <f>IF(ISNUMBER(Regressions!M142),ROUND(Regressions!M142, 1), NA())</f>
        <v>#N/A</v>
      </c>
      <c r="M132" s="333" t="e">
        <f>IF(ISNUMBER(Regressions!N142),ROUND(Regressions!N142, 1), NA())</f>
        <v>#N/A</v>
      </c>
      <c r="N132" s="230" t="e">
        <f>IF(ISNUMBER(Regressions!O142),ROUND(Regressions!O142, 1), NA())</f>
        <v>#N/A</v>
      </c>
      <c r="O132" s="334" t="e">
        <f>IF(ISNUMBER(Regressions!Q142),ROUND(Regressions!Q142, 1), NA())</f>
        <v>#N/A</v>
      </c>
      <c r="P132" s="332" t="e">
        <f>IF(ISNUMBER(Regressions!R142),ROUND(Regressions!R142, 1), NA())</f>
        <v>#N/A</v>
      </c>
      <c r="Q132" s="208" t="e">
        <f>IF(ISNUMBER(Regressions!S142),ROUND(Regressions!S142, 1), NA())</f>
        <v>#N/A</v>
      </c>
      <c r="R132" s="333" t="e">
        <f>IF(ISNUMBER(Regressions!T142),ROUND(Regressions!T142, 1), NA())</f>
        <v>#N/A</v>
      </c>
      <c r="S132" s="230" t="e">
        <f>IF(ISNUMBER(Regressions!U142),ROUND(Regressions!U142, 1), NA())</f>
        <v>#N/A</v>
      </c>
    </row>
    <row xmlns:x14ac="http://schemas.microsoft.com/office/spreadsheetml/2009/9/ac" r="133" x14ac:dyDescent="0.2">
      <c r="A133" s="329" t="str">
        <f>IF(ISBLANK(Regressions!A143), " ", Regressions!A143)</f>
        <v>Papua New Guinea</v>
      </c>
      <c r="B133" s="330">
        <f>IF(ISBLANK(Regressions!B143), " ", Regressions!B143)</f>
        <v>2005</v>
      </c>
      <c r="C133" s="335" t="str">
        <f>IF(ISBLANK(Regressions!C143), " ", Regressions!C143)</f>
        <v>Primary</v>
      </c>
      <c r="D133" s="331">
        <f>IF(ISBLANK(Regressions!D143), " ", Regressions!D143)</f>
        <v>937980</v>
      </c>
      <c r="E133" s="207" t="e">
        <f>IF(ISNUMBER(Regressions!E143),ROUND(Regressions!E143, 1), NA())</f>
        <v>#N/A</v>
      </c>
      <c r="F133" s="332" t="e">
        <f>IF(ISNUMBER(Regressions!F143),ROUND(Regressions!F143, 1), NA())</f>
        <v>#N/A</v>
      </c>
      <c r="G133" s="229" t="e">
        <f>IF(ISNUMBER(Regressions!G143),ROUND(Regressions!G143, 1), NA())</f>
        <v>#N/A</v>
      </c>
      <c r="H133" s="333" t="e">
        <f>IF(ISNUMBER(Regressions!H143),ROUND(Regressions!H143, 1), NA())</f>
        <v>#N/A</v>
      </c>
      <c r="I133" s="230" t="e">
        <f>IF(ISNUMBER(Regressions!I143),ROUND(Regressions!I143, 1), NA())</f>
        <v>#N/A</v>
      </c>
      <c r="J133" s="334" t="e">
        <f>IF(ISNUMBER(Regressions!K143),ROUND(Regressions!K143, 1), NA())</f>
        <v>#N/A</v>
      </c>
      <c r="K133" s="332" t="e">
        <f>IF(ISNUMBER(Regressions!L143),ROUND(Regressions!L143, 1), NA())</f>
        <v>#N/A</v>
      </c>
      <c r="L133" s="231" t="e">
        <f>IF(ISNUMBER(Regressions!M143),ROUND(Regressions!M143, 1), NA())</f>
        <v>#N/A</v>
      </c>
      <c r="M133" s="333" t="e">
        <f>IF(ISNUMBER(Regressions!N143),ROUND(Regressions!N143, 1), NA())</f>
        <v>#N/A</v>
      </c>
      <c r="N133" s="230" t="e">
        <f>IF(ISNUMBER(Regressions!O143),ROUND(Regressions!O143, 1), NA())</f>
        <v>#N/A</v>
      </c>
      <c r="O133" s="334" t="e">
        <f>IF(ISNUMBER(Regressions!Q143),ROUND(Regressions!Q143, 1), NA())</f>
        <v>#N/A</v>
      </c>
      <c r="P133" s="332" t="e">
        <f>IF(ISNUMBER(Regressions!R143),ROUND(Regressions!R143, 1), NA())</f>
        <v>#N/A</v>
      </c>
      <c r="Q133" s="208" t="e">
        <f>IF(ISNUMBER(Regressions!S143),ROUND(Regressions!S143, 1), NA())</f>
        <v>#N/A</v>
      </c>
      <c r="R133" s="333" t="e">
        <f>IF(ISNUMBER(Regressions!T143),ROUND(Regressions!T143, 1), NA())</f>
        <v>#N/A</v>
      </c>
      <c r="S133" s="230" t="e">
        <f>IF(ISNUMBER(Regressions!U143),ROUND(Regressions!U143, 1), NA())</f>
        <v>#N/A</v>
      </c>
    </row>
    <row xmlns:x14ac="http://schemas.microsoft.com/office/spreadsheetml/2009/9/ac" r="134" x14ac:dyDescent="0.2">
      <c r="A134" s="329" t="str">
        <f>IF(ISBLANK(Regressions!A144), " ", Regressions!A144)</f>
        <v>Papua New Guinea</v>
      </c>
      <c r="B134" s="330">
        <f>IF(ISBLANK(Regressions!B144), " ", Regressions!B144)</f>
        <v>2006</v>
      </c>
      <c r="C134" s="335" t="str">
        <f>IF(ISBLANK(Regressions!C144), " ", Regressions!C144)</f>
        <v>Primary</v>
      </c>
      <c r="D134" s="331">
        <f>IF(ISBLANK(Regressions!D144), " ", Regressions!D144)</f>
        <v>963175</v>
      </c>
      <c r="E134" s="207" t="e">
        <f>IF(ISNUMBER(Regressions!E144),ROUND(Regressions!E144, 1), NA())</f>
        <v>#N/A</v>
      </c>
      <c r="F134" s="332" t="e">
        <f>IF(ISNUMBER(Regressions!F144),ROUND(Regressions!F144, 1), NA())</f>
        <v>#N/A</v>
      </c>
      <c r="G134" s="229" t="e">
        <f>IF(ISNUMBER(Regressions!G144),ROUND(Regressions!G144, 1), NA())</f>
        <v>#N/A</v>
      </c>
      <c r="H134" s="333" t="e">
        <f>IF(ISNUMBER(Regressions!H144),ROUND(Regressions!H144, 1), NA())</f>
        <v>#N/A</v>
      </c>
      <c r="I134" s="230" t="e">
        <f>IF(ISNUMBER(Regressions!I144),ROUND(Regressions!I144, 1), NA())</f>
        <v>#N/A</v>
      </c>
      <c r="J134" s="334" t="e">
        <f>IF(ISNUMBER(Regressions!K144),ROUND(Regressions!K144, 1), NA())</f>
        <v>#N/A</v>
      </c>
      <c r="K134" s="332" t="e">
        <f>IF(ISNUMBER(Regressions!L144),ROUND(Regressions!L144, 1), NA())</f>
        <v>#N/A</v>
      </c>
      <c r="L134" s="231" t="e">
        <f>IF(ISNUMBER(Regressions!M144),ROUND(Regressions!M144, 1), NA())</f>
        <v>#N/A</v>
      </c>
      <c r="M134" s="333" t="e">
        <f>IF(ISNUMBER(Regressions!N144),ROUND(Regressions!N144, 1), NA())</f>
        <v>#N/A</v>
      </c>
      <c r="N134" s="230" t="e">
        <f>IF(ISNUMBER(Regressions!O144),ROUND(Regressions!O144, 1), NA())</f>
        <v>#N/A</v>
      </c>
      <c r="O134" s="334" t="e">
        <f>IF(ISNUMBER(Regressions!Q144),ROUND(Regressions!Q144, 1), NA())</f>
        <v>#N/A</v>
      </c>
      <c r="P134" s="332" t="e">
        <f>IF(ISNUMBER(Regressions!R144),ROUND(Regressions!R144, 1), NA())</f>
        <v>#N/A</v>
      </c>
      <c r="Q134" s="208" t="e">
        <f>IF(ISNUMBER(Regressions!S144),ROUND(Regressions!S144, 1), NA())</f>
        <v>#N/A</v>
      </c>
      <c r="R134" s="333" t="e">
        <f>IF(ISNUMBER(Regressions!T144),ROUND(Regressions!T144, 1), NA())</f>
        <v>#N/A</v>
      </c>
      <c r="S134" s="230" t="e">
        <f>IF(ISNUMBER(Regressions!U144),ROUND(Regressions!U144, 1), NA())</f>
        <v>#N/A</v>
      </c>
    </row>
    <row xmlns:x14ac="http://schemas.microsoft.com/office/spreadsheetml/2009/9/ac" r="135" x14ac:dyDescent="0.2">
      <c r="A135" s="329" t="str">
        <f>IF(ISBLANK(Regressions!A145), " ", Regressions!A145)</f>
        <v>Papua New Guinea</v>
      </c>
      <c r="B135" s="330">
        <f>IF(ISBLANK(Regressions!B145), " ", Regressions!B145)</f>
        <v>2007</v>
      </c>
      <c r="C135" s="335" t="str">
        <f>IF(ISBLANK(Regressions!C145), " ", Regressions!C145)</f>
        <v>Primary</v>
      </c>
      <c r="D135" s="331">
        <f>IF(ISBLANK(Regressions!D145), " ", Regressions!D145)</f>
        <v>989088</v>
      </c>
      <c r="E135" s="207" t="e">
        <f>IF(ISNUMBER(Regressions!E145),ROUND(Regressions!E145, 1), NA())</f>
        <v>#N/A</v>
      </c>
      <c r="F135" s="332" t="e">
        <f>IF(ISNUMBER(Regressions!F145),ROUND(Regressions!F145, 1), NA())</f>
        <v>#N/A</v>
      </c>
      <c r="G135" s="229" t="e">
        <f>IF(ISNUMBER(Regressions!G145),ROUND(Regressions!G145, 1), NA())</f>
        <v>#N/A</v>
      </c>
      <c r="H135" s="333" t="e">
        <f>IF(ISNUMBER(Regressions!H145),ROUND(Regressions!H145, 1), NA())</f>
        <v>#N/A</v>
      </c>
      <c r="I135" s="230" t="e">
        <f>IF(ISNUMBER(Regressions!I145),ROUND(Regressions!I145, 1), NA())</f>
        <v>#N/A</v>
      </c>
      <c r="J135" s="334" t="e">
        <f>IF(ISNUMBER(Regressions!K145),ROUND(Regressions!K145, 1), NA())</f>
        <v>#N/A</v>
      </c>
      <c r="K135" s="332" t="e">
        <f>IF(ISNUMBER(Regressions!L145),ROUND(Regressions!L145, 1), NA())</f>
        <v>#N/A</v>
      </c>
      <c r="L135" s="231" t="e">
        <f>IF(ISNUMBER(Regressions!M145),ROUND(Regressions!M145, 1), NA())</f>
        <v>#N/A</v>
      </c>
      <c r="M135" s="333" t="e">
        <f>IF(ISNUMBER(Regressions!N145),ROUND(Regressions!N145, 1), NA())</f>
        <v>#N/A</v>
      </c>
      <c r="N135" s="230" t="e">
        <f>IF(ISNUMBER(Regressions!O145),ROUND(Regressions!O145, 1), NA())</f>
        <v>#N/A</v>
      </c>
      <c r="O135" s="334" t="e">
        <f>IF(ISNUMBER(Regressions!Q145),ROUND(Regressions!Q145, 1), NA())</f>
        <v>#N/A</v>
      </c>
      <c r="P135" s="332" t="e">
        <f>IF(ISNUMBER(Regressions!R145),ROUND(Regressions!R145, 1), NA())</f>
        <v>#N/A</v>
      </c>
      <c r="Q135" s="208" t="e">
        <f>IF(ISNUMBER(Regressions!S145),ROUND(Regressions!S145, 1), NA())</f>
        <v>#N/A</v>
      </c>
      <c r="R135" s="333" t="e">
        <f>IF(ISNUMBER(Regressions!T145),ROUND(Regressions!T145, 1), NA())</f>
        <v>#N/A</v>
      </c>
      <c r="S135" s="230" t="e">
        <f>IF(ISNUMBER(Regressions!U145),ROUND(Regressions!U145, 1), NA())</f>
        <v>#N/A</v>
      </c>
    </row>
    <row xmlns:x14ac="http://schemas.microsoft.com/office/spreadsheetml/2009/9/ac" r="136" x14ac:dyDescent="0.2">
      <c r="A136" s="329" t="str">
        <f>IF(ISBLANK(Regressions!A146), " ", Regressions!A146)</f>
        <v>Papua New Guinea</v>
      </c>
      <c r="B136" s="330">
        <f>IF(ISBLANK(Regressions!B146), " ", Regressions!B146)</f>
        <v>2008</v>
      </c>
      <c r="C136" s="335" t="str">
        <f>IF(ISBLANK(Regressions!C146), " ", Regressions!C146)</f>
        <v>Primary</v>
      </c>
      <c r="D136" s="331">
        <f>IF(ISBLANK(Regressions!D146), " ", Regressions!D146)</f>
        <v>1015846</v>
      </c>
      <c r="E136" s="207" t="e">
        <f>IF(ISNUMBER(Regressions!E146),ROUND(Regressions!E146, 1), NA())</f>
        <v>#N/A</v>
      </c>
      <c r="F136" s="332" t="e">
        <f>IF(ISNUMBER(Regressions!F146),ROUND(Regressions!F146, 1), NA())</f>
        <v>#N/A</v>
      </c>
      <c r="G136" s="229" t="e">
        <f>IF(ISNUMBER(Regressions!G146),ROUND(Regressions!G146, 1), NA())</f>
        <v>#N/A</v>
      </c>
      <c r="H136" s="333" t="e">
        <f>IF(ISNUMBER(Regressions!H146),ROUND(Regressions!H146, 1), NA())</f>
        <v>#N/A</v>
      </c>
      <c r="I136" s="230" t="e">
        <f>IF(ISNUMBER(Regressions!I146),ROUND(Regressions!I146, 1), NA())</f>
        <v>#N/A</v>
      </c>
      <c r="J136" s="334" t="e">
        <f>IF(ISNUMBER(Regressions!K146),ROUND(Regressions!K146, 1), NA())</f>
        <v>#N/A</v>
      </c>
      <c r="K136" s="332" t="e">
        <f>IF(ISNUMBER(Regressions!L146),ROUND(Regressions!L146, 1), NA())</f>
        <v>#N/A</v>
      </c>
      <c r="L136" s="231" t="e">
        <f>IF(ISNUMBER(Regressions!M146),ROUND(Regressions!M146, 1), NA())</f>
        <v>#N/A</v>
      </c>
      <c r="M136" s="333" t="e">
        <f>IF(ISNUMBER(Regressions!N146),ROUND(Regressions!N146, 1), NA())</f>
        <v>#N/A</v>
      </c>
      <c r="N136" s="230" t="e">
        <f>IF(ISNUMBER(Regressions!O146),ROUND(Regressions!O146, 1), NA())</f>
        <v>#N/A</v>
      </c>
      <c r="O136" s="334" t="e">
        <f>IF(ISNUMBER(Regressions!Q146),ROUND(Regressions!Q146, 1), NA())</f>
        <v>#N/A</v>
      </c>
      <c r="P136" s="332" t="e">
        <f>IF(ISNUMBER(Regressions!R146),ROUND(Regressions!R146, 1), NA())</f>
        <v>#N/A</v>
      </c>
      <c r="Q136" s="208" t="e">
        <f>IF(ISNUMBER(Regressions!S146),ROUND(Regressions!S146, 1), NA())</f>
        <v>#N/A</v>
      </c>
      <c r="R136" s="333" t="e">
        <f>IF(ISNUMBER(Regressions!T146),ROUND(Regressions!T146, 1), NA())</f>
        <v>#N/A</v>
      </c>
      <c r="S136" s="230" t="e">
        <f>IF(ISNUMBER(Regressions!U146),ROUND(Regressions!U146, 1), NA())</f>
        <v>#N/A</v>
      </c>
    </row>
    <row xmlns:x14ac="http://schemas.microsoft.com/office/spreadsheetml/2009/9/ac" r="137" x14ac:dyDescent="0.2">
      <c r="A137" s="329" t="str">
        <f>IF(ISBLANK(Regressions!A147), " ", Regressions!A147)</f>
        <v>Papua New Guinea</v>
      </c>
      <c r="B137" s="330">
        <f>IF(ISBLANK(Regressions!B147), " ", Regressions!B147)</f>
        <v>2009</v>
      </c>
      <c r="C137" s="335" t="str">
        <f>IF(ISBLANK(Regressions!C147), " ", Regressions!C147)</f>
        <v>Primary</v>
      </c>
      <c r="D137" s="331">
        <f>IF(ISBLANK(Regressions!D147), " ", Regressions!D147)</f>
        <v>1044398</v>
      </c>
      <c r="E137" s="207" t="e">
        <f>IF(ISNUMBER(Regressions!E147),ROUND(Regressions!E147, 1), NA())</f>
        <v>#N/A</v>
      </c>
      <c r="F137" s="332" t="e">
        <f>IF(ISNUMBER(Regressions!F147),ROUND(Regressions!F147, 1), NA())</f>
        <v>#N/A</v>
      </c>
      <c r="G137" s="229" t="e">
        <f>IF(ISNUMBER(Regressions!G147),ROUND(Regressions!G147, 1), NA())</f>
        <v>#N/A</v>
      </c>
      <c r="H137" s="333" t="e">
        <f>IF(ISNUMBER(Regressions!H147),ROUND(Regressions!H147, 1), NA())</f>
        <v>#N/A</v>
      </c>
      <c r="I137" s="230" t="e">
        <f>IF(ISNUMBER(Regressions!I147),ROUND(Regressions!I147, 1), NA())</f>
        <v>#N/A</v>
      </c>
      <c r="J137" s="334" t="e">
        <f>IF(ISNUMBER(Regressions!K147),ROUND(Regressions!K147, 1), NA())</f>
        <v>#N/A</v>
      </c>
      <c r="K137" s="332" t="e">
        <f>IF(ISNUMBER(Regressions!L147),ROUND(Regressions!L147, 1), NA())</f>
        <v>#N/A</v>
      </c>
      <c r="L137" s="231" t="e">
        <f>IF(ISNUMBER(Regressions!M147),ROUND(Regressions!M147, 1), NA())</f>
        <v>#N/A</v>
      </c>
      <c r="M137" s="333" t="e">
        <f>IF(ISNUMBER(Regressions!N147),ROUND(Regressions!N147, 1), NA())</f>
        <v>#N/A</v>
      </c>
      <c r="N137" s="230" t="e">
        <f>IF(ISNUMBER(Regressions!O147),ROUND(Regressions!O147, 1), NA())</f>
        <v>#N/A</v>
      </c>
      <c r="O137" s="334" t="e">
        <f>IF(ISNUMBER(Regressions!Q147),ROUND(Regressions!Q147, 1), NA())</f>
        <v>#N/A</v>
      </c>
      <c r="P137" s="332" t="e">
        <f>IF(ISNUMBER(Regressions!R147),ROUND(Regressions!R147, 1), NA())</f>
        <v>#N/A</v>
      </c>
      <c r="Q137" s="208" t="e">
        <f>IF(ISNUMBER(Regressions!S147),ROUND(Regressions!S147, 1), NA())</f>
        <v>#N/A</v>
      </c>
      <c r="R137" s="333" t="e">
        <f>IF(ISNUMBER(Regressions!T147),ROUND(Regressions!T147, 1), NA())</f>
        <v>#N/A</v>
      </c>
      <c r="S137" s="230" t="e">
        <f>IF(ISNUMBER(Regressions!U147),ROUND(Regressions!U147, 1), NA())</f>
        <v>#N/A</v>
      </c>
    </row>
    <row xmlns:x14ac="http://schemas.microsoft.com/office/spreadsheetml/2009/9/ac" r="138" x14ac:dyDescent="0.2">
      <c r="A138" s="329" t="str">
        <f>IF(ISBLANK(Regressions!A148), " ", Regressions!A148)</f>
        <v>Papua New Guinea</v>
      </c>
      <c r="B138" s="330">
        <f>IF(ISBLANK(Regressions!B148), " ", Regressions!B148)</f>
        <v>2010</v>
      </c>
      <c r="C138" s="335" t="str">
        <f>IF(ISBLANK(Regressions!C148), " ", Regressions!C148)</f>
        <v>Primary</v>
      </c>
      <c r="D138" s="331">
        <f>IF(ISBLANK(Regressions!D148), " ", Regressions!D148)</f>
        <v>1073790</v>
      </c>
      <c r="E138" s="207" t="e">
        <f>IF(ISNUMBER(Regressions!E148),ROUND(Regressions!E148, 1), NA())</f>
        <v>#N/A</v>
      </c>
      <c r="F138" s="332" t="e">
        <f>IF(ISNUMBER(Regressions!F148),ROUND(Regressions!F148, 1), NA())</f>
        <v>#N/A</v>
      </c>
      <c r="G138" s="229" t="e">
        <f>IF(ISNUMBER(Regressions!G148),ROUND(Regressions!G148, 1), NA())</f>
        <v>#N/A</v>
      </c>
      <c r="H138" s="333" t="e">
        <f>IF(ISNUMBER(Regressions!H148),ROUND(Regressions!H148, 1), NA())</f>
        <v>#N/A</v>
      </c>
      <c r="I138" s="230" t="e">
        <f>IF(ISNUMBER(Regressions!I148),ROUND(Regressions!I148, 1), NA())</f>
        <v>#N/A</v>
      </c>
      <c r="J138" s="334" t="e">
        <f>IF(ISNUMBER(Regressions!K148),ROUND(Regressions!K148, 1), NA())</f>
        <v>#N/A</v>
      </c>
      <c r="K138" s="332" t="e">
        <f>IF(ISNUMBER(Regressions!L148),ROUND(Regressions!L148, 1), NA())</f>
        <v>#N/A</v>
      </c>
      <c r="L138" s="231" t="e">
        <f>IF(ISNUMBER(Regressions!M148),ROUND(Regressions!M148, 1), NA())</f>
        <v>#N/A</v>
      </c>
      <c r="M138" s="333" t="e">
        <f>IF(ISNUMBER(Regressions!N148),ROUND(Regressions!N148, 1), NA())</f>
        <v>#N/A</v>
      </c>
      <c r="N138" s="230" t="e">
        <f>IF(ISNUMBER(Regressions!O148),ROUND(Regressions!O148, 1), NA())</f>
        <v>#N/A</v>
      </c>
      <c r="O138" s="334">
        <f>IF(ISNUMBER(Regressions!Q148),ROUND(Regressions!Q148, 1), NA())</f>
        <v>57</v>
      </c>
      <c r="P138" s="332">
        <f>IF(ISNUMBER(Regressions!R148),ROUND(Regressions!R148, 1), NA())</f>
        <v>54.2</v>
      </c>
      <c r="Q138" s="208">
        <f>IF(ISNUMBER(Regressions!S148),ROUND(Regressions!S148, 1), NA())</f>
        <v>11.5</v>
      </c>
      <c r="R138" s="333">
        <f>IF(ISNUMBER(Regressions!T148),ROUND(Regressions!T148, 1), NA())</f>
        <v>42.7</v>
      </c>
      <c r="S138" s="230">
        <f>IF(ISNUMBER(Regressions!U148),ROUND(Regressions!U148, 1), NA())</f>
        <v>45.8</v>
      </c>
    </row>
    <row xmlns:x14ac="http://schemas.microsoft.com/office/spreadsheetml/2009/9/ac" r="139" x14ac:dyDescent="0.2">
      <c r="A139" s="329" t="str">
        <f>IF(ISBLANK(Regressions!A149), " ", Regressions!A149)</f>
        <v>Papua New Guinea</v>
      </c>
      <c r="B139" s="330">
        <f>IF(ISBLANK(Regressions!B149), " ", Regressions!B149)</f>
        <v>2011</v>
      </c>
      <c r="C139" s="335" t="str">
        <f>IF(ISBLANK(Regressions!C149), " ", Regressions!C149)</f>
        <v>Primary</v>
      </c>
      <c r="D139" s="331">
        <f>IF(ISBLANK(Regressions!D149), " ", Regressions!D149)</f>
        <v>1103596</v>
      </c>
      <c r="E139" s="207">
        <f>IF(ISNUMBER(Regressions!E149),ROUND(Regressions!E149, 1), NA())</f>
        <v>83.3</v>
      </c>
      <c r="F139" s="332">
        <f>IF(ISNUMBER(Regressions!F149),ROUND(Regressions!F149, 1), NA())</f>
        <v>52.1</v>
      </c>
      <c r="G139" s="229">
        <f>IF(ISNUMBER(Regressions!G149),ROUND(Regressions!G149, 1), NA())</f>
        <v>45.8</v>
      </c>
      <c r="H139" s="333">
        <f>IF(ISNUMBER(Regressions!H149),ROUND(Regressions!H149, 1), NA())</f>
        <v>6.3</v>
      </c>
      <c r="I139" s="230">
        <f>IF(ISNUMBER(Regressions!I149),ROUND(Regressions!I149, 1), NA())</f>
        <v>47.9</v>
      </c>
      <c r="J139" s="334">
        <f>IF(ISNUMBER(Regressions!K149),ROUND(Regressions!K149, 1), NA())</f>
        <v>97.7</v>
      </c>
      <c r="K139" s="332">
        <f>IF(ISNUMBER(Regressions!L149),ROUND(Regressions!L149, 1), NA())</f>
        <v>57.7</v>
      </c>
      <c r="L139" s="231">
        <f>IF(ISNUMBER(Regressions!M149),ROUND(Regressions!M149, 1), NA())</f>
        <v>45.6</v>
      </c>
      <c r="M139" s="333">
        <f>IF(ISNUMBER(Regressions!N149),ROUND(Regressions!N149, 1), NA())</f>
        <v>12.1</v>
      </c>
      <c r="N139" s="230">
        <f>IF(ISNUMBER(Regressions!O149),ROUND(Regressions!O149, 1), NA())</f>
        <v>42.3</v>
      </c>
      <c r="O139" s="334">
        <f>IF(ISNUMBER(Regressions!Q149),ROUND(Regressions!Q149, 1), NA())</f>
        <v>57</v>
      </c>
      <c r="P139" s="332">
        <f>IF(ISNUMBER(Regressions!R149),ROUND(Regressions!R149, 1), NA())</f>
        <v>54.2</v>
      </c>
      <c r="Q139" s="208">
        <f>IF(ISNUMBER(Regressions!S149),ROUND(Regressions!S149, 1), NA())</f>
        <v>11.5</v>
      </c>
      <c r="R139" s="333">
        <f>IF(ISNUMBER(Regressions!T149),ROUND(Regressions!T149, 1), NA())</f>
        <v>42.7</v>
      </c>
      <c r="S139" s="230">
        <f>IF(ISNUMBER(Regressions!U149),ROUND(Regressions!U149, 1), NA())</f>
        <v>45.8</v>
      </c>
    </row>
    <row xmlns:x14ac="http://schemas.microsoft.com/office/spreadsheetml/2009/9/ac" r="140" x14ac:dyDescent="0.2">
      <c r="A140" s="329" t="str">
        <f>IF(ISBLANK(Regressions!A150), " ", Regressions!A150)</f>
        <v>Papua New Guinea</v>
      </c>
      <c r="B140" s="330">
        <f>IF(ISBLANK(Regressions!B150), " ", Regressions!B150)</f>
        <v>2012</v>
      </c>
      <c r="C140" s="335" t="str">
        <f>IF(ISBLANK(Regressions!C150), " ", Regressions!C150)</f>
        <v>Primary</v>
      </c>
      <c r="D140" s="331">
        <f>IF(ISBLANK(Regressions!D150), " ", Regressions!D150)</f>
        <v>1130987</v>
      </c>
      <c r="E140" s="207">
        <f>IF(ISNUMBER(Regressions!E150),ROUND(Regressions!E150, 1), NA())</f>
        <v>83.3</v>
      </c>
      <c r="F140" s="332">
        <f>IF(ISNUMBER(Regressions!F150),ROUND(Regressions!F150, 1), NA())</f>
        <v>52.1</v>
      </c>
      <c r="G140" s="229">
        <f>IF(ISNUMBER(Regressions!G150),ROUND(Regressions!G150, 1), NA())</f>
        <v>45.8</v>
      </c>
      <c r="H140" s="333">
        <f>IF(ISNUMBER(Regressions!H150),ROUND(Regressions!H150, 1), NA())</f>
        <v>6.3</v>
      </c>
      <c r="I140" s="230">
        <f>IF(ISNUMBER(Regressions!I150),ROUND(Regressions!I150, 1), NA())</f>
        <v>47.9</v>
      </c>
      <c r="J140" s="334">
        <f>IF(ISNUMBER(Regressions!K150),ROUND(Regressions!K150, 1), NA())</f>
        <v>97.7</v>
      </c>
      <c r="K140" s="332">
        <f>IF(ISNUMBER(Regressions!L150),ROUND(Regressions!L150, 1), NA())</f>
        <v>57.7</v>
      </c>
      <c r="L140" s="231">
        <f>IF(ISNUMBER(Regressions!M150),ROUND(Regressions!M150, 1), NA())</f>
        <v>45.6</v>
      </c>
      <c r="M140" s="333">
        <f>IF(ISNUMBER(Regressions!N150),ROUND(Regressions!N150, 1), NA())</f>
        <v>12.1</v>
      </c>
      <c r="N140" s="230">
        <f>IF(ISNUMBER(Regressions!O150),ROUND(Regressions!O150, 1), NA())</f>
        <v>42.3</v>
      </c>
      <c r="O140" s="334">
        <f>IF(ISNUMBER(Regressions!Q150),ROUND(Regressions!Q150, 1), NA())</f>
        <v>57</v>
      </c>
      <c r="P140" s="332">
        <f>IF(ISNUMBER(Regressions!R150),ROUND(Regressions!R150, 1), NA())</f>
        <v>54.2</v>
      </c>
      <c r="Q140" s="208">
        <f>IF(ISNUMBER(Regressions!S150),ROUND(Regressions!S150, 1), NA())</f>
        <v>11.5</v>
      </c>
      <c r="R140" s="333">
        <f>IF(ISNUMBER(Regressions!T150),ROUND(Regressions!T150, 1), NA())</f>
        <v>42.7</v>
      </c>
      <c r="S140" s="230">
        <f>IF(ISNUMBER(Regressions!U150),ROUND(Regressions!U150, 1), NA())</f>
        <v>45.8</v>
      </c>
    </row>
    <row xmlns:x14ac="http://schemas.microsoft.com/office/spreadsheetml/2009/9/ac" r="141" x14ac:dyDescent="0.2">
      <c r="A141" s="329" t="str">
        <f>IF(ISBLANK(Regressions!A151), " ", Regressions!A151)</f>
        <v>Papua New Guinea</v>
      </c>
      <c r="B141" s="330">
        <f>IF(ISBLANK(Regressions!B151), " ", Regressions!B151)</f>
        <v>2013</v>
      </c>
      <c r="C141" s="335" t="str">
        <f>IF(ISBLANK(Regressions!C151), " ", Regressions!C151)</f>
        <v>Primary</v>
      </c>
      <c r="D141" s="331">
        <f>IF(ISBLANK(Regressions!D151), " ", Regressions!D151)</f>
        <v>1157267</v>
      </c>
      <c r="E141" s="207">
        <f>IF(ISNUMBER(Regressions!E151),ROUND(Regressions!E151, 1), NA())</f>
        <v>83.3</v>
      </c>
      <c r="F141" s="332">
        <f>IF(ISNUMBER(Regressions!F151),ROUND(Regressions!F151, 1), NA())</f>
        <v>52.1</v>
      </c>
      <c r="G141" s="229">
        <f>IF(ISNUMBER(Regressions!G151),ROUND(Regressions!G151, 1), NA())</f>
        <v>45.8</v>
      </c>
      <c r="H141" s="333">
        <f>IF(ISNUMBER(Regressions!H151),ROUND(Regressions!H151, 1), NA())</f>
        <v>6.3</v>
      </c>
      <c r="I141" s="230">
        <f>IF(ISNUMBER(Regressions!I151),ROUND(Regressions!I151, 1), NA())</f>
        <v>47.9</v>
      </c>
      <c r="J141" s="334">
        <f>IF(ISNUMBER(Regressions!K151),ROUND(Regressions!K151, 1), NA())</f>
        <v>97.7</v>
      </c>
      <c r="K141" s="332">
        <f>IF(ISNUMBER(Regressions!L151),ROUND(Regressions!L151, 1), NA())</f>
        <v>57.7</v>
      </c>
      <c r="L141" s="231">
        <f>IF(ISNUMBER(Regressions!M151),ROUND(Regressions!M151, 1), NA())</f>
        <v>45.6</v>
      </c>
      <c r="M141" s="333">
        <f>IF(ISNUMBER(Regressions!N151),ROUND(Regressions!N151, 1), NA())</f>
        <v>12.1</v>
      </c>
      <c r="N141" s="230">
        <f>IF(ISNUMBER(Regressions!O151),ROUND(Regressions!O151, 1), NA())</f>
        <v>42.3</v>
      </c>
      <c r="O141" s="334">
        <f>IF(ISNUMBER(Regressions!Q151),ROUND(Regressions!Q151, 1), NA())</f>
        <v>57</v>
      </c>
      <c r="P141" s="332">
        <f>IF(ISNUMBER(Regressions!R151),ROUND(Regressions!R151, 1), NA())</f>
        <v>54.2</v>
      </c>
      <c r="Q141" s="208">
        <f>IF(ISNUMBER(Regressions!S151),ROUND(Regressions!S151, 1), NA())</f>
        <v>11.5</v>
      </c>
      <c r="R141" s="333">
        <f>IF(ISNUMBER(Regressions!T151),ROUND(Regressions!T151, 1), NA())</f>
        <v>42.7</v>
      </c>
      <c r="S141" s="230">
        <f>IF(ISNUMBER(Regressions!U151),ROUND(Regressions!U151, 1), NA())</f>
        <v>45.8</v>
      </c>
    </row>
    <row xmlns:x14ac="http://schemas.microsoft.com/office/spreadsheetml/2009/9/ac" r="142" x14ac:dyDescent="0.2">
      <c r="A142" s="329" t="str">
        <f>IF(ISBLANK(Regressions!A152), " ", Regressions!A152)</f>
        <v>Papua New Guinea</v>
      </c>
      <c r="B142" s="330">
        <f>IF(ISBLANK(Regressions!B152), " ", Regressions!B152)</f>
        <v>2014</v>
      </c>
      <c r="C142" s="335" t="str">
        <f>IF(ISBLANK(Regressions!C152), " ", Regressions!C152)</f>
        <v>Primary</v>
      </c>
      <c r="D142" s="331">
        <f>IF(ISBLANK(Regressions!D152), " ", Regressions!D152)</f>
        <v>1182740</v>
      </c>
      <c r="E142" s="207">
        <f>IF(ISNUMBER(Regressions!E152),ROUND(Regressions!E152, 1), NA())</f>
        <v>83.3</v>
      </c>
      <c r="F142" s="332">
        <f>IF(ISNUMBER(Regressions!F152),ROUND(Regressions!F152, 1), NA())</f>
        <v>52.1</v>
      </c>
      <c r="G142" s="229">
        <f>IF(ISNUMBER(Regressions!G152),ROUND(Regressions!G152, 1), NA())</f>
        <v>45.8</v>
      </c>
      <c r="H142" s="333">
        <f>IF(ISNUMBER(Regressions!H152),ROUND(Regressions!H152, 1), NA())</f>
        <v>6.3</v>
      </c>
      <c r="I142" s="230">
        <f>IF(ISNUMBER(Regressions!I152),ROUND(Regressions!I152, 1), NA())</f>
        <v>47.9</v>
      </c>
      <c r="J142" s="334">
        <f>IF(ISNUMBER(Regressions!K152),ROUND(Regressions!K152, 1), NA())</f>
        <v>97.7</v>
      </c>
      <c r="K142" s="332">
        <f>IF(ISNUMBER(Regressions!L152),ROUND(Regressions!L152, 1), NA())</f>
        <v>57.7</v>
      </c>
      <c r="L142" s="231">
        <f>IF(ISNUMBER(Regressions!M152),ROUND(Regressions!M152, 1), NA())</f>
        <v>45.6</v>
      </c>
      <c r="M142" s="333">
        <f>IF(ISNUMBER(Regressions!N152),ROUND(Regressions!N152, 1), NA())</f>
        <v>12.1</v>
      </c>
      <c r="N142" s="230">
        <f>IF(ISNUMBER(Regressions!O152),ROUND(Regressions!O152, 1), NA())</f>
        <v>42.3</v>
      </c>
      <c r="O142" s="334">
        <f>IF(ISNUMBER(Regressions!Q152),ROUND(Regressions!Q152, 1), NA())</f>
        <v>57</v>
      </c>
      <c r="P142" s="332">
        <f>IF(ISNUMBER(Regressions!R152),ROUND(Regressions!R152, 1), NA())</f>
        <v>54.2</v>
      </c>
      <c r="Q142" s="208">
        <f>IF(ISNUMBER(Regressions!S152),ROUND(Regressions!S152, 1), NA())</f>
        <v>11.5</v>
      </c>
      <c r="R142" s="333">
        <f>IF(ISNUMBER(Regressions!T152),ROUND(Regressions!T152, 1), NA())</f>
        <v>42.7</v>
      </c>
      <c r="S142" s="230">
        <f>IF(ISNUMBER(Regressions!U152),ROUND(Regressions!U152, 1), NA())</f>
        <v>45.8</v>
      </c>
    </row>
    <row xmlns:x14ac="http://schemas.microsoft.com/office/spreadsheetml/2009/9/ac" r="143" x14ac:dyDescent="0.2">
      <c r="A143" s="329" t="str">
        <f>IF(ISBLANK(Regressions!A153), " ", Regressions!A153)</f>
        <v>Papua New Guinea</v>
      </c>
      <c r="B143" s="330">
        <f>IF(ISBLANK(Regressions!B153), " ", Regressions!B153)</f>
        <v>2015</v>
      </c>
      <c r="C143" s="335" t="str">
        <f>IF(ISBLANK(Regressions!C153), " ", Regressions!C153)</f>
        <v>Primary</v>
      </c>
      <c r="D143" s="331">
        <f>IF(ISBLANK(Regressions!D153), " ", Regressions!D153)</f>
        <v>1206723</v>
      </c>
      <c r="E143" s="207">
        <f>IF(ISNUMBER(Regressions!E153),ROUND(Regressions!E153, 1), NA())</f>
        <v>83.3</v>
      </c>
      <c r="F143" s="332">
        <f>IF(ISNUMBER(Regressions!F153),ROUND(Regressions!F153, 1), NA())</f>
        <v>52.1</v>
      </c>
      <c r="G143" s="229">
        <f>IF(ISNUMBER(Regressions!G153),ROUND(Regressions!G153, 1), NA())</f>
        <v>45.8</v>
      </c>
      <c r="H143" s="333">
        <f>IF(ISNUMBER(Regressions!H153),ROUND(Regressions!H153, 1), NA())</f>
        <v>6.3</v>
      </c>
      <c r="I143" s="230">
        <f>IF(ISNUMBER(Regressions!I153),ROUND(Regressions!I153, 1), NA())</f>
        <v>47.9</v>
      </c>
      <c r="J143" s="334">
        <f>IF(ISNUMBER(Regressions!K153),ROUND(Regressions!K153, 1), NA())</f>
        <v>97.7</v>
      </c>
      <c r="K143" s="332">
        <f>IF(ISNUMBER(Regressions!L153),ROUND(Regressions!L153, 1), NA())</f>
        <v>57.7</v>
      </c>
      <c r="L143" s="231">
        <f>IF(ISNUMBER(Regressions!M153),ROUND(Regressions!M153, 1), NA())</f>
        <v>45.6</v>
      </c>
      <c r="M143" s="333">
        <f>IF(ISNUMBER(Regressions!N153),ROUND(Regressions!N153, 1), NA())</f>
        <v>12.1</v>
      </c>
      <c r="N143" s="230">
        <f>IF(ISNUMBER(Regressions!O153),ROUND(Regressions!O153, 1), NA())</f>
        <v>42.3</v>
      </c>
      <c r="O143" s="334">
        <f>IF(ISNUMBER(Regressions!Q153),ROUND(Regressions!Q153, 1), NA())</f>
        <v>57</v>
      </c>
      <c r="P143" s="332">
        <f>IF(ISNUMBER(Regressions!R153),ROUND(Regressions!R153, 1), NA())</f>
        <v>54.2</v>
      </c>
      <c r="Q143" s="208">
        <f>IF(ISNUMBER(Regressions!S153),ROUND(Regressions!S153, 1), NA())</f>
        <v>11.5</v>
      </c>
      <c r="R143" s="333">
        <f>IF(ISNUMBER(Regressions!T153),ROUND(Regressions!T153, 1), NA())</f>
        <v>42.7</v>
      </c>
      <c r="S143" s="230">
        <f>IF(ISNUMBER(Regressions!U153),ROUND(Regressions!U153, 1), NA())</f>
        <v>45.8</v>
      </c>
    </row>
    <row xmlns:x14ac="http://schemas.microsoft.com/office/spreadsheetml/2009/9/ac" r="144" x14ac:dyDescent="0.2">
      <c r="A144" s="329" t="str">
        <f>IF(ISBLANK(Regressions!A154), " ", Regressions!A154)</f>
        <v>Papua New Guinea</v>
      </c>
      <c r="B144" s="330">
        <f>IF(ISBLANK(Regressions!B154), " ", Regressions!B154)</f>
        <v>2016</v>
      </c>
      <c r="C144" s="335" t="str">
        <f>IF(ISBLANK(Regressions!C154), " ", Regressions!C154)</f>
        <v>Primary</v>
      </c>
      <c r="D144" s="331">
        <f>IF(ISBLANK(Regressions!D154), " ", Regressions!D154)</f>
        <v>1229709</v>
      </c>
      <c r="E144" s="207">
        <f>IF(ISNUMBER(Regressions!E154),ROUND(Regressions!E154, 1), NA())</f>
        <v>83.3</v>
      </c>
      <c r="F144" s="332">
        <f>IF(ISNUMBER(Regressions!F154),ROUND(Regressions!F154, 1), NA())</f>
        <v>52.1</v>
      </c>
      <c r="G144" s="229">
        <f>IF(ISNUMBER(Regressions!G154),ROUND(Regressions!G154, 1), NA())</f>
        <v>45.8</v>
      </c>
      <c r="H144" s="333">
        <f>IF(ISNUMBER(Regressions!H154),ROUND(Regressions!H154, 1), NA())</f>
        <v>6.3</v>
      </c>
      <c r="I144" s="230">
        <f>IF(ISNUMBER(Regressions!I154),ROUND(Regressions!I154, 1), NA())</f>
        <v>47.9</v>
      </c>
      <c r="J144" s="334">
        <f>IF(ISNUMBER(Regressions!K154),ROUND(Regressions!K154, 1), NA())</f>
        <v>97.7</v>
      </c>
      <c r="K144" s="332">
        <f>IF(ISNUMBER(Regressions!L154),ROUND(Regressions!L154, 1), NA())</f>
        <v>57.7</v>
      </c>
      <c r="L144" s="231">
        <f>IF(ISNUMBER(Regressions!M154),ROUND(Regressions!M154, 1), NA())</f>
        <v>45.6</v>
      </c>
      <c r="M144" s="333">
        <f>IF(ISNUMBER(Regressions!N154),ROUND(Regressions!N154, 1), NA())</f>
        <v>12.1</v>
      </c>
      <c r="N144" s="230">
        <f>IF(ISNUMBER(Regressions!O154),ROUND(Regressions!O154, 1), NA())</f>
        <v>42.3</v>
      </c>
      <c r="O144" s="334">
        <f>IF(ISNUMBER(Regressions!Q154),ROUND(Regressions!Q154, 1), NA())</f>
        <v>57</v>
      </c>
      <c r="P144" s="332">
        <f>IF(ISNUMBER(Regressions!R154),ROUND(Regressions!R154, 1), NA())</f>
        <v>54.2</v>
      </c>
      <c r="Q144" s="208">
        <f>IF(ISNUMBER(Regressions!S154),ROUND(Regressions!S154, 1), NA())</f>
        <v>11.5</v>
      </c>
      <c r="R144" s="333">
        <f>IF(ISNUMBER(Regressions!T154),ROUND(Regressions!T154, 1), NA())</f>
        <v>42.7</v>
      </c>
      <c r="S144" s="230">
        <f>IF(ISNUMBER(Regressions!U154),ROUND(Regressions!U154, 1), NA())</f>
        <v>45.8</v>
      </c>
    </row>
    <row xmlns:x14ac="http://schemas.microsoft.com/office/spreadsheetml/2009/9/ac" r="145" x14ac:dyDescent="0.2">
      <c r="A145" s="329" t="str">
        <f>IF(ISBLANK(Regressions!A155), " ", Regressions!A155)</f>
        <v>Papua New Guinea</v>
      </c>
      <c r="B145" s="330">
        <f>IF(ISBLANK(Regressions!B155), " ", Regressions!B155)</f>
        <v>2017</v>
      </c>
      <c r="C145" s="335" t="str">
        <f>IF(ISBLANK(Regressions!C155), " ", Regressions!C155)</f>
        <v>Primary</v>
      </c>
      <c r="D145" s="331">
        <f>IF(ISBLANK(Regressions!D155), " ", Regressions!D155)</f>
        <v>1251188</v>
      </c>
      <c r="E145" s="207">
        <f>IF(ISNUMBER(Regressions!E155),ROUND(Regressions!E155, 1), NA())</f>
        <v>83.3</v>
      </c>
      <c r="F145" s="332">
        <f>IF(ISNUMBER(Regressions!F155),ROUND(Regressions!F155, 1), NA())</f>
        <v>52.1</v>
      </c>
      <c r="G145" s="229">
        <f>IF(ISNUMBER(Regressions!G155),ROUND(Regressions!G155, 1), NA())</f>
        <v>45.8</v>
      </c>
      <c r="H145" s="333">
        <f>IF(ISNUMBER(Regressions!H155),ROUND(Regressions!H155, 1), NA())</f>
        <v>6.3</v>
      </c>
      <c r="I145" s="230">
        <f>IF(ISNUMBER(Regressions!I155),ROUND(Regressions!I155, 1), NA())</f>
        <v>47.9</v>
      </c>
      <c r="J145" s="334">
        <f>IF(ISNUMBER(Regressions!K155),ROUND(Regressions!K155, 1), NA())</f>
        <v>97.7</v>
      </c>
      <c r="K145" s="332">
        <f>IF(ISNUMBER(Regressions!L155),ROUND(Regressions!L155, 1), NA())</f>
        <v>57.7</v>
      </c>
      <c r="L145" s="231">
        <f>IF(ISNUMBER(Regressions!M155),ROUND(Regressions!M155, 1), NA())</f>
        <v>45.6</v>
      </c>
      <c r="M145" s="333">
        <f>IF(ISNUMBER(Regressions!N155),ROUND(Regressions!N155, 1), NA())</f>
        <v>12.1</v>
      </c>
      <c r="N145" s="230">
        <f>IF(ISNUMBER(Regressions!O155),ROUND(Regressions!O155, 1), NA())</f>
        <v>42.3</v>
      </c>
      <c r="O145" s="334">
        <f>IF(ISNUMBER(Regressions!Q155),ROUND(Regressions!Q155, 1), NA())</f>
        <v>57</v>
      </c>
      <c r="P145" s="332">
        <f>IF(ISNUMBER(Regressions!R155),ROUND(Regressions!R155, 1), NA())</f>
        <v>54.2</v>
      </c>
      <c r="Q145" s="208">
        <f>IF(ISNUMBER(Regressions!S155),ROUND(Regressions!S155, 1), NA())</f>
        <v>11.5</v>
      </c>
      <c r="R145" s="333">
        <f>IF(ISNUMBER(Regressions!T155),ROUND(Regressions!T155, 1), NA())</f>
        <v>42.7</v>
      </c>
      <c r="S145" s="230">
        <f>IF(ISNUMBER(Regressions!U155),ROUND(Regressions!U155, 1), NA())</f>
        <v>45.8</v>
      </c>
    </row>
    <row xmlns:x14ac="http://schemas.microsoft.com/office/spreadsheetml/2009/9/ac" r="146" x14ac:dyDescent="0.2">
      <c r="A146" s="329" t="str">
        <f>IF(ISBLANK(Regressions!A156), " ", Regressions!A156)</f>
        <v>Papua New Guinea</v>
      </c>
      <c r="B146" s="330">
        <f>IF(ISBLANK(Regressions!B156), " ", Regressions!B156)</f>
        <v>2018</v>
      </c>
      <c r="C146" s="335" t="str">
        <f>IF(ISBLANK(Regressions!C156), " ", Regressions!C156)</f>
        <v>Primary</v>
      </c>
      <c r="D146" s="331">
        <f>IF(ISBLANK(Regressions!D156), " ", Regressions!D156)</f>
        <v>1273233</v>
      </c>
      <c r="E146" s="207">
        <f>IF(ISNUMBER(Regressions!E156),ROUND(Regressions!E156, 1), NA())</f>
        <v>83.3</v>
      </c>
      <c r="F146" s="332">
        <f>IF(ISNUMBER(Regressions!F156),ROUND(Regressions!F156, 1), NA())</f>
        <v>52.1</v>
      </c>
      <c r="G146" s="229">
        <f>IF(ISNUMBER(Regressions!G156),ROUND(Regressions!G156, 1), NA())</f>
        <v>45.8</v>
      </c>
      <c r="H146" s="333">
        <f>IF(ISNUMBER(Regressions!H156),ROUND(Regressions!H156, 1), NA())</f>
        <v>6.3</v>
      </c>
      <c r="I146" s="230">
        <f>IF(ISNUMBER(Regressions!I156),ROUND(Regressions!I156, 1), NA())</f>
        <v>47.9</v>
      </c>
      <c r="J146" s="334">
        <f>IF(ISNUMBER(Regressions!K156),ROUND(Regressions!K156, 1), NA())</f>
        <v>97.7</v>
      </c>
      <c r="K146" s="332">
        <f>IF(ISNUMBER(Regressions!L156),ROUND(Regressions!L156, 1), NA())</f>
        <v>57.7</v>
      </c>
      <c r="L146" s="231">
        <f>IF(ISNUMBER(Regressions!M156),ROUND(Regressions!M156, 1), NA())</f>
        <v>45.6</v>
      </c>
      <c r="M146" s="333">
        <f>IF(ISNUMBER(Regressions!N156),ROUND(Regressions!N156, 1), NA())</f>
        <v>12.1</v>
      </c>
      <c r="N146" s="230">
        <f>IF(ISNUMBER(Regressions!O156),ROUND(Regressions!O156, 1), NA())</f>
        <v>42.3</v>
      </c>
      <c r="O146" s="334">
        <f>IF(ISNUMBER(Regressions!Q156),ROUND(Regressions!Q156, 1), NA())</f>
        <v>57</v>
      </c>
      <c r="P146" s="332">
        <f>IF(ISNUMBER(Regressions!R156),ROUND(Regressions!R156, 1), NA())</f>
        <v>54.2</v>
      </c>
      <c r="Q146" s="208">
        <f>IF(ISNUMBER(Regressions!S156),ROUND(Regressions!S156, 1), NA())</f>
        <v>11.5</v>
      </c>
      <c r="R146" s="333">
        <f>IF(ISNUMBER(Regressions!T156),ROUND(Regressions!T156, 1), NA())</f>
        <v>42.7</v>
      </c>
      <c r="S146" s="230">
        <f>IF(ISNUMBER(Regressions!U156),ROUND(Regressions!U156, 1), NA())</f>
        <v>45.8</v>
      </c>
    </row>
    <row xmlns:x14ac="http://schemas.microsoft.com/office/spreadsheetml/2009/9/ac" r="147" x14ac:dyDescent="0.2">
      <c r="A147" s="329" t="str">
        <f>IF(ISBLANK(Regressions!A157), " ", Regressions!A157)</f>
        <v>Papua New Guinea</v>
      </c>
      <c r="B147" s="330">
        <f>IF(ISBLANK(Regressions!B157), " ", Regressions!B157)</f>
        <v>2019</v>
      </c>
      <c r="C147" s="335" t="str">
        <f>IF(ISBLANK(Regressions!C157), " ", Regressions!C157)</f>
        <v>Primary</v>
      </c>
      <c r="D147" s="331">
        <f>IF(ISBLANK(Regressions!D157), " ", Regressions!D157)</f>
        <v>1294699</v>
      </c>
      <c r="E147" s="207">
        <f>IF(ISNUMBER(Regressions!E157),ROUND(Regressions!E157, 1), NA())</f>
        <v>83.3</v>
      </c>
      <c r="F147" s="332">
        <f>IF(ISNUMBER(Regressions!F157),ROUND(Regressions!F157, 1), NA())</f>
        <v>52.1</v>
      </c>
      <c r="G147" s="229">
        <f>IF(ISNUMBER(Regressions!G157),ROUND(Regressions!G157, 1), NA())</f>
        <v>45.8</v>
      </c>
      <c r="H147" s="333">
        <f>IF(ISNUMBER(Regressions!H157),ROUND(Regressions!H157, 1), NA())</f>
        <v>6.3</v>
      </c>
      <c r="I147" s="230">
        <f>IF(ISNUMBER(Regressions!I157),ROUND(Regressions!I157, 1), NA())</f>
        <v>47.9</v>
      </c>
      <c r="J147" s="334">
        <f>IF(ISNUMBER(Regressions!K157),ROUND(Regressions!K157, 1), NA())</f>
        <v>97.7</v>
      </c>
      <c r="K147" s="332">
        <f>IF(ISNUMBER(Regressions!L157),ROUND(Regressions!L157, 1), NA())</f>
        <v>57.7</v>
      </c>
      <c r="L147" s="231">
        <f>IF(ISNUMBER(Regressions!M157),ROUND(Regressions!M157, 1), NA())</f>
        <v>45.6</v>
      </c>
      <c r="M147" s="333">
        <f>IF(ISNUMBER(Regressions!N157),ROUND(Regressions!N157, 1), NA())</f>
        <v>12.1</v>
      </c>
      <c r="N147" s="230">
        <f>IF(ISNUMBER(Regressions!O157),ROUND(Regressions!O157, 1), NA())</f>
        <v>42.3</v>
      </c>
      <c r="O147" s="334">
        <f>IF(ISNUMBER(Regressions!Q157),ROUND(Regressions!Q157, 1), NA())</f>
        <v>57</v>
      </c>
      <c r="P147" s="332">
        <f>IF(ISNUMBER(Regressions!R157),ROUND(Regressions!R157, 1), NA())</f>
        <v>54.2</v>
      </c>
      <c r="Q147" s="208">
        <f>IF(ISNUMBER(Regressions!S157),ROUND(Regressions!S157, 1), NA())</f>
        <v>11.5</v>
      </c>
      <c r="R147" s="333">
        <f>IF(ISNUMBER(Regressions!T157),ROUND(Regressions!T157, 1), NA())</f>
        <v>42.7</v>
      </c>
      <c r="S147" s="230">
        <f>IF(ISNUMBER(Regressions!U157),ROUND(Regressions!U157, 1), NA())</f>
        <v>45.8</v>
      </c>
    </row>
    <row xmlns:x14ac="http://schemas.microsoft.com/office/spreadsheetml/2009/9/ac" r="148" x14ac:dyDescent="0.2">
      <c r="A148" s="329" t="str">
        <f>IF(ISBLANK(Regressions!A158), " ", Regressions!A158)</f>
        <v>Papua New Guinea</v>
      </c>
      <c r="B148" s="330">
        <f>IF(ISBLANK(Regressions!B158), " ", Regressions!B158)</f>
        <v>2020</v>
      </c>
      <c r="C148" s="335" t="str">
        <f>IF(ISBLANK(Regressions!C158), " ", Regressions!C158)</f>
        <v>Primary</v>
      </c>
      <c r="D148" s="331">
        <f>IF(ISBLANK(Regressions!D158), " ", Regressions!D158)</f>
        <v>1315300</v>
      </c>
      <c r="E148" s="207">
        <f>IF(ISNUMBER(Regressions!E158),ROUND(Regressions!E158, 1), NA())</f>
        <v>83.3</v>
      </c>
      <c r="F148" s="332">
        <f>IF(ISNUMBER(Regressions!F158),ROUND(Regressions!F158, 1), NA())</f>
        <v>52.1</v>
      </c>
      <c r="G148" s="229">
        <f>IF(ISNUMBER(Regressions!G158),ROUND(Regressions!G158, 1), NA())</f>
        <v>45.8</v>
      </c>
      <c r="H148" s="333">
        <f>IF(ISNUMBER(Regressions!H158),ROUND(Regressions!H158, 1), NA())</f>
        <v>6.3</v>
      </c>
      <c r="I148" s="230">
        <f>IF(ISNUMBER(Regressions!I158),ROUND(Regressions!I158, 1), NA())</f>
        <v>47.9</v>
      </c>
      <c r="J148" s="334">
        <f>IF(ISNUMBER(Regressions!K158),ROUND(Regressions!K158, 1), NA())</f>
        <v>97.7</v>
      </c>
      <c r="K148" s="332">
        <f>IF(ISNUMBER(Regressions!L158),ROUND(Regressions!L158, 1), NA())</f>
        <v>57.7</v>
      </c>
      <c r="L148" s="231">
        <f>IF(ISNUMBER(Regressions!M158),ROUND(Regressions!M158, 1), NA())</f>
        <v>45.6</v>
      </c>
      <c r="M148" s="333">
        <f>IF(ISNUMBER(Regressions!N158),ROUND(Regressions!N158, 1), NA())</f>
        <v>12.1</v>
      </c>
      <c r="N148" s="230">
        <f>IF(ISNUMBER(Regressions!O158),ROUND(Regressions!O158, 1), NA())</f>
        <v>42.3</v>
      </c>
      <c r="O148" s="334">
        <f>IF(ISNUMBER(Regressions!Q158),ROUND(Regressions!Q158, 1), NA())</f>
        <v>57</v>
      </c>
      <c r="P148" s="332">
        <f>IF(ISNUMBER(Regressions!R158),ROUND(Regressions!R158, 1), NA())</f>
        <v>54.2</v>
      </c>
      <c r="Q148" s="208">
        <f>IF(ISNUMBER(Regressions!S158),ROUND(Regressions!S158, 1), NA())</f>
        <v>11.5</v>
      </c>
      <c r="R148" s="333">
        <f>IF(ISNUMBER(Regressions!T158),ROUND(Regressions!T158, 1), NA())</f>
        <v>42.7</v>
      </c>
      <c r="S148" s="230">
        <f>IF(ISNUMBER(Regressions!U158),ROUND(Regressions!U158, 1), NA())</f>
        <v>45.8</v>
      </c>
    </row>
    <row xmlns:x14ac="http://schemas.microsoft.com/office/spreadsheetml/2009/9/ac" r="149" x14ac:dyDescent="0.2">
      <c r="A149" s="380" t="str">
        <f>IF(ISBLANK(Regressions!A159), " ", Regressions!A159)</f>
        <v>Papua New Guinea</v>
      </c>
      <c r="B149" s="381">
        <f>IF(ISBLANK(Regressions!B159), " ", Regressions!B159)</f>
        <v>2021</v>
      </c>
      <c r="C149" s="382" t="str">
        <f>IF(ISBLANK(Regressions!C159), " ", Regressions!C159)</f>
        <v>Primary</v>
      </c>
      <c r="D149" s="383">
        <f>IF(ISBLANK(Regressions!D159), " ", Regressions!D159)</f>
        <v>1333704</v>
      </c>
      <c r="E149" s="386">
        <f>IF(ISNUMBER(Regressions!E159),ROUND(Regressions!E159, 1), NA())</f>
        <v>83.3</v>
      </c>
      <c r="F149" s="384">
        <f>IF(ISNUMBER(Regressions!F159),ROUND(Regressions!F159, 1), NA())</f>
        <v>52.1</v>
      </c>
      <c r="G149" s="387">
        <f>IF(ISNUMBER(Regressions!G159),ROUND(Regressions!G159, 1), NA())</f>
        <v>45.8</v>
      </c>
      <c r="H149" s="385">
        <f>IF(ISNUMBER(Regressions!H159),ROUND(Regressions!H159, 1), NA())</f>
        <v>6.3</v>
      </c>
      <c r="I149" s="388">
        <f>IF(ISNUMBER(Regressions!I159),ROUND(Regressions!I159, 1), NA())</f>
        <v>47.9</v>
      </c>
      <c r="J149" s="386">
        <f>IF(ISNUMBER(Regressions!K159),ROUND(Regressions!K159, 1), NA())</f>
        <v>97.7</v>
      </c>
      <c r="K149" s="384">
        <f>IF(ISNUMBER(Regressions!L159),ROUND(Regressions!L159, 1), NA())</f>
        <v>57.7</v>
      </c>
      <c r="L149" s="389">
        <f>IF(ISNUMBER(Regressions!M159),ROUND(Regressions!M159, 1), NA())</f>
        <v>45.6</v>
      </c>
      <c r="M149" s="385">
        <f>IF(ISNUMBER(Regressions!N159),ROUND(Regressions!N159, 1), NA())</f>
        <v>12.1</v>
      </c>
      <c r="N149" s="388">
        <f>IF(ISNUMBER(Regressions!O159),ROUND(Regressions!O159, 1), NA())</f>
        <v>42.3</v>
      </c>
      <c r="O149" s="386">
        <f>IF(ISNUMBER(Regressions!Q159),ROUND(Regressions!Q159, 1), NA())</f>
        <v>57</v>
      </c>
      <c r="P149" s="384">
        <f>IF(ISNUMBER(Regressions!R159),ROUND(Regressions!R159, 1), NA())</f>
        <v>54.2</v>
      </c>
      <c r="Q149" s="390">
        <f>IF(ISNUMBER(Regressions!S159),ROUND(Regressions!S159, 1), NA())</f>
        <v>11.5</v>
      </c>
      <c r="R149" s="385">
        <f>IF(ISNUMBER(Regressions!T159),ROUND(Regressions!T159, 1), NA())</f>
        <v>42.7</v>
      </c>
      <c r="S149" s="388">
        <f>IF(ISNUMBER(Regressions!U159),ROUND(Regressions!U159, 1), NA())</f>
        <v>45.8</v>
      </c>
      <c r="T149" s="379"/>
      <c r="U149" s="379"/>
      <c r="V149" s="379"/>
      <c r="W149" s="379"/>
      <c r="X149" s="379"/>
      <c r="Y149" s="379"/>
      <c r="Z149" s="379"/>
      <c r="AA149" s="379"/>
      <c r="AB149" s="379"/>
      <c r="AC149" s="379"/>
    </row>
    <row xmlns:x14ac="http://schemas.microsoft.com/office/spreadsheetml/2009/9/ac" r="150" x14ac:dyDescent="0.2">
      <c r="A150" s="329" t="str">
        <f>IF(ISBLANK(Regressions!A160), " ", Regressions!A160)</f>
        <v>Papua New Guinea</v>
      </c>
      <c r="B150" s="330">
        <f>IF(ISBLANK(Regressions!B160), " ", Regressions!B160)</f>
        <v>2022</v>
      </c>
      <c r="C150" s="335" t="str">
        <f>IF(ISBLANK(Regressions!C160), " ", Regressions!C160)</f>
        <v>Primary</v>
      </c>
      <c r="D150" s="331">
        <f>IF(ISBLANK(Regressions!D160), " ", Regressions!D160)</f>
        <v>1351268</v>
      </c>
      <c r="E150" s="207">
        <f>IF(ISNUMBER(Regressions!E160),ROUND(Regressions!E160, 1), NA())</f>
        <v>83.3</v>
      </c>
      <c r="F150" s="332">
        <f>IF(ISNUMBER(Regressions!F160),ROUND(Regressions!F160, 1), NA())</f>
        <v>52.1</v>
      </c>
      <c r="G150" s="229">
        <f>IF(ISNUMBER(Regressions!G160),ROUND(Regressions!G160, 1), NA())</f>
        <v>45.8</v>
      </c>
      <c r="H150" s="333">
        <f>IF(ISNUMBER(Regressions!H160),ROUND(Regressions!H160, 1), NA())</f>
        <v>6.3</v>
      </c>
      <c r="I150" s="230">
        <f>IF(ISNUMBER(Regressions!I160),ROUND(Regressions!I160, 1), NA())</f>
        <v>47.9</v>
      </c>
      <c r="J150" s="334">
        <f>IF(ISNUMBER(Regressions!K160),ROUND(Regressions!K160, 1), NA())</f>
        <v>97.7</v>
      </c>
      <c r="K150" s="332">
        <f>IF(ISNUMBER(Regressions!L160),ROUND(Regressions!L160, 1), NA())</f>
        <v>57.7</v>
      </c>
      <c r="L150" s="231">
        <f>IF(ISNUMBER(Regressions!M160),ROUND(Regressions!M160, 1), NA())</f>
        <v>45.6</v>
      </c>
      <c r="M150" s="333">
        <f>IF(ISNUMBER(Regressions!N160),ROUND(Regressions!N160, 1), NA())</f>
        <v>12.1</v>
      </c>
      <c r="N150" s="230">
        <f>IF(ISNUMBER(Regressions!O160),ROUND(Regressions!O160, 1), NA())</f>
        <v>42.3</v>
      </c>
      <c r="O150" s="334">
        <f>IF(ISNUMBER(Regressions!Q160),ROUND(Regressions!Q160, 1), NA())</f>
        <v>57</v>
      </c>
      <c r="P150" s="332">
        <f>IF(ISNUMBER(Regressions!R160),ROUND(Regressions!R160, 1), NA())</f>
        <v>54.2</v>
      </c>
      <c r="Q150" s="208">
        <f>IF(ISNUMBER(Regressions!S160),ROUND(Regressions!S160, 1), NA())</f>
        <v>11.5</v>
      </c>
      <c r="R150" s="333">
        <f>IF(ISNUMBER(Regressions!T160),ROUND(Regressions!T160, 1), NA())</f>
        <v>42.7</v>
      </c>
      <c r="S150" s="230">
        <f>IF(ISNUMBER(Regressions!U160),ROUND(Regressions!U160, 1), NA())</f>
        <v>45.8</v>
      </c>
    </row>
    <row xmlns:x14ac="http://schemas.microsoft.com/office/spreadsheetml/2009/9/ac" r="151" x14ac:dyDescent="0.2">
      <c r="A151" s="336" t="str">
        <f>IF(ISBLANK(Regressions!A161), " ", Regressions!A161)</f>
        <v>Papua New Guinea</v>
      </c>
      <c r="B151" s="337">
        <f>IF(ISBLANK(Regressions!B161), " ", Regressions!B161)</f>
        <v>2023</v>
      </c>
      <c r="C151" s="338" t="str">
        <f>IF(ISBLANK(Regressions!C161), " ", Regressions!C161)</f>
        <v>Primary</v>
      </c>
      <c r="D151" s="339">
        <f>IF(ISBLANK(Regressions!D161), " ", Regressions!D161)</f>
        <v>1366216</v>
      </c>
      <c r="E151" s="340">
        <f>IF(ISNUMBER(Regressions!E161),ROUND(Regressions!E161, 1), NA())</f>
        <v>83.3</v>
      </c>
      <c r="F151" s="341">
        <f>IF(ISNUMBER(Regressions!F161),ROUND(Regressions!F161, 1), NA())</f>
        <v>52.1</v>
      </c>
      <c r="G151" s="342">
        <f>IF(ISNUMBER(Regressions!G161),ROUND(Regressions!G161, 1), NA())</f>
        <v>45.8</v>
      </c>
      <c r="H151" s="343">
        <f>IF(ISNUMBER(Regressions!H161),ROUND(Regressions!H161, 1), NA())</f>
        <v>6.3</v>
      </c>
      <c r="I151" s="344">
        <f>IF(ISNUMBER(Regressions!I161),ROUND(Regressions!I161, 1), NA())</f>
        <v>47.9</v>
      </c>
      <c r="J151" s="345">
        <f>IF(ISNUMBER(Regressions!K161),ROUND(Regressions!K161, 1), NA())</f>
        <v>97.7</v>
      </c>
      <c r="K151" s="341">
        <f>IF(ISNUMBER(Regressions!L161),ROUND(Regressions!L161, 1), NA())</f>
        <v>57.7</v>
      </c>
      <c r="L151" s="346">
        <f>IF(ISNUMBER(Regressions!M161),ROUND(Regressions!M161, 1), NA())</f>
        <v>45.6</v>
      </c>
      <c r="M151" s="343">
        <f>IF(ISNUMBER(Regressions!N161),ROUND(Regressions!N161, 1), NA())</f>
        <v>12.1</v>
      </c>
      <c r="N151" s="344">
        <f>IF(ISNUMBER(Regressions!O161),ROUND(Regressions!O161, 1), NA())</f>
        <v>42.3</v>
      </c>
      <c r="O151" s="345">
        <f>IF(ISNUMBER(Regressions!Q161),ROUND(Regressions!Q161, 1), NA())</f>
        <v>57</v>
      </c>
      <c r="P151" s="341">
        <f>IF(ISNUMBER(Regressions!R161),ROUND(Regressions!R161, 1), NA())</f>
        <v>54.2</v>
      </c>
      <c r="Q151" s="347">
        <f>IF(ISNUMBER(Regressions!S161),ROUND(Regressions!S161, 1), NA())</f>
        <v>11.5</v>
      </c>
      <c r="R151" s="343">
        <f>IF(ISNUMBER(Regressions!T161),ROUND(Regressions!T161, 1), NA())</f>
        <v>42.7</v>
      </c>
      <c r="S151" s="344">
        <f>IF(ISNUMBER(Regressions!U161),ROUND(Regressions!U161, 1), NA())</f>
        <v>45.8</v>
      </c>
    </row>
    <row xmlns:x14ac="http://schemas.microsoft.com/office/spreadsheetml/2009/9/ac" r="152" hidden="true" x14ac:dyDescent="0.2">
      <c r="A152" s="329" t="str">
        <f>IF(ISBLANK(Regressions!A162), " ", Regressions!A162)</f>
        <v>Papua New Guinea</v>
      </c>
      <c r="B152" s="330">
        <f>IF(ISBLANK(Regressions!B162), " ", Regressions!B162)</f>
        <v>2024</v>
      </c>
      <c r="C152" s="335" t="str">
        <f>IF(ISBLANK(Regressions!C162), " ", Regressions!C162)</f>
        <v>Primary</v>
      </c>
      <c r="D152" s="331" t="str">
        <f>IF(ISBLANK(Regressions!D162), " ", Regressions!D162)</f>
        <v> </v>
      </c>
      <c r="E152" s="207" t="e">
        <f>IF(ISNUMBER(Regressions!E162),ROUND(Regressions!E162, 1), NA())</f>
        <v>#N/A</v>
      </c>
      <c r="F152" s="332" t="e">
        <f>IF(ISNUMBER(Regressions!F162),ROUND(Regressions!F162, 1), NA())</f>
        <v>#N/A</v>
      </c>
      <c r="G152" s="229" t="e">
        <f>IF(ISNUMBER(Regressions!G162),ROUND(Regressions!G162, 1), NA())</f>
        <v>#N/A</v>
      </c>
      <c r="H152" s="333" t="e">
        <f>IF(ISNUMBER(Regressions!H162),ROUND(Regressions!H162, 1), NA())</f>
        <v>#N/A</v>
      </c>
      <c r="I152" s="230" t="e">
        <f>IF(ISNUMBER(Regressions!I162),ROUND(Regressions!I162, 1), NA())</f>
        <v>#N/A</v>
      </c>
      <c r="J152" s="334" t="e">
        <f>IF(ISNUMBER(Regressions!K162),ROUND(Regressions!K162, 1), NA())</f>
        <v>#N/A</v>
      </c>
      <c r="K152" s="332" t="e">
        <f>IF(ISNUMBER(Regressions!L162),ROUND(Regressions!L162, 1), NA())</f>
        <v>#N/A</v>
      </c>
      <c r="L152" s="231" t="e">
        <f>IF(ISNUMBER(Regressions!M162),ROUND(Regressions!M162, 1), NA())</f>
        <v>#N/A</v>
      </c>
      <c r="M152" s="333" t="e">
        <f>IF(ISNUMBER(Regressions!N162),ROUND(Regressions!N162, 1), NA())</f>
        <v>#N/A</v>
      </c>
      <c r="N152" s="230" t="e">
        <f>IF(ISNUMBER(Regressions!O162),ROUND(Regressions!O162, 1), NA())</f>
        <v>#N/A</v>
      </c>
      <c r="O152" s="334" t="e">
        <f>IF(ISNUMBER(Regressions!Q162),ROUND(Regressions!Q162, 1), NA())</f>
        <v>#N/A</v>
      </c>
      <c r="P152" s="332" t="e">
        <f>IF(ISNUMBER(Regressions!R162),ROUND(Regressions!R162, 1), NA())</f>
        <v>#N/A</v>
      </c>
      <c r="Q152" s="208" t="e">
        <f>IF(ISNUMBER(Regressions!S162),ROUND(Regressions!S162, 1), NA())</f>
        <v>#N/A</v>
      </c>
      <c r="R152" s="333" t="e">
        <f>IF(ISNUMBER(Regressions!T162),ROUND(Regressions!T162, 1), NA())</f>
        <v>#N/A</v>
      </c>
      <c r="S152" s="230" t="e">
        <f>IF(ISNUMBER(Regressions!U162),ROUND(Regressions!U162, 1), NA())</f>
        <v>#N/A</v>
      </c>
    </row>
    <row xmlns:x14ac="http://schemas.microsoft.com/office/spreadsheetml/2009/9/ac" r="153" hidden="true" x14ac:dyDescent="0.2">
      <c r="A153" s="329" t="str">
        <f>IF(ISBLANK(Regressions!A163), " ", Regressions!A163)</f>
        <v>Papua New Guinea</v>
      </c>
      <c r="B153" s="330">
        <f>IF(ISBLANK(Regressions!B163), " ", Regressions!B163)</f>
        <v>2025</v>
      </c>
      <c r="C153" s="335" t="str">
        <f>IF(ISBLANK(Regressions!C163), " ", Regressions!C163)</f>
        <v>Primary</v>
      </c>
      <c r="D153" s="331" t="str">
        <f>IF(ISBLANK(Regressions!D163), " ", Regressions!D163)</f>
        <v> </v>
      </c>
      <c r="E153" s="207" t="e">
        <f>IF(ISNUMBER(Regressions!E163),ROUND(Regressions!E163, 1), NA())</f>
        <v>#N/A</v>
      </c>
      <c r="F153" s="332" t="e">
        <f>IF(ISNUMBER(Regressions!F163),ROUND(Regressions!F163, 1), NA())</f>
        <v>#N/A</v>
      </c>
      <c r="G153" s="229" t="e">
        <f>IF(ISNUMBER(Regressions!G163),ROUND(Regressions!G163, 1), NA())</f>
        <v>#N/A</v>
      </c>
      <c r="H153" s="333" t="e">
        <f>IF(ISNUMBER(Regressions!H163),ROUND(Regressions!H163, 1), NA())</f>
        <v>#N/A</v>
      </c>
      <c r="I153" s="230" t="e">
        <f>IF(ISNUMBER(Regressions!I163),ROUND(Regressions!I163, 1), NA())</f>
        <v>#N/A</v>
      </c>
      <c r="J153" s="334" t="e">
        <f>IF(ISNUMBER(Regressions!K163),ROUND(Regressions!K163, 1), NA())</f>
        <v>#N/A</v>
      </c>
      <c r="K153" s="332" t="e">
        <f>IF(ISNUMBER(Regressions!L163),ROUND(Regressions!L163, 1), NA())</f>
        <v>#N/A</v>
      </c>
      <c r="L153" s="231" t="e">
        <f>IF(ISNUMBER(Regressions!M163),ROUND(Regressions!M163, 1), NA())</f>
        <v>#N/A</v>
      </c>
      <c r="M153" s="333" t="e">
        <f>IF(ISNUMBER(Regressions!N163),ROUND(Regressions!N163, 1), NA())</f>
        <v>#N/A</v>
      </c>
      <c r="N153" s="230" t="e">
        <f>IF(ISNUMBER(Regressions!O163),ROUND(Regressions!O163, 1), NA())</f>
        <v>#N/A</v>
      </c>
      <c r="O153" s="334" t="e">
        <f>IF(ISNUMBER(Regressions!Q163),ROUND(Regressions!Q163, 1), NA())</f>
        <v>#N/A</v>
      </c>
      <c r="P153" s="332" t="e">
        <f>IF(ISNUMBER(Regressions!R163),ROUND(Regressions!R163, 1), NA())</f>
        <v>#N/A</v>
      </c>
      <c r="Q153" s="208" t="e">
        <f>IF(ISNUMBER(Regressions!S163),ROUND(Regressions!S163, 1), NA())</f>
        <v>#N/A</v>
      </c>
      <c r="R153" s="333" t="e">
        <f>IF(ISNUMBER(Regressions!T163),ROUND(Regressions!T163, 1), NA())</f>
        <v>#N/A</v>
      </c>
      <c r="S153" s="230" t="e">
        <f>IF(ISNUMBER(Regressions!U163),ROUND(Regressions!U163, 1), NA())</f>
        <v>#N/A</v>
      </c>
    </row>
    <row xmlns:x14ac="http://schemas.microsoft.com/office/spreadsheetml/2009/9/ac" r="154" hidden="true" x14ac:dyDescent="0.2">
      <c r="A154" s="329" t="str">
        <f>IF(ISBLANK(Regressions!A164), " ", Regressions!A164)</f>
        <v>Papua New Guinea</v>
      </c>
      <c r="B154" s="330">
        <f>IF(ISBLANK(Regressions!B164), " ", Regressions!B164)</f>
        <v>2026</v>
      </c>
      <c r="C154" s="335" t="str">
        <f>IF(ISBLANK(Regressions!C164), " ", Regressions!C164)</f>
        <v>Primary</v>
      </c>
      <c r="D154" s="331" t="str">
        <f>IF(ISBLANK(Regressions!D164), " ", Regressions!D164)</f>
        <v> </v>
      </c>
      <c r="E154" s="207" t="e">
        <f>IF(ISNUMBER(Regressions!E164),ROUND(Regressions!E164, 1), NA())</f>
        <v>#N/A</v>
      </c>
      <c r="F154" s="332" t="e">
        <f>IF(ISNUMBER(Regressions!F164),ROUND(Regressions!F164, 1), NA())</f>
        <v>#N/A</v>
      </c>
      <c r="G154" s="229" t="e">
        <f>IF(ISNUMBER(Regressions!G164),ROUND(Regressions!G164, 1), NA())</f>
        <v>#N/A</v>
      </c>
      <c r="H154" s="333" t="e">
        <f>IF(ISNUMBER(Regressions!H164),ROUND(Regressions!H164, 1), NA())</f>
        <v>#N/A</v>
      </c>
      <c r="I154" s="230" t="e">
        <f>IF(ISNUMBER(Regressions!I164),ROUND(Regressions!I164, 1), NA())</f>
        <v>#N/A</v>
      </c>
      <c r="J154" s="334" t="e">
        <f>IF(ISNUMBER(Regressions!K164),ROUND(Regressions!K164, 1), NA())</f>
        <v>#N/A</v>
      </c>
      <c r="K154" s="332" t="e">
        <f>IF(ISNUMBER(Regressions!L164),ROUND(Regressions!L164, 1), NA())</f>
        <v>#N/A</v>
      </c>
      <c r="L154" s="231" t="e">
        <f>IF(ISNUMBER(Regressions!M164),ROUND(Regressions!M164, 1), NA())</f>
        <v>#N/A</v>
      </c>
      <c r="M154" s="333" t="e">
        <f>IF(ISNUMBER(Regressions!N164),ROUND(Regressions!N164, 1), NA())</f>
        <v>#N/A</v>
      </c>
      <c r="N154" s="230" t="e">
        <f>IF(ISNUMBER(Regressions!O164),ROUND(Regressions!O164, 1), NA())</f>
        <v>#N/A</v>
      </c>
      <c r="O154" s="334" t="e">
        <f>IF(ISNUMBER(Regressions!Q164),ROUND(Regressions!Q164, 1), NA())</f>
        <v>#N/A</v>
      </c>
      <c r="P154" s="332" t="e">
        <f>IF(ISNUMBER(Regressions!R164),ROUND(Regressions!R164, 1), NA())</f>
        <v>#N/A</v>
      </c>
      <c r="Q154" s="208" t="e">
        <f>IF(ISNUMBER(Regressions!S164),ROUND(Regressions!S164, 1), NA())</f>
        <v>#N/A</v>
      </c>
      <c r="R154" s="333" t="e">
        <f>IF(ISNUMBER(Regressions!T164),ROUND(Regressions!T164, 1), NA())</f>
        <v>#N/A</v>
      </c>
      <c r="S154" s="230" t="e">
        <f>IF(ISNUMBER(Regressions!U164),ROUND(Regressions!U164, 1), NA())</f>
        <v>#N/A</v>
      </c>
    </row>
    <row xmlns:x14ac="http://schemas.microsoft.com/office/spreadsheetml/2009/9/ac" r="155" hidden="true" x14ac:dyDescent="0.2">
      <c r="A155" s="329" t="str">
        <f>IF(ISBLANK(Regressions!A165), " ", Regressions!A165)</f>
        <v>Papua New Guinea</v>
      </c>
      <c r="B155" s="330">
        <f>IF(ISBLANK(Regressions!B165), " ", Regressions!B165)</f>
        <v>2027</v>
      </c>
      <c r="C155" s="335" t="str">
        <f>IF(ISBLANK(Regressions!C165), " ", Regressions!C165)</f>
        <v>Primary</v>
      </c>
      <c r="D155" s="331" t="str">
        <f>IF(ISBLANK(Regressions!D165), " ", Regressions!D165)</f>
        <v> </v>
      </c>
      <c r="E155" s="207" t="e">
        <f>IF(ISNUMBER(Regressions!E165),ROUND(Regressions!E165, 1), NA())</f>
        <v>#N/A</v>
      </c>
      <c r="F155" s="332" t="e">
        <f>IF(ISNUMBER(Regressions!F165),ROUND(Regressions!F165, 1), NA())</f>
        <v>#N/A</v>
      </c>
      <c r="G155" s="229" t="e">
        <f>IF(ISNUMBER(Regressions!G165),ROUND(Regressions!G165, 1), NA())</f>
        <v>#N/A</v>
      </c>
      <c r="H155" s="333" t="e">
        <f>IF(ISNUMBER(Regressions!H165),ROUND(Regressions!H165, 1), NA())</f>
        <v>#N/A</v>
      </c>
      <c r="I155" s="230" t="e">
        <f>IF(ISNUMBER(Regressions!I165),ROUND(Regressions!I165, 1), NA())</f>
        <v>#N/A</v>
      </c>
      <c r="J155" s="334" t="e">
        <f>IF(ISNUMBER(Regressions!K165),ROUND(Regressions!K165, 1), NA())</f>
        <v>#N/A</v>
      </c>
      <c r="K155" s="332" t="e">
        <f>IF(ISNUMBER(Regressions!L165),ROUND(Regressions!L165, 1), NA())</f>
        <v>#N/A</v>
      </c>
      <c r="L155" s="231" t="e">
        <f>IF(ISNUMBER(Regressions!M165),ROUND(Regressions!M165, 1), NA())</f>
        <v>#N/A</v>
      </c>
      <c r="M155" s="333" t="e">
        <f>IF(ISNUMBER(Regressions!N165),ROUND(Regressions!N165, 1), NA())</f>
        <v>#N/A</v>
      </c>
      <c r="N155" s="230" t="e">
        <f>IF(ISNUMBER(Regressions!O165),ROUND(Regressions!O165, 1), NA())</f>
        <v>#N/A</v>
      </c>
      <c r="O155" s="334" t="e">
        <f>IF(ISNUMBER(Regressions!Q165),ROUND(Regressions!Q165, 1), NA())</f>
        <v>#N/A</v>
      </c>
      <c r="P155" s="332" t="e">
        <f>IF(ISNUMBER(Regressions!R165),ROUND(Regressions!R165, 1), NA())</f>
        <v>#N/A</v>
      </c>
      <c r="Q155" s="208" t="e">
        <f>IF(ISNUMBER(Regressions!S165),ROUND(Regressions!S165, 1), NA())</f>
        <v>#N/A</v>
      </c>
      <c r="R155" s="333" t="e">
        <f>IF(ISNUMBER(Regressions!T165),ROUND(Regressions!T165, 1), NA())</f>
        <v>#N/A</v>
      </c>
      <c r="S155" s="230" t="e">
        <f>IF(ISNUMBER(Regressions!U165),ROUND(Regressions!U165, 1), NA())</f>
        <v>#N/A</v>
      </c>
    </row>
    <row xmlns:x14ac="http://schemas.microsoft.com/office/spreadsheetml/2009/9/ac" r="156" hidden="true" x14ac:dyDescent="0.2">
      <c r="A156" s="329" t="str">
        <f>IF(ISBLANK(Regressions!A166), " ", Regressions!A166)</f>
        <v>Papua New Guinea</v>
      </c>
      <c r="B156" s="330">
        <f>IF(ISBLANK(Regressions!B166), " ", Regressions!B166)</f>
        <v>2028</v>
      </c>
      <c r="C156" s="335" t="str">
        <f>IF(ISBLANK(Regressions!C166), " ", Regressions!C166)</f>
        <v>Primary</v>
      </c>
      <c r="D156" s="331" t="str">
        <f>IF(ISBLANK(Regressions!D166), " ", Regressions!D166)</f>
        <v> </v>
      </c>
      <c r="E156" s="207" t="e">
        <f>IF(ISNUMBER(Regressions!E166),ROUND(Regressions!E166, 1), NA())</f>
        <v>#N/A</v>
      </c>
      <c r="F156" s="332" t="e">
        <f>IF(ISNUMBER(Regressions!F166),ROUND(Regressions!F166, 1), NA())</f>
        <v>#N/A</v>
      </c>
      <c r="G156" s="229" t="e">
        <f>IF(ISNUMBER(Regressions!G166),ROUND(Regressions!G166, 1), NA())</f>
        <v>#N/A</v>
      </c>
      <c r="H156" s="333" t="e">
        <f>IF(ISNUMBER(Regressions!H166),ROUND(Regressions!H166, 1), NA())</f>
        <v>#N/A</v>
      </c>
      <c r="I156" s="230" t="e">
        <f>IF(ISNUMBER(Regressions!I166),ROUND(Regressions!I166, 1), NA())</f>
        <v>#N/A</v>
      </c>
      <c r="J156" s="334" t="e">
        <f>IF(ISNUMBER(Regressions!K166),ROUND(Regressions!K166, 1), NA())</f>
        <v>#N/A</v>
      </c>
      <c r="K156" s="332" t="e">
        <f>IF(ISNUMBER(Regressions!L166),ROUND(Regressions!L166, 1), NA())</f>
        <v>#N/A</v>
      </c>
      <c r="L156" s="231" t="e">
        <f>IF(ISNUMBER(Regressions!M166),ROUND(Regressions!M166, 1), NA())</f>
        <v>#N/A</v>
      </c>
      <c r="M156" s="333" t="e">
        <f>IF(ISNUMBER(Regressions!N166),ROUND(Regressions!N166, 1), NA())</f>
        <v>#N/A</v>
      </c>
      <c r="N156" s="230" t="e">
        <f>IF(ISNUMBER(Regressions!O166),ROUND(Regressions!O166, 1), NA())</f>
        <v>#N/A</v>
      </c>
      <c r="O156" s="334" t="e">
        <f>IF(ISNUMBER(Regressions!Q166),ROUND(Regressions!Q166, 1), NA())</f>
        <v>#N/A</v>
      </c>
      <c r="P156" s="332" t="e">
        <f>IF(ISNUMBER(Regressions!R166),ROUND(Regressions!R166, 1), NA())</f>
        <v>#N/A</v>
      </c>
      <c r="Q156" s="208" t="e">
        <f>IF(ISNUMBER(Regressions!S166),ROUND(Regressions!S166, 1), NA())</f>
        <v>#N/A</v>
      </c>
      <c r="R156" s="333" t="e">
        <f>IF(ISNUMBER(Regressions!T166),ROUND(Regressions!T166, 1), NA())</f>
        <v>#N/A</v>
      </c>
      <c r="S156" s="230" t="e">
        <f>IF(ISNUMBER(Regressions!U166),ROUND(Regressions!U166, 1), NA())</f>
        <v>#N/A</v>
      </c>
    </row>
    <row xmlns:x14ac="http://schemas.microsoft.com/office/spreadsheetml/2009/9/ac" r="157" hidden="true" x14ac:dyDescent="0.2">
      <c r="A157" s="329" t="str">
        <f>IF(ISBLANK(Regressions!A167), " ", Regressions!A167)</f>
        <v>Papua New Guinea</v>
      </c>
      <c r="B157" s="330">
        <f>IF(ISBLANK(Regressions!B167), " ", Regressions!B167)</f>
        <v>2029</v>
      </c>
      <c r="C157" s="335" t="str">
        <f>IF(ISBLANK(Regressions!C167), " ", Regressions!C167)</f>
        <v>Primary</v>
      </c>
      <c r="D157" s="331" t="str">
        <f>IF(ISBLANK(Regressions!D167), " ", Regressions!D167)</f>
        <v> </v>
      </c>
      <c r="E157" s="207" t="e">
        <f>IF(ISNUMBER(Regressions!E167),ROUND(Regressions!E167, 1), NA())</f>
        <v>#N/A</v>
      </c>
      <c r="F157" s="332" t="e">
        <f>IF(ISNUMBER(Regressions!F167),ROUND(Regressions!F167, 1), NA())</f>
        <v>#N/A</v>
      </c>
      <c r="G157" s="229" t="e">
        <f>IF(ISNUMBER(Regressions!G167),ROUND(Regressions!G167, 1), NA())</f>
        <v>#N/A</v>
      </c>
      <c r="H157" s="333" t="e">
        <f>IF(ISNUMBER(Regressions!H167),ROUND(Regressions!H167, 1), NA())</f>
        <v>#N/A</v>
      </c>
      <c r="I157" s="230" t="e">
        <f>IF(ISNUMBER(Regressions!I167),ROUND(Regressions!I167, 1), NA())</f>
        <v>#N/A</v>
      </c>
      <c r="J157" s="334" t="e">
        <f>IF(ISNUMBER(Regressions!K167),ROUND(Regressions!K167, 1), NA())</f>
        <v>#N/A</v>
      </c>
      <c r="K157" s="332" t="e">
        <f>IF(ISNUMBER(Regressions!L167),ROUND(Regressions!L167, 1), NA())</f>
        <v>#N/A</v>
      </c>
      <c r="L157" s="231" t="e">
        <f>IF(ISNUMBER(Regressions!M167),ROUND(Regressions!M167, 1), NA())</f>
        <v>#N/A</v>
      </c>
      <c r="M157" s="333" t="e">
        <f>IF(ISNUMBER(Regressions!N167),ROUND(Regressions!N167, 1), NA())</f>
        <v>#N/A</v>
      </c>
      <c r="N157" s="230" t="e">
        <f>IF(ISNUMBER(Regressions!O167),ROUND(Regressions!O167, 1), NA())</f>
        <v>#N/A</v>
      </c>
      <c r="O157" s="334" t="e">
        <f>IF(ISNUMBER(Regressions!Q167),ROUND(Regressions!Q167, 1), NA())</f>
        <v>#N/A</v>
      </c>
      <c r="P157" s="332" t="e">
        <f>IF(ISNUMBER(Regressions!R167),ROUND(Regressions!R167, 1), NA())</f>
        <v>#N/A</v>
      </c>
      <c r="Q157" s="208" t="e">
        <f>IF(ISNUMBER(Regressions!S167),ROUND(Regressions!S167, 1), NA())</f>
        <v>#N/A</v>
      </c>
      <c r="R157" s="333" t="e">
        <f>IF(ISNUMBER(Regressions!T167),ROUND(Regressions!T167, 1), NA())</f>
        <v>#N/A</v>
      </c>
      <c r="S157" s="230" t="e">
        <f>IF(ISNUMBER(Regressions!U167),ROUND(Regressions!U167, 1), NA())</f>
        <v>#N/A</v>
      </c>
    </row>
    <row xmlns:x14ac="http://schemas.microsoft.com/office/spreadsheetml/2009/9/ac" r="158" hidden="true" x14ac:dyDescent="0.2">
      <c r="A158" s="329" t="str">
        <f>IF(ISBLANK(Regressions!A168), " ", Regressions!A168)</f>
        <v>Papua New Guinea</v>
      </c>
      <c r="B158" s="330">
        <f>IF(ISBLANK(Regressions!B168), " ", Regressions!B168)</f>
        <v>2030</v>
      </c>
      <c r="C158" s="335" t="str">
        <f>IF(ISBLANK(Regressions!C168), " ", Regressions!C168)</f>
        <v>Primary</v>
      </c>
      <c r="D158" s="331" t="str">
        <f>IF(ISBLANK(Regressions!D168), " ", Regressions!D168)</f>
        <v> </v>
      </c>
      <c r="E158" s="207" t="e">
        <f>IF(ISNUMBER(Regressions!E168),ROUND(Regressions!E168, 1), NA())</f>
        <v>#N/A</v>
      </c>
      <c r="F158" s="332" t="e">
        <f>IF(ISNUMBER(Regressions!F168),ROUND(Regressions!F168, 1), NA())</f>
        <v>#N/A</v>
      </c>
      <c r="G158" s="229" t="e">
        <f>IF(ISNUMBER(Regressions!G168),ROUND(Regressions!G168, 1), NA())</f>
        <v>#N/A</v>
      </c>
      <c r="H158" s="333" t="e">
        <f>IF(ISNUMBER(Regressions!H168),ROUND(Regressions!H168, 1), NA())</f>
        <v>#N/A</v>
      </c>
      <c r="I158" s="230" t="e">
        <f>IF(ISNUMBER(Regressions!I168),ROUND(Regressions!I168, 1), NA())</f>
        <v>#N/A</v>
      </c>
      <c r="J158" s="334" t="e">
        <f>IF(ISNUMBER(Regressions!K168),ROUND(Regressions!K168, 1), NA())</f>
        <v>#N/A</v>
      </c>
      <c r="K158" s="332" t="e">
        <f>IF(ISNUMBER(Regressions!L168),ROUND(Regressions!L168, 1), NA())</f>
        <v>#N/A</v>
      </c>
      <c r="L158" s="231" t="e">
        <f>IF(ISNUMBER(Regressions!M168),ROUND(Regressions!M168, 1), NA())</f>
        <v>#N/A</v>
      </c>
      <c r="M158" s="333" t="e">
        <f>IF(ISNUMBER(Regressions!N168),ROUND(Regressions!N168, 1), NA())</f>
        <v>#N/A</v>
      </c>
      <c r="N158" s="230" t="e">
        <f>IF(ISNUMBER(Regressions!O168),ROUND(Regressions!O168, 1), NA())</f>
        <v>#N/A</v>
      </c>
      <c r="O158" s="334" t="e">
        <f>IF(ISNUMBER(Regressions!Q168),ROUND(Regressions!Q168, 1), NA())</f>
        <v>#N/A</v>
      </c>
      <c r="P158" s="332" t="e">
        <f>IF(ISNUMBER(Regressions!R168),ROUND(Regressions!R168, 1), NA())</f>
        <v>#N/A</v>
      </c>
      <c r="Q158" s="208" t="e">
        <f>IF(ISNUMBER(Regressions!S168),ROUND(Regressions!S168, 1), NA())</f>
        <v>#N/A</v>
      </c>
      <c r="R158" s="333" t="e">
        <f>IF(ISNUMBER(Regressions!T168),ROUND(Regressions!T168, 1), NA())</f>
        <v>#N/A</v>
      </c>
      <c r="S158" s="230" t="e">
        <f>IF(ISNUMBER(Regressions!U168),ROUND(Regressions!U168, 1), NA())</f>
        <v>#N/A</v>
      </c>
    </row>
    <row xmlns:x14ac="http://schemas.microsoft.com/office/spreadsheetml/2009/9/ac" r="159" x14ac:dyDescent="0.2">
      <c r="A159" s="329" t="str">
        <f>IF(ISBLANK(Regressions!A169), " ", Regressions!A169)</f>
        <v>Papua New Guinea</v>
      </c>
      <c r="B159" s="330">
        <f>IF(ISBLANK(Regressions!B169), " ", Regressions!B169)</f>
        <v>2000</v>
      </c>
      <c r="C159" s="335" t="str">
        <f>IF(ISBLANK(Regressions!C169), " ", Regressions!C169)</f>
        <v>Secondary</v>
      </c>
      <c r="D159" s="331">
        <f>IF(ISBLANK(Regressions!D169), " ", Regressions!D169)</f>
        <v>715989</v>
      </c>
      <c r="E159" s="207" t="e">
        <f>IF(ISNUMBER(Regressions!E169),ROUND(Regressions!E169, 1), NA())</f>
        <v>#N/A</v>
      </c>
      <c r="F159" s="332" t="e">
        <f>IF(ISNUMBER(Regressions!F169),ROUND(Regressions!F169, 1), NA())</f>
        <v>#N/A</v>
      </c>
      <c r="G159" s="229" t="e">
        <f>IF(ISNUMBER(Regressions!G169),ROUND(Regressions!G169, 1), NA())</f>
        <v>#N/A</v>
      </c>
      <c r="H159" s="333" t="e">
        <f>IF(ISNUMBER(Regressions!H169),ROUND(Regressions!H169, 1), NA())</f>
        <v>#N/A</v>
      </c>
      <c r="I159" s="230" t="e">
        <f>IF(ISNUMBER(Regressions!I169),ROUND(Regressions!I169, 1), NA())</f>
        <v>#N/A</v>
      </c>
      <c r="J159" s="334" t="e">
        <f>IF(ISNUMBER(Regressions!K169),ROUND(Regressions!K169, 1), NA())</f>
        <v>#N/A</v>
      </c>
      <c r="K159" s="332" t="e">
        <f>IF(ISNUMBER(Regressions!L169),ROUND(Regressions!L169, 1), NA())</f>
        <v>#N/A</v>
      </c>
      <c r="L159" s="231" t="e">
        <f>IF(ISNUMBER(Regressions!M169),ROUND(Regressions!M169, 1), NA())</f>
        <v>#N/A</v>
      </c>
      <c r="M159" s="333" t="e">
        <f>IF(ISNUMBER(Regressions!N169),ROUND(Regressions!N169, 1), NA())</f>
        <v>#N/A</v>
      </c>
      <c r="N159" s="230" t="e">
        <f>IF(ISNUMBER(Regressions!O169),ROUND(Regressions!O169, 1), NA())</f>
        <v>#N/A</v>
      </c>
      <c r="O159" s="334" t="e">
        <f>IF(ISNUMBER(Regressions!Q169),ROUND(Regressions!Q169, 1), NA())</f>
        <v>#N/A</v>
      </c>
      <c r="P159" s="332" t="e">
        <f>IF(ISNUMBER(Regressions!R169),ROUND(Regressions!R169, 1), NA())</f>
        <v>#N/A</v>
      </c>
      <c r="Q159" s="208" t="e">
        <f>IF(ISNUMBER(Regressions!S169),ROUND(Regressions!S169, 1), NA())</f>
        <v>#N/A</v>
      </c>
      <c r="R159" s="333" t="e">
        <f>IF(ISNUMBER(Regressions!T169),ROUND(Regressions!T169, 1), NA())</f>
        <v>#N/A</v>
      </c>
      <c r="S159" s="230" t="e">
        <f>IF(ISNUMBER(Regressions!U169),ROUND(Regressions!U169, 1), NA())</f>
        <v>#N/A</v>
      </c>
    </row>
    <row xmlns:x14ac="http://schemas.microsoft.com/office/spreadsheetml/2009/9/ac" r="160" x14ac:dyDescent="0.2">
      <c r="A160" s="329" t="str">
        <f>IF(ISBLANK(Regressions!A170), " ", Regressions!A170)</f>
        <v>Papua New Guinea</v>
      </c>
      <c r="B160" s="330">
        <f>IF(ISBLANK(Regressions!B170), " ", Regressions!B170)</f>
        <v>2001</v>
      </c>
      <c r="C160" s="335" t="str">
        <f>IF(ISBLANK(Regressions!C170), " ", Regressions!C170)</f>
        <v>Secondary</v>
      </c>
      <c r="D160" s="331">
        <f>IF(ISBLANK(Regressions!D170), " ", Regressions!D170)</f>
        <v>740078</v>
      </c>
      <c r="E160" s="207" t="e">
        <f>IF(ISNUMBER(Regressions!E170),ROUND(Regressions!E170, 1), NA())</f>
        <v>#N/A</v>
      </c>
      <c r="F160" s="332" t="e">
        <f>IF(ISNUMBER(Regressions!F170),ROUND(Regressions!F170, 1), NA())</f>
        <v>#N/A</v>
      </c>
      <c r="G160" s="229" t="e">
        <f>IF(ISNUMBER(Regressions!G170),ROUND(Regressions!G170, 1), NA())</f>
        <v>#N/A</v>
      </c>
      <c r="H160" s="333" t="e">
        <f>IF(ISNUMBER(Regressions!H170),ROUND(Regressions!H170, 1), NA())</f>
        <v>#N/A</v>
      </c>
      <c r="I160" s="230" t="e">
        <f>IF(ISNUMBER(Regressions!I170),ROUND(Regressions!I170, 1), NA())</f>
        <v>#N/A</v>
      </c>
      <c r="J160" s="334" t="e">
        <f>IF(ISNUMBER(Regressions!K170),ROUND(Regressions!K170, 1), NA())</f>
        <v>#N/A</v>
      </c>
      <c r="K160" s="332" t="e">
        <f>IF(ISNUMBER(Regressions!L170),ROUND(Regressions!L170, 1), NA())</f>
        <v>#N/A</v>
      </c>
      <c r="L160" s="231" t="e">
        <f>IF(ISNUMBER(Regressions!M170),ROUND(Regressions!M170, 1), NA())</f>
        <v>#N/A</v>
      </c>
      <c r="M160" s="333" t="e">
        <f>IF(ISNUMBER(Regressions!N170),ROUND(Regressions!N170, 1), NA())</f>
        <v>#N/A</v>
      </c>
      <c r="N160" s="230" t="e">
        <f>IF(ISNUMBER(Regressions!O170),ROUND(Regressions!O170, 1), NA())</f>
        <v>#N/A</v>
      </c>
      <c r="O160" s="334" t="e">
        <f>IF(ISNUMBER(Regressions!Q170),ROUND(Regressions!Q170, 1), NA())</f>
        <v>#N/A</v>
      </c>
      <c r="P160" s="332" t="e">
        <f>IF(ISNUMBER(Regressions!R170),ROUND(Regressions!R170, 1), NA())</f>
        <v>#N/A</v>
      </c>
      <c r="Q160" s="208" t="e">
        <f>IF(ISNUMBER(Regressions!S170),ROUND(Regressions!S170, 1), NA())</f>
        <v>#N/A</v>
      </c>
      <c r="R160" s="333" t="e">
        <f>IF(ISNUMBER(Regressions!T170),ROUND(Regressions!T170, 1), NA())</f>
        <v>#N/A</v>
      </c>
      <c r="S160" s="230" t="e">
        <f>IF(ISNUMBER(Regressions!U170),ROUND(Regressions!U170, 1), NA())</f>
        <v>#N/A</v>
      </c>
    </row>
    <row xmlns:x14ac="http://schemas.microsoft.com/office/spreadsheetml/2009/9/ac" r="161" x14ac:dyDescent="0.2">
      <c r="A161" s="329" t="str">
        <f>IF(ISBLANK(Regressions!A171), " ", Regressions!A171)</f>
        <v>Papua New Guinea</v>
      </c>
      <c r="B161" s="330">
        <f>IF(ISBLANK(Regressions!B171), " ", Regressions!B171)</f>
        <v>2002</v>
      </c>
      <c r="C161" s="335" t="str">
        <f>IF(ISBLANK(Regressions!C171), " ", Regressions!C171)</f>
        <v>Secondary</v>
      </c>
      <c r="D161" s="331">
        <f>IF(ISBLANK(Regressions!D171), " ", Regressions!D171)</f>
        <v>768131</v>
      </c>
      <c r="E161" s="207" t="e">
        <f>IF(ISNUMBER(Regressions!E171),ROUND(Regressions!E171, 1), NA())</f>
        <v>#N/A</v>
      </c>
      <c r="F161" s="332" t="e">
        <f>IF(ISNUMBER(Regressions!F171),ROUND(Regressions!F171, 1), NA())</f>
        <v>#N/A</v>
      </c>
      <c r="G161" s="229" t="e">
        <f>IF(ISNUMBER(Regressions!G171),ROUND(Regressions!G171, 1), NA())</f>
        <v>#N/A</v>
      </c>
      <c r="H161" s="333" t="e">
        <f>IF(ISNUMBER(Regressions!H171),ROUND(Regressions!H171, 1), NA())</f>
        <v>#N/A</v>
      </c>
      <c r="I161" s="230" t="e">
        <f>IF(ISNUMBER(Regressions!I171),ROUND(Regressions!I171, 1), NA())</f>
        <v>#N/A</v>
      </c>
      <c r="J161" s="334" t="e">
        <f>IF(ISNUMBER(Regressions!K171),ROUND(Regressions!K171, 1), NA())</f>
        <v>#N/A</v>
      </c>
      <c r="K161" s="332" t="e">
        <f>IF(ISNUMBER(Regressions!L171),ROUND(Regressions!L171, 1), NA())</f>
        <v>#N/A</v>
      </c>
      <c r="L161" s="231" t="e">
        <f>IF(ISNUMBER(Regressions!M171),ROUND(Regressions!M171, 1), NA())</f>
        <v>#N/A</v>
      </c>
      <c r="M161" s="333" t="e">
        <f>IF(ISNUMBER(Regressions!N171),ROUND(Regressions!N171, 1), NA())</f>
        <v>#N/A</v>
      </c>
      <c r="N161" s="230" t="e">
        <f>IF(ISNUMBER(Regressions!O171),ROUND(Regressions!O171, 1), NA())</f>
        <v>#N/A</v>
      </c>
      <c r="O161" s="334" t="e">
        <f>IF(ISNUMBER(Regressions!Q171),ROUND(Regressions!Q171, 1), NA())</f>
        <v>#N/A</v>
      </c>
      <c r="P161" s="332" t="e">
        <f>IF(ISNUMBER(Regressions!R171),ROUND(Regressions!R171, 1), NA())</f>
        <v>#N/A</v>
      </c>
      <c r="Q161" s="208" t="e">
        <f>IF(ISNUMBER(Regressions!S171),ROUND(Regressions!S171, 1), NA())</f>
        <v>#N/A</v>
      </c>
      <c r="R161" s="333" t="e">
        <f>IF(ISNUMBER(Regressions!T171),ROUND(Regressions!T171, 1), NA())</f>
        <v>#N/A</v>
      </c>
      <c r="S161" s="230" t="e">
        <f>IF(ISNUMBER(Regressions!U171),ROUND(Regressions!U171, 1), NA())</f>
        <v>#N/A</v>
      </c>
    </row>
    <row xmlns:x14ac="http://schemas.microsoft.com/office/spreadsheetml/2009/9/ac" r="162" x14ac:dyDescent="0.2">
      <c r="A162" s="329" t="str">
        <f>IF(ISBLANK(Regressions!A172), " ", Regressions!A172)</f>
        <v>Papua New Guinea</v>
      </c>
      <c r="B162" s="330">
        <f>IF(ISBLANK(Regressions!B172), " ", Regressions!B172)</f>
        <v>2003</v>
      </c>
      <c r="C162" s="335" t="str">
        <f>IF(ISBLANK(Regressions!C172), " ", Regressions!C172)</f>
        <v>Secondary</v>
      </c>
      <c r="D162" s="331">
        <f>IF(ISBLANK(Regressions!D172), " ", Regressions!D172)</f>
        <v>795647</v>
      </c>
      <c r="E162" s="207" t="e">
        <f>IF(ISNUMBER(Regressions!E172),ROUND(Regressions!E172, 1), NA())</f>
        <v>#N/A</v>
      </c>
      <c r="F162" s="332" t="e">
        <f>IF(ISNUMBER(Regressions!F172),ROUND(Regressions!F172, 1), NA())</f>
        <v>#N/A</v>
      </c>
      <c r="G162" s="229" t="e">
        <f>IF(ISNUMBER(Regressions!G172),ROUND(Regressions!G172, 1), NA())</f>
        <v>#N/A</v>
      </c>
      <c r="H162" s="333" t="e">
        <f>IF(ISNUMBER(Regressions!H172),ROUND(Regressions!H172, 1), NA())</f>
        <v>#N/A</v>
      </c>
      <c r="I162" s="230" t="e">
        <f>IF(ISNUMBER(Regressions!I172),ROUND(Regressions!I172, 1), NA())</f>
        <v>#N/A</v>
      </c>
      <c r="J162" s="334" t="e">
        <f>IF(ISNUMBER(Regressions!K172),ROUND(Regressions!K172, 1), NA())</f>
        <v>#N/A</v>
      </c>
      <c r="K162" s="332" t="e">
        <f>IF(ISNUMBER(Regressions!L172),ROUND(Regressions!L172, 1), NA())</f>
        <v>#N/A</v>
      </c>
      <c r="L162" s="231" t="e">
        <f>IF(ISNUMBER(Regressions!M172),ROUND(Regressions!M172, 1), NA())</f>
        <v>#N/A</v>
      </c>
      <c r="M162" s="333" t="e">
        <f>IF(ISNUMBER(Regressions!N172),ROUND(Regressions!N172, 1), NA())</f>
        <v>#N/A</v>
      </c>
      <c r="N162" s="230" t="e">
        <f>IF(ISNUMBER(Regressions!O172),ROUND(Regressions!O172, 1), NA())</f>
        <v>#N/A</v>
      </c>
      <c r="O162" s="334" t="e">
        <f>IF(ISNUMBER(Regressions!Q172),ROUND(Regressions!Q172, 1), NA())</f>
        <v>#N/A</v>
      </c>
      <c r="P162" s="332" t="e">
        <f>IF(ISNUMBER(Regressions!R172),ROUND(Regressions!R172, 1), NA())</f>
        <v>#N/A</v>
      </c>
      <c r="Q162" s="208" t="e">
        <f>IF(ISNUMBER(Regressions!S172),ROUND(Regressions!S172, 1), NA())</f>
        <v>#N/A</v>
      </c>
      <c r="R162" s="333" t="e">
        <f>IF(ISNUMBER(Regressions!T172),ROUND(Regressions!T172, 1), NA())</f>
        <v>#N/A</v>
      </c>
      <c r="S162" s="230" t="e">
        <f>IF(ISNUMBER(Regressions!U172),ROUND(Regressions!U172, 1), NA())</f>
        <v>#N/A</v>
      </c>
    </row>
    <row xmlns:x14ac="http://schemas.microsoft.com/office/spreadsheetml/2009/9/ac" r="163" x14ac:dyDescent="0.2">
      <c r="A163" s="329" t="str">
        <f>IF(ISBLANK(Regressions!A173), " ", Regressions!A173)</f>
        <v>Papua New Guinea</v>
      </c>
      <c r="B163" s="330">
        <f>IF(ISBLANK(Regressions!B173), " ", Regressions!B173)</f>
        <v>2004</v>
      </c>
      <c r="C163" s="335" t="str">
        <f>IF(ISBLANK(Regressions!C173), " ", Regressions!C173)</f>
        <v>Secondary</v>
      </c>
      <c r="D163" s="331">
        <f>IF(ISBLANK(Regressions!D173), " ", Regressions!D173)</f>
        <v>822533</v>
      </c>
      <c r="E163" s="207" t="e">
        <f>IF(ISNUMBER(Regressions!E173),ROUND(Regressions!E173, 1), NA())</f>
        <v>#N/A</v>
      </c>
      <c r="F163" s="332" t="e">
        <f>IF(ISNUMBER(Regressions!F173),ROUND(Regressions!F173, 1), NA())</f>
        <v>#N/A</v>
      </c>
      <c r="G163" s="229" t="e">
        <f>IF(ISNUMBER(Regressions!G173),ROUND(Regressions!G173, 1), NA())</f>
        <v>#N/A</v>
      </c>
      <c r="H163" s="333" t="e">
        <f>IF(ISNUMBER(Regressions!H173),ROUND(Regressions!H173, 1), NA())</f>
        <v>#N/A</v>
      </c>
      <c r="I163" s="230" t="e">
        <f>IF(ISNUMBER(Regressions!I173),ROUND(Regressions!I173, 1), NA())</f>
        <v>#N/A</v>
      </c>
      <c r="J163" s="334" t="e">
        <f>IF(ISNUMBER(Regressions!K173),ROUND(Regressions!K173, 1), NA())</f>
        <v>#N/A</v>
      </c>
      <c r="K163" s="332" t="e">
        <f>IF(ISNUMBER(Regressions!L173),ROUND(Regressions!L173, 1), NA())</f>
        <v>#N/A</v>
      </c>
      <c r="L163" s="231" t="e">
        <f>IF(ISNUMBER(Regressions!M173),ROUND(Regressions!M173, 1), NA())</f>
        <v>#N/A</v>
      </c>
      <c r="M163" s="333" t="e">
        <f>IF(ISNUMBER(Regressions!N173),ROUND(Regressions!N173, 1), NA())</f>
        <v>#N/A</v>
      </c>
      <c r="N163" s="230" t="e">
        <f>IF(ISNUMBER(Regressions!O173),ROUND(Regressions!O173, 1), NA())</f>
        <v>#N/A</v>
      </c>
      <c r="O163" s="334" t="e">
        <f>IF(ISNUMBER(Regressions!Q173),ROUND(Regressions!Q173, 1), NA())</f>
        <v>#N/A</v>
      </c>
      <c r="P163" s="332" t="e">
        <f>IF(ISNUMBER(Regressions!R173),ROUND(Regressions!R173, 1), NA())</f>
        <v>#N/A</v>
      </c>
      <c r="Q163" s="208" t="e">
        <f>IF(ISNUMBER(Regressions!S173),ROUND(Regressions!S173, 1), NA())</f>
        <v>#N/A</v>
      </c>
      <c r="R163" s="333" t="e">
        <f>IF(ISNUMBER(Regressions!T173),ROUND(Regressions!T173, 1), NA())</f>
        <v>#N/A</v>
      </c>
      <c r="S163" s="230" t="e">
        <f>IF(ISNUMBER(Regressions!U173),ROUND(Regressions!U173, 1), NA())</f>
        <v>#N/A</v>
      </c>
    </row>
    <row xmlns:x14ac="http://schemas.microsoft.com/office/spreadsheetml/2009/9/ac" r="164" x14ac:dyDescent="0.2">
      <c r="A164" s="329" t="str">
        <f>IF(ISBLANK(Regressions!A174), " ", Regressions!A174)</f>
        <v>Papua New Guinea</v>
      </c>
      <c r="B164" s="330">
        <f>IF(ISBLANK(Regressions!B174), " ", Regressions!B174)</f>
        <v>2005</v>
      </c>
      <c r="C164" s="335" t="str">
        <f>IF(ISBLANK(Regressions!C174), " ", Regressions!C174)</f>
        <v>Secondary</v>
      </c>
      <c r="D164" s="331">
        <f>IF(ISBLANK(Regressions!D174), " ", Regressions!D174)</f>
        <v>848016</v>
      </c>
      <c r="E164" s="207" t="e">
        <f>IF(ISNUMBER(Regressions!E174),ROUND(Regressions!E174, 1), NA())</f>
        <v>#N/A</v>
      </c>
      <c r="F164" s="332" t="e">
        <f>IF(ISNUMBER(Regressions!F174),ROUND(Regressions!F174, 1), NA())</f>
        <v>#N/A</v>
      </c>
      <c r="G164" s="229" t="e">
        <f>IF(ISNUMBER(Regressions!G174),ROUND(Regressions!G174, 1), NA())</f>
        <v>#N/A</v>
      </c>
      <c r="H164" s="333" t="e">
        <f>IF(ISNUMBER(Regressions!H174),ROUND(Regressions!H174, 1), NA())</f>
        <v>#N/A</v>
      </c>
      <c r="I164" s="230" t="e">
        <f>IF(ISNUMBER(Regressions!I174),ROUND(Regressions!I174, 1), NA())</f>
        <v>#N/A</v>
      </c>
      <c r="J164" s="334" t="e">
        <f>IF(ISNUMBER(Regressions!K174),ROUND(Regressions!K174, 1), NA())</f>
        <v>#N/A</v>
      </c>
      <c r="K164" s="332" t="e">
        <f>IF(ISNUMBER(Regressions!L174),ROUND(Regressions!L174, 1), NA())</f>
        <v>#N/A</v>
      </c>
      <c r="L164" s="231" t="e">
        <f>IF(ISNUMBER(Regressions!M174),ROUND(Regressions!M174, 1), NA())</f>
        <v>#N/A</v>
      </c>
      <c r="M164" s="333" t="e">
        <f>IF(ISNUMBER(Regressions!N174),ROUND(Regressions!N174, 1), NA())</f>
        <v>#N/A</v>
      </c>
      <c r="N164" s="230" t="e">
        <f>IF(ISNUMBER(Regressions!O174),ROUND(Regressions!O174, 1), NA())</f>
        <v>#N/A</v>
      </c>
      <c r="O164" s="334" t="e">
        <f>IF(ISNUMBER(Regressions!Q174),ROUND(Regressions!Q174, 1), NA())</f>
        <v>#N/A</v>
      </c>
      <c r="P164" s="332" t="e">
        <f>IF(ISNUMBER(Regressions!R174),ROUND(Regressions!R174, 1), NA())</f>
        <v>#N/A</v>
      </c>
      <c r="Q164" s="208" t="e">
        <f>IF(ISNUMBER(Regressions!S174),ROUND(Regressions!S174, 1), NA())</f>
        <v>#N/A</v>
      </c>
      <c r="R164" s="333" t="e">
        <f>IF(ISNUMBER(Regressions!T174),ROUND(Regressions!T174, 1), NA())</f>
        <v>#N/A</v>
      </c>
      <c r="S164" s="230" t="e">
        <f>IF(ISNUMBER(Regressions!U174),ROUND(Regressions!U174, 1), NA())</f>
        <v>#N/A</v>
      </c>
    </row>
    <row xmlns:x14ac="http://schemas.microsoft.com/office/spreadsheetml/2009/9/ac" r="165" x14ac:dyDescent="0.2">
      <c r="A165" s="329" t="str">
        <f>IF(ISBLANK(Regressions!A175), " ", Regressions!A175)</f>
        <v>Papua New Guinea</v>
      </c>
      <c r="B165" s="330">
        <f>IF(ISBLANK(Regressions!B175), " ", Regressions!B175)</f>
        <v>2006</v>
      </c>
      <c r="C165" s="335" t="str">
        <f>IF(ISBLANK(Regressions!C175), " ", Regressions!C175)</f>
        <v>Secondary</v>
      </c>
      <c r="D165" s="331">
        <f>IF(ISBLANK(Regressions!D175), " ", Regressions!D175)</f>
        <v>872957</v>
      </c>
      <c r="E165" s="207" t="e">
        <f>IF(ISNUMBER(Regressions!E175),ROUND(Regressions!E175, 1), NA())</f>
        <v>#N/A</v>
      </c>
      <c r="F165" s="332" t="e">
        <f>IF(ISNUMBER(Regressions!F175),ROUND(Regressions!F175, 1), NA())</f>
        <v>#N/A</v>
      </c>
      <c r="G165" s="229" t="e">
        <f>IF(ISNUMBER(Regressions!G175),ROUND(Regressions!G175, 1), NA())</f>
        <v>#N/A</v>
      </c>
      <c r="H165" s="333" t="e">
        <f>IF(ISNUMBER(Regressions!H175),ROUND(Regressions!H175, 1), NA())</f>
        <v>#N/A</v>
      </c>
      <c r="I165" s="230" t="e">
        <f>IF(ISNUMBER(Regressions!I175),ROUND(Regressions!I175, 1), NA())</f>
        <v>#N/A</v>
      </c>
      <c r="J165" s="334" t="e">
        <f>IF(ISNUMBER(Regressions!K175),ROUND(Regressions!K175, 1), NA())</f>
        <v>#N/A</v>
      </c>
      <c r="K165" s="332" t="e">
        <f>IF(ISNUMBER(Regressions!L175),ROUND(Regressions!L175, 1), NA())</f>
        <v>#N/A</v>
      </c>
      <c r="L165" s="231" t="e">
        <f>IF(ISNUMBER(Regressions!M175),ROUND(Regressions!M175, 1), NA())</f>
        <v>#N/A</v>
      </c>
      <c r="M165" s="333" t="e">
        <f>IF(ISNUMBER(Regressions!N175),ROUND(Regressions!N175, 1), NA())</f>
        <v>#N/A</v>
      </c>
      <c r="N165" s="230" t="e">
        <f>IF(ISNUMBER(Regressions!O175),ROUND(Regressions!O175, 1), NA())</f>
        <v>#N/A</v>
      </c>
      <c r="O165" s="334" t="e">
        <f>IF(ISNUMBER(Regressions!Q175),ROUND(Regressions!Q175, 1), NA())</f>
        <v>#N/A</v>
      </c>
      <c r="P165" s="332" t="e">
        <f>IF(ISNUMBER(Regressions!R175),ROUND(Regressions!R175, 1), NA())</f>
        <v>#N/A</v>
      </c>
      <c r="Q165" s="208" t="e">
        <f>IF(ISNUMBER(Regressions!S175),ROUND(Regressions!S175, 1), NA())</f>
        <v>#N/A</v>
      </c>
      <c r="R165" s="333" t="e">
        <f>IF(ISNUMBER(Regressions!T175),ROUND(Regressions!T175, 1), NA())</f>
        <v>#N/A</v>
      </c>
      <c r="S165" s="230" t="e">
        <f>IF(ISNUMBER(Regressions!U175),ROUND(Regressions!U175, 1), NA())</f>
        <v>#N/A</v>
      </c>
    </row>
    <row xmlns:x14ac="http://schemas.microsoft.com/office/spreadsheetml/2009/9/ac" r="166" x14ac:dyDescent="0.2">
      <c r="A166" s="329" t="str">
        <f>IF(ISBLANK(Regressions!A176), " ", Regressions!A176)</f>
        <v>Papua New Guinea</v>
      </c>
      <c r="B166" s="330">
        <f>IF(ISBLANK(Regressions!B176), " ", Regressions!B176)</f>
        <v>2007</v>
      </c>
      <c r="C166" s="335" t="str">
        <f>IF(ISBLANK(Regressions!C176), " ", Regressions!C176)</f>
        <v>Secondary</v>
      </c>
      <c r="D166" s="331">
        <f>IF(ISBLANK(Regressions!D176), " ", Regressions!D176)</f>
        <v>897923</v>
      </c>
      <c r="E166" s="207" t="e">
        <f>IF(ISNUMBER(Regressions!E176),ROUND(Regressions!E176, 1), NA())</f>
        <v>#N/A</v>
      </c>
      <c r="F166" s="332" t="e">
        <f>IF(ISNUMBER(Regressions!F176),ROUND(Regressions!F176, 1), NA())</f>
        <v>#N/A</v>
      </c>
      <c r="G166" s="229" t="e">
        <f>IF(ISNUMBER(Regressions!G176),ROUND(Regressions!G176, 1), NA())</f>
        <v>#N/A</v>
      </c>
      <c r="H166" s="333" t="e">
        <f>IF(ISNUMBER(Regressions!H176),ROUND(Regressions!H176, 1), NA())</f>
        <v>#N/A</v>
      </c>
      <c r="I166" s="230" t="e">
        <f>IF(ISNUMBER(Regressions!I176),ROUND(Regressions!I176, 1), NA())</f>
        <v>#N/A</v>
      </c>
      <c r="J166" s="334" t="e">
        <f>IF(ISNUMBER(Regressions!K176),ROUND(Regressions!K176, 1), NA())</f>
        <v>#N/A</v>
      </c>
      <c r="K166" s="332" t="e">
        <f>IF(ISNUMBER(Regressions!L176),ROUND(Regressions!L176, 1), NA())</f>
        <v>#N/A</v>
      </c>
      <c r="L166" s="231" t="e">
        <f>IF(ISNUMBER(Regressions!M176),ROUND(Regressions!M176, 1), NA())</f>
        <v>#N/A</v>
      </c>
      <c r="M166" s="333" t="e">
        <f>IF(ISNUMBER(Regressions!N176),ROUND(Regressions!N176, 1), NA())</f>
        <v>#N/A</v>
      </c>
      <c r="N166" s="230" t="e">
        <f>IF(ISNUMBER(Regressions!O176),ROUND(Regressions!O176, 1), NA())</f>
        <v>#N/A</v>
      </c>
      <c r="O166" s="334" t="e">
        <f>IF(ISNUMBER(Regressions!Q176),ROUND(Regressions!Q176, 1), NA())</f>
        <v>#N/A</v>
      </c>
      <c r="P166" s="332" t="e">
        <f>IF(ISNUMBER(Regressions!R176),ROUND(Regressions!R176, 1), NA())</f>
        <v>#N/A</v>
      </c>
      <c r="Q166" s="208" t="e">
        <f>IF(ISNUMBER(Regressions!S176),ROUND(Regressions!S176, 1), NA())</f>
        <v>#N/A</v>
      </c>
      <c r="R166" s="333" t="e">
        <f>IF(ISNUMBER(Regressions!T176),ROUND(Regressions!T176, 1), NA())</f>
        <v>#N/A</v>
      </c>
      <c r="S166" s="230" t="e">
        <f>IF(ISNUMBER(Regressions!U176),ROUND(Regressions!U176, 1), NA())</f>
        <v>#N/A</v>
      </c>
    </row>
    <row xmlns:x14ac="http://schemas.microsoft.com/office/spreadsheetml/2009/9/ac" r="167" x14ac:dyDescent="0.2">
      <c r="A167" s="329" t="str">
        <f>IF(ISBLANK(Regressions!A177), " ", Regressions!A177)</f>
        <v>Papua New Guinea</v>
      </c>
      <c r="B167" s="330">
        <f>IF(ISBLANK(Regressions!B177), " ", Regressions!B177)</f>
        <v>2008</v>
      </c>
      <c r="C167" s="335" t="str">
        <f>IF(ISBLANK(Regressions!C177), " ", Regressions!C177)</f>
        <v>Secondary</v>
      </c>
      <c r="D167" s="331">
        <f>IF(ISBLANK(Regressions!D177), " ", Regressions!D177)</f>
        <v>922214</v>
      </c>
      <c r="E167" s="207" t="e">
        <f>IF(ISNUMBER(Regressions!E177),ROUND(Regressions!E177, 1), NA())</f>
        <v>#N/A</v>
      </c>
      <c r="F167" s="332" t="e">
        <f>IF(ISNUMBER(Regressions!F177),ROUND(Regressions!F177, 1), NA())</f>
        <v>#N/A</v>
      </c>
      <c r="G167" s="229" t="e">
        <f>IF(ISNUMBER(Regressions!G177),ROUND(Regressions!G177, 1), NA())</f>
        <v>#N/A</v>
      </c>
      <c r="H167" s="333" t="e">
        <f>IF(ISNUMBER(Regressions!H177),ROUND(Regressions!H177, 1), NA())</f>
        <v>#N/A</v>
      </c>
      <c r="I167" s="230" t="e">
        <f>IF(ISNUMBER(Regressions!I177),ROUND(Regressions!I177, 1), NA())</f>
        <v>#N/A</v>
      </c>
      <c r="J167" s="334" t="e">
        <f>IF(ISNUMBER(Regressions!K177),ROUND(Regressions!K177, 1), NA())</f>
        <v>#N/A</v>
      </c>
      <c r="K167" s="332" t="e">
        <f>IF(ISNUMBER(Regressions!L177),ROUND(Regressions!L177, 1), NA())</f>
        <v>#N/A</v>
      </c>
      <c r="L167" s="231" t="e">
        <f>IF(ISNUMBER(Regressions!M177),ROUND(Regressions!M177, 1), NA())</f>
        <v>#N/A</v>
      </c>
      <c r="M167" s="333" t="e">
        <f>IF(ISNUMBER(Regressions!N177),ROUND(Regressions!N177, 1), NA())</f>
        <v>#N/A</v>
      </c>
      <c r="N167" s="230" t="e">
        <f>IF(ISNUMBER(Regressions!O177),ROUND(Regressions!O177, 1), NA())</f>
        <v>#N/A</v>
      </c>
      <c r="O167" s="334" t="e">
        <f>IF(ISNUMBER(Regressions!Q177),ROUND(Regressions!Q177, 1), NA())</f>
        <v>#N/A</v>
      </c>
      <c r="P167" s="332" t="e">
        <f>IF(ISNUMBER(Regressions!R177),ROUND(Regressions!R177, 1), NA())</f>
        <v>#N/A</v>
      </c>
      <c r="Q167" s="208" t="e">
        <f>IF(ISNUMBER(Regressions!S177),ROUND(Regressions!S177, 1), NA())</f>
        <v>#N/A</v>
      </c>
      <c r="R167" s="333" t="e">
        <f>IF(ISNUMBER(Regressions!T177),ROUND(Regressions!T177, 1), NA())</f>
        <v>#N/A</v>
      </c>
      <c r="S167" s="230" t="e">
        <f>IF(ISNUMBER(Regressions!U177),ROUND(Regressions!U177, 1), NA())</f>
        <v>#N/A</v>
      </c>
    </row>
    <row xmlns:x14ac="http://schemas.microsoft.com/office/spreadsheetml/2009/9/ac" r="168" x14ac:dyDescent="0.2">
      <c r="A168" s="329" t="str">
        <f>IF(ISBLANK(Regressions!A178), " ", Regressions!A178)</f>
        <v>Papua New Guinea</v>
      </c>
      <c r="B168" s="330">
        <f>IF(ISBLANK(Regressions!B178), " ", Regressions!B178)</f>
        <v>2009</v>
      </c>
      <c r="C168" s="335" t="str">
        <f>IF(ISBLANK(Regressions!C178), " ", Regressions!C178)</f>
        <v>Secondary</v>
      </c>
      <c r="D168" s="331">
        <f>IF(ISBLANK(Regressions!D178), " ", Regressions!D178)</f>
        <v>945803</v>
      </c>
      <c r="E168" s="207" t="e">
        <f>IF(ISNUMBER(Regressions!E178),ROUND(Regressions!E178, 1), NA())</f>
        <v>#N/A</v>
      </c>
      <c r="F168" s="332" t="e">
        <f>IF(ISNUMBER(Regressions!F178),ROUND(Regressions!F178, 1), NA())</f>
        <v>#N/A</v>
      </c>
      <c r="G168" s="229" t="e">
        <f>IF(ISNUMBER(Regressions!G178),ROUND(Regressions!G178, 1), NA())</f>
        <v>#N/A</v>
      </c>
      <c r="H168" s="333" t="e">
        <f>IF(ISNUMBER(Regressions!H178),ROUND(Regressions!H178, 1), NA())</f>
        <v>#N/A</v>
      </c>
      <c r="I168" s="230" t="e">
        <f>IF(ISNUMBER(Regressions!I178),ROUND(Regressions!I178, 1), NA())</f>
        <v>#N/A</v>
      </c>
      <c r="J168" s="334" t="e">
        <f>IF(ISNUMBER(Regressions!K178),ROUND(Regressions!K178, 1), NA())</f>
        <v>#N/A</v>
      </c>
      <c r="K168" s="332" t="e">
        <f>IF(ISNUMBER(Regressions!L178),ROUND(Regressions!L178, 1), NA())</f>
        <v>#N/A</v>
      </c>
      <c r="L168" s="231" t="e">
        <f>IF(ISNUMBER(Regressions!M178),ROUND(Regressions!M178, 1), NA())</f>
        <v>#N/A</v>
      </c>
      <c r="M168" s="333" t="e">
        <f>IF(ISNUMBER(Regressions!N178),ROUND(Regressions!N178, 1), NA())</f>
        <v>#N/A</v>
      </c>
      <c r="N168" s="230" t="e">
        <f>IF(ISNUMBER(Regressions!O178),ROUND(Regressions!O178, 1), NA())</f>
        <v>#N/A</v>
      </c>
      <c r="O168" s="334" t="e">
        <f>IF(ISNUMBER(Regressions!Q178),ROUND(Regressions!Q178, 1), NA())</f>
        <v>#N/A</v>
      </c>
      <c r="P168" s="332" t="e">
        <f>IF(ISNUMBER(Regressions!R178),ROUND(Regressions!R178, 1), NA())</f>
        <v>#N/A</v>
      </c>
      <c r="Q168" s="208" t="e">
        <f>IF(ISNUMBER(Regressions!S178),ROUND(Regressions!S178, 1), NA())</f>
        <v>#N/A</v>
      </c>
      <c r="R168" s="333" t="e">
        <f>IF(ISNUMBER(Regressions!T178),ROUND(Regressions!T178, 1), NA())</f>
        <v>#N/A</v>
      </c>
      <c r="S168" s="230" t="e">
        <f>IF(ISNUMBER(Regressions!U178),ROUND(Regressions!U178, 1), NA())</f>
        <v>#N/A</v>
      </c>
    </row>
    <row xmlns:x14ac="http://schemas.microsoft.com/office/spreadsheetml/2009/9/ac" r="169" x14ac:dyDescent="0.2">
      <c r="A169" s="329" t="str">
        <f>IF(ISBLANK(Regressions!A179), " ", Regressions!A179)</f>
        <v>Papua New Guinea</v>
      </c>
      <c r="B169" s="330">
        <f>IF(ISBLANK(Regressions!B179), " ", Regressions!B179)</f>
        <v>2010</v>
      </c>
      <c r="C169" s="335" t="str">
        <f>IF(ISBLANK(Regressions!C179), " ", Regressions!C179)</f>
        <v>Secondary</v>
      </c>
      <c r="D169" s="331">
        <f>IF(ISBLANK(Regressions!D179), " ", Regressions!D179)</f>
        <v>969901</v>
      </c>
      <c r="E169" s="207" t="e">
        <f>IF(ISNUMBER(Regressions!E179),ROUND(Regressions!E179, 1), NA())</f>
        <v>#N/A</v>
      </c>
      <c r="F169" s="332" t="e">
        <f>IF(ISNUMBER(Regressions!F179),ROUND(Regressions!F179, 1), NA())</f>
        <v>#N/A</v>
      </c>
      <c r="G169" s="229" t="e">
        <f>IF(ISNUMBER(Regressions!G179),ROUND(Regressions!G179, 1), NA())</f>
        <v>#N/A</v>
      </c>
      <c r="H169" s="333" t="e">
        <f>IF(ISNUMBER(Regressions!H179),ROUND(Regressions!H179, 1), NA())</f>
        <v>#N/A</v>
      </c>
      <c r="I169" s="230" t="e">
        <f>IF(ISNUMBER(Regressions!I179),ROUND(Regressions!I179, 1), NA())</f>
        <v>#N/A</v>
      </c>
      <c r="J169" s="334" t="e">
        <f>IF(ISNUMBER(Regressions!K179),ROUND(Regressions!K179, 1), NA())</f>
        <v>#N/A</v>
      </c>
      <c r="K169" s="332" t="e">
        <f>IF(ISNUMBER(Regressions!L179),ROUND(Regressions!L179, 1), NA())</f>
        <v>#N/A</v>
      </c>
      <c r="L169" s="231" t="e">
        <f>IF(ISNUMBER(Regressions!M179),ROUND(Regressions!M179, 1), NA())</f>
        <v>#N/A</v>
      </c>
      <c r="M169" s="333" t="e">
        <f>IF(ISNUMBER(Regressions!N179),ROUND(Regressions!N179, 1), NA())</f>
        <v>#N/A</v>
      </c>
      <c r="N169" s="230" t="e">
        <f>IF(ISNUMBER(Regressions!O179),ROUND(Regressions!O179, 1), NA())</f>
        <v>#N/A</v>
      </c>
      <c r="O169" s="334">
        <f>IF(ISNUMBER(Regressions!Q179),ROUND(Regressions!Q179, 1), NA())</f>
        <v>64.099999999999994</v>
      </c>
      <c r="P169" s="332">
        <f>IF(ISNUMBER(Regressions!R179),ROUND(Regressions!R179, 1), NA())</f>
        <v>60.4</v>
      </c>
      <c r="Q169" s="208">
        <f>IF(ISNUMBER(Regressions!S179),ROUND(Regressions!S179, 1), NA())</f>
        <v>16.3</v>
      </c>
      <c r="R169" s="333">
        <f>IF(ISNUMBER(Regressions!T179),ROUND(Regressions!T179, 1), NA())</f>
        <v>44.1</v>
      </c>
      <c r="S169" s="230">
        <f>IF(ISNUMBER(Regressions!U179),ROUND(Regressions!U179, 1), NA())</f>
        <v>39.6</v>
      </c>
    </row>
    <row xmlns:x14ac="http://schemas.microsoft.com/office/spreadsheetml/2009/9/ac" r="170" x14ac:dyDescent="0.2">
      <c r="A170" s="329" t="str">
        <f>IF(ISBLANK(Regressions!A180), " ", Regressions!A180)</f>
        <v>Papua New Guinea</v>
      </c>
      <c r="B170" s="330">
        <f>IF(ISBLANK(Regressions!B180), " ", Regressions!B180)</f>
        <v>2011</v>
      </c>
      <c r="C170" s="335" t="str">
        <f>IF(ISBLANK(Regressions!C180), " ", Regressions!C180)</f>
        <v>Secondary</v>
      </c>
      <c r="D170" s="331">
        <f>IF(ISBLANK(Regressions!D180), " ", Regressions!D180)</f>
        <v>995280</v>
      </c>
      <c r="E170" s="207">
        <f>IF(ISNUMBER(Regressions!E180),ROUND(Regressions!E180, 1), NA())</f>
        <v>98.6</v>
      </c>
      <c r="F170" s="332">
        <f>IF(ISNUMBER(Regressions!F180),ROUND(Regressions!F180, 1), NA())</f>
        <v>88.5</v>
      </c>
      <c r="G170" s="229">
        <f>IF(ISNUMBER(Regressions!G180),ROUND(Regressions!G180, 1), NA())</f>
        <v>65.2</v>
      </c>
      <c r="H170" s="333">
        <f>IF(ISNUMBER(Regressions!H180),ROUND(Regressions!H180, 1), NA())</f>
        <v>23.3</v>
      </c>
      <c r="I170" s="230">
        <f>IF(ISNUMBER(Regressions!I180),ROUND(Regressions!I180, 1), NA())</f>
        <v>11.5</v>
      </c>
      <c r="J170" s="334">
        <f>IF(ISNUMBER(Regressions!K180),ROUND(Regressions!K180, 1), NA())</f>
        <v>98.7</v>
      </c>
      <c r="K170" s="332">
        <f>IF(ISNUMBER(Regressions!L180),ROUND(Regressions!L180, 1), NA())</f>
        <v>78.8</v>
      </c>
      <c r="L170" s="231">
        <f>IF(ISNUMBER(Regressions!M180),ROUND(Regressions!M180, 1), NA())</f>
        <v>68.900000000000006</v>
      </c>
      <c r="M170" s="333">
        <f>IF(ISNUMBER(Regressions!N180),ROUND(Regressions!N180, 1), NA())</f>
        <v>9.9</v>
      </c>
      <c r="N170" s="230">
        <f>IF(ISNUMBER(Regressions!O180),ROUND(Regressions!O180, 1), NA())</f>
        <v>21.2</v>
      </c>
      <c r="O170" s="334">
        <f>IF(ISNUMBER(Regressions!Q180),ROUND(Regressions!Q180, 1), NA())</f>
        <v>64.099999999999994</v>
      </c>
      <c r="P170" s="332">
        <f>IF(ISNUMBER(Regressions!R180),ROUND(Regressions!R180, 1), NA())</f>
        <v>60.4</v>
      </c>
      <c r="Q170" s="208">
        <f>IF(ISNUMBER(Regressions!S180),ROUND(Regressions!S180, 1), NA())</f>
        <v>16.3</v>
      </c>
      <c r="R170" s="333">
        <f>IF(ISNUMBER(Regressions!T180),ROUND(Regressions!T180, 1), NA())</f>
        <v>44.1</v>
      </c>
      <c r="S170" s="230">
        <f>IF(ISNUMBER(Regressions!U180),ROUND(Regressions!U180, 1), NA())</f>
        <v>39.6</v>
      </c>
    </row>
    <row xmlns:x14ac="http://schemas.microsoft.com/office/spreadsheetml/2009/9/ac" r="171" x14ac:dyDescent="0.2">
      <c r="A171" s="329" t="str">
        <f>IF(ISBLANK(Regressions!A181), " ", Regressions!A181)</f>
        <v>Papua New Guinea</v>
      </c>
      <c r="B171" s="330">
        <f>IF(ISBLANK(Regressions!B181), " ", Regressions!B181)</f>
        <v>2012</v>
      </c>
      <c r="C171" s="335" t="str">
        <f>IF(ISBLANK(Regressions!C181), " ", Regressions!C181)</f>
        <v>Secondary</v>
      </c>
      <c r="D171" s="331">
        <f>IF(ISBLANK(Regressions!D181), " ", Regressions!D181)</f>
        <v>1018904</v>
      </c>
      <c r="E171" s="207">
        <f>IF(ISNUMBER(Regressions!E181),ROUND(Regressions!E181, 1), NA())</f>
        <v>98.6</v>
      </c>
      <c r="F171" s="332">
        <f>IF(ISNUMBER(Regressions!F181),ROUND(Regressions!F181, 1), NA())</f>
        <v>88.5</v>
      </c>
      <c r="G171" s="229">
        <f>IF(ISNUMBER(Regressions!G181),ROUND(Regressions!G181, 1), NA())</f>
        <v>65.2</v>
      </c>
      <c r="H171" s="333">
        <f>IF(ISNUMBER(Regressions!H181),ROUND(Regressions!H181, 1), NA())</f>
        <v>23.3</v>
      </c>
      <c r="I171" s="230">
        <f>IF(ISNUMBER(Regressions!I181),ROUND(Regressions!I181, 1), NA())</f>
        <v>11.5</v>
      </c>
      <c r="J171" s="334">
        <f>IF(ISNUMBER(Regressions!K181),ROUND(Regressions!K181, 1), NA())</f>
        <v>98.7</v>
      </c>
      <c r="K171" s="332">
        <f>IF(ISNUMBER(Regressions!L181),ROUND(Regressions!L181, 1), NA())</f>
        <v>78.8</v>
      </c>
      <c r="L171" s="231">
        <f>IF(ISNUMBER(Regressions!M181),ROUND(Regressions!M181, 1), NA())</f>
        <v>68.900000000000006</v>
      </c>
      <c r="M171" s="333">
        <f>IF(ISNUMBER(Regressions!N181),ROUND(Regressions!N181, 1), NA())</f>
        <v>9.9</v>
      </c>
      <c r="N171" s="230">
        <f>IF(ISNUMBER(Regressions!O181),ROUND(Regressions!O181, 1), NA())</f>
        <v>21.2</v>
      </c>
      <c r="O171" s="334">
        <f>IF(ISNUMBER(Regressions!Q181),ROUND(Regressions!Q181, 1), NA())</f>
        <v>64.099999999999994</v>
      </c>
      <c r="P171" s="332">
        <f>IF(ISNUMBER(Regressions!R181),ROUND(Regressions!R181, 1), NA())</f>
        <v>60.4</v>
      </c>
      <c r="Q171" s="208">
        <f>IF(ISNUMBER(Regressions!S181),ROUND(Regressions!S181, 1), NA())</f>
        <v>16.3</v>
      </c>
      <c r="R171" s="333">
        <f>IF(ISNUMBER(Regressions!T181),ROUND(Regressions!T181, 1), NA())</f>
        <v>44.1</v>
      </c>
      <c r="S171" s="230">
        <f>IF(ISNUMBER(Regressions!U181),ROUND(Regressions!U181, 1), NA())</f>
        <v>39.6</v>
      </c>
    </row>
    <row xmlns:x14ac="http://schemas.microsoft.com/office/spreadsheetml/2009/9/ac" r="172" x14ac:dyDescent="0.2">
      <c r="A172" s="329" t="str">
        <f>IF(ISBLANK(Regressions!A182), " ", Regressions!A182)</f>
        <v>Papua New Guinea</v>
      </c>
      <c r="B172" s="330">
        <f>IF(ISBLANK(Regressions!B182), " ", Regressions!B182)</f>
        <v>2013</v>
      </c>
      <c r="C172" s="335" t="str">
        <f>IF(ISBLANK(Regressions!C182), " ", Regressions!C182)</f>
        <v>Secondary</v>
      </c>
      <c r="D172" s="331">
        <f>IF(ISBLANK(Regressions!D182), " ", Regressions!D182)</f>
        <v>1042351</v>
      </c>
      <c r="E172" s="207">
        <f>IF(ISNUMBER(Regressions!E182),ROUND(Regressions!E182, 1), NA())</f>
        <v>98.6</v>
      </c>
      <c r="F172" s="332">
        <f>IF(ISNUMBER(Regressions!F182),ROUND(Regressions!F182, 1), NA())</f>
        <v>88.5</v>
      </c>
      <c r="G172" s="229">
        <f>IF(ISNUMBER(Regressions!G182),ROUND(Regressions!G182, 1), NA())</f>
        <v>65.2</v>
      </c>
      <c r="H172" s="333">
        <f>IF(ISNUMBER(Regressions!H182),ROUND(Regressions!H182, 1), NA())</f>
        <v>23.3</v>
      </c>
      <c r="I172" s="230">
        <f>IF(ISNUMBER(Regressions!I182),ROUND(Regressions!I182, 1), NA())</f>
        <v>11.5</v>
      </c>
      <c r="J172" s="334">
        <f>IF(ISNUMBER(Regressions!K182),ROUND(Regressions!K182, 1), NA())</f>
        <v>98.7</v>
      </c>
      <c r="K172" s="332">
        <f>IF(ISNUMBER(Regressions!L182),ROUND(Regressions!L182, 1), NA())</f>
        <v>78.8</v>
      </c>
      <c r="L172" s="231">
        <f>IF(ISNUMBER(Regressions!M182),ROUND(Regressions!M182, 1), NA())</f>
        <v>68.900000000000006</v>
      </c>
      <c r="M172" s="333">
        <f>IF(ISNUMBER(Regressions!N182),ROUND(Regressions!N182, 1), NA())</f>
        <v>9.9</v>
      </c>
      <c r="N172" s="230">
        <f>IF(ISNUMBER(Regressions!O182),ROUND(Regressions!O182, 1), NA())</f>
        <v>21.2</v>
      </c>
      <c r="O172" s="334">
        <f>IF(ISNUMBER(Regressions!Q182),ROUND(Regressions!Q182, 1), NA())</f>
        <v>64.099999999999994</v>
      </c>
      <c r="P172" s="332">
        <f>IF(ISNUMBER(Regressions!R182),ROUND(Regressions!R182, 1), NA())</f>
        <v>60.4</v>
      </c>
      <c r="Q172" s="208">
        <f>IF(ISNUMBER(Regressions!S182),ROUND(Regressions!S182, 1), NA())</f>
        <v>16.3</v>
      </c>
      <c r="R172" s="333">
        <f>IF(ISNUMBER(Regressions!T182),ROUND(Regressions!T182, 1), NA())</f>
        <v>44.1</v>
      </c>
      <c r="S172" s="230">
        <f>IF(ISNUMBER(Regressions!U182),ROUND(Regressions!U182, 1), NA())</f>
        <v>39.6</v>
      </c>
    </row>
    <row xmlns:x14ac="http://schemas.microsoft.com/office/spreadsheetml/2009/9/ac" r="173" x14ac:dyDescent="0.2">
      <c r="A173" s="329" t="str">
        <f>IF(ISBLANK(Regressions!A183), " ", Regressions!A183)</f>
        <v>Papua New Guinea</v>
      </c>
      <c r="B173" s="330">
        <f>IF(ISBLANK(Regressions!B183), " ", Regressions!B183)</f>
        <v>2014</v>
      </c>
      <c r="C173" s="335" t="str">
        <f>IF(ISBLANK(Regressions!C183), " ", Regressions!C183)</f>
        <v>Secondary</v>
      </c>
      <c r="D173" s="331">
        <f>IF(ISBLANK(Regressions!D183), " ", Regressions!D183)</f>
        <v>1065962</v>
      </c>
      <c r="E173" s="207">
        <f>IF(ISNUMBER(Regressions!E183),ROUND(Regressions!E183, 1), NA())</f>
        <v>98.6</v>
      </c>
      <c r="F173" s="332">
        <f>IF(ISNUMBER(Regressions!F183),ROUND(Regressions!F183, 1), NA())</f>
        <v>88.5</v>
      </c>
      <c r="G173" s="229">
        <f>IF(ISNUMBER(Regressions!G183),ROUND(Regressions!G183, 1), NA())</f>
        <v>65.2</v>
      </c>
      <c r="H173" s="333">
        <f>IF(ISNUMBER(Regressions!H183),ROUND(Regressions!H183, 1), NA())</f>
        <v>23.3</v>
      </c>
      <c r="I173" s="230">
        <f>IF(ISNUMBER(Regressions!I183),ROUND(Regressions!I183, 1), NA())</f>
        <v>11.5</v>
      </c>
      <c r="J173" s="334">
        <f>IF(ISNUMBER(Regressions!K183),ROUND(Regressions!K183, 1), NA())</f>
        <v>98.7</v>
      </c>
      <c r="K173" s="332">
        <f>IF(ISNUMBER(Regressions!L183),ROUND(Regressions!L183, 1), NA())</f>
        <v>78.8</v>
      </c>
      <c r="L173" s="231">
        <f>IF(ISNUMBER(Regressions!M183),ROUND(Regressions!M183, 1), NA())</f>
        <v>68.900000000000006</v>
      </c>
      <c r="M173" s="333">
        <f>IF(ISNUMBER(Regressions!N183),ROUND(Regressions!N183, 1), NA())</f>
        <v>9.9</v>
      </c>
      <c r="N173" s="230">
        <f>IF(ISNUMBER(Regressions!O183),ROUND(Regressions!O183, 1), NA())</f>
        <v>21.2</v>
      </c>
      <c r="O173" s="334">
        <f>IF(ISNUMBER(Regressions!Q183),ROUND(Regressions!Q183, 1), NA())</f>
        <v>64.099999999999994</v>
      </c>
      <c r="P173" s="332">
        <f>IF(ISNUMBER(Regressions!R183),ROUND(Regressions!R183, 1), NA())</f>
        <v>60.4</v>
      </c>
      <c r="Q173" s="208">
        <f>IF(ISNUMBER(Regressions!S183),ROUND(Regressions!S183, 1), NA())</f>
        <v>16.3</v>
      </c>
      <c r="R173" s="333">
        <f>IF(ISNUMBER(Regressions!T183),ROUND(Regressions!T183, 1), NA())</f>
        <v>44.1</v>
      </c>
      <c r="S173" s="230">
        <f>IF(ISNUMBER(Regressions!U183),ROUND(Regressions!U183, 1), NA())</f>
        <v>39.6</v>
      </c>
    </row>
    <row xmlns:x14ac="http://schemas.microsoft.com/office/spreadsheetml/2009/9/ac" r="174" x14ac:dyDescent="0.2">
      <c r="A174" s="329" t="str">
        <f>IF(ISBLANK(Regressions!A184), " ", Regressions!A184)</f>
        <v>Papua New Guinea</v>
      </c>
      <c r="B174" s="330">
        <f>IF(ISBLANK(Regressions!B184), " ", Regressions!B184)</f>
        <v>2015</v>
      </c>
      <c r="C174" s="335" t="str">
        <f>IF(ISBLANK(Regressions!C184), " ", Regressions!C184)</f>
        <v>Secondary</v>
      </c>
      <c r="D174" s="331">
        <f>IF(ISBLANK(Regressions!D184), " ", Regressions!D184)</f>
        <v>1090746</v>
      </c>
      <c r="E174" s="207">
        <f>IF(ISNUMBER(Regressions!E184),ROUND(Regressions!E184, 1), NA())</f>
        <v>98.6</v>
      </c>
      <c r="F174" s="332">
        <f>IF(ISNUMBER(Regressions!F184),ROUND(Regressions!F184, 1), NA())</f>
        <v>88.5</v>
      </c>
      <c r="G174" s="229">
        <f>IF(ISNUMBER(Regressions!G184),ROUND(Regressions!G184, 1), NA())</f>
        <v>65.2</v>
      </c>
      <c r="H174" s="333">
        <f>IF(ISNUMBER(Regressions!H184),ROUND(Regressions!H184, 1), NA())</f>
        <v>23.3</v>
      </c>
      <c r="I174" s="230">
        <f>IF(ISNUMBER(Regressions!I184),ROUND(Regressions!I184, 1), NA())</f>
        <v>11.5</v>
      </c>
      <c r="J174" s="334">
        <f>IF(ISNUMBER(Regressions!K184),ROUND(Regressions!K184, 1), NA())</f>
        <v>98.7</v>
      </c>
      <c r="K174" s="332">
        <f>IF(ISNUMBER(Regressions!L184),ROUND(Regressions!L184, 1), NA())</f>
        <v>78.8</v>
      </c>
      <c r="L174" s="231">
        <f>IF(ISNUMBER(Regressions!M184),ROUND(Regressions!M184, 1), NA())</f>
        <v>68.900000000000006</v>
      </c>
      <c r="M174" s="333">
        <f>IF(ISNUMBER(Regressions!N184),ROUND(Regressions!N184, 1), NA())</f>
        <v>9.9</v>
      </c>
      <c r="N174" s="230">
        <f>IF(ISNUMBER(Regressions!O184),ROUND(Regressions!O184, 1), NA())</f>
        <v>21.2</v>
      </c>
      <c r="O174" s="334">
        <f>IF(ISNUMBER(Regressions!Q184),ROUND(Regressions!Q184, 1), NA())</f>
        <v>64.099999999999994</v>
      </c>
      <c r="P174" s="332">
        <f>IF(ISNUMBER(Regressions!R184),ROUND(Regressions!R184, 1), NA())</f>
        <v>60.4</v>
      </c>
      <c r="Q174" s="208">
        <f>IF(ISNUMBER(Regressions!S184),ROUND(Regressions!S184, 1), NA())</f>
        <v>16.3</v>
      </c>
      <c r="R174" s="333">
        <f>IF(ISNUMBER(Regressions!T184),ROUND(Regressions!T184, 1), NA())</f>
        <v>44.1</v>
      </c>
      <c r="S174" s="230">
        <f>IF(ISNUMBER(Regressions!U184),ROUND(Regressions!U184, 1), NA())</f>
        <v>39.6</v>
      </c>
    </row>
    <row xmlns:x14ac="http://schemas.microsoft.com/office/spreadsheetml/2009/9/ac" r="175" x14ac:dyDescent="0.2">
      <c r="A175" s="329" t="str">
        <f>IF(ISBLANK(Regressions!A185), " ", Regressions!A185)</f>
        <v>Papua New Guinea</v>
      </c>
      <c r="B175" s="330">
        <f>IF(ISBLANK(Regressions!B185), " ", Regressions!B185)</f>
        <v>2016</v>
      </c>
      <c r="C175" s="335" t="str">
        <f>IF(ISBLANK(Regressions!C185), " ", Regressions!C185)</f>
        <v>Secondary</v>
      </c>
      <c r="D175" s="331">
        <f>IF(ISBLANK(Regressions!D185), " ", Regressions!D185)</f>
        <v>1116036</v>
      </c>
      <c r="E175" s="207">
        <f>IF(ISNUMBER(Regressions!E185),ROUND(Regressions!E185, 1), NA())</f>
        <v>98.6</v>
      </c>
      <c r="F175" s="332">
        <f>IF(ISNUMBER(Regressions!F185),ROUND(Regressions!F185, 1), NA())</f>
        <v>88.5</v>
      </c>
      <c r="G175" s="229">
        <f>IF(ISNUMBER(Regressions!G185),ROUND(Regressions!G185, 1), NA())</f>
        <v>65.2</v>
      </c>
      <c r="H175" s="333">
        <f>IF(ISNUMBER(Regressions!H185),ROUND(Regressions!H185, 1), NA())</f>
        <v>23.3</v>
      </c>
      <c r="I175" s="230">
        <f>IF(ISNUMBER(Regressions!I185),ROUND(Regressions!I185, 1), NA())</f>
        <v>11.5</v>
      </c>
      <c r="J175" s="334">
        <f>IF(ISNUMBER(Regressions!K185),ROUND(Regressions!K185, 1), NA())</f>
        <v>98.7</v>
      </c>
      <c r="K175" s="332">
        <f>IF(ISNUMBER(Regressions!L185),ROUND(Regressions!L185, 1), NA())</f>
        <v>78.8</v>
      </c>
      <c r="L175" s="231">
        <f>IF(ISNUMBER(Regressions!M185),ROUND(Regressions!M185, 1), NA())</f>
        <v>68.900000000000006</v>
      </c>
      <c r="M175" s="333">
        <f>IF(ISNUMBER(Regressions!N185),ROUND(Regressions!N185, 1), NA())</f>
        <v>9.9</v>
      </c>
      <c r="N175" s="230">
        <f>IF(ISNUMBER(Regressions!O185),ROUND(Regressions!O185, 1), NA())</f>
        <v>21.2</v>
      </c>
      <c r="O175" s="334">
        <f>IF(ISNUMBER(Regressions!Q185),ROUND(Regressions!Q185, 1), NA())</f>
        <v>64.099999999999994</v>
      </c>
      <c r="P175" s="332">
        <f>IF(ISNUMBER(Regressions!R185),ROUND(Regressions!R185, 1), NA())</f>
        <v>60.4</v>
      </c>
      <c r="Q175" s="208">
        <f>IF(ISNUMBER(Regressions!S185),ROUND(Regressions!S185, 1), NA())</f>
        <v>16.3</v>
      </c>
      <c r="R175" s="333">
        <f>IF(ISNUMBER(Regressions!T185),ROUND(Regressions!T185, 1), NA())</f>
        <v>44.1</v>
      </c>
      <c r="S175" s="230">
        <f>IF(ISNUMBER(Regressions!U185),ROUND(Regressions!U185, 1), NA())</f>
        <v>39.6</v>
      </c>
    </row>
    <row xmlns:x14ac="http://schemas.microsoft.com/office/spreadsheetml/2009/9/ac" r="176" x14ac:dyDescent="0.2">
      <c r="A176" s="329" t="str">
        <f>IF(ISBLANK(Regressions!A186), " ", Regressions!A186)</f>
        <v>Papua New Guinea</v>
      </c>
      <c r="B176" s="330">
        <f>IF(ISBLANK(Regressions!B186), " ", Regressions!B186)</f>
        <v>2017</v>
      </c>
      <c r="C176" s="335" t="str">
        <f>IF(ISBLANK(Regressions!C186), " ", Regressions!C186)</f>
        <v>Secondary</v>
      </c>
      <c r="D176" s="331">
        <f>IF(ISBLANK(Regressions!D186), " ", Regressions!D186)</f>
        <v>1141463</v>
      </c>
      <c r="E176" s="207">
        <f>IF(ISNUMBER(Regressions!E186),ROUND(Regressions!E186, 1), NA())</f>
        <v>98.6</v>
      </c>
      <c r="F176" s="332">
        <f>IF(ISNUMBER(Regressions!F186),ROUND(Regressions!F186, 1), NA())</f>
        <v>88.5</v>
      </c>
      <c r="G176" s="229">
        <f>IF(ISNUMBER(Regressions!G186),ROUND(Regressions!G186, 1), NA())</f>
        <v>65.2</v>
      </c>
      <c r="H176" s="333">
        <f>IF(ISNUMBER(Regressions!H186),ROUND(Regressions!H186, 1), NA())</f>
        <v>23.3</v>
      </c>
      <c r="I176" s="230">
        <f>IF(ISNUMBER(Regressions!I186),ROUND(Regressions!I186, 1), NA())</f>
        <v>11.5</v>
      </c>
      <c r="J176" s="334">
        <f>IF(ISNUMBER(Regressions!K186),ROUND(Regressions!K186, 1), NA())</f>
        <v>98.7</v>
      </c>
      <c r="K176" s="332">
        <f>IF(ISNUMBER(Regressions!L186),ROUND(Regressions!L186, 1), NA())</f>
        <v>78.8</v>
      </c>
      <c r="L176" s="231">
        <f>IF(ISNUMBER(Regressions!M186),ROUND(Regressions!M186, 1), NA())</f>
        <v>68.900000000000006</v>
      </c>
      <c r="M176" s="333">
        <f>IF(ISNUMBER(Regressions!N186),ROUND(Regressions!N186, 1), NA())</f>
        <v>9.9</v>
      </c>
      <c r="N176" s="230">
        <f>IF(ISNUMBER(Regressions!O186),ROUND(Regressions!O186, 1), NA())</f>
        <v>21.2</v>
      </c>
      <c r="O176" s="334">
        <f>IF(ISNUMBER(Regressions!Q186),ROUND(Regressions!Q186, 1), NA())</f>
        <v>64.099999999999994</v>
      </c>
      <c r="P176" s="332">
        <f>IF(ISNUMBER(Regressions!R186),ROUND(Regressions!R186, 1), NA())</f>
        <v>60.4</v>
      </c>
      <c r="Q176" s="208">
        <f>IF(ISNUMBER(Regressions!S186),ROUND(Regressions!S186, 1), NA())</f>
        <v>16.3</v>
      </c>
      <c r="R176" s="333">
        <f>IF(ISNUMBER(Regressions!T186),ROUND(Regressions!T186, 1), NA())</f>
        <v>44.1</v>
      </c>
      <c r="S176" s="230">
        <f>IF(ISNUMBER(Regressions!U186),ROUND(Regressions!U186, 1), NA())</f>
        <v>39.6</v>
      </c>
    </row>
    <row xmlns:x14ac="http://schemas.microsoft.com/office/spreadsheetml/2009/9/ac" r="177" x14ac:dyDescent="0.2">
      <c r="A177" s="329" t="str">
        <f>IF(ISBLANK(Regressions!A187), " ", Regressions!A187)</f>
        <v>Papua New Guinea</v>
      </c>
      <c r="B177" s="330">
        <f>IF(ISBLANK(Regressions!B187), " ", Regressions!B187)</f>
        <v>2018</v>
      </c>
      <c r="C177" s="335" t="str">
        <f>IF(ISBLANK(Regressions!C187), " ", Regressions!C187)</f>
        <v>Secondary</v>
      </c>
      <c r="D177" s="331">
        <f>IF(ISBLANK(Regressions!D187), " ", Regressions!D187)</f>
        <v>1165780</v>
      </c>
      <c r="E177" s="207">
        <f>IF(ISNUMBER(Regressions!E187),ROUND(Regressions!E187, 1), NA())</f>
        <v>98.6</v>
      </c>
      <c r="F177" s="332">
        <f>IF(ISNUMBER(Regressions!F187),ROUND(Regressions!F187, 1), NA())</f>
        <v>88.5</v>
      </c>
      <c r="G177" s="229">
        <f>IF(ISNUMBER(Regressions!G187),ROUND(Regressions!G187, 1), NA())</f>
        <v>65.2</v>
      </c>
      <c r="H177" s="333">
        <f>IF(ISNUMBER(Regressions!H187),ROUND(Regressions!H187, 1), NA())</f>
        <v>23.3</v>
      </c>
      <c r="I177" s="230">
        <f>IF(ISNUMBER(Regressions!I187),ROUND(Regressions!I187, 1), NA())</f>
        <v>11.5</v>
      </c>
      <c r="J177" s="334">
        <f>IF(ISNUMBER(Regressions!K187),ROUND(Regressions!K187, 1), NA())</f>
        <v>98.7</v>
      </c>
      <c r="K177" s="332">
        <f>IF(ISNUMBER(Regressions!L187),ROUND(Regressions!L187, 1), NA())</f>
        <v>78.8</v>
      </c>
      <c r="L177" s="231">
        <f>IF(ISNUMBER(Regressions!M187),ROUND(Regressions!M187, 1), NA())</f>
        <v>68.900000000000006</v>
      </c>
      <c r="M177" s="333">
        <f>IF(ISNUMBER(Regressions!N187),ROUND(Regressions!N187, 1), NA())</f>
        <v>9.9</v>
      </c>
      <c r="N177" s="230">
        <f>IF(ISNUMBER(Regressions!O187),ROUND(Regressions!O187, 1), NA())</f>
        <v>21.2</v>
      </c>
      <c r="O177" s="334">
        <f>IF(ISNUMBER(Regressions!Q187),ROUND(Regressions!Q187, 1), NA())</f>
        <v>64.099999999999994</v>
      </c>
      <c r="P177" s="332">
        <f>IF(ISNUMBER(Regressions!R187),ROUND(Regressions!R187, 1), NA())</f>
        <v>60.4</v>
      </c>
      <c r="Q177" s="208">
        <f>IF(ISNUMBER(Regressions!S187),ROUND(Regressions!S187, 1), NA())</f>
        <v>16.3</v>
      </c>
      <c r="R177" s="333">
        <f>IF(ISNUMBER(Regressions!T187),ROUND(Regressions!T187, 1), NA())</f>
        <v>44.1</v>
      </c>
      <c r="S177" s="230">
        <f>IF(ISNUMBER(Regressions!U187),ROUND(Regressions!U187, 1), NA())</f>
        <v>39.6</v>
      </c>
    </row>
    <row xmlns:x14ac="http://schemas.microsoft.com/office/spreadsheetml/2009/9/ac" r="178" x14ac:dyDescent="0.2">
      <c r="A178" s="329" t="str">
        <f>IF(ISBLANK(Regressions!A188), " ", Regressions!A188)</f>
        <v>Papua New Guinea</v>
      </c>
      <c r="B178" s="330">
        <f>IF(ISBLANK(Regressions!B188), " ", Regressions!B188)</f>
        <v>2019</v>
      </c>
      <c r="C178" s="335" t="str">
        <f>IF(ISBLANK(Regressions!C188), " ", Regressions!C188)</f>
        <v>Secondary</v>
      </c>
      <c r="D178" s="331">
        <f>IF(ISBLANK(Regressions!D188), " ", Regressions!D188)</f>
        <v>1189172</v>
      </c>
      <c r="E178" s="207">
        <f>IF(ISNUMBER(Regressions!E188),ROUND(Regressions!E188, 1), NA())</f>
        <v>98.6</v>
      </c>
      <c r="F178" s="332">
        <f>IF(ISNUMBER(Regressions!F188),ROUND(Regressions!F188, 1), NA())</f>
        <v>88.5</v>
      </c>
      <c r="G178" s="229">
        <f>IF(ISNUMBER(Regressions!G188),ROUND(Regressions!G188, 1), NA())</f>
        <v>65.2</v>
      </c>
      <c r="H178" s="333">
        <f>IF(ISNUMBER(Regressions!H188),ROUND(Regressions!H188, 1), NA())</f>
        <v>23.3</v>
      </c>
      <c r="I178" s="230">
        <f>IF(ISNUMBER(Regressions!I188),ROUND(Regressions!I188, 1), NA())</f>
        <v>11.5</v>
      </c>
      <c r="J178" s="334">
        <f>IF(ISNUMBER(Regressions!K188),ROUND(Regressions!K188, 1), NA())</f>
        <v>98.7</v>
      </c>
      <c r="K178" s="332">
        <f>IF(ISNUMBER(Regressions!L188),ROUND(Regressions!L188, 1), NA())</f>
        <v>78.8</v>
      </c>
      <c r="L178" s="231">
        <f>IF(ISNUMBER(Regressions!M188),ROUND(Regressions!M188, 1), NA())</f>
        <v>68.900000000000006</v>
      </c>
      <c r="M178" s="333">
        <f>IF(ISNUMBER(Regressions!N188),ROUND(Regressions!N188, 1), NA())</f>
        <v>9.9</v>
      </c>
      <c r="N178" s="230">
        <f>IF(ISNUMBER(Regressions!O188),ROUND(Regressions!O188, 1), NA())</f>
        <v>21.2</v>
      </c>
      <c r="O178" s="334">
        <f>IF(ISNUMBER(Regressions!Q188),ROUND(Regressions!Q188, 1), NA())</f>
        <v>64.099999999999994</v>
      </c>
      <c r="P178" s="332">
        <f>IF(ISNUMBER(Regressions!R188),ROUND(Regressions!R188, 1), NA())</f>
        <v>60.4</v>
      </c>
      <c r="Q178" s="208">
        <f>IF(ISNUMBER(Regressions!S188),ROUND(Regressions!S188, 1), NA())</f>
        <v>16.3</v>
      </c>
      <c r="R178" s="333">
        <f>IF(ISNUMBER(Regressions!T188),ROUND(Regressions!T188, 1), NA())</f>
        <v>44.1</v>
      </c>
      <c r="S178" s="230">
        <f>IF(ISNUMBER(Regressions!U188),ROUND(Regressions!U188, 1), NA())</f>
        <v>39.6</v>
      </c>
    </row>
    <row xmlns:x14ac="http://schemas.microsoft.com/office/spreadsheetml/2009/9/ac" r="179" x14ac:dyDescent="0.2">
      <c r="A179" s="329" t="str">
        <f>IF(ISBLANK(Regressions!A189), " ", Regressions!A189)</f>
        <v>Papua New Guinea</v>
      </c>
      <c r="B179" s="330">
        <f>IF(ISBLANK(Regressions!B189), " ", Regressions!B189)</f>
        <v>2020</v>
      </c>
      <c r="C179" s="335" t="str">
        <f>IF(ISBLANK(Regressions!C189), " ", Regressions!C189)</f>
        <v>Secondary</v>
      </c>
      <c r="D179" s="331">
        <f>IF(ISBLANK(Regressions!D189), " ", Regressions!D189)</f>
        <v>1211997</v>
      </c>
      <c r="E179" s="207">
        <f>IF(ISNUMBER(Regressions!E189),ROUND(Regressions!E189, 1), NA())</f>
        <v>98.6</v>
      </c>
      <c r="F179" s="332">
        <f>IF(ISNUMBER(Regressions!F189),ROUND(Regressions!F189, 1), NA())</f>
        <v>88.5</v>
      </c>
      <c r="G179" s="229">
        <f>IF(ISNUMBER(Regressions!G189),ROUND(Regressions!G189, 1), NA())</f>
        <v>65.2</v>
      </c>
      <c r="H179" s="333">
        <f>IF(ISNUMBER(Regressions!H189),ROUND(Regressions!H189, 1), NA())</f>
        <v>23.3</v>
      </c>
      <c r="I179" s="230">
        <f>IF(ISNUMBER(Regressions!I189),ROUND(Regressions!I189, 1), NA())</f>
        <v>11.5</v>
      </c>
      <c r="J179" s="334">
        <f>IF(ISNUMBER(Regressions!K189),ROUND(Regressions!K189, 1), NA())</f>
        <v>98.7</v>
      </c>
      <c r="K179" s="332">
        <f>IF(ISNUMBER(Regressions!L189),ROUND(Regressions!L189, 1), NA())</f>
        <v>78.8</v>
      </c>
      <c r="L179" s="231">
        <f>IF(ISNUMBER(Regressions!M189),ROUND(Regressions!M189, 1), NA())</f>
        <v>68.900000000000006</v>
      </c>
      <c r="M179" s="333">
        <f>IF(ISNUMBER(Regressions!N189),ROUND(Regressions!N189, 1), NA())</f>
        <v>9.9</v>
      </c>
      <c r="N179" s="230">
        <f>IF(ISNUMBER(Regressions!O189),ROUND(Regressions!O189, 1), NA())</f>
        <v>21.2</v>
      </c>
      <c r="O179" s="334">
        <f>IF(ISNUMBER(Regressions!Q189),ROUND(Regressions!Q189, 1), NA())</f>
        <v>64.099999999999994</v>
      </c>
      <c r="P179" s="332">
        <f>IF(ISNUMBER(Regressions!R189),ROUND(Regressions!R189, 1), NA())</f>
        <v>60.4</v>
      </c>
      <c r="Q179" s="208">
        <f>IF(ISNUMBER(Regressions!S189),ROUND(Regressions!S189, 1), NA())</f>
        <v>16.3</v>
      </c>
      <c r="R179" s="333">
        <f>IF(ISNUMBER(Regressions!T189),ROUND(Regressions!T189, 1), NA())</f>
        <v>44.1</v>
      </c>
      <c r="S179" s="230">
        <f>IF(ISNUMBER(Regressions!U189),ROUND(Regressions!U189, 1), NA())</f>
        <v>39.6</v>
      </c>
    </row>
    <row xmlns:x14ac="http://schemas.microsoft.com/office/spreadsheetml/2009/9/ac" r="180" x14ac:dyDescent="0.2">
      <c r="A180" s="380" t="str">
        <f>IF(ISBLANK(Regressions!A190), " ", Regressions!A190)</f>
        <v>Papua New Guinea</v>
      </c>
      <c r="B180" s="381">
        <f>IF(ISBLANK(Regressions!B190), " ", Regressions!B190)</f>
        <v>2021</v>
      </c>
      <c r="C180" s="382" t="str">
        <f>IF(ISBLANK(Regressions!C190), " ", Regressions!C190)</f>
        <v>Secondary</v>
      </c>
      <c r="D180" s="383">
        <f>IF(ISBLANK(Regressions!D190), " ", Regressions!D190)</f>
        <v>1230731</v>
      </c>
      <c r="E180" s="386">
        <f>IF(ISNUMBER(Regressions!E190),ROUND(Regressions!E190, 1), NA())</f>
        <v>98.6</v>
      </c>
      <c r="F180" s="384">
        <f>IF(ISNUMBER(Regressions!F190),ROUND(Regressions!F190, 1), NA())</f>
        <v>88.5</v>
      </c>
      <c r="G180" s="387">
        <f>IF(ISNUMBER(Regressions!G190),ROUND(Regressions!G190, 1), NA())</f>
        <v>65.2</v>
      </c>
      <c r="H180" s="385">
        <f>IF(ISNUMBER(Regressions!H190),ROUND(Regressions!H190, 1), NA())</f>
        <v>23.3</v>
      </c>
      <c r="I180" s="388">
        <f>IF(ISNUMBER(Regressions!I190),ROUND(Regressions!I190, 1), NA())</f>
        <v>11.5</v>
      </c>
      <c r="J180" s="386">
        <f>IF(ISNUMBER(Regressions!K190),ROUND(Regressions!K190, 1), NA())</f>
        <v>98.7</v>
      </c>
      <c r="K180" s="384">
        <f>IF(ISNUMBER(Regressions!L190),ROUND(Regressions!L190, 1), NA())</f>
        <v>78.8</v>
      </c>
      <c r="L180" s="389">
        <f>IF(ISNUMBER(Regressions!M190),ROUND(Regressions!M190, 1), NA())</f>
        <v>68.900000000000006</v>
      </c>
      <c r="M180" s="385">
        <f>IF(ISNUMBER(Regressions!N190),ROUND(Regressions!N190, 1), NA())</f>
        <v>9.9</v>
      </c>
      <c r="N180" s="388">
        <f>IF(ISNUMBER(Regressions!O190),ROUND(Regressions!O190, 1), NA())</f>
        <v>21.2</v>
      </c>
      <c r="O180" s="386">
        <f>IF(ISNUMBER(Regressions!Q190),ROUND(Regressions!Q190, 1), NA())</f>
        <v>64.099999999999994</v>
      </c>
      <c r="P180" s="384">
        <f>IF(ISNUMBER(Regressions!R190),ROUND(Regressions!R190, 1), NA())</f>
        <v>60.4</v>
      </c>
      <c r="Q180" s="390">
        <f>IF(ISNUMBER(Regressions!S190),ROUND(Regressions!S190, 1), NA())</f>
        <v>16.3</v>
      </c>
      <c r="R180" s="385">
        <f>IF(ISNUMBER(Regressions!T190),ROUND(Regressions!T190, 1), NA())</f>
        <v>44.1</v>
      </c>
      <c r="S180" s="388">
        <f>IF(ISNUMBER(Regressions!U190),ROUND(Regressions!U190, 1), NA())</f>
        <v>39.6</v>
      </c>
      <c r="T180" s="379"/>
      <c r="U180" s="379"/>
      <c r="V180" s="379"/>
      <c r="W180" s="379"/>
      <c r="X180" s="379"/>
      <c r="Y180" s="379"/>
      <c r="Z180" s="379"/>
      <c r="AA180" s="379"/>
      <c r="AB180" s="379"/>
      <c r="AC180" s="379"/>
    </row>
    <row xmlns:x14ac="http://schemas.microsoft.com/office/spreadsheetml/2009/9/ac" r="181" x14ac:dyDescent="0.2">
      <c r="A181" s="329" t="str">
        <f>IF(ISBLANK(Regressions!A191), " ", Regressions!A191)</f>
        <v>Papua New Guinea</v>
      </c>
      <c r="B181" s="330">
        <f>IF(ISBLANK(Regressions!B191), " ", Regressions!B191)</f>
        <v>2022</v>
      </c>
      <c r="C181" s="335" t="str">
        <f>IF(ISBLANK(Regressions!C191), " ", Regressions!C191)</f>
        <v>Secondary</v>
      </c>
      <c r="D181" s="331">
        <f>IF(ISBLANK(Regressions!D191), " ", Regressions!D191)</f>
        <v>1249155</v>
      </c>
      <c r="E181" s="207">
        <f>IF(ISNUMBER(Regressions!E191),ROUND(Regressions!E191, 1), NA())</f>
        <v>98.6</v>
      </c>
      <c r="F181" s="332">
        <f>IF(ISNUMBER(Regressions!F191),ROUND(Regressions!F191, 1), NA())</f>
        <v>88.5</v>
      </c>
      <c r="G181" s="229">
        <f>IF(ISNUMBER(Regressions!G191),ROUND(Regressions!G191, 1), NA())</f>
        <v>65.2</v>
      </c>
      <c r="H181" s="333">
        <f>IF(ISNUMBER(Regressions!H191),ROUND(Regressions!H191, 1), NA())</f>
        <v>23.3</v>
      </c>
      <c r="I181" s="230">
        <f>IF(ISNUMBER(Regressions!I191),ROUND(Regressions!I191, 1), NA())</f>
        <v>11.5</v>
      </c>
      <c r="J181" s="334">
        <f>IF(ISNUMBER(Regressions!K191),ROUND(Regressions!K191, 1), NA())</f>
        <v>98.7</v>
      </c>
      <c r="K181" s="332">
        <f>IF(ISNUMBER(Regressions!L191),ROUND(Regressions!L191, 1), NA())</f>
        <v>78.8</v>
      </c>
      <c r="L181" s="231">
        <f>IF(ISNUMBER(Regressions!M191),ROUND(Regressions!M191, 1), NA())</f>
        <v>68.900000000000006</v>
      </c>
      <c r="M181" s="333">
        <f>IF(ISNUMBER(Regressions!N191),ROUND(Regressions!N191, 1), NA())</f>
        <v>9.9</v>
      </c>
      <c r="N181" s="230">
        <f>IF(ISNUMBER(Regressions!O191),ROUND(Regressions!O191, 1), NA())</f>
        <v>21.2</v>
      </c>
      <c r="O181" s="334">
        <f>IF(ISNUMBER(Regressions!Q191),ROUND(Regressions!Q191, 1), NA())</f>
        <v>64.099999999999994</v>
      </c>
      <c r="P181" s="332">
        <f>IF(ISNUMBER(Regressions!R191),ROUND(Regressions!R191, 1), NA())</f>
        <v>60.4</v>
      </c>
      <c r="Q181" s="208">
        <f>IF(ISNUMBER(Regressions!S191),ROUND(Regressions!S191, 1), NA())</f>
        <v>16.3</v>
      </c>
      <c r="R181" s="333">
        <f>IF(ISNUMBER(Regressions!T191),ROUND(Regressions!T191, 1), NA())</f>
        <v>44.1</v>
      </c>
      <c r="S181" s="230">
        <f>IF(ISNUMBER(Regressions!U191),ROUND(Regressions!U191, 1), NA())</f>
        <v>39.6</v>
      </c>
    </row>
    <row xmlns:x14ac="http://schemas.microsoft.com/office/spreadsheetml/2009/9/ac" r="182" x14ac:dyDescent="0.2">
      <c r="A182" s="336" t="str">
        <f>IF(ISBLANK(Regressions!A192), " ", Regressions!A192)</f>
        <v>Papua New Guinea</v>
      </c>
      <c r="B182" s="337">
        <f>IF(ISBLANK(Regressions!B192), " ", Regressions!B192)</f>
        <v>2023</v>
      </c>
      <c r="C182" s="338" t="str">
        <f>IF(ISBLANK(Regressions!C192), " ", Regressions!C192)</f>
        <v>Secondary</v>
      </c>
      <c r="D182" s="339">
        <f>IF(ISBLANK(Regressions!D192), " ", Regressions!D192)</f>
        <v>1263801</v>
      </c>
      <c r="E182" s="340">
        <f>IF(ISNUMBER(Regressions!E192),ROUND(Regressions!E192, 1), NA())</f>
        <v>98.6</v>
      </c>
      <c r="F182" s="341">
        <f>IF(ISNUMBER(Regressions!F192),ROUND(Regressions!F192, 1), NA())</f>
        <v>88.5</v>
      </c>
      <c r="G182" s="342">
        <f>IF(ISNUMBER(Regressions!G192),ROUND(Regressions!G192, 1), NA())</f>
        <v>65.2</v>
      </c>
      <c r="H182" s="343">
        <f>IF(ISNUMBER(Regressions!H192),ROUND(Regressions!H192, 1), NA())</f>
        <v>23.3</v>
      </c>
      <c r="I182" s="344">
        <f>IF(ISNUMBER(Regressions!I192),ROUND(Regressions!I192, 1), NA())</f>
        <v>11.5</v>
      </c>
      <c r="J182" s="345">
        <f>IF(ISNUMBER(Regressions!K192),ROUND(Regressions!K192, 1), NA())</f>
        <v>98.7</v>
      </c>
      <c r="K182" s="341">
        <f>IF(ISNUMBER(Regressions!L192),ROUND(Regressions!L192, 1), NA())</f>
        <v>78.8</v>
      </c>
      <c r="L182" s="346">
        <f>IF(ISNUMBER(Regressions!M192),ROUND(Regressions!M192, 1), NA())</f>
        <v>68.900000000000006</v>
      </c>
      <c r="M182" s="343">
        <f>IF(ISNUMBER(Regressions!N192),ROUND(Regressions!N192, 1), NA())</f>
        <v>9.9</v>
      </c>
      <c r="N182" s="344">
        <f>IF(ISNUMBER(Regressions!O192),ROUND(Regressions!O192, 1), NA())</f>
        <v>21.2</v>
      </c>
      <c r="O182" s="345">
        <f>IF(ISNUMBER(Regressions!Q192),ROUND(Regressions!Q192, 1), NA())</f>
        <v>64.099999999999994</v>
      </c>
      <c r="P182" s="341">
        <f>IF(ISNUMBER(Regressions!R192),ROUND(Regressions!R192, 1), NA())</f>
        <v>60.4</v>
      </c>
      <c r="Q182" s="347">
        <f>IF(ISNUMBER(Regressions!S192),ROUND(Regressions!S192, 1), NA())</f>
        <v>16.3</v>
      </c>
      <c r="R182" s="343">
        <f>IF(ISNUMBER(Regressions!T192),ROUND(Regressions!T192, 1), NA())</f>
        <v>44.1</v>
      </c>
      <c r="S182" s="344">
        <f>IF(ISNUMBER(Regressions!U192),ROUND(Regressions!U192, 1), NA())</f>
        <v>39.6</v>
      </c>
    </row>
    <row xmlns:x14ac="http://schemas.microsoft.com/office/spreadsheetml/2009/9/ac" r="183" hidden="true" x14ac:dyDescent="0.2">
      <c r="A183" s="329" t="str">
        <f>IF(ISBLANK(Regressions!A193), " ", Regressions!A193)</f>
        <v>Papua New Guinea</v>
      </c>
      <c r="B183" s="330">
        <f>IF(ISBLANK(Regressions!B193), " ", Regressions!B193)</f>
        <v>2024</v>
      </c>
      <c r="C183" s="335" t="str">
        <f>IF(ISBLANK(Regressions!C193), " ", Regressions!C193)</f>
        <v>Secondary</v>
      </c>
      <c r="D183" s="331" t="str">
        <f>IF(ISBLANK(Regressions!D193), " ", Regressions!D193)</f>
        <v> </v>
      </c>
      <c r="E183" s="207" t="e">
        <f>IF(ISNUMBER(Regressions!E193),ROUND(Regressions!E193, 1), NA())</f>
        <v>#N/A</v>
      </c>
      <c r="F183" s="332" t="e">
        <f>IF(ISNUMBER(Regressions!F193),ROUND(Regressions!F193, 1), NA())</f>
        <v>#N/A</v>
      </c>
      <c r="G183" s="229" t="e">
        <f>IF(ISNUMBER(Regressions!G193),ROUND(Regressions!G193, 1), NA())</f>
        <v>#N/A</v>
      </c>
      <c r="H183" s="333" t="e">
        <f>IF(ISNUMBER(Regressions!H193),ROUND(Regressions!H193, 1), NA())</f>
        <v>#N/A</v>
      </c>
      <c r="I183" s="230" t="e">
        <f>IF(ISNUMBER(Regressions!I193),ROUND(Regressions!I193, 1), NA())</f>
        <v>#N/A</v>
      </c>
      <c r="J183" s="334" t="e">
        <f>IF(ISNUMBER(Regressions!K193),ROUND(Regressions!K193, 1), NA())</f>
        <v>#N/A</v>
      </c>
      <c r="K183" s="332" t="e">
        <f>IF(ISNUMBER(Regressions!L193),ROUND(Regressions!L193, 1), NA())</f>
        <v>#N/A</v>
      </c>
      <c r="L183" s="231" t="e">
        <f>IF(ISNUMBER(Regressions!M193),ROUND(Regressions!M193, 1), NA())</f>
        <v>#N/A</v>
      </c>
      <c r="M183" s="333" t="e">
        <f>IF(ISNUMBER(Regressions!N193),ROUND(Regressions!N193, 1), NA())</f>
        <v>#N/A</v>
      </c>
      <c r="N183" s="230" t="e">
        <f>IF(ISNUMBER(Regressions!O193),ROUND(Regressions!O193, 1), NA())</f>
        <v>#N/A</v>
      </c>
      <c r="O183" s="334" t="e">
        <f>IF(ISNUMBER(Regressions!Q193),ROUND(Regressions!Q193, 1), NA())</f>
        <v>#N/A</v>
      </c>
      <c r="P183" s="332" t="e">
        <f>IF(ISNUMBER(Regressions!R193),ROUND(Regressions!R193, 1), NA())</f>
        <v>#N/A</v>
      </c>
      <c r="Q183" s="208" t="e">
        <f>IF(ISNUMBER(Regressions!S193),ROUND(Regressions!S193, 1), NA())</f>
        <v>#N/A</v>
      </c>
      <c r="R183" s="333" t="e">
        <f>IF(ISNUMBER(Regressions!T193),ROUND(Regressions!T193, 1), NA())</f>
        <v>#N/A</v>
      </c>
      <c r="S183" s="230" t="e">
        <f>IF(ISNUMBER(Regressions!U193),ROUND(Regressions!U193, 1), NA())</f>
        <v>#N/A</v>
      </c>
    </row>
    <row xmlns:x14ac="http://schemas.microsoft.com/office/spreadsheetml/2009/9/ac" r="184" hidden="true" x14ac:dyDescent="0.2">
      <c r="A184" s="329" t="str">
        <f>IF(ISBLANK(Regressions!A194), " ", Regressions!A194)</f>
        <v>Papua New Guinea</v>
      </c>
      <c r="B184" s="330">
        <f>IF(ISBLANK(Regressions!B194), " ", Regressions!B194)</f>
        <v>2025</v>
      </c>
      <c r="C184" s="335" t="str">
        <f>IF(ISBLANK(Regressions!C194), " ", Regressions!C194)</f>
        <v>Secondary</v>
      </c>
      <c r="D184" s="331" t="str">
        <f>IF(ISBLANK(Regressions!D194), " ", Regressions!D194)</f>
        <v> </v>
      </c>
      <c r="E184" s="207" t="e">
        <f>IF(ISNUMBER(Regressions!E194),ROUND(Regressions!E194, 1), NA())</f>
        <v>#N/A</v>
      </c>
      <c r="F184" s="332" t="e">
        <f>IF(ISNUMBER(Regressions!F194),ROUND(Regressions!F194, 1), NA())</f>
        <v>#N/A</v>
      </c>
      <c r="G184" s="229" t="e">
        <f>IF(ISNUMBER(Regressions!G194),ROUND(Regressions!G194, 1), NA())</f>
        <v>#N/A</v>
      </c>
      <c r="H184" s="333" t="e">
        <f>IF(ISNUMBER(Regressions!H194),ROUND(Regressions!H194, 1), NA())</f>
        <v>#N/A</v>
      </c>
      <c r="I184" s="230" t="e">
        <f>IF(ISNUMBER(Regressions!I194),ROUND(Regressions!I194, 1), NA())</f>
        <v>#N/A</v>
      </c>
      <c r="J184" s="334" t="e">
        <f>IF(ISNUMBER(Regressions!K194),ROUND(Regressions!K194, 1), NA())</f>
        <v>#N/A</v>
      </c>
      <c r="K184" s="332" t="e">
        <f>IF(ISNUMBER(Regressions!L194),ROUND(Regressions!L194, 1), NA())</f>
        <v>#N/A</v>
      </c>
      <c r="L184" s="231" t="e">
        <f>IF(ISNUMBER(Regressions!M194),ROUND(Regressions!M194, 1), NA())</f>
        <v>#N/A</v>
      </c>
      <c r="M184" s="333" t="e">
        <f>IF(ISNUMBER(Regressions!N194),ROUND(Regressions!N194, 1), NA())</f>
        <v>#N/A</v>
      </c>
      <c r="N184" s="230" t="e">
        <f>IF(ISNUMBER(Regressions!O194),ROUND(Regressions!O194, 1), NA())</f>
        <v>#N/A</v>
      </c>
      <c r="O184" s="334" t="e">
        <f>IF(ISNUMBER(Regressions!Q194),ROUND(Regressions!Q194, 1), NA())</f>
        <v>#N/A</v>
      </c>
      <c r="P184" s="332" t="e">
        <f>IF(ISNUMBER(Regressions!R194),ROUND(Regressions!R194, 1), NA())</f>
        <v>#N/A</v>
      </c>
      <c r="Q184" s="208" t="e">
        <f>IF(ISNUMBER(Regressions!S194),ROUND(Regressions!S194, 1), NA())</f>
        <v>#N/A</v>
      </c>
      <c r="R184" s="333" t="e">
        <f>IF(ISNUMBER(Regressions!T194),ROUND(Regressions!T194, 1), NA())</f>
        <v>#N/A</v>
      </c>
      <c r="S184" s="230" t="e">
        <f>IF(ISNUMBER(Regressions!U194),ROUND(Regressions!U194, 1), NA())</f>
        <v>#N/A</v>
      </c>
    </row>
    <row xmlns:x14ac="http://schemas.microsoft.com/office/spreadsheetml/2009/9/ac" r="185" hidden="true" x14ac:dyDescent="0.2">
      <c r="A185" s="329" t="str">
        <f>IF(ISBLANK(Regressions!A195), " ", Regressions!A195)</f>
        <v>Papua New Guinea</v>
      </c>
      <c r="B185" s="330">
        <f>IF(ISBLANK(Regressions!B195), " ", Regressions!B195)</f>
        <v>2026</v>
      </c>
      <c r="C185" s="335" t="str">
        <f>IF(ISBLANK(Regressions!C195), " ", Regressions!C195)</f>
        <v>Secondary</v>
      </c>
      <c r="D185" s="331" t="str">
        <f>IF(ISBLANK(Regressions!D195), " ", Regressions!D195)</f>
        <v> </v>
      </c>
      <c r="E185" s="207" t="e">
        <f>IF(ISNUMBER(Regressions!E195),ROUND(Regressions!E195, 1), NA())</f>
        <v>#N/A</v>
      </c>
      <c r="F185" s="332" t="e">
        <f>IF(ISNUMBER(Regressions!F195),ROUND(Regressions!F195, 1), NA())</f>
        <v>#N/A</v>
      </c>
      <c r="G185" s="229" t="e">
        <f>IF(ISNUMBER(Regressions!G195),ROUND(Regressions!G195, 1), NA())</f>
        <v>#N/A</v>
      </c>
      <c r="H185" s="333" t="e">
        <f>IF(ISNUMBER(Regressions!H195),ROUND(Regressions!H195, 1), NA())</f>
        <v>#N/A</v>
      </c>
      <c r="I185" s="230" t="e">
        <f>IF(ISNUMBER(Regressions!I195),ROUND(Regressions!I195, 1), NA())</f>
        <v>#N/A</v>
      </c>
      <c r="J185" s="334" t="e">
        <f>IF(ISNUMBER(Regressions!K195),ROUND(Regressions!K195, 1), NA())</f>
        <v>#N/A</v>
      </c>
      <c r="K185" s="332" t="e">
        <f>IF(ISNUMBER(Regressions!L195),ROUND(Regressions!L195, 1), NA())</f>
        <v>#N/A</v>
      </c>
      <c r="L185" s="231" t="e">
        <f>IF(ISNUMBER(Regressions!M195),ROUND(Regressions!M195, 1), NA())</f>
        <v>#N/A</v>
      </c>
      <c r="M185" s="333" t="e">
        <f>IF(ISNUMBER(Regressions!N195),ROUND(Regressions!N195, 1), NA())</f>
        <v>#N/A</v>
      </c>
      <c r="N185" s="230" t="e">
        <f>IF(ISNUMBER(Regressions!O195),ROUND(Regressions!O195, 1), NA())</f>
        <v>#N/A</v>
      </c>
      <c r="O185" s="334" t="e">
        <f>IF(ISNUMBER(Regressions!Q195),ROUND(Regressions!Q195, 1), NA())</f>
        <v>#N/A</v>
      </c>
      <c r="P185" s="332" t="e">
        <f>IF(ISNUMBER(Regressions!R195),ROUND(Regressions!R195, 1), NA())</f>
        <v>#N/A</v>
      </c>
      <c r="Q185" s="208" t="e">
        <f>IF(ISNUMBER(Regressions!S195),ROUND(Regressions!S195, 1), NA())</f>
        <v>#N/A</v>
      </c>
      <c r="R185" s="333" t="e">
        <f>IF(ISNUMBER(Regressions!T195),ROUND(Regressions!T195, 1), NA())</f>
        <v>#N/A</v>
      </c>
      <c r="S185" s="230" t="e">
        <f>IF(ISNUMBER(Regressions!U195),ROUND(Regressions!U195, 1), NA())</f>
        <v>#N/A</v>
      </c>
    </row>
    <row xmlns:x14ac="http://schemas.microsoft.com/office/spreadsheetml/2009/9/ac" r="186" hidden="true" x14ac:dyDescent="0.2">
      <c r="A186" s="329" t="str">
        <f>IF(ISBLANK(Regressions!A196), " ", Regressions!A196)</f>
        <v>Papua New Guinea</v>
      </c>
      <c r="B186" s="330">
        <f>IF(ISBLANK(Regressions!B196), " ", Regressions!B196)</f>
        <v>2027</v>
      </c>
      <c r="C186" s="335" t="str">
        <f>IF(ISBLANK(Regressions!C196), " ", Regressions!C196)</f>
        <v>Secondary</v>
      </c>
      <c r="D186" s="331" t="str">
        <f>IF(ISBLANK(Regressions!D196), " ", Regressions!D196)</f>
        <v> </v>
      </c>
      <c r="E186" s="207" t="e">
        <f>IF(ISNUMBER(Regressions!E196),ROUND(Regressions!E196, 1), NA())</f>
        <v>#N/A</v>
      </c>
      <c r="F186" s="332" t="e">
        <f>IF(ISNUMBER(Regressions!F196),ROUND(Regressions!F196, 1), NA())</f>
        <v>#N/A</v>
      </c>
      <c r="G186" s="229" t="e">
        <f>IF(ISNUMBER(Regressions!G196),ROUND(Regressions!G196, 1), NA())</f>
        <v>#N/A</v>
      </c>
      <c r="H186" s="333" t="e">
        <f>IF(ISNUMBER(Regressions!H196),ROUND(Regressions!H196, 1), NA())</f>
        <v>#N/A</v>
      </c>
      <c r="I186" s="230" t="e">
        <f>IF(ISNUMBER(Regressions!I196),ROUND(Regressions!I196, 1), NA())</f>
        <v>#N/A</v>
      </c>
      <c r="J186" s="334" t="e">
        <f>IF(ISNUMBER(Regressions!K196),ROUND(Regressions!K196, 1), NA())</f>
        <v>#N/A</v>
      </c>
      <c r="K186" s="332" t="e">
        <f>IF(ISNUMBER(Regressions!L196),ROUND(Regressions!L196, 1), NA())</f>
        <v>#N/A</v>
      </c>
      <c r="L186" s="231" t="e">
        <f>IF(ISNUMBER(Regressions!M196),ROUND(Regressions!M196, 1), NA())</f>
        <v>#N/A</v>
      </c>
      <c r="M186" s="333" t="e">
        <f>IF(ISNUMBER(Regressions!N196),ROUND(Regressions!N196, 1), NA())</f>
        <v>#N/A</v>
      </c>
      <c r="N186" s="230" t="e">
        <f>IF(ISNUMBER(Regressions!O196),ROUND(Regressions!O196, 1), NA())</f>
        <v>#N/A</v>
      </c>
      <c r="O186" s="334" t="e">
        <f>IF(ISNUMBER(Regressions!Q196),ROUND(Regressions!Q196, 1), NA())</f>
        <v>#N/A</v>
      </c>
      <c r="P186" s="332" t="e">
        <f>IF(ISNUMBER(Regressions!R196),ROUND(Regressions!R196, 1), NA())</f>
        <v>#N/A</v>
      </c>
      <c r="Q186" s="208" t="e">
        <f>IF(ISNUMBER(Regressions!S196),ROUND(Regressions!S196, 1), NA())</f>
        <v>#N/A</v>
      </c>
      <c r="R186" s="333" t="e">
        <f>IF(ISNUMBER(Regressions!T196),ROUND(Regressions!T196, 1), NA())</f>
        <v>#N/A</v>
      </c>
      <c r="S186" s="230" t="e">
        <f>IF(ISNUMBER(Regressions!U196),ROUND(Regressions!U196, 1), NA())</f>
        <v>#N/A</v>
      </c>
    </row>
    <row xmlns:x14ac="http://schemas.microsoft.com/office/spreadsheetml/2009/9/ac" r="187" hidden="true" x14ac:dyDescent="0.2">
      <c r="A187" s="329" t="str">
        <f>IF(ISBLANK(Regressions!A197), " ", Regressions!A197)</f>
        <v>Papua New Guinea</v>
      </c>
      <c r="B187" s="330">
        <f>IF(ISBLANK(Regressions!B197), " ", Regressions!B197)</f>
        <v>2028</v>
      </c>
      <c r="C187" s="335" t="str">
        <f>IF(ISBLANK(Regressions!C197), " ", Regressions!C197)</f>
        <v>Secondary</v>
      </c>
      <c r="D187" s="331" t="str">
        <f>IF(ISBLANK(Regressions!D197), " ", Regressions!D197)</f>
        <v> </v>
      </c>
      <c r="E187" s="207" t="e">
        <f>IF(ISNUMBER(Regressions!E197),ROUND(Regressions!E197, 1), NA())</f>
        <v>#N/A</v>
      </c>
      <c r="F187" s="332" t="e">
        <f>IF(ISNUMBER(Regressions!F197),ROUND(Regressions!F197, 1), NA())</f>
        <v>#N/A</v>
      </c>
      <c r="G187" s="229" t="e">
        <f>IF(ISNUMBER(Regressions!G197),ROUND(Regressions!G197, 1), NA())</f>
        <v>#N/A</v>
      </c>
      <c r="H187" s="333" t="e">
        <f>IF(ISNUMBER(Regressions!H197),ROUND(Regressions!H197, 1), NA())</f>
        <v>#N/A</v>
      </c>
      <c r="I187" s="230" t="e">
        <f>IF(ISNUMBER(Regressions!I197),ROUND(Regressions!I197, 1), NA())</f>
        <v>#N/A</v>
      </c>
      <c r="J187" s="334" t="e">
        <f>IF(ISNUMBER(Regressions!K197),ROUND(Regressions!K197, 1), NA())</f>
        <v>#N/A</v>
      </c>
      <c r="K187" s="332" t="e">
        <f>IF(ISNUMBER(Regressions!L197),ROUND(Regressions!L197, 1), NA())</f>
        <v>#N/A</v>
      </c>
      <c r="L187" s="231" t="e">
        <f>IF(ISNUMBER(Regressions!M197),ROUND(Regressions!M197, 1), NA())</f>
        <v>#N/A</v>
      </c>
      <c r="M187" s="333" t="e">
        <f>IF(ISNUMBER(Regressions!N197),ROUND(Regressions!N197, 1), NA())</f>
        <v>#N/A</v>
      </c>
      <c r="N187" s="230" t="e">
        <f>IF(ISNUMBER(Regressions!O197),ROUND(Regressions!O197, 1), NA())</f>
        <v>#N/A</v>
      </c>
      <c r="O187" s="334" t="e">
        <f>IF(ISNUMBER(Regressions!Q197),ROUND(Regressions!Q197, 1), NA())</f>
        <v>#N/A</v>
      </c>
      <c r="P187" s="332" t="e">
        <f>IF(ISNUMBER(Regressions!R197),ROUND(Regressions!R197, 1), NA())</f>
        <v>#N/A</v>
      </c>
      <c r="Q187" s="208" t="e">
        <f>IF(ISNUMBER(Regressions!S197),ROUND(Regressions!S197, 1), NA())</f>
        <v>#N/A</v>
      </c>
      <c r="R187" s="333" t="e">
        <f>IF(ISNUMBER(Regressions!T197),ROUND(Regressions!T197, 1), NA())</f>
        <v>#N/A</v>
      </c>
      <c r="S187" s="230" t="e">
        <f>IF(ISNUMBER(Regressions!U197),ROUND(Regressions!U197, 1), NA())</f>
        <v>#N/A</v>
      </c>
    </row>
    <row xmlns:x14ac="http://schemas.microsoft.com/office/spreadsheetml/2009/9/ac" r="188" hidden="true" x14ac:dyDescent="0.2">
      <c r="A188" s="329" t="str">
        <f>IF(ISBLANK(Regressions!A198), " ", Regressions!A198)</f>
        <v>Papua New Guinea</v>
      </c>
      <c r="B188" s="330">
        <f>IF(ISBLANK(Regressions!B198), " ", Regressions!B198)</f>
        <v>2029</v>
      </c>
      <c r="C188" s="335" t="str">
        <f>IF(ISBLANK(Regressions!C198), " ", Regressions!C198)</f>
        <v>Secondary</v>
      </c>
      <c r="D188" s="331" t="str">
        <f>IF(ISBLANK(Regressions!D198), " ", Regressions!D198)</f>
        <v> </v>
      </c>
      <c r="E188" s="207" t="e">
        <f>IF(ISNUMBER(Regressions!E198),ROUND(Regressions!E198, 1), NA())</f>
        <v>#N/A</v>
      </c>
      <c r="F188" s="332" t="e">
        <f>IF(ISNUMBER(Regressions!F198),ROUND(Regressions!F198, 1), NA())</f>
        <v>#N/A</v>
      </c>
      <c r="G188" s="229" t="e">
        <f>IF(ISNUMBER(Regressions!G198),ROUND(Regressions!G198, 1), NA())</f>
        <v>#N/A</v>
      </c>
      <c r="H188" s="333" t="e">
        <f>IF(ISNUMBER(Regressions!H198),ROUND(Regressions!H198, 1), NA())</f>
        <v>#N/A</v>
      </c>
      <c r="I188" s="230" t="e">
        <f>IF(ISNUMBER(Regressions!I198),ROUND(Regressions!I198, 1), NA())</f>
        <v>#N/A</v>
      </c>
      <c r="J188" s="334" t="e">
        <f>IF(ISNUMBER(Regressions!K198),ROUND(Regressions!K198, 1), NA())</f>
        <v>#N/A</v>
      </c>
      <c r="K188" s="332" t="e">
        <f>IF(ISNUMBER(Regressions!L198),ROUND(Regressions!L198, 1), NA())</f>
        <v>#N/A</v>
      </c>
      <c r="L188" s="231" t="e">
        <f>IF(ISNUMBER(Regressions!M198),ROUND(Regressions!M198, 1), NA())</f>
        <v>#N/A</v>
      </c>
      <c r="M188" s="333" t="e">
        <f>IF(ISNUMBER(Regressions!N198),ROUND(Regressions!N198, 1), NA())</f>
        <v>#N/A</v>
      </c>
      <c r="N188" s="230" t="e">
        <f>IF(ISNUMBER(Regressions!O198),ROUND(Regressions!O198, 1), NA())</f>
        <v>#N/A</v>
      </c>
      <c r="O188" s="334" t="e">
        <f>IF(ISNUMBER(Regressions!Q198),ROUND(Regressions!Q198, 1), NA())</f>
        <v>#N/A</v>
      </c>
      <c r="P188" s="332" t="e">
        <f>IF(ISNUMBER(Regressions!R198),ROUND(Regressions!R198, 1), NA())</f>
        <v>#N/A</v>
      </c>
      <c r="Q188" s="208" t="e">
        <f>IF(ISNUMBER(Regressions!S198),ROUND(Regressions!S198, 1), NA())</f>
        <v>#N/A</v>
      </c>
      <c r="R188" s="333" t="e">
        <f>IF(ISNUMBER(Regressions!T198),ROUND(Regressions!T198, 1), NA())</f>
        <v>#N/A</v>
      </c>
      <c r="S188" s="230" t="e">
        <f>IF(ISNUMBER(Regressions!U198),ROUND(Regressions!U198, 1), NA())</f>
        <v>#N/A</v>
      </c>
    </row>
    <row xmlns:x14ac="http://schemas.microsoft.com/office/spreadsheetml/2009/9/ac" r="189" hidden="true" x14ac:dyDescent="0.2">
      <c r="A189" s="329" t="str">
        <f>IF(ISBLANK(Regressions!A199), " ", Regressions!A199)</f>
        <v>Papua New Guinea</v>
      </c>
      <c r="B189" s="330">
        <f>IF(ISBLANK(Regressions!B199), " ", Regressions!B199)</f>
        <v>2030</v>
      </c>
      <c r="C189" s="335" t="str">
        <f>IF(ISBLANK(Regressions!C199), " ", Regressions!C199)</f>
        <v>Secondary</v>
      </c>
      <c r="D189" s="331" t="str">
        <f>IF(ISBLANK(Regressions!D199), " ", Regressions!D199)</f>
        <v> </v>
      </c>
      <c r="E189" s="207" t="e">
        <f>IF(ISNUMBER(Regressions!E199),ROUND(Regressions!E199, 1), NA())</f>
        <v>#N/A</v>
      </c>
      <c r="F189" s="332" t="e">
        <f>IF(ISNUMBER(Regressions!F199),ROUND(Regressions!F199, 1), NA())</f>
        <v>#N/A</v>
      </c>
      <c r="G189" s="229" t="e">
        <f>IF(ISNUMBER(Regressions!G199),ROUND(Regressions!G199, 1), NA())</f>
        <v>#N/A</v>
      </c>
      <c r="H189" s="333" t="e">
        <f>IF(ISNUMBER(Regressions!H199),ROUND(Regressions!H199, 1), NA())</f>
        <v>#N/A</v>
      </c>
      <c r="I189" s="230" t="e">
        <f>IF(ISNUMBER(Regressions!I199),ROUND(Regressions!I199, 1), NA())</f>
        <v>#N/A</v>
      </c>
      <c r="J189" s="334" t="e">
        <f>IF(ISNUMBER(Regressions!K199),ROUND(Regressions!K199, 1), NA())</f>
        <v>#N/A</v>
      </c>
      <c r="K189" s="332" t="e">
        <f>IF(ISNUMBER(Regressions!L199),ROUND(Regressions!L199, 1), NA())</f>
        <v>#N/A</v>
      </c>
      <c r="L189" s="231" t="e">
        <f>IF(ISNUMBER(Regressions!M199),ROUND(Regressions!M199, 1), NA())</f>
        <v>#N/A</v>
      </c>
      <c r="M189" s="333" t="e">
        <f>IF(ISNUMBER(Regressions!N199),ROUND(Regressions!N199, 1), NA())</f>
        <v>#N/A</v>
      </c>
      <c r="N189" s="230" t="e">
        <f>IF(ISNUMBER(Regressions!O199),ROUND(Regressions!O199, 1), NA())</f>
        <v>#N/A</v>
      </c>
      <c r="O189" s="334" t="e">
        <f>IF(ISNUMBER(Regressions!Q199),ROUND(Regressions!Q199, 1), NA())</f>
        <v>#N/A</v>
      </c>
      <c r="P189" s="332" t="e">
        <f>IF(ISNUMBER(Regressions!R199),ROUND(Regressions!R199, 1), NA())</f>
        <v>#N/A</v>
      </c>
      <c r="Q189" s="208" t="e">
        <f>IF(ISNUMBER(Regressions!S199),ROUND(Regressions!S199, 1), NA())</f>
        <v>#N/A</v>
      </c>
      <c r="R189" s="333" t="e">
        <f>IF(ISNUMBER(Regressions!T199),ROUND(Regressions!T199, 1), NA())</f>
        <v>#N/A</v>
      </c>
      <c r="S189" s="230" t="e">
        <f>IF(ISNUMBER(Regressions!U199),ROUND(Regressions!U199, 1), NA())</f>
        <v>#N/A</v>
      </c>
    </row>
    <row xmlns:x14ac="http://schemas.microsoft.com/office/spreadsheetml/2009/9/ac" r="211" x14ac:dyDescent="0.2">
      <c r="A211" s="391"/>
      <c r="B211" s="392"/>
      <c r="C211" s="393"/>
      <c r="D211" s="379"/>
      <c r="E211" s="394"/>
      <c r="F211" s="394"/>
      <c r="G211" s="395"/>
      <c r="H211" s="394"/>
      <c r="I211" s="395"/>
      <c r="J211" s="396"/>
      <c r="K211" s="396"/>
      <c r="L211" s="394"/>
      <c r="M211" s="396"/>
      <c r="N211" s="397"/>
      <c r="O211" s="379"/>
      <c r="P211" s="379"/>
      <c r="Q211" s="379"/>
      <c r="R211" s="379"/>
      <c r="S211" s="379"/>
      <c r="T211" s="379"/>
      <c r="U211" s="379"/>
      <c r="V211" s="379"/>
      <c r="W211" s="379"/>
      <c r="X211" s="379"/>
      <c r="Y211" s="379"/>
      <c r="Z211" s="379"/>
      <c r="AA211" s="379"/>
      <c r="AB211" s="379"/>
      <c r="AC211" s="379"/>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9" customWidth="true"/>
    <col min="2" max="2" width="9" style="29"/>
    <col min="3" max="3" width="5" style="29" customWidth="true"/>
    <col min="4" max="21" width="3.875" style="29" customWidth="true"/>
    <col min="22" max="22" width="3.875" style="86" customWidth="true"/>
    <col min="23" max="26" width="3.875" style="50" customWidth="true"/>
    <col min="27" max="27" width="3.875" style="86" customWidth="true"/>
    <col min="28" max="31" width="3.875" style="50" customWidth="true"/>
    <col min="32" max="32" width="3.875" style="86" customWidth="true"/>
    <col min="33" max="36" width="3.875" style="50" customWidth="true"/>
    <col min="37" max="37" width="3.875" style="86" customWidth="true"/>
    <col min="38" max="41" width="3.875" style="50" customWidth="true"/>
    <col min="42" max="42" width="3.875" style="86" customWidth="true"/>
    <col min="43" max="46" width="3.875" style="50" customWidth="true"/>
    <col min="47" max="47" width="3.875" style="86" customWidth="true"/>
    <col min="48" max="51" width="3.875" style="50" customWidth="true"/>
    <col min="52" max="52" width="3.875" style="62" customWidth="true"/>
    <col min="53" max="69" width="3.875" style="43" customWidth="true"/>
    <col min="70" max="70" width="9" style="29" hidden="true" customWidth="true"/>
    <col min="71" max="136" width="3.875" style="29" hidden="true" customWidth="true"/>
    <col min="137" max="137" width="9" style="29" hidden="true" customWidth="true"/>
    <col min="138" max="227" width="0.0" style="29" hidden="true" customWidth="true"/>
    <col min="228" max="16384" width="9" style="29"/>
  </cols>
  <sheetData>
    <row xmlns:x14ac="http://schemas.microsoft.com/office/spreadsheetml/2009/9/ac" r="1" ht="18" x14ac:dyDescent="0.25">
      <c r="A1" s="34" t="s">
        <v>59</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row>
    <row xmlns:x14ac="http://schemas.microsoft.com/office/spreadsheetml/2009/9/ac" r="2" ht="15.75" x14ac:dyDescent="0.25">
      <c r="A2" s="36" t="s">
        <v>37</v>
      </c>
      <c r="B2" s="36"/>
      <c r="C2" s="36"/>
      <c r="D2" s="232" t="s">
        <v>13</v>
      </c>
      <c r="E2" s="35"/>
      <c r="F2" s="35"/>
      <c r="G2" s="54"/>
      <c r="H2" s="35"/>
      <c r="I2" s="35"/>
      <c r="J2" s="54"/>
      <c r="K2" s="37"/>
      <c r="L2" s="37"/>
      <c r="M2" s="54"/>
      <c r="N2" s="37"/>
      <c r="O2" s="37"/>
      <c r="P2" s="54"/>
      <c r="Q2" s="37"/>
      <c r="R2" s="37"/>
      <c r="S2" s="54"/>
      <c r="T2" s="37"/>
      <c r="U2" s="37"/>
      <c r="V2" s="233" t="s">
        <v>14</v>
      </c>
      <c r="W2" s="32"/>
      <c r="X2" s="37"/>
      <c r="Y2" s="37"/>
      <c r="Z2" s="37"/>
      <c r="AA2" s="53"/>
      <c r="AB2" s="37"/>
      <c r="AC2" s="37"/>
      <c r="AD2" s="37"/>
      <c r="AE2" s="37"/>
      <c r="AF2" s="53"/>
      <c r="AG2" s="37"/>
      <c r="AH2" s="37"/>
      <c r="AI2" s="37"/>
      <c r="AJ2" s="37"/>
      <c r="AK2" s="53"/>
      <c r="AL2" s="37"/>
      <c r="AM2" s="37"/>
      <c r="AN2" s="37"/>
      <c r="AO2" s="37"/>
      <c r="AP2" s="53"/>
      <c r="AQ2" s="37"/>
      <c r="AR2" s="37"/>
      <c r="AS2" s="37"/>
      <c r="AT2" s="37"/>
      <c r="AU2" s="53"/>
      <c r="AV2" s="37"/>
      <c r="AW2" s="37"/>
      <c r="AX2" s="37"/>
      <c r="AY2" s="37"/>
      <c r="AZ2" s="108" t="s">
        <v>15</v>
      </c>
      <c r="BA2" s="32"/>
      <c r="BB2" s="39"/>
      <c r="BC2" s="39"/>
      <c r="BD2" s="38"/>
      <c r="BE2" s="38"/>
      <c r="BF2" s="38"/>
      <c r="BG2" s="38"/>
      <c r="BH2" s="38"/>
      <c r="BI2" s="38"/>
      <c r="BJ2" s="38"/>
      <c r="BK2" s="38"/>
      <c r="BL2" s="38"/>
      <c r="BM2" s="38"/>
      <c r="BN2" s="38"/>
      <c r="BO2" s="38"/>
      <c r="BP2" s="38"/>
      <c r="BQ2" s="38"/>
    </row>
    <row xmlns:x14ac="http://schemas.microsoft.com/office/spreadsheetml/2009/9/ac" r="3" ht="14.25" x14ac:dyDescent="0.2">
      <c r="A3" s="40"/>
      <c r="B3" s="35"/>
      <c r="C3" s="35"/>
      <c r="D3" s="41" t="s">
        <v>7</v>
      </c>
      <c r="E3" s="41"/>
      <c r="F3" s="41"/>
      <c r="G3" s="41" t="s">
        <v>1</v>
      </c>
      <c r="I3" s="41"/>
      <c r="J3" s="41" t="s">
        <v>2</v>
      </c>
      <c r="L3" s="41"/>
      <c r="M3" s="41" t="s">
        <v>16</v>
      </c>
      <c r="O3" s="41"/>
      <c r="P3" s="41" t="s">
        <v>17</v>
      </c>
      <c r="Q3" s="41"/>
      <c r="R3" s="41"/>
      <c r="S3" s="41" t="s">
        <v>18</v>
      </c>
      <c r="U3" s="41"/>
      <c r="V3" s="41" t="s">
        <v>7</v>
      </c>
      <c r="W3" s="32"/>
      <c r="X3" s="41"/>
      <c r="Y3" s="41"/>
      <c r="Z3" s="41"/>
      <c r="AA3" s="41" t="s">
        <v>1</v>
      </c>
      <c r="AB3" s="41"/>
      <c r="AC3" s="41"/>
      <c r="AD3" s="41"/>
      <c r="AE3" s="41"/>
      <c r="AF3" s="41" t="s">
        <v>2</v>
      </c>
      <c r="AG3" s="32"/>
      <c r="AH3" s="41"/>
      <c r="AI3" s="41"/>
      <c r="AJ3" s="41"/>
      <c r="AK3" s="41" t="s">
        <v>16</v>
      </c>
      <c r="AL3" s="41"/>
      <c r="AM3" s="41"/>
      <c r="AN3" s="41"/>
      <c r="AO3" s="41"/>
      <c r="AP3" s="41" t="s">
        <v>17</v>
      </c>
      <c r="AQ3" s="41"/>
      <c r="AR3" s="41"/>
      <c r="AS3" s="41"/>
      <c r="AT3" s="41"/>
      <c r="AU3" s="41" t="s">
        <v>18</v>
      </c>
      <c r="AV3" s="41"/>
      <c r="AW3" s="41"/>
      <c r="AX3" s="41"/>
      <c r="AY3" s="41"/>
      <c r="AZ3" s="41" t="s">
        <v>7</v>
      </c>
      <c r="BA3" s="32"/>
      <c r="BB3" s="41"/>
      <c r="BC3" s="41" t="s">
        <v>1</v>
      </c>
      <c r="BD3" s="32"/>
      <c r="BE3" s="41"/>
      <c r="BF3" s="41" t="s">
        <v>2</v>
      </c>
      <c r="BG3" s="41"/>
      <c r="BH3" s="41"/>
      <c r="BI3" s="41" t="s">
        <v>16</v>
      </c>
      <c r="BJ3" s="32"/>
      <c r="BK3" s="41"/>
      <c r="BL3" s="41" t="s">
        <v>17</v>
      </c>
      <c r="BM3" s="32"/>
      <c r="BN3" s="41"/>
      <c r="BO3" s="41" t="s">
        <v>18</v>
      </c>
      <c r="BP3" s="32"/>
      <c r="BQ3" s="41"/>
      <c r="BS3" s="41" t="s">
        <v>7</v>
      </c>
      <c r="BU3" s="41"/>
      <c r="BV3" s="41" t="s">
        <v>1</v>
      </c>
      <c r="BX3" s="41"/>
      <c r="BY3" s="41" t="s">
        <v>2</v>
      </c>
      <c r="CA3" s="41"/>
      <c r="CB3" s="41" t="s">
        <v>16</v>
      </c>
      <c r="CD3" s="41"/>
      <c r="CE3" s="41" t="s">
        <v>17</v>
      </c>
      <c r="CG3" s="41"/>
      <c r="CH3" s="41" t="s">
        <v>18</v>
      </c>
      <c r="CJ3" s="41"/>
      <c r="CK3" s="41" t="s">
        <v>7</v>
      </c>
      <c r="CM3" s="41"/>
      <c r="CN3" s="32"/>
      <c r="CO3" s="32"/>
      <c r="CP3" s="41" t="s">
        <v>1</v>
      </c>
      <c r="CR3" s="32"/>
      <c r="CS3" s="41"/>
      <c r="CT3" s="32"/>
      <c r="CU3" s="41" t="s">
        <v>2</v>
      </c>
      <c r="CW3" s="41"/>
      <c r="CX3" s="32"/>
      <c r="CY3" s="32"/>
      <c r="CZ3" s="41" t="s">
        <v>16</v>
      </c>
      <c r="DB3" s="32"/>
      <c r="DC3" s="41"/>
      <c r="DD3" s="32"/>
      <c r="DE3" s="41" t="s">
        <v>17</v>
      </c>
      <c r="DG3" s="32"/>
      <c r="DH3" s="32"/>
      <c r="DI3" s="32"/>
      <c r="DJ3" s="41" t="s">
        <v>18</v>
      </c>
      <c r="DL3" s="32"/>
      <c r="DM3" s="32"/>
      <c r="DN3" s="32"/>
      <c r="DO3" s="41" t="s">
        <v>7</v>
      </c>
      <c r="DP3" s="41"/>
      <c r="DQ3" s="41"/>
      <c r="DR3" s="41" t="s">
        <v>1</v>
      </c>
      <c r="DS3" s="41"/>
      <c r="DT3" s="41"/>
      <c r="DU3" s="41" t="s">
        <v>2</v>
      </c>
      <c r="DV3" s="41"/>
      <c r="DW3" s="41"/>
      <c r="DX3" s="41" t="s">
        <v>16</v>
      </c>
      <c r="DY3" s="41"/>
      <c r="DZ3" s="41"/>
      <c r="EA3" s="41" t="s">
        <v>17</v>
      </c>
      <c r="EB3" s="41"/>
      <c r="EC3" s="41"/>
      <c r="ED3" s="41"/>
      <c r="EE3" s="41" t="s">
        <v>18</v>
      </c>
      <c r="EF3" s="41"/>
    </row>
    <row xmlns:x14ac="http://schemas.microsoft.com/office/spreadsheetml/2009/9/ac" r="4" s="47" customFormat="true" ht="140.1" customHeight="true" x14ac:dyDescent="0.2">
      <c r="A4" s="42" t="s">
        <v>5</v>
      </c>
      <c r="B4" s="42" t="s">
        <v>6</v>
      </c>
      <c r="C4" s="42" t="s">
        <v>4</v>
      </c>
      <c r="D4" s="122" t="s">
        <v>25</v>
      </c>
      <c r="E4" s="234" t="s">
        <v>19</v>
      </c>
      <c r="F4" s="235" t="s">
        <v>207</v>
      </c>
      <c r="G4" s="122" t="s">
        <v>25</v>
      </c>
      <c r="H4" s="234" t="s">
        <v>19</v>
      </c>
      <c r="I4" s="235" t="s">
        <v>207</v>
      </c>
      <c r="J4" s="122" t="s">
        <v>25</v>
      </c>
      <c r="K4" s="234" t="s">
        <v>19</v>
      </c>
      <c r="L4" s="235" t="s">
        <v>207</v>
      </c>
      <c r="M4" s="122" t="s">
        <v>25</v>
      </c>
      <c r="N4" s="234" t="s">
        <v>19</v>
      </c>
      <c r="O4" s="235" t="s">
        <v>207</v>
      </c>
      <c r="P4" s="122" t="s">
        <v>25</v>
      </c>
      <c r="Q4" s="234" t="s">
        <v>19</v>
      </c>
      <c r="R4" s="235" t="s">
        <v>207</v>
      </c>
      <c r="S4" s="122" t="s">
        <v>25</v>
      </c>
      <c r="T4" s="234" t="s">
        <v>19</v>
      </c>
      <c r="U4" s="236" t="s">
        <v>207</v>
      </c>
      <c r="V4" s="126" t="s">
        <v>25</v>
      </c>
      <c r="W4" s="127" t="s">
        <v>19</v>
      </c>
      <c r="X4" s="127" t="s">
        <v>21</v>
      </c>
      <c r="Y4" s="127" t="s">
        <v>29</v>
      </c>
      <c r="Z4" s="129" t="s">
        <v>208</v>
      </c>
      <c r="AA4" s="126" t="s">
        <v>25</v>
      </c>
      <c r="AB4" s="127" t="s">
        <v>19</v>
      </c>
      <c r="AC4" s="127" t="s">
        <v>21</v>
      </c>
      <c r="AD4" s="127" t="s">
        <v>29</v>
      </c>
      <c r="AE4" s="129" t="s">
        <v>208</v>
      </c>
      <c r="AF4" s="126" t="s">
        <v>25</v>
      </c>
      <c r="AG4" s="127" t="s">
        <v>19</v>
      </c>
      <c r="AH4" s="127" t="s">
        <v>21</v>
      </c>
      <c r="AI4" s="127" t="s">
        <v>29</v>
      </c>
      <c r="AJ4" s="129" t="s">
        <v>208</v>
      </c>
      <c r="AK4" s="126" t="s">
        <v>25</v>
      </c>
      <c r="AL4" s="127" t="s">
        <v>19</v>
      </c>
      <c r="AM4" s="127" t="s">
        <v>21</v>
      </c>
      <c r="AN4" s="127" t="s">
        <v>29</v>
      </c>
      <c r="AO4" s="129" t="s">
        <v>208</v>
      </c>
      <c r="AP4" s="126" t="s">
        <v>25</v>
      </c>
      <c r="AQ4" s="127" t="s">
        <v>19</v>
      </c>
      <c r="AR4" s="127" t="s">
        <v>21</v>
      </c>
      <c r="AS4" s="127" t="s">
        <v>29</v>
      </c>
      <c r="AT4" s="129" t="s">
        <v>208</v>
      </c>
      <c r="AU4" s="126" t="s">
        <v>25</v>
      </c>
      <c r="AV4" s="127" t="s">
        <v>19</v>
      </c>
      <c r="AW4" s="127" t="s">
        <v>21</v>
      </c>
      <c r="AX4" s="127" t="s">
        <v>29</v>
      </c>
      <c r="AY4" s="130" t="s">
        <v>208</v>
      </c>
      <c r="AZ4" s="131" t="s">
        <v>125</v>
      </c>
      <c r="BA4" s="132" t="s">
        <v>124</v>
      </c>
      <c r="BB4" s="133" t="s">
        <v>209</v>
      </c>
      <c r="BC4" s="131" t="s">
        <v>125</v>
      </c>
      <c r="BD4" s="132" t="s">
        <v>124</v>
      </c>
      <c r="BE4" s="133" t="s">
        <v>209</v>
      </c>
      <c r="BF4" s="131" t="s">
        <v>125</v>
      </c>
      <c r="BG4" s="132" t="s">
        <v>124</v>
      </c>
      <c r="BH4" s="133" t="s">
        <v>209</v>
      </c>
      <c r="BI4" s="131" t="s">
        <v>125</v>
      </c>
      <c r="BJ4" s="132" t="s">
        <v>124</v>
      </c>
      <c r="BK4" s="133" t="s">
        <v>209</v>
      </c>
      <c r="BL4" s="131" t="s">
        <v>125</v>
      </c>
      <c r="BM4" s="132" t="s">
        <v>124</v>
      </c>
      <c r="BN4" s="133" t="s">
        <v>209</v>
      </c>
      <c r="BO4" s="131" t="s">
        <v>125</v>
      </c>
      <c r="BP4" s="132" t="s">
        <v>124</v>
      </c>
      <c r="BQ4" s="133" t="s">
        <v>209</v>
      </c>
      <c r="BS4" s="80" t="s">
        <v>25</v>
      </c>
      <c r="BT4" s="81" t="s">
        <v>19</v>
      </c>
      <c r="BU4" s="55" t="s">
        <v>38</v>
      </c>
      <c r="BV4" s="80" t="s">
        <v>25</v>
      </c>
      <c r="BW4" s="81" t="s">
        <v>19</v>
      </c>
      <c r="BX4" s="82" t="s">
        <v>104</v>
      </c>
      <c r="BY4" s="80" t="s">
        <v>25</v>
      </c>
      <c r="BZ4" s="81" t="s">
        <v>19</v>
      </c>
      <c r="CA4" s="48" t="s">
        <v>38</v>
      </c>
      <c r="CB4" s="80" t="s">
        <v>25</v>
      </c>
      <c r="CC4" s="81" t="s">
        <v>19</v>
      </c>
      <c r="CD4" s="55" t="s">
        <v>38</v>
      </c>
      <c r="CE4" s="80" t="s">
        <v>25</v>
      </c>
      <c r="CF4" s="81" t="s">
        <v>19</v>
      </c>
      <c r="CG4" s="82" t="s">
        <v>38</v>
      </c>
      <c r="CH4" s="80" t="s">
        <v>25</v>
      </c>
      <c r="CI4" s="81" t="s">
        <v>19</v>
      </c>
      <c r="CJ4" s="48" t="s">
        <v>38</v>
      </c>
      <c r="CK4" s="84" t="s">
        <v>25</v>
      </c>
      <c r="CL4" s="83" t="s">
        <v>19</v>
      </c>
      <c r="CM4" s="57" t="s">
        <v>53</v>
      </c>
      <c r="CN4" s="57" t="s">
        <v>58</v>
      </c>
      <c r="CO4" s="85" t="s">
        <v>110</v>
      </c>
      <c r="CP4" s="84" t="s">
        <v>25</v>
      </c>
      <c r="CQ4" s="83" t="s">
        <v>19</v>
      </c>
      <c r="CR4" s="49" t="s">
        <v>53</v>
      </c>
      <c r="CS4" s="49" t="s">
        <v>58</v>
      </c>
      <c r="CT4" s="57" t="s">
        <v>110</v>
      </c>
      <c r="CU4" s="84" t="s">
        <v>25</v>
      </c>
      <c r="CV4" s="83" t="s">
        <v>19</v>
      </c>
      <c r="CW4" s="57" t="s">
        <v>53</v>
      </c>
      <c r="CX4" s="57" t="s">
        <v>58</v>
      </c>
      <c r="CY4" s="85" t="s">
        <v>110</v>
      </c>
      <c r="CZ4" s="84" t="s">
        <v>25</v>
      </c>
      <c r="DA4" s="83" t="s">
        <v>19</v>
      </c>
      <c r="DB4" s="49" t="s">
        <v>53</v>
      </c>
      <c r="DC4" s="49" t="s">
        <v>58</v>
      </c>
      <c r="DD4" s="57" t="s">
        <v>110</v>
      </c>
      <c r="DE4" s="84" t="s">
        <v>25</v>
      </c>
      <c r="DF4" s="83" t="s">
        <v>19</v>
      </c>
      <c r="DG4" s="57" t="s">
        <v>53</v>
      </c>
      <c r="DH4" s="57" t="s">
        <v>58</v>
      </c>
      <c r="DI4" s="85" t="s">
        <v>110</v>
      </c>
      <c r="DJ4" s="84" t="s">
        <v>25</v>
      </c>
      <c r="DK4" s="83" t="s">
        <v>19</v>
      </c>
      <c r="DL4" s="49" t="s">
        <v>53</v>
      </c>
      <c r="DM4" s="49" t="s">
        <v>58</v>
      </c>
      <c r="DN4" s="57" t="s">
        <v>110</v>
      </c>
      <c r="DO4" s="46" t="s">
        <v>111</v>
      </c>
      <c r="DP4" s="56" t="s">
        <v>112</v>
      </c>
      <c r="DQ4" s="56" t="s">
        <v>113</v>
      </c>
      <c r="DR4" s="46" t="s">
        <v>111</v>
      </c>
      <c r="DS4" s="56" t="s">
        <v>112</v>
      </c>
      <c r="DT4" s="56" t="s">
        <v>113</v>
      </c>
      <c r="DU4" s="46" t="s">
        <v>111</v>
      </c>
      <c r="DV4" s="56" t="s">
        <v>112</v>
      </c>
      <c r="DW4" s="56" t="s">
        <v>113</v>
      </c>
      <c r="DX4" s="46" t="s">
        <v>111</v>
      </c>
      <c r="DY4" s="56" t="s">
        <v>112</v>
      </c>
      <c r="DZ4" s="56" t="s">
        <v>113</v>
      </c>
      <c r="EA4" s="46" t="s">
        <v>111</v>
      </c>
      <c r="EB4" s="56" t="s">
        <v>112</v>
      </c>
      <c r="EC4" s="56" t="s">
        <v>113</v>
      </c>
      <c r="ED4" s="46" t="s">
        <v>111</v>
      </c>
      <c r="EE4" s="56" t="s">
        <v>112</v>
      </c>
      <c r="EF4" s="56" t="s">
        <v>113</v>
      </c>
    </row>
    <row xmlns:x14ac="http://schemas.microsoft.com/office/spreadsheetml/2009/9/ac" r="5" ht="48" hidden="true" x14ac:dyDescent="0.2">
      <c r="A5" s="42" t="s">
        <v>39</v>
      </c>
      <c r="B5" s="42" t="s">
        <v>40</v>
      </c>
      <c r="C5" s="42" t="s">
        <v>41</v>
      </c>
      <c r="D5" s="122" t="s">
        <v>135</v>
      </c>
      <c r="E5" s="123" t="s">
        <v>42</v>
      </c>
      <c r="F5" s="124" t="s">
        <v>216</v>
      </c>
      <c r="G5" s="122" t="s">
        <v>136</v>
      </c>
      <c r="H5" s="123" t="s">
        <v>43</v>
      </c>
      <c r="I5" s="124" t="s">
        <v>217</v>
      </c>
      <c r="J5" s="122" t="s">
        <v>137</v>
      </c>
      <c r="K5" s="123" t="s">
        <v>44</v>
      </c>
      <c r="L5" s="124" t="s">
        <v>218</v>
      </c>
      <c r="M5" s="122" t="s">
        <v>138</v>
      </c>
      <c r="N5" s="123" t="s">
        <v>86</v>
      </c>
      <c r="O5" s="124" t="s">
        <v>219</v>
      </c>
      <c r="P5" s="122" t="s">
        <v>139</v>
      </c>
      <c r="Q5" s="123" t="s">
        <v>87</v>
      </c>
      <c r="R5" s="124" t="s">
        <v>220</v>
      </c>
      <c r="S5" s="122" t="s">
        <v>140</v>
      </c>
      <c r="T5" s="123" t="s">
        <v>88</v>
      </c>
      <c r="U5" s="125" t="s">
        <v>221</v>
      </c>
      <c r="V5" s="126" t="s">
        <v>129</v>
      </c>
      <c r="W5" s="127" t="s">
        <v>45</v>
      </c>
      <c r="X5" s="128" t="s">
        <v>65</v>
      </c>
      <c r="Y5" s="128" t="s">
        <v>66</v>
      </c>
      <c r="Z5" s="129" t="s">
        <v>222</v>
      </c>
      <c r="AA5" s="126" t="s">
        <v>130</v>
      </c>
      <c r="AB5" s="127" t="s">
        <v>46</v>
      </c>
      <c r="AC5" s="128" t="s">
        <v>67</v>
      </c>
      <c r="AD5" s="128" t="s">
        <v>68</v>
      </c>
      <c r="AE5" s="129" t="s">
        <v>223</v>
      </c>
      <c r="AF5" s="126" t="s">
        <v>131</v>
      </c>
      <c r="AG5" s="127" t="s">
        <v>47</v>
      </c>
      <c r="AH5" s="128" t="s">
        <v>69</v>
      </c>
      <c r="AI5" s="128" t="s">
        <v>70</v>
      </c>
      <c r="AJ5" s="129" t="s">
        <v>224</v>
      </c>
      <c r="AK5" s="126" t="s">
        <v>132</v>
      </c>
      <c r="AL5" s="127" t="s">
        <v>71</v>
      </c>
      <c r="AM5" s="128" t="s">
        <v>72</v>
      </c>
      <c r="AN5" s="128" t="s">
        <v>73</v>
      </c>
      <c r="AO5" s="129" t="s">
        <v>225</v>
      </c>
      <c r="AP5" s="126" t="s">
        <v>133</v>
      </c>
      <c r="AQ5" s="127" t="s">
        <v>74</v>
      </c>
      <c r="AR5" s="128" t="s">
        <v>75</v>
      </c>
      <c r="AS5" s="128" t="s">
        <v>76</v>
      </c>
      <c r="AT5" s="129" t="s">
        <v>226</v>
      </c>
      <c r="AU5" s="126" t="s">
        <v>134</v>
      </c>
      <c r="AV5" s="127" t="s">
        <v>77</v>
      </c>
      <c r="AW5" s="128" t="s">
        <v>78</v>
      </c>
      <c r="AX5" s="128" t="s">
        <v>79</v>
      </c>
      <c r="AY5" s="130" t="s">
        <v>227</v>
      </c>
      <c r="AZ5" s="131" t="s">
        <v>80</v>
      </c>
      <c r="BA5" s="132" t="s">
        <v>114</v>
      </c>
      <c r="BB5" s="133" t="s">
        <v>228</v>
      </c>
      <c r="BC5" s="131" t="s">
        <v>85</v>
      </c>
      <c r="BD5" s="132" t="s">
        <v>115</v>
      </c>
      <c r="BE5" s="133" t="s">
        <v>229</v>
      </c>
      <c r="BF5" s="131" t="s">
        <v>84</v>
      </c>
      <c r="BG5" s="132" t="s">
        <v>116</v>
      </c>
      <c r="BH5" s="133" t="s">
        <v>230</v>
      </c>
      <c r="BI5" s="131" t="s">
        <v>83</v>
      </c>
      <c r="BJ5" s="132" t="s">
        <v>117</v>
      </c>
      <c r="BK5" s="133" t="s">
        <v>231</v>
      </c>
      <c r="BL5" s="131" t="s">
        <v>82</v>
      </c>
      <c r="BM5" s="132" t="s">
        <v>118</v>
      </c>
      <c r="BN5" s="133" t="s">
        <v>232</v>
      </c>
      <c r="BO5" s="131" t="s">
        <v>81</v>
      </c>
      <c r="BP5" s="132" t="s">
        <v>119</v>
      </c>
      <c r="BQ5" s="133" t="s">
        <v>233</v>
      </c>
    </row>
    <row xmlns:x14ac="http://schemas.microsoft.com/office/spreadsheetml/2009/9/ac" r="6" x14ac:dyDescent="0.2">
      <c r="A6" s="35" t="str">
        <f>IF('Water Data'!$B$2="","",'Water Data'!$B$2)</f>
        <v>PNG_2016_EMIS</v>
      </c>
      <c r="B6" s="35" t="str">
        <f>+'Water Data'!C2</f>
        <v>EMIS</v>
      </c>
      <c r="C6" s="327">
        <f>+IF(ISNUMBER(VALUE(MID(A6,5,4))), VALUE(MID(A6, 5,4)),"")</f>
        <v>2016</v>
      </c>
      <c r="D6" s="91" t="str">
        <f>+IF(AND(ISTEXT('Water Data'!B2),BS6="Yes"),100-'Water Data'!D4,IF(AND(ISTEXT('Water Data'!B2),BS6="No",ISNUMBER('Water Data'!D4)),CONCATENATE("[",ROUND(100-'Water Data'!D4,0),"]"),NA()))</f>
        <v>[99]</v>
      </c>
      <c r="E6" s="91" t="str">
        <f>+IF(AND(ISTEXT('Water Data'!B2),BT6="Yes"),'Water Data'!D6,IF(AND(ISTEXT('Water Data'!B2),BT6="No",ISNUMBER('Water Data'!D6)),CONCATENATE("[",ROUND('Water Data'!D6,0),"]"),NA()))</f>
        <v>[87]</v>
      </c>
      <c r="F6" s="91" t="str">
        <f>+IF(AND(ISTEXT('Water Data'!B2),BU6="Yes"),'Water Data'!D9,IF(AND(ISTEXT('Water Data'!B2),BU6="No",ISNUMBER('Water Data'!D9)),CONCATENATE("[",ROUND('Water Data'!D9,0),"]"),NA()))</f>
        <v>[59]</v>
      </c>
      <c r="G6" s="91" t="str">
        <f>+IF(AND(ISTEXT('Water Data'!B2),BV6="Yes"),100-'Water Data'!E4,IF(AND(ISTEXT('Water Data'!B2),BV6="No",ISNUMBER('Water Data'!E4)),CONCATENATE("[",ROUND(100-'Water Data'!E4,0),"]"),NA()))</f>
        <v>[100]</v>
      </c>
      <c r="H6" s="91" t="str">
        <f>+IF(AND(ISTEXT('Water Data'!B2),BW6="Yes"),'Water Data'!E6,IF(AND(ISTEXT('Water Data'!B2),BW6="No",ISNUMBER('Water Data'!E6)),CONCATENATE("[",ROUND('Water Data'!E6,0),"]"),NA()))</f>
        <v>[86]</v>
      </c>
      <c r="I6" s="91" t="str">
        <f>+IF(AND(ISTEXT('Water Data'!B2),BX6="Yes"),'Water Data'!E9,IF(AND(ISTEXT('Water Data'!B2),BX6="No",ISNUMBER('Water Data'!E9)),CONCATENATE("[",ROUND('Water Data'!E9,0),"]"),NA()))</f>
        <v>[62]</v>
      </c>
      <c r="J6" s="91" t="str">
        <f>+IF(AND(ISTEXT('Water Data'!B2),BY6="Yes"),100-'Water Data'!F4,IF(AND(ISTEXT('Water Data'!B2),BY6="No",ISNUMBER('Water Data'!F4)),CONCATENATE("[",ROUND(100-'Water Data'!F4,0),"]"),NA()))</f>
        <v>[99]</v>
      </c>
      <c r="K6" s="91" t="str">
        <f>+IF(AND(ISTEXT('Water Data'!B2),BZ6="Yes"),'Water Data'!F6,IF(AND(ISTEXT('Water Data'!B2),BZ6="No",ISNUMBER('Water Data'!F6)),CONCATENATE("[",ROUND('Water Data'!F6,0),"]"),NA()))</f>
        <v>[87]</v>
      </c>
      <c r="L6" s="91" t="str">
        <f>+IF(AND(ISTEXT('Water Data'!B2),CA6="Yes"),'Water Data'!F9,IF(AND(ISTEXT('Water Data'!B2),CA6="No",ISNUMBER('Water Data'!F9)),CONCATENATE("[",ROUND('Water Data'!F9,0),"]"),NA()))</f>
        <v>[58]</v>
      </c>
      <c r="M6" s="91" t="str">
        <f>+IF(AND(ISTEXT('Water Data'!B2),CB6="Yes"),100-'Water Data'!G4,IF(AND(ISTEXT('Water Data'!B2),CB6="No",ISNUMBER('Water Data'!G4)),CONCATENATE("[",ROUND(100-'Water Data'!G4,0),"]"),NA()))</f>
        <v>[100]</v>
      </c>
      <c r="N6" s="91" t="str">
        <f>+IF(AND(ISTEXT('Water Data'!B2),CC6="Yes"),'Water Data'!G6,IF(AND(ISTEXT('Water Data'!B2),CC6="No",ISNUMBER('Water Data'!G6)),CONCATENATE("[",ROUND('Water Data'!G6,0),"]"),NA()))</f>
        <v>[88]</v>
      </c>
      <c r="O6" s="91" t="str">
        <f>+IF(AND(ISTEXT('Water Data'!B2),CD6="Yes"),'Water Data'!G9,IF(AND(ISTEXT('Water Data'!B2),CD6="No",ISNUMBER('Water Data'!G9)),CONCATENATE("[",ROUND('Water Data'!G9,0),"]"),NA()))</f>
        <v>[59]</v>
      </c>
      <c r="P6" s="91" t="str">
        <f>+IF(AND(ISTEXT('Water Data'!B2),CE6="Yes"),100-'Water Data'!H4,IF(AND(ISTEXT('Water Data'!B2),CE6="No",ISNUMBER('Water Data'!H4)),CONCATENATE("[",ROUND(100-'Water Data'!H4,0),"]"),NA()))</f>
        <v>[99]</v>
      </c>
      <c r="Q6" s="91" t="str">
        <f>+IF(AND(ISTEXT('Water Data'!B2),CF6="Yes"),'Water Data'!H6,IF(AND(ISTEXT('Water Data'!B2),CF6="No",ISNUMBER('Water Data'!H6)),CONCATENATE("[",ROUND('Water Data'!H6,0),"]"),NA()))</f>
        <v>[87]</v>
      </c>
      <c r="R6" s="91" t="str">
        <f>+IF(AND(ISTEXT('Water Data'!B2),CG6="Yes"),'Water Data'!H9,IF(AND(ISTEXT('Water Data'!B2),CG6="No",ISNUMBER('Water Data'!H9)),CONCATENATE("[",ROUND('Water Data'!H9,0),"]"),NA()))</f>
        <v>[59]</v>
      </c>
      <c r="S6" s="91" t="str">
        <f>+IF(AND(ISTEXT('Water Data'!B2),CH6="Yes"),100-'Water Data'!I4,IF(AND(ISTEXT('Water Data'!B2),CH6="No",ISNUMBER('Water Data'!I4)),CONCATENATE("[",ROUND(100-'Water Data'!I4,0),"]"),NA()))</f>
        <v>[100]</v>
      </c>
      <c r="T6" s="91" t="str">
        <f>+IF(AND(ISTEXT('Water Data'!B2),CI6="Yes"),'Water Data'!I6,IF(AND(ISTEXT('Water Data'!B2),CI6="No",ISNUMBER('Water Data'!I6)),CONCATENATE("[",ROUND('Water Data'!I6,0),"]"),NA()))</f>
        <v>[88]</v>
      </c>
      <c r="U6" s="91" t="str">
        <f>+IF(AND(ISTEXT('Water Data'!B2),CJ6="Yes"),'Water Data'!I9,IF(AND(ISTEXT('Water Data'!B2),CJ6="No",ISNUMBER('Water Data'!I9)),CONCATENATE("[",ROUND('Water Data'!I9,0),"]"),NA()))</f>
        <v>[54]</v>
      </c>
      <c r="V6" s="92" t="str">
        <f>+IF(AND(ISTEXT('Sanitation Data'!B2),CK6="Yes"),100-'Sanitation Data'!D4,IF(AND(ISTEXT('Sanitation Data'!B2),CK6="No",ISNUMBER('Sanitation Data'!D4)),CONCATENATE("[",ROUND(100-'Sanitation Data'!D4,0),"]"),NA()))</f>
        <v>[96]</v>
      </c>
      <c r="W6" s="92" t="str">
        <f>+IF(AND(ISTEXT('Sanitation Data'!B2),CL6="Yes"),'Sanitation Data'!D6,IF(AND(ISTEXT('Sanitation Data'!B2),CL6="No",ISNUMBER('Sanitation Data'!D6)),CONCATENATE("[",ROUND('Sanitation Data'!D6,0),"]"),NA()))</f>
        <v>[46]</v>
      </c>
      <c r="X6" s="92" t="str">
        <f>+IF(AND(ISTEXT('Sanitation Data'!B2),CM6="Yes"),'Sanitation Data'!D10,IF(AND(ISTEXT('Sanitation Data'!B2),CM6="No",ISNUMBER('Sanitation Data'!D10)),CONCATENATE("[",ROUND('Sanitation Data'!D10,0),"]"),NA()))</f>
        <v>[30]</v>
      </c>
      <c r="Y6" s="92" t="e">
        <f>+IF(AND(ISTEXT('Sanitation Data'!B2),CN6="Yes"),'Sanitation Data'!D11,IF(AND(ISTEXT('Sanitation Data'!B2),CN6="No",ISNUMBER('Sanitation Data'!D11)),CONCATENATE("[",ROUND('Sanitation Data'!D11,0),"]"),NA()))</f>
        <v>#N/A</v>
      </c>
      <c r="Z6" s="92" t="str">
        <f>+IF(AND(ISTEXT('Sanitation Data'!B2),CO6="Yes"),'Sanitation Data'!D12,IF(AND(ISTEXT('Sanitation Data'!B2),CO6="No",ISNUMBER('Sanitation Data'!D12)),CONCATENATE("[",ROUND('Sanitation Data'!D12,0),"]"),NA()))</f>
        <v>[29]</v>
      </c>
      <c r="AA6" s="92" t="str">
        <f>+IF(AND(ISTEXT('Sanitation Data'!B2),CP6="Yes"),100-'Sanitation Data'!E4,IF(AND(ISTEXT('Sanitation Data'!B2),CP6="No",ISNUMBER('Sanitation Data'!E4)),CONCATENATE("[",ROUND(100-'Sanitation Data'!E4,0),"]"),NA()))</f>
        <v>[97]</v>
      </c>
      <c r="AB6" s="92" t="str">
        <f>+IF(AND(ISTEXT('Sanitation Data'!B2),CQ6="Yes"),'Sanitation Data'!E6,IF(AND(ISTEXT('Sanitation Data'!B2),CQ6="No",ISNUMBER('Sanitation Data'!E6)),CONCATENATE("[",ROUND('Sanitation Data'!E6,0),"]"),NA()))</f>
        <v>[52]</v>
      </c>
      <c r="AC6" s="92" t="str">
        <f>+IF(AND(ISTEXT('Sanitation Data'!B2),CR6="Yes"),'Sanitation Data'!E10,IF(AND(ISTEXT('Sanitation Data'!B2),CR6="No",ISNUMBER('Sanitation Data'!E10)),CONCATENATE("[",ROUND('Sanitation Data'!E10,0),"]"),NA()))</f>
        <v>[29]</v>
      </c>
      <c r="AD6" s="92" t="e">
        <f>+IF(AND(ISTEXT('Sanitation Data'!B2),CS6="Yes"),'Sanitation Data'!E11,IF(AND(ISTEXT('Sanitation Data'!B2),CS6="No",ISNUMBER('Sanitation Data'!E11)),CONCATENATE("[",ROUND('Sanitation Data'!E11,0),"]"),NA()))</f>
        <v>#N/A</v>
      </c>
      <c r="AE6" s="92" t="str">
        <f>+IF(AND(ISTEXT('Sanitation Data'!B2),CT6="Yes"),'Sanitation Data'!E12,IF(AND(ISTEXT('Sanitation Data'!B2),CT6="No",ISNUMBER('Sanitation Data'!E12)),CONCATENATE("[",ROUND('Sanitation Data'!E12,0),"]"),NA()))</f>
        <v>[32]</v>
      </c>
      <c r="AF6" s="92" t="str">
        <f>+IF(AND(ISTEXT('Sanitation Data'!B2),CU6="Yes"),100-'Sanitation Data'!F4,IF(AND(ISTEXT('Sanitation Data'!B2),CU6="No",ISNUMBER('Sanitation Data'!F4)),CONCATENATE("[",ROUND(100-'Sanitation Data'!F4,0),"]"),NA()))</f>
        <v>[96]</v>
      </c>
      <c r="AG6" s="92" t="str">
        <f>+IF(AND(ISTEXT('Sanitation Data'!B2),CV6="Yes"),'Sanitation Data'!F6,IF(AND(ISTEXT('Sanitation Data'!B2),CV6="No",ISNUMBER('Sanitation Data'!F6)),CONCATENATE("[",ROUND('Sanitation Data'!F6,0),"]"),NA()))</f>
        <v>[45]</v>
      </c>
      <c r="AH6" s="92" t="str">
        <f>+IF(AND(ISTEXT('Sanitation Data'!B2),CW6="Yes"),'Sanitation Data'!F10,IF(AND(ISTEXT('Sanitation Data'!B2),CW6="No",ISNUMBER('Sanitation Data'!F10)),CONCATENATE("[",ROUND('Sanitation Data'!F10,0),"]"),NA()))</f>
        <v>[30]</v>
      </c>
      <c r="AI6" s="92" t="e">
        <f>+IF(AND(ISTEXT('Sanitation Data'!B2),CX6="Yes"),'Sanitation Data'!F11,IF(AND(ISTEXT('Sanitation Data'!B2),CX6="No",ISNUMBER('Sanitation Data'!F11)),CONCATENATE("[",ROUND('Sanitation Data'!F11,0),"]"),NA()))</f>
        <v>#N/A</v>
      </c>
      <c r="AJ6" s="92" t="str">
        <f>+IF(AND(ISTEXT('Sanitation Data'!B2),CY6="Yes"),'Sanitation Data'!F12,IF(AND(ISTEXT('Sanitation Data'!B2),CY6="No",ISNUMBER('Sanitation Data'!F12)),CONCATENATE("[",ROUND('Sanitation Data'!F12,0),"]"),NA()))</f>
        <v>[28]</v>
      </c>
      <c r="AK6" s="92" t="str">
        <f>+IF(AND(ISTEXT('Sanitation Data'!B2),CZ6="Yes"),100-'Sanitation Data'!G4,IF(AND(ISTEXT('Sanitation Data'!B2),CZ6="No",ISNUMBER('Sanitation Data'!G4)),CONCATENATE("[",ROUND(100-'Sanitation Data'!G4,0),"]"),NA()))</f>
        <v>[97]</v>
      </c>
      <c r="AL6" s="92" t="str">
        <f>+IF(AND(ISTEXT('Sanitation Data'!B2),DA6="Yes"),'Sanitation Data'!G6,IF(AND(ISTEXT('Sanitation Data'!B2),DA6="No",ISNUMBER('Sanitation Data'!G6)),CONCATENATE("[",ROUND('Sanitation Data'!G6,0),"]"),NA()))</f>
        <v>[46]</v>
      </c>
      <c r="AM6" s="92" t="str">
        <f>+IF(AND(ISTEXT('Sanitation Data'!B2),DB6="Yes"),'Sanitation Data'!G10,IF(AND(ISTEXT('Sanitation Data'!B2),DB6="No",ISNUMBER('Sanitation Data'!G10)),CONCATENATE("[",ROUND('Sanitation Data'!G10,0),"]"),NA()))</f>
        <v>[29]</v>
      </c>
      <c r="AN6" s="92" t="e">
        <f>+IF(AND(ISTEXT('Sanitation Data'!B2),DC6="Yes"),'Sanitation Data'!G11,IF(AND(ISTEXT('Sanitation Data'!B2),DC6="No",ISNUMBER('Sanitation Data'!G11)),CONCATENATE("[",ROUND('Sanitation Data'!G11,0),"]"),NA()))</f>
        <v>#N/A</v>
      </c>
      <c r="AO6" s="92" t="str">
        <f>+IF(AND(ISTEXT('Sanitation Data'!B2),DD6="Yes"),'Sanitation Data'!G12,IF(AND(ISTEXT('Sanitation Data'!B2),DD6="No",ISNUMBER('Sanitation Data'!G12)),CONCATENATE("[",ROUND('Sanitation Data'!G12,0),"]"),NA()))</f>
        <v>[29]</v>
      </c>
      <c r="AP6" s="92" t="str">
        <f>+IF(AND(ISTEXT('Sanitation Data'!B2),DE6="Yes"),100-'Sanitation Data'!H4,IF(AND(ISTEXT('Sanitation Data'!B2),DE6="No",ISNUMBER('Sanitation Data'!H4)),CONCATENATE("[",ROUND(100-'Sanitation Data'!H4,0),"]"),NA()))</f>
        <v>[96]</v>
      </c>
      <c r="AQ6" s="92" t="e">
        <f>+IF(AND(ISTEXT('Sanitation Data'!B2),DF6="Yes"),'Sanitation Data'!H6,IF(AND(ISTEXT('Sanitation Data'!B2),DF6="No",ISTEXT('Sanitation Data'!H6)),CONCATENATE("[",ROUND('Sanitation Data'!H6,0),"]"),NA()))</f>
        <v>#N/A</v>
      </c>
      <c r="AR6" s="92" t="str">
        <f>+IF(AND(ISTEXT('Sanitation Data'!B2),DG6="Yes"),'Sanitation Data'!H10,IF(AND(ISTEXT('Sanitation Data'!B2),DG6="No",ISNUMBER('Sanitation Data'!H10)),CONCATENATE("[",ROUND('Sanitation Data'!H10,0),"]"),NA()))</f>
        <v>[30]</v>
      </c>
      <c r="AS6" s="92" t="e">
        <f>+IF(AND(ISTEXT('Sanitation Data'!B2),DH6="Yes"),'Sanitation Data'!H11,IF(AND(ISTEXT('Sanitation Data'!B2),DH6="No",ISNUMBER('Sanitation Data'!H11)),CONCATENATE("[",ROUND('Sanitation Data'!H11,0),"]"),NA()))</f>
        <v>#N/A</v>
      </c>
      <c r="AT6" s="92" t="str">
        <f>+IF(AND(ISTEXT('Sanitation Data'!B2),DI6="Yes"),'Sanitation Data'!H12,IF(AND(ISTEXT('Sanitation Data'!B2),DI6="No",ISNUMBER('Sanitation Data'!H12)),CONCATENATE("[",ROUND('Sanitation Data'!H12,0),"]"),NA()))</f>
        <v>[29]</v>
      </c>
      <c r="AU6" s="92" t="str">
        <f>+IF(AND(ISTEXT('Sanitation Data'!B2),DJ6="Yes"),100-'Sanitation Data'!I4,IF(AND(ISTEXT('Sanitation Data'!B2),DJ6="No",ISNUMBER('Sanitation Data'!I4)),CONCATENATE("[",ROUND(100-'Sanitation Data'!I4,0),"]"),NA()))</f>
        <v>[93]</v>
      </c>
      <c r="AV6" s="92" t="str">
        <f>+IF(AND(ISTEXT('Sanitation Data'!B2),DK6="Yes"),'Sanitation Data'!I6,IF(AND(ISTEXT('Sanitation Data'!B2),DK6="No",ISNUMBER('Sanitation Data'!I6)),CONCATENATE("[",ROUND('Sanitation Data'!I6,0),"]"),NA()))</f>
        <v>[47]</v>
      </c>
      <c r="AW6" s="92" t="str">
        <f>+IF(AND(ISTEXT('Sanitation Data'!B2),DL6="Yes"),'Sanitation Data'!I10,IF(AND(ISTEXT('Sanitation Data'!B2),DL6="No",ISNUMBER('Sanitation Data'!I10)),CONCATENATE("[",ROUND('Sanitation Data'!I10,0),"]"),NA()))</f>
        <v>[30]</v>
      </c>
      <c r="AX6" s="92" t="e">
        <f>+IF(AND(ISTEXT('Sanitation Data'!B2),DM6="Yes"),'Sanitation Data'!I11,IF(AND(ISTEXT('Sanitation Data'!B2),DM6="No",ISNUMBER('Sanitation Data'!I11)),CONCATENATE("[",ROUND('Sanitation Data'!I11,0),"]"),NA()))</f>
        <v>#N/A</v>
      </c>
      <c r="AY6" s="92" t="str">
        <f>+IF(AND(ISTEXT('Sanitation Data'!B2),DN6="Yes"),'Sanitation Data'!I12,IF(AND(ISTEXT('Sanitation Data'!B2),DN6="No",ISNUMBER('Sanitation Data'!I12)),CONCATENATE("[",ROUND('Sanitation Data'!I12,0),"]"),NA()))</f>
        <v>[24]</v>
      </c>
      <c r="AZ6" s="93">
        <f>+IF(AND(ISTEXT('Hygiene Data'!B2),DO6="Yes"),'Hygiene Data'!D5,IF(AND(ISTEXT('Hygiene Data'!B2),DO6="No",ISNUMBER('Hygiene Data'!D5)),CONCATENATE("[",ROUND('Hygiene Data'!D5,0),"]"),NA()))</f>
        <v>57.400000000000006</v>
      </c>
      <c r="BA6" s="93">
        <f>+IF(AND(ISTEXT('Hygiene Data'!B2),DP6="Yes"),'Hygiene Data'!D7,IF(AND(ISTEXT('Hygiene Data'!B2),DP6="No",ISNUMBER('Hygiene Data'!D7)),CONCATENATE("[",ROUND('Hygiene Data'!D7,0),"]"),NA()))</f>
        <v>49.91</v>
      </c>
      <c r="BB6" s="93">
        <f>+IF(AND(ISTEXT('Hygiene Data'!B2),DQ6="Yes"),'Hygiene Data'!D9,IF(AND(ISTEXT('Hygiene Data'!B2),DQ6="No",ISNUMBER('Hygiene Data'!D9)),CONCATENATE("[",ROUND('Hygiene Data'!D9,0),"]"),NA()))</f>
        <v>7.49</v>
      </c>
      <c r="BC6" s="93">
        <f>+IF(AND(ISTEXT('Hygiene Data'!B2),DR6="Yes"),'Hygiene Data'!E5,IF(AND(ISTEXT('Hygiene Data'!B2),DR6="No",ISNUMBER('Hygiene Data'!E5)),CONCATENATE("[",ROUND('Hygiene Data'!E5,0),"]"),NA()))</f>
        <v>55.69</v>
      </c>
      <c r="BD6" s="93">
        <f>+IF(AND(ISTEXT('Hygiene Data'!B2),DS6="Yes"),'Hygiene Data'!E7,IF(AND(ISTEXT('Hygiene Data'!B2),DS6="No",ISNUMBER('Hygiene Data'!E7)),CONCATENATE("[",ROUND('Hygiene Data'!E7,0),"]"),NA()))</f>
        <v>49.86</v>
      </c>
      <c r="BE6" s="93">
        <f>+IF(AND(ISTEXT('Hygiene Data'!B2),DT6="Yes"),'Hygiene Data'!E9,IF(AND(ISTEXT('Hygiene Data'!B2),DT6="No",ISNUMBER('Hygiene Data'!E9)),CONCATENATE("[",ROUND('Hygiene Data'!E9,0),"]"),NA()))</f>
        <v>5.83</v>
      </c>
      <c r="BF6" s="93">
        <f>+IF(AND(ISTEXT('Hygiene Data'!B2),DU6="Yes"),'Hygiene Data'!F5,IF(AND(ISTEXT('Hygiene Data'!B2),DU6="No",ISNUMBER('Hygiene Data'!F5)),CONCATENATE("[",ROUND('Hygiene Data'!F5,0),"]"),NA()))</f>
        <v>57.64</v>
      </c>
      <c r="BG6" s="93">
        <f>+IF(AND(ISTEXT('Hygiene Data'!B2),DV6="Yes"),'Hygiene Data'!F7,IF(AND(ISTEXT('Hygiene Data'!B2),DV6="No",ISNUMBER('Hygiene Data'!F7)),CONCATENATE("[",ROUND('Hygiene Data'!F7,0),"]"),NA()))</f>
        <v>49.92</v>
      </c>
      <c r="BH6" s="93">
        <f>+IF(AND(ISTEXT('Hygiene Data'!B2),DW6="Yes"),'Hygiene Data'!F9,IF(AND(ISTEXT('Hygiene Data'!B2),DW6="No",ISNUMBER('Hygiene Data'!F9)),CONCATENATE("[",ROUND('Hygiene Data'!F9,0),"]"),NA()))</f>
        <v>7.72</v>
      </c>
      <c r="BI6" s="93">
        <f>+IF(AND(ISTEXT('Hygiene Data'!B2),DX6="Yes"),'Hygiene Data'!G5,IF(AND(ISTEXT('Hygiene Data'!B2),DX6="No",ISNUMBER('Hygiene Data'!G5)),CONCATENATE("[",ROUND('Hygiene Data'!G5,0),"]"),NA()))</f>
        <v>56.96</v>
      </c>
      <c r="BJ6" s="93">
        <f>+IF(AND(ISTEXT('Hygiene Data'!B2),DY6="Yes"),'Hygiene Data'!G7,IF(AND(ISTEXT('Hygiene Data'!B2),DY6="No",ISNUMBER('Hygiene Data'!G7)),CONCATENATE("[",ROUND('Hygiene Data'!G7,0),"]"),NA()))</f>
        <v>49.92</v>
      </c>
      <c r="BK6" s="93">
        <f>+IF(AND(ISTEXT('Hygiene Data'!B2),DZ6="Yes"),'Hygiene Data'!G9,IF(AND(ISTEXT('Hygiene Data'!B2),DZ6="No",ISNUMBER('Hygiene Data'!G9)),CONCATENATE("[",ROUND('Hygiene Data'!G9,0),"]"),NA()))</f>
        <v>7.05</v>
      </c>
      <c r="BL6" s="93">
        <f>+IF(AND(ISTEXT('Hygiene Data'!B2),EA6="Yes"),'Hygiene Data'!H5,IF(AND(ISTEXT('Hygiene Data'!B2),EA6="No",ISNUMBER('Hygiene Data'!H5)),CONCATENATE("[",ROUND('Hygiene Data'!H5,0),"]"),NA()))</f>
        <v>57.42</v>
      </c>
      <c r="BM6" s="93">
        <f>+IF(AND(ISTEXT('Hygiene Data'!B2),EB6="Yes"),'Hygiene Data'!H7,IF(AND(ISTEXT('Hygiene Data'!B2),EB6="No",ISNUMBER('Hygiene Data'!H7)),CONCATENATE("[",ROUND('Hygiene Data'!H7,0),"]"),NA()))</f>
        <v>49.99</v>
      </c>
      <c r="BN6" s="93">
        <f>+IF(AND(ISTEXT('Hygiene Data'!B2),EC6="Yes"),'Hygiene Data'!H9,IF(AND(ISTEXT('Hygiene Data'!B2),EC6="No",ISNUMBER('Hygiene Data'!H9)),CONCATENATE("[",ROUND('Hygiene Data'!H9,0),"]"),NA()))</f>
        <v>7.43</v>
      </c>
      <c r="BO6" s="93">
        <f>+IF(AND(ISTEXT('Hygiene Data'!B2),ED6="Yes"),'Hygiene Data'!I5,IF(AND(ISTEXT('Hygiene Data'!B2),ED6="No",ISNUMBER('Hygiene Data'!I5)),CONCATENATE("[",ROUND('Hygiene Data'!I5,0),"]"),NA()))</f>
        <v>56.7</v>
      </c>
      <c r="BP6" s="93">
        <f>+IF(AND(ISTEXT('Hygiene Data'!B2),EE6="Yes"),'Hygiene Data'!I7,IF(AND(ISTEXT('Hygiene Data'!B2),EE6="No",ISNUMBER('Hygiene Data'!I7)),CONCATENATE("[",ROUND('Hygiene Data'!I7,0),"]"),NA()))</f>
        <v>46.39</v>
      </c>
      <c r="BQ6" s="93">
        <f>+IF(AND(ISTEXT('Hygiene Data'!B2),EF6="Yes"),'Hygiene Data'!I9,IF(AND(ISTEXT('Hygiene Data'!B2),EF6="No",ISNUMBER('Hygiene Data'!I9)),CONCATENATE("[",ROUND('Hygiene Data'!I9,0),"]"),NA()))</f>
        <v>10.31</v>
      </c>
      <c r="BR6" s="271"/>
      <c r="BS6" s="271" t="str">
        <f>+'Water Data'!D27</f>
        <v>No</v>
      </c>
      <c r="BT6" s="271" t="str">
        <f>+'Water Data'!D28</f>
        <v>No</v>
      </c>
      <c r="BU6" s="271" t="str">
        <f>+'Water Data'!D29</f>
        <v>No</v>
      </c>
      <c r="BV6" s="271" t="str">
        <f>+'Water Data'!E27</f>
        <v>No</v>
      </c>
      <c r="BW6" s="271" t="str">
        <f>+'Water Data'!E28</f>
        <v>No</v>
      </c>
      <c r="BX6" s="271" t="str">
        <f>+'Water Data'!E29</f>
        <v>No</v>
      </c>
      <c r="BY6" s="271" t="str">
        <f>+'Water Data'!F27</f>
        <v>No</v>
      </c>
      <c r="BZ6" s="271" t="str">
        <f>+'Water Data'!F28</f>
        <v>No</v>
      </c>
      <c r="CA6" s="271" t="str">
        <f>+'Water Data'!F29</f>
        <v>No</v>
      </c>
      <c r="CB6" s="271" t="str">
        <f>+'Water Data'!G27</f>
        <v>No</v>
      </c>
      <c r="CC6" s="271" t="str">
        <f>+'Water Data'!G28</f>
        <v>No</v>
      </c>
      <c r="CD6" s="271" t="str">
        <f>+'Water Data'!G29</f>
        <v>No</v>
      </c>
      <c r="CE6" s="271" t="str">
        <f>+'Water Data'!H27</f>
        <v>No</v>
      </c>
      <c r="CF6" s="271" t="str">
        <f>+'Water Data'!H28</f>
        <v>No</v>
      </c>
      <c r="CG6" s="271" t="str">
        <f>+'Water Data'!H29</f>
        <v>No</v>
      </c>
      <c r="CH6" s="271" t="str">
        <f>+'Water Data'!I27</f>
        <v>No</v>
      </c>
      <c r="CI6" s="271" t="str">
        <f>+'Water Data'!I28</f>
        <v>No</v>
      </c>
      <c r="CJ6" s="271" t="str">
        <f>+'Water Data'!I29</f>
        <v>No</v>
      </c>
      <c r="CK6" s="271" t="str">
        <f>+'Sanitation Data'!D28</f>
        <v>No</v>
      </c>
      <c r="CL6" s="271" t="str">
        <f>+'Sanitation Data'!D29</f>
        <v>No</v>
      </c>
      <c r="CM6" s="271" t="str">
        <f>+'Sanitation Data'!D30</f>
        <v>No</v>
      </c>
      <c r="CN6" s="271">
        <f>+'Sanitation Data'!D31</f>
        <v>0</v>
      </c>
      <c r="CO6" s="271" t="str">
        <f>+'Sanitation Data'!D32</f>
        <v>No</v>
      </c>
      <c r="CP6" s="271" t="str">
        <f>+'Sanitation Data'!E28</f>
        <v>No</v>
      </c>
      <c r="CQ6" s="271" t="str">
        <f>+'Sanitation Data'!E29</f>
        <v>No</v>
      </c>
      <c r="CR6" s="271" t="str">
        <f>+'Sanitation Data'!E30</f>
        <v>No</v>
      </c>
      <c r="CS6" s="271">
        <f>+'Sanitation Data'!E31</f>
        <v>0</v>
      </c>
      <c r="CT6" s="271" t="str">
        <f>+'Sanitation Data'!E32</f>
        <v>No</v>
      </c>
      <c r="CU6" s="271" t="str">
        <f>+'Sanitation Data'!F28</f>
        <v>No</v>
      </c>
      <c r="CV6" s="271" t="str">
        <f>+'Sanitation Data'!F29</f>
        <v>No</v>
      </c>
      <c r="CW6" s="271" t="str">
        <f>+'Sanitation Data'!F30</f>
        <v>No</v>
      </c>
      <c r="CX6" s="271">
        <f>+'Sanitation Data'!F31</f>
        <v>0</v>
      </c>
      <c r="CY6" s="271" t="str">
        <f>+'Sanitation Data'!F32</f>
        <v>No</v>
      </c>
      <c r="CZ6" s="271" t="str">
        <f>+'Sanitation Data'!G28</f>
        <v>No</v>
      </c>
      <c r="DA6" s="271" t="str">
        <f>+'Sanitation Data'!G29</f>
        <v>No</v>
      </c>
      <c r="DB6" s="271" t="str">
        <f>+'Sanitation Data'!G30</f>
        <v>No</v>
      </c>
      <c r="DC6" s="271">
        <f>+'Sanitation Data'!G31</f>
        <v>0</v>
      </c>
      <c r="DD6" s="271" t="str">
        <f>+'Sanitation Data'!G32</f>
        <v>No</v>
      </c>
      <c r="DE6" s="271" t="str">
        <f>+'Sanitation Data'!H28</f>
        <v>No</v>
      </c>
      <c r="DF6" s="271" t="str">
        <f>+'Sanitation Data'!H29</f>
        <v>No</v>
      </c>
      <c r="DG6" s="271" t="str">
        <f>+'Sanitation Data'!H30</f>
        <v>No</v>
      </c>
      <c r="DH6" s="271">
        <f>+'Sanitation Data'!H31</f>
        <v>0</v>
      </c>
      <c r="DI6" s="271" t="str">
        <f>+'Sanitation Data'!H32</f>
        <v>No</v>
      </c>
      <c r="DJ6" s="271" t="str">
        <f>+'Sanitation Data'!I28</f>
        <v>No</v>
      </c>
      <c r="DK6" s="271" t="str">
        <f>+'Sanitation Data'!I29</f>
        <v>No</v>
      </c>
      <c r="DL6" s="271" t="str">
        <f>+'Sanitation Data'!I30</f>
        <v>No</v>
      </c>
      <c r="DM6" s="271">
        <f>+'Sanitation Data'!I31</f>
        <v>0</v>
      </c>
      <c r="DN6" s="271" t="str">
        <f>+'Sanitation Data'!I32</f>
        <v>No</v>
      </c>
      <c r="DO6" s="271" t="str">
        <f>+'Hygiene Data'!D11</f>
        <v>Yes</v>
      </c>
      <c r="DP6" s="271" t="str">
        <f>+'Hygiene Data'!D12</f>
        <v>Yes</v>
      </c>
      <c r="DQ6" s="271" t="str">
        <f>+'Hygiene Data'!D13</f>
        <v>Yes</v>
      </c>
      <c r="DR6" s="271" t="str">
        <f>+'Hygiene Data'!E11</f>
        <v>Yes</v>
      </c>
      <c r="DS6" s="271" t="str">
        <f>+'Hygiene Data'!E12</f>
        <v>Yes</v>
      </c>
      <c r="DT6" s="271" t="str">
        <f>+'Hygiene Data'!E13</f>
        <v>Yes</v>
      </c>
      <c r="DU6" s="271" t="str">
        <f>+'Hygiene Data'!F11</f>
        <v>Yes</v>
      </c>
      <c r="DV6" s="271" t="str">
        <f>+'Hygiene Data'!F12</f>
        <v>Yes</v>
      </c>
      <c r="DW6" s="271" t="str">
        <f>+'Hygiene Data'!F13</f>
        <v>Yes</v>
      </c>
      <c r="DX6" s="271" t="str">
        <f>+'Hygiene Data'!G11</f>
        <v>Yes</v>
      </c>
      <c r="DY6" s="271" t="str">
        <f>+'Hygiene Data'!G12</f>
        <v>Yes</v>
      </c>
      <c r="DZ6" s="271" t="str">
        <f>+'Hygiene Data'!G13</f>
        <v>Yes</v>
      </c>
      <c r="EA6" s="271" t="str">
        <f>+'Hygiene Data'!H11</f>
        <v>Yes</v>
      </c>
      <c r="EB6" s="271" t="str">
        <f>+'Hygiene Data'!H12</f>
        <v>Yes</v>
      </c>
      <c r="EC6" s="271" t="str">
        <f>+'Hygiene Data'!H13</f>
        <v>Yes</v>
      </c>
      <c r="ED6" s="271" t="str">
        <f>+'Hygiene Data'!I11</f>
        <v>Yes</v>
      </c>
      <c r="EE6" s="271" t="str">
        <f>+'Hygiene Data'!I12</f>
        <v>Yes</v>
      </c>
      <c r="EF6" s="271" t="str">
        <f>+'Hygiene Data'!I13</f>
        <v>Yes</v>
      </c>
    </row>
    <row xmlns:x14ac="http://schemas.microsoft.com/office/spreadsheetml/2009/9/ac" r="7" x14ac:dyDescent="0.2">
      <c r="A7" s="35" t="str">
        <f ca="true">+IF(OFFSET('Water Data'!$B$2,0,10*ROW('Water Data'!E1))="","",OFFSET('Water Data'!$B$2,0,10*ROW('Water Data'!E1)))</f>
        <v>PNG_2017_EMIS</v>
      </c>
      <c r="B7" s="35" t="str">
        <f ca="true">+IF(OFFSET('Water Data'!$C$2,0,10*ROW('Water Data'!F1))="","",OFFSET('Water Data'!$C$2,0,10*ROW('Water Data'!F1)))</f>
        <v>EMIS</v>
      </c>
      <c r="C7" s="327">
        <f t="shared" ref="C7:C70" ca="true" si="0">+IF(ISNUMBER(VALUE(MID(A7,5,4))), VALUE(MID(A7, 5,4)),"")</f>
        <v>2017</v>
      </c>
      <c r="D7" s="91">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84.384974220476309</v>
      </c>
      <c r="E7" s="91">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52.307881168671742</v>
      </c>
      <c r="F7" s="91">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46.83280137490793</v>
      </c>
      <c r="G7" s="91"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1"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1"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1"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1"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1"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1">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76.968996726362406</v>
      </c>
      <c r="N7" s="91">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39.938378586558827</v>
      </c>
      <c r="O7" s="91">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34.045830926246872</v>
      </c>
      <c r="P7" s="91">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83.920872432158262</v>
      </c>
      <c r="Q7" s="91">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51.230027897539941</v>
      </c>
      <c r="R7" s="91">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45.764646208470708</v>
      </c>
      <c r="S7" s="91">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98.235294117647058</v>
      </c>
      <c r="T7" s="91">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85.294117647058826</v>
      </c>
      <c r="U7" s="91">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80</v>
      </c>
      <c r="V7" s="92">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96.76</v>
      </c>
      <c r="W7" s="92">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61.37</v>
      </c>
      <c r="X7" s="92"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2"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2">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45.076000000000001</v>
      </c>
      <c r="AA7" s="92"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2"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2"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2"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2"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2"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2"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2"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2"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2"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2">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95.9</v>
      </c>
      <c r="AL7" s="92">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61.925699999999999</v>
      </c>
      <c r="AM7" s="92"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2"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2">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43.35</v>
      </c>
      <c r="AP7" s="92">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96.73</v>
      </c>
      <c r="AQ7" s="92">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60.689599999999999</v>
      </c>
      <c r="AR7" s="92"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2"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2">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44.28</v>
      </c>
      <c r="AU7" s="92">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97.69</v>
      </c>
      <c r="AV7" s="92">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80.924800000000005</v>
      </c>
      <c r="AW7" s="92"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2"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2">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69.36</v>
      </c>
      <c r="AZ7" s="93">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56.47</v>
      </c>
      <c r="BA7" s="93">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56.029000000000003</v>
      </c>
      <c r="BB7" s="93">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13.27</v>
      </c>
      <c r="BC7" s="93"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3"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3"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3"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3"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3"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3">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55.286000000000001</v>
      </c>
      <c r="BJ7" s="93">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54.75</v>
      </c>
      <c r="BK7" s="93">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14.21</v>
      </c>
      <c r="BL7" s="93">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56.2</v>
      </c>
      <c r="BM7" s="93">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55.74</v>
      </c>
      <c r="BN7" s="93">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12.997999999999999</v>
      </c>
      <c r="BO7" s="93">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63.01</v>
      </c>
      <c r="BP7" s="93">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63.01</v>
      </c>
      <c r="BQ7" s="93">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17.920000000000002</v>
      </c>
      <c r="BR7" s="271"/>
      <c r="BS7" s="271" t="str">
        <f ca="true">+IF(OFFSET('Water Data'!$D$27,0,10*ROW('Water Data'!D1))="","",OFFSET('Water Data'!$D$27,0,10*ROW('Water Data'!D1)))</f>
        <v>Yes</v>
      </c>
      <c r="BT7" s="271" t="str">
        <f ca="true">+IF(OFFSET('Water Data'!$D$28,0,10*ROW('Water Data'!D1))="","",OFFSET('Water Data'!$D$28,0,10*ROW('Water Data'!D1)))</f>
        <v>Yes</v>
      </c>
      <c r="BU7" s="271" t="str">
        <f ca="true">+IF(OFFSET('Water Data'!$D$29,0,10*ROW('Water Data'!D1))="","",OFFSET('Water Data'!$D$29,0,10*ROW('Water Data'!D1)))</f>
        <v>Yes</v>
      </c>
      <c r="BV7" s="271" t="str">
        <f ca="true">+IF(OFFSET('Water Data'!$E$27,0,10*ROW('Water Data'!E1))="","",OFFSET('Water Data'!$E$27,0,10*ROW('Water Data'!E1)))</f>
        <v/>
      </c>
      <c r="BW7" s="271" t="str">
        <f ca="true">+IF(OFFSET('Water Data'!$E$28,0,10*ROW('Water Data'!E1))="","",OFFSET('Water Data'!$E$28,0,10*ROW('Water Data'!E1)))</f>
        <v/>
      </c>
      <c r="BX7" s="271" t="str">
        <f ca="true">+IF(OFFSET('Water Data'!$E$29,0,10*ROW('Water Data'!E1))="","",OFFSET('Water Data'!$E$29,0,10*ROW('Water Data'!E1)))</f>
        <v/>
      </c>
      <c r="BY7" s="271" t="str">
        <f ca="true">+IF(OFFSET('Water Data'!$F$27,0,10*ROW('Water Data'!F1))="","",OFFSET('Water Data'!$F$27,0,10*ROW('Water Data'!F1)))</f>
        <v/>
      </c>
      <c r="BZ7" s="271" t="str">
        <f ca="true">+IF(OFFSET('Water Data'!$F$28,0,10*ROW('Water Data'!F1))="","",OFFSET('Water Data'!$F$28,0,10*ROW('Water Data'!F1)))</f>
        <v/>
      </c>
      <c r="CA7" s="271" t="str">
        <f ca="true">+IF(OFFSET('Water Data'!$F$29,0,10*ROW('Water Data'!F1))="","",OFFSET('Water Data'!$F$29,0,10*ROW('Water Data'!F1)))</f>
        <v/>
      </c>
      <c r="CB7" s="271" t="str">
        <f ca="true">+IF(OFFSET('Water Data'!$G$27,0,10*ROW('Water Data'!G1))="","",OFFSET('Water Data'!$G$27,0,10*ROW('Water Data'!G1)))</f>
        <v>Yes</v>
      </c>
      <c r="CC7" s="271" t="str">
        <f ca="true">+IF(OFFSET('Water Data'!$G$28,0,10*ROW('Water Data'!G1))="","",OFFSET('Water Data'!$G$28,0,10*ROW('Water Data'!G1)))</f>
        <v>Yes</v>
      </c>
      <c r="CD7" s="271" t="str">
        <f ca="true">+IF(OFFSET('Water Data'!$G$29,0,10*ROW('Water Data'!G1))="","",OFFSET('Water Data'!$G$29,0,10*ROW('Water Data'!G1)))</f>
        <v>Yes</v>
      </c>
      <c r="CE7" s="271" t="str">
        <f ca="true">+IF(OFFSET('Water Data'!$H$27,0,10*ROW('Water Data'!H1))="","",OFFSET('Water Data'!$H$27,0,10*ROW('Water Data'!H1)))</f>
        <v>Yes</v>
      </c>
      <c r="CF7" s="271" t="str">
        <f ca="true">+IF(OFFSET('Water Data'!$H$28,0,10*ROW('Water Data'!H1))="","",OFFSET('Water Data'!$H$28,0,10*ROW('Water Data'!H1)))</f>
        <v>Yes</v>
      </c>
      <c r="CG7" s="271" t="str">
        <f ca="true">+IF(OFFSET('Water Data'!$H$29,0,10*ROW('Water Data'!H1))="","",OFFSET('Water Data'!$H$29,0,10*ROW('Water Data'!H1)))</f>
        <v>Yes</v>
      </c>
      <c r="CH7" s="271" t="str">
        <f ca="true">+IF(OFFSET('Water Data'!$I$27,0,10*ROW('Water Data'!I1))="","",OFFSET('Water Data'!$I$27,0,10*ROW('Water Data'!I1)))</f>
        <v>Yes</v>
      </c>
      <c r="CI7" s="271" t="str">
        <f ca="true">+IF(OFFSET('Water Data'!$I$28,0,10*ROW('Water Data'!I1))="","",OFFSET('Water Data'!$I$28,0,10*ROW('Water Data'!I1)))</f>
        <v>Yes</v>
      </c>
      <c r="CJ7" s="271" t="str">
        <f ca="true">+IF(OFFSET('Water Data'!$I$29,0,10*ROW('Water Data'!I1))="","",OFFSET('Water Data'!$I$29,0,10*ROW('Water Data'!I1)))</f>
        <v>Yes</v>
      </c>
      <c r="CK7" s="271" t="str">
        <f ca="true">+IF(OFFSET('Sanitation Data'!$D$28,0,10*ROW('Sanitation Data'!D1))="","",OFFSET('Sanitation Data'!$D$28,0,10*ROW('Sanitation Data'!D1)))</f>
        <v>Yes</v>
      </c>
      <c r="CL7" s="271" t="str">
        <f ca="true">+IF(OFFSET('Sanitation Data'!$D$29,0,10*ROW('Sanitation Data'!D1))="","",OFFSET('Sanitation Data'!$D$29,0,10*ROW('Sanitation Data'!D1)))</f>
        <v>Yes</v>
      </c>
      <c r="CM7" s="271" t="str">
        <f ca="true">+IF(OFFSET('Sanitation Data'!$D$30,0,10*ROW('Sanitation Data'!D1))="","",OFFSET('Sanitation Data'!$D$30,0,10*ROW('Sanitation Data'!D1)))</f>
        <v/>
      </c>
      <c r="CN7" s="271" t="str">
        <f ca="true">+IF(OFFSET('Sanitation Data'!$D$31,0,10*ROW('Sanitation Data'!D1))="","",OFFSET('Sanitation Data'!$D$31,0,10*ROW('Sanitation Data'!D1)))</f>
        <v/>
      </c>
      <c r="CO7" s="271" t="str">
        <f ca="true">+IF(OFFSET('Sanitation Data'!$D$32,0,10*ROW('Sanitation Data'!D1))="","",OFFSET('Sanitation Data'!$D$32,0,10*ROW('Sanitation Data'!D1)))</f>
        <v>Yes</v>
      </c>
      <c r="CP7" s="271" t="str">
        <f ca="true">+IF(OFFSET('Sanitation Data'!$E$28,0,10*ROW('Sanitation Data'!E1))="","",OFFSET('Sanitation Data'!$E$28,0,10*ROW('Sanitation Data'!E1)))</f>
        <v/>
      </c>
      <c r="CQ7" s="271" t="str">
        <f ca="true">+IF(OFFSET('Sanitation Data'!$E$29,0,10*ROW('Sanitation Data'!E1))="","",OFFSET('Sanitation Data'!$E$29,0,10*ROW('Sanitation Data'!E1)))</f>
        <v/>
      </c>
      <c r="CR7" s="271" t="str">
        <f ca="true">+IF(OFFSET('Sanitation Data'!$E$30,0,10*ROW('Sanitation Data'!E1))="","",OFFSET('Sanitation Data'!$E$30,0,10*ROW('Sanitation Data'!E1)))</f>
        <v/>
      </c>
      <c r="CS7" s="271" t="str">
        <f ca="true">+IF(OFFSET('Sanitation Data'!$E$31,0,10*ROW('Sanitation Data'!E1))="","",OFFSET('Sanitation Data'!$E$31,0,10*ROW('Sanitation Data'!E1)))</f>
        <v/>
      </c>
      <c r="CT7" s="271" t="str">
        <f ca="true">+IF(OFFSET('Sanitation Data'!$E$32,0,10*ROW('Sanitation Data'!E1))="","",OFFSET('Sanitation Data'!$E$32,0,10*ROW('Sanitation Data'!E1)))</f>
        <v/>
      </c>
      <c r="CU7" s="271" t="str">
        <f ca="true">+IF(OFFSET('Sanitation Data'!$F$28,0,10*ROW('Sanitation Data'!F1))="","",OFFSET('Sanitation Data'!$F$28,0,10*ROW('Sanitation Data'!F1)))</f>
        <v/>
      </c>
      <c r="CV7" s="271" t="str">
        <f ca="true">+IF(OFFSET('Sanitation Data'!$F$29,0,10*ROW('Sanitation Data'!F1))="","",OFFSET('Sanitation Data'!$F$29,0,10*ROW('Sanitation Data'!F1)))</f>
        <v/>
      </c>
      <c r="CW7" s="271" t="str">
        <f ca="true">+IF(OFFSET('Sanitation Data'!$F$30,0,10*ROW('Sanitation Data'!F1))="","",OFFSET('Sanitation Data'!$F$30,0,10*ROW('Sanitation Data'!F1)))</f>
        <v/>
      </c>
      <c r="CX7" s="271" t="str">
        <f ca="true">+IF(OFFSET('Sanitation Data'!$F$31,0,10*ROW('Sanitation Data'!F1))="","",OFFSET('Sanitation Data'!$F$31,0,10*ROW('Sanitation Data'!F1)))</f>
        <v/>
      </c>
      <c r="CY7" s="271" t="str">
        <f ca="true">+IF(OFFSET('Sanitation Data'!$F$32,0,10*ROW('Sanitation Data'!F1))="","",OFFSET('Sanitation Data'!$F$32,0,10*ROW('Sanitation Data'!F1)))</f>
        <v/>
      </c>
      <c r="CZ7" s="271" t="str">
        <f ca="true">+IF(OFFSET('Sanitation Data'!$G$28,0,10*ROW('Sanitation Data'!G1))="","",OFFSET('Sanitation Data'!$G$28,0,10*ROW('Sanitation Data'!G1)))</f>
        <v>Yes</v>
      </c>
      <c r="DA7" s="271" t="str">
        <f ca="true">+IF(OFFSET('Sanitation Data'!$G$29,0,10*ROW('Sanitation Data'!G1))="","",OFFSET('Sanitation Data'!$G$29,0,10*ROW('Sanitation Data'!G1)))</f>
        <v>Yes</v>
      </c>
      <c r="DB7" s="271" t="str">
        <f ca="true">+IF(OFFSET('Sanitation Data'!$G$30,0,10*ROW('Sanitation Data'!G1))="","",OFFSET('Sanitation Data'!$G$30,0,10*ROW('Sanitation Data'!G1)))</f>
        <v/>
      </c>
      <c r="DC7" s="271" t="str">
        <f ca="true">+IF(OFFSET('Sanitation Data'!$G$31,0,10*ROW('Sanitation Data'!G1))="","",OFFSET('Sanitation Data'!$G$31,0,10*ROW('Sanitation Data'!G1)))</f>
        <v/>
      </c>
      <c r="DD7" s="271" t="str">
        <f ca="true">+IF(OFFSET('Sanitation Data'!$G$32,0,10*ROW('Sanitation Data'!G1))="","",OFFSET('Sanitation Data'!$G$32,0,10*ROW('Sanitation Data'!G1)))</f>
        <v>Yes</v>
      </c>
      <c r="DE7" s="271" t="str">
        <f ca="true">+IF(OFFSET('Sanitation Data'!$H$28,0,10*ROW('Sanitation Data'!H1))="","",OFFSET('Sanitation Data'!$H$28,0,10*ROW('Sanitation Data'!H1)))</f>
        <v>Yes</v>
      </c>
      <c r="DF7" s="271" t="str">
        <f ca="true">+IF(OFFSET('Sanitation Data'!$H$29,0,10*ROW('Sanitation Data'!H1))="","",OFFSET('Sanitation Data'!$H$29,0,10*ROW('Sanitation Data'!H1)))</f>
        <v>Yes</v>
      </c>
      <c r="DG7" s="271" t="str">
        <f ca="true">+IF(OFFSET('Sanitation Data'!$H$30,0,10*ROW('Sanitation Data'!H1))="","",OFFSET('Sanitation Data'!$H$30,0,10*ROW('Sanitation Data'!H1)))</f>
        <v/>
      </c>
      <c r="DH7" s="271" t="str">
        <f ca="true">+IF(OFFSET('Sanitation Data'!$H$31,0,10*ROW('Sanitation Data'!H1))="","",OFFSET('Sanitation Data'!$H$31,0,10*ROW('Sanitation Data'!H1)))</f>
        <v/>
      </c>
      <c r="DI7" s="271" t="str">
        <f ca="true">+IF(OFFSET('Sanitation Data'!$H$32,0,10*ROW('Sanitation Data'!H1))="","",OFFSET('Sanitation Data'!$H$32,0,10*ROW('Sanitation Data'!H1)))</f>
        <v>Yes</v>
      </c>
      <c r="DJ7" s="271" t="str">
        <f ca="true">+IF(OFFSET('Sanitation Data'!$I$28,0,10*ROW('Sanitation Data'!I1))="","",OFFSET('Sanitation Data'!$I$28,0,10*ROW('Sanitation Data'!I1)))</f>
        <v>Yes</v>
      </c>
      <c r="DK7" s="271" t="str">
        <f ca="true">+IF(OFFSET('Sanitation Data'!$I$29,0,10*ROW('Sanitation Data'!I1))="","",OFFSET('Sanitation Data'!$I$29,0,10*ROW('Sanitation Data'!I1)))</f>
        <v>Yes</v>
      </c>
      <c r="DL7" s="271" t="str">
        <f ca="true">+IF(OFFSET('Sanitation Data'!$I$30,0,10*ROW('Sanitation Data'!I1))="","",OFFSET('Sanitation Data'!$I$30,0,10*ROW('Sanitation Data'!I1)))</f>
        <v/>
      </c>
      <c r="DM7" s="271" t="str">
        <f ca="true">+IF(OFFSET('Sanitation Data'!$I$31,0,10*ROW('Sanitation Data'!I1))="","",OFFSET('Sanitation Data'!$I$31,0,10*ROW('Sanitation Data'!I1)))</f>
        <v/>
      </c>
      <c r="DN7" s="271" t="str">
        <f ca="true">+IF(OFFSET('Sanitation Data'!$I$32,0,10*ROW('Sanitation Data'!I1))="","",OFFSET('Sanitation Data'!$I$32,0,10*ROW('Sanitation Data'!I1)))</f>
        <v>Yes</v>
      </c>
      <c r="DO7" s="271" t="str">
        <f ca="true">+IF(OFFSET('Hygiene Data'!$D$11,0,10*ROW('Hygiene Data'!D1))="","",OFFSET('Hygiene Data'!$D$11,0,10*ROW('Hygiene Data'!D1)))</f>
        <v>Yes</v>
      </c>
      <c r="DP7" s="271" t="str">
        <f ca="true">+IF(OFFSET('Hygiene Data'!$D$12,0,10*ROW('Hygiene Data'!D1))="","",OFFSET('Hygiene Data'!$D$12,0,10*ROW('Hygiene Data'!D1)))</f>
        <v>Yes</v>
      </c>
      <c r="DQ7" s="271" t="str">
        <f ca="true">+IF(OFFSET('Hygiene Data'!$D$13,0,10*ROW('Hygiene Data'!D1))="","",OFFSET('Hygiene Data'!$D$13,0,10*ROW('Hygiene Data'!D1)))</f>
        <v>Yes</v>
      </c>
      <c r="DR7" s="271" t="str">
        <f ca="true">+IF(OFFSET('Hygiene Data'!$E$11,0,10*ROW('Hygiene Data'!E1))="","",OFFSET('Hygiene Data'!$E$11,0,10*ROW('Hygiene Data'!E1)))</f>
        <v/>
      </c>
      <c r="DS7" s="271" t="str">
        <f ca="true">+IF(OFFSET('Hygiene Data'!$E$12,0,10*ROW('Hygiene Data'!E1))="","",OFFSET('Hygiene Data'!$E$12,0,10*ROW('Hygiene Data'!E1)))</f>
        <v/>
      </c>
      <c r="DT7" s="271" t="str">
        <f ca="true">+IF(OFFSET('Hygiene Data'!$E$13,0,10*ROW('Hygiene Data'!E1))="","",OFFSET('Hygiene Data'!$E$13,0,10*ROW('Hygiene Data'!E1)))</f>
        <v/>
      </c>
      <c r="DU7" s="271" t="str">
        <f ca="true">+IF(OFFSET('Hygiene Data'!$F$11,0,10*ROW('Hygiene Data'!F1))="","",OFFSET('Hygiene Data'!$F$11,0,10*ROW('Hygiene Data'!F1)))</f>
        <v/>
      </c>
      <c r="DV7" s="271" t="str">
        <f ca="true">+IF(OFFSET('Hygiene Data'!$F$12,0,10*ROW('Hygiene Data'!F1))="","",OFFSET('Hygiene Data'!$F$12,0,10*ROW('Hygiene Data'!F1)))</f>
        <v/>
      </c>
      <c r="DW7" s="271" t="str">
        <f ca="true">+IF(OFFSET('Hygiene Data'!$F$13,0,10*ROW('Hygiene Data'!F1))="","",OFFSET('Hygiene Data'!$F$13,0,10*ROW('Hygiene Data'!F1)))</f>
        <v/>
      </c>
      <c r="DX7" s="271" t="str">
        <f ca="true">+IF(OFFSET('Hygiene Data'!$G$11,0,10*ROW('Hygiene Data'!G1))="","",OFFSET('Hygiene Data'!$G$11,0,10*ROW('Hygiene Data'!G1)))</f>
        <v>Yes</v>
      </c>
      <c r="DY7" s="271" t="str">
        <f ca="true">+IF(OFFSET('Hygiene Data'!$G$12,0,10*ROW('Hygiene Data'!G1))="","",OFFSET('Hygiene Data'!$G$12,0,10*ROW('Hygiene Data'!G1)))</f>
        <v>Yes</v>
      </c>
      <c r="DZ7" s="271" t="str">
        <f ca="true">+IF(OFFSET('Hygiene Data'!$G$13,0,10*ROW('Hygiene Data'!G1))="","",OFFSET('Hygiene Data'!$G$13,0,10*ROW('Hygiene Data'!G1)))</f>
        <v>Yes</v>
      </c>
      <c r="EA7" s="271" t="str">
        <f ca="true">+IF(OFFSET('Hygiene Data'!$H$11,0,10*ROW('Hygiene Data'!H1))="","",OFFSET('Hygiene Data'!$H$11,0,10*ROW('Hygiene Data'!H1)))</f>
        <v>Yes</v>
      </c>
      <c r="EB7" s="271" t="str">
        <f ca="true">+IF(OFFSET('Hygiene Data'!$H$12,0,10*ROW('Hygiene Data'!H1))="","",OFFSET('Hygiene Data'!$H$12,0,10*ROW('Hygiene Data'!H1)))</f>
        <v>Yes</v>
      </c>
      <c r="EC7" s="271" t="str">
        <f ca="true">+IF(OFFSET('Hygiene Data'!$H$13,0,10*ROW('Hygiene Data'!H1))="","",OFFSET('Hygiene Data'!$H$13,0,10*ROW('Hygiene Data'!H1)))</f>
        <v>Yes</v>
      </c>
      <c r="ED7" s="271" t="str">
        <f ca="true">+IF(OFFSET('Hygiene Data'!$I$11,0,10*ROW('Hygiene Data'!I1))="","",OFFSET('Hygiene Data'!$I$11,0,10*ROW('Hygiene Data'!I1)))</f>
        <v>Yes</v>
      </c>
      <c r="EE7" s="271" t="str">
        <f ca="true">+IF(OFFSET('Hygiene Data'!$I$12,0,10*ROW('Hygiene Data'!I1))="","",OFFSET('Hygiene Data'!$I$12,0,10*ROW('Hygiene Data'!I1)))</f>
        <v>Yes</v>
      </c>
      <c r="EF7" s="271" t="str">
        <f ca="true">+IF(OFFSET('Hygiene Data'!$I$13,0,10*ROW('Hygiene Data'!I1))="","",OFFSET('Hygiene Data'!$I$13,0,10*ROW('Hygiene Data'!I1)))</f>
        <v>Yes</v>
      </c>
    </row>
    <row xmlns:x14ac="http://schemas.microsoft.com/office/spreadsheetml/2009/9/ac" r="8" x14ac:dyDescent="0.2">
      <c r="A8" s="35" t="str">
        <f ca="true">+IF(OFFSET('Water Data'!$B$2,0,10*ROW('Water Data'!E2))="","",OFFSET('Water Data'!$B$2,0,10*ROW('Water Data'!E2)))</f>
        <v>PNG_2019_EMIS</v>
      </c>
      <c r="B8" s="35" t="str">
        <f ca="true">+IF(OFFSET('Water Data'!$C$2,0,10*ROW('Water Data'!F2))="","",OFFSET('Water Data'!$C$2,0,10*ROW('Water Data'!F2)))</f>
        <v>EMIS</v>
      </c>
      <c r="C8" s="327">
        <f t="shared" ca="true" si="0"/>
        <v>2019</v>
      </c>
      <c r="D8" s="91">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83.185848392253504</v>
      </c>
      <c r="E8" s="91">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54.226427559830363</v>
      </c>
      <c r="F8" s="91">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46.83280137490793</v>
      </c>
      <c r="G8" s="91"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1"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1"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1"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1"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1"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1">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75.350076401676915</v>
      </c>
      <c r="N8" s="91">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43.50555413017733</v>
      </c>
      <c r="O8" s="91">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33.772683858643745</v>
      </c>
      <c r="P8" s="91">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82.679892930247206</v>
      </c>
      <c r="Q8" s="91">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53.031018737206736</v>
      </c>
      <c r="R8" s="91">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45.916030534351144</v>
      </c>
      <c r="S8" s="91">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99.014779373437776</v>
      </c>
      <c r="T8" s="91">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91.625598073237555</v>
      </c>
      <c r="U8" s="91">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50.370370370370367</v>
      </c>
      <c r="V8" s="92">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98.622389999999996</v>
      </c>
      <c r="W8" s="92">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55.399760000000001</v>
      </c>
      <c r="X8" s="92"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2"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2">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47.687579999999997</v>
      </c>
      <c r="AA8" s="92"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2"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2"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2"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2"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2"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2"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2"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2"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2"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2">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98.051580000000001</v>
      </c>
      <c r="AL8" s="92">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54.918810000000001</v>
      </c>
      <c r="AM8" s="92"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2"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2">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47.010509999999996</v>
      </c>
      <c r="AP8" s="92">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98.587786259541986</v>
      </c>
      <c r="AQ8" s="92">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54.669211195928753</v>
      </c>
      <c r="AR8" s="92"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2"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2">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46.972010178117046</v>
      </c>
      <c r="AU8" s="92">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99.629630000000006</v>
      </c>
      <c r="AV8" s="92">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76.666660000000007</v>
      </c>
      <c r="AW8" s="92"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2"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2">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68.518519999999995</v>
      </c>
      <c r="AZ8" s="93">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58.019680000000001</v>
      </c>
      <c r="BA8" s="93">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57.330870000000004</v>
      </c>
      <c r="BB8" s="93">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14.243539999999999</v>
      </c>
      <c r="BC8" s="93"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3"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3"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3"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3"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3"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3">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56.79083</v>
      </c>
      <c r="BJ8" s="93">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56.026740000000004</v>
      </c>
      <c r="BK8" s="93">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15.6638</v>
      </c>
      <c r="BL8" s="93">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57.519083969465647</v>
      </c>
      <c r="BM8" s="93">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56.832061068702288</v>
      </c>
      <c r="BN8" s="93">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14.020356234096692</v>
      </c>
      <c r="BO8" s="93">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72.592590000000001</v>
      </c>
      <c r="BP8" s="93">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71.851849999999999</v>
      </c>
      <c r="BQ8" s="93">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20.740739999999999</v>
      </c>
      <c r="BR8" s="271"/>
      <c r="BS8" s="271" t="str">
        <f ca="true">+IF(OFFSET('Water Data'!$D$27,0,10*ROW('Water Data'!D2))="","",OFFSET('Water Data'!$D$27,0,10*ROW('Water Data'!D2)))</f>
        <v>Yes</v>
      </c>
      <c r="BT8" s="271" t="str">
        <f ca="true">+IF(OFFSET('Water Data'!$D$28,0,10*ROW('Water Data'!D2))="","",OFFSET('Water Data'!$D$28,0,10*ROW('Water Data'!D2)))</f>
        <v>Yes</v>
      </c>
      <c r="BU8" s="271" t="str">
        <f ca="true">+IF(OFFSET('Water Data'!$D$29,0,10*ROW('Water Data'!D2))="","",OFFSET('Water Data'!$D$29,0,10*ROW('Water Data'!D2)))</f>
        <v>Yes</v>
      </c>
      <c r="BV8" s="271" t="str">
        <f ca="true">+IF(OFFSET('Water Data'!$E$27,0,10*ROW('Water Data'!E2))="","",OFFSET('Water Data'!$E$27,0,10*ROW('Water Data'!E2)))</f>
        <v/>
      </c>
      <c r="BW8" s="271" t="str">
        <f ca="true">+IF(OFFSET('Water Data'!$E$28,0,10*ROW('Water Data'!E2))="","",OFFSET('Water Data'!$E$28,0,10*ROW('Water Data'!E2)))</f>
        <v/>
      </c>
      <c r="BX8" s="271" t="str">
        <f ca="true">+IF(OFFSET('Water Data'!$E$29,0,10*ROW('Water Data'!E2))="","",OFFSET('Water Data'!$E$29,0,10*ROW('Water Data'!E2)))</f>
        <v/>
      </c>
      <c r="BY8" s="271" t="str">
        <f ca="true">+IF(OFFSET('Water Data'!$F$27,0,10*ROW('Water Data'!F2))="","",OFFSET('Water Data'!$F$27,0,10*ROW('Water Data'!F2)))</f>
        <v/>
      </c>
      <c r="BZ8" s="271" t="str">
        <f ca="true">+IF(OFFSET('Water Data'!$F$28,0,10*ROW('Water Data'!F2))="","",OFFSET('Water Data'!$F$28,0,10*ROW('Water Data'!F2)))</f>
        <v/>
      </c>
      <c r="CA8" s="271" t="str">
        <f ca="true">+IF(OFFSET('Water Data'!$F$29,0,10*ROW('Water Data'!F2))="","",OFFSET('Water Data'!$F$29,0,10*ROW('Water Data'!F2)))</f>
        <v/>
      </c>
      <c r="CB8" s="271" t="str">
        <f ca="true">+IF(OFFSET('Water Data'!$G$27,0,10*ROW('Water Data'!G2))="","",OFFSET('Water Data'!$G$27,0,10*ROW('Water Data'!G2)))</f>
        <v>Yes</v>
      </c>
      <c r="CC8" s="271" t="str">
        <f ca="true">+IF(OFFSET('Water Data'!$G$28,0,10*ROW('Water Data'!G2))="","",OFFSET('Water Data'!$G$28,0,10*ROW('Water Data'!G2)))</f>
        <v>Yes</v>
      </c>
      <c r="CD8" s="271" t="str">
        <f ca="true">+IF(OFFSET('Water Data'!$G$29,0,10*ROW('Water Data'!G2))="","",OFFSET('Water Data'!$G$29,0,10*ROW('Water Data'!G2)))</f>
        <v>Yes</v>
      </c>
      <c r="CE8" s="271" t="str">
        <f ca="true">+IF(OFFSET('Water Data'!$H$27,0,10*ROW('Water Data'!H2))="","",OFFSET('Water Data'!$H$27,0,10*ROW('Water Data'!H2)))</f>
        <v>Yes</v>
      </c>
      <c r="CF8" s="271" t="str">
        <f ca="true">+IF(OFFSET('Water Data'!$H$28,0,10*ROW('Water Data'!H2))="","",OFFSET('Water Data'!$H$28,0,10*ROW('Water Data'!H2)))</f>
        <v>Yes</v>
      </c>
      <c r="CG8" s="271" t="str">
        <f ca="true">+IF(OFFSET('Water Data'!$H$29,0,10*ROW('Water Data'!H2))="","",OFFSET('Water Data'!$H$29,0,10*ROW('Water Data'!H2)))</f>
        <v>Yes</v>
      </c>
      <c r="CH8" s="271" t="str">
        <f ca="true">+IF(OFFSET('Water Data'!$I$27,0,10*ROW('Water Data'!I2))="","",OFFSET('Water Data'!$I$27,0,10*ROW('Water Data'!I2)))</f>
        <v>Yes</v>
      </c>
      <c r="CI8" s="271" t="str">
        <f ca="true">+IF(OFFSET('Water Data'!$I$28,0,10*ROW('Water Data'!I2))="","",OFFSET('Water Data'!$I$28,0,10*ROW('Water Data'!I2)))</f>
        <v>Yes</v>
      </c>
      <c r="CJ8" s="271" t="str">
        <f ca="true">+IF(OFFSET('Water Data'!$I$29,0,10*ROW('Water Data'!I2))="","",OFFSET('Water Data'!$I$29,0,10*ROW('Water Data'!I2)))</f>
        <v>Yes</v>
      </c>
      <c r="CK8" s="271" t="str">
        <f ca="true">+IF(OFFSET('Sanitation Data'!$D$28,0,10*ROW('Sanitation Data'!D2))="","",OFFSET('Sanitation Data'!$D$28,0,10*ROW('Sanitation Data'!D2)))</f>
        <v>Yes</v>
      </c>
      <c r="CL8" s="271" t="str">
        <f ca="true">+IF(OFFSET('Sanitation Data'!$D$29,0,10*ROW('Sanitation Data'!D2))="","",OFFSET('Sanitation Data'!$D$29,0,10*ROW('Sanitation Data'!D2)))</f>
        <v>Yes</v>
      </c>
      <c r="CM8" s="271" t="str">
        <f ca="true">+IF(OFFSET('Sanitation Data'!$D$30,0,10*ROW('Sanitation Data'!D2))="","",OFFSET('Sanitation Data'!$D$30,0,10*ROW('Sanitation Data'!D2)))</f>
        <v/>
      </c>
      <c r="CN8" s="271" t="str">
        <f ca="true">+IF(OFFSET('Sanitation Data'!$D$31,0,10*ROW('Sanitation Data'!D2))="","",OFFSET('Sanitation Data'!$D$31,0,10*ROW('Sanitation Data'!D2)))</f>
        <v/>
      </c>
      <c r="CO8" s="271" t="str">
        <f ca="true">+IF(OFFSET('Sanitation Data'!$D$32,0,10*ROW('Sanitation Data'!D2))="","",OFFSET('Sanitation Data'!$D$32,0,10*ROW('Sanitation Data'!D2)))</f>
        <v>Yes</v>
      </c>
      <c r="CP8" s="271" t="str">
        <f ca="true">+IF(OFFSET('Sanitation Data'!$E$28,0,10*ROW('Sanitation Data'!E2))="","",OFFSET('Sanitation Data'!$E$28,0,10*ROW('Sanitation Data'!E2)))</f>
        <v/>
      </c>
      <c r="CQ8" s="271" t="str">
        <f ca="true">+IF(OFFSET('Sanitation Data'!$E$29,0,10*ROW('Sanitation Data'!E2))="","",OFFSET('Sanitation Data'!$E$29,0,10*ROW('Sanitation Data'!E2)))</f>
        <v/>
      </c>
      <c r="CR8" s="271" t="str">
        <f ca="true">+IF(OFFSET('Sanitation Data'!$E$30,0,10*ROW('Sanitation Data'!E2))="","",OFFSET('Sanitation Data'!$E$30,0,10*ROW('Sanitation Data'!E2)))</f>
        <v/>
      </c>
      <c r="CS8" s="271" t="str">
        <f ca="true">+IF(OFFSET('Sanitation Data'!$E$31,0,10*ROW('Sanitation Data'!E2))="","",OFFSET('Sanitation Data'!$E$31,0,10*ROW('Sanitation Data'!E2)))</f>
        <v/>
      </c>
      <c r="CT8" s="271" t="str">
        <f ca="true">+IF(OFFSET('Sanitation Data'!$E$32,0,10*ROW('Sanitation Data'!E2))="","",OFFSET('Sanitation Data'!$E$32,0,10*ROW('Sanitation Data'!E2)))</f>
        <v/>
      </c>
      <c r="CU8" s="271" t="str">
        <f ca="true">+IF(OFFSET('Sanitation Data'!$F$28,0,10*ROW('Sanitation Data'!F2))="","",OFFSET('Sanitation Data'!$F$28,0,10*ROW('Sanitation Data'!F2)))</f>
        <v/>
      </c>
      <c r="CV8" s="271" t="str">
        <f ca="true">+IF(OFFSET('Sanitation Data'!$F$29,0,10*ROW('Sanitation Data'!F2))="","",OFFSET('Sanitation Data'!$F$29,0,10*ROW('Sanitation Data'!F2)))</f>
        <v/>
      </c>
      <c r="CW8" s="271" t="str">
        <f ca="true">+IF(OFFSET('Sanitation Data'!$F$30,0,10*ROW('Sanitation Data'!F2))="","",OFFSET('Sanitation Data'!$F$30,0,10*ROW('Sanitation Data'!F2)))</f>
        <v/>
      </c>
      <c r="CX8" s="271" t="str">
        <f ca="true">+IF(OFFSET('Sanitation Data'!$F$31,0,10*ROW('Sanitation Data'!F2))="","",OFFSET('Sanitation Data'!$F$31,0,10*ROW('Sanitation Data'!F2)))</f>
        <v/>
      </c>
      <c r="CY8" s="271" t="str">
        <f ca="true">+IF(OFFSET('Sanitation Data'!$F$32,0,10*ROW('Sanitation Data'!F2))="","",OFFSET('Sanitation Data'!$F$32,0,10*ROW('Sanitation Data'!F2)))</f>
        <v/>
      </c>
      <c r="CZ8" s="271" t="str">
        <f ca="true">+IF(OFFSET('Sanitation Data'!$G$28,0,10*ROW('Sanitation Data'!G2))="","",OFFSET('Sanitation Data'!$G$28,0,10*ROW('Sanitation Data'!G2)))</f>
        <v>Yes</v>
      </c>
      <c r="DA8" s="271" t="str">
        <f ca="true">+IF(OFFSET('Sanitation Data'!$G$29,0,10*ROW('Sanitation Data'!G2))="","",OFFSET('Sanitation Data'!$G$29,0,10*ROW('Sanitation Data'!G2)))</f>
        <v>Yes</v>
      </c>
      <c r="DB8" s="271" t="str">
        <f ca="true">+IF(OFFSET('Sanitation Data'!$G$30,0,10*ROW('Sanitation Data'!G2))="","",OFFSET('Sanitation Data'!$G$30,0,10*ROW('Sanitation Data'!G2)))</f>
        <v/>
      </c>
      <c r="DC8" s="271" t="str">
        <f ca="true">+IF(OFFSET('Sanitation Data'!$G$31,0,10*ROW('Sanitation Data'!G2))="","",OFFSET('Sanitation Data'!$G$31,0,10*ROW('Sanitation Data'!G2)))</f>
        <v/>
      </c>
      <c r="DD8" s="271" t="str">
        <f ca="true">+IF(OFFSET('Sanitation Data'!$G$32,0,10*ROW('Sanitation Data'!G2))="","",OFFSET('Sanitation Data'!$G$32,0,10*ROW('Sanitation Data'!G2)))</f>
        <v>Yes</v>
      </c>
      <c r="DE8" s="271" t="str">
        <f ca="true">+IF(OFFSET('Sanitation Data'!$H$28,0,10*ROW('Sanitation Data'!H2))="","",OFFSET('Sanitation Data'!$H$28,0,10*ROW('Sanitation Data'!H2)))</f>
        <v>Yes</v>
      </c>
      <c r="DF8" s="271" t="str">
        <f ca="true">+IF(OFFSET('Sanitation Data'!$H$29,0,10*ROW('Sanitation Data'!H2))="","",OFFSET('Sanitation Data'!$H$29,0,10*ROW('Sanitation Data'!H2)))</f>
        <v>Yes</v>
      </c>
      <c r="DG8" s="271" t="str">
        <f ca="true">+IF(OFFSET('Sanitation Data'!$H$30,0,10*ROW('Sanitation Data'!H2))="","",OFFSET('Sanitation Data'!$H$30,0,10*ROW('Sanitation Data'!H2)))</f>
        <v/>
      </c>
      <c r="DH8" s="271" t="str">
        <f ca="true">+IF(OFFSET('Sanitation Data'!$H$31,0,10*ROW('Sanitation Data'!H2))="","",OFFSET('Sanitation Data'!$H$31,0,10*ROW('Sanitation Data'!H2)))</f>
        <v/>
      </c>
      <c r="DI8" s="271" t="str">
        <f ca="true">+IF(OFFSET('Sanitation Data'!$H$32,0,10*ROW('Sanitation Data'!H2))="","",OFFSET('Sanitation Data'!$H$32,0,10*ROW('Sanitation Data'!H2)))</f>
        <v>Yes</v>
      </c>
      <c r="DJ8" s="271" t="str">
        <f ca="true">+IF(OFFSET('Sanitation Data'!$I$28,0,10*ROW('Sanitation Data'!I2))="","",OFFSET('Sanitation Data'!$I$28,0,10*ROW('Sanitation Data'!I2)))</f>
        <v>Yes</v>
      </c>
      <c r="DK8" s="271" t="str">
        <f ca="true">+IF(OFFSET('Sanitation Data'!$I$29,0,10*ROW('Sanitation Data'!I2))="","",OFFSET('Sanitation Data'!$I$29,0,10*ROW('Sanitation Data'!I2)))</f>
        <v>Yes</v>
      </c>
      <c r="DL8" s="271" t="str">
        <f ca="true">+IF(OFFSET('Sanitation Data'!$I$30,0,10*ROW('Sanitation Data'!I2))="","",OFFSET('Sanitation Data'!$I$30,0,10*ROW('Sanitation Data'!I2)))</f>
        <v/>
      </c>
      <c r="DM8" s="271" t="str">
        <f ca="true">+IF(OFFSET('Sanitation Data'!$I$31,0,10*ROW('Sanitation Data'!I2))="","",OFFSET('Sanitation Data'!$I$31,0,10*ROW('Sanitation Data'!I2)))</f>
        <v/>
      </c>
      <c r="DN8" s="271" t="str">
        <f ca="true">+IF(OFFSET('Sanitation Data'!$I$32,0,10*ROW('Sanitation Data'!I2))="","",OFFSET('Sanitation Data'!$I$32,0,10*ROW('Sanitation Data'!I2)))</f>
        <v>Yes</v>
      </c>
      <c r="DO8" s="271" t="str">
        <f ca="true">+IF(OFFSET('Hygiene Data'!$D$11,0,10*ROW('Hygiene Data'!D2))="","",OFFSET('Hygiene Data'!$D$11,0,10*ROW('Hygiene Data'!D2)))</f>
        <v>Yes</v>
      </c>
      <c r="DP8" s="271" t="str">
        <f ca="true">+IF(OFFSET('Hygiene Data'!$D$12,0,10*ROW('Hygiene Data'!D2))="","",OFFSET('Hygiene Data'!$D$12,0,10*ROW('Hygiene Data'!D2)))</f>
        <v>Yes</v>
      </c>
      <c r="DQ8" s="271" t="str">
        <f ca="true">+IF(OFFSET('Hygiene Data'!$D$13,0,10*ROW('Hygiene Data'!D2))="","",OFFSET('Hygiene Data'!$D$13,0,10*ROW('Hygiene Data'!D2)))</f>
        <v>Yes</v>
      </c>
      <c r="DR8" s="271" t="str">
        <f ca="true">+IF(OFFSET('Hygiene Data'!$E$11,0,10*ROW('Hygiene Data'!E2))="","",OFFSET('Hygiene Data'!$E$11,0,10*ROW('Hygiene Data'!E2)))</f>
        <v/>
      </c>
      <c r="DS8" s="271" t="str">
        <f ca="true">+IF(OFFSET('Hygiene Data'!$E$12,0,10*ROW('Hygiene Data'!E2))="","",OFFSET('Hygiene Data'!$E$12,0,10*ROW('Hygiene Data'!E2)))</f>
        <v/>
      </c>
      <c r="DT8" s="271" t="str">
        <f ca="true">+IF(OFFSET('Hygiene Data'!$E$13,0,10*ROW('Hygiene Data'!E2))="","",OFFSET('Hygiene Data'!$E$13,0,10*ROW('Hygiene Data'!E2)))</f>
        <v/>
      </c>
      <c r="DU8" s="271" t="str">
        <f ca="true">+IF(OFFSET('Hygiene Data'!$F$11,0,10*ROW('Hygiene Data'!F2))="","",OFFSET('Hygiene Data'!$F$11,0,10*ROW('Hygiene Data'!F2)))</f>
        <v/>
      </c>
      <c r="DV8" s="271" t="str">
        <f ca="true">+IF(OFFSET('Hygiene Data'!$F$12,0,10*ROW('Hygiene Data'!F2))="","",OFFSET('Hygiene Data'!$F$12,0,10*ROW('Hygiene Data'!F2)))</f>
        <v/>
      </c>
      <c r="DW8" s="271" t="str">
        <f ca="true">+IF(OFFSET('Hygiene Data'!$F$13,0,10*ROW('Hygiene Data'!F2))="","",OFFSET('Hygiene Data'!$F$13,0,10*ROW('Hygiene Data'!F2)))</f>
        <v/>
      </c>
      <c r="DX8" s="271" t="str">
        <f ca="true">+IF(OFFSET('Hygiene Data'!$G$11,0,10*ROW('Hygiene Data'!G2))="","",OFFSET('Hygiene Data'!$G$11,0,10*ROW('Hygiene Data'!G2)))</f>
        <v>Yes</v>
      </c>
      <c r="DY8" s="271" t="str">
        <f ca="true">+IF(OFFSET('Hygiene Data'!$G$12,0,10*ROW('Hygiene Data'!G2))="","",OFFSET('Hygiene Data'!$G$12,0,10*ROW('Hygiene Data'!G2)))</f>
        <v>Yes</v>
      </c>
      <c r="DZ8" s="271" t="str">
        <f ca="true">+IF(OFFSET('Hygiene Data'!$G$13,0,10*ROW('Hygiene Data'!G2))="","",OFFSET('Hygiene Data'!$G$13,0,10*ROW('Hygiene Data'!G2)))</f>
        <v>Yes</v>
      </c>
      <c r="EA8" s="271" t="str">
        <f ca="true">+IF(OFFSET('Hygiene Data'!$H$11,0,10*ROW('Hygiene Data'!H2))="","",OFFSET('Hygiene Data'!$H$11,0,10*ROW('Hygiene Data'!H2)))</f>
        <v>Yes</v>
      </c>
      <c r="EB8" s="271" t="str">
        <f ca="true">+IF(OFFSET('Hygiene Data'!$H$12,0,10*ROW('Hygiene Data'!H2))="","",OFFSET('Hygiene Data'!$H$12,0,10*ROW('Hygiene Data'!H2)))</f>
        <v>Yes</v>
      </c>
      <c r="EC8" s="271" t="str">
        <f ca="true">+IF(OFFSET('Hygiene Data'!$H$13,0,10*ROW('Hygiene Data'!H2))="","",OFFSET('Hygiene Data'!$H$13,0,10*ROW('Hygiene Data'!H2)))</f>
        <v>Yes</v>
      </c>
      <c r="ED8" s="271" t="str">
        <f ca="true">+IF(OFFSET('Hygiene Data'!$I$11,0,10*ROW('Hygiene Data'!I2))="","",OFFSET('Hygiene Data'!$I$11,0,10*ROW('Hygiene Data'!I2)))</f>
        <v>Yes</v>
      </c>
      <c r="EE8" s="271" t="str">
        <f ca="true">+IF(OFFSET('Hygiene Data'!$I$12,0,10*ROW('Hygiene Data'!I2))="","",OFFSET('Hygiene Data'!$I$12,0,10*ROW('Hygiene Data'!I2)))</f>
        <v>Yes</v>
      </c>
      <c r="EF8" s="271" t="str">
        <f ca="true">+IF(OFFSET('Hygiene Data'!$I$13,0,10*ROW('Hygiene Data'!I2))="","",OFFSET('Hygiene Data'!$I$13,0,10*ROW('Hygiene Data'!I2)))</f>
        <v>Yes</v>
      </c>
    </row>
    <row xmlns:x14ac="http://schemas.microsoft.com/office/spreadsheetml/2009/9/ac" r="9" x14ac:dyDescent="0.2">
      <c r="A9" s="35" t="str">
        <f ca="true">+IF(OFFSET('Water Data'!$B$2,0,10*ROW('Water Data'!E3))="","",OFFSET('Water Data'!$B$2,0,10*ROW('Water Data'!E3)))</f>
        <v/>
      </c>
      <c r="B9" s="35" t="str">
        <f ca="true">+IF(OFFSET('Water Data'!$C$2,0,10*ROW('Water Data'!F3))="","",OFFSET('Water Data'!$C$2,0,10*ROW('Water Data'!F3)))</f>
        <v/>
      </c>
      <c r="C9" s="327" t="str">
        <f t="shared" ca="true" si="0"/>
        <v/>
      </c>
      <c r="D9" s="91"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1"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1"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1"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1"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1"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1"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1"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1"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1"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1"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1"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1"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1"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1"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1"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1"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1"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2"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2"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2"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2"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2"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2"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2"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2"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2"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2"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2"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2"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2"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2"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2"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2"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2"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2"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2"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2"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2"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2"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2"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2"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2"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2"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2"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2"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2"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2"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3"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3"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3"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3"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3"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3"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3"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3"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3"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3"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3"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3"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3"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3"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3"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3"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3"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3"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1"/>
      <c r="BS9" s="271" t="str">
        <f ca="true">+IF(OFFSET('Water Data'!$D$27,0,10*ROW('Water Data'!D3))="","",OFFSET('Water Data'!$D$27,0,10*ROW('Water Data'!D3)))</f>
        <v/>
      </c>
      <c r="BT9" s="271" t="str">
        <f ca="true">+IF(OFFSET('Water Data'!$D$28,0,10*ROW('Water Data'!D3))="","",OFFSET('Water Data'!$D$28,0,10*ROW('Water Data'!D3)))</f>
        <v/>
      </c>
      <c r="BU9" s="271" t="str">
        <f ca="true">+IF(OFFSET('Water Data'!$D$29,0,10*ROW('Water Data'!D3))="","",OFFSET('Water Data'!$D$29,0,10*ROW('Water Data'!D3)))</f>
        <v/>
      </c>
      <c r="BV9" s="271" t="str">
        <f ca="true">+IF(OFFSET('Water Data'!$E$27,0,10*ROW('Water Data'!E3))="","",OFFSET('Water Data'!$E$27,0,10*ROW('Water Data'!E3)))</f>
        <v/>
      </c>
      <c r="BW9" s="271" t="str">
        <f ca="true">+IF(OFFSET('Water Data'!$E$28,0,10*ROW('Water Data'!E3))="","",OFFSET('Water Data'!$E$28,0,10*ROW('Water Data'!E3)))</f>
        <v/>
      </c>
      <c r="BX9" s="271" t="str">
        <f ca="true">+IF(OFFSET('Water Data'!$E$29,0,10*ROW('Water Data'!E3))="","",OFFSET('Water Data'!$E$29,0,10*ROW('Water Data'!E3)))</f>
        <v/>
      </c>
      <c r="BY9" s="271" t="str">
        <f ca="true">+IF(OFFSET('Water Data'!$F$27,0,10*ROW('Water Data'!F3))="","",OFFSET('Water Data'!$F$27,0,10*ROW('Water Data'!F3)))</f>
        <v/>
      </c>
      <c r="BZ9" s="271" t="str">
        <f ca="true">+IF(OFFSET('Water Data'!$F$28,0,10*ROW('Water Data'!F3))="","",OFFSET('Water Data'!$F$28,0,10*ROW('Water Data'!F3)))</f>
        <v/>
      </c>
      <c r="CA9" s="271" t="str">
        <f ca="true">+IF(OFFSET('Water Data'!$F$29,0,10*ROW('Water Data'!F3))="","",OFFSET('Water Data'!$F$29,0,10*ROW('Water Data'!F3)))</f>
        <v/>
      </c>
      <c r="CB9" s="271" t="str">
        <f ca="true">+IF(OFFSET('Water Data'!$G$27,0,10*ROW('Water Data'!G3))="","",OFFSET('Water Data'!$G$27,0,10*ROW('Water Data'!G3)))</f>
        <v/>
      </c>
      <c r="CC9" s="271" t="str">
        <f ca="true">+IF(OFFSET('Water Data'!$G$28,0,10*ROW('Water Data'!G3))="","",OFFSET('Water Data'!$G$28,0,10*ROW('Water Data'!G3)))</f>
        <v/>
      </c>
      <c r="CD9" s="271" t="str">
        <f ca="true">+IF(OFFSET('Water Data'!$G$29,0,10*ROW('Water Data'!G3))="","",OFFSET('Water Data'!$G$29,0,10*ROW('Water Data'!G3)))</f>
        <v/>
      </c>
      <c r="CE9" s="271" t="str">
        <f ca="true">+IF(OFFSET('Water Data'!$H$27,0,10*ROW('Water Data'!H3))="","",OFFSET('Water Data'!$H$27,0,10*ROW('Water Data'!H3)))</f>
        <v/>
      </c>
      <c r="CF9" s="271" t="str">
        <f ca="true">+IF(OFFSET('Water Data'!$H$28,0,10*ROW('Water Data'!H3))="","",OFFSET('Water Data'!$H$28,0,10*ROW('Water Data'!H3)))</f>
        <v/>
      </c>
      <c r="CG9" s="271" t="str">
        <f ca="true">+IF(OFFSET('Water Data'!$H$29,0,10*ROW('Water Data'!H3))="","",OFFSET('Water Data'!$H$29,0,10*ROW('Water Data'!H3)))</f>
        <v/>
      </c>
      <c r="CH9" s="271" t="str">
        <f ca="true">+IF(OFFSET('Water Data'!$I$27,0,10*ROW('Water Data'!I3))="","",OFFSET('Water Data'!$I$27,0,10*ROW('Water Data'!I3)))</f>
        <v/>
      </c>
      <c r="CI9" s="271" t="str">
        <f ca="true">+IF(OFFSET('Water Data'!$I$28,0,10*ROW('Water Data'!I3))="","",OFFSET('Water Data'!$I$28,0,10*ROW('Water Data'!I3)))</f>
        <v/>
      </c>
      <c r="CJ9" s="271" t="str">
        <f ca="true">+IF(OFFSET('Water Data'!$I$29,0,10*ROW('Water Data'!I3))="","",OFFSET('Water Data'!$I$29,0,10*ROW('Water Data'!I3)))</f>
        <v/>
      </c>
      <c r="CK9" s="271" t="str">
        <f ca="true">+IF(OFFSET('Sanitation Data'!$D$28,0,10*ROW('Sanitation Data'!D3))="","",OFFSET('Sanitation Data'!$D$28,0,10*ROW('Sanitation Data'!D3)))</f>
        <v/>
      </c>
      <c r="CL9" s="271" t="str">
        <f ca="true">+IF(OFFSET('Sanitation Data'!$D$29,0,10*ROW('Sanitation Data'!D3))="","",OFFSET('Sanitation Data'!$D$29,0,10*ROW('Sanitation Data'!D3)))</f>
        <v/>
      </c>
      <c r="CM9" s="271" t="str">
        <f ca="true">+IF(OFFSET('Sanitation Data'!$D$30,0,10*ROW('Sanitation Data'!D3))="","",OFFSET('Sanitation Data'!$D$30,0,10*ROW('Sanitation Data'!D3)))</f>
        <v/>
      </c>
      <c r="CN9" s="271" t="str">
        <f ca="true">+IF(OFFSET('Sanitation Data'!$D$31,0,10*ROW('Sanitation Data'!D3))="","",OFFSET('Sanitation Data'!$D$31,0,10*ROW('Sanitation Data'!D3)))</f>
        <v/>
      </c>
      <c r="CO9" s="271" t="str">
        <f ca="true">+IF(OFFSET('Sanitation Data'!$D$32,0,10*ROW('Sanitation Data'!D3))="","",OFFSET('Sanitation Data'!$D$32,0,10*ROW('Sanitation Data'!D3)))</f>
        <v/>
      </c>
      <c r="CP9" s="271" t="str">
        <f ca="true">+IF(OFFSET('Sanitation Data'!$E$28,0,10*ROW('Sanitation Data'!E3))="","",OFFSET('Sanitation Data'!$E$28,0,10*ROW('Sanitation Data'!E3)))</f>
        <v/>
      </c>
      <c r="CQ9" s="271" t="str">
        <f ca="true">+IF(OFFSET('Sanitation Data'!$E$29,0,10*ROW('Sanitation Data'!E3))="","",OFFSET('Sanitation Data'!$E$29,0,10*ROW('Sanitation Data'!E3)))</f>
        <v/>
      </c>
      <c r="CR9" s="271" t="str">
        <f ca="true">+IF(OFFSET('Sanitation Data'!$E$30,0,10*ROW('Sanitation Data'!E3))="","",OFFSET('Sanitation Data'!$E$30,0,10*ROW('Sanitation Data'!E3)))</f>
        <v/>
      </c>
      <c r="CS9" s="271" t="str">
        <f ca="true">+IF(OFFSET('Sanitation Data'!$E$31,0,10*ROW('Sanitation Data'!E3))="","",OFFSET('Sanitation Data'!$E$31,0,10*ROW('Sanitation Data'!E3)))</f>
        <v/>
      </c>
      <c r="CT9" s="271" t="str">
        <f ca="true">+IF(OFFSET('Sanitation Data'!$E$32,0,10*ROW('Sanitation Data'!E3))="","",OFFSET('Sanitation Data'!$E$32,0,10*ROW('Sanitation Data'!E3)))</f>
        <v/>
      </c>
      <c r="CU9" s="271" t="str">
        <f ca="true">+IF(OFFSET('Sanitation Data'!$F$28,0,10*ROW('Sanitation Data'!F3))="","",OFFSET('Sanitation Data'!$F$28,0,10*ROW('Sanitation Data'!F3)))</f>
        <v/>
      </c>
      <c r="CV9" s="271" t="str">
        <f ca="true">+IF(OFFSET('Sanitation Data'!$F$29,0,10*ROW('Sanitation Data'!F3))="","",OFFSET('Sanitation Data'!$F$29,0,10*ROW('Sanitation Data'!F3)))</f>
        <v/>
      </c>
      <c r="CW9" s="271" t="str">
        <f ca="true">+IF(OFFSET('Sanitation Data'!$F$30,0,10*ROW('Sanitation Data'!F3))="","",OFFSET('Sanitation Data'!$F$30,0,10*ROW('Sanitation Data'!F3)))</f>
        <v/>
      </c>
      <c r="CX9" s="271" t="str">
        <f ca="true">+IF(OFFSET('Sanitation Data'!$F$31,0,10*ROW('Sanitation Data'!F3))="","",OFFSET('Sanitation Data'!$F$31,0,10*ROW('Sanitation Data'!F3)))</f>
        <v/>
      </c>
      <c r="CY9" s="271" t="str">
        <f ca="true">+IF(OFFSET('Sanitation Data'!$F$32,0,10*ROW('Sanitation Data'!F3))="","",OFFSET('Sanitation Data'!$F$32,0,10*ROW('Sanitation Data'!F3)))</f>
        <v/>
      </c>
      <c r="CZ9" s="271" t="str">
        <f ca="true">+IF(OFFSET('Sanitation Data'!$G$28,0,10*ROW('Sanitation Data'!G3))="","",OFFSET('Sanitation Data'!$G$28,0,10*ROW('Sanitation Data'!G3)))</f>
        <v/>
      </c>
      <c r="DA9" s="271" t="str">
        <f ca="true">+IF(OFFSET('Sanitation Data'!$G$29,0,10*ROW('Sanitation Data'!G3))="","",OFFSET('Sanitation Data'!$G$29,0,10*ROW('Sanitation Data'!G3)))</f>
        <v/>
      </c>
      <c r="DB9" s="271" t="str">
        <f ca="true">+IF(OFFSET('Sanitation Data'!$G$30,0,10*ROW('Sanitation Data'!G3))="","",OFFSET('Sanitation Data'!$G$30,0,10*ROW('Sanitation Data'!G3)))</f>
        <v/>
      </c>
      <c r="DC9" s="271" t="str">
        <f ca="true">+IF(OFFSET('Sanitation Data'!$G$31,0,10*ROW('Sanitation Data'!G3))="","",OFFSET('Sanitation Data'!$G$31,0,10*ROW('Sanitation Data'!G3)))</f>
        <v/>
      </c>
      <c r="DD9" s="271" t="str">
        <f ca="true">+IF(OFFSET('Sanitation Data'!$G$32,0,10*ROW('Sanitation Data'!G3))="","",OFFSET('Sanitation Data'!$G$32,0,10*ROW('Sanitation Data'!G3)))</f>
        <v/>
      </c>
      <c r="DE9" s="271" t="str">
        <f ca="true">+IF(OFFSET('Sanitation Data'!$H$28,0,10*ROW('Sanitation Data'!H3))="","",OFFSET('Sanitation Data'!$H$28,0,10*ROW('Sanitation Data'!H3)))</f>
        <v/>
      </c>
      <c r="DF9" s="271" t="str">
        <f ca="true">+IF(OFFSET('Sanitation Data'!$H$29,0,10*ROW('Sanitation Data'!H3))="","",OFFSET('Sanitation Data'!$H$29,0,10*ROW('Sanitation Data'!H3)))</f>
        <v/>
      </c>
      <c r="DG9" s="271" t="str">
        <f ca="true">+IF(OFFSET('Sanitation Data'!$H$30,0,10*ROW('Sanitation Data'!H3))="","",OFFSET('Sanitation Data'!$H$30,0,10*ROW('Sanitation Data'!H3)))</f>
        <v/>
      </c>
      <c r="DH9" s="271" t="str">
        <f ca="true">+IF(OFFSET('Sanitation Data'!$H$31,0,10*ROW('Sanitation Data'!H3))="","",OFFSET('Sanitation Data'!$H$31,0,10*ROW('Sanitation Data'!H3)))</f>
        <v/>
      </c>
      <c r="DI9" s="271" t="str">
        <f ca="true">+IF(OFFSET('Sanitation Data'!$H$32,0,10*ROW('Sanitation Data'!H3))="","",OFFSET('Sanitation Data'!$H$32,0,10*ROW('Sanitation Data'!H3)))</f>
        <v/>
      </c>
      <c r="DJ9" s="271" t="str">
        <f ca="true">+IF(OFFSET('Sanitation Data'!$I$28,0,10*ROW('Sanitation Data'!I3))="","",OFFSET('Sanitation Data'!$I$28,0,10*ROW('Sanitation Data'!I3)))</f>
        <v/>
      </c>
      <c r="DK9" s="271" t="str">
        <f ca="true">+IF(OFFSET('Sanitation Data'!$I$29,0,10*ROW('Sanitation Data'!I3))="","",OFFSET('Sanitation Data'!$I$29,0,10*ROW('Sanitation Data'!I3)))</f>
        <v/>
      </c>
      <c r="DL9" s="271" t="str">
        <f ca="true">+IF(OFFSET('Sanitation Data'!$I$30,0,10*ROW('Sanitation Data'!I3))="","",OFFSET('Sanitation Data'!$I$30,0,10*ROW('Sanitation Data'!I3)))</f>
        <v/>
      </c>
      <c r="DM9" s="271" t="str">
        <f ca="true">+IF(OFFSET('Sanitation Data'!$I$31,0,10*ROW('Sanitation Data'!I3))="","",OFFSET('Sanitation Data'!$I$31,0,10*ROW('Sanitation Data'!I3)))</f>
        <v/>
      </c>
      <c r="DN9" s="271" t="str">
        <f ca="true">+IF(OFFSET('Sanitation Data'!$I$32,0,10*ROW('Sanitation Data'!I3))="","",OFFSET('Sanitation Data'!$I$32,0,10*ROW('Sanitation Data'!I3)))</f>
        <v/>
      </c>
      <c r="DO9" s="271" t="str">
        <f ca="true">+IF(OFFSET('Hygiene Data'!$D$11,0,10*ROW('Hygiene Data'!D3))="","",OFFSET('Hygiene Data'!$D$11,0,10*ROW('Hygiene Data'!D3)))</f>
        <v/>
      </c>
      <c r="DP9" s="271" t="str">
        <f ca="true">+IF(OFFSET('Hygiene Data'!$D$12,0,10*ROW('Hygiene Data'!D3))="","",OFFSET('Hygiene Data'!$D$12,0,10*ROW('Hygiene Data'!D3)))</f>
        <v/>
      </c>
      <c r="DQ9" s="271" t="str">
        <f ca="true">+IF(OFFSET('Hygiene Data'!$D$13,0,10*ROW('Hygiene Data'!D3))="","",OFFSET('Hygiene Data'!$D$13,0,10*ROW('Hygiene Data'!D3)))</f>
        <v/>
      </c>
      <c r="DR9" s="271" t="str">
        <f ca="true">+IF(OFFSET('Hygiene Data'!$E$11,0,10*ROW('Hygiene Data'!E3))="","",OFFSET('Hygiene Data'!$E$11,0,10*ROW('Hygiene Data'!E3)))</f>
        <v/>
      </c>
      <c r="DS9" s="271" t="str">
        <f ca="true">+IF(OFFSET('Hygiene Data'!$E$12,0,10*ROW('Hygiene Data'!E3))="","",OFFSET('Hygiene Data'!$E$12,0,10*ROW('Hygiene Data'!E3)))</f>
        <v/>
      </c>
      <c r="DT9" s="271" t="str">
        <f ca="true">+IF(OFFSET('Hygiene Data'!$E$13,0,10*ROW('Hygiene Data'!E3))="","",OFFSET('Hygiene Data'!$E$13,0,10*ROW('Hygiene Data'!E3)))</f>
        <v/>
      </c>
      <c r="DU9" s="271" t="str">
        <f ca="true">+IF(OFFSET('Hygiene Data'!$F$11,0,10*ROW('Hygiene Data'!F3))="","",OFFSET('Hygiene Data'!$F$11,0,10*ROW('Hygiene Data'!F3)))</f>
        <v/>
      </c>
      <c r="DV9" s="271" t="str">
        <f ca="true">+IF(OFFSET('Hygiene Data'!$F$12,0,10*ROW('Hygiene Data'!F3))="","",OFFSET('Hygiene Data'!$F$12,0,10*ROW('Hygiene Data'!F3)))</f>
        <v/>
      </c>
      <c r="DW9" s="271" t="str">
        <f ca="true">+IF(OFFSET('Hygiene Data'!$F$13,0,10*ROW('Hygiene Data'!F3))="","",OFFSET('Hygiene Data'!$F$13,0,10*ROW('Hygiene Data'!F3)))</f>
        <v/>
      </c>
      <c r="DX9" s="271" t="str">
        <f ca="true">+IF(OFFSET('Hygiene Data'!$G$11,0,10*ROW('Hygiene Data'!G3))="","",OFFSET('Hygiene Data'!$G$11,0,10*ROW('Hygiene Data'!G3)))</f>
        <v/>
      </c>
      <c r="DY9" s="271" t="str">
        <f ca="true">+IF(OFFSET('Hygiene Data'!$G$12,0,10*ROW('Hygiene Data'!G3))="","",OFFSET('Hygiene Data'!$G$12,0,10*ROW('Hygiene Data'!G3)))</f>
        <v/>
      </c>
      <c r="DZ9" s="271" t="str">
        <f ca="true">+IF(OFFSET('Hygiene Data'!$G$13,0,10*ROW('Hygiene Data'!G3))="","",OFFSET('Hygiene Data'!$G$13,0,10*ROW('Hygiene Data'!G3)))</f>
        <v/>
      </c>
      <c r="EA9" s="271" t="str">
        <f ca="true">+IF(OFFSET('Hygiene Data'!$H$11,0,10*ROW('Hygiene Data'!H3))="","",OFFSET('Hygiene Data'!$H$11,0,10*ROW('Hygiene Data'!H3)))</f>
        <v/>
      </c>
      <c r="EB9" s="271" t="str">
        <f ca="true">+IF(OFFSET('Hygiene Data'!$H$12,0,10*ROW('Hygiene Data'!H3))="","",OFFSET('Hygiene Data'!$H$12,0,10*ROW('Hygiene Data'!H3)))</f>
        <v/>
      </c>
      <c r="EC9" s="271" t="str">
        <f ca="true">+IF(OFFSET('Hygiene Data'!$H$13,0,10*ROW('Hygiene Data'!H3))="","",OFFSET('Hygiene Data'!$H$13,0,10*ROW('Hygiene Data'!H3)))</f>
        <v/>
      </c>
      <c r="ED9" s="271" t="str">
        <f ca="true">+IF(OFFSET('Hygiene Data'!$I$11,0,10*ROW('Hygiene Data'!I3))="","",OFFSET('Hygiene Data'!$I$11,0,10*ROW('Hygiene Data'!I3)))</f>
        <v/>
      </c>
      <c r="EE9" s="271" t="str">
        <f ca="true">+IF(OFFSET('Hygiene Data'!$I$12,0,10*ROW('Hygiene Data'!I3))="","",OFFSET('Hygiene Data'!$I$12,0,10*ROW('Hygiene Data'!I3)))</f>
        <v/>
      </c>
      <c r="EF9" s="271" t="str">
        <f ca="true">+IF(OFFSET('Hygiene Data'!$I$13,0,10*ROW('Hygiene Data'!I3))="","",OFFSET('Hygiene Data'!$I$13,0,10*ROW('Hygiene Data'!I3)))</f>
        <v/>
      </c>
    </row>
    <row xmlns:x14ac="http://schemas.microsoft.com/office/spreadsheetml/2009/9/ac" r="10" x14ac:dyDescent="0.2">
      <c r="A10" s="35" t="str">
        <f ca="true">+IF(OFFSET('Water Data'!$B$2,0,10*ROW('Water Data'!E4))="","",OFFSET('Water Data'!$B$2,0,10*ROW('Water Data'!E4)))</f>
        <v/>
      </c>
      <c r="B10" s="35" t="str">
        <f ca="true">+IF(OFFSET('Water Data'!$C$2,0,10*ROW('Water Data'!F4))="","",OFFSET('Water Data'!$C$2,0,10*ROW('Water Data'!F4)))</f>
        <v/>
      </c>
      <c r="C10" s="327" t="str">
        <f t="shared" ca="true" si="0"/>
        <v/>
      </c>
      <c r="D10" s="91"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1"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1"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1"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1"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1"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1"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1"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1"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1"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1"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1"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1"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1"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1"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1"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1"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1"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2"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2"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2"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2"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2"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2"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2"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2"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2"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2"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2"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2"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2"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2"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2"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2"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2"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2"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2"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2"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2"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2"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2"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2"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2"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2"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2"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2"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2"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2"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3"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3"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3"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3"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3"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3"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3"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3"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3"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3"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3"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3"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3"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3"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3"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3"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3"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3"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1"/>
      <c r="BS10" s="271" t="str">
        <f ca="true">+IF(OFFSET('Water Data'!$D$27,0,10*ROW('Water Data'!D4))="","",OFFSET('Water Data'!$D$27,0,10*ROW('Water Data'!D4)))</f>
        <v/>
      </c>
      <c r="BT10" s="271" t="str">
        <f ca="true">+IF(OFFSET('Water Data'!$D$28,0,10*ROW('Water Data'!D4))="","",OFFSET('Water Data'!$D$28,0,10*ROW('Water Data'!D4)))</f>
        <v/>
      </c>
      <c r="BU10" s="271" t="str">
        <f ca="true">+IF(OFFSET('Water Data'!$D$29,0,10*ROW('Water Data'!D4))="","",OFFSET('Water Data'!$D$29,0,10*ROW('Water Data'!D4)))</f>
        <v/>
      </c>
      <c r="BV10" s="271" t="str">
        <f ca="true">+IF(OFFSET('Water Data'!$E$27,0,10*ROW('Water Data'!E4))="","",OFFSET('Water Data'!$E$27,0,10*ROW('Water Data'!E4)))</f>
        <v/>
      </c>
      <c r="BW10" s="271" t="str">
        <f ca="true">+IF(OFFSET('Water Data'!$E$28,0,10*ROW('Water Data'!E4))="","",OFFSET('Water Data'!$E$28,0,10*ROW('Water Data'!E4)))</f>
        <v/>
      </c>
      <c r="BX10" s="271" t="str">
        <f ca="true">+IF(OFFSET('Water Data'!$E$29,0,10*ROW('Water Data'!E4))="","",OFFSET('Water Data'!$E$29,0,10*ROW('Water Data'!E4)))</f>
        <v/>
      </c>
      <c r="BY10" s="271" t="str">
        <f ca="true">+IF(OFFSET('Water Data'!$F$27,0,10*ROW('Water Data'!F4))="","",OFFSET('Water Data'!$F$27,0,10*ROW('Water Data'!F4)))</f>
        <v/>
      </c>
      <c r="BZ10" s="271" t="str">
        <f ca="true">+IF(OFFSET('Water Data'!$F$28,0,10*ROW('Water Data'!F4))="","",OFFSET('Water Data'!$F$28,0,10*ROW('Water Data'!F4)))</f>
        <v/>
      </c>
      <c r="CA10" s="271" t="str">
        <f ca="true">+IF(OFFSET('Water Data'!$F$29,0,10*ROW('Water Data'!F4))="","",OFFSET('Water Data'!$F$29,0,10*ROW('Water Data'!F4)))</f>
        <v/>
      </c>
      <c r="CB10" s="271" t="str">
        <f ca="true">+IF(OFFSET('Water Data'!$G$27,0,10*ROW('Water Data'!G4))="","",OFFSET('Water Data'!$G$27,0,10*ROW('Water Data'!G4)))</f>
        <v/>
      </c>
      <c r="CC10" s="271" t="str">
        <f ca="true">+IF(OFFSET('Water Data'!$G$28,0,10*ROW('Water Data'!G4))="","",OFFSET('Water Data'!$G$28,0,10*ROW('Water Data'!G4)))</f>
        <v/>
      </c>
      <c r="CD10" s="271" t="str">
        <f ca="true">+IF(OFFSET('Water Data'!$G$29,0,10*ROW('Water Data'!G4))="","",OFFSET('Water Data'!$G$29,0,10*ROW('Water Data'!G4)))</f>
        <v/>
      </c>
      <c r="CE10" s="271" t="str">
        <f ca="true">+IF(OFFSET('Water Data'!$H$27,0,10*ROW('Water Data'!H4))="","",OFFSET('Water Data'!$H$27,0,10*ROW('Water Data'!H4)))</f>
        <v/>
      </c>
      <c r="CF10" s="271" t="str">
        <f ca="true">+IF(OFFSET('Water Data'!$H$28,0,10*ROW('Water Data'!H4))="","",OFFSET('Water Data'!$H$28,0,10*ROW('Water Data'!H4)))</f>
        <v/>
      </c>
      <c r="CG10" s="271" t="str">
        <f ca="true">+IF(OFFSET('Water Data'!$H$29,0,10*ROW('Water Data'!H4))="","",OFFSET('Water Data'!$H$29,0,10*ROW('Water Data'!H4)))</f>
        <v/>
      </c>
      <c r="CH10" s="271" t="str">
        <f ca="true">+IF(OFFSET('Water Data'!$I$27,0,10*ROW('Water Data'!I4))="","",OFFSET('Water Data'!$I$27,0,10*ROW('Water Data'!I4)))</f>
        <v/>
      </c>
      <c r="CI10" s="271" t="str">
        <f ca="true">+IF(OFFSET('Water Data'!$I$28,0,10*ROW('Water Data'!I4))="","",OFFSET('Water Data'!$I$28,0,10*ROW('Water Data'!I4)))</f>
        <v/>
      </c>
      <c r="CJ10" s="271" t="str">
        <f ca="true">+IF(OFFSET('Water Data'!$I$29,0,10*ROW('Water Data'!I4))="","",OFFSET('Water Data'!$I$29,0,10*ROW('Water Data'!I4)))</f>
        <v/>
      </c>
      <c r="CK10" s="271" t="str">
        <f ca="true">+IF(OFFSET('Sanitation Data'!$D$28,0,10*ROW('Sanitation Data'!D4))="","",OFFSET('Sanitation Data'!$D$28,0,10*ROW('Sanitation Data'!D4)))</f>
        <v/>
      </c>
      <c r="CL10" s="271" t="str">
        <f ca="true">+IF(OFFSET('Sanitation Data'!$D$29,0,10*ROW('Sanitation Data'!D4))="","",OFFSET('Sanitation Data'!$D$29,0,10*ROW('Sanitation Data'!D4)))</f>
        <v/>
      </c>
      <c r="CM10" s="271" t="str">
        <f ca="true">+IF(OFFSET('Sanitation Data'!$D$30,0,10*ROW('Sanitation Data'!D4))="","",OFFSET('Sanitation Data'!$D$30,0,10*ROW('Sanitation Data'!D4)))</f>
        <v/>
      </c>
      <c r="CN10" s="271" t="str">
        <f ca="true">+IF(OFFSET('Sanitation Data'!$D$31,0,10*ROW('Sanitation Data'!D4))="","",OFFSET('Sanitation Data'!$D$31,0,10*ROW('Sanitation Data'!D4)))</f>
        <v/>
      </c>
      <c r="CO10" s="271" t="str">
        <f ca="true">+IF(OFFSET('Sanitation Data'!$D$32,0,10*ROW('Sanitation Data'!D4))="","",OFFSET('Sanitation Data'!$D$32,0,10*ROW('Sanitation Data'!D4)))</f>
        <v/>
      </c>
      <c r="CP10" s="271" t="str">
        <f ca="true">+IF(OFFSET('Sanitation Data'!$E$28,0,10*ROW('Sanitation Data'!E4))="","",OFFSET('Sanitation Data'!$E$28,0,10*ROW('Sanitation Data'!E4)))</f>
        <v/>
      </c>
      <c r="CQ10" s="271" t="str">
        <f ca="true">+IF(OFFSET('Sanitation Data'!$E$29,0,10*ROW('Sanitation Data'!E4))="","",OFFSET('Sanitation Data'!$E$29,0,10*ROW('Sanitation Data'!E4)))</f>
        <v/>
      </c>
      <c r="CR10" s="271" t="str">
        <f ca="true">+IF(OFFSET('Sanitation Data'!$E$30,0,10*ROW('Sanitation Data'!E4))="","",OFFSET('Sanitation Data'!$E$30,0,10*ROW('Sanitation Data'!E4)))</f>
        <v/>
      </c>
      <c r="CS10" s="271" t="str">
        <f ca="true">+IF(OFFSET('Sanitation Data'!$E$31,0,10*ROW('Sanitation Data'!E4))="","",OFFSET('Sanitation Data'!$E$31,0,10*ROW('Sanitation Data'!E4)))</f>
        <v/>
      </c>
      <c r="CT10" s="271" t="str">
        <f ca="true">+IF(OFFSET('Sanitation Data'!$E$32,0,10*ROW('Sanitation Data'!E4))="","",OFFSET('Sanitation Data'!$E$32,0,10*ROW('Sanitation Data'!E4)))</f>
        <v/>
      </c>
      <c r="CU10" s="271" t="str">
        <f ca="true">+IF(OFFSET('Sanitation Data'!$F$28,0,10*ROW('Sanitation Data'!F4))="","",OFFSET('Sanitation Data'!$F$28,0,10*ROW('Sanitation Data'!F4)))</f>
        <v/>
      </c>
      <c r="CV10" s="271" t="str">
        <f ca="true">+IF(OFFSET('Sanitation Data'!$F$29,0,10*ROW('Sanitation Data'!F4))="","",OFFSET('Sanitation Data'!$F$29,0,10*ROW('Sanitation Data'!F4)))</f>
        <v/>
      </c>
      <c r="CW10" s="271" t="str">
        <f ca="true">+IF(OFFSET('Sanitation Data'!$F$30,0,10*ROW('Sanitation Data'!F4))="","",OFFSET('Sanitation Data'!$F$30,0,10*ROW('Sanitation Data'!F4)))</f>
        <v/>
      </c>
      <c r="CX10" s="271" t="str">
        <f ca="true">+IF(OFFSET('Sanitation Data'!$F$31,0,10*ROW('Sanitation Data'!F4))="","",OFFSET('Sanitation Data'!$F$31,0,10*ROW('Sanitation Data'!F4)))</f>
        <v/>
      </c>
      <c r="CY10" s="271" t="str">
        <f ca="true">+IF(OFFSET('Sanitation Data'!$F$32,0,10*ROW('Sanitation Data'!F4))="","",OFFSET('Sanitation Data'!$F$32,0,10*ROW('Sanitation Data'!F4)))</f>
        <v/>
      </c>
      <c r="CZ10" s="271" t="str">
        <f ca="true">+IF(OFFSET('Sanitation Data'!$G$28,0,10*ROW('Sanitation Data'!G4))="","",OFFSET('Sanitation Data'!$G$28,0,10*ROW('Sanitation Data'!G4)))</f>
        <v/>
      </c>
      <c r="DA10" s="271" t="str">
        <f ca="true">+IF(OFFSET('Sanitation Data'!$G$29,0,10*ROW('Sanitation Data'!G4))="","",OFFSET('Sanitation Data'!$G$29,0,10*ROW('Sanitation Data'!G4)))</f>
        <v/>
      </c>
      <c r="DB10" s="271" t="str">
        <f ca="true">+IF(OFFSET('Sanitation Data'!$G$30,0,10*ROW('Sanitation Data'!G4))="","",OFFSET('Sanitation Data'!$G$30,0,10*ROW('Sanitation Data'!G4)))</f>
        <v/>
      </c>
      <c r="DC10" s="271" t="str">
        <f ca="true">+IF(OFFSET('Sanitation Data'!$G$31,0,10*ROW('Sanitation Data'!G4))="","",OFFSET('Sanitation Data'!$G$31,0,10*ROW('Sanitation Data'!G4)))</f>
        <v/>
      </c>
      <c r="DD10" s="271" t="str">
        <f ca="true">+IF(OFFSET('Sanitation Data'!$G$32,0,10*ROW('Sanitation Data'!G4))="","",OFFSET('Sanitation Data'!$G$32,0,10*ROW('Sanitation Data'!G4)))</f>
        <v/>
      </c>
      <c r="DE10" s="271" t="str">
        <f ca="true">+IF(OFFSET('Sanitation Data'!$H$28,0,10*ROW('Sanitation Data'!H4))="","",OFFSET('Sanitation Data'!$H$28,0,10*ROW('Sanitation Data'!H4)))</f>
        <v/>
      </c>
      <c r="DF10" s="271" t="str">
        <f ca="true">+IF(OFFSET('Sanitation Data'!$H$29,0,10*ROW('Sanitation Data'!H4))="","",OFFSET('Sanitation Data'!$H$29,0,10*ROW('Sanitation Data'!H4)))</f>
        <v/>
      </c>
      <c r="DG10" s="271" t="str">
        <f ca="true">+IF(OFFSET('Sanitation Data'!$H$30,0,10*ROW('Sanitation Data'!H4))="","",OFFSET('Sanitation Data'!$H$30,0,10*ROW('Sanitation Data'!H4)))</f>
        <v/>
      </c>
      <c r="DH10" s="271" t="str">
        <f ca="true">+IF(OFFSET('Sanitation Data'!$H$31,0,10*ROW('Sanitation Data'!H4))="","",OFFSET('Sanitation Data'!$H$31,0,10*ROW('Sanitation Data'!H4)))</f>
        <v/>
      </c>
      <c r="DI10" s="271" t="str">
        <f ca="true">+IF(OFFSET('Sanitation Data'!$H$32,0,10*ROW('Sanitation Data'!H4))="","",OFFSET('Sanitation Data'!$H$32,0,10*ROW('Sanitation Data'!H4)))</f>
        <v/>
      </c>
      <c r="DJ10" s="271" t="str">
        <f ca="true">+IF(OFFSET('Sanitation Data'!$I$28,0,10*ROW('Sanitation Data'!I4))="","",OFFSET('Sanitation Data'!$I$28,0,10*ROW('Sanitation Data'!I4)))</f>
        <v/>
      </c>
      <c r="DK10" s="271" t="str">
        <f ca="true">+IF(OFFSET('Sanitation Data'!$I$29,0,10*ROW('Sanitation Data'!I4))="","",OFFSET('Sanitation Data'!$I$29,0,10*ROW('Sanitation Data'!I4)))</f>
        <v/>
      </c>
      <c r="DL10" s="271" t="str">
        <f ca="true">+IF(OFFSET('Sanitation Data'!$I$30,0,10*ROW('Sanitation Data'!I4))="","",OFFSET('Sanitation Data'!$I$30,0,10*ROW('Sanitation Data'!I4)))</f>
        <v/>
      </c>
      <c r="DM10" s="271" t="str">
        <f ca="true">+IF(OFFSET('Sanitation Data'!$I$31,0,10*ROW('Sanitation Data'!I4))="","",OFFSET('Sanitation Data'!$I$31,0,10*ROW('Sanitation Data'!I4)))</f>
        <v/>
      </c>
      <c r="DN10" s="271" t="str">
        <f ca="true">+IF(OFFSET('Sanitation Data'!$I$32,0,10*ROW('Sanitation Data'!I4))="","",OFFSET('Sanitation Data'!$I$32,0,10*ROW('Sanitation Data'!I4)))</f>
        <v/>
      </c>
      <c r="DO10" s="271" t="str">
        <f ca="true">+IF(OFFSET('Hygiene Data'!$D$11,0,10*ROW('Hygiene Data'!D4))="","",OFFSET('Hygiene Data'!$D$11,0,10*ROW('Hygiene Data'!D4)))</f>
        <v/>
      </c>
      <c r="DP10" s="271" t="str">
        <f ca="true">+IF(OFFSET('Hygiene Data'!$D$12,0,10*ROW('Hygiene Data'!D4))="","",OFFSET('Hygiene Data'!$D$12,0,10*ROW('Hygiene Data'!D4)))</f>
        <v/>
      </c>
      <c r="DQ10" s="271" t="str">
        <f ca="true">+IF(OFFSET('Hygiene Data'!$D$13,0,10*ROW('Hygiene Data'!D4))="","",OFFSET('Hygiene Data'!$D$13,0,10*ROW('Hygiene Data'!D4)))</f>
        <v/>
      </c>
      <c r="DR10" s="271" t="str">
        <f ca="true">+IF(OFFSET('Hygiene Data'!$E$11,0,10*ROW('Hygiene Data'!E4))="","",OFFSET('Hygiene Data'!$E$11,0,10*ROW('Hygiene Data'!E4)))</f>
        <v/>
      </c>
      <c r="DS10" s="271" t="str">
        <f ca="true">+IF(OFFSET('Hygiene Data'!$E$12,0,10*ROW('Hygiene Data'!E4))="","",OFFSET('Hygiene Data'!$E$12,0,10*ROW('Hygiene Data'!E4)))</f>
        <v/>
      </c>
      <c r="DT10" s="271" t="str">
        <f ca="true">+IF(OFFSET('Hygiene Data'!$E$13,0,10*ROW('Hygiene Data'!E4))="","",OFFSET('Hygiene Data'!$E$13,0,10*ROW('Hygiene Data'!E4)))</f>
        <v/>
      </c>
      <c r="DU10" s="271" t="str">
        <f ca="true">+IF(OFFSET('Hygiene Data'!$F$11,0,10*ROW('Hygiene Data'!F4))="","",OFFSET('Hygiene Data'!$F$11,0,10*ROW('Hygiene Data'!F4)))</f>
        <v/>
      </c>
      <c r="DV10" s="271" t="str">
        <f ca="true">+IF(OFFSET('Hygiene Data'!$F$12,0,10*ROW('Hygiene Data'!F4))="","",OFFSET('Hygiene Data'!$F$12,0,10*ROW('Hygiene Data'!F4)))</f>
        <v/>
      </c>
      <c r="DW10" s="271" t="str">
        <f ca="true">+IF(OFFSET('Hygiene Data'!$F$13,0,10*ROW('Hygiene Data'!F4))="","",OFFSET('Hygiene Data'!$F$13,0,10*ROW('Hygiene Data'!F4)))</f>
        <v/>
      </c>
      <c r="DX10" s="271" t="str">
        <f ca="true">+IF(OFFSET('Hygiene Data'!$G$11,0,10*ROW('Hygiene Data'!G4))="","",OFFSET('Hygiene Data'!$G$11,0,10*ROW('Hygiene Data'!G4)))</f>
        <v/>
      </c>
      <c r="DY10" s="271" t="str">
        <f ca="true">+IF(OFFSET('Hygiene Data'!$G$12,0,10*ROW('Hygiene Data'!G4))="","",OFFSET('Hygiene Data'!$G$12,0,10*ROW('Hygiene Data'!G4)))</f>
        <v/>
      </c>
      <c r="DZ10" s="271" t="str">
        <f ca="true">+IF(OFFSET('Hygiene Data'!$G$13,0,10*ROW('Hygiene Data'!G4))="","",OFFSET('Hygiene Data'!$G$13,0,10*ROW('Hygiene Data'!G4)))</f>
        <v/>
      </c>
      <c r="EA10" s="271" t="str">
        <f ca="true">+IF(OFFSET('Hygiene Data'!$H$11,0,10*ROW('Hygiene Data'!H4))="","",OFFSET('Hygiene Data'!$H$11,0,10*ROW('Hygiene Data'!H4)))</f>
        <v/>
      </c>
      <c r="EB10" s="271" t="str">
        <f ca="true">+IF(OFFSET('Hygiene Data'!$H$12,0,10*ROW('Hygiene Data'!H4))="","",OFFSET('Hygiene Data'!$H$12,0,10*ROW('Hygiene Data'!H4)))</f>
        <v/>
      </c>
      <c r="EC10" s="271" t="str">
        <f ca="true">+IF(OFFSET('Hygiene Data'!$H$13,0,10*ROW('Hygiene Data'!H4))="","",OFFSET('Hygiene Data'!$H$13,0,10*ROW('Hygiene Data'!H4)))</f>
        <v/>
      </c>
      <c r="ED10" s="271" t="str">
        <f ca="true">+IF(OFFSET('Hygiene Data'!$I$11,0,10*ROW('Hygiene Data'!I4))="","",OFFSET('Hygiene Data'!$I$11,0,10*ROW('Hygiene Data'!I4)))</f>
        <v/>
      </c>
      <c r="EE10" s="271" t="str">
        <f ca="true">+IF(OFFSET('Hygiene Data'!$I$12,0,10*ROW('Hygiene Data'!I4))="","",OFFSET('Hygiene Data'!$I$12,0,10*ROW('Hygiene Data'!I4)))</f>
        <v/>
      </c>
      <c r="EF10" s="271" t="str">
        <f ca="true">+IF(OFFSET('Hygiene Data'!$I$13,0,10*ROW('Hygiene Data'!I4))="","",OFFSET('Hygiene Data'!$I$13,0,10*ROW('Hygiene Data'!I4)))</f>
        <v/>
      </c>
    </row>
    <row xmlns:x14ac="http://schemas.microsoft.com/office/spreadsheetml/2009/9/ac" r="11" x14ac:dyDescent="0.2">
      <c r="A11" s="35" t="str">
        <f ca="true">+IF(OFFSET('Water Data'!$B$2,0,10*ROW('Water Data'!E5))="","",OFFSET('Water Data'!$B$2,0,10*ROW('Water Data'!E5)))</f>
        <v/>
      </c>
      <c r="B11" s="35" t="str">
        <f ca="true">+IF(OFFSET('Water Data'!$C$2,0,10*ROW('Water Data'!F5))="","",OFFSET('Water Data'!$C$2,0,10*ROW('Water Data'!F5)))</f>
        <v/>
      </c>
      <c r="C11" s="327" t="str">
        <f t="shared" ca="true" si="0"/>
        <v/>
      </c>
      <c r="D11" s="91"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1"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1"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1"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1"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1"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1"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1"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1"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1"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1"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1"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1"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1"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1"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1"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1"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1"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2"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2"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2"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2"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2"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2"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2"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2"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2"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2"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2"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2"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2"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2"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2"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2"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2"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2"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2"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2"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2"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2"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2"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2"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2"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2"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2"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2"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2"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2"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3"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3"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3"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3"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3"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3"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3"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3"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3"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3"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3"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3"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3"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3"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3"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3"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3"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3"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1"/>
      <c r="BS11" s="271" t="str">
        <f ca="true">+IF(OFFSET('Water Data'!$D$27,0,10*ROW('Water Data'!D5))="","",OFFSET('Water Data'!$D$27,0,10*ROW('Water Data'!D5)))</f>
        <v/>
      </c>
      <c r="BT11" s="271" t="str">
        <f ca="true">+IF(OFFSET('Water Data'!$D$28,0,10*ROW('Water Data'!D5))="","",OFFSET('Water Data'!$D$28,0,10*ROW('Water Data'!D5)))</f>
        <v/>
      </c>
      <c r="BU11" s="271" t="str">
        <f ca="true">+IF(OFFSET('Water Data'!$D$29,0,10*ROW('Water Data'!D5))="","",OFFSET('Water Data'!$D$29,0,10*ROW('Water Data'!D5)))</f>
        <v/>
      </c>
      <c r="BV11" s="271" t="str">
        <f ca="true">+IF(OFFSET('Water Data'!$E$27,0,10*ROW('Water Data'!E5))="","",OFFSET('Water Data'!$E$27,0,10*ROW('Water Data'!E5)))</f>
        <v/>
      </c>
      <c r="BW11" s="271" t="str">
        <f ca="true">+IF(OFFSET('Water Data'!$E$28,0,10*ROW('Water Data'!E5))="","",OFFSET('Water Data'!$E$28,0,10*ROW('Water Data'!E5)))</f>
        <v/>
      </c>
      <c r="BX11" s="271" t="str">
        <f ca="true">+IF(OFFSET('Water Data'!$E$29,0,10*ROW('Water Data'!E5))="","",OFFSET('Water Data'!$E$29,0,10*ROW('Water Data'!E5)))</f>
        <v/>
      </c>
      <c r="BY11" s="271" t="str">
        <f ca="true">+IF(OFFSET('Water Data'!$F$27,0,10*ROW('Water Data'!F5))="","",OFFSET('Water Data'!$F$27,0,10*ROW('Water Data'!F5)))</f>
        <v/>
      </c>
      <c r="BZ11" s="271" t="str">
        <f ca="true">+IF(OFFSET('Water Data'!$F$28,0,10*ROW('Water Data'!F5))="","",OFFSET('Water Data'!$F$28,0,10*ROW('Water Data'!F5)))</f>
        <v/>
      </c>
      <c r="CA11" s="271" t="str">
        <f ca="true">+IF(OFFSET('Water Data'!$F$29,0,10*ROW('Water Data'!F5))="","",OFFSET('Water Data'!$F$29,0,10*ROW('Water Data'!F5)))</f>
        <v/>
      </c>
      <c r="CB11" s="271" t="str">
        <f ca="true">+IF(OFFSET('Water Data'!$G$27,0,10*ROW('Water Data'!G5))="","",OFFSET('Water Data'!$G$27,0,10*ROW('Water Data'!G5)))</f>
        <v/>
      </c>
      <c r="CC11" s="271" t="str">
        <f ca="true">+IF(OFFSET('Water Data'!$G$28,0,10*ROW('Water Data'!G5))="","",OFFSET('Water Data'!$G$28,0,10*ROW('Water Data'!G5)))</f>
        <v/>
      </c>
      <c r="CD11" s="271" t="str">
        <f ca="true">+IF(OFFSET('Water Data'!$G$29,0,10*ROW('Water Data'!G5))="","",OFFSET('Water Data'!$G$29,0,10*ROW('Water Data'!G5)))</f>
        <v/>
      </c>
      <c r="CE11" s="271" t="str">
        <f ca="true">+IF(OFFSET('Water Data'!$H$27,0,10*ROW('Water Data'!H5))="","",OFFSET('Water Data'!$H$27,0,10*ROW('Water Data'!H5)))</f>
        <v/>
      </c>
      <c r="CF11" s="271" t="str">
        <f ca="true">+IF(OFFSET('Water Data'!$H$28,0,10*ROW('Water Data'!H5))="","",OFFSET('Water Data'!$H$28,0,10*ROW('Water Data'!H5)))</f>
        <v/>
      </c>
      <c r="CG11" s="271" t="str">
        <f ca="true">+IF(OFFSET('Water Data'!$H$29,0,10*ROW('Water Data'!H5))="","",OFFSET('Water Data'!$H$29,0,10*ROW('Water Data'!H5)))</f>
        <v/>
      </c>
      <c r="CH11" s="271" t="str">
        <f ca="true">+IF(OFFSET('Water Data'!$I$27,0,10*ROW('Water Data'!I5))="","",OFFSET('Water Data'!$I$27,0,10*ROW('Water Data'!I5)))</f>
        <v/>
      </c>
      <c r="CI11" s="271" t="str">
        <f ca="true">+IF(OFFSET('Water Data'!$I$28,0,10*ROW('Water Data'!I5))="","",OFFSET('Water Data'!$I$28,0,10*ROW('Water Data'!I5)))</f>
        <v/>
      </c>
      <c r="CJ11" s="271" t="str">
        <f ca="true">+IF(OFFSET('Water Data'!$I$29,0,10*ROW('Water Data'!I5))="","",OFFSET('Water Data'!$I$29,0,10*ROW('Water Data'!I5)))</f>
        <v/>
      </c>
      <c r="CK11" s="271" t="str">
        <f ca="true">+IF(OFFSET('Sanitation Data'!$D$28,0,10*ROW('Sanitation Data'!D5))="","",OFFSET('Sanitation Data'!$D$28,0,10*ROW('Sanitation Data'!D5)))</f>
        <v/>
      </c>
      <c r="CL11" s="271" t="str">
        <f ca="true">+IF(OFFSET('Sanitation Data'!$D$29,0,10*ROW('Sanitation Data'!D5))="","",OFFSET('Sanitation Data'!$D$29,0,10*ROW('Sanitation Data'!D5)))</f>
        <v/>
      </c>
      <c r="CM11" s="271" t="str">
        <f ca="true">+IF(OFFSET('Sanitation Data'!$D$30,0,10*ROW('Sanitation Data'!D5))="","",OFFSET('Sanitation Data'!$D$30,0,10*ROW('Sanitation Data'!D5)))</f>
        <v/>
      </c>
      <c r="CN11" s="271" t="str">
        <f ca="true">+IF(OFFSET('Sanitation Data'!$D$31,0,10*ROW('Sanitation Data'!D5))="","",OFFSET('Sanitation Data'!$D$31,0,10*ROW('Sanitation Data'!D5)))</f>
        <v/>
      </c>
      <c r="CO11" s="271" t="str">
        <f ca="true">+IF(OFFSET('Sanitation Data'!$D$32,0,10*ROW('Sanitation Data'!D5))="","",OFFSET('Sanitation Data'!$D$32,0,10*ROW('Sanitation Data'!D5)))</f>
        <v/>
      </c>
      <c r="CP11" s="271" t="str">
        <f ca="true">+IF(OFFSET('Sanitation Data'!$E$28,0,10*ROW('Sanitation Data'!E5))="","",OFFSET('Sanitation Data'!$E$28,0,10*ROW('Sanitation Data'!E5)))</f>
        <v/>
      </c>
      <c r="CQ11" s="271" t="str">
        <f ca="true">+IF(OFFSET('Sanitation Data'!$E$29,0,10*ROW('Sanitation Data'!E5))="","",OFFSET('Sanitation Data'!$E$29,0,10*ROW('Sanitation Data'!E5)))</f>
        <v/>
      </c>
      <c r="CR11" s="271" t="str">
        <f ca="true">+IF(OFFSET('Sanitation Data'!$E$30,0,10*ROW('Sanitation Data'!E5))="","",OFFSET('Sanitation Data'!$E$30,0,10*ROW('Sanitation Data'!E5)))</f>
        <v/>
      </c>
      <c r="CS11" s="271" t="str">
        <f ca="true">+IF(OFFSET('Sanitation Data'!$E$31,0,10*ROW('Sanitation Data'!E5))="","",OFFSET('Sanitation Data'!$E$31,0,10*ROW('Sanitation Data'!E5)))</f>
        <v/>
      </c>
      <c r="CT11" s="271" t="str">
        <f ca="true">+IF(OFFSET('Sanitation Data'!$E$32,0,10*ROW('Sanitation Data'!E5))="","",OFFSET('Sanitation Data'!$E$32,0,10*ROW('Sanitation Data'!E5)))</f>
        <v/>
      </c>
      <c r="CU11" s="271" t="str">
        <f ca="true">+IF(OFFSET('Sanitation Data'!$F$28,0,10*ROW('Sanitation Data'!F5))="","",OFFSET('Sanitation Data'!$F$28,0,10*ROW('Sanitation Data'!F5)))</f>
        <v/>
      </c>
      <c r="CV11" s="271" t="str">
        <f ca="true">+IF(OFFSET('Sanitation Data'!$F$29,0,10*ROW('Sanitation Data'!F5))="","",OFFSET('Sanitation Data'!$F$29,0,10*ROW('Sanitation Data'!F5)))</f>
        <v/>
      </c>
      <c r="CW11" s="271" t="str">
        <f ca="true">+IF(OFFSET('Sanitation Data'!$F$30,0,10*ROW('Sanitation Data'!F5))="","",OFFSET('Sanitation Data'!$F$30,0,10*ROW('Sanitation Data'!F5)))</f>
        <v/>
      </c>
      <c r="CX11" s="271" t="str">
        <f ca="true">+IF(OFFSET('Sanitation Data'!$F$31,0,10*ROW('Sanitation Data'!F5))="","",OFFSET('Sanitation Data'!$F$31,0,10*ROW('Sanitation Data'!F5)))</f>
        <v/>
      </c>
      <c r="CY11" s="271" t="str">
        <f ca="true">+IF(OFFSET('Sanitation Data'!$F$32,0,10*ROW('Sanitation Data'!F5))="","",OFFSET('Sanitation Data'!$F$32,0,10*ROW('Sanitation Data'!F5)))</f>
        <v/>
      </c>
      <c r="CZ11" s="271" t="str">
        <f ca="true">+IF(OFFSET('Sanitation Data'!$G$28,0,10*ROW('Sanitation Data'!G5))="","",OFFSET('Sanitation Data'!$G$28,0,10*ROW('Sanitation Data'!G5)))</f>
        <v/>
      </c>
      <c r="DA11" s="271" t="str">
        <f ca="true">+IF(OFFSET('Sanitation Data'!$G$29,0,10*ROW('Sanitation Data'!G5))="","",OFFSET('Sanitation Data'!$G$29,0,10*ROW('Sanitation Data'!G5)))</f>
        <v/>
      </c>
      <c r="DB11" s="271" t="str">
        <f ca="true">+IF(OFFSET('Sanitation Data'!$G$30,0,10*ROW('Sanitation Data'!G5))="","",OFFSET('Sanitation Data'!$G$30,0,10*ROW('Sanitation Data'!G5)))</f>
        <v/>
      </c>
      <c r="DC11" s="271" t="str">
        <f ca="true">+IF(OFFSET('Sanitation Data'!$G$31,0,10*ROW('Sanitation Data'!G5))="","",OFFSET('Sanitation Data'!$G$31,0,10*ROW('Sanitation Data'!G5)))</f>
        <v/>
      </c>
      <c r="DD11" s="271" t="str">
        <f ca="true">+IF(OFFSET('Sanitation Data'!$G$32,0,10*ROW('Sanitation Data'!G5))="","",OFFSET('Sanitation Data'!$G$32,0,10*ROW('Sanitation Data'!G5)))</f>
        <v/>
      </c>
      <c r="DE11" s="271" t="str">
        <f ca="true">+IF(OFFSET('Sanitation Data'!$H$28,0,10*ROW('Sanitation Data'!H5))="","",OFFSET('Sanitation Data'!$H$28,0,10*ROW('Sanitation Data'!H5)))</f>
        <v/>
      </c>
      <c r="DF11" s="271" t="str">
        <f ca="true">+IF(OFFSET('Sanitation Data'!$H$29,0,10*ROW('Sanitation Data'!H5))="","",OFFSET('Sanitation Data'!$H$29,0,10*ROW('Sanitation Data'!H5)))</f>
        <v/>
      </c>
      <c r="DG11" s="271" t="str">
        <f ca="true">+IF(OFFSET('Sanitation Data'!$H$30,0,10*ROW('Sanitation Data'!H5))="","",OFFSET('Sanitation Data'!$H$30,0,10*ROW('Sanitation Data'!H5)))</f>
        <v/>
      </c>
      <c r="DH11" s="271" t="str">
        <f ca="true">+IF(OFFSET('Sanitation Data'!$H$31,0,10*ROW('Sanitation Data'!H5))="","",OFFSET('Sanitation Data'!$H$31,0,10*ROW('Sanitation Data'!H5)))</f>
        <v/>
      </c>
      <c r="DI11" s="271" t="str">
        <f ca="true">+IF(OFFSET('Sanitation Data'!$H$32,0,10*ROW('Sanitation Data'!H5))="","",OFFSET('Sanitation Data'!$H$32,0,10*ROW('Sanitation Data'!H5)))</f>
        <v/>
      </c>
      <c r="DJ11" s="271" t="str">
        <f ca="true">+IF(OFFSET('Sanitation Data'!$I$28,0,10*ROW('Sanitation Data'!I5))="","",OFFSET('Sanitation Data'!$I$28,0,10*ROW('Sanitation Data'!I5)))</f>
        <v/>
      </c>
      <c r="DK11" s="271" t="str">
        <f ca="true">+IF(OFFSET('Sanitation Data'!$I$29,0,10*ROW('Sanitation Data'!I5))="","",OFFSET('Sanitation Data'!$I$29,0,10*ROW('Sanitation Data'!I5)))</f>
        <v/>
      </c>
      <c r="DL11" s="271" t="str">
        <f ca="true">+IF(OFFSET('Sanitation Data'!$I$30,0,10*ROW('Sanitation Data'!I5))="","",OFFSET('Sanitation Data'!$I$30,0,10*ROW('Sanitation Data'!I5)))</f>
        <v/>
      </c>
      <c r="DM11" s="271" t="str">
        <f ca="true">+IF(OFFSET('Sanitation Data'!$I$31,0,10*ROW('Sanitation Data'!I5))="","",OFFSET('Sanitation Data'!$I$31,0,10*ROW('Sanitation Data'!I5)))</f>
        <v/>
      </c>
      <c r="DN11" s="271" t="str">
        <f ca="true">+IF(OFFSET('Sanitation Data'!$I$32,0,10*ROW('Sanitation Data'!I5))="","",OFFSET('Sanitation Data'!$I$32,0,10*ROW('Sanitation Data'!I5)))</f>
        <v/>
      </c>
      <c r="DO11" s="271" t="str">
        <f ca="true">+IF(OFFSET('Hygiene Data'!$D$11,0,10*ROW('Hygiene Data'!D5))="","",OFFSET('Hygiene Data'!$D$11,0,10*ROW('Hygiene Data'!D5)))</f>
        <v/>
      </c>
      <c r="DP11" s="271" t="str">
        <f ca="true">+IF(OFFSET('Hygiene Data'!$D$12,0,10*ROW('Hygiene Data'!D5))="","",OFFSET('Hygiene Data'!$D$12,0,10*ROW('Hygiene Data'!D5)))</f>
        <v/>
      </c>
      <c r="DQ11" s="271" t="str">
        <f ca="true">+IF(OFFSET('Hygiene Data'!$D$13,0,10*ROW('Hygiene Data'!D5))="","",OFFSET('Hygiene Data'!$D$13,0,10*ROW('Hygiene Data'!D5)))</f>
        <v/>
      </c>
      <c r="DR11" s="271" t="str">
        <f ca="true">+IF(OFFSET('Hygiene Data'!$E$11,0,10*ROW('Hygiene Data'!E5))="","",OFFSET('Hygiene Data'!$E$11,0,10*ROW('Hygiene Data'!E5)))</f>
        <v/>
      </c>
      <c r="DS11" s="271" t="str">
        <f ca="true">+IF(OFFSET('Hygiene Data'!$E$12,0,10*ROW('Hygiene Data'!E5))="","",OFFSET('Hygiene Data'!$E$12,0,10*ROW('Hygiene Data'!E5)))</f>
        <v/>
      </c>
      <c r="DT11" s="271" t="str">
        <f ca="true">+IF(OFFSET('Hygiene Data'!$E$13,0,10*ROW('Hygiene Data'!E5))="","",OFFSET('Hygiene Data'!$E$13,0,10*ROW('Hygiene Data'!E5)))</f>
        <v/>
      </c>
      <c r="DU11" s="271" t="str">
        <f ca="true">+IF(OFFSET('Hygiene Data'!$F$11,0,10*ROW('Hygiene Data'!F5))="","",OFFSET('Hygiene Data'!$F$11,0,10*ROW('Hygiene Data'!F5)))</f>
        <v/>
      </c>
      <c r="DV11" s="271" t="str">
        <f ca="true">+IF(OFFSET('Hygiene Data'!$F$12,0,10*ROW('Hygiene Data'!F5))="","",OFFSET('Hygiene Data'!$F$12,0,10*ROW('Hygiene Data'!F5)))</f>
        <v/>
      </c>
      <c r="DW11" s="271" t="str">
        <f ca="true">+IF(OFFSET('Hygiene Data'!$F$13,0,10*ROW('Hygiene Data'!F5))="","",OFFSET('Hygiene Data'!$F$13,0,10*ROW('Hygiene Data'!F5)))</f>
        <v/>
      </c>
      <c r="DX11" s="271" t="str">
        <f ca="true">+IF(OFFSET('Hygiene Data'!$G$11,0,10*ROW('Hygiene Data'!G5))="","",OFFSET('Hygiene Data'!$G$11,0,10*ROW('Hygiene Data'!G5)))</f>
        <v/>
      </c>
      <c r="DY11" s="271" t="str">
        <f ca="true">+IF(OFFSET('Hygiene Data'!$G$12,0,10*ROW('Hygiene Data'!G5))="","",OFFSET('Hygiene Data'!$G$12,0,10*ROW('Hygiene Data'!G5)))</f>
        <v/>
      </c>
      <c r="DZ11" s="271" t="str">
        <f ca="true">+IF(OFFSET('Hygiene Data'!$G$13,0,10*ROW('Hygiene Data'!G5))="","",OFFSET('Hygiene Data'!$G$13,0,10*ROW('Hygiene Data'!G5)))</f>
        <v/>
      </c>
      <c r="EA11" s="271" t="str">
        <f ca="true">+IF(OFFSET('Hygiene Data'!$H$11,0,10*ROW('Hygiene Data'!H5))="","",OFFSET('Hygiene Data'!$H$11,0,10*ROW('Hygiene Data'!H5)))</f>
        <v/>
      </c>
      <c r="EB11" s="271" t="str">
        <f ca="true">+IF(OFFSET('Hygiene Data'!$H$12,0,10*ROW('Hygiene Data'!H5))="","",OFFSET('Hygiene Data'!$H$12,0,10*ROW('Hygiene Data'!H5)))</f>
        <v/>
      </c>
      <c r="EC11" s="271" t="str">
        <f ca="true">+IF(OFFSET('Hygiene Data'!$H$13,0,10*ROW('Hygiene Data'!H5))="","",OFFSET('Hygiene Data'!$H$13,0,10*ROW('Hygiene Data'!H5)))</f>
        <v/>
      </c>
      <c r="ED11" s="271" t="str">
        <f ca="true">+IF(OFFSET('Hygiene Data'!$I$11,0,10*ROW('Hygiene Data'!I5))="","",OFFSET('Hygiene Data'!$I$11,0,10*ROW('Hygiene Data'!I5)))</f>
        <v/>
      </c>
      <c r="EE11" s="271" t="str">
        <f ca="true">+IF(OFFSET('Hygiene Data'!$I$12,0,10*ROW('Hygiene Data'!I5))="","",OFFSET('Hygiene Data'!$I$12,0,10*ROW('Hygiene Data'!I5)))</f>
        <v/>
      </c>
      <c r="EF11" s="271" t="str">
        <f ca="true">+IF(OFFSET('Hygiene Data'!$I$13,0,10*ROW('Hygiene Data'!I5))="","",OFFSET('Hygiene Data'!$I$13,0,10*ROW('Hygiene Data'!I5)))</f>
        <v/>
      </c>
    </row>
    <row xmlns:x14ac="http://schemas.microsoft.com/office/spreadsheetml/2009/9/ac" r="12" x14ac:dyDescent="0.2">
      <c r="A12" s="35" t="str">
        <f ca="true">+IF(OFFSET('Water Data'!$B$2,0,10*ROW('Water Data'!E6))="","",OFFSET('Water Data'!$B$2,0,10*ROW('Water Data'!E6)))</f>
        <v/>
      </c>
      <c r="B12" s="35" t="str">
        <f ca="true">+IF(OFFSET('Water Data'!$C$2,0,10*ROW('Water Data'!F6))="","",OFFSET('Water Data'!$C$2,0,10*ROW('Water Data'!F6)))</f>
        <v/>
      </c>
      <c r="C12" s="327" t="str">
        <f t="shared" ca="true" si="0"/>
        <v/>
      </c>
      <c r="D12" s="91"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1"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1"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1"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1"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1"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1"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1"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1"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1"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1"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1"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1"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1"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1"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1"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1"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1"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2"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2"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2"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2"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2"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2"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2"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2"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2"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2"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2"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2"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2"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2"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2"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2"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2"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2"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2"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2"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2"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2"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2"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2"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2"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2"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2"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2"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2"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2"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3"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3"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3"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3"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3"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3"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3"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3"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3"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3"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3"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3"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3"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3"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3"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3"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3"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3"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1"/>
      <c r="BS12" s="271" t="str">
        <f ca="true">+IF(OFFSET('Water Data'!$D$27,0,10*ROW('Water Data'!D6))="","",OFFSET('Water Data'!$D$27,0,10*ROW('Water Data'!D6)))</f>
        <v/>
      </c>
      <c r="BT12" s="271" t="str">
        <f ca="true">+IF(OFFSET('Water Data'!$D$28,0,10*ROW('Water Data'!D6))="","",OFFSET('Water Data'!$D$28,0,10*ROW('Water Data'!D6)))</f>
        <v/>
      </c>
      <c r="BU12" s="271" t="str">
        <f ca="true">+IF(OFFSET('Water Data'!$D$29,0,10*ROW('Water Data'!D6))="","",OFFSET('Water Data'!$D$29,0,10*ROW('Water Data'!D6)))</f>
        <v/>
      </c>
      <c r="BV12" s="271" t="str">
        <f ca="true">+IF(OFFSET('Water Data'!$E$27,0,10*ROW('Water Data'!E6))="","",OFFSET('Water Data'!$E$27,0,10*ROW('Water Data'!E6)))</f>
        <v/>
      </c>
      <c r="BW12" s="271" t="str">
        <f ca="true">+IF(OFFSET('Water Data'!$E$28,0,10*ROW('Water Data'!E6))="","",OFFSET('Water Data'!$E$28,0,10*ROW('Water Data'!E6)))</f>
        <v/>
      </c>
      <c r="BX12" s="271" t="str">
        <f ca="true">+IF(OFFSET('Water Data'!$E$29,0,10*ROW('Water Data'!E6))="","",OFFSET('Water Data'!$E$29,0,10*ROW('Water Data'!E6)))</f>
        <v/>
      </c>
      <c r="BY12" s="271" t="str">
        <f ca="true">+IF(OFFSET('Water Data'!$F$27,0,10*ROW('Water Data'!F6))="","",OFFSET('Water Data'!$F$27,0,10*ROW('Water Data'!F6)))</f>
        <v/>
      </c>
      <c r="BZ12" s="271" t="str">
        <f ca="true">+IF(OFFSET('Water Data'!$F$28,0,10*ROW('Water Data'!F6))="","",OFFSET('Water Data'!$F$28,0,10*ROW('Water Data'!F6)))</f>
        <v/>
      </c>
      <c r="CA12" s="271" t="str">
        <f ca="true">+IF(OFFSET('Water Data'!$F$29,0,10*ROW('Water Data'!F6))="","",OFFSET('Water Data'!$F$29,0,10*ROW('Water Data'!F6)))</f>
        <v/>
      </c>
      <c r="CB12" s="271" t="str">
        <f ca="true">+IF(OFFSET('Water Data'!$G$27,0,10*ROW('Water Data'!G6))="","",OFFSET('Water Data'!$G$27,0,10*ROW('Water Data'!G6)))</f>
        <v/>
      </c>
      <c r="CC12" s="271" t="str">
        <f ca="true">+IF(OFFSET('Water Data'!$G$28,0,10*ROW('Water Data'!G6))="","",OFFSET('Water Data'!$G$28,0,10*ROW('Water Data'!G6)))</f>
        <v/>
      </c>
      <c r="CD12" s="271" t="str">
        <f ca="true">+IF(OFFSET('Water Data'!$G$29,0,10*ROW('Water Data'!G6))="","",OFFSET('Water Data'!$G$29,0,10*ROW('Water Data'!G6)))</f>
        <v/>
      </c>
      <c r="CE12" s="271" t="str">
        <f ca="true">+IF(OFFSET('Water Data'!$H$27,0,10*ROW('Water Data'!H6))="","",OFFSET('Water Data'!$H$27,0,10*ROW('Water Data'!H6)))</f>
        <v/>
      </c>
      <c r="CF12" s="271" t="str">
        <f ca="true">+IF(OFFSET('Water Data'!$H$28,0,10*ROW('Water Data'!H6))="","",OFFSET('Water Data'!$H$28,0,10*ROW('Water Data'!H6)))</f>
        <v/>
      </c>
      <c r="CG12" s="271" t="str">
        <f ca="true">+IF(OFFSET('Water Data'!$H$29,0,10*ROW('Water Data'!H6))="","",OFFSET('Water Data'!$H$29,0,10*ROW('Water Data'!H6)))</f>
        <v/>
      </c>
      <c r="CH12" s="271" t="str">
        <f ca="true">+IF(OFFSET('Water Data'!$I$27,0,10*ROW('Water Data'!I6))="","",OFFSET('Water Data'!$I$27,0,10*ROW('Water Data'!I6)))</f>
        <v/>
      </c>
      <c r="CI12" s="271" t="str">
        <f ca="true">+IF(OFFSET('Water Data'!$I$28,0,10*ROW('Water Data'!I6))="","",OFFSET('Water Data'!$I$28,0,10*ROW('Water Data'!I6)))</f>
        <v/>
      </c>
      <c r="CJ12" s="271" t="str">
        <f ca="true">+IF(OFFSET('Water Data'!$I$29,0,10*ROW('Water Data'!I6))="","",OFFSET('Water Data'!$I$29,0,10*ROW('Water Data'!I6)))</f>
        <v/>
      </c>
      <c r="CK12" s="271" t="str">
        <f ca="true">+IF(OFFSET('Sanitation Data'!$D$28,0,10*ROW('Sanitation Data'!D6))="","",OFFSET('Sanitation Data'!$D$28,0,10*ROW('Sanitation Data'!D6)))</f>
        <v/>
      </c>
      <c r="CL12" s="271" t="str">
        <f ca="true">+IF(OFFSET('Sanitation Data'!$D$29,0,10*ROW('Sanitation Data'!D6))="","",OFFSET('Sanitation Data'!$D$29,0,10*ROW('Sanitation Data'!D6)))</f>
        <v/>
      </c>
      <c r="CM12" s="271" t="str">
        <f ca="true">+IF(OFFSET('Sanitation Data'!$D$30,0,10*ROW('Sanitation Data'!D6))="","",OFFSET('Sanitation Data'!$D$30,0,10*ROW('Sanitation Data'!D6)))</f>
        <v/>
      </c>
      <c r="CN12" s="271" t="str">
        <f ca="true">+IF(OFFSET('Sanitation Data'!$D$31,0,10*ROW('Sanitation Data'!D6))="","",OFFSET('Sanitation Data'!$D$31,0,10*ROW('Sanitation Data'!D6)))</f>
        <v/>
      </c>
      <c r="CO12" s="271" t="str">
        <f ca="true">+IF(OFFSET('Sanitation Data'!$D$32,0,10*ROW('Sanitation Data'!D6))="","",OFFSET('Sanitation Data'!$D$32,0,10*ROW('Sanitation Data'!D6)))</f>
        <v/>
      </c>
      <c r="CP12" s="271" t="str">
        <f ca="true">+IF(OFFSET('Sanitation Data'!$E$28,0,10*ROW('Sanitation Data'!E6))="","",OFFSET('Sanitation Data'!$E$28,0,10*ROW('Sanitation Data'!E6)))</f>
        <v/>
      </c>
      <c r="CQ12" s="271" t="str">
        <f ca="true">+IF(OFFSET('Sanitation Data'!$E$29,0,10*ROW('Sanitation Data'!E6))="","",OFFSET('Sanitation Data'!$E$29,0,10*ROW('Sanitation Data'!E6)))</f>
        <v/>
      </c>
      <c r="CR12" s="271" t="str">
        <f ca="true">+IF(OFFSET('Sanitation Data'!$E$30,0,10*ROW('Sanitation Data'!E6))="","",OFFSET('Sanitation Data'!$E$30,0,10*ROW('Sanitation Data'!E6)))</f>
        <v/>
      </c>
      <c r="CS12" s="271" t="str">
        <f ca="true">+IF(OFFSET('Sanitation Data'!$E$31,0,10*ROW('Sanitation Data'!E6))="","",OFFSET('Sanitation Data'!$E$31,0,10*ROW('Sanitation Data'!E6)))</f>
        <v/>
      </c>
      <c r="CT12" s="271" t="str">
        <f ca="true">+IF(OFFSET('Sanitation Data'!$E$32,0,10*ROW('Sanitation Data'!E6))="","",OFFSET('Sanitation Data'!$E$32,0,10*ROW('Sanitation Data'!E6)))</f>
        <v/>
      </c>
      <c r="CU12" s="271" t="str">
        <f ca="true">+IF(OFFSET('Sanitation Data'!$F$28,0,10*ROW('Sanitation Data'!F6))="","",OFFSET('Sanitation Data'!$F$28,0,10*ROW('Sanitation Data'!F6)))</f>
        <v/>
      </c>
      <c r="CV12" s="271" t="str">
        <f ca="true">+IF(OFFSET('Sanitation Data'!$F$29,0,10*ROW('Sanitation Data'!F6))="","",OFFSET('Sanitation Data'!$F$29,0,10*ROW('Sanitation Data'!F6)))</f>
        <v/>
      </c>
      <c r="CW12" s="271" t="str">
        <f ca="true">+IF(OFFSET('Sanitation Data'!$F$30,0,10*ROW('Sanitation Data'!F6))="","",OFFSET('Sanitation Data'!$F$30,0,10*ROW('Sanitation Data'!F6)))</f>
        <v/>
      </c>
      <c r="CX12" s="271" t="str">
        <f ca="true">+IF(OFFSET('Sanitation Data'!$F$31,0,10*ROW('Sanitation Data'!F6))="","",OFFSET('Sanitation Data'!$F$31,0,10*ROW('Sanitation Data'!F6)))</f>
        <v/>
      </c>
      <c r="CY12" s="271" t="str">
        <f ca="true">+IF(OFFSET('Sanitation Data'!$F$32,0,10*ROW('Sanitation Data'!F6))="","",OFFSET('Sanitation Data'!$F$32,0,10*ROW('Sanitation Data'!F6)))</f>
        <v/>
      </c>
      <c r="CZ12" s="271" t="str">
        <f ca="true">+IF(OFFSET('Sanitation Data'!$G$28,0,10*ROW('Sanitation Data'!G6))="","",OFFSET('Sanitation Data'!$G$28,0,10*ROW('Sanitation Data'!G6)))</f>
        <v/>
      </c>
      <c r="DA12" s="271" t="str">
        <f ca="true">+IF(OFFSET('Sanitation Data'!$G$29,0,10*ROW('Sanitation Data'!G6))="","",OFFSET('Sanitation Data'!$G$29,0,10*ROW('Sanitation Data'!G6)))</f>
        <v/>
      </c>
      <c r="DB12" s="271" t="str">
        <f ca="true">+IF(OFFSET('Sanitation Data'!$G$30,0,10*ROW('Sanitation Data'!G6))="","",OFFSET('Sanitation Data'!$G$30,0,10*ROW('Sanitation Data'!G6)))</f>
        <v/>
      </c>
      <c r="DC12" s="271" t="str">
        <f ca="true">+IF(OFFSET('Sanitation Data'!$G$31,0,10*ROW('Sanitation Data'!G6))="","",OFFSET('Sanitation Data'!$G$31,0,10*ROW('Sanitation Data'!G6)))</f>
        <v/>
      </c>
      <c r="DD12" s="271" t="str">
        <f ca="true">+IF(OFFSET('Sanitation Data'!$G$32,0,10*ROW('Sanitation Data'!G6))="","",OFFSET('Sanitation Data'!$G$32,0,10*ROW('Sanitation Data'!G6)))</f>
        <v/>
      </c>
      <c r="DE12" s="271" t="str">
        <f ca="true">+IF(OFFSET('Sanitation Data'!$H$28,0,10*ROW('Sanitation Data'!H6))="","",OFFSET('Sanitation Data'!$H$28,0,10*ROW('Sanitation Data'!H6)))</f>
        <v/>
      </c>
      <c r="DF12" s="271" t="str">
        <f ca="true">+IF(OFFSET('Sanitation Data'!$H$29,0,10*ROW('Sanitation Data'!H6))="","",OFFSET('Sanitation Data'!$H$29,0,10*ROW('Sanitation Data'!H6)))</f>
        <v/>
      </c>
      <c r="DG12" s="271" t="str">
        <f ca="true">+IF(OFFSET('Sanitation Data'!$H$30,0,10*ROW('Sanitation Data'!H6))="","",OFFSET('Sanitation Data'!$H$30,0,10*ROW('Sanitation Data'!H6)))</f>
        <v/>
      </c>
      <c r="DH12" s="271" t="str">
        <f ca="true">+IF(OFFSET('Sanitation Data'!$H$31,0,10*ROW('Sanitation Data'!H6))="","",OFFSET('Sanitation Data'!$H$31,0,10*ROW('Sanitation Data'!H6)))</f>
        <v/>
      </c>
      <c r="DI12" s="271" t="str">
        <f ca="true">+IF(OFFSET('Sanitation Data'!$H$32,0,10*ROW('Sanitation Data'!H6))="","",OFFSET('Sanitation Data'!$H$32,0,10*ROW('Sanitation Data'!H6)))</f>
        <v/>
      </c>
      <c r="DJ12" s="271" t="str">
        <f ca="true">+IF(OFFSET('Sanitation Data'!$I$28,0,10*ROW('Sanitation Data'!I6))="","",OFFSET('Sanitation Data'!$I$28,0,10*ROW('Sanitation Data'!I6)))</f>
        <v/>
      </c>
      <c r="DK12" s="271" t="str">
        <f ca="true">+IF(OFFSET('Sanitation Data'!$I$29,0,10*ROW('Sanitation Data'!I6))="","",OFFSET('Sanitation Data'!$I$29,0,10*ROW('Sanitation Data'!I6)))</f>
        <v/>
      </c>
      <c r="DL12" s="271" t="str">
        <f ca="true">+IF(OFFSET('Sanitation Data'!$I$30,0,10*ROW('Sanitation Data'!I6))="","",OFFSET('Sanitation Data'!$I$30,0,10*ROW('Sanitation Data'!I6)))</f>
        <v/>
      </c>
      <c r="DM12" s="271" t="str">
        <f ca="true">+IF(OFFSET('Sanitation Data'!$I$31,0,10*ROW('Sanitation Data'!I6))="","",OFFSET('Sanitation Data'!$I$31,0,10*ROW('Sanitation Data'!I6)))</f>
        <v/>
      </c>
      <c r="DN12" s="271" t="str">
        <f ca="true">+IF(OFFSET('Sanitation Data'!$I$32,0,10*ROW('Sanitation Data'!I6))="","",OFFSET('Sanitation Data'!$I$32,0,10*ROW('Sanitation Data'!I6)))</f>
        <v/>
      </c>
      <c r="DO12" s="271" t="str">
        <f ca="true">+IF(OFFSET('Hygiene Data'!$D$11,0,10*ROW('Hygiene Data'!D6))="","",OFFSET('Hygiene Data'!$D$11,0,10*ROW('Hygiene Data'!D6)))</f>
        <v/>
      </c>
      <c r="DP12" s="271" t="str">
        <f ca="true">+IF(OFFSET('Hygiene Data'!$D$12,0,10*ROW('Hygiene Data'!D6))="","",OFFSET('Hygiene Data'!$D$12,0,10*ROW('Hygiene Data'!D6)))</f>
        <v/>
      </c>
      <c r="DQ12" s="271" t="str">
        <f ca="true">+IF(OFFSET('Hygiene Data'!$D$13,0,10*ROW('Hygiene Data'!D6))="","",OFFSET('Hygiene Data'!$D$13,0,10*ROW('Hygiene Data'!D6)))</f>
        <v/>
      </c>
      <c r="DR12" s="271" t="str">
        <f ca="true">+IF(OFFSET('Hygiene Data'!$E$11,0,10*ROW('Hygiene Data'!E6))="","",OFFSET('Hygiene Data'!$E$11,0,10*ROW('Hygiene Data'!E6)))</f>
        <v/>
      </c>
      <c r="DS12" s="271" t="str">
        <f ca="true">+IF(OFFSET('Hygiene Data'!$E$12,0,10*ROW('Hygiene Data'!E6))="","",OFFSET('Hygiene Data'!$E$12,0,10*ROW('Hygiene Data'!E6)))</f>
        <v/>
      </c>
      <c r="DT12" s="271" t="str">
        <f ca="true">+IF(OFFSET('Hygiene Data'!$E$13,0,10*ROW('Hygiene Data'!E6))="","",OFFSET('Hygiene Data'!$E$13,0,10*ROW('Hygiene Data'!E6)))</f>
        <v/>
      </c>
      <c r="DU12" s="271" t="str">
        <f ca="true">+IF(OFFSET('Hygiene Data'!$F$11,0,10*ROW('Hygiene Data'!F6))="","",OFFSET('Hygiene Data'!$F$11,0,10*ROW('Hygiene Data'!F6)))</f>
        <v/>
      </c>
      <c r="DV12" s="271" t="str">
        <f ca="true">+IF(OFFSET('Hygiene Data'!$F$12,0,10*ROW('Hygiene Data'!F6))="","",OFFSET('Hygiene Data'!$F$12,0,10*ROW('Hygiene Data'!F6)))</f>
        <v/>
      </c>
      <c r="DW12" s="271" t="str">
        <f ca="true">+IF(OFFSET('Hygiene Data'!$F$13,0,10*ROW('Hygiene Data'!F6))="","",OFFSET('Hygiene Data'!$F$13,0,10*ROW('Hygiene Data'!F6)))</f>
        <v/>
      </c>
      <c r="DX12" s="271" t="str">
        <f ca="true">+IF(OFFSET('Hygiene Data'!$G$11,0,10*ROW('Hygiene Data'!G6))="","",OFFSET('Hygiene Data'!$G$11,0,10*ROW('Hygiene Data'!G6)))</f>
        <v/>
      </c>
      <c r="DY12" s="271" t="str">
        <f ca="true">+IF(OFFSET('Hygiene Data'!$G$12,0,10*ROW('Hygiene Data'!G6))="","",OFFSET('Hygiene Data'!$G$12,0,10*ROW('Hygiene Data'!G6)))</f>
        <v/>
      </c>
      <c r="DZ12" s="271" t="str">
        <f ca="true">+IF(OFFSET('Hygiene Data'!$G$13,0,10*ROW('Hygiene Data'!G6))="","",OFFSET('Hygiene Data'!$G$13,0,10*ROW('Hygiene Data'!G6)))</f>
        <v/>
      </c>
      <c r="EA12" s="271" t="str">
        <f ca="true">+IF(OFFSET('Hygiene Data'!$H$11,0,10*ROW('Hygiene Data'!H6))="","",OFFSET('Hygiene Data'!$H$11,0,10*ROW('Hygiene Data'!H6)))</f>
        <v/>
      </c>
      <c r="EB12" s="271" t="str">
        <f ca="true">+IF(OFFSET('Hygiene Data'!$H$12,0,10*ROW('Hygiene Data'!H6))="","",OFFSET('Hygiene Data'!$H$12,0,10*ROW('Hygiene Data'!H6)))</f>
        <v/>
      </c>
      <c r="EC12" s="271" t="str">
        <f ca="true">+IF(OFFSET('Hygiene Data'!$H$13,0,10*ROW('Hygiene Data'!H6))="","",OFFSET('Hygiene Data'!$H$13,0,10*ROW('Hygiene Data'!H6)))</f>
        <v/>
      </c>
      <c r="ED12" s="271" t="str">
        <f ca="true">+IF(OFFSET('Hygiene Data'!$I$11,0,10*ROW('Hygiene Data'!I6))="","",OFFSET('Hygiene Data'!$I$11,0,10*ROW('Hygiene Data'!I6)))</f>
        <v/>
      </c>
      <c r="EE12" s="271" t="str">
        <f ca="true">+IF(OFFSET('Hygiene Data'!$I$12,0,10*ROW('Hygiene Data'!I6))="","",OFFSET('Hygiene Data'!$I$12,0,10*ROW('Hygiene Data'!I6)))</f>
        <v/>
      </c>
      <c r="EF12" s="271" t="str">
        <f ca="true">+IF(OFFSET('Hygiene Data'!$I$13,0,10*ROW('Hygiene Data'!I6))="","",OFFSET('Hygiene Data'!$I$13,0,10*ROW('Hygiene Data'!I6)))</f>
        <v/>
      </c>
    </row>
    <row xmlns:x14ac="http://schemas.microsoft.com/office/spreadsheetml/2009/9/ac" r="13" x14ac:dyDescent="0.2">
      <c r="A13" s="35" t="str">
        <f ca="true">+IF(OFFSET('Water Data'!$B$2,0,10*ROW('Water Data'!E7))="","",OFFSET('Water Data'!$B$2,0,10*ROW('Water Data'!E7)))</f>
        <v/>
      </c>
      <c r="B13" s="35" t="str">
        <f ca="true">+IF(OFFSET('Water Data'!$C$2,0,10*ROW('Water Data'!F7))="","",OFFSET('Water Data'!$C$2,0,10*ROW('Water Data'!F7)))</f>
        <v/>
      </c>
      <c r="C13" s="327" t="str">
        <f t="shared" ca="true" si="0"/>
        <v/>
      </c>
      <c r="D13" s="91"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1"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1"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1"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1"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1"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1"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1"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1"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1"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1"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1"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1"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1"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1"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1"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1"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1"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2"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2"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2"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2"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2"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2"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2"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2"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2"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2"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2"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2"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2"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2"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2"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2"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2"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2"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2"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2"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2"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2"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2"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2"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2"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2"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2"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2"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2"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2"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3"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3"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3"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3"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3"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3"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3"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3"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3"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3"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3"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3"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3"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3"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3"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3"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3"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3"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1"/>
      <c r="BS13" s="271" t="str">
        <f ca="true">+IF(OFFSET('Water Data'!$D$27,0,10*ROW('Water Data'!D7))="","",OFFSET('Water Data'!$D$27,0,10*ROW('Water Data'!D7)))</f>
        <v/>
      </c>
      <c r="BT13" s="271" t="str">
        <f ca="true">+IF(OFFSET('Water Data'!$D$28,0,10*ROW('Water Data'!D7))="","",OFFSET('Water Data'!$D$28,0,10*ROW('Water Data'!D7)))</f>
        <v/>
      </c>
      <c r="BU13" s="271" t="str">
        <f ca="true">+IF(OFFSET('Water Data'!$D$29,0,10*ROW('Water Data'!D7))="","",OFFSET('Water Data'!$D$29,0,10*ROW('Water Data'!D7)))</f>
        <v/>
      </c>
      <c r="BV13" s="271" t="str">
        <f ca="true">+IF(OFFSET('Water Data'!$E$27,0,10*ROW('Water Data'!E7))="","",OFFSET('Water Data'!$E$27,0,10*ROW('Water Data'!E7)))</f>
        <v/>
      </c>
      <c r="BW13" s="271" t="str">
        <f ca="true">+IF(OFFSET('Water Data'!$E$28,0,10*ROW('Water Data'!E7))="","",OFFSET('Water Data'!$E$28,0,10*ROW('Water Data'!E7)))</f>
        <v/>
      </c>
      <c r="BX13" s="271" t="str">
        <f ca="true">+IF(OFFSET('Water Data'!$E$29,0,10*ROW('Water Data'!E7))="","",OFFSET('Water Data'!$E$29,0,10*ROW('Water Data'!E7)))</f>
        <v/>
      </c>
      <c r="BY13" s="271" t="str">
        <f ca="true">+IF(OFFSET('Water Data'!$F$27,0,10*ROW('Water Data'!F7))="","",OFFSET('Water Data'!$F$27,0,10*ROW('Water Data'!F7)))</f>
        <v/>
      </c>
      <c r="BZ13" s="271" t="str">
        <f ca="true">+IF(OFFSET('Water Data'!$F$28,0,10*ROW('Water Data'!F7))="","",OFFSET('Water Data'!$F$28,0,10*ROW('Water Data'!F7)))</f>
        <v/>
      </c>
      <c r="CA13" s="271" t="str">
        <f ca="true">+IF(OFFSET('Water Data'!$F$29,0,10*ROW('Water Data'!F7))="","",OFFSET('Water Data'!$F$29,0,10*ROW('Water Data'!F7)))</f>
        <v/>
      </c>
      <c r="CB13" s="271" t="str">
        <f ca="true">+IF(OFFSET('Water Data'!$G$27,0,10*ROW('Water Data'!G7))="","",OFFSET('Water Data'!$G$27,0,10*ROW('Water Data'!G7)))</f>
        <v/>
      </c>
      <c r="CC13" s="271" t="str">
        <f ca="true">+IF(OFFSET('Water Data'!$G$28,0,10*ROW('Water Data'!G7))="","",OFFSET('Water Data'!$G$28,0,10*ROW('Water Data'!G7)))</f>
        <v/>
      </c>
      <c r="CD13" s="271" t="str">
        <f ca="true">+IF(OFFSET('Water Data'!$G$29,0,10*ROW('Water Data'!G7))="","",OFFSET('Water Data'!$G$29,0,10*ROW('Water Data'!G7)))</f>
        <v/>
      </c>
      <c r="CE13" s="271" t="str">
        <f ca="true">+IF(OFFSET('Water Data'!$H$27,0,10*ROW('Water Data'!H7))="","",OFFSET('Water Data'!$H$27,0,10*ROW('Water Data'!H7)))</f>
        <v/>
      </c>
      <c r="CF13" s="271" t="str">
        <f ca="true">+IF(OFFSET('Water Data'!$H$28,0,10*ROW('Water Data'!H7))="","",OFFSET('Water Data'!$H$28,0,10*ROW('Water Data'!H7)))</f>
        <v/>
      </c>
      <c r="CG13" s="271" t="str">
        <f ca="true">+IF(OFFSET('Water Data'!$H$29,0,10*ROW('Water Data'!H7))="","",OFFSET('Water Data'!$H$29,0,10*ROW('Water Data'!H7)))</f>
        <v/>
      </c>
      <c r="CH13" s="271" t="str">
        <f ca="true">+IF(OFFSET('Water Data'!$I$27,0,10*ROW('Water Data'!I7))="","",OFFSET('Water Data'!$I$27,0,10*ROW('Water Data'!I7)))</f>
        <v/>
      </c>
      <c r="CI13" s="271" t="str">
        <f ca="true">+IF(OFFSET('Water Data'!$I$28,0,10*ROW('Water Data'!I7))="","",OFFSET('Water Data'!$I$28,0,10*ROW('Water Data'!I7)))</f>
        <v/>
      </c>
      <c r="CJ13" s="271" t="str">
        <f ca="true">+IF(OFFSET('Water Data'!$I$29,0,10*ROW('Water Data'!I7))="","",OFFSET('Water Data'!$I$29,0,10*ROW('Water Data'!I7)))</f>
        <v/>
      </c>
      <c r="CK13" s="271" t="str">
        <f ca="true">+IF(OFFSET('Sanitation Data'!$D$28,0,10*ROW('Sanitation Data'!D7))="","",OFFSET('Sanitation Data'!$D$28,0,10*ROW('Sanitation Data'!D7)))</f>
        <v/>
      </c>
      <c r="CL13" s="271" t="str">
        <f ca="true">+IF(OFFSET('Sanitation Data'!$D$29,0,10*ROW('Sanitation Data'!D7))="","",OFFSET('Sanitation Data'!$D$29,0,10*ROW('Sanitation Data'!D7)))</f>
        <v/>
      </c>
      <c r="CM13" s="271" t="str">
        <f ca="true">+IF(OFFSET('Sanitation Data'!$D$30,0,10*ROW('Sanitation Data'!D7))="","",OFFSET('Sanitation Data'!$D$30,0,10*ROW('Sanitation Data'!D7)))</f>
        <v/>
      </c>
      <c r="CN13" s="271" t="str">
        <f ca="true">+IF(OFFSET('Sanitation Data'!$D$31,0,10*ROW('Sanitation Data'!D7))="","",OFFSET('Sanitation Data'!$D$31,0,10*ROW('Sanitation Data'!D7)))</f>
        <v/>
      </c>
      <c r="CO13" s="271" t="str">
        <f ca="true">+IF(OFFSET('Sanitation Data'!$D$32,0,10*ROW('Sanitation Data'!D7))="","",OFFSET('Sanitation Data'!$D$32,0,10*ROW('Sanitation Data'!D7)))</f>
        <v/>
      </c>
      <c r="CP13" s="271" t="str">
        <f ca="true">+IF(OFFSET('Sanitation Data'!$E$28,0,10*ROW('Sanitation Data'!E7))="","",OFFSET('Sanitation Data'!$E$28,0,10*ROW('Sanitation Data'!E7)))</f>
        <v/>
      </c>
      <c r="CQ13" s="271" t="str">
        <f ca="true">+IF(OFFSET('Sanitation Data'!$E$29,0,10*ROW('Sanitation Data'!E7))="","",OFFSET('Sanitation Data'!$E$29,0,10*ROW('Sanitation Data'!E7)))</f>
        <v/>
      </c>
      <c r="CR13" s="271" t="str">
        <f ca="true">+IF(OFFSET('Sanitation Data'!$E$30,0,10*ROW('Sanitation Data'!E7))="","",OFFSET('Sanitation Data'!$E$30,0,10*ROW('Sanitation Data'!E7)))</f>
        <v/>
      </c>
      <c r="CS13" s="271" t="str">
        <f ca="true">+IF(OFFSET('Sanitation Data'!$E$31,0,10*ROW('Sanitation Data'!E7))="","",OFFSET('Sanitation Data'!$E$31,0,10*ROW('Sanitation Data'!E7)))</f>
        <v/>
      </c>
      <c r="CT13" s="271" t="str">
        <f ca="true">+IF(OFFSET('Sanitation Data'!$E$32,0,10*ROW('Sanitation Data'!E7))="","",OFFSET('Sanitation Data'!$E$32,0,10*ROW('Sanitation Data'!E7)))</f>
        <v/>
      </c>
      <c r="CU13" s="271" t="str">
        <f ca="true">+IF(OFFSET('Sanitation Data'!$F$28,0,10*ROW('Sanitation Data'!F7))="","",OFFSET('Sanitation Data'!$F$28,0,10*ROW('Sanitation Data'!F7)))</f>
        <v/>
      </c>
      <c r="CV13" s="271" t="str">
        <f ca="true">+IF(OFFSET('Sanitation Data'!$F$29,0,10*ROW('Sanitation Data'!F7))="","",OFFSET('Sanitation Data'!$F$29,0,10*ROW('Sanitation Data'!F7)))</f>
        <v/>
      </c>
      <c r="CW13" s="271" t="str">
        <f ca="true">+IF(OFFSET('Sanitation Data'!$F$30,0,10*ROW('Sanitation Data'!F7))="","",OFFSET('Sanitation Data'!$F$30,0,10*ROW('Sanitation Data'!F7)))</f>
        <v/>
      </c>
      <c r="CX13" s="271" t="str">
        <f ca="true">+IF(OFFSET('Sanitation Data'!$F$31,0,10*ROW('Sanitation Data'!F7))="","",OFFSET('Sanitation Data'!$F$31,0,10*ROW('Sanitation Data'!F7)))</f>
        <v/>
      </c>
      <c r="CY13" s="271" t="str">
        <f ca="true">+IF(OFFSET('Sanitation Data'!$F$32,0,10*ROW('Sanitation Data'!F7))="","",OFFSET('Sanitation Data'!$F$32,0,10*ROW('Sanitation Data'!F7)))</f>
        <v/>
      </c>
      <c r="CZ13" s="271" t="str">
        <f ca="true">+IF(OFFSET('Sanitation Data'!$G$28,0,10*ROW('Sanitation Data'!G7))="","",OFFSET('Sanitation Data'!$G$28,0,10*ROW('Sanitation Data'!G7)))</f>
        <v/>
      </c>
      <c r="DA13" s="271" t="str">
        <f ca="true">+IF(OFFSET('Sanitation Data'!$G$29,0,10*ROW('Sanitation Data'!G7))="","",OFFSET('Sanitation Data'!$G$29,0,10*ROW('Sanitation Data'!G7)))</f>
        <v/>
      </c>
      <c r="DB13" s="271" t="str">
        <f ca="true">+IF(OFFSET('Sanitation Data'!$G$30,0,10*ROW('Sanitation Data'!G7))="","",OFFSET('Sanitation Data'!$G$30,0,10*ROW('Sanitation Data'!G7)))</f>
        <v/>
      </c>
      <c r="DC13" s="271" t="str">
        <f ca="true">+IF(OFFSET('Sanitation Data'!$G$31,0,10*ROW('Sanitation Data'!G7))="","",OFFSET('Sanitation Data'!$G$31,0,10*ROW('Sanitation Data'!G7)))</f>
        <v/>
      </c>
      <c r="DD13" s="271" t="str">
        <f ca="true">+IF(OFFSET('Sanitation Data'!$G$32,0,10*ROW('Sanitation Data'!G7))="","",OFFSET('Sanitation Data'!$G$32,0,10*ROW('Sanitation Data'!G7)))</f>
        <v/>
      </c>
      <c r="DE13" s="271" t="str">
        <f ca="true">+IF(OFFSET('Sanitation Data'!$H$28,0,10*ROW('Sanitation Data'!H7))="","",OFFSET('Sanitation Data'!$H$28,0,10*ROW('Sanitation Data'!H7)))</f>
        <v/>
      </c>
      <c r="DF13" s="271" t="str">
        <f ca="true">+IF(OFFSET('Sanitation Data'!$H$29,0,10*ROW('Sanitation Data'!H7))="","",OFFSET('Sanitation Data'!$H$29,0,10*ROW('Sanitation Data'!H7)))</f>
        <v/>
      </c>
      <c r="DG13" s="271" t="str">
        <f ca="true">+IF(OFFSET('Sanitation Data'!$H$30,0,10*ROW('Sanitation Data'!H7))="","",OFFSET('Sanitation Data'!$H$30,0,10*ROW('Sanitation Data'!H7)))</f>
        <v/>
      </c>
      <c r="DH13" s="271" t="str">
        <f ca="true">+IF(OFFSET('Sanitation Data'!$H$31,0,10*ROW('Sanitation Data'!H7))="","",OFFSET('Sanitation Data'!$H$31,0,10*ROW('Sanitation Data'!H7)))</f>
        <v/>
      </c>
      <c r="DI13" s="271" t="str">
        <f ca="true">+IF(OFFSET('Sanitation Data'!$H$32,0,10*ROW('Sanitation Data'!H7))="","",OFFSET('Sanitation Data'!$H$32,0,10*ROW('Sanitation Data'!H7)))</f>
        <v/>
      </c>
      <c r="DJ13" s="271" t="str">
        <f ca="true">+IF(OFFSET('Sanitation Data'!$I$28,0,10*ROW('Sanitation Data'!I7))="","",OFFSET('Sanitation Data'!$I$28,0,10*ROW('Sanitation Data'!I7)))</f>
        <v/>
      </c>
      <c r="DK13" s="271" t="str">
        <f ca="true">+IF(OFFSET('Sanitation Data'!$I$29,0,10*ROW('Sanitation Data'!I7))="","",OFFSET('Sanitation Data'!$I$29,0,10*ROW('Sanitation Data'!I7)))</f>
        <v/>
      </c>
      <c r="DL13" s="271" t="str">
        <f ca="true">+IF(OFFSET('Sanitation Data'!$I$30,0,10*ROW('Sanitation Data'!I7))="","",OFFSET('Sanitation Data'!$I$30,0,10*ROW('Sanitation Data'!I7)))</f>
        <v/>
      </c>
      <c r="DM13" s="271" t="str">
        <f ca="true">+IF(OFFSET('Sanitation Data'!$I$31,0,10*ROW('Sanitation Data'!I7))="","",OFFSET('Sanitation Data'!$I$31,0,10*ROW('Sanitation Data'!I7)))</f>
        <v/>
      </c>
      <c r="DN13" s="271" t="str">
        <f ca="true">+IF(OFFSET('Sanitation Data'!$I$32,0,10*ROW('Sanitation Data'!I7))="","",OFFSET('Sanitation Data'!$I$32,0,10*ROW('Sanitation Data'!I7)))</f>
        <v/>
      </c>
      <c r="DO13" s="271" t="str">
        <f ca="true">+IF(OFFSET('Hygiene Data'!$D$11,0,10*ROW('Hygiene Data'!D7))="","",OFFSET('Hygiene Data'!$D$11,0,10*ROW('Hygiene Data'!D7)))</f>
        <v/>
      </c>
      <c r="DP13" s="271" t="str">
        <f ca="true">+IF(OFFSET('Hygiene Data'!$D$12,0,10*ROW('Hygiene Data'!D7))="","",OFFSET('Hygiene Data'!$D$12,0,10*ROW('Hygiene Data'!D7)))</f>
        <v/>
      </c>
      <c r="DQ13" s="271" t="str">
        <f ca="true">+IF(OFFSET('Hygiene Data'!$D$13,0,10*ROW('Hygiene Data'!D7))="","",OFFSET('Hygiene Data'!$D$13,0,10*ROW('Hygiene Data'!D7)))</f>
        <v/>
      </c>
      <c r="DR13" s="271" t="str">
        <f ca="true">+IF(OFFSET('Hygiene Data'!$E$11,0,10*ROW('Hygiene Data'!E7))="","",OFFSET('Hygiene Data'!$E$11,0,10*ROW('Hygiene Data'!E7)))</f>
        <v/>
      </c>
      <c r="DS13" s="271" t="str">
        <f ca="true">+IF(OFFSET('Hygiene Data'!$E$12,0,10*ROW('Hygiene Data'!E7))="","",OFFSET('Hygiene Data'!$E$12,0,10*ROW('Hygiene Data'!E7)))</f>
        <v/>
      </c>
      <c r="DT13" s="271" t="str">
        <f ca="true">+IF(OFFSET('Hygiene Data'!$E$13,0,10*ROW('Hygiene Data'!E7))="","",OFFSET('Hygiene Data'!$E$13,0,10*ROW('Hygiene Data'!E7)))</f>
        <v/>
      </c>
      <c r="DU13" s="271" t="str">
        <f ca="true">+IF(OFFSET('Hygiene Data'!$F$11,0,10*ROW('Hygiene Data'!F7))="","",OFFSET('Hygiene Data'!$F$11,0,10*ROW('Hygiene Data'!F7)))</f>
        <v/>
      </c>
      <c r="DV13" s="271" t="str">
        <f ca="true">+IF(OFFSET('Hygiene Data'!$F$12,0,10*ROW('Hygiene Data'!F7))="","",OFFSET('Hygiene Data'!$F$12,0,10*ROW('Hygiene Data'!F7)))</f>
        <v/>
      </c>
      <c r="DW13" s="271" t="str">
        <f ca="true">+IF(OFFSET('Hygiene Data'!$F$13,0,10*ROW('Hygiene Data'!F7))="","",OFFSET('Hygiene Data'!$F$13,0,10*ROW('Hygiene Data'!F7)))</f>
        <v/>
      </c>
      <c r="DX13" s="271" t="str">
        <f ca="true">+IF(OFFSET('Hygiene Data'!$G$11,0,10*ROW('Hygiene Data'!G7))="","",OFFSET('Hygiene Data'!$G$11,0,10*ROW('Hygiene Data'!G7)))</f>
        <v/>
      </c>
      <c r="DY13" s="271" t="str">
        <f ca="true">+IF(OFFSET('Hygiene Data'!$G$12,0,10*ROW('Hygiene Data'!G7))="","",OFFSET('Hygiene Data'!$G$12,0,10*ROW('Hygiene Data'!G7)))</f>
        <v/>
      </c>
      <c r="DZ13" s="271" t="str">
        <f ca="true">+IF(OFFSET('Hygiene Data'!$G$13,0,10*ROW('Hygiene Data'!G7))="","",OFFSET('Hygiene Data'!$G$13,0,10*ROW('Hygiene Data'!G7)))</f>
        <v/>
      </c>
      <c r="EA13" s="271" t="str">
        <f ca="true">+IF(OFFSET('Hygiene Data'!$H$11,0,10*ROW('Hygiene Data'!H7))="","",OFFSET('Hygiene Data'!$H$11,0,10*ROW('Hygiene Data'!H7)))</f>
        <v/>
      </c>
      <c r="EB13" s="271" t="str">
        <f ca="true">+IF(OFFSET('Hygiene Data'!$H$12,0,10*ROW('Hygiene Data'!H7))="","",OFFSET('Hygiene Data'!$H$12,0,10*ROW('Hygiene Data'!H7)))</f>
        <v/>
      </c>
      <c r="EC13" s="271" t="str">
        <f ca="true">+IF(OFFSET('Hygiene Data'!$H$13,0,10*ROW('Hygiene Data'!H7))="","",OFFSET('Hygiene Data'!$H$13,0,10*ROW('Hygiene Data'!H7)))</f>
        <v/>
      </c>
      <c r="ED13" s="271" t="str">
        <f ca="true">+IF(OFFSET('Hygiene Data'!$I$11,0,10*ROW('Hygiene Data'!I7))="","",OFFSET('Hygiene Data'!$I$11,0,10*ROW('Hygiene Data'!I7)))</f>
        <v/>
      </c>
      <c r="EE13" s="271" t="str">
        <f ca="true">+IF(OFFSET('Hygiene Data'!$I$12,0,10*ROW('Hygiene Data'!I7))="","",OFFSET('Hygiene Data'!$I$12,0,10*ROW('Hygiene Data'!I7)))</f>
        <v/>
      </c>
      <c r="EF13" s="271" t="str">
        <f ca="true">+IF(OFFSET('Hygiene Data'!$I$13,0,10*ROW('Hygiene Data'!I7))="","",OFFSET('Hygiene Data'!$I$13,0,10*ROW('Hygiene Data'!I7)))</f>
        <v/>
      </c>
    </row>
    <row xmlns:x14ac="http://schemas.microsoft.com/office/spreadsheetml/2009/9/ac" r="14" x14ac:dyDescent="0.2">
      <c r="A14" s="35" t="str">
        <f ca="true">+IF(OFFSET('Water Data'!$B$2,0,10*ROW('Water Data'!E8))="","",OFFSET('Water Data'!$B$2,0,10*ROW('Water Data'!E8)))</f>
        <v/>
      </c>
      <c r="B14" s="35" t="str">
        <f ca="true">+IF(OFFSET('Water Data'!$C$2,0,10*ROW('Water Data'!F8))="","",OFFSET('Water Data'!$C$2,0,10*ROW('Water Data'!F8)))</f>
        <v/>
      </c>
      <c r="C14" s="327" t="str">
        <f t="shared" ca="true" si="0"/>
        <v/>
      </c>
      <c r="D14" s="91"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1"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1"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1"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1"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1"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1"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1"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1"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1"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1"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1"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1"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1"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1"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1"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1"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1"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2"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2"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2"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2"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2"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2"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2"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2"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2"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2"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2"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2"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2"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2"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2"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2"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2"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2"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2"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2"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2"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2"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2"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2"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2"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2"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2"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2"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2"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2"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3"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3"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3"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3"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3"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3"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3"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3"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3"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3"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3"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3"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3"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3"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3"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3"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3"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3"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1"/>
      <c r="BS14" s="271" t="str">
        <f ca="true">+IF(OFFSET('Water Data'!$D$27,0,10*ROW('Water Data'!D8))="","",OFFSET('Water Data'!$D$27,0,10*ROW('Water Data'!D8)))</f>
        <v/>
      </c>
      <c r="BT14" s="271" t="str">
        <f ca="true">+IF(OFFSET('Water Data'!$D$28,0,10*ROW('Water Data'!D8))="","",OFFSET('Water Data'!$D$28,0,10*ROW('Water Data'!D8)))</f>
        <v/>
      </c>
      <c r="BU14" s="271" t="str">
        <f ca="true">+IF(OFFSET('Water Data'!$D$29,0,10*ROW('Water Data'!D8))="","",OFFSET('Water Data'!$D$29,0,10*ROW('Water Data'!D8)))</f>
        <v/>
      </c>
      <c r="BV14" s="271" t="str">
        <f ca="true">+IF(OFFSET('Water Data'!$E$27,0,10*ROW('Water Data'!E8))="","",OFFSET('Water Data'!$E$27,0,10*ROW('Water Data'!E8)))</f>
        <v/>
      </c>
      <c r="BW14" s="271" t="str">
        <f ca="true">+IF(OFFSET('Water Data'!$E$28,0,10*ROW('Water Data'!E8))="","",OFFSET('Water Data'!$E$28,0,10*ROW('Water Data'!E8)))</f>
        <v/>
      </c>
      <c r="BX14" s="271" t="str">
        <f ca="true">+IF(OFFSET('Water Data'!$E$29,0,10*ROW('Water Data'!E8))="","",OFFSET('Water Data'!$E$29,0,10*ROW('Water Data'!E8)))</f>
        <v/>
      </c>
      <c r="BY14" s="271" t="str">
        <f ca="true">+IF(OFFSET('Water Data'!$F$27,0,10*ROW('Water Data'!F8))="","",OFFSET('Water Data'!$F$27,0,10*ROW('Water Data'!F8)))</f>
        <v/>
      </c>
      <c r="BZ14" s="271" t="str">
        <f ca="true">+IF(OFFSET('Water Data'!$F$28,0,10*ROW('Water Data'!F8))="","",OFFSET('Water Data'!$F$28,0,10*ROW('Water Data'!F8)))</f>
        <v/>
      </c>
      <c r="CA14" s="271" t="str">
        <f ca="true">+IF(OFFSET('Water Data'!$F$29,0,10*ROW('Water Data'!F8))="","",OFFSET('Water Data'!$F$29,0,10*ROW('Water Data'!F8)))</f>
        <v/>
      </c>
      <c r="CB14" s="271" t="str">
        <f ca="true">+IF(OFFSET('Water Data'!$G$27,0,10*ROW('Water Data'!G8))="","",OFFSET('Water Data'!$G$27,0,10*ROW('Water Data'!G8)))</f>
        <v/>
      </c>
      <c r="CC14" s="271" t="str">
        <f ca="true">+IF(OFFSET('Water Data'!$G$28,0,10*ROW('Water Data'!G8))="","",OFFSET('Water Data'!$G$28,0,10*ROW('Water Data'!G8)))</f>
        <v/>
      </c>
      <c r="CD14" s="271" t="str">
        <f ca="true">+IF(OFFSET('Water Data'!$G$29,0,10*ROW('Water Data'!G8))="","",OFFSET('Water Data'!$G$29,0,10*ROW('Water Data'!G8)))</f>
        <v/>
      </c>
      <c r="CE14" s="271" t="str">
        <f ca="true">+IF(OFFSET('Water Data'!$H$27,0,10*ROW('Water Data'!H8))="","",OFFSET('Water Data'!$H$27,0,10*ROW('Water Data'!H8)))</f>
        <v/>
      </c>
      <c r="CF14" s="271" t="str">
        <f ca="true">+IF(OFFSET('Water Data'!$H$28,0,10*ROW('Water Data'!H8))="","",OFFSET('Water Data'!$H$28,0,10*ROW('Water Data'!H8)))</f>
        <v/>
      </c>
      <c r="CG14" s="271" t="str">
        <f ca="true">+IF(OFFSET('Water Data'!$H$29,0,10*ROW('Water Data'!H8))="","",OFFSET('Water Data'!$H$29,0,10*ROW('Water Data'!H8)))</f>
        <v/>
      </c>
      <c r="CH14" s="271" t="str">
        <f ca="true">+IF(OFFSET('Water Data'!$I$27,0,10*ROW('Water Data'!I8))="","",OFFSET('Water Data'!$I$27,0,10*ROW('Water Data'!I8)))</f>
        <v/>
      </c>
      <c r="CI14" s="271" t="str">
        <f ca="true">+IF(OFFSET('Water Data'!$I$28,0,10*ROW('Water Data'!I8))="","",OFFSET('Water Data'!$I$28,0,10*ROW('Water Data'!I8)))</f>
        <v/>
      </c>
      <c r="CJ14" s="271" t="str">
        <f ca="true">+IF(OFFSET('Water Data'!$I$29,0,10*ROW('Water Data'!I8))="","",OFFSET('Water Data'!$I$29,0,10*ROW('Water Data'!I8)))</f>
        <v/>
      </c>
      <c r="CK14" s="271" t="str">
        <f ca="true">+IF(OFFSET('Sanitation Data'!$D$28,0,10*ROW('Sanitation Data'!D8))="","",OFFSET('Sanitation Data'!$D$28,0,10*ROW('Sanitation Data'!D8)))</f>
        <v/>
      </c>
      <c r="CL14" s="271" t="str">
        <f ca="true">+IF(OFFSET('Sanitation Data'!$D$29,0,10*ROW('Sanitation Data'!D8))="","",OFFSET('Sanitation Data'!$D$29,0,10*ROW('Sanitation Data'!D8)))</f>
        <v/>
      </c>
      <c r="CM14" s="271" t="str">
        <f ca="true">+IF(OFFSET('Sanitation Data'!$D$30,0,10*ROW('Sanitation Data'!D8))="","",OFFSET('Sanitation Data'!$D$30,0,10*ROW('Sanitation Data'!D8)))</f>
        <v/>
      </c>
      <c r="CN14" s="271" t="str">
        <f ca="true">+IF(OFFSET('Sanitation Data'!$D$31,0,10*ROW('Sanitation Data'!D8))="","",OFFSET('Sanitation Data'!$D$31,0,10*ROW('Sanitation Data'!D8)))</f>
        <v/>
      </c>
      <c r="CO14" s="271" t="str">
        <f ca="true">+IF(OFFSET('Sanitation Data'!$D$32,0,10*ROW('Sanitation Data'!D8))="","",OFFSET('Sanitation Data'!$D$32,0,10*ROW('Sanitation Data'!D8)))</f>
        <v/>
      </c>
      <c r="CP14" s="271" t="str">
        <f ca="true">+IF(OFFSET('Sanitation Data'!$E$28,0,10*ROW('Sanitation Data'!E8))="","",OFFSET('Sanitation Data'!$E$28,0,10*ROW('Sanitation Data'!E8)))</f>
        <v/>
      </c>
      <c r="CQ14" s="271" t="str">
        <f ca="true">+IF(OFFSET('Sanitation Data'!$E$29,0,10*ROW('Sanitation Data'!E8))="","",OFFSET('Sanitation Data'!$E$29,0,10*ROW('Sanitation Data'!E8)))</f>
        <v/>
      </c>
      <c r="CR14" s="271" t="str">
        <f ca="true">+IF(OFFSET('Sanitation Data'!$E$30,0,10*ROW('Sanitation Data'!E8))="","",OFFSET('Sanitation Data'!$E$30,0,10*ROW('Sanitation Data'!E8)))</f>
        <v/>
      </c>
      <c r="CS14" s="271" t="str">
        <f ca="true">+IF(OFFSET('Sanitation Data'!$E$31,0,10*ROW('Sanitation Data'!E8))="","",OFFSET('Sanitation Data'!$E$31,0,10*ROW('Sanitation Data'!E8)))</f>
        <v/>
      </c>
      <c r="CT14" s="271" t="str">
        <f ca="true">+IF(OFFSET('Sanitation Data'!$E$32,0,10*ROW('Sanitation Data'!E8))="","",OFFSET('Sanitation Data'!$E$32,0,10*ROW('Sanitation Data'!E8)))</f>
        <v/>
      </c>
      <c r="CU14" s="271" t="str">
        <f ca="true">+IF(OFFSET('Sanitation Data'!$F$28,0,10*ROW('Sanitation Data'!F8))="","",OFFSET('Sanitation Data'!$F$28,0,10*ROW('Sanitation Data'!F8)))</f>
        <v/>
      </c>
      <c r="CV14" s="271" t="str">
        <f ca="true">+IF(OFFSET('Sanitation Data'!$F$29,0,10*ROW('Sanitation Data'!F8))="","",OFFSET('Sanitation Data'!$F$29,0,10*ROW('Sanitation Data'!F8)))</f>
        <v/>
      </c>
      <c r="CW14" s="271" t="str">
        <f ca="true">+IF(OFFSET('Sanitation Data'!$F$30,0,10*ROW('Sanitation Data'!F8))="","",OFFSET('Sanitation Data'!$F$30,0,10*ROW('Sanitation Data'!F8)))</f>
        <v/>
      </c>
      <c r="CX14" s="271" t="str">
        <f ca="true">+IF(OFFSET('Sanitation Data'!$F$31,0,10*ROW('Sanitation Data'!F8))="","",OFFSET('Sanitation Data'!$F$31,0,10*ROW('Sanitation Data'!F8)))</f>
        <v/>
      </c>
      <c r="CY14" s="271" t="str">
        <f ca="true">+IF(OFFSET('Sanitation Data'!$F$32,0,10*ROW('Sanitation Data'!F8))="","",OFFSET('Sanitation Data'!$F$32,0,10*ROW('Sanitation Data'!F8)))</f>
        <v/>
      </c>
      <c r="CZ14" s="271" t="str">
        <f ca="true">+IF(OFFSET('Sanitation Data'!$G$28,0,10*ROW('Sanitation Data'!G8))="","",OFFSET('Sanitation Data'!$G$28,0,10*ROW('Sanitation Data'!G8)))</f>
        <v/>
      </c>
      <c r="DA14" s="271" t="str">
        <f ca="true">+IF(OFFSET('Sanitation Data'!$G$29,0,10*ROW('Sanitation Data'!G8))="","",OFFSET('Sanitation Data'!$G$29,0,10*ROW('Sanitation Data'!G8)))</f>
        <v/>
      </c>
      <c r="DB14" s="271" t="str">
        <f ca="true">+IF(OFFSET('Sanitation Data'!$G$30,0,10*ROW('Sanitation Data'!G8))="","",OFFSET('Sanitation Data'!$G$30,0,10*ROW('Sanitation Data'!G8)))</f>
        <v/>
      </c>
      <c r="DC14" s="271" t="str">
        <f ca="true">+IF(OFFSET('Sanitation Data'!$G$31,0,10*ROW('Sanitation Data'!G8))="","",OFFSET('Sanitation Data'!$G$31,0,10*ROW('Sanitation Data'!G8)))</f>
        <v/>
      </c>
      <c r="DD14" s="271" t="str">
        <f ca="true">+IF(OFFSET('Sanitation Data'!$G$32,0,10*ROW('Sanitation Data'!G8))="","",OFFSET('Sanitation Data'!$G$32,0,10*ROW('Sanitation Data'!G8)))</f>
        <v/>
      </c>
      <c r="DE14" s="271" t="str">
        <f ca="true">+IF(OFFSET('Sanitation Data'!$H$28,0,10*ROW('Sanitation Data'!H8))="","",OFFSET('Sanitation Data'!$H$28,0,10*ROW('Sanitation Data'!H8)))</f>
        <v/>
      </c>
      <c r="DF14" s="271" t="str">
        <f ca="true">+IF(OFFSET('Sanitation Data'!$H$29,0,10*ROW('Sanitation Data'!H8))="","",OFFSET('Sanitation Data'!$H$29,0,10*ROW('Sanitation Data'!H8)))</f>
        <v/>
      </c>
      <c r="DG14" s="271" t="str">
        <f ca="true">+IF(OFFSET('Sanitation Data'!$H$30,0,10*ROW('Sanitation Data'!H8))="","",OFFSET('Sanitation Data'!$H$30,0,10*ROW('Sanitation Data'!H8)))</f>
        <v/>
      </c>
      <c r="DH14" s="271" t="str">
        <f ca="true">+IF(OFFSET('Sanitation Data'!$H$31,0,10*ROW('Sanitation Data'!H8))="","",OFFSET('Sanitation Data'!$H$31,0,10*ROW('Sanitation Data'!H8)))</f>
        <v/>
      </c>
      <c r="DI14" s="271" t="str">
        <f ca="true">+IF(OFFSET('Sanitation Data'!$H$32,0,10*ROW('Sanitation Data'!H8))="","",OFFSET('Sanitation Data'!$H$32,0,10*ROW('Sanitation Data'!H8)))</f>
        <v/>
      </c>
      <c r="DJ14" s="271" t="str">
        <f ca="true">+IF(OFFSET('Sanitation Data'!$I$28,0,10*ROW('Sanitation Data'!I8))="","",OFFSET('Sanitation Data'!$I$28,0,10*ROW('Sanitation Data'!I8)))</f>
        <v/>
      </c>
      <c r="DK14" s="271" t="str">
        <f ca="true">+IF(OFFSET('Sanitation Data'!$I$29,0,10*ROW('Sanitation Data'!I8))="","",OFFSET('Sanitation Data'!$I$29,0,10*ROW('Sanitation Data'!I8)))</f>
        <v/>
      </c>
      <c r="DL14" s="271" t="str">
        <f ca="true">+IF(OFFSET('Sanitation Data'!$I$30,0,10*ROW('Sanitation Data'!I8))="","",OFFSET('Sanitation Data'!$I$30,0,10*ROW('Sanitation Data'!I8)))</f>
        <v/>
      </c>
      <c r="DM14" s="271" t="str">
        <f ca="true">+IF(OFFSET('Sanitation Data'!$I$31,0,10*ROW('Sanitation Data'!I8))="","",OFFSET('Sanitation Data'!$I$31,0,10*ROW('Sanitation Data'!I8)))</f>
        <v/>
      </c>
      <c r="DN14" s="271" t="str">
        <f ca="true">+IF(OFFSET('Sanitation Data'!$I$32,0,10*ROW('Sanitation Data'!I8))="","",OFFSET('Sanitation Data'!$I$32,0,10*ROW('Sanitation Data'!I8)))</f>
        <v/>
      </c>
      <c r="DO14" s="271" t="str">
        <f ca="true">+IF(OFFSET('Hygiene Data'!$D$11,0,10*ROW('Hygiene Data'!D8))="","",OFFSET('Hygiene Data'!$D$11,0,10*ROW('Hygiene Data'!D8)))</f>
        <v/>
      </c>
      <c r="DP14" s="271" t="str">
        <f ca="true">+IF(OFFSET('Hygiene Data'!$D$12,0,10*ROW('Hygiene Data'!D8))="","",OFFSET('Hygiene Data'!$D$12,0,10*ROW('Hygiene Data'!D8)))</f>
        <v/>
      </c>
      <c r="DQ14" s="271" t="str">
        <f ca="true">+IF(OFFSET('Hygiene Data'!$D$13,0,10*ROW('Hygiene Data'!D8))="","",OFFSET('Hygiene Data'!$D$13,0,10*ROW('Hygiene Data'!D8)))</f>
        <v/>
      </c>
      <c r="DR14" s="271" t="str">
        <f ca="true">+IF(OFFSET('Hygiene Data'!$E$11,0,10*ROW('Hygiene Data'!E8))="","",OFFSET('Hygiene Data'!$E$11,0,10*ROW('Hygiene Data'!E8)))</f>
        <v/>
      </c>
      <c r="DS14" s="271" t="str">
        <f ca="true">+IF(OFFSET('Hygiene Data'!$E$12,0,10*ROW('Hygiene Data'!E8))="","",OFFSET('Hygiene Data'!$E$12,0,10*ROW('Hygiene Data'!E8)))</f>
        <v/>
      </c>
      <c r="DT14" s="271" t="str">
        <f ca="true">+IF(OFFSET('Hygiene Data'!$E$13,0,10*ROW('Hygiene Data'!E8))="","",OFFSET('Hygiene Data'!$E$13,0,10*ROW('Hygiene Data'!E8)))</f>
        <v/>
      </c>
      <c r="DU14" s="271" t="str">
        <f ca="true">+IF(OFFSET('Hygiene Data'!$F$11,0,10*ROW('Hygiene Data'!F8))="","",OFFSET('Hygiene Data'!$F$11,0,10*ROW('Hygiene Data'!F8)))</f>
        <v/>
      </c>
      <c r="DV14" s="271" t="str">
        <f ca="true">+IF(OFFSET('Hygiene Data'!$F$12,0,10*ROW('Hygiene Data'!F8))="","",OFFSET('Hygiene Data'!$F$12,0,10*ROW('Hygiene Data'!F8)))</f>
        <v/>
      </c>
      <c r="DW14" s="271" t="str">
        <f ca="true">+IF(OFFSET('Hygiene Data'!$F$13,0,10*ROW('Hygiene Data'!F8))="","",OFFSET('Hygiene Data'!$F$13,0,10*ROW('Hygiene Data'!F8)))</f>
        <v/>
      </c>
      <c r="DX14" s="271" t="str">
        <f ca="true">+IF(OFFSET('Hygiene Data'!$G$11,0,10*ROW('Hygiene Data'!G8))="","",OFFSET('Hygiene Data'!$G$11,0,10*ROW('Hygiene Data'!G8)))</f>
        <v/>
      </c>
      <c r="DY14" s="271" t="str">
        <f ca="true">+IF(OFFSET('Hygiene Data'!$G$12,0,10*ROW('Hygiene Data'!G8))="","",OFFSET('Hygiene Data'!$G$12,0,10*ROW('Hygiene Data'!G8)))</f>
        <v/>
      </c>
      <c r="DZ14" s="271" t="str">
        <f ca="true">+IF(OFFSET('Hygiene Data'!$G$13,0,10*ROW('Hygiene Data'!G8))="","",OFFSET('Hygiene Data'!$G$13,0,10*ROW('Hygiene Data'!G8)))</f>
        <v/>
      </c>
      <c r="EA14" s="271" t="str">
        <f ca="true">+IF(OFFSET('Hygiene Data'!$H$11,0,10*ROW('Hygiene Data'!H8))="","",OFFSET('Hygiene Data'!$H$11,0,10*ROW('Hygiene Data'!H8)))</f>
        <v/>
      </c>
      <c r="EB14" s="271" t="str">
        <f ca="true">+IF(OFFSET('Hygiene Data'!$H$12,0,10*ROW('Hygiene Data'!H8))="","",OFFSET('Hygiene Data'!$H$12,0,10*ROW('Hygiene Data'!H8)))</f>
        <v/>
      </c>
      <c r="EC14" s="271" t="str">
        <f ca="true">+IF(OFFSET('Hygiene Data'!$H$13,0,10*ROW('Hygiene Data'!H8))="","",OFFSET('Hygiene Data'!$H$13,0,10*ROW('Hygiene Data'!H8)))</f>
        <v/>
      </c>
      <c r="ED14" s="271" t="str">
        <f ca="true">+IF(OFFSET('Hygiene Data'!$I$11,0,10*ROW('Hygiene Data'!I8))="","",OFFSET('Hygiene Data'!$I$11,0,10*ROW('Hygiene Data'!I8)))</f>
        <v/>
      </c>
      <c r="EE14" s="271" t="str">
        <f ca="true">+IF(OFFSET('Hygiene Data'!$I$12,0,10*ROW('Hygiene Data'!I8))="","",OFFSET('Hygiene Data'!$I$12,0,10*ROW('Hygiene Data'!I8)))</f>
        <v/>
      </c>
      <c r="EF14" s="271" t="str">
        <f ca="true">+IF(OFFSET('Hygiene Data'!$I$13,0,10*ROW('Hygiene Data'!I8))="","",OFFSET('Hygiene Data'!$I$13,0,10*ROW('Hygiene Data'!I8)))</f>
        <v/>
      </c>
    </row>
    <row xmlns:x14ac="http://schemas.microsoft.com/office/spreadsheetml/2009/9/ac" r="15" x14ac:dyDescent="0.2">
      <c r="A15" s="35" t="str">
        <f ca="true">+IF(OFFSET('Water Data'!$B$2,0,10*ROW('Water Data'!E9))="","",OFFSET('Water Data'!$B$2,0,10*ROW('Water Data'!E9)))</f>
        <v/>
      </c>
      <c r="B15" s="35" t="str">
        <f ca="true">+IF(OFFSET('Water Data'!$C$2,0,10*ROW('Water Data'!F9))="","",OFFSET('Water Data'!$C$2,0,10*ROW('Water Data'!F9)))</f>
        <v/>
      </c>
      <c r="C15" s="327" t="str">
        <f t="shared" ca="true" si="0"/>
        <v/>
      </c>
      <c r="D15" s="91"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1"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1"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1"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1"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1"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1"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1"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1"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1"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1"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1"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1"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1"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1"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1"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1"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1"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2"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2"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2"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2"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2"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2"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2"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2"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2"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2"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2"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2"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2"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2"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2"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2"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2"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2"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2"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2"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2"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2"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2"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2"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2"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2"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2"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2"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2"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2"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3"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3"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3"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3"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3"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3"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3"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3"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3"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3"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3"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3"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3"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3"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3"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3"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3"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3"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1"/>
      <c r="BS15" s="271" t="str">
        <f ca="true">+IF(OFFSET('Water Data'!$D$27,0,10*ROW('Water Data'!D9))="","",OFFSET('Water Data'!$D$27,0,10*ROW('Water Data'!D9)))</f>
        <v/>
      </c>
      <c r="BT15" s="271" t="str">
        <f ca="true">+IF(OFFSET('Water Data'!$D$28,0,10*ROW('Water Data'!D9))="","",OFFSET('Water Data'!$D$28,0,10*ROW('Water Data'!D9)))</f>
        <v/>
      </c>
      <c r="BU15" s="271" t="str">
        <f ca="true">+IF(OFFSET('Water Data'!$D$29,0,10*ROW('Water Data'!D9))="","",OFFSET('Water Data'!$D$29,0,10*ROW('Water Data'!D9)))</f>
        <v/>
      </c>
      <c r="BV15" s="271" t="str">
        <f ca="true">+IF(OFFSET('Water Data'!$E$27,0,10*ROW('Water Data'!E9))="","",OFFSET('Water Data'!$E$27,0,10*ROW('Water Data'!E9)))</f>
        <v/>
      </c>
      <c r="BW15" s="271" t="str">
        <f ca="true">+IF(OFFSET('Water Data'!$E$28,0,10*ROW('Water Data'!E9))="","",OFFSET('Water Data'!$E$28,0,10*ROW('Water Data'!E9)))</f>
        <v/>
      </c>
      <c r="BX15" s="271" t="str">
        <f ca="true">+IF(OFFSET('Water Data'!$E$29,0,10*ROW('Water Data'!E9))="","",OFFSET('Water Data'!$E$29,0,10*ROW('Water Data'!E9)))</f>
        <v/>
      </c>
      <c r="BY15" s="271" t="str">
        <f ca="true">+IF(OFFSET('Water Data'!$F$27,0,10*ROW('Water Data'!F9))="","",OFFSET('Water Data'!$F$27,0,10*ROW('Water Data'!F9)))</f>
        <v/>
      </c>
      <c r="BZ15" s="271" t="str">
        <f ca="true">+IF(OFFSET('Water Data'!$F$28,0,10*ROW('Water Data'!F9))="","",OFFSET('Water Data'!$F$28,0,10*ROW('Water Data'!F9)))</f>
        <v/>
      </c>
      <c r="CA15" s="271" t="str">
        <f ca="true">+IF(OFFSET('Water Data'!$F$29,0,10*ROW('Water Data'!F9))="","",OFFSET('Water Data'!$F$29,0,10*ROW('Water Data'!F9)))</f>
        <v/>
      </c>
      <c r="CB15" s="271" t="str">
        <f ca="true">+IF(OFFSET('Water Data'!$G$27,0,10*ROW('Water Data'!G9))="","",OFFSET('Water Data'!$G$27,0,10*ROW('Water Data'!G9)))</f>
        <v/>
      </c>
      <c r="CC15" s="271" t="str">
        <f ca="true">+IF(OFFSET('Water Data'!$G$28,0,10*ROW('Water Data'!G9))="","",OFFSET('Water Data'!$G$28,0,10*ROW('Water Data'!G9)))</f>
        <v/>
      </c>
      <c r="CD15" s="271" t="str">
        <f ca="true">+IF(OFFSET('Water Data'!$G$29,0,10*ROW('Water Data'!G9))="","",OFFSET('Water Data'!$G$29,0,10*ROW('Water Data'!G9)))</f>
        <v/>
      </c>
      <c r="CE15" s="271" t="str">
        <f ca="true">+IF(OFFSET('Water Data'!$H$27,0,10*ROW('Water Data'!H9))="","",OFFSET('Water Data'!$H$27,0,10*ROW('Water Data'!H9)))</f>
        <v/>
      </c>
      <c r="CF15" s="271" t="str">
        <f ca="true">+IF(OFFSET('Water Data'!$H$28,0,10*ROW('Water Data'!H9))="","",OFFSET('Water Data'!$H$28,0,10*ROW('Water Data'!H9)))</f>
        <v/>
      </c>
      <c r="CG15" s="271" t="str">
        <f ca="true">+IF(OFFSET('Water Data'!$H$29,0,10*ROW('Water Data'!H9))="","",OFFSET('Water Data'!$H$29,0,10*ROW('Water Data'!H9)))</f>
        <v/>
      </c>
      <c r="CH15" s="271" t="str">
        <f ca="true">+IF(OFFSET('Water Data'!$I$27,0,10*ROW('Water Data'!I9))="","",OFFSET('Water Data'!$I$27,0,10*ROW('Water Data'!I9)))</f>
        <v/>
      </c>
      <c r="CI15" s="271" t="str">
        <f ca="true">+IF(OFFSET('Water Data'!$I$28,0,10*ROW('Water Data'!I9))="","",OFFSET('Water Data'!$I$28,0,10*ROW('Water Data'!I9)))</f>
        <v/>
      </c>
      <c r="CJ15" s="271" t="str">
        <f ca="true">+IF(OFFSET('Water Data'!$I$29,0,10*ROW('Water Data'!I9))="","",OFFSET('Water Data'!$I$29,0,10*ROW('Water Data'!I9)))</f>
        <v/>
      </c>
      <c r="CK15" s="271" t="str">
        <f ca="true">+IF(OFFSET('Sanitation Data'!$D$28,0,10*ROW('Sanitation Data'!D9))="","",OFFSET('Sanitation Data'!$D$28,0,10*ROW('Sanitation Data'!D9)))</f>
        <v/>
      </c>
      <c r="CL15" s="271" t="str">
        <f ca="true">+IF(OFFSET('Sanitation Data'!$D$29,0,10*ROW('Sanitation Data'!D9))="","",OFFSET('Sanitation Data'!$D$29,0,10*ROW('Sanitation Data'!D9)))</f>
        <v/>
      </c>
      <c r="CM15" s="271" t="str">
        <f ca="true">+IF(OFFSET('Sanitation Data'!$D$30,0,10*ROW('Sanitation Data'!D9))="","",OFFSET('Sanitation Data'!$D$30,0,10*ROW('Sanitation Data'!D9)))</f>
        <v/>
      </c>
      <c r="CN15" s="271" t="str">
        <f ca="true">+IF(OFFSET('Sanitation Data'!$D$31,0,10*ROW('Sanitation Data'!D9))="","",OFFSET('Sanitation Data'!$D$31,0,10*ROW('Sanitation Data'!D9)))</f>
        <v/>
      </c>
      <c r="CO15" s="271" t="str">
        <f ca="true">+IF(OFFSET('Sanitation Data'!$D$32,0,10*ROW('Sanitation Data'!D9))="","",OFFSET('Sanitation Data'!$D$32,0,10*ROW('Sanitation Data'!D9)))</f>
        <v/>
      </c>
      <c r="CP15" s="271" t="str">
        <f ca="true">+IF(OFFSET('Sanitation Data'!$E$28,0,10*ROW('Sanitation Data'!E9))="","",OFFSET('Sanitation Data'!$E$28,0,10*ROW('Sanitation Data'!E9)))</f>
        <v/>
      </c>
      <c r="CQ15" s="271" t="str">
        <f ca="true">+IF(OFFSET('Sanitation Data'!$E$29,0,10*ROW('Sanitation Data'!E9))="","",OFFSET('Sanitation Data'!$E$29,0,10*ROW('Sanitation Data'!E9)))</f>
        <v/>
      </c>
      <c r="CR15" s="271" t="str">
        <f ca="true">+IF(OFFSET('Sanitation Data'!$E$30,0,10*ROW('Sanitation Data'!E9))="","",OFFSET('Sanitation Data'!$E$30,0,10*ROW('Sanitation Data'!E9)))</f>
        <v/>
      </c>
      <c r="CS15" s="271" t="str">
        <f ca="true">+IF(OFFSET('Sanitation Data'!$E$31,0,10*ROW('Sanitation Data'!E9))="","",OFFSET('Sanitation Data'!$E$31,0,10*ROW('Sanitation Data'!E9)))</f>
        <v/>
      </c>
      <c r="CT15" s="271" t="str">
        <f ca="true">+IF(OFFSET('Sanitation Data'!$E$32,0,10*ROW('Sanitation Data'!E9))="","",OFFSET('Sanitation Data'!$E$32,0,10*ROW('Sanitation Data'!E9)))</f>
        <v/>
      </c>
      <c r="CU15" s="271" t="str">
        <f ca="true">+IF(OFFSET('Sanitation Data'!$F$28,0,10*ROW('Sanitation Data'!F9))="","",OFFSET('Sanitation Data'!$F$28,0,10*ROW('Sanitation Data'!F9)))</f>
        <v/>
      </c>
      <c r="CV15" s="271" t="str">
        <f ca="true">+IF(OFFSET('Sanitation Data'!$F$29,0,10*ROW('Sanitation Data'!F9))="","",OFFSET('Sanitation Data'!$F$29,0,10*ROW('Sanitation Data'!F9)))</f>
        <v/>
      </c>
      <c r="CW15" s="271" t="str">
        <f ca="true">+IF(OFFSET('Sanitation Data'!$F$30,0,10*ROW('Sanitation Data'!F9))="","",OFFSET('Sanitation Data'!$F$30,0,10*ROW('Sanitation Data'!F9)))</f>
        <v/>
      </c>
      <c r="CX15" s="271" t="str">
        <f ca="true">+IF(OFFSET('Sanitation Data'!$F$31,0,10*ROW('Sanitation Data'!F9))="","",OFFSET('Sanitation Data'!$F$31,0,10*ROW('Sanitation Data'!F9)))</f>
        <v/>
      </c>
      <c r="CY15" s="271" t="str">
        <f ca="true">+IF(OFFSET('Sanitation Data'!$F$32,0,10*ROW('Sanitation Data'!F9))="","",OFFSET('Sanitation Data'!$F$32,0,10*ROW('Sanitation Data'!F9)))</f>
        <v/>
      </c>
      <c r="CZ15" s="271" t="str">
        <f ca="true">+IF(OFFSET('Sanitation Data'!$G$28,0,10*ROW('Sanitation Data'!G9))="","",OFFSET('Sanitation Data'!$G$28,0,10*ROW('Sanitation Data'!G9)))</f>
        <v/>
      </c>
      <c r="DA15" s="271" t="str">
        <f ca="true">+IF(OFFSET('Sanitation Data'!$G$29,0,10*ROW('Sanitation Data'!G9))="","",OFFSET('Sanitation Data'!$G$29,0,10*ROW('Sanitation Data'!G9)))</f>
        <v/>
      </c>
      <c r="DB15" s="271" t="str">
        <f ca="true">+IF(OFFSET('Sanitation Data'!$G$30,0,10*ROW('Sanitation Data'!G9))="","",OFFSET('Sanitation Data'!$G$30,0,10*ROW('Sanitation Data'!G9)))</f>
        <v/>
      </c>
      <c r="DC15" s="271" t="str">
        <f ca="true">+IF(OFFSET('Sanitation Data'!$G$31,0,10*ROW('Sanitation Data'!G9))="","",OFFSET('Sanitation Data'!$G$31,0,10*ROW('Sanitation Data'!G9)))</f>
        <v/>
      </c>
      <c r="DD15" s="271" t="str">
        <f ca="true">+IF(OFFSET('Sanitation Data'!$G$32,0,10*ROW('Sanitation Data'!G9))="","",OFFSET('Sanitation Data'!$G$32,0,10*ROW('Sanitation Data'!G9)))</f>
        <v/>
      </c>
      <c r="DE15" s="271" t="str">
        <f ca="true">+IF(OFFSET('Sanitation Data'!$H$28,0,10*ROW('Sanitation Data'!H9))="","",OFFSET('Sanitation Data'!$H$28,0,10*ROW('Sanitation Data'!H9)))</f>
        <v/>
      </c>
      <c r="DF15" s="271" t="str">
        <f ca="true">+IF(OFFSET('Sanitation Data'!$H$29,0,10*ROW('Sanitation Data'!H9))="","",OFFSET('Sanitation Data'!$H$29,0,10*ROW('Sanitation Data'!H9)))</f>
        <v/>
      </c>
      <c r="DG15" s="271" t="str">
        <f ca="true">+IF(OFFSET('Sanitation Data'!$H$30,0,10*ROW('Sanitation Data'!H9))="","",OFFSET('Sanitation Data'!$H$30,0,10*ROW('Sanitation Data'!H9)))</f>
        <v/>
      </c>
      <c r="DH15" s="271" t="str">
        <f ca="true">+IF(OFFSET('Sanitation Data'!$H$31,0,10*ROW('Sanitation Data'!H9))="","",OFFSET('Sanitation Data'!$H$31,0,10*ROW('Sanitation Data'!H9)))</f>
        <v/>
      </c>
      <c r="DI15" s="271" t="str">
        <f ca="true">+IF(OFFSET('Sanitation Data'!$H$32,0,10*ROW('Sanitation Data'!H9))="","",OFFSET('Sanitation Data'!$H$32,0,10*ROW('Sanitation Data'!H9)))</f>
        <v/>
      </c>
      <c r="DJ15" s="271" t="str">
        <f ca="true">+IF(OFFSET('Sanitation Data'!$I$28,0,10*ROW('Sanitation Data'!I9))="","",OFFSET('Sanitation Data'!$I$28,0,10*ROW('Sanitation Data'!I9)))</f>
        <v/>
      </c>
      <c r="DK15" s="271" t="str">
        <f ca="true">+IF(OFFSET('Sanitation Data'!$I$29,0,10*ROW('Sanitation Data'!I9))="","",OFFSET('Sanitation Data'!$I$29,0,10*ROW('Sanitation Data'!I9)))</f>
        <v/>
      </c>
      <c r="DL15" s="271" t="str">
        <f ca="true">+IF(OFFSET('Sanitation Data'!$I$30,0,10*ROW('Sanitation Data'!I9))="","",OFFSET('Sanitation Data'!$I$30,0,10*ROW('Sanitation Data'!I9)))</f>
        <v/>
      </c>
      <c r="DM15" s="271" t="str">
        <f ca="true">+IF(OFFSET('Sanitation Data'!$I$31,0,10*ROW('Sanitation Data'!I9))="","",OFFSET('Sanitation Data'!$I$31,0,10*ROW('Sanitation Data'!I9)))</f>
        <v/>
      </c>
      <c r="DN15" s="271" t="str">
        <f ca="true">+IF(OFFSET('Sanitation Data'!$I$32,0,10*ROW('Sanitation Data'!I9))="","",OFFSET('Sanitation Data'!$I$32,0,10*ROW('Sanitation Data'!I9)))</f>
        <v/>
      </c>
      <c r="DO15" s="271" t="str">
        <f ca="true">+IF(OFFSET('Hygiene Data'!$D$11,0,10*ROW('Hygiene Data'!D9))="","",OFFSET('Hygiene Data'!$D$11,0,10*ROW('Hygiene Data'!D9)))</f>
        <v/>
      </c>
      <c r="DP15" s="271" t="str">
        <f ca="true">+IF(OFFSET('Hygiene Data'!$D$12,0,10*ROW('Hygiene Data'!D9))="","",OFFSET('Hygiene Data'!$D$12,0,10*ROW('Hygiene Data'!D9)))</f>
        <v/>
      </c>
      <c r="DQ15" s="271" t="str">
        <f ca="true">+IF(OFFSET('Hygiene Data'!$D$13,0,10*ROW('Hygiene Data'!D9))="","",OFFSET('Hygiene Data'!$D$13,0,10*ROW('Hygiene Data'!D9)))</f>
        <v/>
      </c>
      <c r="DR15" s="271" t="str">
        <f ca="true">+IF(OFFSET('Hygiene Data'!$E$11,0,10*ROW('Hygiene Data'!E9))="","",OFFSET('Hygiene Data'!$E$11,0,10*ROW('Hygiene Data'!E9)))</f>
        <v/>
      </c>
      <c r="DS15" s="271" t="str">
        <f ca="true">+IF(OFFSET('Hygiene Data'!$E$12,0,10*ROW('Hygiene Data'!E9))="","",OFFSET('Hygiene Data'!$E$12,0,10*ROW('Hygiene Data'!E9)))</f>
        <v/>
      </c>
      <c r="DT15" s="271" t="str">
        <f ca="true">+IF(OFFSET('Hygiene Data'!$E$13,0,10*ROW('Hygiene Data'!E9))="","",OFFSET('Hygiene Data'!$E$13,0,10*ROW('Hygiene Data'!E9)))</f>
        <v/>
      </c>
      <c r="DU15" s="271" t="str">
        <f ca="true">+IF(OFFSET('Hygiene Data'!$F$11,0,10*ROW('Hygiene Data'!F9))="","",OFFSET('Hygiene Data'!$F$11,0,10*ROW('Hygiene Data'!F9)))</f>
        <v/>
      </c>
      <c r="DV15" s="271" t="str">
        <f ca="true">+IF(OFFSET('Hygiene Data'!$F$12,0,10*ROW('Hygiene Data'!F9))="","",OFFSET('Hygiene Data'!$F$12,0,10*ROW('Hygiene Data'!F9)))</f>
        <v/>
      </c>
      <c r="DW15" s="271" t="str">
        <f ca="true">+IF(OFFSET('Hygiene Data'!$F$13,0,10*ROW('Hygiene Data'!F9))="","",OFFSET('Hygiene Data'!$F$13,0,10*ROW('Hygiene Data'!F9)))</f>
        <v/>
      </c>
      <c r="DX15" s="271" t="str">
        <f ca="true">+IF(OFFSET('Hygiene Data'!$G$11,0,10*ROW('Hygiene Data'!G9))="","",OFFSET('Hygiene Data'!$G$11,0,10*ROW('Hygiene Data'!G9)))</f>
        <v/>
      </c>
      <c r="DY15" s="271" t="str">
        <f ca="true">+IF(OFFSET('Hygiene Data'!$G$12,0,10*ROW('Hygiene Data'!G9))="","",OFFSET('Hygiene Data'!$G$12,0,10*ROW('Hygiene Data'!G9)))</f>
        <v/>
      </c>
      <c r="DZ15" s="271" t="str">
        <f ca="true">+IF(OFFSET('Hygiene Data'!$G$13,0,10*ROW('Hygiene Data'!G9))="","",OFFSET('Hygiene Data'!$G$13,0,10*ROW('Hygiene Data'!G9)))</f>
        <v/>
      </c>
      <c r="EA15" s="271" t="str">
        <f ca="true">+IF(OFFSET('Hygiene Data'!$H$11,0,10*ROW('Hygiene Data'!H9))="","",OFFSET('Hygiene Data'!$H$11,0,10*ROW('Hygiene Data'!H9)))</f>
        <v/>
      </c>
      <c r="EB15" s="271" t="str">
        <f ca="true">+IF(OFFSET('Hygiene Data'!$H$12,0,10*ROW('Hygiene Data'!H9))="","",OFFSET('Hygiene Data'!$H$12,0,10*ROW('Hygiene Data'!H9)))</f>
        <v/>
      </c>
      <c r="EC15" s="271" t="str">
        <f ca="true">+IF(OFFSET('Hygiene Data'!$H$13,0,10*ROW('Hygiene Data'!H9))="","",OFFSET('Hygiene Data'!$H$13,0,10*ROW('Hygiene Data'!H9)))</f>
        <v/>
      </c>
      <c r="ED15" s="271" t="str">
        <f ca="true">+IF(OFFSET('Hygiene Data'!$I$11,0,10*ROW('Hygiene Data'!I9))="","",OFFSET('Hygiene Data'!$I$11,0,10*ROW('Hygiene Data'!I9)))</f>
        <v/>
      </c>
      <c r="EE15" s="271" t="str">
        <f ca="true">+IF(OFFSET('Hygiene Data'!$I$12,0,10*ROW('Hygiene Data'!I9))="","",OFFSET('Hygiene Data'!$I$12,0,10*ROW('Hygiene Data'!I9)))</f>
        <v/>
      </c>
      <c r="EF15" s="271" t="str">
        <f ca="true">+IF(OFFSET('Hygiene Data'!$I$13,0,10*ROW('Hygiene Data'!I9))="","",OFFSET('Hygiene Data'!$I$13,0,10*ROW('Hygiene Data'!I9)))</f>
        <v/>
      </c>
    </row>
    <row xmlns:x14ac="http://schemas.microsoft.com/office/spreadsheetml/2009/9/ac" r="16" x14ac:dyDescent="0.2">
      <c r="A16" s="35" t="str">
        <f ca="true">+IF(OFFSET('Water Data'!$B$2,0,10*ROW('Water Data'!E10))="","",OFFSET('Water Data'!$B$2,0,10*ROW('Water Data'!E10)))</f>
        <v/>
      </c>
      <c r="B16" s="35" t="str">
        <f ca="true">+IF(OFFSET('Water Data'!$C$2,0,10*ROW('Water Data'!F10))="","",OFFSET('Water Data'!$C$2,0,10*ROW('Water Data'!F10)))</f>
        <v/>
      </c>
      <c r="C16" s="327" t="str">
        <f t="shared" ca="true" si="0"/>
        <v/>
      </c>
      <c r="D16" s="91"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1"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1"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1"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1"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1"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1"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1"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1"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1"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1"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1"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1"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1"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1"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1"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1"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1"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2"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2"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2"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2"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2"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2"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2"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2"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2"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2"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2"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2"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2"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2"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2"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2"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2"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2"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2"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2"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2"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2"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2"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2"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2"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2"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2"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2"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2"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2"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3"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3"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3"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3"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3"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3"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3"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3"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3"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3"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3"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3"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3"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3"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3"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3"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3"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3"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1"/>
      <c r="BS16" s="271" t="str">
        <f ca="true">+IF(OFFSET('Water Data'!$D$27,0,10*ROW('Water Data'!D10))="","",OFFSET('Water Data'!$D$27,0,10*ROW('Water Data'!D10)))</f>
        <v/>
      </c>
      <c r="BT16" s="271" t="str">
        <f ca="true">+IF(OFFSET('Water Data'!$D$28,0,10*ROW('Water Data'!D10))="","",OFFSET('Water Data'!$D$28,0,10*ROW('Water Data'!D10)))</f>
        <v/>
      </c>
      <c r="BU16" s="271" t="str">
        <f ca="true">+IF(OFFSET('Water Data'!$D$29,0,10*ROW('Water Data'!D10))="","",OFFSET('Water Data'!$D$29,0,10*ROW('Water Data'!D10)))</f>
        <v/>
      </c>
      <c r="BV16" s="271" t="str">
        <f ca="true">+IF(OFFSET('Water Data'!$E$27,0,10*ROW('Water Data'!E10))="","",OFFSET('Water Data'!$E$27,0,10*ROW('Water Data'!E10)))</f>
        <v/>
      </c>
      <c r="BW16" s="271" t="str">
        <f ca="true">+IF(OFFSET('Water Data'!$E$28,0,10*ROW('Water Data'!E10))="","",OFFSET('Water Data'!$E$28,0,10*ROW('Water Data'!E10)))</f>
        <v/>
      </c>
      <c r="BX16" s="271" t="str">
        <f ca="true">+IF(OFFSET('Water Data'!$E$29,0,10*ROW('Water Data'!E10))="","",OFFSET('Water Data'!$E$29,0,10*ROW('Water Data'!E10)))</f>
        <v/>
      </c>
      <c r="BY16" s="271" t="str">
        <f ca="true">+IF(OFFSET('Water Data'!$F$27,0,10*ROW('Water Data'!F10))="","",OFFSET('Water Data'!$F$27,0,10*ROW('Water Data'!F10)))</f>
        <v/>
      </c>
      <c r="BZ16" s="271" t="str">
        <f ca="true">+IF(OFFSET('Water Data'!$F$28,0,10*ROW('Water Data'!F10))="","",OFFSET('Water Data'!$F$28,0,10*ROW('Water Data'!F10)))</f>
        <v/>
      </c>
      <c r="CA16" s="271" t="str">
        <f ca="true">+IF(OFFSET('Water Data'!$F$29,0,10*ROW('Water Data'!F10))="","",OFFSET('Water Data'!$F$29,0,10*ROW('Water Data'!F10)))</f>
        <v/>
      </c>
      <c r="CB16" s="271" t="str">
        <f ca="true">+IF(OFFSET('Water Data'!$G$27,0,10*ROW('Water Data'!G10))="","",OFFSET('Water Data'!$G$27,0,10*ROW('Water Data'!G10)))</f>
        <v/>
      </c>
      <c r="CC16" s="271" t="str">
        <f ca="true">+IF(OFFSET('Water Data'!$G$28,0,10*ROW('Water Data'!G10))="","",OFFSET('Water Data'!$G$28,0,10*ROW('Water Data'!G10)))</f>
        <v/>
      </c>
      <c r="CD16" s="271" t="str">
        <f ca="true">+IF(OFFSET('Water Data'!$G$29,0,10*ROW('Water Data'!G10))="","",OFFSET('Water Data'!$G$29,0,10*ROW('Water Data'!G10)))</f>
        <v/>
      </c>
      <c r="CE16" s="271" t="str">
        <f ca="true">+IF(OFFSET('Water Data'!$H$27,0,10*ROW('Water Data'!H10))="","",OFFSET('Water Data'!$H$27,0,10*ROW('Water Data'!H10)))</f>
        <v/>
      </c>
      <c r="CF16" s="271" t="str">
        <f ca="true">+IF(OFFSET('Water Data'!$H$28,0,10*ROW('Water Data'!H10))="","",OFFSET('Water Data'!$H$28,0,10*ROW('Water Data'!H10)))</f>
        <v/>
      </c>
      <c r="CG16" s="271" t="str">
        <f ca="true">+IF(OFFSET('Water Data'!$H$29,0,10*ROW('Water Data'!H10))="","",OFFSET('Water Data'!$H$29,0,10*ROW('Water Data'!H10)))</f>
        <v/>
      </c>
      <c r="CH16" s="271" t="str">
        <f ca="true">+IF(OFFSET('Water Data'!$I$27,0,10*ROW('Water Data'!I10))="","",OFFSET('Water Data'!$I$27,0,10*ROW('Water Data'!I10)))</f>
        <v/>
      </c>
      <c r="CI16" s="271" t="str">
        <f ca="true">+IF(OFFSET('Water Data'!$I$28,0,10*ROW('Water Data'!I10))="","",OFFSET('Water Data'!$I$28,0,10*ROW('Water Data'!I10)))</f>
        <v/>
      </c>
      <c r="CJ16" s="271" t="str">
        <f ca="true">+IF(OFFSET('Water Data'!$I$29,0,10*ROW('Water Data'!I10))="","",OFFSET('Water Data'!$I$29,0,10*ROW('Water Data'!I10)))</f>
        <v/>
      </c>
      <c r="CK16" s="271" t="str">
        <f ca="true">+IF(OFFSET('Sanitation Data'!$D$28,0,10*ROW('Sanitation Data'!D10))="","",OFFSET('Sanitation Data'!$D$28,0,10*ROW('Sanitation Data'!D10)))</f>
        <v/>
      </c>
      <c r="CL16" s="271" t="str">
        <f ca="true">+IF(OFFSET('Sanitation Data'!$D$29,0,10*ROW('Sanitation Data'!D10))="","",OFFSET('Sanitation Data'!$D$29,0,10*ROW('Sanitation Data'!D10)))</f>
        <v/>
      </c>
      <c r="CM16" s="271" t="str">
        <f ca="true">+IF(OFFSET('Sanitation Data'!$D$30,0,10*ROW('Sanitation Data'!D10))="","",OFFSET('Sanitation Data'!$D$30,0,10*ROW('Sanitation Data'!D10)))</f>
        <v/>
      </c>
      <c r="CN16" s="271" t="str">
        <f ca="true">+IF(OFFSET('Sanitation Data'!$D$31,0,10*ROW('Sanitation Data'!D10))="","",OFFSET('Sanitation Data'!$D$31,0,10*ROW('Sanitation Data'!D10)))</f>
        <v/>
      </c>
      <c r="CO16" s="271" t="str">
        <f ca="true">+IF(OFFSET('Sanitation Data'!$D$32,0,10*ROW('Sanitation Data'!D10))="","",OFFSET('Sanitation Data'!$D$32,0,10*ROW('Sanitation Data'!D10)))</f>
        <v/>
      </c>
      <c r="CP16" s="271" t="str">
        <f ca="true">+IF(OFFSET('Sanitation Data'!$E$28,0,10*ROW('Sanitation Data'!E10))="","",OFFSET('Sanitation Data'!$E$28,0,10*ROW('Sanitation Data'!E10)))</f>
        <v/>
      </c>
      <c r="CQ16" s="271" t="str">
        <f ca="true">+IF(OFFSET('Sanitation Data'!$E$29,0,10*ROW('Sanitation Data'!E10))="","",OFFSET('Sanitation Data'!$E$29,0,10*ROW('Sanitation Data'!E10)))</f>
        <v/>
      </c>
      <c r="CR16" s="271" t="str">
        <f ca="true">+IF(OFFSET('Sanitation Data'!$E$30,0,10*ROW('Sanitation Data'!E10))="","",OFFSET('Sanitation Data'!$E$30,0,10*ROW('Sanitation Data'!E10)))</f>
        <v/>
      </c>
      <c r="CS16" s="271" t="str">
        <f ca="true">+IF(OFFSET('Sanitation Data'!$E$31,0,10*ROW('Sanitation Data'!E10))="","",OFFSET('Sanitation Data'!$E$31,0,10*ROW('Sanitation Data'!E10)))</f>
        <v/>
      </c>
      <c r="CT16" s="271" t="str">
        <f ca="true">+IF(OFFSET('Sanitation Data'!$E$32,0,10*ROW('Sanitation Data'!E10))="","",OFFSET('Sanitation Data'!$E$32,0,10*ROW('Sanitation Data'!E10)))</f>
        <v/>
      </c>
      <c r="CU16" s="271" t="str">
        <f ca="true">+IF(OFFSET('Sanitation Data'!$F$28,0,10*ROW('Sanitation Data'!F10))="","",OFFSET('Sanitation Data'!$F$28,0,10*ROW('Sanitation Data'!F10)))</f>
        <v/>
      </c>
      <c r="CV16" s="271" t="str">
        <f ca="true">+IF(OFFSET('Sanitation Data'!$F$29,0,10*ROW('Sanitation Data'!F10))="","",OFFSET('Sanitation Data'!$F$29,0,10*ROW('Sanitation Data'!F10)))</f>
        <v/>
      </c>
      <c r="CW16" s="271" t="str">
        <f ca="true">+IF(OFFSET('Sanitation Data'!$F$30,0,10*ROW('Sanitation Data'!F10))="","",OFFSET('Sanitation Data'!$F$30,0,10*ROW('Sanitation Data'!F10)))</f>
        <v/>
      </c>
      <c r="CX16" s="271" t="str">
        <f ca="true">+IF(OFFSET('Sanitation Data'!$F$31,0,10*ROW('Sanitation Data'!F10))="","",OFFSET('Sanitation Data'!$F$31,0,10*ROW('Sanitation Data'!F10)))</f>
        <v/>
      </c>
      <c r="CY16" s="271" t="str">
        <f ca="true">+IF(OFFSET('Sanitation Data'!$F$32,0,10*ROW('Sanitation Data'!F10))="","",OFFSET('Sanitation Data'!$F$32,0,10*ROW('Sanitation Data'!F10)))</f>
        <v/>
      </c>
      <c r="CZ16" s="271" t="str">
        <f ca="true">+IF(OFFSET('Sanitation Data'!$G$28,0,10*ROW('Sanitation Data'!G10))="","",OFFSET('Sanitation Data'!$G$28,0,10*ROW('Sanitation Data'!G10)))</f>
        <v/>
      </c>
      <c r="DA16" s="271" t="str">
        <f ca="true">+IF(OFFSET('Sanitation Data'!$G$29,0,10*ROW('Sanitation Data'!G10))="","",OFFSET('Sanitation Data'!$G$29,0,10*ROW('Sanitation Data'!G10)))</f>
        <v/>
      </c>
      <c r="DB16" s="271" t="str">
        <f ca="true">+IF(OFFSET('Sanitation Data'!$G$30,0,10*ROW('Sanitation Data'!G10))="","",OFFSET('Sanitation Data'!$G$30,0,10*ROW('Sanitation Data'!G10)))</f>
        <v/>
      </c>
      <c r="DC16" s="271" t="str">
        <f ca="true">+IF(OFFSET('Sanitation Data'!$G$31,0,10*ROW('Sanitation Data'!G10))="","",OFFSET('Sanitation Data'!$G$31,0,10*ROW('Sanitation Data'!G10)))</f>
        <v/>
      </c>
      <c r="DD16" s="271" t="str">
        <f ca="true">+IF(OFFSET('Sanitation Data'!$G$32,0,10*ROW('Sanitation Data'!G10))="","",OFFSET('Sanitation Data'!$G$32,0,10*ROW('Sanitation Data'!G10)))</f>
        <v/>
      </c>
      <c r="DE16" s="271" t="str">
        <f ca="true">+IF(OFFSET('Sanitation Data'!$H$28,0,10*ROW('Sanitation Data'!H10))="","",OFFSET('Sanitation Data'!$H$28,0,10*ROW('Sanitation Data'!H10)))</f>
        <v/>
      </c>
      <c r="DF16" s="271" t="str">
        <f ca="true">+IF(OFFSET('Sanitation Data'!$H$29,0,10*ROW('Sanitation Data'!H10))="","",OFFSET('Sanitation Data'!$H$29,0,10*ROW('Sanitation Data'!H10)))</f>
        <v/>
      </c>
      <c r="DG16" s="271" t="str">
        <f ca="true">+IF(OFFSET('Sanitation Data'!$H$30,0,10*ROW('Sanitation Data'!H10))="","",OFFSET('Sanitation Data'!$H$30,0,10*ROW('Sanitation Data'!H10)))</f>
        <v/>
      </c>
      <c r="DH16" s="271" t="str">
        <f ca="true">+IF(OFFSET('Sanitation Data'!$H$31,0,10*ROW('Sanitation Data'!H10))="","",OFFSET('Sanitation Data'!$H$31,0,10*ROW('Sanitation Data'!H10)))</f>
        <v/>
      </c>
      <c r="DI16" s="271" t="str">
        <f ca="true">+IF(OFFSET('Sanitation Data'!$H$32,0,10*ROW('Sanitation Data'!H10))="","",OFFSET('Sanitation Data'!$H$32,0,10*ROW('Sanitation Data'!H10)))</f>
        <v/>
      </c>
      <c r="DJ16" s="271" t="str">
        <f ca="true">+IF(OFFSET('Sanitation Data'!$I$28,0,10*ROW('Sanitation Data'!I10))="","",OFFSET('Sanitation Data'!$I$28,0,10*ROW('Sanitation Data'!I10)))</f>
        <v/>
      </c>
      <c r="DK16" s="271" t="str">
        <f ca="true">+IF(OFFSET('Sanitation Data'!$I$29,0,10*ROW('Sanitation Data'!I10))="","",OFFSET('Sanitation Data'!$I$29,0,10*ROW('Sanitation Data'!I10)))</f>
        <v/>
      </c>
      <c r="DL16" s="271" t="str">
        <f ca="true">+IF(OFFSET('Sanitation Data'!$I$30,0,10*ROW('Sanitation Data'!I10))="","",OFFSET('Sanitation Data'!$I$30,0,10*ROW('Sanitation Data'!I10)))</f>
        <v/>
      </c>
      <c r="DM16" s="271" t="str">
        <f ca="true">+IF(OFFSET('Sanitation Data'!$I$31,0,10*ROW('Sanitation Data'!I10))="","",OFFSET('Sanitation Data'!$I$31,0,10*ROW('Sanitation Data'!I10)))</f>
        <v/>
      </c>
      <c r="DN16" s="271" t="str">
        <f ca="true">+IF(OFFSET('Sanitation Data'!$I$32,0,10*ROW('Sanitation Data'!I10))="","",OFFSET('Sanitation Data'!$I$32,0,10*ROW('Sanitation Data'!I10)))</f>
        <v/>
      </c>
      <c r="DO16" s="271" t="str">
        <f ca="true">+IF(OFFSET('Hygiene Data'!$D$11,0,10*ROW('Hygiene Data'!D10))="","",OFFSET('Hygiene Data'!$D$11,0,10*ROW('Hygiene Data'!D10)))</f>
        <v/>
      </c>
      <c r="DP16" s="271" t="str">
        <f ca="true">+IF(OFFSET('Hygiene Data'!$D$12,0,10*ROW('Hygiene Data'!D10))="","",OFFSET('Hygiene Data'!$D$12,0,10*ROW('Hygiene Data'!D10)))</f>
        <v/>
      </c>
      <c r="DQ16" s="271" t="str">
        <f ca="true">+IF(OFFSET('Hygiene Data'!$D$13,0,10*ROW('Hygiene Data'!D10))="","",OFFSET('Hygiene Data'!$D$13,0,10*ROW('Hygiene Data'!D10)))</f>
        <v/>
      </c>
      <c r="DR16" s="271" t="str">
        <f ca="true">+IF(OFFSET('Hygiene Data'!$E$11,0,10*ROW('Hygiene Data'!E10))="","",OFFSET('Hygiene Data'!$E$11,0,10*ROW('Hygiene Data'!E10)))</f>
        <v/>
      </c>
      <c r="DS16" s="271" t="str">
        <f ca="true">+IF(OFFSET('Hygiene Data'!$E$12,0,10*ROW('Hygiene Data'!E10))="","",OFFSET('Hygiene Data'!$E$12,0,10*ROW('Hygiene Data'!E10)))</f>
        <v/>
      </c>
      <c r="DT16" s="271" t="str">
        <f ca="true">+IF(OFFSET('Hygiene Data'!$E$13,0,10*ROW('Hygiene Data'!E10))="","",OFFSET('Hygiene Data'!$E$13,0,10*ROW('Hygiene Data'!E10)))</f>
        <v/>
      </c>
      <c r="DU16" s="271" t="str">
        <f ca="true">+IF(OFFSET('Hygiene Data'!$F$11,0,10*ROW('Hygiene Data'!F10))="","",OFFSET('Hygiene Data'!$F$11,0,10*ROW('Hygiene Data'!F10)))</f>
        <v/>
      </c>
      <c r="DV16" s="271" t="str">
        <f ca="true">+IF(OFFSET('Hygiene Data'!$F$12,0,10*ROW('Hygiene Data'!F10))="","",OFFSET('Hygiene Data'!$F$12,0,10*ROW('Hygiene Data'!F10)))</f>
        <v/>
      </c>
      <c r="DW16" s="271" t="str">
        <f ca="true">+IF(OFFSET('Hygiene Data'!$F$13,0,10*ROW('Hygiene Data'!F10))="","",OFFSET('Hygiene Data'!$F$13,0,10*ROW('Hygiene Data'!F10)))</f>
        <v/>
      </c>
      <c r="DX16" s="271" t="str">
        <f ca="true">+IF(OFFSET('Hygiene Data'!$G$11,0,10*ROW('Hygiene Data'!G10))="","",OFFSET('Hygiene Data'!$G$11,0,10*ROW('Hygiene Data'!G10)))</f>
        <v/>
      </c>
      <c r="DY16" s="271" t="str">
        <f ca="true">+IF(OFFSET('Hygiene Data'!$G$12,0,10*ROW('Hygiene Data'!G10))="","",OFFSET('Hygiene Data'!$G$12,0,10*ROW('Hygiene Data'!G10)))</f>
        <v/>
      </c>
      <c r="DZ16" s="271" t="str">
        <f ca="true">+IF(OFFSET('Hygiene Data'!$G$13,0,10*ROW('Hygiene Data'!G10))="","",OFFSET('Hygiene Data'!$G$13,0,10*ROW('Hygiene Data'!G10)))</f>
        <v/>
      </c>
      <c r="EA16" s="271" t="str">
        <f ca="true">+IF(OFFSET('Hygiene Data'!$H$11,0,10*ROW('Hygiene Data'!H10))="","",OFFSET('Hygiene Data'!$H$11,0,10*ROW('Hygiene Data'!H10)))</f>
        <v/>
      </c>
      <c r="EB16" s="271" t="str">
        <f ca="true">+IF(OFFSET('Hygiene Data'!$H$12,0,10*ROW('Hygiene Data'!H10))="","",OFFSET('Hygiene Data'!$H$12,0,10*ROW('Hygiene Data'!H10)))</f>
        <v/>
      </c>
      <c r="EC16" s="271" t="str">
        <f ca="true">+IF(OFFSET('Hygiene Data'!$H$13,0,10*ROW('Hygiene Data'!H10))="","",OFFSET('Hygiene Data'!$H$13,0,10*ROW('Hygiene Data'!H10)))</f>
        <v/>
      </c>
      <c r="ED16" s="271" t="str">
        <f ca="true">+IF(OFFSET('Hygiene Data'!$I$11,0,10*ROW('Hygiene Data'!I10))="","",OFFSET('Hygiene Data'!$I$11,0,10*ROW('Hygiene Data'!I10)))</f>
        <v/>
      </c>
      <c r="EE16" s="271" t="str">
        <f ca="true">+IF(OFFSET('Hygiene Data'!$I$12,0,10*ROW('Hygiene Data'!I10))="","",OFFSET('Hygiene Data'!$I$12,0,10*ROW('Hygiene Data'!I10)))</f>
        <v/>
      </c>
      <c r="EF16" s="271" t="str">
        <f ca="true">+IF(OFFSET('Hygiene Data'!$I$13,0,10*ROW('Hygiene Data'!I10))="","",OFFSET('Hygiene Data'!$I$13,0,10*ROW('Hygiene Data'!I10)))</f>
        <v/>
      </c>
    </row>
    <row xmlns:x14ac="http://schemas.microsoft.com/office/spreadsheetml/2009/9/ac" r="17" x14ac:dyDescent="0.2">
      <c r="A17" s="35" t="str">
        <f ca="true">+IF(OFFSET('Water Data'!$B$2,0,10*ROW('Water Data'!E11))="","",OFFSET('Water Data'!$B$2,0,10*ROW('Water Data'!E11)))</f>
        <v/>
      </c>
      <c r="B17" s="35" t="str">
        <f ca="true">+IF(OFFSET('Water Data'!$C$2,0,10*ROW('Water Data'!F11))="","",OFFSET('Water Data'!$C$2,0,10*ROW('Water Data'!F11)))</f>
        <v/>
      </c>
      <c r="C17" s="327" t="str">
        <f t="shared" ca="true" si="0"/>
        <v/>
      </c>
      <c r="D17" s="91"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1"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1"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1"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1"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1"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1"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1"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1"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1"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1"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1"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1"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1"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1"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1"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1"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1"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2"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2"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2"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2"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2"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2"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2"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2"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2"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2"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2"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2"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2"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2"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2"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2"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2"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2"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2"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2"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2"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2"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2"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2"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2"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2"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2"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2"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2"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2"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3"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3"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3"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3"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3"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3"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3"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3"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3"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3"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3"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3"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3"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3"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3"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3"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3"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3"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1"/>
      <c r="BS17" s="271" t="str">
        <f ca="true">+IF(OFFSET('Water Data'!$D$27,0,10*ROW('Water Data'!D11))="","",OFFSET('Water Data'!$D$27,0,10*ROW('Water Data'!D11)))</f>
        <v/>
      </c>
      <c r="BT17" s="271" t="str">
        <f ca="true">+IF(OFFSET('Water Data'!$D$28,0,10*ROW('Water Data'!D11))="","",OFFSET('Water Data'!$D$28,0,10*ROW('Water Data'!D11)))</f>
        <v/>
      </c>
      <c r="BU17" s="271" t="str">
        <f ca="true">+IF(OFFSET('Water Data'!$D$29,0,10*ROW('Water Data'!D11))="","",OFFSET('Water Data'!$D$29,0,10*ROW('Water Data'!D11)))</f>
        <v/>
      </c>
      <c r="BV17" s="271" t="str">
        <f ca="true">+IF(OFFSET('Water Data'!$E$27,0,10*ROW('Water Data'!E11))="","",OFFSET('Water Data'!$E$27,0,10*ROW('Water Data'!E11)))</f>
        <v/>
      </c>
      <c r="BW17" s="271" t="str">
        <f ca="true">+IF(OFFSET('Water Data'!$E$28,0,10*ROW('Water Data'!E11))="","",OFFSET('Water Data'!$E$28,0,10*ROW('Water Data'!E11)))</f>
        <v/>
      </c>
      <c r="BX17" s="271" t="str">
        <f ca="true">+IF(OFFSET('Water Data'!$E$29,0,10*ROW('Water Data'!E11))="","",OFFSET('Water Data'!$E$29,0,10*ROW('Water Data'!E11)))</f>
        <v/>
      </c>
      <c r="BY17" s="271" t="str">
        <f ca="true">+IF(OFFSET('Water Data'!$F$27,0,10*ROW('Water Data'!F11))="","",OFFSET('Water Data'!$F$27,0,10*ROW('Water Data'!F11)))</f>
        <v/>
      </c>
      <c r="BZ17" s="271" t="str">
        <f ca="true">+IF(OFFSET('Water Data'!$F$28,0,10*ROW('Water Data'!F11))="","",OFFSET('Water Data'!$F$28,0,10*ROW('Water Data'!F11)))</f>
        <v/>
      </c>
      <c r="CA17" s="271" t="str">
        <f ca="true">+IF(OFFSET('Water Data'!$F$29,0,10*ROW('Water Data'!F11))="","",OFFSET('Water Data'!$F$29,0,10*ROW('Water Data'!F11)))</f>
        <v/>
      </c>
      <c r="CB17" s="271" t="str">
        <f ca="true">+IF(OFFSET('Water Data'!$G$27,0,10*ROW('Water Data'!G11))="","",OFFSET('Water Data'!$G$27,0,10*ROW('Water Data'!G11)))</f>
        <v/>
      </c>
      <c r="CC17" s="271" t="str">
        <f ca="true">+IF(OFFSET('Water Data'!$G$28,0,10*ROW('Water Data'!G11))="","",OFFSET('Water Data'!$G$28,0,10*ROW('Water Data'!G11)))</f>
        <v/>
      </c>
      <c r="CD17" s="271" t="str">
        <f ca="true">+IF(OFFSET('Water Data'!$G$29,0,10*ROW('Water Data'!G11))="","",OFFSET('Water Data'!$G$29,0,10*ROW('Water Data'!G11)))</f>
        <v/>
      </c>
      <c r="CE17" s="271" t="str">
        <f ca="true">+IF(OFFSET('Water Data'!$H$27,0,10*ROW('Water Data'!H11))="","",OFFSET('Water Data'!$H$27,0,10*ROW('Water Data'!H11)))</f>
        <v/>
      </c>
      <c r="CF17" s="271" t="str">
        <f ca="true">+IF(OFFSET('Water Data'!$H$28,0,10*ROW('Water Data'!H11))="","",OFFSET('Water Data'!$H$28,0,10*ROW('Water Data'!H11)))</f>
        <v/>
      </c>
      <c r="CG17" s="271" t="str">
        <f ca="true">+IF(OFFSET('Water Data'!$H$29,0,10*ROW('Water Data'!H11))="","",OFFSET('Water Data'!$H$29,0,10*ROW('Water Data'!H11)))</f>
        <v/>
      </c>
      <c r="CH17" s="271" t="str">
        <f ca="true">+IF(OFFSET('Water Data'!$I$27,0,10*ROW('Water Data'!I11))="","",OFFSET('Water Data'!$I$27,0,10*ROW('Water Data'!I11)))</f>
        <v/>
      </c>
      <c r="CI17" s="271" t="str">
        <f ca="true">+IF(OFFSET('Water Data'!$I$28,0,10*ROW('Water Data'!I11))="","",OFFSET('Water Data'!$I$28,0,10*ROW('Water Data'!I11)))</f>
        <v/>
      </c>
      <c r="CJ17" s="271" t="str">
        <f ca="true">+IF(OFFSET('Water Data'!$I$29,0,10*ROW('Water Data'!I11))="","",OFFSET('Water Data'!$I$29,0,10*ROW('Water Data'!I11)))</f>
        <v/>
      </c>
      <c r="CK17" s="271" t="str">
        <f ca="true">+IF(OFFSET('Sanitation Data'!$D$28,0,10*ROW('Sanitation Data'!D11))="","",OFFSET('Sanitation Data'!$D$28,0,10*ROW('Sanitation Data'!D11)))</f>
        <v/>
      </c>
      <c r="CL17" s="271" t="str">
        <f ca="true">+IF(OFFSET('Sanitation Data'!$D$29,0,10*ROW('Sanitation Data'!D11))="","",OFFSET('Sanitation Data'!$D$29,0,10*ROW('Sanitation Data'!D11)))</f>
        <v/>
      </c>
      <c r="CM17" s="271" t="str">
        <f ca="true">+IF(OFFSET('Sanitation Data'!$D$30,0,10*ROW('Sanitation Data'!D11))="","",OFFSET('Sanitation Data'!$D$30,0,10*ROW('Sanitation Data'!D11)))</f>
        <v/>
      </c>
      <c r="CN17" s="271" t="str">
        <f ca="true">+IF(OFFSET('Sanitation Data'!$D$31,0,10*ROW('Sanitation Data'!D11))="","",OFFSET('Sanitation Data'!$D$31,0,10*ROW('Sanitation Data'!D11)))</f>
        <v/>
      </c>
      <c r="CO17" s="271" t="str">
        <f ca="true">+IF(OFFSET('Sanitation Data'!$D$32,0,10*ROW('Sanitation Data'!D11))="","",OFFSET('Sanitation Data'!$D$32,0,10*ROW('Sanitation Data'!D11)))</f>
        <v/>
      </c>
      <c r="CP17" s="271" t="str">
        <f ca="true">+IF(OFFSET('Sanitation Data'!$E$28,0,10*ROW('Sanitation Data'!E11))="","",OFFSET('Sanitation Data'!$E$28,0,10*ROW('Sanitation Data'!E11)))</f>
        <v/>
      </c>
      <c r="CQ17" s="271" t="str">
        <f ca="true">+IF(OFFSET('Sanitation Data'!$E$29,0,10*ROW('Sanitation Data'!E11))="","",OFFSET('Sanitation Data'!$E$29,0,10*ROW('Sanitation Data'!E11)))</f>
        <v/>
      </c>
      <c r="CR17" s="271" t="str">
        <f ca="true">+IF(OFFSET('Sanitation Data'!$E$30,0,10*ROW('Sanitation Data'!E11))="","",OFFSET('Sanitation Data'!$E$30,0,10*ROW('Sanitation Data'!E11)))</f>
        <v/>
      </c>
      <c r="CS17" s="271" t="str">
        <f ca="true">+IF(OFFSET('Sanitation Data'!$E$31,0,10*ROW('Sanitation Data'!E11))="","",OFFSET('Sanitation Data'!$E$31,0,10*ROW('Sanitation Data'!E11)))</f>
        <v/>
      </c>
      <c r="CT17" s="271" t="str">
        <f ca="true">+IF(OFFSET('Sanitation Data'!$E$32,0,10*ROW('Sanitation Data'!E11))="","",OFFSET('Sanitation Data'!$E$32,0,10*ROW('Sanitation Data'!E11)))</f>
        <v/>
      </c>
      <c r="CU17" s="271" t="str">
        <f ca="true">+IF(OFFSET('Sanitation Data'!$F$28,0,10*ROW('Sanitation Data'!F11))="","",OFFSET('Sanitation Data'!$F$28,0,10*ROW('Sanitation Data'!F11)))</f>
        <v/>
      </c>
      <c r="CV17" s="271" t="str">
        <f ca="true">+IF(OFFSET('Sanitation Data'!$F$29,0,10*ROW('Sanitation Data'!F11))="","",OFFSET('Sanitation Data'!$F$29,0,10*ROW('Sanitation Data'!F11)))</f>
        <v/>
      </c>
      <c r="CW17" s="271" t="str">
        <f ca="true">+IF(OFFSET('Sanitation Data'!$F$30,0,10*ROW('Sanitation Data'!F11))="","",OFFSET('Sanitation Data'!$F$30,0,10*ROW('Sanitation Data'!F11)))</f>
        <v/>
      </c>
      <c r="CX17" s="271" t="str">
        <f ca="true">+IF(OFFSET('Sanitation Data'!$F$31,0,10*ROW('Sanitation Data'!F11))="","",OFFSET('Sanitation Data'!$F$31,0,10*ROW('Sanitation Data'!F11)))</f>
        <v/>
      </c>
      <c r="CY17" s="271" t="str">
        <f ca="true">+IF(OFFSET('Sanitation Data'!$F$32,0,10*ROW('Sanitation Data'!F11))="","",OFFSET('Sanitation Data'!$F$32,0,10*ROW('Sanitation Data'!F11)))</f>
        <v/>
      </c>
      <c r="CZ17" s="271" t="str">
        <f ca="true">+IF(OFFSET('Sanitation Data'!$G$28,0,10*ROW('Sanitation Data'!G11))="","",OFFSET('Sanitation Data'!$G$28,0,10*ROW('Sanitation Data'!G11)))</f>
        <v/>
      </c>
      <c r="DA17" s="271" t="str">
        <f ca="true">+IF(OFFSET('Sanitation Data'!$G$29,0,10*ROW('Sanitation Data'!G11))="","",OFFSET('Sanitation Data'!$G$29,0,10*ROW('Sanitation Data'!G11)))</f>
        <v/>
      </c>
      <c r="DB17" s="271" t="str">
        <f ca="true">+IF(OFFSET('Sanitation Data'!$G$30,0,10*ROW('Sanitation Data'!G11))="","",OFFSET('Sanitation Data'!$G$30,0,10*ROW('Sanitation Data'!G11)))</f>
        <v/>
      </c>
      <c r="DC17" s="271" t="str">
        <f ca="true">+IF(OFFSET('Sanitation Data'!$G$31,0,10*ROW('Sanitation Data'!G11))="","",OFFSET('Sanitation Data'!$G$31,0,10*ROW('Sanitation Data'!G11)))</f>
        <v/>
      </c>
      <c r="DD17" s="271" t="str">
        <f ca="true">+IF(OFFSET('Sanitation Data'!$G$32,0,10*ROW('Sanitation Data'!G11))="","",OFFSET('Sanitation Data'!$G$32,0,10*ROW('Sanitation Data'!G11)))</f>
        <v/>
      </c>
      <c r="DE17" s="271" t="str">
        <f ca="true">+IF(OFFSET('Sanitation Data'!$H$28,0,10*ROW('Sanitation Data'!H11))="","",OFFSET('Sanitation Data'!$H$28,0,10*ROW('Sanitation Data'!H11)))</f>
        <v/>
      </c>
      <c r="DF17" s="271" t="str">
        <f ca="true">+IF(OFFSET('Sanitation Data'!$H$29,0,10*ROW('Sanitation Data'!H11))="","",OFFSET('Sanitation Data'!$H$29,0,10*ROW('Sanitation Data'!H11)))</f>
        <v/>
      </c>
      <c r="DG17" s="271" t="str">
        <f ca="true">+IF(OFFSET('Sanitation Data'!$H$30,0,10*ROW('Sanitation Data'!H11))="","",OFFSET('Sanitation Data'!$H$30,0,10*ROW('Sanitation Data'!H11)))</f>
        <v/>
      </c>
      <c r="DH17" s="271" t="str">
        <f ca="true">+IF(OFFSET('Sanitation Data'!$H$31,0,10*ROW('Sanitation Data'!H11))="","",OFFSET('Sanitation Data'!$H$31,0,10*ROW('Sanitation Data'!H11)))</f>
        <v/>
      </c>
      <c r="DI17" s="271" t="str">
        <f ca="true">+IF(OFFSET('Sanitation Data'!$H$32,0,10*ROW('Sanitation Data'!H11))="","",OFFSET('Sanitation Data'!$H$32,0,10*ROW('Sanitation Data'!H11)))</f>
        <v/>
      </c>
      <c r="DJ17" s="271" t="str">
        <f ca="true">+IF(OFFSET('Sanitation Data'!$I$28,0,10*ROW('Sanitation Data'!I11))="","",OFFSET('Sanitation Data'!$I$28,0,10*ROW('Sanitation Data'!I11)))</f>
        <v/>
      </c>
      <c r="DK17" s="271" t="str">
        <f ca="true">+IF(OFFSET('Sanitation Data'!$I$29,0,10*ROW('Sanitation Data'!I11))="","",OFFSET('Sanitation Data'!$I$29,0,10*ROW('Sanitation Data'!I11)))</f>
        <v/>
      </c>
      <c r="DL17" s="271" t="str">
        <f ca="true">+IF(OFFSET('Sanitation Data'!$I$30,0,10*ROW('Sanitation Data'!I11))="","",OFFSET('Sanitation Data'!$I$30,0,10*ROW('Sanitation Data'!I11)))</f>
        <v/>
      </c>
      <c r="DM17" s="271" t="str">
        <f ca="true">+IF(OFFSET('Sanitation Data'!$I$31,0,10*ROW('Sanitation Data'!I11))="","",OFFSET('Sanitation Data'!$I$31,0,10*ROW('Sanitation Data'!I11)))</f>
        <v/>
      </c>
      <c r="DN17" s="271" t="str">
        <f ca="true">+IF(OFFSET('Sanitation Data'!$I$32,0,10*ROW('Sanitation Data'!I11))="","",OFFSET('Sanitation Data'!$I$32,0,10*ROW('Sanitation Data'!I11)))</f>
        <v/>
      </c>
      <c r="DO17" s="271" t="str">
        <f ca="true">+IF(OFFSET('Hygiene Data'!$D$11,0,10*ROW('Hygiene Data'!D11))="","",OFFSET('Hygiene Data'!$D$11,0,10*ROW('Hygiene Data'!D11)))</f>
        <v/>
      </c>
      <c r="DP17" s="271" t="str">
        <f ca="true">+IF(OFFSET('Hygiene Data'!$D$12,0,10*ROW('Hygiene Data'!D11))="","",OFFSET('Hygiene Data'!$D$12,0,10*ROW('Hygiene Data'!D11)))</f>
        <v/>
      </c>
      <c r="DQ17" s="271" t="str">
        <f ca="true">+IF(OFFSET('Hygiene Data'!$D$13,0,10*ROW('Hygiene Data'!D11))="","",OFFSET('Hygiene Data'!$D$13,0,10*ROW('Hygiene Data'!D11)))</f>
        <v/>
      </c>
      <c r="DR17" s="271" t="str">
        <f ca="true">+IF(OFFSET('Hygiene Data'!$E$11,0,10*ROW('Hygiene Data'!E11))="","",OFFSET('Hygiene Data'!$E$11,0,10*ROW('Hygiene Data'!E11)))</f>
        <v/>
      </c>
      <c r="DS17" s="271" t="str">
        <f ca="true">+IF(OFFSET('Hygiene Data'!$E$12,0,10*ROW('Hygiene Data'!E11))="","",OFFSET('Hygiene Data'!$E$12,0,10*ROW('Hygiene Data'!E11)))</f>
        <v/>
      </c>
      <c r="DT17" s="271" t="str">
        <f ca="true">+IF(OFFSET('Hygiene Data'!$E$13,0,10*ROW('Hygiene Data'!E11))="","",OFFSET('Hygiene Data'!$E$13,0,10*ROW('Hygiene Data'!E11)))</f>
        <v/>
      </c>
      <c r="DU17" s="271" t="str">
        <f ca="true">+IF(OFFSET('Hygiene Data'!$F$11,0,10*ROW('Hygiene Data'!F11))="","",OFFSET('Hygiene Data'!$F$11,0,10*ROW('Hygiene Data'!F11)))</f>
        <v/>
      </c>
      <c r="DV17" s="271" t="str">
        <f ca="true">+IF(OFFSET('Hygiene Data'!$F$12,0,10*ROW('Hygiene Data'!F11))="","",OFFSET('Hygiene Data'!$F$12,0,10*ROW('Hygiene Data'!F11)))</f>
        <v/>
      </c>
      <c r="DW17" s="271" t="str">
        <f ca="true">+IF(OFFSET('Hygiene Data'!$F$13,0,10*ROW('Hygiene Data'!F11))="","",OFFSET('Hygiene Data'!$F$13,0,10*ROW('Hygiene Data'!F11)))</f>
        <v/>
      </c>
      <c r="DX17" s="271" t="str">
        <f ca="true">+IF(OFFSET('Hygiene Data'!$G$11,0,10*ROW('Hygiene Data'!G11))="","",OFFSET('Hygiene Data'!$G$11,0,10*ROW('Hygiene Data'!G11)))</f>
        <v/>
      </c>
      <c r="DY17" s="271" t="str">
        <f ca="true">+IF(OFFSET('Hygiene Data'!$G$12,0,10*ROW('Hygiene Data'!G11))="","",OFFSET('Hygiene Data'!$G$12,0,10*ROW('Hygiene Data'!G11)))</f>
        <v/>
      </c>
      <c r="DZ17" s="271" t="str">
        <f ca="true">+IF(OFFSET('Hygiene Data'!$G$13,0,10*ROW('Hygiene Data'!G11))="","",OFFSET('Hygiene Data'!$G$13,0,10*ROW('Hygiene Data'!G11)))</f>
        <v/>
      </c>
      <c r="EA17" s="271" t="str">
        <f ca="true">+IF(OFFSET('Hygiene Data'!$H$11,0,10*ROW('Hygiene Data'!H11))="","",OFFSET('Hygiene Data'!$H$11,0,10*ROW('Hygiene Data'!H11)))</f>
        <v/>
      </c>
      <c r="EB17" s="271" t="str">
        <f ca="true">+IF(OFFSET('Hygiene Data'!$H$12,0,10*ROW('Hygiene Data'!H11))="","",OFFSET('Hygiene Data'!$H$12,0,10*ROW('Hygiene Data'!H11)))</f>
        <v/>
      </c>
      <c r="EC17" s="271" t="str">
        <f ca="true">+IF(OFFSET('Hygiene Data'!$H$13,0,10*ROW('Hygiene Data'!H11))="","",OFFSET('Hygiene Data'!$H$13,0,10*ROW('Hygiene Data'!H11)))</f>
        <v/>
      </c>
      <c r="ED17" s="271" t="str">
        <f ca="true">+IF(OFFSET('Hygiene Data'!$I$11,0,10*ROW('Hygiene Data'!I11))="","",OFFSET('Hygiene Data'!$I$11,0,10*ROW('Hygiene Data'!I11)))</f>
        <v/>
      </c>
      <c r="EE17" s="271" t="str">
        <f ca="true">+IF(OFFSET('Hygiene Data'!$I$12,0,10*ROW('Hygiene Data'!I11))="","",OFFSET('Hygiene Data'!$I$12,0,10*ROW('Hygiene Data'!I11)))</f>
        <v/>
      </c>
      <c r="EF17" s="271" t="str">
        <f ca="true">+IF(OFFSET('Hygiene Data'!$I$13,0,10*ROW('Hygiene Data'!I11))="","",OFFSET('Hygiene Data'!$I$13,0,10*ROW('Hygiene Data'!I11)))</f>
        <v/>
      </c>
    </row>
    <row xmlns:x14ac="http://schemas.microsoft.com/office/spreadsheetml/2009/9/ac" r="18" x14ac:dyDescent="0.2">
      <c r="A18" s="35" t="str">
        <f ca="true">+IF(OFFSET('Water Data'!$B$2,0,10*ROW('Water Data'!E12))="","",OFFSET('Water Data'!$B$2,0,10*ROW('Water Data'!E12)))</f>
        <v/>
      </c>
      <c r="B18" s="35" t="str">
        <f ca="true">+IF(OFFSET('Water Data'!$C$2,0,10*ROW('Water Data'!F12))="","",OFFSET('Water Data'!$C$2,0,10*ROW('Water Data'!F12)))</f>
        <v/>
      </c>
      <c r="C18" s="327" t="str">
        <f t="shared" ca="true" si="0"/>
        <v/>
      </c>
      <c r="D18" s="91"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1"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1"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1"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1"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1"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1"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1"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1"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1"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1"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1"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1"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1"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1"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1"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1"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1"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2"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2"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2"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2"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2"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2"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2"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2"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2"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2"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2"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2"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2"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2"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2"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2"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2"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2"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2"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2"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2"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2"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2"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2"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2"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2"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2"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2"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2"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2"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3"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3"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3"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3"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3"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3"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3"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3"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3"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3"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3"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3"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3"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3"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3"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3"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3"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3"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1"/>
      <c r="BS18" s="271" t="str">
        <f ca="true">+IF(OFFSET('Water Data'!$D$27,0,10*ROW('Water Data'!D12))="","",OFFSET('Water Data'!$D$27,0,10*ROW('Water Data'!D12)))</f>
        <v/>
      </c>
      <c r="BT18" s="271" t="str">
        <f ca="true">+IF(OFFSET('Water Data'!$D$28,0,10*ROW('Water Data'!D12))="","",OFFSET('Water Data'!$D$28,0,10*ROW('Water Data'!D12)))</f>
        <v/>
      </c>
      <c r="BU18" s="271" t="str">
        <f ca="true">+IF(OFFSET('Water Data'!$D$29,0,10*ROW('Water Data'!D12))="","",OFFSET('Water Data'!$D$29,0,10*ROW('Water Data'!D12)))</f>
        <v/>
      </c>
      <c r="BV18" s="271" t="str">
        <f ca="true">+IF(OFFSET('Water Data'!$E$27,0,10*ROW('Water Data'!E12))="","",OFFSET('Water Data'!$E$27,0,10*ROW('Water Data'!E12)))</f>
        <v/>
      </c>
      <c r="BW18" s="271" t="str">
        <f ca="true">+IF(OFFSET('Water Data'!$E$28,0,10*ROW('Water Data'!E12))="","",OFFSET('Water Data'!$E$28,0,10*ROW('Water Data'!E12)))</f>
        <v/>
      </c>
      <c r="BX18" s="271" t="str">
        <f ca="true">+IF(OFFSET('Water Data'!$E$29,0,10*ROW('Water Data'!E12))="","",OFFSET('Water Data'!$E$29,0,10*ROW('Water Data'!E12)))</f>
        <v/>
      </c>
      <c r="BY18" s="271" t="str">
        <f ca="true">+IF(OFFSET('Water Data'!$F$27,0,10*ROW('Water Data'!F12))="","",OFFSET('Water Data'!$F$27,0,10*ROW('Water Data'!F12)))</f>
        <v/>
      </c>
      <c r="BZ18" s="271" t="str">
        <f ca="true">+IF(OFFSET('Water Data'!$F$28,0,10*ROW('Water Data'!F12))="","",OFFSET('Water Data'!$F$28,0,10*ROW('Water Data'!F12)))</f>
        <v/>
      </c>
      <c r="CA18" s="271" t="str">
        <f ca="true">+IF(OFFSET('Water Data'!$F$29,0,10*ROW('Water Data'!F12))="","",OFFSET('Water Data'!$F$29,0,10*ROW('Water Data'!F12)))</f>
        <v/>
      </c>
      <c r="CB18" s="271" t="str">
        <f ca="true">+IF(OFFSET('Water Data'!$G$27,0,10*ROW('Water Data'!G12))="","",OFFSET('Water Data'!$G$27,0,10*ROW('Water Data'!G12)))</f>
        <v/>
      </c>
      <c r="CC18" s="271" t="str">
        <f ca="true">+IF(OFFSET('Water Data'!$G$28,0,10*ROW('Water Data'!G12))="","",OFFSET('Water Data'!$G$28,0,10*ROW('Water Data'!G12)))</f>
        <v/>
      </c>
      <c r="CD18" s="271" t="str">
        <f ca="true">+IF(OFFSET('Water Data'!$G$29,0,10*ROW('Water Data'!G12))="","",OFFSET('Water Data'!$G$29,0,10*ROW('Water Data'!G12)))</f>
        <v/>
      </c>
      <c r="CE18" s="271" t="str">
        <f ca="true">+IF(OFFSET('Water Data'!$H$27,0,10*ROW('Water Data'!H12))="","",OFFSET('Water Data'!$H$27,0,10*ROW('Water Data'!H12)))</f>
        <v/>
      </c>
      <c r="CF18" s="271" t="str">
        <f ca="true">+IF(OFFSET('Water Data'!$H$28,0,10*ROW('Water Data'!H12))="","",OFFSET('Water Data'!$H$28,0,10*ROW('Water Data'!H12)))</f>
        <v/>
      </c>
      <c r="CG18" s="271" t="str">
        <f ca="true">+IF(OFFSET('Water Data'!$H$29,0,10*ROW('Water Data'!H12))="","",OFFSET('Water Data'!$H$29,0,10*ROW('Water Data'!H12)))</f>
        <v/>
      </c>
      <c r="CH18" s="271" t="str">
        <f ca="true">+IF(OFFSET('Water Data'!$I$27,0,10*ROW('Water Data'!I12))="","",OFFSET('Water Data'!$I$27,0,10*ROW('Water Data'!I12)))</f>
        <v/>
      </c>
      <c r="CI18" s="271" t="str">
        <f ca="true">+IF(OFFSET('Water Data'!$I$28,0,10*ROW('Water Data'!I12))="","",OFFSET('Water Data'!$I$28,0,10*ROW('Water Data'!I12)))</f>
        <v/>
      </c>
      <c r="CJ18" s="271" t="str">
        <f ca="true">+IF(OFFSET('Water Data'!$I$29,0,10*ROW('Water Data'!I12))="","",OFFSET('Water Data'!$I$29,0,10*ROW('Water Data'!I12)))</f>
        <v/>
      </c>
      <c r="CK18" s="271" t="str">
        <f ca="true">+IF(OFFSET('Sanitation Data'!$D$28,0,10*ROW('Sanitation Data'!D12))="","",OFFSET('Sanitation Data'!$D$28,0,10*ROW('Sanitation Data'!D12)))</f>
        <v/>
      </c>
      <c r="CL18" s="271" t="str">
        <f ca="true">+IF(OFFSET('Sanitation Data'!$D$29,0,10*ROW('Sanitation Data'!D12))="","",OFFSET('Sanitation Data'!$D$29,0,10*ROW('Sanitation Data'!D12)))</f>
        <v/>
      </c>
      <c r="CM18" s="271" t="str">
        <f ca="true">+IF(OFFSET('Sanitation Data'!$D$30,0,10*ROW('Sanitation Data'!D12))="","",OFFSET('Sanitation Data'!$D$30,0,10*ROW('Sanitation Data'!D12)))</f>
        <v/>
      </c>
      <c r="CN18" s="271" t="str">
        <f ca="true">+IF(OFFSET('Sanitation Data'!$D$31,0,10*ROW('Sanitation Data'!D12))="","",OFFSET('Sanitation Data'!$D$31,0,10*ROW('Sanitation Data'!D12)))</f>
        <v/>
      </c>
      <c r="CO18" s="271" t="str">
        <f ca="true">+IF(OFFSET('Sanitation Data'!$D$32,0,10*ROW('Sanitation Data'!D12))="","",OFFSET('Sanitation Data'!$D$32,0,10*ROW('Sanitation Data'!D12)))</f>
        <v/>
      </c>
      <c r="CP18" s="271" t="str">
        <f ca="true">+IF(OFFSET('Sanitation Data'!$E$28,0,10*ROW('Sanitation Data'!E12))="","",OFFSET('Sanitation Data'!$E$28,0,10*ROW('Sanitation Data'!E12)))</f>
        <v/>
      </c>
      <c r="CQ18" s="271" t="str">
        <f ca="true">+IF(OFFSET('Sanitation Data'!$E$29,0,10*ROW('Sanitation Data'!E12))="","",OFFSET('Sanitation Data'!$E$29,0,10*ROW('Sanitation Data'!E12)))</f>
        <v/>
      </c>
      <c r="CR18" s="271" t="str">
        <f ca="true">+IF(OFFSET('Sanitation Data'!$E$30,0,10*ROW('Sanitation Data'!E12))="","",OFFSET('Sanitation Data'!$E$30,0,10*ROW('Sanitation Data'!E12)))</f>
        <v/>
      </c>
      <c r="CS18" s="271" t="str">
        <f ca="true">+IF(OFFSET('Sanitation Data'!$E$31,0,10*ROW('Sanitation Data'!E12))="","",OFFSET('Sanitation Data'!$E$31,0,10*ROW('Sanitation Data'!E12)))</f>
        <v/>
      </c>
      <c r="CT18" s="271" t="str">
        <f ca="true">+IF(OFFSET('Sanitation Data'!$E$32,0,10*ROW('Sanitation Data'!E12))="","",OFFSET('Sanitation Data'!$E$32,0,10*ROW('Sanitation Data'!E12)))</f>
        <v/>
      </c>
      <c r="CU18" s="271" t="str">
        <f ca="true">+IF(OFFSET('Sanitation Data'!$F$28,0,10*ROW('Sanitation Data'!F12))="","",OFFSET('Sanitation Data'!$F$28,0,10*ROW('Sanitation Data'!F12)))</f>
        <v/>
      </c>
      <c r="CV18" s="271" t="str">
        <f ca="true">+IF(OFFSET('Sanitation Data'!$F$29,0,10*ROW('Sanitation Data'!F12))="","",OFFSET('Sanitation Data'!$F$29,0,10*ROW('Sanitation Data'!F12)))</f>
        <v/>
      </c>
      <c r="CW18" s="271" t="str">
        <f ca="true">+IF(OFFSET('Sanitation Data'!$F$30,0,10*ROW('Sanitation Data'!F12))="","",OFFSET('Sanitation Data'!$F$30,0,10*ROW('Sanitation Data'!F12)))</f>
        <v/>
      </c>
      <c r="CX18" s="271" t="str">
        <f ca="true">+IF(OFFSET('Sanitation Data'!$F$31,0,10*ROW('Sanitation Data'!F12))="","",OFFSET('Sanitation Data'!$F$31,0,10*ROW('Sanitation Data'!F12)))</f>
        <v/>
      </c>
      <c r="CY18" s="271" t="str">
        <f ca="true">+IF(OFFSET('Sanitation Data'!$F$32,0,10*ROW('Sanitation Data'!F12))="","",OFFSET('Sanitation Data'!$F$32,0,10*ROW('Sanitation Data'!F12)))</f>
        <v/>
      </c>
      <c r="CZ18" s="271" t="str">
        <f ca="true">+IF(OFFSET('Sanitation Data'!$G$28,0,10*ROW('Sanitation Data'!G12))="","",OFFSET('Sanitation Data'!$G$28,0,10*ROW('Sanitation Data'!G12)))</f>
        <v/>
      </c>
      <c r="DA18" s="271" t="str">
        <f ca="true">+IF(OFFSET('Sanitation Data'!$G$29,0,10*ROW('Sanitation Data'!G12))="","",OFFSET('Sanitation Data'!$G$29,0,10*ROW('Sanitation Data'!G12)))</f>
        <v/>
      </c>
      <c r="DB18" s="271" t="str">
        <f ca="true">+IF(OFFSET('Sanitation Data'!$G$30,0,10*ROW('Sanitation Data'!G12))="","",OFFSET('Sanitation Data'!$G$30,0,10*ROW('Sanitation Data'!G12)))</f>
        <v/>
      </c>
      <c r="DC18" s="271" t="str">
        <f ca="true">+IF(OFFSET('Sanitation Data'!$G$31,0,10*ROW('Sanitation Data'!G12))="","",OFFSET('Sanitation Data'!$G$31,0,10*ROW('Sanitation Data'!G12)))</f>
        <v/>
      </c>
      <c r="DD18" s="271" t="str">
        <f ca="true">+IF(OFFSET('Sanitation Data'!$G$32,0,10*ROW('Sanitation Data'!G12))="","",OFFSET('Sanitation Data'!$G$32,0,10*ROW('Sanitation Data'!G12)))</f>
        <v/>
      </c>
      <c r="DE18" s="271" t="str">
        <f ca="true">+IF(OFFSET('Sanitation Data'!$H$28,0,10*ROW('Sanitation Data'!H12))="","",OFFSET('Sanitation Data'!$H$28,0,10*ROW('Sanitation Data'!H12)))</f>
        <v/>
      </c>
      <c r="DF18" s="271" t="str">
        <f ca="true">+IF(OFFSET('Sanitation Data'!$H$29,0,10*ROW('Sanitation Data'!H12))="","",OFFSET('Sanitation Data'!$H$29,0,10*ROW('Sanitation Data'!H12)))</f>
        <v/>
      </c>
      <c r="DG18" s="271" t="str">
        <f ca="true">+IF(OFFSET('Sanitation Data'!$H$30,0,10*ROW('Sanitation Data'!H12))="","",OFFSET('Sanitation Data'!$H$30,0,10*ROW('Sanitation Data'!H12)))</f>
        <v/>
      </c>
      <c r="DH18" s="271" t="str">
        <f ca="true">+IF(OFFSET('Sanitation Data'!$H$31,0,10*ROW('Sanitation Data'!H12))="","",OFFSET('Sanitation Data'!$H$31,0,10*ROW('Sanitation Data'!H12)))</f>
        <v/>
      </c>
      <c r="DI18" s="271" t="str">
        <f ca="true">+IF(OFFSET('Sanitation Data'!$H$32,0,10*ROW('Sanitation Data'!H12))="","",OFFSET('Sanitation Data'!$H$32,0,10*ROW('Sanitation Data'!H12)))</f>
        <v/>
      </c>
      <c r="DJ18" s="271" t="str">
        <f ca="true">+IF(OFFSET('Sanitation Data'!$I$28,0,10*ROW('Sanitation Data'!I12))="","",OFFSET('Sanitation Data'!$I$28,0,10*ROW('Sanitation Data'!I12)))</f>
        <v/>
      </c>
      <c r="DK18" s="271" t="str">
        <f ca="true">+IF(OFFSET('Sanitation Data'!$I$29,0,10*ROW('Sanitation Data'!I12))="","",OFFSET('Sanitation Data'!$I$29,0,10*ROW('Sanitation Data'!I12)))</f>
        <v/>
      </c>
      <c r="DL18" s="271" t="str">
        <f ca="true">+IF(OFFSET('Sanitation Data'!$I$30,0,10*ROW('Sanitation Data'!I12))="","",OFFSET('Sanitation Data'!$I$30,0,10*ROW('Sanitation Data'!I12)))</f>
        <v/>
      </c>
      <c r="DM18" s="271" t="str">
        <f ca="true">+IF(OFFSET('Sanitation Data'!$I$31,0,10*ROW('Sanitation Data'!I12))="","",OFFSET('Sanitation Data'!$I$31,0,10*ROW('Sanitation Data'!I12)))</f>
        <v/>
      </c>
      <c r="DN18" s="271" t="str">
        <f ca="true">+IF(OFFSET('Sanitation Data'!$I$32,0,10*ROW('Sanitation Data'!I12))="","",OFFSET('Sanitation Data'!$I$32,0,10*ROW('Sanitation Data'!I12)))</f>
        <v/>
      </c>
      <c r="DO18" s="271" t="str">
        <f ca="true">+IF(OFFSET('Hygiene Data'!$D$11,0,10*ROW('Hygiene Data'!D12))="","",OFFSET('Hygiene Data'!$D$11,0,10*ROW('Hygiene Data'!D12)))</f>
        <v/>
      </c>
      <c r="DP18" s="271" t="str">
        <f ca="true">+IF(OFFSET('Hygiene Data'!$D$12,0,10*ROW('Hygiene Data'!D12))="","",OFFSET('Hygiene Data'!$D$12,0,10*ROW('Hygiene Data'!D12)))</f>
        <v/>
      </c>
      <c r="DQ18" s="271" t="str">
        <f ca="true">+IF(OFFSET('Hygiene Data'!$D$13,0,10*ROW('Hygiene Data'!D12))="","",OFFSET('Hygiene Data'!$D$13,0,10*ROW('Hygiene Data'!D12)))</f>
        <v/>
      </c>
      <c r="DR18" s="271" t="str">
        <f ca="true">+IF(OFFSET('Hygiene Data'!$E$11,0,10*ROW('Hygiene Data'!E12))="","",OFFSET('Hygiene Data'!$E$11,0,10*ROW('Hygiene Data'!E12)))</f>
        <v/>
      </c>
      <c r="DS18" s="271" t="str">
        <f ca="true">+IF(OFFSET('Hygiene Data'!$E$12,0,10*ROW('Hygiene Data'!E12))="","",OFFSET('Hygiene Data'!$E$12,0,10*ROW('Hygiene Data'!E12)))</f>
        <v/>
      </c>
      <c r="DT18" s="271" t="str">
        <f ca="true">+IF(OFFSET('Hygiene Data'!$E$13,0,10*ROW('Hygiene Data'!E12))="","",OFFSET('Hygiene Data'!$E$13,0,10*ROW('Hygiene Data'!E12)))</f>
        <v/>
      </c>
      <c r="DU18" s="271" t="str">
        <f ca="true">+IF(OFFSET('Hygiene Data'!$F$11,0,10*ROW('Hygiene Data'!F12))="","",OFFSET('Hygiene Data'!$F$11,0,10*ROW('Hygiene Data'!F12)))</f>
        <v/>
      </c>
      <c r="DV18" s="271" t="str">
        <f ca="true">+IF(OFFSET('Hygiene Data'!$F$12,0,10*ROW('Hygiene Data'!F12))="","",OFFSET('Hygiene Data'!$F$12,0,10*ROW('Hygiene Data'!F12)))</f>
        <v/>
      </c>
      <c r="DW18" s="271" t="str">
        <f ca="true">+IF(OFFSET('Hygiene Data'!$F$13,0,10*ROW('Hygiene Data'!F12))="","",OFFSET('Hygiene Data'!$F$13,0,10*ROW('Hygiene Data'!F12)))</f>
        <v/>
      </c>
      <c r="DX18" s="271" t="str">
        <f ca="true">+IF(OFFSET('Hygiene Data'!$G$11,0,10*ROW('Hygiene Data'!G12))="","",OFFSET('Hygiene Data'!$G$11,0,10*ROW('Hygiene Data'!G12)))</f>
        <v/>
      </c>
      <c r="DY18" s="271" t="str">
        <f ca="true">+IF(OFFSET('Hygiene Data'!$G$12,0,10*ROW('Hygiene Data'!G12))="","",OFFSET('Hygiene Data'!$G$12,0,10*ROW('Hygiene Data'!G12)))</f>
        <v/>
      </c>
      <c r="DZ18" s="271" t="str">
        <f ca="true">+IF(OFFSET('Hygiene Data'!$G$13,0,10*ROW('Hygiene Data'!G12))="","",OFFSET('Hygiene Data'!$G$13,0,10*ROW('Hygiene Data'!G12)))</f>
        <v/>
      </c>
      <c r="EA18" s="271" t="str">
        <f ca="true">+IF(OFFSET('Hygiene Data'!$H$11,0,10*ROW('Hygiene Data'!H12))="","",OFFSET('Hygiene Data'!$H$11,0,10*ROW('Hygiene Data'!H12)))</f>
        <v/>
      </c>
      <c r="EB18" s="271" t="str">
        <f ca="true">+IF(OFFSET('Hygiene Data'!$H$12,0,10*ROW('Hygiene Data'!H12))="","",OFFSET('Hygiene Data'!$H$12,0,10*ROW('Hygiene Data'!H12)))</f>
        <v/>
      </c>
      <c r="EC18" s="271" t="str">
        <f ca="true">+IF(OFFSET('Hygiene Data'!$H$13,0,10*ROW('Hygiene Data'!H12))="","",OFFSET('Hygiene Data'!$H$13,0,10*ROW('Hygiene Data'!H12)))</f>
        <v/>
      </c>
      <c r="ED18" s="271" t="str">
        <f ca="true">+IF(OFFSET('Hygiene Data'!$I$11,0,10*ROW('Hygiene Data'!I12))="","",OFFSET('Hygiene Data'!$I$11,0,10*ROW('Hygiene Data'!I12)))</f>
        <v/>
      </c>
      <c r="EE18" s="271" t="str">
        <f ca="true">+IF(OFFSET('Hygiene Data'!$I$12,0,10*ROW('Hygiene Data'!I12))="","",OFFSET('Hygiene Data'!$I$12,0,10*ROW('Hygiene Data'!I12)))</f>
        <v/>
      </c>
      <c r="EF18" s="271" t="str">
        <f ca="true">+IF(OFFSET('Hygiene Data'!$I$13,0,10*ROW('Hygiene Data'!I12))="","",OFFSET('Hygiene Data'!$I$13,0,10*ROW('Hygiene Data'!I12)))</f>
        <v/>
      </c>
    </row>
    <row xmlns:x14ac="http://schemas.microsoft.com/office/spreadsheetml/2009/9/ac" r="19" x14ac:dyDescent="0.2">
      <c r="A19" s="35" t="str">
        <f ca="true">+IF(OFFSET('Water Data'!$B$2,0,10*ROW('Water Data'!E13))="","",OFFSET('Water Data'!$B$2,0,10*ROW('Water Data'!E13)))</f>
        <v/>
      </c>
      <c r="B19" s="35" t="str">
        <f ca="true">+IF(OFFSET('Water Data'!$C$2,0,10*ROW('Water Data'!F13))="","",OFFSET('Water Data'!$C$2,0,10*ROW('Water Data'!F13)))</f>
        <v/>
      </c>
      <c r="C19" s="327" t="str">
        <f t="shared" ca="true" si="0"/>
        <v/>
      </c>
      <c r="D19" s="91"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1"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1"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1"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1"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1"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1"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1"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1"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1"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1"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1"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1"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1"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1"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1"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1"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1"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2"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2"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2"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2"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2"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2"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2"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2"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2"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2"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2"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2"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2"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2"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2"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2"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2"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2"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2"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2"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2"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2"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2"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2"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2"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2"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2"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2"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2"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2"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3"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3"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3"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3"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3"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3"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3"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3"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3"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3"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3"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3"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3"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3"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3"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3"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3"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3"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1"/>
      <c r="BS19" s="271" t="str">
        <f ca="true">+IF(OFFSET('Water Data'!$D$27,0,10*ROW('Water Data'!D13))="","",OFFSET('Water Data'!$D$27,0,10*ROW('Water Data'!D13)))</f>
        <v/>
      </c>
      <c r="BT19" s="271" t="str">
        <f ca="true">+IF(OFFSET('Water Data'!$D$28,0,10*ROW('Water Data'!D13))="","",OFFSET('Water Data'!$D$28,0,10*ROW('Water Data'!D13)))</f>
        <v/>
      </c>
      <c r="BU19" s="271" t="str">
        <f ca="true">+IF(OFFSET('Water Data'!$D$29,0,10*ROW('Water Data'!D13))="","",OFFSET('Water Data'!$D$29,0,10*ROW('Water Data'!D13)))</f>
        <v/>
      </c>
      <c r="BV19" s="271" t="str">
        <f ca="true">+IF(OFFSET('Water Data'!$E$27,0,10*ROW('Water Data'!E13))="","",OFFSET('Water Data'!$E$27,0,10*ROW('Water Data'!E13)))</f>
        <v/>
      </c>
      <c r="BW19" s="271" t="str">
        <f ca="true">+IF(OFFSET('Water Data'!$E$28,0,10*ROW('Water Data'!E13))="","",OFFSET('Water Data'!$E$28,0,10*ROW('Water Data'!E13)))</f>
        <v/>
      </c>
      <c r="BX19" s="271" t="str">
        <f ca="true">+IF(OFFSET('Water Data'!$E$29,0,10*ROW('Water Data'!E13))="","",OFFSET('Water Data'!$E$29,0,10*ROW('Water Data'!E13)))</f>
        <v/>
      </c>
      <c r="BY19" s="271" t="str">
        <f ca="true">+IF(OFFSET('Water Data'!$F$27,0,10*ROW('Water Data'!F13))="","",OFFSET('Water Data'!$F$27,0,10*ROW('Water Data'!F13)))</f>
        <v/>
      </c>
      <c r="BZ19" s="271" t="str">
        <f ca="true">+IF(OFFSET('Water Data'!$F$28,0,10*ROW('Water Data'!F13))="","",OFFSET('Water Data'!$F$28,0,10*ROW('Water Data'!F13)))</f>
        <v/>
      </c>
      <c r="CA19" s="271" t="str">
        <f ca="true">+IF(OFFSET('Water Data'!$F$29,0,10*ROW('Water Data'!F13))="","",OFFSET('Water Data'!$F$29,0,10*ROW('Water Data'!F13)))</f>
        <v/>
      </c>
      <c r="CB19" s="271" t="str">
        <f ca="true">+IF(OFFSET('Water Data'!$G$27,0,10*ROW('Water Data'!G13))="","",OFFSET('Water Data'!$G$27,0,10*ROW('Water Data'!G13)))</f>
        <v/>
      </c>
      <c r="CC19" s="271" t="str">
        <f ca="true">+IF(OFFSET('Water Data'!$G$28,0,10*ROW('Water Data'!G13))="","",OFFSET('Water Data'!$G$28,0,10*ROW('Water Data'!G13)))</f>
        <v/>
      </c>
      <c r="CD19" s="271" t="str">
        <f ca="true">+IF(OFFSET('Water Data'!$G$29,0,10*ROW('Water Data'!G13))="","",OFFSET('Water Data'!$G$29,0,10*ROW('Water Data'!G13)))</f>
        <v/>
      </c>
      <c r="CE19" s="271" t="str">
        <f ca="true">+IF(OFFSET('Water Data'!$H$27,0,10*ROW('Water Data'!H13))="","",OFFSET('Water Data'!$H$27,0,10*ROW('Water Data'!H13)))</f>
        <v/>
      </c>
      <c r="CF19" s="271" t="str">
        <f ca="true">+IF(OFFSET('Water Data'!$H$28,0,10*ROW('Water Data'!H13))="","",OFFSET('Water Data'!$H$28,0,10*ROW('Water Data'!H13)))</f>
        <v/>
      </c>
      <c r="CG19" s="271" t="str">
        <f ca="true">+IF(OFFSET('Water Data'!$H$29,0,10*ROW('Water Data'!H13))="","",OFFSET('Water Data'!$H$29,0,10*ROW('Water Data'!H13)))</f>
        <v/>
      </c>
      <c r="CH19" s="271" t="str">
        <f ca="true">+IF(OFFSET('Water Data'!$I$27,0,10*ROW('Water Data'!I13))="","",OFFSET('Water Data'!$I$27,0,10*ROW('Water Data'!I13)))</f>
        <v/>
      </c>
      <c r="CI19" s="271" t="str">
        <f ca="true">+IF(OFFSET('Water Data'!$I$28,0,10*ROW('Water Data'!I13))="","",OFFSET('Water Data'!$I$28,0,10*ROW('Water Data'!I13)))</f>
        <v/>
      </c>
      <c r="CJ19" s="271" t="str">
        <f ca="true">+IF(OFFSET('Water Data'!$I$29,0,10*ROW('Water Data'!I13))="","",OFFSET('Water Data'!$I$29,0,10*ROW('Water Data'!I13)))</f>
        <v/>
      </c>
      <c r="CK19" s="271" t="str">
        <f ca="true">+IF(OFFSET('Sanitation Data'!$D$28,0,10*ROW('Sanitation Data'!D13))="","",OFFSET('Sanitation Data'!$D$28,0,10*ROW('Sanitation Data'!D13)))</f>
        <v/>
      </c>
      <c r="CL19" s="271" t="str">
        <f ca="true">+IF(OFFSET('Sanitation Data'!$D$29,0,10*ROW('Sanitation Data'!D13))="","",OFFSET('Sanitation Data'!$D$29,0,10*ROW('Sanitation Data'!D13)))</f>
        <v/>
      </c>
      <c r="CM19" s="271" t="str">
        <f ca="true">+IF(OFFSET('Sanitation Data'!$D$30,0,10*ROW('Sanitation Data'!D13))="","",OFFSET('Sanitation Data'!$D$30,0,10*ROW('Sanitation Data'!D13)))</f>
        <v/>
      </c>
      <c r="CN19" s="271" t="str">
        <f ca="true">+IF(OFFSET('Sanitation Data'!$D$31,0,10*ROW('Sanitation Data'!D13))="","",OFFSET('Sanitation Data'!$D$31,0,10*ROW('Sanitation Data'!D13)))</f>
        <v/>
      </c>
      <c r="CO19" s="271" t="str">
        <f ca="true">+IF(OFFSET('Sanitation Data'!$D$32,0,10*ROW('Sanitation Data'!D13))="","",OFFSET('Sanitation Data'!$D$32,0,10*ROW('Sanitation Data'!D13)))</f>
        <v/>
      </c>
      <c r="CP19" s="271" t="str">
        <f ca="true">+IF(OFFSET('Sanitation Data'!$E$28,0,10*ROW('Sanitation Data'!E13))="","",OFFSET('Sanitation Data'!$E$28,0,10*ROW('Sanitation Data'!E13)))</f>
        <v/>
      </c>
      <c r="CQ19" s="271" t="str">
        <f ca="true">+IF(OFFSET('Sanitation Data'!$E$29,0,10*ROW('Sanitation Data'!E13))="","",OFFSET('Sanitation Data'!$E$29,0,10*ROW('Sanitation Data'!E13)))</f>
        <v/>
      </c>
      <c r="CR19" s="271" t="str">
        <f ca="true">+IF(OFFSET('Sanitation Data'!$E$30,0,10*ROW('Sanitation Data'!E13))="","",OFFSET('Sanitation Data'!$E$30,0,10*ROW('Sanitation Data'!E13)))</f>
        <v/>
      </c>
      <c r="CS19" s="271" t="str">
        <f ca="true">+IF(OFFSET('Sanitation Data'!$E$31,0,10*ROW('Sanitation Data'!E13))="","",OFFSET('Sanitation Data'!$E$31,0,10*ROW('Sanitation Data'!E13)))</f>
        <v/>
      </c>
      <c r="CT19" s="271" t="str">
        <f ca="true">+IF(OFFSET('Sanitation Data'!$E$32,0,10*ROW('Sanitation Data'!E13))="","",OFFSET('Sanitation Data'!$E$32,0,10*ROW('Sanitation Data'!E13)))</f>
        <v/>
      </c>
      <c r="CU19" s="271" t="str">
        <f ca="true">+IF(OFFSET('Sanitation Data'!$F$28,0,10*ROW('Sanitation Data'!F13))="","",OFFSET('Sanitation Data'!$F$28,0,10*ROW('Sanitation Data'!F13)))</f>
        <v/>
      </c>
      <c r="CV19" s="271" t="str">
        <f ca="true">+IF(OFFSET('Sanitation Data'!$F$29,0,10*ROW('Sanitation Data'!F13))="","",OFFSET('Sanitation Data'!$F$29,0,10*ROW('Sanitation Data'!F13)))</f>
        <v/>
      </c>
      <c r="CW19" s="271" t="str">
        <f ca="true">+IF(OFFSET('Sanitation Data'!$F$30,0,10*ROW('Sanitation Data'!F13))="","",OFFSET('Sanitation Data'!$F$30,0,10*ROW('Sanitation Data'!F13)))</f>
        <v/>
      </c>
      <c r="CX19" s="271" t="str">
        <f ca="true">+IF(OFFSET('Sanitation Data'!$F$31,0,10*ROW('Sanitation Data'!F13))="","",OFFSET('Sanitation Data'!$F$31,0,10*ROW('Sanitation Data'!F13)))</f>
        <v/>
      </c>
      <c r="CY19" s="271" t="str">
        <f ca="true">+IF(OFFSET('Sanitation Data'!$F$32,0,10*ROW('Sanitation Data'!F13))="","",OFFSET('Sanitation Data'!$F$32,0,10*ROW('Sanitation Data'!F13)))</f>
        <v/>
      </c>
      <c r="CZ19" s="271" t="str">
        <f ca="true">+IF(OFFSET('Sanitation Data'!$G$28,0,10*ROW('Sanitation Data'!G13))="","",OFFSET('Sanitation Data'!$G$28,0,10*ROW('Sanitation Data'!G13)))</f>
        <v/>
      </c>
      <c r="DA19" s="271" t="str">
        <f ca="true">+IF(OFFSET('Sanitation Data'!$G$29,0,10*ROW('Sanitation Data'!G13))="","",OFFSET('Sanitation Data'!$G$29,0,10*ROW('Sanitation Data'!G13)))</f>
        <v/>
      </c>
      <c r="DB19" s="271" t="str">
        <f ca="true">+IF(OFFSET('Sanitation Data'!$G$30,0,10*ROW('Sanitation Data'!G13))="","",OFFSET('Sanitation Data'!$G$30,0,10*ROW('Sanitation Data'!G13)))</f>
        <v/>
      </c>
      <c r="DC19" s="271" t="str">
        <f ca="true">+IF(OFFSET('Sanitation Data'!$G$31,0,10*ROW('Sanitation Data'!G13))="","",OFFSET('Sanitation Data'!$G$31,0,10*ROW('Sanitation Data'!G13)))</f>
        <v/>
      </c>
      <c r="DD19" s="271" t="str">
        <f ca="true">+IF(OFFSET('Sanitation Data'!$G$32,0,10*ROW('Sanitation Data'!G13))="","",OFFSET('Sanitation Data'!$G$32,0,10*ROW('Sanitation Data'!G13)))</f>
        <v/>
      </c>
      <c r="DE19" s="271" t="str">
        <f ca="true">+IF(OFFSET('Sanitation Data'!$H$28,0,10*ROW('Sanitation Data'!H13))="","",OFFSET('Sanitation Data'!$H$28,0,10*ROW('Sanitation Data'!H13)))</f>
        <v/>
      </c>
      <c r="DF19" s="271" t="str">
        <f ca="true">+IF(OFFSET('Sanitation Data'!$H$29,0,10*ROW('Sanitation Data'!H13))="","",OFFSET('Sanitation Data'!$H$29,0,10*ROW('Sanitation Data'!H13)))</f>
        <v/>
      </c>
      <c r="DG19" s="271" t="str">
        <f ca="true">+IF(OFFSET('Sanitation Data'!$H$30,0,10*ROW('Sanitation Data'!H13))="","",OFFSET('Sanitation Data'!$H$30,0,10*ROW('Sanitation Data'!H13)))</f>
        <v/>
      </c>
      <c r="DH19" s="271" t="str">
        <f ca="true">+IF(OFFSET('Sanitation Data'!$H$31,0,10*ROW('Sanitation Data'!H13))="","",OFFSET('Sanitation Data'!$H$31,0,10*ROW('Sanitation Data'!H13)))</f>
        <v/>
      </c>
      <c r="DI19" s="271" t="str">
        <f ca="true">+IF(OFFSET('Sanitation Data'!$H$32,0,10*ROW('Sanitation Data'!H13))="","",OFFSET('Sanitation Data'!$H$32,0,10*ROW('Sanitation Data'!H13)))</f>
        <v/>
      </c>
      <c r="DJ19" s="271" t="str">
        <f ca="true">+IF(OFFSET('Sanitation Data'!$I$28,0,10*ROW('Sanitation Data'!I13))="","",OFFSET('Sanitation Data'!$I$28,0,10*ROW('Sanitation Data'!I13)))</f>
        <v/>
      </c>
      <c r="DK19" s="271" t="str">
        <f ca="true">+IF(OFFSET('Sanitation Data'!$I$29,0,10*ROW('Sanitation Data'!I13))="","",OFFSET('Sanitation Data'!$I$29,0,10*ROW('Sanitation Data'!I13)))</f>
        <v/>
      </c>
      <c r="DL19" s="271" t="str">
        <f ca="true">+IF(OFFSET('Sanitation Data'!$I$30,0,10*ROW('Sanitation Data'!I13))="","",OFFSET('Sanitation Data'!$I$30,0,10*ROW('Sanitation Data'!I13)))</f>
        <v/>
      </c>
      <c r="DM19" s="271" t="str">
        <f ca="true">+IF(OFFSET('Sanitation Data'!$I$31,0,10*ROW('Sanitation Data'!I13))="","",OFFSET('Sanitation Data'!$I$31,0,10*ROW('Sanitation Data'!I13)))</f>
        <v/>
      </c>
      <c r="DN19" s="271" t="str">
        <f ca="true">+IF(OFFSET('Sanitation Data'!$I$32,0,10*ROW('Sanitation Data'!I13))="","",OFFSET('Sanitation Data'!$I$32,0,10*ROW('Sanitation Data'!I13)))</f>
        <v/>
      </c>
      <c r="DO19" s="271" t="str">
        <f ca="true">+IF(OFFSET('Hygiene Data'!$D$11,0,10*ROW('Hygiene Data'!D13))="","",OFFSET('Hygiene Data'!$D$11,0,10*ROW('Hygiene Data'!D13)))</f>
        <v/>
      </c>
      <c r="DP19" s="271" t="str">
        <f ca="true">+IF(OFFSET('Hygiene Data'!$D$12,0,10*ROW('Hygiene Data'!D13))="","",OFFSET('Hygiene Data'!$D$12,0,10*ROW('Hygiene Data'!D13)))</f>
        <v/>
      </c>
      <c r="DQ19" s="271" t="str">
        <f ca="true">+IF(OFFSET('Hygiene Data'!$D$13,0,10*ROW('Hygiene Data'!D13))="","",OFFSET('Hygiene Data'!$D$13,0,10*ROW('Hygiene Data'!D13)))</f>
        <v/>
      </c>
      <c r="DR19" s="271" t="str">
        <f ca="true">+IF(OFFSET('Hygiene Data'!$E$11,0,10*ROW('Hygiene Data'!E13))="","",OFFSET('Hygiene Data'!$E$11,0,10*ROW('Hygiene Data'!E13)))</f>
        <v/>
      </c>
      <c r="DS19" s="271" t="str">
        <f ca="true">+IF(OFFSET('Hygiene Data'!$E$12,0,10*ROW('Hygiene Data'!E13))="","",OFFSET('Hygiene Data'!$E$12,0,10*ROW('Hygiene Data'!E13)))</f>
        <v/>
      </c>
      <c r="DT19" s="271" t="str">
        <f ca="true">+IF(OFFSET('Hygiene Data'!$E$13,0,10*ROW('Hygiene Data'!E13))="","",OFFSET('Hygiene Data'!$E$13,0,10*ROW('Hygiene Data'!E13)))</f>
        <v/>
      </c>
      <c r="DU19" s="271" t="str">
        <f ca="true">+IF(OFFSET('Hygiene Data'!$F$11,0,10*ROW('Hygiene Data'!F13))="","",OFFSET('Hygiene Data'!$F$11,0,10*ROW('Hygiene Data'!F13)))</f>
        <v/>
      </c>
      <c r="DV19" s="271" t="str">
        <f ca="true">+IF(OFFSET('Hygiene Data'!$F$12,0,10*ROW('Hygiene Data'!F13))="","",OFFSET('Hygiene Data'!$F$12,0,10*ROW('Hygiene Data'!F13)))</f>
        <v/>
      </c>
      <c r="DW19" s="271" t="str">
        <f ca="true">+IF(OFFSET('Hygiene Data'!$F$13,0,10*ROW('Hygiene Data'!F13))="","",OFFSET('Hygiene Data'!$F$13,0,10*ROW('Hygiene Data'!F13)))</f>
        <v/>
      </c>
      <c r="DX19" s="271" t="str">
        <f ca="true">+IF(OFFSET('Hygiene Data'!$G$11,0,10*ROW('Hygiene Data'!G13))="","",OFFSET('Hygiene Data'!$G$11,0,10*ROW('Hygiene Data'!G13)))</f>
        <v/>
      </c>
      <c r="DY19" s="271" t="str">
        <f ca="true">+IF(OFFSET('Hygiene Data'!$G$12,0,10*ROW('Hygiene Data'!G13))="","",OFFSET('Hygiene Data'!$G$12,0,10*ROW('Hygiene Data'!G13)))</f>
        <v/>
      </c>
      <c r="DZ19" s="271" t="str">
        <f ca="true">+IF(OFFSET('Hygiene Data'!$G$13,0,10*ROW('Hygiene Data'!G13))="","",OFFSET('Hygiene Data'!$G$13,0,10*ROW('Hygiene Data'!G13)))</f>
        <v/>
      </c>
      <c r="EA19" s="271" t="str">
        <f ca="true">+IF(OFFSET('Hygiene Data'!$H$11,0,10*ROW('Hygiene Data'!H13))="","",OFFSET('Hygiene Data'!$H$11,0,10*ROW('Hygiene Data'!H13)))</f>
        <v/>
      </c>
      <c r="EB19" s="271" t="str">
        <f ca="true">+IF(OFFSET('Hygiene Data'!$H$12,0,10*ROW('Hygiene Data'!H13))="","",OFFSET('Hygiene Data'!$H$12,0,10*ROW('Hygiene Data'!H13)))</f>
        <v/>
      </c>
      <c r="EC19" s="271" t="str">
        <f ca="true">+IF(OFFSET('Hygiene Data'!$H$13,0,10*ROW('Hygiene Data'!H13))="","",OFFSET('Hygiene Data'!$H$13,0,10*ROW('Hygiene Data'!H13)))</f>
        <v/>
      </c>
      <c r="ED19" s="271" t="str">
        <f ca="true">+IF(OFFSET('Hygiene Data'!$I$11,0,10*ROW('Hygiene Data'!I13))="","",OFFSET('Hygiene Data'!$I$11,0,10*ROW('Hygiene Data'!I13)))</f>
        <v/>
      </c>
      <c r="EE19" s="271" t="str">
        <f ca="true">+IF(OFFSET('Hygiene Data'!$I$12,0,10*ROW('Hygiene Data'!I13))="","",OFFSET('Hygiene Data'!$I$12,0,10*ROW('Hygiene Data'!I13)))</f>
        <v/>
      </c>
      <c r="EF19" s="271" t="str">
        <f ca="true">+IF(OFFSET('Hygiene Data'!$I$13,0,10*ROW('Hygiene Data'!I13))="","",OFFSET('Hygiene Data'!$I$13,0,10*ROW('Hygiene Data'!I13)))</f>
        <v/>
      </c>
    </row>
    <row xmlns:x14ac="http://schemas.microsoft.com/office/spreadsheetml/2009/9/ac" r="20" x14ac:dyDescent="0.2">
      <c r="A20" s="35" t="str">
        <f ca="true">+IF(OFFSET('Water Data'!$B$2,0,10*ROW('Water Data'!E14))="","",OFFSET('Water Data'!$B$2,0,10*ROW('Water Data'!E14)))</f>
        <v/>
      </c>
      <c r="B20" s="35" t="str">
        <f ca="true">+IF(OFFSET('Water Data'!$C$2,0,10*ROW('Water Data'!F14))="","",OFFSET('Water Data'!$C$2,0,10*ROW('Water Data'!F14)))</f>
        <v/>
      </c>
      <c r="C20" s="327" t="str">
        <f t="shared" ca="true" si="0"/>
        <v/>
      </c>
      <c r="D20" s="91"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1"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1"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1"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1"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1"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1"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1"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1"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1"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1"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1"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1"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1"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1"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1"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1"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1"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2"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2"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2"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2"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2"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2"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2"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2"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2"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2"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2"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2"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2"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2"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2"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2"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2"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2"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2"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2"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2"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2"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2"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2"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2"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2"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2"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2"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2"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2"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3"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3"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3"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3"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3"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3"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3"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3"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3"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3"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3"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3"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3"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3"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3"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3"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3"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3"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1"/>
      <c r="BS20" s="271" t="str">
        <f ca="true">+IF(OFFSET('Water Data'!$D$27,0,10*ROW('Water Data'!D14))="","",OFFSET('Water Data'!$D$27,0,10*ROW('Water Data'!D14)))</f>
        <v/>
      </c>
      <c r="BT20" s="271" t="str">
        <f ca="true">+IF(OFFSET('Water Data'!$D$28,0,10*ROW('Water Data'!D14))="","",OFFSET('Water Data'!$D$28,0,10*ROW('Water Data'!D14)))</f>
        <v/>
      </c>
      <c r="BU20" s="271" t="str">
        <f ca="true">+IF(OFFSET('Water Data'!$D$29,0,10*ROW('Water Data'!D14))="","",OFFSET('Water Data'!$D$29,0,10*ROW('Water Data'!D14)))</f>
        <v/>
      </c>
      <c r="BV20" s="271" t="str">
        <f ca="true">+IF(OFFSET('Water Data'!$E$27,0,10*ROW('Water Data'!E14))="","",OFFSET('Water Data'!$E$27,0,10*ROW('Water Data'!E14)))</f>
        <v/>
      </c>
      <c r="BW20" s="271" t="str">
        <f ca="true">+IF(OFFSET('Water Data'!$E$28,0,10*ROW('Water Data'!E14))="","",OFFSET('Water Data'!$E$28,0,10*ROW('Water Data'!E14)))</f>
        <v/>
      </c>
      <c r="BX20" s="271" t="str">
        <f ca="true">+IF(OFFSET('Water Data'!$E$29,0,10*ROW('Water Data'!E14))="","",OFFSET('Water Data'!$E$29,0,10*ROW('Water Data'!E14)))</f>
        <v/>
      </c>
      <c r="BY20" s="271" t="str">
        <f ca="true">+IF(OFFSET('Water Data'!$F$27,0,10*ROW('Water Data'!F14))="","",OFFSET('Water Data'!$F$27,0,10*ROW('Water Data'!F14)))</f>
        <v/>
      </c>
      <c r="BZ20" s="271" t="str">
        <f ca="true">+IF(OFFSET('Water Data'!$F$28,0,10*ROW('Water Data'!F14))="","",OFFSET('Water Data'!$F$28,0,10*ROW('Water Data'!F14)))</f>
        <v/>
      </c>
      <c r="CA20" s="271" t="str">
        <f ca="true">+IF(OFFSET('Water Data'!$F$29,0,10*ROW('Water Data'!F14))="","",OFFSET('Water Data'!$F$29,0,10*ROW('Water Data'!F14)))</f>
        <v/>
      </c>
      <c r="CB20" s="271" t="str">
        <f ca="true">+IF(OFFSET('Water Data'!$G$27,0,10*ROW('Water Data'!G14))="","",OFFSET('Water Data'!$G$27,0,10*ROW('Water Data'!G14)))</f>
        <v/>
      </c>
      <c r="CC20" s="271" t="str">
        <f ca="true">+IF(OFFSET('Water Data'!$G$28,0,10*ROW('Water Data'!G14))="","",OFFSET('Water Data'!$G$28,0,10*ROW('Water Data'!G14)))</f>
        <v/>
      </c>
      <c r="CD20" s="271" t="str">
        <f ca="true">+IF(OFFSET('Water Data'!$G$29,0,10*ROW('Water Data'!G14))="","",OFFSET('Water Data'!$G$29,0,10*ROW('Water Data'!G14)))</f>
        <v/>
      </c>
      <c r="CE20" s="271" t="str">
        <f ca="true">+IF(OFFSET('Water Data'!$H$27,0,10*ROW('Water Data'!H14))="","",OFFSET('Water Data'!$H$27,0,10*ROW('Water Data'!H14)))</f>
        <v/>
      </c>
      <c r="CF20" s="271" t="str">
        <f ca="true">+IF(OFFSET('Water Data'!$H$28,0,10*ROW('Water Data'!H14))="","",OFFSET('Water Data'!$H$28,0,10*ROW('Water Data'!H14)))</f>
        <v/>
      </c>
      <c r="CG20" s="271" t="str">
        <f ca="true">+IF(OFFSET('Water Data'!$H$29,0,10*ROW('Water Data'!H14))="","",OFFSET('Water Data'!$H$29,0,10*ROW('Water Data'!H14)))</f>
        <v/>
      </c>
      <c r="CH20" s="271" t="str">
        <f ca="true">+IF(OFFSET('Water Data'!$I$27,0,10*ROW('Water Data'!I14))="","",OFFSET('Water Data'!$I$27,0,10*ROW('Water Data'!I14)))</f>
        <v/>
      </c>
      <c r="CI20" s="271" t="str">
        <f ca="true">+IF(OFFSET('Water Data'!$I$28,0,10*ROW('Water Data'!I14))="","",OFFSET('Water Data'!$I$28,0,10*ROW('Water Data'!I14)))</f>
        <v/>
      </c>
      <c r="CJ20" s="271" t="str">
        <f ca="true">+IF(OFFSET('Water Data'!$I$29,0,10*ROW('Water Data'!I14))="","",OFFSET('Water Data'!$I$29,0,10*ROW('Water Data'!I14)))</f>
        <v/>
      </c>
      <c r="CK20" s="271" t="str">
        <f ca="true">+IF(OFFSET('Sanitation Data'!$D$28,0,10*ROW('Sanitation Data'!D14))="","",OFFSET('Sanitation Data'!$D$28,0,10*ROW('Sanitation Data'!D14)))</f>
        <v/>
      </c>
      <c r="CL20" s="271" t="str">
        <f ca="true">+IF(OFFSET('Sanitation Data'!$D$29,0,10*ROW('Sanitation Data'!D14))="","",OFFSET('Sanitation Data'!$D$29,0,10*ROW('Sanitation Data'!D14)))</f>
        <v/>
      </c>
      <c r="CM20" s="271" t="str">
        <f ca="true">+IF(OFFSET('Sanitation Data'!$D$30,0,10*ROW('Sanitation Data'!D14))="","",OFFSET('Sanitation Data'!$D$30,0,10*ROW('Sanitation Data'!D14)))</f>
        <v/>
      </c>
      <c r="CN20" s="271" t="str">
        <f ca="true">+IF(OFFSET('Sanitation Data'!$D$31,0,10*ROW('Sanitation Data'!D14))="","",OFFSET('Sanitation Data'!$D$31,0,10*ROW('Sanitation Data'!D14)))</f>
        <v/>
      </c>
      <c r="CO20" s="271" t="str">
        <f ca="true">+IF(OFFSET('Sanitation Data'!$D$32,0,10*ROW('Sanitation Data'!D14))="","",OFFSET('Sanitation Data'!$D$32,0,10*ROW('Sanitation Data'!D14)))</f>
        <v/>
      </c>
      <c r="CP20" s="271" t="str">
        <f ca="true">+IF(OFFSET('Sanitation Data'!$E$28,0,10*ROW('Sanitation Data'!E14))="","",OFFSET('Sanitation Data'!$E$28,0,10*ROW('Sanitation Data'!E14)))</f>
        <v/>
      </c>
      <c r="CQ20" s="271" t="str">
        <f ca="true">+IF(OFFSET('Sanitation Data'!$E$29,0,10*ROW('Sanitation Data'!E14))="","",OFFSET('Sanitation Data'!$E$29,0,10*ROW('Sanitation Data'!E14)))</f>
        <v/>
      </c>
      <c r="CR20" s="271" t="str">
        <f ca="true">+IF(OFFSET('Sanitation Data'!$E$30,0,10*ROW('Sanitation Data'!E14))="","",OFFSET('Sanitation Data'!$E$30,0,10*ROW('Sanitation Data'!E14)))</f>
        <v/>
      </c>
      <c r="CS20" s="271" t="str">
        <f ca="true">+IF(OFFSET('Sanitation Data'!$E$31,0,10*ROW('Sanitation Data'!E14))="","",OFFSET('Sanitation Data'!$E$31,0,10*ROW('Sanitation Data'!E14)))</f>
        <v/>
      </c>
      <c r="CT20" s="271" t="str">
        <f ca="true">+IF(OFFSET('Sanitation Data'!$E$32,0,10*ROW('Sanitation Data'!E14))="","",OFFSET('Sanitation Data'!$E$32,0,10*ROW('Sanitation Data'!E14)))</f>
        <v/>
      </c>
      <c r="CU20" s="271" t="str">
        <f ca="true">+IF(OFFSET('Sanitation Data'!$F$28,0,10*ROW('Sanitation Data'!F14))="","",OFFSET('Sanitation Data'!$F$28,0,10*ROW('Sanitation Data'!F14)))</f>
        <v/>
      </c>
      <c r="CV20" s="271" t="str">
        <f ca="true">+IF(OFFSET('Sanitation Data'!$F$29,0,10*ROW('Sanitation Data'!F14))="","",OFFSET('Sanitation Data'!$F$29,0,10*ROW('Sanitation Data'!F14)))</f>
        <v/>
      </c>
      <c r="CW20" s="271" t="str">
        <f ca="true">+IF(OFFSET('Sanitation Data'!$F$30,0,10*ROW('Sanitation Data'!F14))="","",OFFSET('Sanitation Data'!$F$30,0,10*ROW('Sanitation Data'!F14)))</f>
        <v/>
      </c>
      <c r="CX20" s="271" t="str">
        <f ca="true">+IF(OFFSET('Sanitation Data'!$F$31,0,10*ROW('Sanitation Data'!F14))="","",OFFSET('Sanitation Data'!$F$31,0,10*ROW('Sanitation Data'!F14)))</f>
        <v/>
      </c>
      <c r="CY20" s="271" t="str">
        <f ca="true">+IF(OFFSET('Sanitation Data'!$F$32,0,10*ROW('Sanitation Data'!F14))="","",OFFSET('Sanitation Data'!$F$32,0,10*ROW('Sanitation Data'!F14)))</f>
        <v/>
      </c>
      <c r="CZ20" s="271" t="str">
        <f ca="true">+IF(OFFSET('Sanitation Data'!$G$28,0,10*ROW('Sanitation Data'!G14))="","",OFFSET('Sanitation Data'!$G$28,0,10*ROW('Sanitation Data'!G14)))</f>
        <v/>
      </c>
      <c r="DA20" s="271" t="str">
        <f ca="true">+IF(OFFSET('Sanitation Data'!$G$29,0,10*ROW('Sanitation Data'!G14))="","",OFFSET('Sanitation Data'!$G$29,0,10*ROW('Sanitation Data'!G14)))</f>
        <v/>
      </c>
      <c r="DB20" s="271" t="str">
        <f ca="true">+IF(OFFSET('Sanitation Data'!$G$30,0,10*ROW('Sanitation Data'!G14))="","",OFFSET('Sanitation Data'!$G$30,0,10*ROW('Sanitation Data'!G14)))</f>
        <v/>
      </c>
      <c r="DC20" s="271" t="str">
        <f ca="true">+IF(OFFSET('Sanitation Data'!$G$31,0,10*ROW('Sanitation Data'!G14))="","",OFFSET('Sanitation Data'!$G$31,0,10*ROW('Sanitation Data'!G14)))</f>
        <v/>
      </c>
      <c r="DD20" s="271" t="str">
        <f ca="true">+IF(OFFSET('Sanitation Data'!$G$32,0,10*ROW('Sanitation Data'!G14))="","",OFFSET('Sanitation Data'!$G$32,0,10*ROW('Sanitation Data'!G14)))</f>
        <v/>
      </c>
      <c r="DE20" s="271" t="str">
        <f ca="true">+IF(OFFSET('Sanitation Data'!$H$28,0,10*ROW('Sanitation Data'!H14))="","",OFFSET('Sanitation Data'!$H$28,0,10*ROW('Sanitation Data'!H14)))</f>
        <v/>
      </c>
      <c r="DF20" s="271" t="str">
        <f ca="true">+IF(OFFSET('Sanitation Data'!$H$29,0,10*ROW('Sanitation Data'!H14))="","",OFFSET('Sanitation Data'!$H$29,0,10*ROW('Sanitation Data'!H14)))</f>
        <v/>
      </c>
      <c r="DG20" s="271" t="str">
        <f ca="true">+IF(OFFSET('Sanitation Data'!$H$30,0,10*ROW('Sanitation Data'!H14))="","",OFFSET('Sanitation Data'!$H$30,0,10*ROW('Sanitation Data'!H14)))</f>
        <v/>
      </c>
      <c r="DH20" s="271" t="str">
        <f ca="true">+IF(OFFSET('Sanitation Data'!$H$31,0,10*ROW('Sanitation Data'!H14))="","",OFFSET('Sanitation Data'!$H$31,0,10*ROW('Sanitation Data'!H14)))</f>
        <v/>
      </c>
      <c r="DI20" s="271" t="str">
        <f ca="true">+IF(OFFSET('Sanitation Data'!$H$32,0,10*ROW('Sanitation Data'!H14))="","",OFFSET('Sanitation Data'!$H$32,0,10*ROW('Sanitation Data'!H14)))</f>
        <v/>
      </c>
      <c r="DJ20" s="271" t="str">
        <f ca="true">+IF(OFFSET('Sanitation Data'!$I$28,0,10*ROW('Sanitation Data'!I14))="","",OFFSET('Sanitation Data'!$I$28,0,10*ROW('Sanitation Data'!I14)))</f>
        <v/>
      </c>
      <c r="DK20" s="271" t="str">
        <f ca="true">+IF(OFFSET('Sanitation Data'!$I$29,0,10*ROW('Sanitation Data'!I14))="","",OFFSET('Sanitation Data'!$I$29,0,10*ROW('Sanitation Data'!I14)))</f>
        <v/>
      </c>
      <c r="DL20" s="271" t="str">
        <f ca="true">+IF(OFFSET('Sanitation Data'!$I$30,0,10*ROW('Sanitation Data'!I14))="","",OFFSET('Sanitation Data'!$I$30,0,10*ROW('Sanitation Data'!I14)))</f>
        <v/>
      </c>
      <c r="DM20" s="271" t="str">
        <f ca="true">+IF(OFFSET('Sanitation Data'!$I$31,0,10*ROW('Sanitation Data'!I14))="","",OFFSET('Sanitation Data'!$I$31,0,10*ROW('Sanitation Data'!I14)))</f>
        <v/>
      </c>
      <c r="DN20" s="271" t="str">
        <f ca="true">+IF(OFFSET('Sanitation Data'!$I$32,0,10*ROW('Sanitation Data'!I14))="","",OFFSET('Sanitation Data'!$I$32,0,10*ROW('Sanitation Data'!I14)))</f>
        <v/>
      </c>
      <c r="DO20" s="271" t="str">
        <f ca="true">+IF(OFFSET('Hygiene Data'!$D$11,0,10*ROW('Hygiene Data'!D14))="","",OFFSET('Hygiene Data'!$D$11,0,10*ROW('Hygiene Data'!D14)))</f>
        <v/>
      </c>
      <c r="DP20" s="271" t="str">
        <f ca="true">+IF(OFFSET('Hygiene Data'!$D$12,0,10*ROW('Hygiene Data'!D14))="","",OFFSET('Hygiene Data'!$D$12,0,10*ROW('Hygiene Data'!D14)))</f>
        <v/>
      </c>
      <c r="DQ20" s="271" t="str">
        <f ca="true">+IF(OFFSET('Hygiene Data'!$D$13,0,10*ROW('Hygiene Data'!D14))="","",OFFSET('Hygiene Data'!$D$13,0,10*ROW('Hygiene Data'!D14)))</f>
        <v/>
      </c>
      <c r="DR20" s="271" t="str">
        <f ca="true">+IF(OFFSET('Hygiene Data'!$E$11,0,10*ROW('Hygiene Data'!E14))="","",OFFSET('Hygiene Data'!$E$11,0,10*ROW('Hygiene Data'!E14)))</f>
        <v/>
      </c>
      <c r="DS20" s="271" t="str">
        <f ca="true">+IF(OFFSET('Hygiene Data'!$E$12,0,10*ROW('Hygiene Data'!E14))="","",OFFSET('Hygiene Data'!$E$12,0,10*ROW('Hygiene Data'!E14)))</f>
        <v/>
      </c>
      <c r="DT20" s="271" t="str">
        <f ca="true">+IF(OFFSET('Hygiene Data'!$E$13,0,10*ROW('Hygiene Data'!E14))="","",OFFSET('Hygiene Data'!$E$13,0,10*ROW('Hygiene Data'!E14)))</f>
        <v/>
      </c>
      <c r="DU20" s="271" t="str">
        <f ca="true">+IF(OFFSET('Hygiene Data'!$F$11,0,10*ROW('Hygiene Data'!F14))="","",OFFSET('Hygiene Data'!$F$11,0,10*ROW('Hygiene Data'!F14)))</f>
        <v/>
      </c>
      <c r="DV20" s="271" t="str">
        <f ca="true">+IF(OFFSET('Hygiene Data'!$F$12,0,10*ROW('Hygiene Data'!F14))="","",OFFSET('Hygiene Data'!$F$12,0,10*ROW('Hygiene Data'!F14)))</f>
        <v/>
      </c>
      <c r="DW20" s="271" t="str">
        <f ca="true">+IF(OFFSET('Hygiene Data'!$F$13,0,10*ROW('Hygiene Data'!F14))="","",OFFSET('Hygiene Data'!$F$13,0,10*ROW('Hygiene Data'!F14)))</f>
        <v/>
      </c>
      <c r="DX20" s="271" t="str">
        <f ca="true">+IF(OFFSET('Hygiene Data'!$G$11,0,10*ROW('Hygiene Data'!G14))="","",OFFSET('Hygiene Data'!$G$11,0,10*ROW('Hygiene Data'!G14)))</f>
        <v/>
      </c>
      <c r="DY20" s="271" t="str">
        <f ca="true">+IF(OFFSET('Hygiene Data'!$G$12,0,10*ROW('Hygiene Data'!G14))="","",OFFSET('Hygiene Data'!$G$12,0,10*ROW('Hygiene Data'!G14)))</f>
        <v/>
      </c>
      <c r="DZ20" s="271" t="str">
        <f ca="true">+IF(OFFSET('Hygiene Data'!$G$13,0,10*ROW('Hygiene Data'!G14))="","",OFFSET('Hygiene Data'!$G$13,0,10*ROW('Hygiene Data'!G14)))</f>
        <v/>
      </c>
      <c r="EA20" s="271" t="str">
        <f ca="true">+IF(OFFSET('Hygiene Data'!$H$11,0,10*ROW('Hygiene Data'!H14))="","",OFFSET('Hygiene Data'!$H$11,0,10*ROW('Hygiene Data'!H14)))</f>
        <v/>
      </c>
      <c r="EB20" s="271" t="str">
        <f ca="true">+IF(OFFSET('Hygiene Data'!$H$12,0,10*ROW('Hygiene Data'!H14))="","",OFFSET('Hygiene Data'!$H$12,0,10*ROW('Hygiene Data'!H14)))</f>
        <v/>
      </c>
      <c r="EC20" s="271" t="str">
        <f ca="true">+IF(OFFSET('Hygiene Data'!$H$13,0,10*ROW('Hygiene Data'!H14))="","",OFFSET('Hygiene Data'!$H$13,0,10*ROW('Hygiene Data'!H14)))</f>
        <v/>
      </c>
      <c r="ED20" s="271" t="str">
        <f ca="true">+IF(OFFSET('Hygiene Data'!$I$11,0,10*ROW('Hygiene Data'!I14))="","",OFFSET('Hygiene Data'!$I$11,0,10*ROW('Hygiene Data'!I14)))</f>
        <v/>
      </c>
      <c r="EE20" s="271" t="str">
        <f ca="true">+IF(OFFSET('Hygiene Data'!$I$12,0,10*ROW('Hygiene Data'!I14))="","",OFFSET('Hygiene Data'!$I$12,0,10*ROW('Hygiene Data'!I14)))</f>
        <v/>
      </c>
      <c r="EF20" s="271" t="str">
        <f ca="true">+IF(OFFSET('Hygiene Data'!$I$13,0,10*ROW('Hygiene Data'!I14))="","",OFFSET('Hygiene Data'!$I$13,0,10*ROW('Hygiene Data'!I14)))</f>
        <v/>
      </c>
    </row>
    <row xmlns:x14ac="http://schemas.microsoft.com/office/spreadsheetml/2009/9/ac" r="21" x14ac:dyDescent="0.2">
      <c r="A21" s="35" t="str">
        <f ca="true">+IF(OFFSET('Water Data'!$B$2,0,10*ROW('Water Data'!E15))="","",OFFSET('Water Data'!$B$2,0,10*ROW('Water Data'!E15)))</f>
        <v/>
      </c>
      <c r="B21" s="35" t="str">
        <f ca="true">+IF(OFFSET('Water Data'!$C$2,0,10*ROW('Water Data'!F15))="","",OFFSET('Water Data'!$C$2,0,10*ROW('Water Data'!F15)))</f>
        <v/>
      </c>
      <c r="C21" s="327" t="str">
        <f t="shared" ca="true" si="0"/>
        <v/>
      </c>
      <c r="D21" s="91"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1"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1"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1"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1"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1"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1"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1"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1"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1"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1"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1"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1"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1"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1"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1"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1"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1"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2"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2"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2"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2"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2"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2"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2"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2"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2"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2"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2"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2"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2"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2"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2"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2"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2"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2"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2"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2"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2"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2"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2"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2"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2"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2"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2"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2"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2"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2"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3"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3"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3"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3"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3"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3"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3"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3"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3"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3"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3"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3"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3"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3"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3"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3"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3"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3"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1"/>
      <c r="BS21" s="271" t="str">
        <f ca="true">+IF(OFFSET('Water Data'!$D$27,0,10*ROW('Water Data'!D15))="","",OFFSET('Water Data'!$D$27,0,10*ROW('Water Data'!D15)))</f>
        <v/>
      </c>
      <c r="BT21" s="271" t="str">
        <f ca="true">+IF(OFFSET('Water Data'!$D$28,0,10*ROW('Water Data'!D15))="","",OFFSET('Water Data'!$D$28,0,10*ROW('Water Data'!D15)))</f>
        <v/>
      </c>
      <c r="BU21" s="271" t="str">
        <f ca="true">+IF(OFFSET('Water Data'!$D$29,0,10*ROW('Water Data'!D15))="","",OFFSET('Water Data'!$D$29,0,10*ROW('Water Data'!D15)))</f>
        <v/>
      </c>
      <c r="BV21" s="271" t="str">
        <f ca="true">+IF(OFFSET('Water Data'!$E$27,0,10*ROW('Water Data'!E15))="","",OFFSET('Water Data'!$E$27,0,10*ROW('Water Data'!E15)))</f>
        <v/>
      </c>
      <c r="BW21" s="271" t="str">
        <f ca="true">+IF(OFFSET('Water Data'!$E$28,0,10*ROW('Water Data'!E15))="","",OFFSET('Water Data'!$E$28,0,10*ROW('Water Data'!E15)))</f>
        <v/>
      </c>
      <c r="BX21" s="271" t="str">
        <f ca="true">+IF(OFFSET('Water Data'!$E$29,0,10*ROW('Water Data'!E15))="","",OFFSET('Water Data'!$E$29,0,10*ROW('Water Data'!E15)))</f>
        <v/>
      </c>
      <c r="BY21" s="271" t="str">
        <f ca="true">+IF(OFFSET('Water Data'!$F$27,0,10*ROW('Water Data'!F15))="","",OFFSET('Water Data'!$F$27,0,10*ROW('Water Data'!F15)))</f>
        <v/>
      </c>
      <c r="BZ21" s="271" t="str">
        <f ca="true">+IF(OFFSET('Water Data'!$F$28,0,10*ROW('Water Data'!F15))="","",OFFSET('Water Data'!$F$28,0,10*ROW('Water Data'!F15)))</f>
        <v/>
      </c>
      <c r="CA21" s="271" t="str">
        <f ca="true">+IF(OFFSET('Water Data'!$F$29,0,10*ROW('Water Data'!F15))="","",OFFSET('Water Data'!$F$29,0,10*ROW('Water Data'!F15)))</f>
        <v/>
      </c>
      <c r="CB21" s="271" t="str">
        <f ca="true">+IF(OFFSET('Water Data'!$G$27,0,10*ROW('Water Data'!G15))="","",OFFSET('Water Data'!$G$27,0,10*ROW('Water Data'!G15)))</f>
        <v/>
      </c>
      <c r="CC21" s="271" t="str">
        <f ca="true">+IF(OFFSET('Water Data'!$G$28,0,10*ROW('Water Data'!G15))="","",OFFSET('Water Data'!$G$28,0,10*ROW('Water Data'!G15)))</f>
        <v/>
      </c>
      <c r="CD21" s="271" t="str">
        <f ca="true">+IF(OFFSET('Water Data'!$G$29,0,10*ROW('Water Data'!G15))="","",OFFSET('Water Data'!$G$29,0,10*ROW('Water Data'!G15)))</f>
        <v/>
      </c>
      <c r="CE21" s="271" t="str">
        <f ca="true">+IF(OFFSET('Water Data'!$H$27,0,10*ROW('Water Data'!H15))="","",OFFSET('Water Data'!$H$27,0,10*ROW('Water Data'!H15)))</f>
        <v/>
      </c>
      <c r="CF21" s="271" t="str">
        <f ca="true">+IF(OFFSET('Water Data'!$H$28,0,10*ROW('Water Data'!H15))="","",OFFSET('Water Data'!$H$28,0,10*ROW('Water Data'!H15)))</f>
        <v/>
      </c>
      <c r="CG21" s="271" t="str">
        <f ca="true">+IF(OFFSET('Water Data'!$H$29,0,10*ROW('Water Data'!H15))="","",OFFSET('Water Data'!$H$29,0,10*ROW('Water Data'!H15)))</f>
        <v/>
      </c>
      <c r="CH21" s="271" t="str">
        <f ca="true">+IF(OFFSET('Water Data'!$I$27,0,10*ROW('Water Data'!I15))="","",OFFSET('Water Data'!$I$27,0,10*ROW('Water Data'!I15)))</f>
        <v/>
      </c>
      <c r="CI21" s="271" t="str">
        <f ca="true">+IF(OFFSET('Water Data'!$I$28,0,10*ROW('Water Data'!I15))="","",OFFSET('Water Data'!$I$28,0,10*ROW('Water Data'!I15)))</f>
        <v/>
      </c>
      <c r="CJ21" s="271" t="str">
        <f ca="true">+IF(OFFSET('Water Data'!$I$29,0,10*ROW('Water Data'!I15))="","",OFFSET('Water Data'!$I$29,0,10*ROW('Water Data'!I15)))</f>
        <v/>
      </c>
      <c r="CK21" s="271" t="str">
        <f ca="true">+IF(OFFSET('Sanitation Data'!$D$28,0,10*ROW('Sanitation Data'!D15))="","",OFFSET('Sanitation Data'!$D$28,0,10*ROW('Sanitation Data'!D15)))</f>
        <v/>
      </c>
      <c r="CL21" s="271" t="str">
        <f ca="true">+IF(OFFSET('Sanitation Data'!$D$29,0,10*ROW('Sanitation Data'!D15))="","",OFFSET('Sanitation Data'!$D$29,0,10*ROW('Sanitation Data'!D15)))</f>
        <v/>
      </c>
      <c r="CM21" s="271" t="str">
        <f ca="true">+IF(OFFSET('Sanitation Data'!$D$30,0,10*ROW('Sanitation Data'!D15))="","",OFFSET('Sanitation Data'!$D$30,0,10*ROW('Sanitation Data'!D15)))</f>
        <v/>
      </c>
      <c r="CN21" s="271" t="str">
        <f ca="true">+IF(OFFSET('Sanitation Data'!$D$31,0,10*ROW('Sanitation Data'!D15))="","",OFFSET('Sanitation Data'!$D$31,0,10*ROW('Sanitation Data'!D15)))</f>
        <v/>
      </c>
      <c r="CO21" s="271" t="str">
        <f ca="true">+IF(OFFSET('Sanitation Data'!$D$32,0,10*ROW('Sanitation Data'!D15))="","",OFFSET('Sanitation Data'!$D$32,0,10*ROW('Sanitation Data'!D15)))</f>
        <v/>
      </c>
      <c r="CP21" s="271" t="str">
        <f ca="true">+IF(OFFSET('Sanitation Data'!$E$28,0,10*ROW('Sanitation Data'!E15))="","",OFFSET('Sanitation Data'!$E$28,0,10*ROW('Sanitation Data'!E15)))</f>
        <v/>
      </c>
      <c r="CQ21" s="271" t="str">
        <f ca="true">+IF(OFFSET('Sanitation Data'!$E$29,0,10*ROW('Sanitation Data'!E15))="","",OFFSET('Sanitation Data'!$E$29,0,10*ROW('Sanitation Data'!E15)))</f>
        <v/>
      </c>
      <c r="CR21" s="271" t="str">
        <f ca="true">+IF(OFFSET('Sanitation Data'!$E$30,0,10*ROW('Sanitation Data'!E15))="","",OFFSET('Sanitation Data'!$E$30,0,10*ROW('Sanitation Data'!E15)))</f>
        <v/>
      </c>
      <c r="CS21" s="271" t="str">
        <f ca="true">+IF(OFFSET('Sanitation Data'!$E$31,0,10*ROW('Sanitation Data'!E15))="","",OFFSET('Sanitation Data'!$E$31,0,10*ROW('Sanitation Data'!E15)))</f>
        <v/>
      </c>
      <c r="CT21" s="271" t="str">
        <f ca="true">+IF(OFFSET('Sanitation Data'!$E$32,0,10*ROW('Sanitation Data'!E15))="","",OFFSET('Sanitation Data'!$E$32,0,10*ROW('Sanitation Data'!E15)))</f>
        <v/>
      </c>
      <c r="CU21" s="271" t="str">
        <f ca="true">+IF(OFFSET('Sanitation Data'!$F$28,0,10*ROW('Sanitation Data'!F15))="","",OFFSET('Sanitation Data'!$F$28,0,10*ROW('Sanitation Data'!F15)))</f>
        <v/>
      </c>
      <c r="CV21" s="271" t="str">
        <f ca="true">+IF(OFFSET('Sanitation Data'!$F$29,0,10*ROW('Sanitation Data'!F15))="","",OFFSET('Sanitation Data'!$F$29,0,10*ROW('Sanitation Data'!F15)))</f>
        <v/>
      </c>
      <c r="CW21" s="271" t="str">
        <f ca="true">+IF(OFFSET('Sanitation Data'!$F$30,0,10*ROW('Sanitation Data'!F15))="","",OFFSET('Sanitation Data'!$F$30,0,10*ROW('Sanitation Data'!F15)))</f>
        <v/>
      </c>
      <c r="CX21" s="271" t="str">
        <f ca="true">+IF(OFFSET('Sanitation Data'!$F$31,0,10*ROW('Sanitation Data'!F15))="","",OFFSET('Sanitation Data'!$F$31,0,10*ROW('Sanitation Data'!F15)))</f>
        <v/>
      </c>
      <c r="CY21" s="271" t="str">
        <f ca="true">+IF(OFFSET('Sanitation Data'!$F$32,0,10*ROW('Sanitation Data'!F15))="","",OFFSET('Sanitation Data'!$F$32,0,10*ROW('Sanitation Data'!F15)))</f>
        <v/>
      </c>
      <c r="CZ21" s="271" t="str">
        <f ca="true">+IF(OFFSET('Sanitation Data'!$G$28,0,10*ROW('Sanitation Data'!G15))="","",OFFSET('Sanitation Data'!$G$28,0,10*ROW('Sanitation Data'!G15)))</f>
        <v/>
      </c>
      <c r="DA21" s="271" t="str">
        <f ca="true">+IF(OFFSET('Sanitation Data'!$G$29,0,10*ROW('Sanitation Data'!G15))="","",OFFSET('Sanitation Data'!$G$29,0,10*ROW('Sanitation Data'!G15)))</f>
        <v/>
      </c>
      <c r="DB21" s="271" t="str">
        <f ca="true">+IF(OFFSET('Sanitation Data'!$G$30,0,10*ROW('Sanitation Data'!G15))="","",OFFSET('Sanitation Data'!$G$30,0,10*ROW('Sanitation Data'!G15)))</f>
        <v/>
      </c>
      <c r="DC21" s="271" t="str">
        <f ca="true">+IF(OFFSET('Sanitation Data'!$G$31,0,10*ROW('Sanitation Data'!G15))="","",OFFSET('Sanitation Data'!$G$31,0,10*ROW('Sanitation Data'!G15)))</f>
        <v/>
      </c>
      <c r="DD21" s="271" t="str">
        <f ca="true">+IF(OFFSET('Sanitation Data'!$G$32,0,10*ROW('Sanitation Data'!G15))="","",OFFSET('Sanitation Data'!$G$32,0,10*ROW('Sanitation Data'!G15)))</f>
        <v/>
      </c>
      <c r="DE21" s="271" t="str">
        <f ca="true">+IF(OFFSET('Sanitation Data'!$H$28,0,10*ROW('Sanitation Data'!H15))="","",OFFSET('Sanitation Data'!$H$28,0,10*ROW('Sanitation Data'!H15)))</f>
        <v/>
      </c>
      <c r="DF21" s="271" t="str">
        <f ca="true">+IF(OFFSET('Sanitation Data'!$H$29,0,10*ROW('Sanitation Data'!H15))="","",OFFSET('Sanitation Data'!$H$29,0,10*ROW('Sanitation Data'!H15)))</f>
        <v/>
      </c>
      <c r="DG21" s="271" t="str">
        <f ca="true">+IF(OFFSET('Sanitation Data'!$H$30,0,10*ROW('Sanitation Data'!H15))="","",OFFSET('Sanitation Data'!$H$30,0,10*ROW('Sanitation Data'!H15)))</f>
        <v/>
      </c>
      <c r="DH21" s="271" t="str">
        <f ca="true">+IF(OFFSET('Sanitation Data'!$H$31,0,10*ROW('Sanitation Data'!H15))="","",OFFSET('Sanitation Data'!$H$31,0,10*ROW('Sanitation Data'!H15)))</f>
        <v/>
      </c>
      <c r="DI21" s="271" t="str">
        <f ca="true">+IF(OFFSET('Sanitation Data'!$H$32,0,10*ROW('Sanitation Data'!H15))="","",OFFSET('Sanitation Data'!$H$32,0,10*ROW('Sanitation Data'!H15)))</f>
        <v/>
      </c>
      <c r="DJ21" s="271" t="str">
        <f ca="true">+IF(OFFSET('Sanitation Data'!$I$28,0,10*ROW('Sanitation Data'!I15))="","",OFFSET('Sanitation Data'!$I$28,0,10*ROW('Sanitation Data'!I15)))</f>
        <v/>
      </c>
      <c r="DK21" s="271" t="str">
        <f ca="true">+IF(OFFSET('Sanitation Data'!$I$29,0,10*ROW('Sanitation Data'!I15))="","",OFFSET('Sanitation Data'!$I$29,0,10*ROW('Sanitation Data'!I15)))</f>
        <v/>
      </c>
      <c r="DL21" s="271" t="str">
        <f ca="true">+IF(OFFSET('Sanitation Data'!$I$30,0,10*ROW('Sanitation Data'!I15))="","",OFFSET('Sanitation Data'!$I$30,0,10*ROW('Sanitation Data'!I15)))</f>
        <v/>
      </c>
      <c r="DM21" s="271" t="str">
        <f ca="true">+IF(OFFSET('Sanitation Data'!$I$31,0,10*ROW('Sanitation Data'!I15))="","",OFFSET('Sanitation Data'!$I$31,0,10*ROW('Sanitation Data'!I15)))</f>
        <v/>
      </c>
      <c r="DN21" s="271" t="str">
        <f ca="true">+IF(OFFSET('Sanitation Data'!$I$32,0,10*ROW('Sanitation Data'!I15))="","",OFFSET('Sanitation Data'!$I$32,0,10*ROW('Sanitation Data'!I15)))</f>
        <v/>
      </c>
      <c r="DO21" s="271" t="str">
        <f ca="true">+IF(OFFSET('Hygiene Data'!$D$11,0,10*ROW('Hygiene Data'!D15))="","",OFFSET('Hygiene Data'!$D$11,0,10*ROW('Hygiene Data'!D15)))</f>
        <v/>
      </c>
      <c r="DP21" s="271" t="str">
        <f ca="true">+IF(OFFSET('Hygiene Data'!$D$12,0,10*ROW('Hygiene Data'!D15))="","",OFFSET('Hygiene Data'!$D$12,0,10*ROW('Hygiene Data'!D15)))</f>
        <v/>
      </c>
      <c r="DQ21" s="271" t="str">
        <f ca="true">+IF(OFFSET('Hygiene Data'!$D$13,0,10*ROW('Hygiene Data'!D15))="","",OFFSET('Hygiene Data'!$D$13,0,10*ROW('Hygiene Data'!D15)))</f>
        <v/>
      </c>
      <c r="DR21" s="271" t="str">
        <f ca="true">+IF(OFFSET('Hygiene Data'!$E$11,0,10*ROW('Hygiene Data'!E15))="","",OFFSET('Hygiene Data'!$E$11,0,10*ROW('Hygiene Data'!E15)))</f>
        <v/>
      </c>
      <c r="DS21" s="271" t="str">
        <f ca="true">+IF(OFFSET('Hygiene Data'!$E$12,0,10*ROW('Hygiene Data'!E15))="","",OFFSET('Hygiene Data'!$E$12,0,10*ROW('Hygiene Data'!E15)))</f>
        <v/>
      </c>
      <c r="DT21" s="271" t="str">
        <f ca="true">+IF(OFFSET('Hygiene Data'!$E$13,0,10*ROW('Hygiene Data'!E15))="","",OFFSET('Hygiene Data'!$E$13,0,10*ROW('Hygiene Data'!E15)))</f>
        <v/>
      </c>
      <c r="DU21" s="271" t="str">
        <f ca="true">+IF(OFFSET('Hygiene Data'!$F$11,0,10*ROW('Hygiene Data'!F15))="","",OFFSET('Hygiene Data'!$F$11,0,10*ROW('Hygiene Data'!F15)))</f>
        <v/>
      </c>
      <c r="DV21" s="271" t="str">
        <f ca="true">+IF(OFFSET('Hygiene Data'!$F$12,0,10*ROW('Hygiene Data'!F15))="","",OFFSET('Hygiene Data'!$F$12,0,10*ROW('Hygiene Data'!F15)))</f>
        <v/>
      </c>
      <c r="DW21" s="271" t="str">
        <f ca="true">+IF(OFFSET('Hygiene Data'!$F$13,0,10*ROW('Hygiene Data'!F15))="","",OFFSET('Hygiene Data'!$F$13,0,10*ROW('Hygiene Data'!F15)))</f>
        <v/>
      </c>
      <c r="DX21" s="271" t="str">
        <f ca="true">+IF(OFFSET('Hygiene Data'!$G$11,0,10*ROW('Hygiene Data'!G15))="","",OFFSET('Hygiene Data'!$G$11,0,10*ROW('Hygiene Data'!G15)))</f>
        <v/>
      </c>
      <c r="DY21" s="271" t="str">
        <f ca="true">+IF(OFFSET('Hygiene Data'!$G$12,0,10*ROW('Hygiene Data'!G15))="","",OFFSET('Hygiene Data'!$G$12,0,10*ROW('Hygiene Data'!G15)))</f>
        <v/>
      </c>
      <c r="DZ21" s="271" t="str">
        <f ca="true">+IF(OFFSET('Hygiene Data'!$G$13,0,10*ROW('Hygiene Data'!G15))="","",OFFSET('Hygiene Data'!$G$13,0,10*ROW('Hygiene Data'!G15)))</f>
        <v/>
      </c>
      <c r="EA21" s="271" t="str">
        <f ca="true">+IF(OFFSET('Hygiene Data'!$H$11,0,10*ROW('Hygiene Data'!H15))="","",OFFSET('Hygiene Data'!$H$11,0,10*ROW('Hygiene Data'!H15)))</f>
        <v/>
      </c>
      <c r="EB21" s="271" t="str">
        <f ca="true">+IF(OFFSET('Hygiene Data'!$H$12,0,10*ROW('Hygiene Data'!H15))="","",OFFSET('Hygiene Data'!$H$12,0,10*ROW('Hygiene Data'!H15)))</f>
        <v/>
      </c>
      <c r="EC21" s="271" t="str">
        <f ca="true">+IF(OFFSET('Hygiene Data'!$H$13,0,10*ROW('Hygiene Data'!H15))="","",OFFSET('Hygiene Data'!$H$13,0,10*ROW('Hygiene Data'!H15)))</f>
        <v/>
      </c>
      <c r="ED21" s="271" t="str">
        <f ca="true">+IF(OFFSET('Hygiene Data'!$I$11,0,10*ROW('Hygiene Data'!I15))="","",OFFSET('Hygiene Data'!$I$11,0,10*ROW('Hygiene Data'!I15)))</f>
        <v/>
      </c>
      <c r="EE21" s="271" t="str">
        <f ca="true">+IF(OFFSET('Hygiene Data'!$I$12,0,10*ROW('Hygiene Data'!I15))="","",OFFSET('Hygiene Data'!$I$12,0,10*ROW('Hygiene Data'!I15)))</f>
        <v/>
      </c>
      <c r="EF21" s="271" t="str">
        <f ca="true">+IF(OFFSET('Hygiene Data'!$I$13,0,10*ROW('Hygiene Data'!I15))="","",OFFSET('Hygiene Data'!$I$13,0,10*ROW('Hygiene Data'!I15)))</f>
        <v/>
      </c>
    </row>
    <row xmlns:x14ac="http://schemas.microsoft.com/office/spreadsheetml/2009/9/ac" r="22" x14ac:dyDescent="0.2">
      <c r="A22" s="35" t="str">
        <f ca="true">+IF(OFFSET('Water Data'!$B$2,0,10*ROW('Water Data'!E16))="","",OFFSET('Water Data'!$B$2,0,10*ROW('Water Data'!E16)))</f>
        <v/>
      </c>
      <c r="B22" s="35" t="str">
        <f ca="true">+IF(OFFSET('Water Data'!$C$2,0,10*ROW('Water Data'!F16))="","",OFFSET('Water Data'!$C$2,0,10*ROW('Water Data'!F16)))</f>
        <v/>
      </c>
      <c r="C22" s="327" t="str">
        <f t="shared" ca="true" si="0"/>
        <v/>
      </c>
      <c r="D22" s="91"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1"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1"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1"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1"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1"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1"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1"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1"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1"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1"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1"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1"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1"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1"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1"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1"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1"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2"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2"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2"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2"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2"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2"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2"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2"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2"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2"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2"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2"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2"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2"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2"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2"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2"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2"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2"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2"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2"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2"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2"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2"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2"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2"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2"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2"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2"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2"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3"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3"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3"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3"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3"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3"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3"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3"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3"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3"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3"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3"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3"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3"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3"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3"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3"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3"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1"/>
      <c r="BS22" s="271" t="str">
        <f ca="true">+IF(OFFSET('Water Data'!$D$27,0,10*ROW('Water Data'!D16))="","",OFFSET('Water Data'!$D$27,0,10*ROW('Water Data'!D16)))</f>
        <v/>
      </c>
      <c r="BT22" s="271" t="str">
        <f ca="true">+IF(OFFSET('Water Data'!$D$28,0,10*ROW('Water Data'!D16))="","",OFFSET('Water Data'!$D$28,0,10*ROW('Water Data'!D16)))</f>
        <v/>
      </c>
      <c r="BU22" s="271" t="str">
        <f ca="true">+IF(OFFSET('Water Data'!$D$29,0,10*ROW('Water Data'!D16))="","",OFFSET('Water Data'!$D$29,0,10*ROW('Water Data'!D16)))</f>
        <v/>
      </c>
      <c r="BV22" s="271" t="str">
        <f ca="true">+IF(OFFSET('Water Data'!$E$27,0,10*ROW('Water Data'!E16))="","",OFFSET('Water Data'!$E$27,0,10*ROW('Water Data'!E16)))</f>
        <v/>
      </c>
      <c r="BW22" s="271" t="str">
        <f ca="true">+IF(OFFSET('Water Data'!$E$28,0,10*ROW('Water Data'!E16))="","",OFFSET('Water Data'!$E$28,0,10*ROW('Water Data'!E16)))</f>
        <v/>
      </c>
      <c r="BX22" s="271" t="str">
        <f ca="true">+IF(OFFSET('Water Data'!$E$29,0,10*ROW('Water Data'!E16))="","",OFFSET('Water Data'!$E$29,0,10*ROW('Water Data'!E16)))</f>
        <v/>
      </c>
      <c r="BY22" s="271" t="str">
        <f ca="true">+IF(OFFSET('Water Data'!$F$27,0,10*ROW('Water Data'!F16))="","",OFFSET('Water Data'!$F$27,0,10*ROW('Water Data'!F16)))</f>
        <v/>
      </c>
      <c r="BZ22" s="271" t="str">
        <f ca="true">+IF(OFFSET('Water Data'!$F$28,0,10*ROW('Water Data'!F16))="","",OFFSET('Water Data'!$F$28,0,10*ROW('Water Data'!F16)))</f>
        <v/>
      </c>
      <c r="CA22" s="271" t="str">
        <f ca="true">+IF(OFFSET('Water Data'!$F$29,0,10*ROW('Water Data'!F16))="","",OFFSET('Water Data'!$F$29,0,10*ROW('Water Data'!F16)))</f>
        <v/>
      </c>
      <c r="CB22" s="271" t="str">
        <f ca="true">+IF(OFFSET('Water Data'!$G$27,0,10*ROW('Water Data'!G16))="","",OFFSET('Water Data'!$G$27,0,10*ROW('Water Data'!G16)))</f>
        <v/>
      </c>
      <c r="CC22" s="271" t="str">
        <f ca="true">+IF(OFFSET('Water Data'!$G$28,0,10*ROW('Water Data'!G16))="","",OFFSET('Water Data'!$G$28,0,10*ROW('Water Data'!G16)))</f>
        <v/>
      </c>
      <c r="CD22" s="271" t="str">
        <f ca="true">+IF(OFFSET('Water Data'!$G$29,0,10*ROW('Water Data'!G16))="","",OFFSET('Water Data'!$G$29,0,10*ROW('Water Data'!G16)))</f>
        <v/>
      </c>
      <c r="CE22" s="271" t="str">
        <f ca="true">+IF(OFFSET('Water Data'!$H$27,0,10*ROW('Water Data'!H16))="","",OFFSET('Water Data'!$H$27,0,10*ROW('Water Data'!H16)))</f>
        <v/>
      </c>
      <c r="CF22" s="271" t="str">
        <f ca="true">+IF(OFFSET('Water Data'!$H$28,0,10*ROW('Water Data'!H16))="","",OFFSET('Water Data'!$H$28,0,10*ROW('Water Data'!H16)))</f>
        <v/>
      </c>
      <c r="CG22" s="271" t="str">
        <f ca="true">+IF(OFFSET('Water Data'!$H$29,0,10*ROW('Water Data'!H16))="","",OFFSET('Water Data'!$H$29,0,10*ROW('Water Data'!H16)))</f>
        <v/>
      </c>
      <c r="CH22" s="271" t="str">
        <f ca="true">+IF(OFFSET('Water Data'!$I$27,0,10*ROW('Water Data'!I16))="","",OFFSET('Water Data'!$I$27,0,10*ROW('Water Data'!I16)))</f>
        <v/>
      </c>
      <c r="CI22" s="271" t="str">
        <f ca="true">+IF(OFFSET('Water Data'!$I$28,0,10*ROW('Water Data'!I16))="","",OFFSET('Water Data'!$I$28,0,10*ROW('Water Data'!I16)))</f>
        <v/>
      </c>
      <c r="CJ22" s="271" t="str">
        <f ca="true">+IF(OFFSET('Water Data'!$I$29,0,10*ROW('Water Data'!I16))="","",OFFSET('Water Data'!$I$29,0,10*ROW('Water Data'!I16)))</f>
        <v/>
      </c>
      <c r="CK22" s="271" t="str">
        <f ca="true">+IF(OFFSET('Sanitation Data'!$D$28,0,10*ROW('Sanitation Data'!D16))="","",OFFSET('Sanitation Data'!$D$28,0,10*ROW('Sanitation Data'!D16)))</f>
        <v/>
      </c>
      <c r="CL22" s="271" t="str">
        <f ca="true">+IF(OFFSET('Sanitation Data'!$D$29,0,10*ROW('Sanitation Data'!D16))="","",OFFSET('Sanitation Data'!$D$29,0,10*ROW('Sanitation Data'!D16)))</f>
        <v/>
      </c>
      <c r="CM22" s="271" t="str">
        <f ca="true">+IF(OFFSET('Sanitation Data'!$D$30,0,10*ROW('Sanitation Data'!D16))="","",OFFSET('Sanitation Data'!$D$30,0,10*ROW('Sanitation Data'!D16)))</f>
        <v/>
      </c>
      <c r="CN22" s="271" t="str">
        <f ca="true">+IF(OFFSET('Sanitation Data'!$D$31,0,10*ROW('Sanitation Data'!D16))="","",OFFSET('Sanitation Data'!$D$31,0,10*ROW('Sanitation Data'!D16)))</f>
        <v/>
      </c>
      <c r="CO22" s="271" t="str">
        <f ca="true">+IF(OFFSET('Sanitation Data'!$D$32,0,10*ROW('Sanitation Data'!D16))="","",OFFSET('Sanitation Data'!$D$32,0,10*ROW('Sanitation Data'!D16)))</f>
        <v/>
      </c>
      <c r="CP22" s="271" t="str">
        <f ca="true">+IF(OFFSET('Sanitation Data'!$E$28,0,10*ROW('Sanitation Data'!E16))="","",OFFSET('Sanitation Data'!$E$28,0,10*ROW('Sanitation Data'!E16)))</f>
        <v/>
      </c>
      <c r="CQ22" s="271" t="str">
        <f ca="true">+IF(OFFSET('Sanitation Data'!$E$29,0,10*ROW('Sanitation Data'!E16))="","",OFFSET('Sanitation Data'!$E$29,0,10*ROW('Sanitation Data'!E16)))</f>
        <v/>
      </c>
      <c r="CR22" s="271" t="str">
        <f ca="true">+IF(OFFSET('Sanitation Data'!$E$30,0,10*ROW('Sanitation Data'!E16))="","",OFFSET('Sanitation Data'!$E$30,0,10*ROW('Sanitation Data'!E16)))</f>
        <v/>
      </c>
      <c r="CS22" s="271" t="str">
        <f ca="true">+IF(OFFSET('Sanitation Data'!$E$31,0,10*ROW('Sanitation Data'!E16))="","",OFFSET('Sanitation Data'!$E$31,0,10*ROW('Sanitation Data'!E16)))</f>
        <v/>
      </c>
      <c r="CT22" s="271" t="str">
        <f ca="true">+IF(OFFSET('Sanitation Data'!$E$32,0,10*ROW('Sanitation Data'!E16))="","",OFFSET('Sanitation Data'!$E$32,0,10*ROW('Sanitation Data'!E16)))</f>
        <v/>
      </c>
      <c r="CU22" s="271" t="str">
        <f ca="true">+IF(OFFSET('Sanitation Data'!$F$28,0,10*ROW('Sanitation Data'!F16))="","",OFFSET('Sanitation Data'!$F$28,0,10*ROW('Sanitation Data'!F16)))</f>
        <v/>
      </c>
      <c r="CV22" s="271" t="str">
        <f ca="true">+IF(OFFSET('Sanitation Data'!$F$29,0,10*ROW('Sanitation Data'!F16))="","",OFFSET('Sanitation Data'!$F$29,0,10*ROW('Sanitation Data'!F16)))</f>
        <v/>
      </c>
      <c r="CW22" s="271" t="str">
        <f ca="true">+IF(OFFSET('Sanitation Data'!$F$30,0,10*ROW('Sanitation Data'!F16))="","",OFFSET('Sanitation Data'!$F$30,0,10*ROW('Sanitation Data'!F16)))</f>
        <v/>
      </c>
      <c r="CX22" s="271" t="str">
        <f ca="true">+IF(OFFSET('Sanitation Data'!$F$31,0,10*ROW('Sanitation Data'!F16))="","",OFFSET('Sanitation Data'!$F$31,0,10*ROW('Sanitation Data'!F16)))</f>
        <v/>
      </c>
      <c r="CY22" s="271" t="str">
        <f ca="true">+IF(OFFSET('Sanitation Data'!$F$32,0,10*ROW('Sanitation Data'!F16))="","",OFFSET('Sanitation Data'!$F$32,0,10*ROW('Sanitation Data'!F16)))</f>
        <v/>
      </c>
      <c r="CZ22" s="271" t="str">
        <f ca="true">+IF(OFFSET('Sanitation Data'!$G$28,0,10*ROW('Sanitation Data'!G16))="","",OFFSET('Sanitation Data'!$G$28,0,10*ROW('Sanitation Data'!G16)))</f>
        <v/>
      </c>
      <c r="DA22" s="271" t="str">
        <f ca="true">+IF(OFFSET('Sanitation Data'!$G$29,0,10*ROW('Sanitation Data'!G16))="","",OFFSET('Sanitation Data'!$G$29,0,10*ROW('Sanitation Data'!G16)))</f>
        <v/>
      </c>
      <c r="DB22" s="271" t="str">
        <f ca="true">+IF(OFFSET('Sanitation Data'!$G$30,0,10*ROW('Sanitation Data'!G16))="","",OFFSET('Sanitation Data'!$G$30,0,10*ROW('Sanitation Data'!G16)))</f>
        <v/>
      </c>
      <c r="DC22" s="271" t="str">
        <f ca="true">+IF(OFFSET('Sanitation Data'!$G$31,0,10*ROW('Sanitation Data'!G16))="","",OFFSET('Sanitation Data'!$G$31,0,10*ROW('Sanitation Data'!G16)))</f>
        <v/>
      </c>
      <c r="DD22" s="271" t="str">
        <f ca="true">+IF(OFFSET('Sanitation Data'!$G$32,0,10*ROW('Sanitation Data'!G16))="","",OFFSET('Sanitation Data'!$G$32,0,10*ROW('Sanitation Data'!G16)))</f>
        <v/>
      </c>
      <c r="DE22" s="271" t="str">
        <f ca="true">+IF(OFFSET('Sanitation Data'!$H$28,0,10*ROW('Sanitation Data'!H16))="","",OFFSET('Sanitation Data'!$H$28,0,10*ROW('Sanitation Data'!H16)))</f>
        <v/>
      </c>
      <c r="DF22" s="271" t="str">
        <f ca="true">+IF(OFFSET('Sanitation Data'!$H$29,0,10*ROW('Sanitation Data'!H16))="","",OFFSET('Sanitation Data'!$H$29,0,10*ROW('Sanitation Data'!H16)))</f>
        <v/>
      </c>
      <c r="DG22" s="271" t="str">
        <f ca="true">+IF(OFFSET('Sanitation Data'!$H$30,0,10*ROW('Sanitation Data'!H16))="","",OFFSET('Sanitation Data'!$H$30,0,10*ROW('Sanitation Data'!H16)))</f>
        <v/>
      </c>
      <c r="DH22" s="271" t="str">
        <f ca="true">+IF(OFFSET('Sanitation Data'!$H$31,0,10*ROW('Sanitation Data'!H16))="","",OFFSET('Sanitation Data'!$H$31,0,10*ROW('Sanitation Data'!H16)))</f>
        <v/>
      </c>
      <c r="DI22" s="271" t="str">
        <f ca="true">+IF(OFFSET('Sanitation Data'!$H$32,0,10*ROW('Sanitation Data'!H16))="","",OFFSET('Sanitation Data'!$H$32,0,10*ROW('Sanitation Data'!H16)))</f>
        <v/>
      </c>
      <c r="DJ22" s="271" t="str">
        <f ca="true">+IF(OFFSET('Sanitation Data'!$I$28,0,10*ROW('Sanitation Data'!I16))="","",OFFSET('Sanitation Data'!$I$28,0,10*ROW('Sanitation Data'!I16)))</f>
        <v/>
      </c>
      <c r="DK22" s="271" t="str">
        <f ca="true">+IF(OFFSET('Sanitation Data'!$I$29,0,10*ROW('Sanitation Data'!I16))="","",OFFSET('Sanitation Data'!$I$29,0,10*ROW('Sanitation Data'!I16)))</f>
        <v/>
      </c>
      <c r="DL22" s="271" t="str">
        <f ca="true">+IF(OFFSET('Sanitation Data'!$I$30,0,10*ROW('Sanitation Data'!I16))="","",OFFSET('Sanitation Data'!$I$30,0,10*ROW('Sanitation Data'!I16)))</f>
        <v/>
      </c>
      <c r="DM22" s="271" t="str">
        <f ca="true">+IF(OFFSET('Sanitation Data'!$I$31,0,10*ROW('Sanitation Data'!I16))="","",OFFSET('Sanitation Data'!$I$31,0,10*ROW('Sanitation Data'!I16)))</f>
        <v/>
      </c>
      <c r="DN22" s="271" t="str">
        <f ca="true">+IF(OFFSET('Sanitation Data'!$I$32,0,10*ROW('Sanitation Data'!I16))="","",OFFSET('Sanitation Data'!$I$32,0,10*ROW('Sanitation Data'!I16)))</f>
        <v/>
      </c>
      <c r="DO22" s="271" t="str">
        <f ca="true">+IF(OFFSET('Hygiene Data'!$D$11,0,10*ROW('Hygiene Data'!D16))="","",OFFSET('Hygiene Data'!$D$11,0,10*ROW('Hygiene Data'!D16)))</f>
        <v/>
      </c>
      <c r="DP22" s="271" t="str">
        <f ca="true">+IF(OFFSET('Hygiene Data'!$D$12,0,10*ROW('Hygiene Data'!D16))="","",OFFSET('Hygiene Data'!$D$12,0,10*ROW('Hygiene Data'!D16)))</f>
        <v/>
      </c>
      <c r="DQ22" s="271" t="str">
        <f ca="true">+IF(OFFSET('Hygiene Data'!$D$13,0,10*ROW('Hygiene Data'!D16))="","",OFFSET('Hygiene Data'!$D$13,0,10*ROW('Hygiene Data'!D16)))</f>
        <v/>
      </c>
      <c r="DR22" s="271" t="str">
        <f ca="true">+IF(OFFSET('Hygiene Data'!$E$11,0,10*ROW('Hygiene Data'!E16))="","",OFFSET('Hygiene Data'!$E$11,0,10*ROW('Hygiene Data'!E16)))</f>
        <v/>
      </c>
      <c r="DS22" s="271" t="str">
        <f ca="true">+IF(OFFSET('Hygiene Data'!$E$12,0,10*ROW('Hygiene Data'!E16))="","",OFFSET('Hygiene Data'!$E$12,0,10*ROW('Hygiene Data'!E16)))</f>
        <v/>
      </c>
      <c r="DT22" s="271" t="str">
        <f ca="true">+IF(OFFSET('Hygiene Data'!$E$13,0,10*ROW('Hygiene Data'!E16))="","",OFFSET('Hygiene Data'!$E$13,0,10*ROW('Hygiene Data'!E16)))</f>
        <v/>
      </c>
      <c r="DU22" s="271" t="str">
        <f ca="true">+IF(OFFSET('Hygiene Data'!$F$11,0,10*ROW('Hygiene Data'!F16))="","",OFFSET('Hygiene Data'!$F$11,0,10*ROW('Hygiene Data'!F16)))</f>
        <v/>
      </c>
      <c r="DV22" s="271" t="str">
        <f ca="true">+IF(OFFSET('Hygiene Data'!$F$12,0,10*ROW('Hygiene Data'!F16))="","",OFFSET('Hygiene Data'!$F$12,0,10*ROW('Hygiene Data'!F16)))</f>
        <v/>
      </c>
      <c r="DW22" s="271" t="str">
        <f ca="true">+IF(OFFSET('Hygiene Data'!$F$13,0,10*ROW('Hygiene Data'!F16))="","",OFFSET('Hygiene Data'!$F$13,0,10*ROW('Hygiene Data'!F16)))</f>
        <v/>
      </c>
      <c r="DX22" s="271" t="str">
        <f ca="true">+IF(OFFSET('Hygiene Data'!$G$11,0,10*ROW('Hygiene Data'!G16))="","",OFFSET('Hygiene Data'!$G$11,0,10*ROW('Hygiene Data'!G16)))</f>
        <v/>
      </c>
      <c r="DY22" s="271" t="str">
        <f ca="true">+IF(OFFSET('Hygiene Data'!$G$12,0,10*ROW('Hygiene Data'!G16))="","",OFFSET('Hygiene Data'!$G$12,0,10*ROW('Hygiene Data'!G16)))</f>
        <v/>
      </c>
      <c r="DZ22" s="271" t="str">
        <f ca="true">+IF(OFFSET('Hygiene Data'!$G$13,0,10*ROW('Hygiene Data'!G16))="","",OFFSET('Hygiene Data'!$G$13,0,10*ROW('Hygiene Data'!G16)))</f>
        <v/>
      </c>
      <c r="EA22" s="271" t="str">
        <f ca="true">+IF(OFFSET('Hygiene Data'!$H$11,0,10*ROW('Hygiene Data'!H16))="","",OFFSET('Hygiene Data'!$H$11,0,10*ROW('Hygiene Data'!H16)))</f>
        <v/>
      </c>
      <c r="EB22" s="271" t="str">
        <f ca="true">+IF(OFFSET('Hygiene Data'!$H$12,0,10*ROW('Hygiene Data'!H16))="","",OFFSET('Hygiene Data'!$H$12,0,10*ROW('Hygiene Data'!H16)))</f>
        <v/>
      </c>
      <c r="EC22" s="271" t="str">
        <f ca="true">+IF(OFFSET('Hygiene Data'!$H$13,0,10*ROW('Hygiene Data'!H16))="","",OFFSET('Hygiene Data'!$H$13,0,10*ROW('Hygiene Data'!H16)))</f>
        <v/>
      </c>
      <c r="ED22" s="271" t="str">
        <f ca="true">+IF(OFFSET('Hygiene Data'!$I$11,0,10*ROW('Hygiene Data'!I16))="","",OFFSET('Hygiene Data'!$I$11,0,10*ROW('Hygiene Data'!I16)))</f>
        <v/>
      </c>
      <c r="EE22" s="271" t="str">
        <f ca="true">+IF(OFFSET('Hygiene Data'!$I$12,0,10*ROW('Hygiene Data'!I16))="","",OFFSET('Hygiene Data'!$I$12,0,10*ROW('Hygiene Data'!I16)))</f>
        <v/>
      </c>
      <c r="EF22" s="271" t="str">
        <f ca="true">+IF(OFFSET('Hygiene Data'!$I$13,0,10*ROW('Hygiene Data'!I16))="","",OFFSET('Hygiene Data'!$I$13,0,10*ROW('Hygiene Data'!I16)))</f>
        <v/>
      </c>
    </row>
    <row xmlns:x14ac="http://schemas.microsoft.com/office/spreadsheetml/2009/9/ac" r="23" x14ac:dyDescent="0.2">
      <c r="A23" s="35" t="str">
        <f ca="true">+IF(OFFSET('Water Data'!$B$2,0,10*ROW('Water Data'!E17))="","",OFFSET('Water Data'!$B$2,0,10*ROW('Water Data'!E17)))</f>
        <v/>
      </c>
      <c r="B23" s="35" t="str">
        <f ca="true">+IF(OFFSET('Water Data'!$C$2,0,10*ROW('Water Data'!F17))="","",OFFSET('Water Data'!$C$2,0,10*ROW('Water Data'!F17)))</f>
        <v/>
      </c>
      <c r="C23" s="327" t="str">
        <f t="shared" ca="true" si="0"/>
        <v/>
      </c>
      <c r="D23" s="91"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1"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1"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1"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1"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1"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1"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1"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1"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1"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1"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1"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1"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1"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1"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1"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1"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1"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2"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2"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2"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2"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2"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2"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2"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2"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2"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2"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2"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2"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2"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2"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2"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2"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2"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2"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2"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2"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2"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2"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2"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2"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2"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2"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2"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2"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2"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2"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3"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3"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3"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3"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3"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3"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3"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3"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3"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3"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3"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3"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3"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3"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3"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3"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3"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3"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1"/>
      <c r="BS23" s="271" t="str">
        <f ca="true">+IF(OFFSET('Water Data'!$D$27,0,10*ROW('Water Data'!D17))="","",OFFSET('Water Data'!$D$27,0,10*ROW('Water Data'!D17)))</f>
        <v/>
      </c>
      <c r="BT23" s="271" t="str">
        <f ca="true">+IF(OFFSET('Water Data'!$D$28,0,10*ROW('Water Data'!D17))="","",OFFSET('Water Data'!$D$28,0,10*ROW('Water Data'!D17)))</f>
        <v/>
      </c>
      <c r="BU23" s="271" t="str">
        <f ca="true">+IF(OFFSET('Water Data'!$D$29,0,10*ROW('Water Data'!D17))="","",OFFSET('Water Data'!$D$29,0,10*ROW('Water Data'!D17)))</f>
        <v/>
      </c>
      <c r="BV23" s="271" t="str">
        <f ca="true">+IF(OFFSET('Water Data'!$E$27,0,10*ROW('Water Data'!E17))="","",OFFSET('Water Data'!$E$27,0,10*ROW('Water Data'!E17)))</f>
        <v/>
      </c>
      <c r="BW23" s="271" t="str">
        <f ca="true">+IF(OFFSET('Water Data'!$E$28,0,10*ROW('Water Data'!E17))="","",OFFSET('Water Data'!$E$28,0,10*ROW('Water Data'!E17)))</f>
        <v/>
      </c>
      <c r="BX23" s="271" t="str">
        <f ca="true">+IF(OFFSET('Water Data'!$E$29,0,10*ROW('Water Data'!E17))="","",OFFSET('Water Data'!$E$29,0,10*ROW('Water Data'!E17)))</f>
        <v/>
      </c>
      <c r="BY23" s="271" t="str">
        <f ca="true">+IF(OFFSET('Water Data'!$F$27,0,10*ROW('Water Data'!F17))="","",OFFSET('Water Data'!$F$27,0,10*ROW('Water Data'!F17)))</f>
        <v/>
      </c>
      <c r="BZ23" s="271" t="str">
        <f ca="true">+IF(OFFSET('Water Data'!$F$28,0,10*ROW('Water Data'!F17))="","",OFFSET('Water Data'!$F$28,0,10*ROW('Water Data'!F17)))</f>
        <v/>
      </c>
      <c r="CA23" s="271" t="str">
        <f ca="true">+IF(OFFSET('Water Data'!$F$29,0,10*ROW('Water Data'!F17))="","",OFFSET('Water Data'!$F$29,0,10*ROW('Water Data'!F17)))</f>
        <v/>
      </c>
      <c r="CB23" s="271" t="str">
        <f ca="true">+IF(OFFSET('Water Data'!$G$27,0,10*ROW('Water Data'!G17))="","",OFFSET('Water Data'!$G$27,0,10*ROW('Water Data'!G17)))</f>
        <v/>
      </c>
      <c r="CC23" s="271" t="str">
        <f ca="true">+IF(OFFSET('Water Data'!$G$28,0,10*ROW('Water Data'!G17))="","",OFFSET('Water Data'!$G$28,0,10*ROW('Water Data'!G17)))</f>
        <v/>
      </c>
      <c r="CD23" s="271" t="str">
        <f ca="true">+IF(OFFSET('Water Data'!$G$29,0,10*ROW('Water Data'!G17))="","",OFFSET('Water Data'!$G$29,0,10*ROW('Water Data'!G17)))</f>
        <v/>
      </c>
      <c r="CE23" s="271" t="str">
        <f ca="true">+IF(OFFSET('Water Data'!$H$27,0,10*ROW('Water Data'!H17))="","",OFFSET('Water Data'!$H$27,0,10*ROW('Water Data'!H17)))</f>
        <v/>
      </c>
      <c r="CF23" s="271" t="str">
        <f ca="true">+IF(OFFSET('Water Data'!$H$28,0,10*ROW('Water Data'!H17))="","",OFFSET('Water Data'!$H$28,0,10*ROW('Water Data'!H17)))</f>
        <v/>
      </c>
      <c r="CG23" s="271" t="str">
        <f ca="true">+IF(OFFSET('Water Data'!$H$29,0,10*ROW('Water Data'!H17))="","",OFFSET('Water Data'!$H$29,0,10*ROW('Water Data'!H17)))</f>
        <v/>
      </c>
      <c r="CH23" s="271" t="str">
        <f ca="true">+IF(OFFSET('Water Data'!$I$27,0,10*ROW('Water Data'!I17))="","",OFFSET('Water Data'!$I$27,0,10*ROW('Water Data'!I17)))</f>
        <v/>
      </c>
      <c r="CI23" s="271" t="str">
        <f ca="true">+IF(OFFSET('Water Data'!$I$28,0,10*ROW('Water Data'!I17))="","",OFFSET('Water Data'!$I$28,0,10*ROW('Water Data'!I17)))</f>
        <v/>
      </c>
      <c r="CJ23" s="271" t="str">
        <f ca="true">+IF(OFFSET('Water Data'!$I$29,0,10*ROW('Water Data'!I17))="","",OFFSET('Water Data'!$I$29,0,10*ROW('Water Data'!I17)))</f>
        <v/>
      </c>
      <c r="CK23" s="271" t="str">
        <f ca="true">+IF(OFFSET('Sanitation Data'!$D$28,0,10*ROW('Sanitation Data'!D17))="","",OFFSET('Sanitation Data'!$D$28,0,10*ROW('Sanitation Data'!D17)))</f>
        <v/>
      </c>
      <c r="CL23" s="271" t="str">
        <f ca="true">+IF(OFFSET('Sanitation Data'!$D$29,0,10*ROW('Sanitation Data'!D17))="","",OFFSET('Sanitation Data'!$D$29,0,10*ROW('Sanitation Data'!D17)))</f>
        <v/>
      </c>
      <c r="CM23" s="271" t="str">
        <f ca="true">+IF(OFFSET('Sanitation Data'!$D$30,0,10*ROW('Sanitation Data'!D17))="","",OFFSET('Sanitation Data'!$D$30,0,10*ROW('Sanitation Data'!D17)))</f>
        <v/>
      </c>
      <c r="CN23" s="271" t="str">
        <f ca="true">+IF(OFFSET('Sanitation Data'!$D$31,0,10*ROW('Sanitation Data'!D17))="","",OFFSET('Sanitation Data'!$D$31,0,10*ROW('Sanitation Data'!D17)))</f>
        <v/>
      </c>
      <c r="CO23" s="271" t="str">
        <f ca="true">+IF(OFFSET('Sanitation Data'!$D$32,0,10*ROW('Sanitation Data'!D17))="","",OFFSET('Sanitation Data'!$D$32,0,10*ROW('Sanitation Data'!D17)))</f>
        <v/>
      </c>
      <c r="CP23" s="271" t="str">
        <f ca="true">+IF(OFFSET('Sanitation Data'!$E$28,0,10*ROW('Sanitation Data'!E17))="","",OFFSET('Sanitation Data'!$E$28,0,10*ROW('Sanitation Data'!E17)))</f>
        <v/>
      </c>
      <c r="CQ23" s="271" t="str">
        <f ca="true">+IF(OFFSET('Sanitation Data'!$E$29,0,10*ROW('Sanitation Data'!E17))="","",OFFSET('Sanitation Data'!$E$29,0,10*ROW('Sanitation Data'!E17)))</f>
        <v/>
      </c>
      <c r="CR23" s="271" t="str">
        <f ca="true">+IF(OFFSET('Sanitation Data'!$E$30,0,10*ROW('Sanitation Data'!E17))="","",OFFSET('Sanitation Data'!$E$30,0,10*ROW('Sanitation Data'!E17)))</f>
        <v/>
      </c>
      <c r="CS23" s="271" t="str">
        <f ca="true">+IF(OFFSET('Sanitation Data'!$E$31,0,10*ROW('Sanitation Data'!E17))="","",OFFSET('Sanitation Data'!$E$31,0,10*ROW('Sanitation Data'!E17)))</f>
        <v/>
      </c>
      <c r="CT23" s="271" t="str">
        <f ca="true">+IF(OFFSET('Sanitation Data'!$E$32,0,10*ROW('Sanitation Data'!E17))="","",OFFSET('Sanitation Data'!$E$32,0,10*ROW('Sanitation Data'!E17)))</f>
        <v/>
      </c>
      <c r="CU23" s="271" t="str">
        <f ca="true">+IF(OFFSET('Sanitation Data'!$F$28,0,10*ROW('Sanitation Data'!F17))="","",OFFSET('Sanitation Data'!$F$28,0,10*ROW('Sanitation Data'!F17)))</f>
        <v/>
      </c>
      <c r="CV23" s="271" t="str">
        <f ca="true">+IF(OFFSET('Sanitation Data'!$F$29,0,10*ROW('Sanitation Data'!F17))="","",OFFSET('Sanitation Data'!$F$29,0,10*ROW('Sanitation Data'!F17)))</f>
        <v/>
      </c>
      <c r="CW23" s="271" t="str">
        <f ca="true">+IF(OFFSET('Sanitation Data'!$F$30,0,10*ROW('Sanitation Data'!F17))="","",OFFSET('Sanitation Data'!$F$30,0,10*ROW('Sanitation Data'!F17)))</f>
        <v/>
      </c>
      <c r="CX23" s="271" t="str">
        <f ca="true">+IF(OFFSET('Sanitation Data'!$F$31,0,10*ROW('Sanitation Data'!F17))="","",OFFSET('Sanitation Data'!$F$31,0,10*ROW('Sanitation Data'!F17)))</f>
        <v/>
      </c>
      <c r="CY23" s="271" t="str">
        <f ca="true">+IF(OFFSET('Sanitation Data'!$F$32,0,10*ROW('Sanitation Data'!F17))="","",OFFSET('Sanitation Data'!$F$32,0,10*ROW('Sanitation Data'!F17)))</f>
        <v/>
      </c>
      <c r="CZ23" s="271" t="str">
        <f ca="true">+IF(OFFSET('Sanitation Data'!$G$28,0,10*ROW('Sanitation Data'!G17))="","",OFFSET('Sanitation Data'!$G$28,0,10*ROW('Sanitation Data'!G17)))</f>
        <v/>
      </c>
      <c r="DA23" s="271" t="str">
        <f ca="true">+IF(OFFSET('Sanitation Data'!$G$29,0,10*ROW('Sanitation Data'!G17))="","",OFFSET('Sanitation Data'!$G$29,0,10*ROW('Sanitation Data'!G17)))</f>
        <v/>
      </c>
      <c r="DB23" s="271" t="str">
        <f ca="true">+IF(OFFSET('Sanitation Data'!$G$30,0,10*ROW('Sanitation Data'!G17))="","",OFFSET('Sanitation Data'!$G$30,0,10*ROW('Sanitation Data'!G17)))</f>
        <v/>
      </c>
      <c r="DC23" s="271" t="str">
        <f ca="true">+IF(OFFSET('Sanitation Data'!$G$31,0,10*ROW('Sanitation Data'!G17))="","",OFFSET('Sanitation Data'!$G$31,0,10*ROW('Sanitation Data'!G17)))</f>
        <v/>
      </c>
      <c r="DD23" s="271" t="str">
        <f ca="true">+IF(OFFSET('Sanitation Data'!$G$32,0,10*ROW('Sanitation Data'!G17))="","",OFFSET('Sanitation Data'!$G$32,0,10*ROW('Sanitation Data'!G17)))</f>
        <v/>
      </c>
      <c r="DE23" s="271" t="str">
        <f ca="true">+IF(OFFSET('Sanitation Data'!$H$28,0,10*ROW('Sanitation Data'!H17))="","",OFFSET('Sanitation Data'!$H$28,0,10*ROW('Sanitation Data'!H17)))</f>
        <v/>
      </c>
      <c r="DF23" s="271" t="str">
        <f ca="true">+IF(OFFSET('Sanitation Data'!$H$29,0,10*ROW('Sanitation Data'!H17))="","",OFFSET('Sanitation Data'!$H$29,0,10*ROW('Sanitation Data'!H17)))</f>
        <v/>
      </c>
      <c r="DG23" s="271" t="str">
        <f ca="true">+IF(OFFSET('Sanitation Data'!$H$30,0,10*ROW('Sanitation Data'!H17))="","",OFFSET('Sanitation Data'!$H$30,0,10*ROW('Sanitation Data'!H17)))</f>
        <v/>
      </c>
      <c r="DH23" s="271" t="str">
        <f ca="true">+IF(OFFSET('Sanitation Data'!$H$31,0,10*ROW('Sanitation Data'!H17))="","",OFFSET('Sanitation Data'!$H$31,0,10*ROW('Sanitation Data'!H17)))</f>
        <v/>
      </c>
      <c r="DI23" s="271" t="str">
        <f ca="true">+IF(OFFSET('Sanitation Data'!$H$32,0,10*ROW('Sanitation Data'!H17))="","",OFFSET('Sanitation Data'!$H$32,0,10*ROW('Sanitation Data'!H17)))</f>
        <v/>
      </c>
      <c r="DJ23" s="271" t="str">
        <f ca="true">+IF(OFFSET('Sanitation Data'!$I$28,0,10*ROW('Sanitation Data'!I17))="","",OFFSET('Sanitation Data'!$I$28,0,10*ROW('Sanitation Data'!I17)))</f>
        <v/>
      </c>
      <c r="DK23" s="271" t="str">
        <f ca="true">+IF(OFFSET('Sanitation Data'!$I$29,0,10*ROW('Sanitation Data'!I17))="","",OFFSET('Sanitation Data'!$I$29,0,10*ROW('Sanitation Data'!I17)))</f>
        <v/>
      </c>
      <c r="DL23" s="271" t="str">
        <f ca="true">+IF(OFFSET('Sanitation Data'!$I$30,0,10*ROW('Sanitation Data'!I17))="","",OFFSET('Sanitation Data'!$I$30,0,10*ROW('Sanitation Data'!I17)))</f>
        <v/>
      </c>
      <c r="DM23" s="271" t="str">
        <f ca="true">+IF(OFFSET('Sanitation Data'!$I$31,0,10*ROW('Sanitation Data'!I17))="","",OFFSET('Sanitation Data'!$I$31,0,10*ROW('Sanitation Data'!I17)))</f>
        <v/>
      </c>
      <c r="DN23" s="271" t="str">
        <f ca="true">+IF(OFFSET('Sanitation Data'!$I$32,0,10*ROW('Sanitation Data'!I17))="","",OFFSET('Sanitation Data'!$I$32,0,10*ROW('Sanitation Data'!I17)))</f>
        <v/>
      </c>
      <c r="DO23" s="271" t="str">
        <f ca="true">+IF(OFFSET('Hygiene Data'!$D$11,0,10*ROW('Hygiene Data'!D17))="","",OFFSET('Hygiene Data'!$D$11,0,10*ROW('Hygiene Data'!D17)))</f>
        <v/>
      </c>
      <c r="DP23" s="271" t="str">
        <f ca="true">+IF(OFFSET('Hygiene Data'!$D$12,0,10*ROW('Hygiene Data'!D17))="","",OFFSET('Hygiene Data'!$D$12,0,10*ROW('Hygiene Data'!D17)))</f>
        <v/>
      </c>
      <c r="DQ23" s="271" t="str">
        <f ca="true">+IF(OFFSET('Hygiene Data'!$D$13,0,10*ROW('Hygiene Data'!D17))="","",OFFSET('Hygiene Data'!$D$13,0,10*ROW('Hygiene Data'!D17)))</f>
        <v/>
      </c>
      <c r="DR23" s="271" t="str">
        <f ca="true">+IF(OFFSET('Hygiene Data'!$E$11,0,10*ROW('Hygiene Data'!E17))="","",OFFSET('Hygiene Data'!$E$11,0,10*ROW('Hygiene Data'!E17)))</f>
        <v/>
      </c>
      <c r="DS23" s="271" t="str">
        <f ca="true">+IF(OFFSET('Hygiene Data'!$E$12,0,10*ROW('Hygiene Data'!E17))="","",OFFSET('Hygiene Data'!$E$12,0,10*ROW('Hygiene Data'!E17)))</f>
        <v/>
      </c>
      <c r="DT23" s="271" t="str">
        <f ca="true">+IF(OFFSET('Hygiene Data'!$E$13,0,10*ROW('Hygiene Data'!E17))="","",OFFSET('Hygiene Data'!$E$13,0,10*ROW('Hygiene Data'!E17)))</f>
        <v/>
      </c>
      <c r="DU23" s="271" t="str">
        <f ca="true">+IF(OFFSET('Hygiene Data'!$F$11,0,10*ROW('Hygiene Data'!F17))="","",OFFSET('Hygiene Data'!$F$11,0,10*ROW('Hygiene Data'!F17)))</f>
        <v/>
      </c>
      <c r="DV23" s="271" t="str">
        <f ca="true">+IF(OFFSET('Hygiene Data'!$F$12,0,10*ROW('Hygiene Data'!F17))="","",OFFSET('Hygiene Data'!$F$12,0,10*ROW('Hygiene Data'!F17)))</f>
        <v/>
      </c>
      <c r="DW23" s="271" t="str">
        <f ca="true">+IF(OFFSET('Hygiene Data'!$F$13,0,10*ROW('Hygiene Data'!F17))="","",OFFSET('Hygiene Data'!$F$13,0,10*ROW('Hygiene Data'!F17)))</f>
        <v/>
      </c>
      <c r="DX23" s="271" t="str">
        <f ca="true">+IF(OFFSET('Hygiene Data'!$G$11,0,10*ROW('Hygiene Data'!G17))="","",OFFSET('Hygiene Data'!$G$11,0,10*ROW('Hygiene Data'!G17)))</f>
        <v/>
      </c>
      <c r="DY23" s="271" t="str">
        <f ca="true">+IF(OFFSET('Hygiene Data'!$G$12,0,10*ROW('Hygiene Data'!G17))="","",OFFSET('Hygiene Data'!$G$12,0,10*ROW('Hygiene Data'!G17)))</f>
        <v/>
      </c>
      <c r="DZ23" s="271" t="str">
        <f ca="true">+IF(OFFSET('Hygiene Data'!$G$13,0,10*ROW('Hygiene Data'!G17))="","",OFFSET('Hygiene Data'!$G$13,0,10*ROW('Hygiene Data'!G17)))</f>
        <v/>
      </c>
      <c r="EA23" s="271" t="str">
        <f ca="true">+IF(OFFSET('Hygiene Data'!$H$11,0,10*ROW('Hygiene Data'!H17))="","",OFFSET('Hygiene Data'!$H$11,0,10*ROW('Hygiene Data'!H17)))</f>
        <v/>
      </c>
      <c r="EB23" s="271" t="str">
        <f ca="true">+IF(OFFSET('Hygiene Data'!$H$12,0,10*ROW('Hygiene Data'!H17))="","",OFFSET('Hygiene Data'!$H$12,0,10*ROW('Hygiene Data'!H17)))</f>
        <v/>
      </c>
      <c r="EC23" s="271" t="str">
        <f ca="true">+IF(OFFSET('Hygiene Data'!$H$13,0,10*ROW('Hygiene Data'!H17))="","",OFFSET('Hygiene Data'!$H$13,0,10*ROW('Hygiene Data'!H17)))</f>
        <v/>
      </c>
      <c r="ED23" s="271" t="str">
        <f ca="true">+IF(OFFSET('Hygiene Data'!$I$11,0,10*ROW('Hygiene Data'!I17))="","",OFFSET('Hygiene Data'!$I$11,0,10*ROW('Hygiene Data'!I17)))</f>
        <v/>
      </c>
      <c r="EE23" s="271" t="str">
        <f ca="true">+IF(OFFSET('Hygiene Data'!$I$12,0,10*ROW('Hygiene Data'!I17))="","",OFFSET('Hygiene Data'!$I$12,0,10*ROW('Hygiene Data'!I17)))</f>
        <v/>
      </c>
      <c r="EF23" s="271" t="str">
        <f ca="true">+IF(OFFSET('Hygiene Data'!$I$13,0,10*ROW('Hygiene Data'!I17))="","",OFFSET('Hygiene Data'!$I$13,0,10*ROW('Hygiene Data'!I17)))</f>
        <v/>
      </c>
    </row>
    <row xmlns:x14ac="http://schemas.microsoft.com/office/spreadsheetml/2009/9/ac" r="24" x14ac:dyDescent="0.2">
      <c r="A24" s="35" t="str">
        <f ca="true">+IF(OFFSET('Water Data'!$B$2,0,10*ROW('Water Data'!E18))="","",OFFSET('Water Data'!$B$2,0,10*ROW('Water Data'!E18)))</f>
        <v/>
      </c>
      <c r="B24" s="35" t="str">
        <f ca="true">+IF(OFFSET('Water Data'!$C$2,0,10*ROW('Water Data'!F18))="","",OFFSET('Water Data'!$C$2,0,10*ROW('Water Data'!F18)))</f>
        <v/>
      </c>
      <c r="C24" s="327" t="str">
        <f t="shared" ca="true" si="0"/>
        <v/>
      </c>
      <c r="D24" s="91"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1"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1"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1"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1"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1"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1"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1"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1"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1"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1"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1"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1"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1"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1"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1"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1"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1"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2"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2"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2"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2"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2"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2"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2"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2"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2"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2"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2"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2"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2"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2"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2"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2"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2"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2"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2"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2"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2"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2"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2"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2"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2"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2"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2"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2"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2"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2"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3"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3"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3"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3"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3"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3"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3"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3"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3"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3"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3"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3"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3"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3"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3"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3"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3"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3"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1"/>
      <c r="BS24" s="271" t="str">
        <f ca="true">+IF(OFFSET('Water Data'!$D$27,0,10*ROW('Water Data'!D18))="","",OFFSET('Water Data'!$D$27,0,10*ROW('Water Data'!D18)))</f>
        <v/>
      </c>
      <c r="BT24" s="271" t="str">
        <f ca="true">+IF(OFFSET('Water Data'!$D$28,0,10*ROW('Water Data'!D18))="","",OFFSET('Water Data'!$D$28,0,10*ROW('Water Data'!D18)))</f>
        <v/>
      </c>
      <c r="BU24" s="271" t="str">
        <f ca="true">+IF(OFFSET('Water Data'!$D$29,0,10*ROW('Water Data'!D18))="","",OFFSET('Water Data'!$D$29,0,10*ROW('Water Data'!D18)))</f>
        <v/>
      </c>
      <c r="BV24" s="271" t="str">
        <f ca="true">+IF(OFFSET('Water Data'!$E$27,0,10*ROW('Water Data'!E18))="","",OFFSET('Water Data'!$E$27,0,10*ROW('Water Data'!E18)))</f>
        <v/>
      </c>
      <c r="BW24" s="271" t="str">
        <f ca="true">+IF(OFFSET('Water Data'!$E$28,0,10*ROW('Water Data'!E18))="","",OFFSET('Water Data'!$E$28,0,10*ROW('Water Data'!E18)))</f>
        <v/>
      </c>
      <c r="BX24" s="271" t="str">
        <f ca="true">+IF(OFFSET('Water Data'!$E$29,0,10*ROW('Water Data'!E18))="","",OFFSET('Water Data'!$E$29,0,10*ROW('Water Data'!E18)))</f>
        <v/>
      </c>
      <c r="BY24" s="271" t="str">
        <f ca="true">+IF(OFFSET('Water Data'!$F$27,0,10*ROW('Water Data'!F18))="","",OFFSET('Water Data'!$F$27,0,10*ROW('Water Data'!F18)))</f>
        <v/>
      </c>
      <c r="BZ24" s="271" t="str">
        <f ca="true">+IF(OFFSET('Water Data'!$F$28,0,10*ROW('Water Data'!F18))="","",OFFSET('Water Data'!$F$28,0,10*ROW('Water Data'!F18)))</f>
        <v/>
      </c>
      <c r="CA24" s="271" t="str">
        <f ca="true">+IF(OFFSET('Water Data'!$F$29,0,10*ROW('Water Data'!F18))="","",OFFSET('Water Data'!$F$29,0,10*ROW('Water Data'!F18)))</f>
        <v/>
      </c>
      <c r="CB24" s="271" t="str">
        <f ca="true">+IF(OFFSET('Water Data'!$G$27,0,10*ROW('Water Data'!G18))="","",OFFSET('Water Data'!$G$27,0,10*ROW('Water Data'!G18)))</f>
        <v/>
      </c>
      <c r="CC24" s="271" t="str">
        <f ca="true">+IF(OFFSET('Water Data'!$G$28,0,10*ROW('Water Data'!G18))="","",OFFSET('Water Data'!$G$28,0,10*ROW('Water Data'!G18)))</f>
        <v/>
      </c>
      <c r="CD24" s="271" t="str">
        <f ca="true">+IF(OFFSET('Water Data'!$G$29,0,10*ROW('Water Data'!G18))="","",OFFSET('Water Data'!$G$29,0,10*ROW('Water Data'!G18)))</f>
        <v/>
      </c>
      <c r="CE24" s="271" t="str">
        <f ca="true">+IF(OFFSET('Water Data'!$H$27,0,10*ROW('Water Data'!H18))="","",OFFSET('Water Data'!$H$27,0,10*ROW('Water Data'!H18)))</f>
        <v/>
      </c>
      <c r="CF24" s="271" t="str">
        <f ca="true">+IF(OFFSET('Water Data'!$H$28,0,10*ROW('Water Data'!H18))="","",OFFSET('Water Data'!$H$28,0,10*ROW('Water Data'!H18)))</f>
        <v/>
      </c>
      <c r="CG24" s="271" t="str">
        <f ca="true">+IF(OFFSET('Water Data'!$H$29,0,10*ROW('Water Data'!H18))="","",OFFSET('Water Data'!$H$29,0,10*ROW('Water Data'!H18)))</f>
        <v/>
      </c>
      <c r="CH24" s="271" t="str">
        <f ca="true">+IF(OFFSET('Water Data'!$I$27,0,10*ROW('Water Data'!I18))="","",OFFSET('Water Data'!$I$27,0,10*ROW('Water Data'!I18)))</f>
        <v/>
      </c>
      <c r="CI24" s="271" t="str">
        <f ca="true">+IF(OFFSET('Water Data'!$I$28,0,10*ROW('Water Data'!I18))="","",OFFSET('Water Data'!$I$28,0,10*ROW('Water Data'!I18)))</f>
        <v/>
      </c>
      <c r="CJ24" s="271" t="str">
        <f ca="true">+IF(OFFSET('Water Data'!$I$29,0,10*ROW('Water Data'!I18))="","",OFFSET('Water Data'!$I$29,0,10*ROW('Water Data'!I18)))</f>
        <v/>
      </c>
      <c r="CK24" s="271" t="str">
        <f ca="true">+IF(OFFSET('Sanitation Data'!$D$28,0,10*ROW('Sanitation Data'!D18))="","",OFFSET('Sanitation Data'!$D$28,0,10*ROW('Sanitation Data'!D18)))</f>
        <v/>
      </c>
      <c r="CL24" s="271" t="str">
        <f ca="true">+IF(OFFSET('Sanitation Data'!$D$29,0,10*ROW('Sanitation Data'!D18))="","",OFFSET('Sanitation Data'!$D$29,0,10*ROW('Sanitation Data'!D18)))</f>
        <v/>
      </c>
      <c r="CM24" s="271" t="str">
        <f ca="true">+IF(OFFSET('Sanitation Data'!$D$30,0,10*ROW('Sanitation Data'!D18))="","",OFFSET('Sanitation Data'!$D$30,0,10*ROW('Sanitation Data'!D18)))</f>
        <v/>
      </c>
      <c r="CN24" s="271" t="str">
        <f ca="true">+IF(OFFSET('Sanitation Data'!$D$31,0,10*ROW('Sanitation Data'!D18))="","",OFFSET('Sanitation Data'!$D$31,0,10*ROW('Sanitation Data'!D18)))</f>
        <v/>
      </c>
      <c r="CO24" s="271" t="str">
        <f ca="true">+IF(OFFSET('Sanitation Data'!$D$32,0,10*ROW('Sanitation Data'!D18))="","",OFFSET('Sanitation Data'!$D$32,0,10*ROW('Sanitation Data'!D18)))</f>
        <v/>
      </c>
      <c r="CP24" s="271" t="str">
        <f ca="true">+IF(OFFSET('Sanitation Data'!$E$28,0,10*ROW('Sanitation Data'!E18))="","",OFFSET('Sanitation Data'!$E$28,0,10*ROW('Sanitation Data'!E18)))</f>
        <v/>
      </c>
      <c r="CQ24" s="271" t="str">
        <f ca="true">+IF(OFFSET('Sanitation Data'!$E$29,0,10*ROW('Sanitation Data'!E18))="","",OFFSET('Sanitation Data'!$E$29,0,10*ROW('Sanitation Data'!E18)))</f>
        <v/>
      </c>
      <c r="CR24" s="271" t="str">
        <f ca="true">+IF(OFFSET('Sanitation Data'!$E$30,0,10*ROW('Sanitation Data'!E18))="","",OFFSET('Sanitation Data'!$E$30,0,10*ROW('Sanitation Data'!E18)))</f>
        <v/>
      </c>
      <c r="CS24" s="271" t="str">
        <f ca="true">+IF(OFFSET('Sanitation Data'!$E$31,0,10*ROW('Sanitation Data'!E18))="","",OFFSET('Sanitation Data'!$E$31,0,10*ROW('Sanitation Data'!E18)))</f>
        <v/>
      </c>
      <c r="CT24" s="271" t="str">
        <f ca="true">+IF(OFFSET('Sanitation Data'!$E$32,0,10*ROW('Sanitation Data'!E18))="","",OFFSET('Sanitation Data'!$E$32,0,10*ROW('Sanitation Data'!E18)))</f>
        <v/>
      </c>
      <c r="CU24" s="271" t="str">
        <f ca="true">+IF(OFFSET('Sanitation Data'!$F$28,0,10*ROW('Sanitation Data'!F18))="","",OFFSET('Sanitation Data'!$F$28,0,10*ROW('Sanitation Data'!F18)))</f>
        <v/>
      </c>
      <c r="CV24" s="271" t="str">
        <f ca="true">+IF(OFFSET('Sanitation Data'!$F$29,0,10*ROW('Sanitation Data'!F18))="","",OFFSET('Sanitation Data'!$F$29,0,10*ROW('Sanitation Data'!F18)))</f>
        <v/>
      </c>
      <c r="CW24" s="271" t="str">
        <f ca="true">+IF(OFFSET('Sanitation Data'!$F$30,0,10*ROW('Sanitation Data'!F18))="","",OFFSET('Sanitation Data'!$F$30,0,10*ROW('Sanitation Data'!F18)))</f>
        <v/>
      </c>
      <c r="CX24" s="271" t="str">
        <f ca="true">+IF(OFFSET('Sanitation Data'!$F$31,0,10*ROW('Sanitation Data'!F18))="","",OFFSET('Sanitation Data'!$F$31,0,10*ROW('Sanitation Data'!F18)))</f>
        <v/>
      </c>
      <c r="CY24" s="271" t="str">
        <f ca="true">+IF(OFFSET('Sanitation Data'!$F$32,0,10*ROW('Sanitation Data'!F18))="","",OFFSET('Sanitation Data'!$F$32,0,10*ROW('Sanitation Data'!F18)))</f>
        <v/>
      </c>
      <c r="CZ24" s="271" t="str">
        <f ca="true">+IF(OFFSET('Sanitation Data'!$G$28,0,10*ROW('Sanitation Data'!G18))="","",OFFSET('Sanitation Data'!$G$28,0,10*ROW('Sanitation Data'!G18)))</f>
        <v/>
      </c>
      <c r="DA24" s="271" t="str">
        <f ca="true">+IF(OFFSET('Sanitation Data'!$G$29,0,10*ROW('Sanitation Data'!G18))="","",OFFSET('Sanitation Data'!$G$29,0,10*ROW('Sanitation Data'!G18)))</f>
        <v/>
      </c>
      <c r="DB24" s="271" t="str">
        <f ca="true">+IF(OFFSET('Sanitation Data'!$G$30,0,10*ROW('Sanitation Data'!G18))="","",OFFSET('Sanitation Data'!$G$30,0,10*ROW('Sanitation Data'!G18)))</f>
        <v/>
      </c>
      <c r="DC24" s="271" t="str">
        <f ca="true">+IF(OFFSET('Sanitation Data'!$G$31,0,10*ROW('Sanitation Data'!G18))="","",OFFSET('Sanitation Data'!$G$31,0,10*ROW('Sanitation Data'!G18)))</f>
        <v/>
      </c>
      <c r="DD24" s="271" t="str">
        <f ca="true">+IF(OFFSET('Sanitation Data'!$G$32,0,10*ROW('Sanitation Data'!G18))="","",OFFSET('Sanitation Data'!$G$32,0,10*ROW('Sanitation Data'!G18)))</f>
        <v/>
      </c>
      <c r="DE24" s="271" t="str">
        <f ca="true">+IF(OFFSET('Sanitation Data'!$H$28,0,10*ROW('Sanitation Data'!H18))="","",OFFSET('Sanitation Data'!$H$28,0,10*ROW('Sanitation Data'!H18)))</f>
        <v/>
      </c>
      <c r="DF24" s="271" t="str">
        <f ca="true">+IF(OFFSET('Sanitation Data'!$H$29,0,10*ROW('Sanitation Data'!H18))="","",OFFSET('Sanitation Data'!$H$29,0,10*ROW('Sanitation Data'!H18)))</f>
        <v/>
      </c>
      <c r="DG24" s="271" t="str">
        <f ca="true">+IF(OFFSET('Sanitation Data'!$H$30,0,10*ROW('Sanitation Data'!H18))="","",OFFSET('Sanitation Data'!$H$30,0,10*ROW('Sanitation Data'!H18)))</f>
        <v/>
      </c>
      <c r="DH24" s="271" t="str">
        <f ca="true">+IF(OFFSET('Sanitation Data'!$H$31,0,10*ROW('Sanitation Data'!H18))="","",OFFSET('Sanitation Data'!$H$31,0,10*ROW('Sanitation Data'!H18)))</f>
        <v/>
      </c>
      <c r="DI24" s="271" t="str">
        <f ca="true">+IF(OFFSET('Sanitation Data'!$H$32,0,10*ROW('Sanitation Data'!H18))="","",OFFSET('Sanitation Data'!$H$32,0,10*ROW('Sanitation Data'!H18)))</f>
        <v/>
      </c>
      <c r="DJ24" s="271" t="str">
        <f ca="true">+IF(OFFSET('Sanitation Data'!$I$28,0,10*ROW('Sanitation Data'!I18))="","",OFFSET('Sanitation Data'!$I$28,0,10*ROW('Sanitation Data'!I18)))</f>
        <v/>
      </c>
      <c r="DK24" s="271" t="str">
        <f ca="true">+IF(OFFSET('Sanitation Data'!$I$29,0,10*ROW('Sanitation Data'!I18))="","",OFFSET('Sanitation Data'!$I$29,0,10*ROW('Sanitation Data'!I18)))</f>
        <v/>
      </c>
      <c r="DL24" s="271" t="str">
        <f ca="true">+IF(OFFSET('Sanitation Data'!$I$30,0,10*ROW('Sanitation Data'!I18))="","",OFFSET('Sanitation Data'!$I$30,0,10*ROW('Sanitation Data'!I18)))</f>
        <v/>
      </c>
      <c r="DM24" s="271" t="str">
        <f ca="true">+IF(OFFSET('Sanitation Data'!$I$31,0,10*ROW('Sanitation Data'!I18))="","",OFFSET('Sanitation Data'!$I$31,0,10*ROW('Sanitation Data'!I18)))</f>
        <v/>
      </c>
      <c r="DN24" s="271" t="str">
        <f ca="true">+IF(OFFSET('Sanitation Data'!$I$32,0,10*ROW('Sanitation Data'!I18))="","",OFFSET('Sanitation Data'!$I$32,0,10*ROW('Sanitation Data'!I18)))</f>
        <v/>
      </c>
      <c r="DO24" s="271" t="str">
        <f ca="true">+IF(OFFSET('Hygiene Data'!$D$11,0,10*ROW('Hygiene Data'!D18))="","",OFFSET('Hygiene Data'!$D$11,0,10*ROW('Hygiene Data'!D18)))</f>
        <v/>
      </c>
      <c r="DP24" s="271" t="str">
        <f ca="true">+IF(OFFSET('Hygiene Data'!$D$12,0,10*ROW('Hygiene Data'!D18))="","",OFFSET('Hygiene Data'!$D$12,0,10*ROW('Hygiene Data'!D18)))</f>
        <v/>
      </c>
      <c r="DQ24" s="271" t="str">
        <f ca="true">+IF(OFFSET('Hygiene Data'!$D$13,0,10*ROW('Hygiene Data'!D18))="","",OFFSET('Hygiene Data'!$D$13,0,10*ROW('Hygiene Data'!D18)))</f>
        <v/>
      </c>
      <c r="DR24" s="271" t="str">
        <f ca="true">+IF(OFFSET('Hygiene Data'!$E$11,0,10*ROW('Hygiene Data'!E18))="","",OFFSET('Hygiene Data'!$E$11,0,10*ROW('Hygiene Data'!E18)))</f>
        <v/>
      </c>
      <c r="DS24" s="271" t="str">
        <f ca="true">+IF(OFFSET('Hygiene Data'!$E$12,0,10*ROW('Hygiene Data'!E18))="","",OFFSET('Hygiene Data'!$E$12,0,10*ROW('Hygiene Data'!E18)))</f>
        <v/>
      </c>
      <c r="DT24" s="271" t="str">
        <f ca="true">+IF(OFFSET('Hygiene Data'!$E$13,0,10*ROW('Hygiene Data'!E18))="","",OFFSET('Hygiene Data'!$E$13,0,10*ROW('Hygiene Data'!E18)))</f>
        <v/>
      </c>
      <c r="DU24" s="271" t="str">
        <f ca="true">+IF(OFFSET('Hygiene Data'!$F$11,0,10*ROW('Hygiene Data'!F18))="","",OFFSET('Hygiene Data'!$F$11,0,10*ROW('Hygiene Data'!F18)))</f>
        <v/>
      </c>
      <c r="DV24" s="271" t="str">
        <f ca="true">+IF(OFFSET('Hygiene Data'!$F$12,0,10*ROW('Hygiene Data'!F18))="","",OFFSET('Hygiene Data'!$F$12,0,10*ROW('Hygiene Data'!F18)))</f>
        <v/>
      </c>
      <c r="DW24" s="271" t="str">
        <f ca="true">+IF(OFFSET('Hygiene Data'!$F$13,0,10*ROW('Hygiene Data'!F18))="","",OFFSET('Hygiene Data'!$F$13,0,10*ROW('Hygiene Data'!F18)))</f>
        <v/>
      </c>
      <c r="DX24" s="271" t="str">
        <f ca="true">+IF(OFFSET('Hygiene Data'!$G$11,0,10*ROW('Hygiene Data'!G18))="","",OFFSET('Hygiene Data'!$G$11,0,10*ROW('Hygiene Data'!G18)))</f>
        <v/>
      </c>
      <c r="DY24" s="271" t="str">
        <f ca="true">+IF(OFFSET('Hygiene Data'!$G$12,0,10*ROW('Hygiene Data'!G18))="","",OFFSET('Hygiene Data'!$G$12,0,10*ROW('Hygiene Data'!G18)))</f>
        <v/>
      </c>
      <c r="DZ24" s="271" t="str">
        <f ca="true">+IF(OFFSET('Hygiene Data'!$G$13,0,10*ROW('Hygiene Data'!G18))="","",OFFSET('Hygiene Data'!$G$13,0,10*ROW('Hygiene Data'!G18)))</f>
        <v/>
      </c>
      <c r="EA24" s="271" t="str">
        <f ca="true">+IF(OFFSET('Hygiene Data'!$H$11,0,10*ROW('Hygiene Data'!H18))="","",OFFSET('Hygiene Data'!$H$11,0,10*ROW('Hygiene Data'!H18)))</f>
        <v/>
      </c>
      <c r="EB24" s="271" t="str">
        <f ca="true">+IF(OFFSET('Hygiene Data'!$H$12,0,10*ROW('Hygiene Data'!H18))="","",OFFSET('Hygiene Data'!$H$12,0,10*ROW('Hygiene Data'!H18)))</f>
        <v/>
      </c>
      <c r="EC24" s="271" t="str">
        <f ca="true">+IF(OFFSET('Hygiene Data'!$H$13,0,10*ROW('Hygiene Data'!H18))="","",OFFSET('Hygiene Data'!$H$13,0,10*ROW('Hygiene Data'!H18)))</f>
        <v/>
      </c>
      <c r="ED24" s="271" t="str">
        <f ca="true">+IF(OFFSET('Hygiene Data'!$I$11,0,10*ROW('Hygiene Data'!I18))="","",OFFSET('Hygiene Data'!$I$11,0,10*ROW('Hygiene Data'!I18)))</f>
        <v/>
      </c>
      <c r="EE24" s="271" t="str">
        <f ca="true">+IF(OFFSET('Hygiene Data'!$I$12,0,10*ROW('Hygiene Data'!I18))="","",OFFSET('Hygiene Data'!$I$12,0,10*ROW('Hygiene Data'!I18)))</f>
        <v/>
      </c>
      <c r="EF24" s="271" t="str">
        <f ca="true">+IF(OFFSET('Hygiene Data'!$I$13,0,10*ROW('Hygiene Data'!I18))="","",OFFSET('Hygiene Data'!$I$13,0,10*ROW('Hygiene Data'!I18)))</f>
        <v/>
      </c>
    </row>
    <row xmlns:x14ac="http://schemas.microsoft.com/office/spreadsheetml/2009/9/ac" r="25" x14ac:dyDescent="0.2">
      <c r="A25" s="35" t="str">
        <f ca="true">+IF(OFFSET('Water Data'!$B$2,0,10*ROW('Water Data'!E19))="","",OFFSET('Water Data'!$B$2,0,10*ROW('Water Data'!E19)))</f>
        <v/>
      </c>
      <c r="B25" s="35" t="str">
        <f ca="true">+IF(OFFSET('Water Data'!$C$2,0,10*ROW('Water Data'!F19))="","",OFFSET('Water Data'!$C$2,0,10*ROW('Water Data'!F19)))</f>
        <v/>
      </c>
      <c r="C25" s="327" t="str">
        <f t="shared" ca="true" si="0"/>
        <v/>
      </c>
      <c r="D25" s="91"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1"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1"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1"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1"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1"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1"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1"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1"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1"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1"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1"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1"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1"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1"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1"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1"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1"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2"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2"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2"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2"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2"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2"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2"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2"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2"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2"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2"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2"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2"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2"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2"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2"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2"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2"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2"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2"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2"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2"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2"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2"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2"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2"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2"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2"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2"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2"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3"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3"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3"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3"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3"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3"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3"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3"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3"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3"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3"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3"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3"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3"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3"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3"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3"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3"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1"/>
      <c r="BS25" s="271" t="str">
        <f ca="true">+IF(OFFSET('Water Data'!$D$27,0,10*ROW('Water Data'!D19))="","",OFFSET('Water Data'!$D$27,0,10*ROW('Water Data'!D19)))</f>
        <v/>
      </c>
      <c r="BT25" s="271" t="str">
        <f ca="true">+IF(OFFSET('Water Data'!$D$28,0,10*ROW('Water Data'!D19))="","",OFFSET('Water Data'!$D$28,0,10*ROW('Water Data'!D19)))</f>
        <v/>
      </c>
      <c r="BU25" s="271" t="str">
        <f ca="true">+IF(OFFSET('Water Data'!$D$29,0,10*ROW('Water Data'!D19))="","",OFFSET('Water Data'!$D$29,0,10*ROW('Water Data'!D19)))</f>
        <v/>
      </c>
      <c r="BV25" s="271" t="str">
        <f ca="true">+IF(OFFSET('Water Data'!$E$27,0,10*ROW('Water Data'!E19))="","",OFFSET('Water Data'!$E$27,0,10*ROW('Water Data'!E19)))</f>
        <v/>
      </c>
      <c r="BW25" s="271" t="str">
        <f ca="true">+IF(OFFSET('Water Data'!$E$28,0,10*ROW('Water Data'!E19))="","",OFFSET('Water Data'!$E$28,0,10*ROW('Water Data'!E19)))</f>
        <v/>
      </c>
      <c r="BX25" s="271" t="str">
        <f ca="true">+IF(OFFSET('Water Data'!$E$29,0,10*ROW('Water Data'!E19))="","",OFFSET('Water Data'!$E$29,0,10*ROW('Water Data'!E19)))</f>
        <v/>
      </c>
      <c r="BY25" s="271" t="str">
        <f ca="true">+IF(OFFSET('Water Data'!$F$27,0,10*ROW('Water Data'!F19))="","",OFFSET('Water Data'!$F$27,0,10*ROW('Water Data'!F19)))</f>
        <v/>
      </c>
      <c r="BZ25" s="271" t="str">
        <f ca="true">+IF(OFFSET('Water Data'!$F$28,0,10*ROW('Water Data'!F19))="","",OFFSET('Water Data'!$F$28,0,10*ROW('Water Data'!F19)))</f>
        <v/>
      </c>
      <c r="CA25" s="271" t="str">
        <f ca="true">+IF(OFFSET('Water Data'!$F$29,0,10*ROW('Water Data'!F19))="","",OFFSET('Water Data'!$F$29,0,10*ROW('Water Data'!F19)))</f>
        <v/>
      </c>
      <c r="CB25" s="271" t="str">
        <f ca="true">+IF(OFFSET('Water Data'!$G$27,0,10*ROW('Water Data'!G19))="","",OFFSET('Water Data'!$G$27,0,10*ROW('Water Data'!G19)))</f>
        <v/>
      </c>
      <c r="CC25" s="271" t="str">
        <f ca="true">+IF(OFFSET('Water Data'!$G$28,0,10*ROW('Water Data'!G19))="","",OFFSET('Water Data'!$G$28,0,10*ROW('Water Data'!G19)))</f>
        <v/>
      </c>
      <c r="CD25" s="271" t="str">
        <f ca="true">+IF(OFFSET('Water Data'!$G$29,0,10*ROW('Water Data'!G19))="","",OFFSET('Water Data'!$G$29,0,10*ROW('Water Data'!G19)))</f>
        <v/>
      </c>
      <c r="CE25" s="271" t="str">
        <f ca="true">+IF(OFFSET('Water Data'!$H$27,0,10*ROW('Water Data'!H19))="","",OFFSET('Water Data'!$H$27,0,10*ROW('Water Data'!H19)))</f>
        <v/>
      </c>
      <c r="CF25" s="271" t="str">
        <f ca="true">+IF(OFFSET('Water Data'!$H$28,0,10*ROW('Water Data'!H19))="","",OFFSET('Water Data'!$H$28,0,10*ROW('Water Data'!H19)))</f>
        <v/>
      </c>
      <c r="CG25" s="271" t="str">
        <f ca="true">+IF(OFFSET('Water Data'!$H$29,0,10*ROW('Water Data'!H19))="","",OFFSET('Water Data'!$H$29,0,10*ROW('Water Data'!H19)))</f>
        <v/>
      </c>
      <c r="CH25" s="271" t="str">
        <f ca="true">+IF(OFFSET('Water Data'!$I$27,0,10*ROW('Water Data'!I19))="","",OFFSET('Water Data'!$I$27,0,10*ROW('Water Data'!I19)))</f>
        <v/>
      </c>
      <c r="CI25" s="271" t="str">
        <f ca="true">+IF(OFFSET('Water Data'!$I$28,0,10*ROW('Water Data'!I19))="","",OFFSET('Water Data'!$I$28,0,10*ROW('Water Data'!I19)))</f>
        <v/>
      </c>
      <c r="CJ25" s="271" t="str">
        <f ca="true">+IF(OFFSET('Water Data'!$I$29,0,10*ROW('Water Data'!I19))="","",OFFSET('Water Data'!$I$29,0,10*ROW('Water Data'!I19)))</f>
        <v/>
      </c>
      <c r="CK25" s="271" t="str">
        <f ca="true">+IF(OFFSET('Sanitation Data'!$D$28,0,10*ROW('Sanitation Data'!D19))="","",OFFSET('Sanitation Data'!$D$28,0,10*ROW('Sanitation Data'!D19)))</f>
        <v/>
      </c>
      <c r="CL25" s="271" t="str">
        <f ca="true">+IF(OFFSET('Sanitation Data'!$D$29,0,10*ROW('Sanitation Data'!D19))="","",OFFSET('Sanitation Data'!$D$29,0,10*ROW('Sanitation Data'!D19)))</f>
        <v/>
      </c>
      <c r="CM25" s="271" t="str">
        <f ca="true">+IF(OFFSET('Sanitation Data'!$D$30,0,10*ROW('Sanitation Data'!D19))="","",OFFSET('Sanitation Data'!$D$30,0,10*ROW('Sanitation Data'!D19)))</f>
        <v/>
      </c>
      <c r="CN25" s="271" t="str">
        <f ca="true">+IF(OFFSET('Sanitation Data'!$D$31,0,10*ROW('Sanitation Data'!D19))="","",OFFSET('Sanitation Data'!$D$31,0,10*ROW('Sanitation Data'!D19)))</f>
        <v/>
      </c>
      <c r="CO25" s="271" t="str">
        <f ca="true">+IF(OFFSET('Sanitation Data'!$D$32,0,10*ROW('Sanitation Data'!D19))="","",OFFSET('Sanitation Data'!$D$32,0,10*ROW('Sanitation Data'!D19)))</f>
        <v/>
      </c>
      <c r="CP25" s="271" t="str">
        <f ca="true">+IF(OFFSET('Sanitation Data'!$E$28,0,10*ROW('Sanitation Data'!E19))="","",OFFSET('Sanitation Data'!$E$28,0,10*ROW('Sanitation Data'!E19)))</f>
        <v/>
      </c>
      <c r="CQ25" s="271" t="str">
        <f ca="true">+IF(OFFSET('Sanitation Data'!$E$29,0,10*ROW('Sanitation Data'!E19))="","",OFFSET('Sanitation Data'!$E$29,0,10*ROW('Sanitation Data'!E19)))</f>
        <v/>
      </c>
      <c r="CR25" s="271" t="str">
        <f ca="true">+IF(OFFSET('Sanitation Data'!$E$30,0,10*ROW('Sanitation Data'!E19))="","",OFFSET('Sanitation Data'!$E$30,0,10*ROW('Sanitation Data'!E19)))</f>
        <v/>
      </c>
      <c r="CS25" s="271" t="str">
        <f ca="true">+IF(OFFSET('Sanitation Data'!$E$31,0,10*ROW('Sanitation Data'!E19))="","",OFFSET('Sanitation Data'!$E$31,0,10*ROW('Sanitation Data'!E19)))</f>
        <v/>
      </c>
      <c r="CT25" s="271" t="str">
        <f ca="true">+IF(OFFSET('Sanitation Data'!$E$32,0,10*ROW('Sanitation Data'!E19))="","",OFFSET('Sanitation Data'!$E$32,0,10*ROW('Sanitation Data'!E19)))</f>
        <v/>
      </c>
      <c r="CU25" s="271" t="str">
        <f ca="true">+IF(OFFSET('Sanitation Data'!$F$28,0,10*ROW('Sanitation Data'!F19))="","",OFFSET('Sanitation Data'!$F$28,0,10*ROW('Sanitation Data'!F19)))</f>
        <v/>
      </c>
      <c r="CV25" s="271" t="str">
        <f ca="true">+IF(OFFSET('Sanitation Data'!$F$29,0,10*ROW('Sanitation Data'!F19))="","",OFFSET('Sanitation Data'!$F$29,0,10*ROW('Sanitation Data'!F19)))</f>
        <v/>
      </c>
      <c r="CW25" s="271" t="str">
        <f ca="true">+IF(OFFSET('Sanitation Data'!$F$30,0,10*ROW('Sanitation Data'!F19))="","",OFFSET('Sanitation Data'!$F$30,0,10*ROW('Sanitation Data'!F19)))</f>
        <v/>
      </c>
      <c r="CX25" s="271" t="str">
        <f ca="true">+IF(OFFSET('Sanitation Data'!$F$31,0,10*ROW('Sanitation Data'!F19))="","",OFFSET('Sanitation Data'!$F$31,0,10*ROW('Sanitation Data'!F19)))</f>
        <v/>
      </c>
      <c r="CY25" s="271" t="str">
        <f ca="true">+IF(OFFSET('Sanitation Data'!$F$32,0,10*ROW('Sanitation Data'!F19))="","",OFFSET('Sanitation Data'!$F$32,0,10*ROW('Sanitation Data'!F19)))</f>
        <v/>
      </c>
      <c r="CZ25" s="271" t="str">
        <f ca="true">+IF(OFFSET('Sanitation Data'!$G$28,0,10*ROW('Sanitation Data'!G19))="","",OFFSET('Sanitation Data'!$G$28,0,10*ROW('Sanitation Data'!G19)))</f>
        <v/>
      </c>
      <c r="DA25" s="271" t="str">
        <f ca="true">+IF(OFFSET('Sanitation Data'!$G$29,0,10*ROW('Sanitation Data'!G19))="","",OFFSET('Sanitation Data'!$G$29,0,10*ROW('Sanitation Data'!G19)))</f>
        <v/>
      </c>
      <c r="DB25" s="271" t="str">
        <f ca="true">+IF(OFFSET('Sanitation Data'!$G$30,0,10*ROW('Sanitation Data'!G19))="","",OFFSET('Sanitation Data'!$G$30,0,10*ROW('Sanitation Data'!G19)))</f>
        <v/>
      </c>
      <c r="DC25" s="271" t="str">
        <f ca="true">+IF(OFFSET('Sanitation Data'!$G$31,0,10*ROW('Sanitation Data'!G19))="","",OFFSET('Sanitation Data'!$G$31,0,10*ROW('Sanitation Data'!G19)))</f>
        <v/>
      </c>
      <c r="DD25" s="271" t="str">
        <f ca="true">+IF(OFFSET('Sanitation Data'!$G$32,0,10*ROW('Sanitation Data'!G19))="","",OFFSET('Sanitation Data'!$G$32,0,10*ROW('Sanitation Data'!G19)))</f>
        <v/>
      </c>
      <c r="DE25" s="271" t="str">
        <f ca="true">+IF(OFFSET('Sanitation Data'!$H$28,0,10*ROW('Sanitation Data'!H19))="","",OFFSET('Sanitation Data'!$H$28,0,10*ROW('Sanitation Data'!H19)))</f>
        <v/>
      </c>
      <c r="DF25" s="271" t="str">
        <f ca="true">+IF(OFFSET('Sanitation Data'!$H$29,0,10*ROW('Sanitation Data'!H19))="","",OFFSET('Sanitation Data'!$H$29,0,10*ROW('Sanitation Data'!H19)))</f>
        <v/>
      </c>
      <c r="DG25" s="271" t="str">
        <f ca="true">+IF(OFFSET('Sanitation Data'!$H$30,0,10*ROW('Sanitation Data'!H19))="","",OFFSET('Sanitation Data'!$H$30,0,10*ROW('Sanitation Data'!H19)))</f>
        <v/>
      </c>
      <c r="DH25" s="271" t="str">
        <f ca="true">+IF(OFFSET('Sanitation Data'!$H$31,0,10*ROW('Sanitation Data'!H19))="","",OFFSET('Sanitation Data'!$H$31,0,10*ROW('Sanitation Data'!H19)))</f>
        <v/>
      </c>
      <c r="DI25" s="271" t="str">
        <f ca="true">+IF(OFFSET('Sanitation Data'!$H$32,0,10*ROW('Sanitation Data'!H19))="","",OFFSET('Sanitation Data'!$H$32,0,10*ROW('Sanitation Data'!H19)))</f>
        <v/>
      </c>
      <c r="DJ25" s="271" t="str">
        <f ca="true">+IF(OFFSET('Sanitation Data'!$I$28,0,10*ROW('Sanitation Data'!I19))="","",OFFSET('Sanitation Data'!$I$28,0,10*ROW('Sanitation Data'!I19)))</f>
        <v/>
      </c>
      <c r="DK25" s="271" t="str">
        <f ca="true">+IF(OFFSET('Sanitation Data'!$I$29,0,10*ROW('Sanitation Data'!I19))="","",OFFSET('Sanitation Data'!$I$29,0,10*ROW('Sanitation Data'!I19)))</f>
        <v/>
      </c>
      <c r="DL25" s="271" t="str">
        <f ca="true">+IF(OFFSET('Sanitation Data'!$I$30,0,10*ROW('Sanitation Data'!I19))="","",OFFSET('Sanitation Data'!$I$30,0,10*ROW('Sanitation Data'!I19)))</f>
        <v/>
      </c>
      <c r="DM25" s="271" t="str">
        <f ca="true">+IF(OFFSET('Sanitation Data'!$I$31,0,10*ROW('Sanitation Data'!I19))="","",OFFSET('Sanitation Data'!$I$31,0,10*ROW('Sanitation Data'!I19)))</f>
        <v/>
      </c>
      <c r="DN25" s="271" t="str">
        <f ca="true">+IF(OFFSET('Sanitation Data'!$I$32,0,10*ROW('Sanitation Data'!I19))="","",OFFSET('Sanitation Data'!$I$32,0,10*ROW('Sanitation Data'!I19)))</f>
        <v/>
      </c>
      <c r="DO25" s="271" t="str">
        <f ca="true">+IF(OFFSET('Hygiene Data'!$D$11,0,10*ROW('Hygiene Data'!D19))="","",OFFSET('Hygiene Data'!$D$11,0,10*ROW('Hygiene Data'!D19)))</f>
        <v/>
      </c>
      <c r="DP25" s="271" t="str">
        <f ca="true">+IF(OFFSET('Hygiene Data'!$D$12,0,10*ROW('Hygiene Data'!D19))="","",OFFSET('Hygiene Data'!$D$12,0,10*ROW('Hygiene Data'!D19)))</f>
        <v/>
      </c>
      <c r="DQ25" s="271" t="str">
        <f ca="true">+IF(OFFSET('Hygiene Data'!$D$13,0,10*ROW('Hygiene Data'!D19))="","",OFFSET('Hygiene Data'!$D$13,0,10*ROW('Hygiene Data'!D19)))</f>
        <v/>
      </c>
      <c r="DR25" s="271" t="str">
        <f ca="true">+IF(OFFSET('Hygiene Data'!$E$11,0,10*ROW('Hygiene Data'!E19))="","",OFFSET('Hygiene Data'!$E$11,0,10*ROW('Hygiene Data'!E19)))</f>
        <v/>
      </c>
      <c r="DS25" s="271" t="str">
        <f ca="true">+IF(OFFSET('Hygiene Data'!$E$12,0,10*ROW('Hygiene Data'!E19))="","",OFFSET('Hygiene Data'!$E$12,0,10*ROW('Hygiene Data'!E19)))</f>
        <v/>
      </c>
      <c r="DT25" s="271" t="str">
        <f ca="true">+IF(OFFSET('Hygiene Data'!$E$13,0,10*ROW('Hygiene Data'!E19))="","",OFFSET('Hygiene Data'!$E$13,0,10*ROW('Hygiene Data'!E19)))</f>
        <v/>
      </c>
      <c r="DU25" s="271" t="str">
        <f ca="true">+IF(OFFSET('Hygiene Data'!$F$11,0,10*ROW('Hygiene Data'!F19))="","",OFFSET('Hygiene Data'!$F$11,0,10*ROW('Hygiene Data'!F19)))</f>
        <v/>
      </c>
      <c r="DV25" s="271" t="str">
        <f ca="true">+IF(OFFSET('Hygiene Data'!$F$12,0,10*ROW('Hygiene Data'!F19))="","",OFFSET('Hygiene Data'!$F$12,0,10*ROW('Hygiene Data'!F19)))</f>
        <v/>
      </c>
      <c r="DW25" s="271" t="str">
        <f ca="true">+IF(OFFSET('Hygiene Data'!$F$13,0,10*ROW('Hygiene Data'!F19))="","",OFFSET('Hygiene Data'!$F$13,0,10*ROW('Hygiene Data'!F19)))</f>
        <v/>
      </c>
      <c r="DX25" s="271" t="str">
        <f ca="true">+IF(OFFSET('Hygiene Data'!$G$11,0,10*ROW('Hygiene Data'!G19))="","",OFFSET('Hygiene Data'!$G$11,0,10*ROW('Hygiene Data'!G19)))</f>
        <v/>
      </c>
      <c r="DY25" s="271" t="str">
        <f ca="true">+IF(OFFSET('Hygiene Data'!$G$12,0,10*ROW('Hygiene Data'!G19))="","",OFFSET('Hygiene Data'!$G$12,0,10*ROW('Hygiene Data'!G19)))</f>
        <v/>
      </c>
      <c r="DZ25" s="271" t="str">
        <f ca="true">+IF(OFFSET('Hygiene Data'!$G$13,0,10*ROW('Hygiene Data'!G19))="","",OFFSET('Hygiene Data'!$G$13,0,10*ROW('Hygiene Data'!G19)))</f>
        <v/>
      </c>
      <c r="EA25" s="271" t="str">
        <f ca="true">+IF(OFFSET('Hygiene Data'!$H$11,0,10*ROW('Hygiene Data'!H19))="","",OFFSET('Hygiene Data'!$H$11,0,10*ROW('Hygiene Data'!H19)))</f>
        <v/>
      </c>
      <c r="EB25" s="271" t="str">
        <f ca="true">+IF(OFFSET('Hygiene Data'!$H$12,0,10*ROW('Hygiene Data'!H19))="","",OFFSET('Hygiene Data'!$H$12,0,10*ROW('Hygiene Data'!H19)))</f>
        <v/>
      </c>
      <c r="EC25" s="271" t="str">
        <f ca="true">+IF(OFFSET('Hygiene Data'!$H$13,0,10*ROW('Hygiene Data'!H19))="","",OFFSET('Hygiene Data'!$H$13,0,10*ROW('Hygiene Data'!H19)))</f>
        <v/>
      </c>
      <c r="ED25" s="271" t="str">
        <f ca="true">+IF(OFFSET('Hygiene Data'!$I$11,0,10*ROW('Hygiene Data'!I19))="","",OFFSET('Hygiene Data'!$I$11,0,10*ROW('Hygiene Data'!I19)))</f>
        <v/>
      </c>
      <c r="EE25" s="271" t="str">
        <f ca="true">+IF(OFFSET('Hygiene Data'!$I$12,0,10*ROW('Hygiene Data'!I19))="","",OFFSET('Hygiene Data'!$I$12,0,10*ROW('Hygiene Data'!I19)))</f>
        <v/>
      </c>
      <c r="EF25" s="271" t="str">
        <f ca="true">+IF(OFFSET('Hygiene Data'!$I$13,0,10*ROW('Hygiene Data'!I19))="","",OFFSET('Hygiene Data'!$I$13,0,10*ROW('Hygiene Data'!I19)))</f>
        <v/>
      </c>
    </row>
    <row xmlns:x14ac="http://schemas.microsoft.com/office/spreadsheetml/2009/9/ac" r="26" x14ac:dyDescent="0.2">
      <c r="A26" s="35" t="str">
        <f ca="true">+IF(OFFSET('Water Data'!$B$2,0,10*ROW('Water Data'!E20))="","",OFFSET('Water Data'!$B$2,0,10*ROW('Water Data'!E20)))</f>
        <v/>
      </c>
      <c r="B26" s="35" t="str">
        <f ca="true">+IF(OFFSET('Water Data'!$C$2,0,10*ROW('Water Data'!F20))="","",OFFSET('Water Data'!$C$2,0,10*ROW('Water Data'!F20)))</f>
        <v/>
      </c>
      <c r="C26" s="327" t="str">
        <f t="shared" ca="true" si="0"/>
        <v/>
      </c>
      <c r="D26" s="91"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1"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1"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1"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1"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1"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1"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1"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1"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1"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1"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1"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1"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1"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1"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1"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1"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1"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2"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2"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2"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2"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2"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2"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2"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2"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2"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2"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2"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2"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2"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2"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2"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2"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2"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2"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2"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2"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2"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2"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2"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2"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2"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2"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2"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2"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2"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2"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3"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3"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3"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3"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3"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3"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3"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3"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3"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3"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3"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3"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3"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3"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3"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3"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3"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3"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1"/>
      <c r="BS26" s="271" t="str">
        <f ca="true">+IF(OFFSET('Water Data'!$D$27,0,10*ROW('Water Data'!D20))="","",OFFSET('Water Data'!$D$27,0,10*ROW('Water Data'!D20)))</f>
        <v/>
      </c>
      <c r="BT26" s="271" t="str">
        <f ca="true">+IF(OFFSET('Water Data'!$D$28,0,10*ROW('Water Data'!D20))="","",OFFSET('Water Data'!$D$28,0,10*ROW('Water Data'!D20)))</f>
        <v/>
      </c>
      <c r="BU26" s="271" t="str">
        <f ca="true">+IF(OFFSET('Water Data'!$D$29,0,10*ROW('Water Data'!D20))="","",OFFSET('Water Data'!$D$29,0,10*ROW('Water Data'!D20)))</f>
        <v/>
      </c>
      <c r="BV26" s="271" t="str">
        <f ca="true">+IF(OFFSET('Water Data'!$E$27,0,10*ROW('Water Data'!E20))="","",OFFSET('Water Data'!$E$27,0,10*ROW('Water Data'!E20)))</f>
        <v/>
      </c>
      <c r="BW26" s="271" t="str">
        <f ca="true">+IF(OFFSET('Water Data'!$E$28,0,10*ROW('Water Data'!E20))="","",OFFSET('Water Data'!$E$28,0,10*ROW('Water Data'!E20)))</f>
        <v/>
      </c>
      <c r="BX26" s="271" t="str">
        <f ca="true">+IF(OFFSET('Water Data'!$E$29,0,10*ROW('Water Data'!E20))="","",OFFSET('Water Data'!$E$29,0,10*ROW('Water Data'!E20)))</f>
        <v/>
      </c>
      <c r="BY26" s="271" t="str">
        <f ca="true">+IF(OFFSET('Water Data'!$F$27,0,10*ROW('Water Data'!F20))="","",OFFSET('Water Data'!$F$27,0,10*ROW('Water Data'!F20)))</f>
        <v/>
      </c>
      <c r="BZ26" s="271" t="str">
        <f ca="true">+IF(OFFSET('Water Data'!$F$28,0,10*ROW('Water Data'!F20))="","",OFFSET('Water Data'!$F$28,0,10*ROW('Water Data'!F20)))</f>
        <v/>
      </c>
      <c r="CA26" s="271" t="str">
        <f ca="true">+IF(OFFSET('Water Data'!$F$29,0,10*ROW('Water Data'!F20))="","",OFFSET('Water Data'!$F$29,0,10*ROW('Water Data'!F20)))</f>
        <v/>
      </c>
      <c r="CB26" s="271" t="str">
        <f ca="true">+IF(OFFSET('Water Data'!$G$27,0,10*ROW('Water Data'!G20))="","",OFFSET('Water Data'!$G$27,0,10*ROW('Water Data'!G20)))</f>
        <v/>
      </c>
      <c r="CC26" s="271" t="str">
        <f ca="true">+IF(OFFSET('Water Data'!$G$28,0,10*ROW('Water Data'!G20))="","",OFFSET('Water Data'!$G$28,0,10*ROW('Water Data'!G20)))</f>
        <v/>
      </c>
      <c r="CD26" s="271" t="str">
        <f ca="true">+IF(OFFSET('Water Data'!$G$29,0,10*ROW('Water Data'!G20))="","",OFFSET('Water Data'!$G$29,0,10*ROW('Water Data'!G20)))</f>
        <v/>
      </c>
      <c r="CE26" s="271" t="str">
        <f ca="true">+IF(OFFSET('Water Data'!$H$27,0,10*ROW('Water Data'!H20))="","",OFFSET('Water Data'!$H$27,0,10*ROW('Water Data'!H20)))</f>
        <v/>
      </c>
      <c r="CF26" s="271" t="str">
        <f ca="true">+IF(OFFSET('Water Data'!$H$28,0,10*ROW('Water Data'!H20))="","",OFFSET('Water Data'!$H$28,0,10*ROW('Water Data'!H20)))</f>
        <v/>
      </c>
      <c r="CG26" s="271" t="str">
        <f ca="true">+IF(OFFSET('Water Data'!$H$29,0,10*ROW('Water Data'!H20))="","",OFFSET('Water Data'!$H$29,0,10*ROW('Water Data'!H20)))</f>
        <v/>
      </c>
      <c r="CH26" s="271" t="str">
        <f ca="true">+IF(OFFSET('Water Data'!$I$27,0,10*ROW('Water Data'!I20))="","",OFFSET('Water Data'!$I$27,0,10*ROW('Water Data'!I20)))</f>
        <v/>
      </c>
      <c r="CI26" s="271" t="str">
        <f ca="true">+IF(OFFSET('Water Data'!$I$28,0,10*ROW('Water Data'!I20))="","",OFFSET('Water Data'!$I$28,0,10*ROW('Water Data'!I20)))</f>
        <v/>
      </c>
      <c r="CJ26" s="271" t="str">
        <f ca="true">+IF(OFFSET('Water Data'!$I$29,0,10*ROW('Water Data'!I20))="","",OFFSET('Water Data'!$I$29,0,10*ROW('Water Data'!I20)))</f>
        <v/>
      </c>
      <c r="CK26" s="271" t="str">
        <f ca="true">+IF(OFFSET('Sanitation Data'!$D$28,0,10*ROW('Sanitation Data'!D20))="","",OFFSET('Sanitation Data'!$D$28,0,10*ROW('Sanitation Data'!D20)))</f>
        <v/>
      </c>
      <c r="CL26" s="271" t="str">
        <f ca="true">+IF(OFFSET('Sanitation Data'!$D$29,0,10*ROW('Sanitation Data'!D20))="","",OFFSET('Sanitation Data'!$D$29,0,10*ROW('Sanitation Data'!D20)))</f>
        <v/>
      </c>
      <c r="CM26" s="271" t="str">
        <f ca="true">+IF(OFFSET('Sanitation Data'!$D$30,0,10*ROW('Sanitation Data'!D20))="","",OFFSET('Sanitation Data'!$D$30,0,10*ROW('Sanitation Data'!D20)))</f>
        <v/>
      </c>
      <c r="CN26" s="271" t="str">
        <f ca="true">+IF(OFFSET('Sanitation Data'!$D$31,0,10*ROW('Sanitation Data'!D20))="","",OFFSET('Sanitation Data'!$D$31,0,10*ROW('Sanitation Data'!D20)))</f>
        <v/>
      </c>
      <c r="CO26" s="271" t="str">
        <f ca="true">+IF(OFFSET('Sanitation Data'!$D$32,0,10*ROW('Sanitation Data'!D20))="","",OFFSET('Sanitation Data'!$D$32,0,10*ROW('Sanitation Data'!D20)))</f>
        <v/>
      </c>
      <c r="CP26" s="271" t="str">
        <f ca="true">+IF(OFFSET('Sanitation Data'!$E$28,0,10*ROW('Sanitation Data'!E20))="","",OFFSET('Sanitation Data'!$E$28,0,10*ROW('Sanitation Data'!E20)))</f>
        <v/>
      </c>
      <c r="CQ26" s="271" t="str">
        <f ca="true">+IF(OFFSET('Sanitation Data'!$E$29,0,10*ROW('Sanitation Data'!E20))="","",OFFSET('Sanitation Data'!$E$29,0,10*ROW('Sanitation Data'!E20)))</f>
        <v/>
      </c>
      <c r="CR26" s="271" t="str">
        <f ca="true">+IF(OFFSET('Sanitation Data'!$E$30,0,10*ROW('Sanitation Data'!E20))="","",OFFSET('Sanitation Data'!$E$30,0,10*ROW('Sanitation Data'!E20)))</f>
        <v/>
      </c>
      <c r="CS26" s="271" t="str">
        <f ca="true">+IF(OFFSET('Sanitation Data'!$E$31,0,10*ROW('Sanitation Data'!E20))="","",OFFSET('Sanitation Data'!$E$31,0,10*ROW('Sanitation Data'!E20)))</f>
        <v/>
      </c>
      <c r="CT26" s="271" t="str">
        <f ca="true">+IF(OFFSET('Sanitation Data'!$E$32,0,10*ROW('Sanitation Data'!E20))="","",OFFSET('Sanitation Data'!$E$32,0,10*ROW('Sanitation Data'!E20)))</f>
        <v/>
      </c>
      <c r="CU26" s="271" t="str">
        <f ca="true">+IF(OFFSET('Sanitation Data'!$F$28,0,10*ROW('Sanitation Data'!F20))="","",OFFSET('Sanitation Data'!$F$28,0,10*ROW('Sanitation Data'!F20)))</f>
        <v/>
      </c>
      <c r="CV26" s="271" t="str">
        <f ca="true">+IF(OFFSET('Sanitation Data'!$F$29,0,10*ROW('Sanitation Data'!F20))="","",OFFSET('Sanitation Data'!$F$29,0,10*ROW('Sanitation Data'!F20)))</f>
        <v/>
      </c>
      <c r="CW26" s="271" t="str">
        <f ca="true">+IF(OFFSET('Sanitation Data'!$F$30,0,10*ROW('Sanitation Data'!F20))="","",OFFSET('Sanitation Data'!$F$30,0,10*ROW('Sanitation Data'!F20)))</f>
        <v/>
      </c>
      <c r="CX26" s="271" t="str">
        <f ca="true">+IF(OFFSET('Sanitation Data'!$F$31,0,10*ROW('Sanitation Data'!F20))="","",OFFSET('Sanitation Data'!$F$31,0,10*ROW('Sanitation Data'!F20)))</f>
        <v/>
      </c>
      <c r="CY26" s="271" t="str">
        <f ca="true">+IF(OFFSET('Sanitation Data'!$F$32,0,10*ROW('Sanitation Data'!F20))="","",OFFSET('Sanitation Data'!$F$32,0,10*ROW('Sanitation Data'!F20)))</f>
        <v/>
      </c>
      <c r="CZ26" s="271" t="str">
        <f ca="true">+IF(OFFSET('Sanitation Data'!$G$28,0,10*ROW('Sanitation Data'!G20))="","",OFFSET('Sanitation Data'!$G$28,0,10*ROW('Sanitation Data'!G20)))</f>
        <v/>
      </c>
      <c r="DA26" s="271" t="str">
        <f ca="true">+IF(OFFSET('Sanitation Data'!$G$29,0,10*ROW('Sanitation Data'!G20))="","",OFFSET('Sanitation Data'!$G$29,0,10*ROW('Sanitation Data'!G20)))</f>
        <v/>
      </c>
      <c r="DB26" s="271" t="str">
        <f ca="true">+IF(OFFSET('Sanitation Data'!$G$30,0,10*ROW('Sanitation Data'!G20))="","",OFFSET('Sanitation Data'!$G$30,0,10*ROW('Sanitation Data'!G20)))</f>
        <v/>
      </c>
      <c r="DC26" s="271" t="str">
        <f ca="true">+IF(OFFSET('Sanitation Data'!$G$31,0,10*ROW('Sanitation Data'!G20))="","",OFFSET('Sanitation Data'!$G$31,0,10*ROW('Sanitation Data'!G20)))</f>
        <v/>
      </c>
      <c r="DD26" s="271" t="str">
        <f ca="true">+IF(OFFSET('Sanitation Data'!$G$32,0,10*ROW('Sanitation Data'!G20))="","",OFFSET('Sanitation Data'!$G$32,0,10*ROW('Sanitation Data'!G20)))</f>
        <v/>
      </c>
      <c r="DE26" s="271" t="str">
        <f ca="true">+IF(OFFSET('Sanitation Data'!$H$28,0,10*ROW('Sanitation Data'!H20))="","",OFFSET('Sanitation Data'!$H$28,0,10*ROW('Sanitation Data'!H20)))</f>
        <v/>
      </c>
      <c r="DF26" s="271" t="str">
        <f ca="true">+IF(OFFSET('Sanitation Data'!$H$29,0,10*ROW('Sanitation Data'!H20))="","",OFFSET('Sanitation Data'!$H$29,0,10*ROW('Sanitation Data'!H20)))</f>
        <v/>
      </c>
      <c r="DG26" s="271" t="str">
        <f ca="true">+IF(OFFSET('Sanitation Data'!$H$30,0,10*ROW('Sanitation Data'!H20))="","",OFFSET('Sanitation Data'!$H$30,0,10*ROW('Sanitation Data'!H20)))</f>
        <v/>
      </c>
      <c r="DH26" s="271" t="str">
        <f ca="true">+IF(OFFSET('Sanitation Data'!$H$31,0,10*ROW('Sanitation Data'!H20))="","",OFFSET('Sanitation Data'!$H$31,0,10*ROW('Sanitation Data'!H20)))</f>
        <v/>
      </c>
      <c r="DI26" s="271" t="str">
        <f ca="true">+IF(OFFSET('Sanitation Data'!$H$32,0,10*ROW('Sanitation Data'!H20))="","",OFFSET('Sanitation Data'!$H$32,0,10*ROW('Sanitation Data'!H20)))</f>
        <v/>
      </c>
      <c r="DJ26" s="271" t="str">
        <f ca="true">+IF(OFFSET('Sanitation Data'!$I$28,0,10*ROW('Sanitation Data'!I20))="","",OFFSET('Sanitation Data'!$I$28,0,10*ROW('Sanitation Data'!I20)))</f>
        <v/>
      </c>
      <c r="DK26" s="271" t="str">
        <f ca="true">+IF(OFFSET('Sanitation Data'!$I$29,0,10*ROW('Sanitation Data'!I20))="","",OFFSET('Sanitation Data'!$I$29,0,10*ROW('Sanitation Data'!I20)))</f>
        <v/>
      </c>
      <c r="DL26" s="271" t="str">
        <f ca="true">+IF(OFFSET('Sanitation Data'!$I$30,0,10*ROW('Sanitation Data'!I20))="","",OFFSET('Sanitation Data'!$I$30,0,10*ROW('Sanitation Data'!I20)))</f>
        <v/>
      </c>
      <c r="DM26" s="271" t="str">
        <f ca="true">+IF(OFFSET('Sanitation Data'!$I$31,0,10*ROW('Sanitation Data'!I20))="","",OFFSET('Sanitation Data'!$I$31,0,10*ROW('Sanitation Data'!I20)))</f>
        <v/>
      </c>
      <c r="DN26" s="271" t="str">
        <f ca="true">+IF(OFFSET('Sanitation Data'!$I$32,0,10*ROW('Sanitation Data'!I20))="","",OFFSET('Sanitation Data'!$I$32,0,10*ROW('Sanitation Data'!I20)))</f>
        <v/>
      </c>
      <c r="DO26" s="271" t="str">
        <f ca="true">+IF(OFFSET('Hygiene Data'!$D$11,0,10*ROW('Hygiene Data'!D20))="","",OFFSET('Hygiene Data'!$D$11,0,10*ROW('Hygiene Data'!D20)))</f>
        <v/>
      </c>
      <c r="DP26" s="271" t="str">
        <f ca="true">+IF(OFFSET('Hygiene Data'!$D$12,0,10*ROW('Hygiene Data'!D20))="","",OFFSET('Hygiene Data'!$D$12,0,10*ROW('Hygiene Data'!D20)))</f>
        <v/>
      </c>
      <c r="DQ26" s="271" t="str">
        <f ca="true">+IF(OFFSET('Hygiene Data'!$D$13,0,10*ROW('Hygiene Data'!D20))="","",OFFSET('Hygiene Data'!$D$13,0,10*ROW('Hygiene Data'!D20)))</f>
        <v/>
      </c>
      <c r="DR26" s="271" t="str">
        <f ca="true">+IF(OFFSET('Hygiene Data'!$E$11,0,10*ROW('Hygiene Data'!E20))="","",OFFSET('Hygiene Data'!$E$11,0,10*ROW('Hygiene Data'!E20)))</f>
        <v/>
      </c>
      <c r="DS26" s="271" t="str">
        <f ca="true">+IF(OFFSET('Hygiene Data'!$E$12,0,10*ROW('Hygiene Data'!E20))="","",OFFSET('Hygiene Data'!$E$12,0,10*ROW('Hygiene Data'!E20)))</f>
        <v/>
      </c>
      <c r="DT26" s="271" t="str">
        <f ca="true">+IF(OFFSET('Hygiene Data'!$E$13,0,10*ROW('Hygiene Data'!E20))="","",OFFSET('Hygiene Data'!$E$13,0,10*ROW('Hygiene Data'!E20)))</f>
        <v/>
      </c>
      <c r="DU26" s="271" t="str">
        <f ca="true">+IF(OFFSET('Hygiene Data'!$F$11,0,10*ROW('Hygiene Data'!F20))="","",OFFSET('Hygiene Data'!$F$11,0,10*ROW('Hygiene Data'!F20)))</f>
        <v/>
      </c>
      <c r="DV26" s="271" t="str">
        <f ca="true">+IF(OFFSET('Hygiene Data'!$F$12,0,10*ROW('Hygiene Data'!F20))="","",OFFSET('Hygiene Data'!$F$12,0,10*ROW('Hygiene Data'!F20)))</f>
        <v/>
      </c>
      <c r="DW26" s="271" t="str">
        <f ca="true">+IF(OFFSET('Hygiene Data'!$F$13,0,10*ROW('Hygiene Data'!F20))="","",OFFSET('Hygiene Data'!$F$13,0,10*ROW('Hygiene Data'!F20)))</f>
        <v/>
      </c>
      <c r="DX26" s="271" t="str">
        <f ca="true">+IF(OFFSET('Hygiene Data'!$G$11,0,10*ROW('Hygiene Data'!G20))="","",OFFSET('Hygiene Data'!$G$11,0,10*ROW('Hygiene Data'!G20)))</f>
        <v/>
      </c>
      <c r="DY26" s="271" t="str">
        <f ca="true">+IF(OFFSET('Hygiene Data'!$G$12,0,10*ROW('Hygiene Data'!G20))="","",OFFSET('Hygiene Data'!$G$12,0,10*ROW('Hygiene Data'!G20)))</f>
        <v/>
      </c>
      <c r="DZ26" s="271" t="str">
        <f ca="true">+IF(OFFSET('Hygiene Data'!$G$13,0,10*ROW('Hygiene Data'!G20))="","",OFFSET('Hygiene Data'!$G$13,0,10*ROW('Hygiene Data'!G20)))</f>
        <v/>
      </c>
      <c r="EA26" s="271" t="str">
        <f ca="true">+IF(OFFSET('Hygiene Data'!$H$11,0,10*ROW('Hygiene Data'!H20))="","",OFFSET('Hygiene Data'!$H$11,0,10*ROW('Hygiene Data'!H20)))</f>
        <v/>
      </c>
      <c r="EB26" s="271" t="str">
        <f ca="true">+IF(OFFSET('Hygiene Data'!$H$12,0,10*ROW('Hygiene Data'!H20))="","",OFFSET('Hygiene Data'!$H$12,0,10*ROW('Hygiene Data'!H20)))</f>
        <v/>
      </c>
      <c r="EC26" s="271" t="str">
        <f ca="true">+IF(OFFSET('Hygiene Data'!$H$13,0,10*ROW('Hygiene Data'!H20))="","",OFFSET('Hygiene Data'!$H$13,0,10*ROW('Hygiene Data'!H20)))</f>
        <v/>
      </c>
      <c r="ED26" s="271" t="str">
        <f ca="true">+IF(OFFSET('Hygiene Data'!$I$11,0,10*ROW('Hygiene Data'!I20))="","",OFFSET('Hygiene Data'!$I$11,0,10*ROW('Hygiene Data'!I20)))</f>
        <v/>
      </c>
      <c r="EE26" s="271" t="str">
        <f ca="true">+IF(OFFSET('Hygiene Data'!$I$12,0,10*ROW('Hygiene Data'!I20))="","",OFFSET('Hygiene Data'!$I$12,0,10*ROW('Hygiene Data'!I20)))</f>
        <v/>
      </c>
      <c r="EF26" s="271" t="str">
        <f ca="true">+IF(OFFSET('Hygiene Data'!$I$13,0,10*ROW('Hygiene Data'!I20))="","",OFFSET('Hygiene Data'!$I$13,0,10*ROW('Hygiene Data'!I20)))</f>
        <v/>
      </c>
    </row>
    <row xmlns:x14ac="http://schemas.microsoft.com/office/spreadsheetml/2009/9/ac" r="27" x14ac:dyDescent="0.2">
      <c r="A27" s="35" t="str">
        <f ca="true">+IF(OFFSET('Water Data'!$B$2,0,10*ROW('Water Data'!E21))="","",OFFSET('Water Data'!$B$2,0,10*ROW('Water Data'!E21)))</f>
        <v/>
      </c>
      <c r="B27" s="35" t="str">
        <f ca="true">+IF(OFFSET('Water Data'!$C$2,0,10*ROW('Water Data'!F21))="","",OFFSET('Water Data'!$C$2,0,10*ROW('Water Data'!F21)))</f>
        <v/>
      </c>
      <c r="C27" s="327" t="str">
        <f t="shared" ca="true" si="0"/>
        <v/>
      </c>
      <c r="D27" s="91"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1"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1"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1"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1"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1"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1"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1"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1"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1"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1"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1"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1"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1"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1"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1"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1"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1"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2"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2"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2"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2"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2"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2"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2"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2"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2"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2"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2"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2"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2"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2"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2"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2"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2"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2"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2"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2"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2"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2"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2"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2"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2"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2"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2"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2"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2"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2"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3"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3"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3"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3"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3"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3"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3"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3"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3"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3"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3"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3"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3"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3"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3"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3"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3"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3"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1"/>
      <c r="BS27" s="271" t="str">
        <f ca="true">+IF(OFFSET('Water Data'!$D$27,0,10*ROW('Water Data'!D21))="","",OFFSET('Water Data'!$D$27,0,10*ROW('Water Data'!D21)))</f>
        <v/>
      </c>
      <c r="BT27" s="271" t="str">
        <f ca="true">+IF(OFFSET('Water Data'!$D$28,0,10*ROW('Water Data'!D21))="","",OFFSET('Water Data'!$D$28,0,10*ROW('Water Data'!D21)))</f>
        <v/>
      </c>
      <c r="BU27" s="271" t="str">
        <f ca="true">+IF(OFFSET('Water Data'!$D$29,0,10*ROW('Water Data'!D21))="","",OFFSET('Water Data'!$D$29,0,10*ROW('Water Data'!D21)))</f>
        <v/>
      </c>
      <c r="BV27" s="271" t="str">
        <f ca="true">+IF(OFFSET('Water Data'!$E$27,0,10*ROW('Water Data'!E21))="","",OFFSET('Water Data'!$E$27,0,10*ROW('Water Data'!E21)))</f>
        <v/>
      </c>
      <c r="BW27" s="271" t="str">
        <f ca="true">+IF(OFFSET('Water Data'!$E$28,0,10*ROW('Water Data'!E21))="","",OFFSET('Water Data'!$E$28,0,10*ROW('Water Data'!E21)))</f>
        <v/>
      </c>
      <c r="BX27" s="271" t="str">
        <f ca="true">+IF(OFFSET('Water Data'!$E$29,0,10*ROW('Water Data'!E21))="","",OFFSET('Water Data'!$E$29,0,10*ROW('Water Data'!E21)))</f>
        <v/>
      </c>
      <c r="BY27" s="271" t="str">
        <f ca="true">+IF(OFFSET('Water Data'!$F$27,0,10*ROW('Water Data'!F21))="","",OFFSET('Water Data'!$F$27,0,10*ROW('Water Data'!F21)))</f>
        <v/>
      </c>
      <c r="BZ27" s="271" t="str">
        <f ca="true">+IF(OFFSET('Water Data'!$F$28,0,10*ROW('Water Data'!F21))="","",OFFSET('Water Data'!$F$28,0,10*ROW('Water Data'!F21)))</f>
        <v/>
      </c>
      <c r="CA27" s="271" t="str">
        <f ca="true">+IF(OFFSET('Water Data'!$F$29,0,10*ROW('Water Data'!F21))="","",OFFSET('Water Data'!$F$29,0,10*ROW('Water Data'!F21)))</f>
        <v/>
      </c>
      <c r="CB27" s="271" t="str">
        <f ca="true">+IF(OFFSET('Water Data'!$G$27,0,10*ROW('Water Data'!G21))="","",OFFSET('Water Data'!$G$27,0,10*ROW('Water Data'!G21)))</f>
        <v/>
      </c>
      <c r="CC27" s="271" t="str">
        <f ca="true">+IF(OFFSET('Water Data'!$G$28,0,10*ROW('Water Data'!G21))="","",OFFSET('Water Data'!$G$28,0,10*ROW('Water Data'!G21)))</f>
        <v/>
      </c>
      <c r="CD27" s="271" t="str">
        <f ca="true">+IF(OFFSET('Water Data'!$G$29,0,10*ROW('Water Data'!G21))="","",OFFSET('Water Data'!$G$29,0,10*ROW('Water Data'!G21)))</f>
        <v/>
      </c>
      <c r="CE27" s="271" t="str">
        <f ca="true">+IF(OFFSET('Water Data'!$H$27,0,10*ROW('Water Data'!H21))="","",OFFSET('Water Data'!$H$27,0,10*ROW('Water Data'!H21)))</f>
        <v/>
      </c>
      <c r="CF27" s="271" t="str">
        <f ca="true">+IF(OFFSET('Water Data'!$H$28,0,10*ROW('Water Data'!H21))="","",OFFSET('Water Data'!$H$28,0,10*ROW('Water Data'!H21)))</f>
        <v/>
      </c>
      <c r="CG27" s="271" t="str">
        <f ca="true">+IF(OFFSET('Water Data'!$H$29,0,10*ROW('Water Data'!H21))="","",OFFSET('Water Data'!$H$29,0,10*ROW('Water Data'!H21)))</f>
        <v/>
      </c>
      <c r="CH27" s="271" t="str">
        <f ca="true">+IF(OFFSET('Water Data'!$I$27,0,10*ROW('Water Data'!I21))="","",OFFSET('Water Data'!$I$27,0,10*ROW('Water Data'!I21)))</f>
        <v/>
      </c>
      <c r="CI27" s="271" t="str">
        <f ca="true">+IF(OFFSET('Water Data'!$I$28,0,10*ROW('Water Data'!I21))="","",OFFSET('Water Data'!$I$28,0,10*ROW('Water Data'!I21)))</f>
        <v/>
      </c>
      <c r="CJ27" s="271" t="str">
        <f ca="true">+IF(OFFSET('Water Data'!$I$29,0,10*ROW('Water Data'!I21))="","",OFFSET('Water Data'!$I$29,0,10*ROW('Water Data'!I21)))</f>
        <v/>
      </c>
      <c r="CK27" s="271" t="str">
        <f ca="true">+IF(OFFSET('Sanitation Data'!$D$28,0,10*ROW('Sanitation Data'!D21))="","",OFFSET('Sanitation Data'!$D$28,0,10*ROW('Sanitation Data'!D21)))</f>
        <v/>
      </c>
      <c r="CL27" s="271" t="str">
        <f ca="true">+IF(OFFSET('Sanitation Data'!$D$29,0,10*ROW('Sanitation Data'!D21))="","",OFFSET('Sanitation Data'!$D$29,0,10*ROW('Sanitation Data'!D21)))</f>
        <v/>
      </c>
      <c r="CM27" s="271" t="str">
        <f ca="true">+IF(OFFSET('Sanitation Data'!$D$30,0,10*ROW('Sanitation Data'!D21))="","",OFFSET('Sanitation Data'!$D$30,0,10*ROW('Sanitation Data'!D21)))</f>
        <v/>
      </c>
      <c r="CN27" s="271" t="str">
        <f ca="true">+IF(OFFSET('Sanitation Data'!$D$31,0,10*ROW('Sanitation Data'!D21))="","",OFFSET('Sanitation Data'!$D$31,0,10*ROW('Sanitation Data'!D21)))</f>
        <v/>
      </c>
      <c r="CO27" s="271" t="str">
        <f ca="true">+IF(OFFSET('Sanitation Data'!$D$32,0,10*ROW('Sanitation Data'!D21))="","",OFFSET('Sanitation Data'!$D$32,0,10*ROW('Sanitation Data'!D21)))</f>
        <v/>
      </c>
      <c r="CP27" s="271" t="str">
        <f ca="true">+IF(OFFSET('Sanitation Data'!$E$28,0,10*ROW('Sanitation Data'!E21))="","",OFFSET('Sanitation Data'!$E$28,0,10*ROW('Sanitation Data'!E21)))</f>
        <v/>
      </c>
      <c r="CQ27" s="271" t="str">
        <f ca="true">+IF(OFFSET('Sanitation Data'!$E$29,0,10*ROW('Sanitation Data'!E21))="","",OFFSET('Sanitation Data'!$E$29,0,10*ROW('Sanitation Data'!E21)))</f>
        <v/>
      </c>
      <c r="CR27" s="271" t="str">
        <f ca="true">+IF(OFFSET('Sanitation Data'!$E$30,0,10*ROW('Sanitation Data'!E21))="","",OFFSET('Sanitation Data'!$E$30,0,10*ROW('Sanitation Data'!E21)))</f>
        <v/>
      </c>
      <c r="CS27" s="271" t="str">
        <f ca="true">+IF(OFFSET('Sanitation Data'!$E$31,0,10*ROW('Sanitation Data'!E21))="","",OFFSET('Sanitation Data'!$E$31,0,10*ROW('Sanitation Data'!E21)))</f>
        <v/>
      </c>
      <c r="CT27" s="271" t="str">
        <f ca="true">+IF(OFFSET('Sanitation Data'!$E$32,0,10*ROW('Sanitation Data'!E21))="","",OFFSET('Sanitation Data'!$E$32,0,10*ROW('Sanitation Data'!E21)))</f>
        <v/>
      </c>
      <c r="CU27" s="271" t="str">
        <f ca="true">+IF(OFFSET('Sanitation Data'!$F$28,0,10*ROW('Sanitation Data'!F21))="","",OFFSET('Sanitation Data'!$F$28,0,10*ROW('Sanitation Data'!F21)))</f>
        <v/>
      </c>
      <c r="CV27" s="271" t="str">
        <f ca="true">+IF(OFFSET('Sanitation Data'!$F$29,0,10*ROW('Sanitation Data'!F21))="","",OFFSET('Sanitation Data'!$F$29,0,10*ROW('Sanitation Data'!F21)))</f>
        <v/>
      </c>
      <c r="CW27" s="271" t="str">
        <f ca="true">+IF(OFFSET('Sanitation Data'!$F$30,0,10*ROW('Sanitation Data'!F21))="","",OFFSET('Sanitation Data'!$F$30,0,10*ROW('Sanitation Data'!F21)))</f>
        <v/>
      </c>
      <c r="CX27" s="271" t="str">
        <f ca="true">+IF(OFFSET('Sanitation Data'!$F$31,0,10*ROW('Sanitation Data'!F21))="","",OFFSET('Sanitation Data'!$F$31,0,10*ROW('Sanitation Data'!F21)))</f>
        <v/>
      </c>
      <c r="CY27" s="271" t="str">
        <f ca="true">+IF(OFFSET('Sanitation Data'!$F$32,0,10*ROW('Sanitation Data'!F21))="","",OFFSET('Sanitation Data'!$F$32,0,10*ROW('Sanitation Data'!F21)))</f>
        <v/>
      </c>
      <c r="CZ27" s="271" t="str">
        <f ca="true">+IF(OFFSET('Sanitation Data'!$G$28,0,10*ROW('Sanitation Data'!G21))="","",OFFSET('Sanitation Data'!$G$28,0,10*ROW('Sanitation Data'!G21)))</f>
        <v/>
      </c>
      <c r="DA27" s="271" t="str">
        <f ca="true">+IF(OFFSET('Sanitation Data'!$G$29,0,10*ROW('Sanitation Data'!G21))="","",OFFSET('Sanitation Data'!$G$29,0,10*ROW('Sanitation Data'!G21)))</f>
        <v/>
      </c>
      <c r="DB27" s="271" t="str">
        <f ca="true">+IF(OFFSET('Sanitation Data'!$G$30,0,10*ROW('Sanitation Data'!G21))="","",OFFSET('Sanitation Data'!$G$30,0,10*ROW('Sanitation Data'!G21)))</f>
        <v/>
      </c>
      <c r="DC27" s="271" t="str">
        <f ca="true">+IF(OFFSET('Sanitation Data'!$G$31,0,10*ROW('Sanitation Data'!G21))="","",OFFSET('Sanitation Data'!$G$31,0,10*ROW('Sanitation Data'!G21)))</f>
        <v/>
      </c>
      <c r="DD27" s="271" t="str">
        <f ca="true">+IF(OFFSET('Sanitation Data'!$G$32,0,10*ROW('Sanitation Data'!G21))="","",OFFSET('Sanitation Data'!$G$32,0,10*ROW('Sanitation Data'!G21)))</f>
        <v/>
      </c>
      <c r="DE27" s="271" t="str">
        <f ca="true">+IF(OFFSET('Sanitation Data'!$H$28,0,10*ROW('Sanitation Data'!H21))="","",OFFSET('Sanitation Data'!$H$28,0,10*ROW('Sanitation Data'!H21)))</f>
        <v/>
      </c>
      <c r="DF27" s="271" t="str">
        <f ca="true">+IF(OFFSET('Sanitation Data'!$H$29,0,10*ROW('Sanitation Data'!H21))="","",OFFSET('Sanitation Data'!$H$29,0,10*ROW('Sanitation Data'!H21)))</f>
        <v/>
      </c>
      <c r="DG27" s="271" t="str">
        <f ca="true">+IF(OFFSET('Sanitation Data'!$H$30,0,10*ROW('Sanitation Data'!H21))="","",OFFSET('Sanitation Data'!$H$30,0,10*ROW('Sanitation Data'!H21)))</f>
        <v/>
      </c>
      <c r="DH27" s="271" t="str">
        <f ca="true">+IF(OFFSET('Sanitation Data'!$H$31,0,10*ROW('Sanitation Data'!H21))="","",OFFSET('Sanitation Data'!$H$31,0,10*ROW('Sanitation Data'!H21)))</f>
        <v/>
      </c>
      <c r="DI27" s="271" t="str">
        <f ca="true">+IF(OFFSET('Sanitation Data'!$H$32,0,10*ROW('Sanitation Data'!H21))="","",OFFSET('Sanitation Data'!$H$32,0,10*ROW('Sanitation Data'!H21)))</f>
        <v/>
      </c>
      <c r="DJ27" s="271" t="str">
        <f ca="true">+IF(OFFSET('Sanitation Data'!$I$28,0,10*ROW('Sanitation Data'!I21))="","",OFFSET('Sanitation Data'!$I$28,0,10*ROW('Sanitation Data'!I21)))</f>
        <v/>
      </c>
      <c r="DK27" s="271" t="str">
        <f ca="true">+IF(OFFSET('Sanitation Data'!$I$29,0,10*ROW('Sanitation Data'!I21))="","",OFFSET('Sanitation Data'!$I$29,0,10*ROW('Sanitation Data'!I21)))</f>
        <v/>
      </c>
      <c r="DL27" s="271" t="str">
        <f ca="true">+IF(OFFSET('Sanitation Data'!$I$30,0,10*ROW('Sanitation Data'!I21))="","",OFFSET('Sanitation Data'!$I$30,0,10*ROW('Sanitation Data'!I21)))</f>
        <v/>
      </c>
      <c r="DM27" s="271" t="str">
        <f ca="true">+IF(OFFSET('Sanitation Data'!$I$31,0,10*ROW('Sanitation Data'!I21))="","",OFFSET('Sanitation Data'!$I$31,0,10*ROW('Sanitation Data'!I21)))</f>
        <v/>
      </c>
      <c r="DN27" s="271" t="str">
        <f ca="true">+IF(OFFSET('Sanitation Data'!$I$32,0,10*ROW('Sanitation Data'!I21))="","",OFFSET('Sanitation Data'!$I$32,0,10*ROW('Sanitation Data'!I21)))</f>
        <v/>
      </c>
      <c r="DO27" s="271" t="str">
        <f ca="true">+IF(OFFSET('Hygiene Data'!$D$11,0,10*ROW('Hygiene Data'!D21))="","",OFFSET('Hygiene Data'!$D$11,0,10*ROW('Hygiene Data'!D21)))</f>
        <v/>
      </c>
      <c r="DP27" s="271" t="str">
        <f ca="true">+IF(OFFSET('Hygiene Data'!$D$12,0,10*ROW('Hygiene Data'!D21))="","",OFFSET('Hygiene Data'!$D$12,0,10*ROW('Hygiene Data'!D21)))</f>
        <v/>
      </c>
      <c r="DQ27" s="271" t="str">
        <f ca="true">+IF(OFFSET('Hygiene Data'!$D$13,0,10*ROW('Hygiene Data'!D21))="","",OFFSET('Hygiene Data'!$D$13,0,10*ROW('Hygiene Data'!D21)))</f>
        <v/>
      </c>
      <c r="DR27" s="271" t="str">
        <f ca="true">+IF(OFFSET('Hygiene Data'!$E$11,0,10*ROW('Hygiene Data'!E21))="","",OFFSET('Hygiene Data'!$E$11,0,10*ROW('Hygiene Data'!E21)))</f>
        <v/>
      </c>
      <c r="DS27" s="271" t="str">
        <f ca="true">+IF(OFFSET('Hygiene Data'!$E$12,0,10*ROW('Hygiene Data'!E21))="","",OFFSET('Hygiene Data'!$E$12,0,10*ROW('Hygiene Data'!E21)))</f>
        <v/>
      </c>
      <c r="DT27" s="271" t="str">
        <f ca="true">+IF(OFFSET('Hygiene Data'!$E$13,0,10*ROW('Hygiene Data'!E21))="","",OFFSET('Hygiene Data'!$E$13,0,10*ROW('Hygiene Data'!E21)))</f>
        <v/>
      </c>
      <c r="DU27" s="271" t="str">
        <f ca="true">+IF(OFFSET('Hygiene Data'!$F$11,0,10*ROW('Hygiene Data'!F21))="","",OFFSET('Hygiene Data'!$F$11,0,10*ROW('Hygiene Data'!F21)))</f>
        <v/>
      </c>
      <c r="DV27" s="271" t="str">
        <f ca="true">+IF(OFFSET('Hygiene Data'!$F$12,0,10*ROW('Hygiene Data'!F21))="","",OFFSET('Hygiene Data'!$F$12,0,10*ROW('Hygiene Data'!F21)))</f>
        <v/>
      </c>
      <c r="DW27" s="271" t="str">
        <f ca="true">+IF(OFFSET('Hygiene Data'!$F$13,0,10*ROW('Hygiene Data'!F21))="","",OFFSET('Hygiene Data'!$F$13,0,10*ROW('Hygiene Data'!F21)))</f>
        <v/>
      </c>
      <c r="DX27" s="271" t="str">
        <f ca="true">+IF(OFFSET('Hygiene Data'!$G$11,0,10*ROW('Hygiene Data'!G21))="","",OFFSET('Hygiene Data'!$G$11,0,10*ROW('Hygiene Data'!G21)))</f>
        <v/>
      </c>
      <c r="DY27" s="271" t="str">
        <f ca="true">+IF(OFFSET('Hygiene Data'!$G$12,0,10*ROW('Hygiene Data'!G21))="","",OFFSET('Hygiene Data'!$G$12,0,10*ROW('Hygiene Data'!G21)))</f>
        <v/>
      </c>
      <c r="DZ27" s="271" t="str">
        <f ca="true">+IF(OFFSET('Hygiene Data'!$G$13,0,10*ROW('Hygiene Data'!G21))="","",OFFSET('Hygiene Data'!$G$13,0,10*ROW('Hygiene Data'!G21)))</f>
        <v/>
      </c>
      <c r="EA27" s="271" t="str">
        <f ca="true">+IF(OFFSET('Hygiene Data'!$H$11,0,10*ROW('Hygiene Data'!H21))="","",OFFSET('Hygiene Data'!$H$11,0,10*ROW('Hygiene Data'!H21)))</f>
        <v/>
      </c>
      <c r="EB27" s="271" t="str">
        <f ca="true">+IF(OFFSET('Hygiene Data'!$H$12,0,10*ROW('Hygiene Data'!H21))="","",OFFSET('Hygiene Data'!$H$12,0,10*ROW('Hygiene Data'!H21)))</f>
        <v/>
      </c>
      <c r="EC27" s="271" t="str">
        <f ca="true">+IF(OFFSET('Hygiene Data'!$H$13,0,10*ROW('Hygiene Data'!H21))="","",OFFSET('Hygiene Data'!$H$13,0,10*ROW('Hygiene Data'!H21)))</f>
        <v/>
      </c>
      <c r="ED27" s="271" t="str">
        <f ca="true">+IF(OFFSET('Hygiene Data'!$I$11,0,10*ROW('Hygiene Data'!I21))="","",OFFSET('Hygiene Data'!$I$11,0,10*ROW('Hygiene Data'!I21)))</f>
        <v/>
      </c>
      <c r="EE27" s="271" t="str">
        <f ca="true">+IF(OFFSET('Hygiene Data'!$I$12,0,10*ROW('Hygiene Data'!I21))="","",OFFSET('Hygiene Data'!$I$12,0,10*ROW('Hygiene Data'!I21)))</f>
        <v/>
      </c>
      <c r="EF27" s="271" t="str">
        <f ca="true">+IF(OFFSET('Hygiene Data'!$I$13,0,10*ROW('Hygiene Data'!I21))="","",OFFSET('Hygiene Data'!$I$13,0,10*ROW('Hygiene Data'!I21)))</f>
        <v/>
      </c>
    </row>
    <row xmlns:x14ac="http://schemas.microsoft.com/office/spreadsheetml/2009/9/ac" r="28" x14ac:dyDescent="0.2">
      <c r="A28" s="35" t="str">
        <f ca="true">+IF(OFFSET('Water Data'!$B$2,0,10*ROW('Water Data'!E22))="","",OFFSET('Water Data'!$B$2,0,10*ROW('Water Data'!E22)))</f>
        <v/>
      </c>
      <c r="B28" s="35" t="str">
        <f ca="true">+IF(OFFSET('Water Data'!$C$2,0,10*ROW('Water Data'!F22))="","",OFFSET('Water Data'!$C$2,0,10*ROW('Water Data'!F22)))</f>
        <v/>
      </c>
      <c r="C28" s="327" t="str">
        <f t="shared" ca="true" si="0"/>
        <v/>
      </c>
      <c r="D28" s="91"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1"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1"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1"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1"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1"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1"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1"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1"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1"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1"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1"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1"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1"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1"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1"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1"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1"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2"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2"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2"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2"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2"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2"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2"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2"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2"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2"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2"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2"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2"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2"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2"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2"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2"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2"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2"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2"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2"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2"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2"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2"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2"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2"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2"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2"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2"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2"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3"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3"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3"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3"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3"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3"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3"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3"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3"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3"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3"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3"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3"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3"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3"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3"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3"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3"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1"/>
      <c r="BS28" s="271" t="str">
        <f ca="true">+IF(OFFSET('Water Data'!$D$27,0,10*ROW('Water Data'!D22))="","",OFFSET('Water Data'!$D$27,0,10*ROW('Water Data'!D22)))</f>
        <v/>
      </c>
      <c r="BT28" s="271" t="str">
        <f ca="true">+IF(OFFSET('Water Data'!$D$28,0,10*ROW('Water Data'!D22))="","",OFFSET('Water Data'!$D$28,0,10*ROW('Water Data'!D22)))</f>
        <v/>
      </c>
      <c r="BU28" s="271" t="str">
        <f ca="true">+IF(OFFSET('Water Data'!$D$29,0,10*ROW('Water Data'!D22))="","",OFFSET('Water Data'!$D$29,0,10*ROW('Water Data'!D22)))</f>
        <v/>
      </c>
      <c r="BV28" s="271" t="str">
        <f ca="true">+IF(OFFSET('Water Data'!$E$27,0,10*ROW('Water Data'!E22))="","",OFFSET('Water Data'!$E$27,0,10*ROW('Water Data'!E22)))</f>
        <v/>
      </c>
      <c r="BW28" s="271" t="str">
        <f ca="true">+IF(OFFSET('Water Data'!$E$28,0,10*ROW('Water Data'!E22))="","",OFFSET('Water Data'!$E$28,0,10*ROW('Water Data'!E22)))</f>
        <v/>
      </c>
      <c r="BX28" s="271" t="str">
        <f ca="true">+IF(OFFSET('Water Data'!$E$29,0,10*ROW('Water Data'!E22))="","",OFFSET('Water Data'!$E$29,0,10*ROW('Water Data'!E22)))</f>
        <v/>
      </c>
      <c r="BY28" s="271" t="str">
        <f ca="true">+IF(OFFSET('Water Data'!$F$27,0,10*ROW('Water Data'!F22))="","",OFFSET('Water Data'!$F$27,0,10*ROW('Water Data'!F22)))</f>
        <v/>
      </c>
      <c r="BZ28" s="271" t="str">
        <f ca="true">+IF(OFFSET('Water Data'!$F$28,0,10*ROW('Water Data'!F22))="","",OFFSET('Water Data'!$F$28,0,10*ROW('Water Data'!F22)))</f>
        <v/>
      </c>
      <c r="CA28" s="271" t="str">
        <f ca="true">+IF(OFFSET('Water Data'!$F$29,0,10*ROW('Water Data'!F22))="","",OFFSET('Water Data'!$F$29,0,10*ROW('Water Data'!F22)))</f>
        <v/>
      </c>
      <c r="CB28" s="271" t="str">
        <f ca="true">+IF(OFFSET('Water Data'!$G$27,0,10*ROW('Water Data'!G22))="","",OFFSET('Water Data'!$G$27,0,10*ROW('Water Data'!G22)))</f>
        <v/>
      </c>
      <c r="CC28" s="271" t="str">
        <f ca="true">+IF(OFFSET('Water Data'!$G$28,0,10*ROW('Water Data'!G22))="","",OFFSET('Water Data'!$G$28,0,10*ROW('Water Data'!G22)))</f>
        <v/>
      </c>
      <c r="CD28" s="271" t="str">
        <f ca="true">+IF(OFFSET('Water Data'!$G$29,0,10*ROW('Water Data'!G22))="","",OFFSET('Water Data'!$G$29,0,10*ROW('Water Data'!G22)))</f>
        <v/>
      </c>
      <c r="CE28" s="271" t="str">
        <f ca="true">+IF(OFFSET('Water Data'!$H$27,0,10*ROW('Water Data'!H22))="","",OFFSET('Water Data'!$H$27,0,10*ROW('Water Data'!H22)))</f>
        <v/>
      </c>
      <c r="CF28" s="271" t="str">
        <f ca="true">+IF(OFFSET('Water Data'!$H$28,0,10*ROW('Water Data'!H22))="","",OFFSET('Water Data'!$H$28,0,10*ROW('Water Data'!H22)))</f>
        <v/>
      </c>
      <c r="CG28" s="271" t="str">
        <f ca="true">+IF(OFFSET('Water Data'!$H$29,0,10*ROW('Water Data'!H22))="","",OFFSET('Water Data'!$H$29,0,10*ROW('Water Data'!H22)))</f>
        <v/>
      </c>
      <c r="CH28" s="271" t="str">
        <f ca="true">+IF(OFFSET('Water Data'!$I$27,0,10*ROW('Water Data'!I22))="","",OFFSET('Water Data'!$I$27,0,10*ROW('Water Data'!I22)))</f>
        <v/>
      </c>
      <c r="CI28" s="271" t="str">
        <f ca="true">+IF(OFFSET('Water Data'!$I$28,0,10*ROW('Water Data'!I22))="","",OFFSET('Water Data'!$I$28,0,10*ROW('Water Data'!I22)))</f>
        <v/>
      </c>
      <c r="CJ28" s="271" t="str">
        <f ca="true">+IF(OFFSET('Water Data'!$I$29,0,10*ROW('Water Data'!I22))="","",OFFSET('Water Data'!$I$29,0,10*ROW('Water Data'!I22)))</f>
        <v/>
      </c>
      <c r="CK28" s="271" t="str">
        <f ca="true">+IF(OFFSET('Sanitation Data'!$D$28,0,10*ROW('Sanitation Data'!D22))="","",OFFSET('Sanitation Data'!$D$28,0,10*ROW('Sanitation Data'!D22)))</f>
        <v/>
      </c>
      <c r="CL28" s="271" t="str">
        <f ca="true">+IF(OFFSET('Sanitation Data'!$D$29,0,10*ROW('Sanitation Data'!D22))="","",OFFSET('Sanitation Data'!$D$29,0,10*ROW('Sanitation Data'!D22)))</f>
        <v/>
      </c>
      <c r="CM28" s="271" t="str">
        <f ca="true">+IF(OFFSET('Sanitation Data'!$D$30,0,10*ROW('Sanitation Data'!D22))="","",OFFSET('Sanitation Data'!$D$30,0,10*ROW('Sanitation Data'!D22)))</f>
        <v/>
      </c>
      <c r="CN28" s="271" t="str">
        <f ca="true">+IF(OFFSET('Sanitation Data'!$D$31,0,10*ROW('Sanitation Data'!D22))="","",OFFSET('Sanitation Data'!$D$31,0,10*ROW('Sanitation Data'!D22)))</f>
        <v/>
      </c>
      <c r="CO28" s="271" t="str">
        <f ca="true">+IF(OFFSET('Sanitation Data'!$D$32,0,10*ROW('Sanitation Data'!D22))="","",OFFSET('Sanitation Data'!$D$32,0,10*ROW('Sanitation Data'!D22)))</f>
        <v/>
      </c>
      <c r="CP28" s="271" t="str">
        <f ca="true">+IF(OFFSET('Sanitation Data'!$E$28,0,10*ROW('Sanitation Data'!E22))="","",OFFSET('Sanitation Data'!$E$28,0,10*ROW('Sanitation Data'!E22)))</f>
        <v/>
      </c>
      <c r="CQ28" s="271" t="str">
        <f ca="true">+IF(OFFSET('Sanitation Data'!$E$29,0,10*ROW('Sanitation Data'!E22))="","",OFFSET('Sanitation Data'!$E$29,0,10*ROW('Sanitation Data'!E22)))</f>
        <v/>
      </c>
      <c r="CR28" s="271" t="str">
        <f ca="true">+IF(OFFSET('Sanitation Data'!$E$30,0,10*ROW('Sanitation Data'!E22))="","",OFFSET('Sanitation Data'!$E$30,0,10*ROW('Sanitation Data'!E22)))</f>
        <v/>
      </c>
      <c r="CS28" s="271" t="str">
        <f ca="true">+IF(OFFSET('Sanitation Data'!$E$31,0,10*ROW('Sanitation Data'!E22))="","",OFFSET('Sanitation Data'!$E$31,0,10*ROW('Sanitation Data'!E22)))</f>
        <v/>
      </c>
      <c r="CT28" s="271" t="str">
        <f ca="true">+IF(OFFSET('Sanitation Data'!$E$32,0,10*ROW('Sanitation Data'!E22))="","",OFFSET('Sanitation Data'!$E$32,0,10*ROW('Sanitation Data'!E22)))</f>
        <v/>
      </c>
      <c r="CU28" s="271" t="str">
        <f ca="true">+IF(OFFSET('Sanitation Data'!$F$28,0,10*ROW('Sanitation Data'!F22))="","",OFFSET('Sanitation Data'!$F$28,0,10*ROW('Sanitation Data'!F22)))</f>
        <v/>
      </c>
      <c r="CV28" s="271" t="str">
        <f ca="true">+IF(OFFSET('Sanitation Data'!$F$29,0,10*ROW('Sanitation Data'!F22))="","",OFFSET('Sanitation Data'!$F$29,0,10*ROW('Sanitation Data'!F22)))</f>
        <v/>
      </c>
      <c r="CW28" s="271" t="str">
        <f ca="true">+IF(OFFSET('Sanitation Data'!$F$30,0,10*ROW('Sanitation Data'!F22))="","",OFFSET('Sanitation Data'!$F$30,0,10*ROW('Sanitation Data'!F22)))</f>
        <v/>
      </c>
      <c r="CX28" s="271" t="str">
        <f ca="true">+IF(OFFSET('Sanitation Data'!$F$31,0,10*ROW('Sanitation Data'!F22))="","",OFFSET('Sanitation Data'!$F$31,0,10*ROW('Sanitation Data'!F22)))</f>
        <v/>
      </c>
      <c r="CY28" s="271" t="str">
        <f ca="true">+IF(OFFSET('Sanitation Data'!$F$32,0,10*ROW('Sanitation Data'!F22))="","",OFFSET('Sanitation Data'!$F$32,0,10*ROW('Sanitation Data'!F22)))</f>
        <v/>
      </c>
      <c r="CZ28" s="271" t="str">
        <f ca="true">+IF(OFFSET('Sanitation Data'!$G$28,0,10*ROW('Sanitation Data'!G22))="","",OFFSET('Sanitation Data'!$G$28,0,10*ROW('Sanitation Data'!G22)))</f>
        <v/>
      </c>
      <c r="DA28" s="271" t="str">
        <f ca="true">+IF(OFFSET('Sanitation Data'!$G$29,0,10*ROW('Sanitation Data'!G22))="","",OFFSET('Sanitation Data'!$G$29,0,10*ROW('Sanitation Data'!G22)))</f>
        <v/>
      </c>
      <c r="DB28" s="271" t="str">
        <f ca="true">+IF(OFFSET('Sanitation Data'!$G$30,0,10*ROW('Sanitation Data'!G22))="","",OFFSET('Sanitation Data'!$G$30,0,10*ROW('Sanitation Data'!G22)))</f>
        <v/>
      </c>
      <c r="DC28" s="271" t="str">
        <f ca="true">+IF(OFFSET('Sanitation Data'!$G$31,0,10*ROW('Sanitation Data'!G22))="","",OFFSET('Sanitation Data'!$G$31,0,10*ROW('Sanitation Data'!G22)))</f>
        <v/>
      </c>
      <c r="DD28" s="271" t="str">
        <f ca="true">+IF(OFFSET('Sanitation Data'!$G$32,0,10*ROW('Sanitation Data'!G22))="","",OFFSET('Sanitation Data'!$G$32,0,10*ROW('Sanitation Data'!G22)))</f>
        <v/>
      </c>
      <c r="DE28" s="271" t="str">
        <f ca="true">+IF(OFFSET('Sanitation Data'!$H$28,0,10*ROW('Sanitation Data'!H22))="","",OFFSET('Sanitation Data'!$H$28,0,10*ROW('Sanitation Data'!H22)))</f>
        <v/>
      </c>
      <c r="DF28" s="271" t="str">
        <f ca="true">+IF(OFFSET('Sanitation Data'!$H$29,0,10*ROW('Sanitation Data'!H22))="","",OFFSET('Sanitation Data'!$H$29,0,10*ROW('Sanitation Data'!H22)))</f>
        <v/>
      </c>
      <c r="DG28" s="271" t="str">
        <f ca="true">+IF(OFFSET('Sanitation Data'!$H$30,0,10*ROW('Sanitation Data'!H22))="","",OFFSET('Sanitation Data'!$H$30,0,10*ROW('Sanitation Data'!H22)))</f>
        <v/>
      </c>
      <c r="DH28" s="271" t="str">
        <f ca="true">+IF(OFFSET('Sanitation Data'!$H$31,0,10*ROW('Sanitation Data'!H22))="","",OFFSET('Sanitation Data'!$H$31,0,10*ROW('Sanitation Data'!H22)))</f>
        <v/>
      </c>
      <c r="DI28" s="271" t="str">
        <f ca="true">+IF(OFFSET('Sanitation Data'!$H$32,0,10*ROW('Sanitation Data'!H22))="","",OFFSET('Sanitation Data'!$H$32,0,10*ROW('Sanitation Data'!H22)))</f>
        <v/>
      </c>
      <c r="DJ28" s="271" t="str">
        <f ca="true">+IF(OFFSET('Sanitation Data'!$I$28,0,10*ROW('Sanitation Data'!I22))="","",OFFSET('Sanitation Data'!$I$28,0,10*ROW('Sanitation Data'!I22)))</f>
        <v/>
      </c>
      <c r="DK28" s="271" t="str">
        <f ca="true">+IF(OFFSET('Sanitation Data'!$I$29,0,10*ROW('Sanitation Data'!I22))="","",OFFSET('Sanitation Data'!$I$29,0,10*ROW('Sanitation Data'!I22)))</f>
        <v/>
      </c>
      <c r="DL28" s="271" t="str">
        <f ca="true">+IF(OFFSET('Sanitation Data'!$I$30,0,10*ROW('Sanitation Data'!I22))="","",OFFSET('Sanitation Data'!$I$30,0,10*ROW('Sanitation Data'!I22)))</f>
        <v/>
      </c>
      <c r="DM28" s="271" t="str">
        <f ca="true">+IF(OFFSET('Sanitation Data'!$I$31,0,10*ROW('Sanitation Data'!I22))="","",OFFSET('Sanitation Data'!$I$31,0,10*ROW('Sanitation Data'!I22)))</f>
        <v/>
      </c>
      <c r="DN28" s="271" t="str">
        <f ca="true">+IF(OFFSET('Sanitation Data'!$I$32,0,10*ROW('Sanitation Data'!I22))="","",OFFSET('Sanitation Data'!$I$32,0,10*ROW('Sanitation Data'!I22)))</f>
        <v/>
      </c>
      <c r="DO28" s="271" t="str">
        <f ca="true">+IF(OFFSET('Hygiene Data'!$D$11,0,10*ROW('Hygiene Data'!D22))="","",OFFSET('Hygiene Data'!$D$11,0,10*ROW('Hygiene Data'!D22)))</f>
        <v/>
      </c>
      <c r="DP28" s="271" t="str">
        <f ca="true">+IF(OFFSET('Hygiene Data'!$D$12,0,10*ROW('Hygiene Data'!D22))="","",OFFSET('Hygiene Data'!$D$12,0,10*ROW('Hygiene Data'!D22)))</f>
        <v/>
      </c>
      <c r="DQ28" s="271" t="str">
        <f ca="true">+IF(OFFSET('Hygiene Data'!$D$13,0,10*ROW('Hygiene Data'!D22))="","",OFFSET('Hygiene Data'!$D$13,0,10*ROW('Hygiene Data'!D22)))</f>
        <v/>
      </c>
      <c r="DR28" s="271" t="str">
        <f ca="true">+IF(OFFSET('Hygiene Data'!$E$11,0,10*ROW('Hygiene Data'!E22))="","",OFFSET('Hygiene Data'!$E$11,0,10*ROW('Hygiene Data'!E22)))</f>
        <v/>
      </c>
      <c r="DS28" s="271" t="str">
        <f ca="true">+IF(OFFSET('Hygiene Data'!$E$12,0,10*ROW('Hygiene Data'!E22))="","",OFFSET('Hygiene Data'!$E$12,0,10*ROW('Hygiene Data'!E22)))</f>
        <v/>
      </c>
      <c r="DT28" s="271" t="str">
        <f ca="true">+IF(OFFSET('Hygiene Data'!$E$13,0,10*ROW('Hygiene Data'!E22))="","",OFFSET('Hygiene Data'!$E$13,0,10*ROW('Hygiene Data'!E22)))</f>
        <v/>
      </c>
      <c r="DU28" s="271" t="str">
        <f ca="true">+IF(OFFSET('Hygiene Data'!$F$11,0,10*ROW('Hygiene Data'!F22))="","",OFFSET('Hygiene Data'!$F$11,0,10*ROW('Hygiene Data'!F22)))</f>
        <v/>
      </c>
      <c r="DV28" s="271" t="str">
        <f ca="true">+IF(OFFSET('Hygiene Data'!$F$12,0,10*ROW('Hygiene Data'!F22))="","",OFFSET('Hygiene Data'!$F$12,0,10*ROW('Hygiene Data'!F22)))</f>
        <v/>
      </c>
      <c r="DW28" s="271" t="str">
        <f ca="true">+IF(OFFSET('Hygiene Data'!$F$13,0,10*ROW('Hygiene Data'!F22))="","",OFFSET('Hygiene Data'!$F$13,0,10*ROW('Hygiene Data'!F22)))</f>
        <v/>
      </c>
      <c r="DX28" s="271" t="str">
        <f ca="true">+IF(OFFSET('Hygiene Data'!$G$11,0,10*ROW('Hygiene Data'!G22))="","",OFFSET('Hygiene Data'!$G$11,0,10*ROW('Hygiene Data'!G22)))</f>
        <v/>
      </c>
      <c r="DY28" s="271" t="str">
        <f ca="true">+IF(OFFSET('Hygiene Data'!$G$12,0,10*ROW('Hygiene Data'!G22))="","",OFFSET('Hygiene Data'!$G$12,0,10*ROW('Hygiene Data'!G22)))</f>
        <v/>
      </c>
      <c r="DZ28" s="271" t="str">
        <f ca="true">+IF(OFFSET('Hygiene Data'!$G$13,0,10*ROW('Hygiene Data'!G22))="","",OFFSET('Hygiene Data'!$G$13,0,10*ROW('Hygiene Data'!G22)))</f>
        <v/>
      </c>
      <c r="EA28" s="271" t="str">
        <f ca="true">+IF(OFFSET('Hygiene Data'!$H$11,0,10*ROW('Hygiene Data'!H22))="","",OFFSET('Hygiene Data'!$H$11,0,10*ROW('Hygiene Data'!H22)))</f>
        <v/>
      </c>
      <c r="EB28" s="271" t="str">
        <f ca="true">+IF(OFFSET('Hygiene Data'!$H$12,0,10*ROW('Hygiene Data'!H22))="","",OFFSET('Hygiene Data'!$H$12,0,10*ROW('Hygiene Data'!H22)))</f>
        <v/>
      </c>
      <c r="EC28" s="271" t="str">
        <f ca="true">+IF(OFFSET('Hygiene Data'!$H$13,0,10*ROW('Hygiene Data'!H22))="","",OFFSET('Hygiene Data'!$H$13,0,10*ROW('Hygiene Data'!H22)))</f>
        <v/>
      </c>
      <c r="ED28" s="271" t="str">
        <f ca="true">+IF(OFFSET('Hygiene Data'!$I$11,0,10*ROW('Hygiene Data'!I22))="","",OFFSET('Hygiene Data'!$I$11,0,10*ROW('Hygiene Data'!I22)))</f>
        <v/>
      </c>
      <c r="EE28" s="271" t="str">
        <f ca="true">+IF(OFFSET('Hygiene Data'!$I$12,0,10*ROW('Hygiene Data'!I22))="","",OFFSET('Hygiene Data'!$I$12,0,10*ROW('Hygiene Data'!I22)))</f>
        <v/>
      </c>
      <c r="EF28" s="271" t="str">
        <f ca="true">+IF(OFFSET('Hygiene Data'!$I$13,0,10*ROW('Hygiene Data'!I22))="","",OFFSET('Hygiene Data'!$I$13,0,10*ROW('Hygiene Data'!I22)))</f>
        <v/>
      </c>
    </row>
    <row xmlns:x14ac="http://schemas.microsoft.com/office/spreadsheetml/2009/9/ac" r="29" x14ac:dyDescent="0.2">
      <c r="A29" s="35" t="str">
        <f ca="true">+IF(OFFSET('Water Data'!$B$2,0,10*ROW('Water Data'!E23))="","",OFFSET('Water Data'!$B$2,0,10*ROW('Water Data'!E23)))</f>
        <v/>
      </c>
      <c r="B29" s="35" t="str">
        <f ca="true">+IF(OFFSET('Water Data'!$C$2,0,10*ROW('Water Data'!F23))="","",OFFSET('Water Data'!$C$2,0,10*ROW('Water Data'!F23)))</f>
        <v/>
      </c>
      <c r="C29" s="327" t="str">
        <f t="shared" ca="true" si="0"/>
        <v/>
      </c>
      <c r="D29" s="91"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1"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1"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1"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1"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1"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1"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1"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1"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1"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1"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1"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1"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1"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1"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1"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1"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1"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2"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2"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2"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2"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2"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2"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2"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2"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2"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2"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2"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2"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2"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2"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2"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2"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2"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2"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2"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2"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2"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2"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2"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2"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2"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2"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2"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2"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2"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2"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3"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3"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3"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3"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3"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3"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3"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3"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3"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3"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3"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3"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3"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3"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3"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3"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3"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3"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1"/>
      <c r="BS29" s="271" t="str">
        <f ca="true">+IF(OFFSET('Water Data'!$D$27,0,10*ROW('Water Data'!D23))="","",OFFSET('Water Data'!$D$27,0,10*ROW('Water Data'!D23)))</f>
        <v/>
      </c>
      <c r="BT29" s="271" t="str">
        <f ca="true">+IF(OFFSET('Water Data'!$D$28,0,10*ROW('Water Data'!D23))="","",OFFSET('Water Data'!$D$28,0,10*ROW('Water Data'!D23)))</f>
        <v/>
      </c>
      <c r="BU29" s="271" t="str">
        <f ca="true">+IF(OFFSET('Water Data'!$D$29,0,10*ROW('Water Data'!D23))="","",OFFSET('Water Data'!$D$29,0,10*ROW('Water Data'!D23)))</f>
        <v/>
      </c>
      <c r="BV29" s="271" t="str">
        <f ca="true">+IF(OFFSET('Water Data'!$E$27,0,10*ROW('Water Data'!E23))="","",OFFSET('Water Data'!$E$27,0,10*ROW('Water Data'!E23)))</f>
        <v/>
      </c>
      <c r="BW29" s="271" t="str">
        <f ca="true">+IF(OFFSET('Water Data'!$E$28,0,10*ROW('Water Data'!E23))="","",OFFSET('Water Data'!$E$28,0,10*ROW('Water Data'!E23)))</f>
        <v/>
      </c>
      <c r="BX29" s="271" t="str">
        <f ca="true">+IF(OFFSET('Water Data'!$E$29,0,10*ROW('Water Data'!E23))="","",OFFSET('Water Data'!$E$29,0,10*ROW('Water Data'!E23)))</f>
        <v/>
      </c>
      <c r="BY29" s="271" t="str">
        <f ca="true">+IF(OFFSET('Water Data'!$F$27,0,10*ROW('Water Data'!F23))="","",OFFSET('Water Data'!$F$27,0,10*ROW('Water Data'!F23)))</f>
        <v/>
      </c>
      <c r="BZ29" s="271" t="str">
        <f ca="true">+IF(OFFSET('Water Data'!$F$28,0,10*ROW('Water Data'!F23))="","",OFFSET('Water Data'!$F$28,0,10*ROW('Water Data'!F23)))</f>
        <v/>
      </c>
      <c r="CA29" s="271" t="str">
        <f ca="true">+IF(OFFSET('Water Data'!$F$29,0,10*ROW('Water Data'!F23))="","",OFFSET('Water Data'!$F$29,0,10*ROW('Water Data'!F23)))</f>
        <v/>
      </c>
      <c r="CB29" s="271" t="str">
        <f ca="true">+IF(OFFSET('Water Data'!$G$27,0,10*ROW('Water Data'!G23))="","",OFFSET('Water Data'!$G$27,0,10*ROW('Water Data'!G23)))</f>
        <v/>
      </c>
      <c r="CC29" s="271" t="str">
        <f ca="true">+IF(OFFSET('Water Data'!$G$28,0,10*ROW('Water Data'!G23))="","",OFFSET('Water Data'!$G$28,0,10*ROW('Water Data'!G23)))</f>
        <v/>
      </c>
      <c r="CD29" s="271" t="str">
        <f ca="true">+IF(OFFSET('Water Data'!$G$29,0,10*ROW('Water Data'!G23))="","",OFFSET('Water Data'!$G$29,0,10*ROW('Water Data'!G23)))</f>
        <v/>
      </c>
      <c r="CE29" s="271" t="str">
        <f ca="true">+IF(OFFSET('Water Data'!$H$27,0,10*ROW('Water Data'!H23))="","",OFFSET('Water Data'!$H$27,0,10*ROW('Water Data'!H23)))</f>
        <v/>
      </c>
      <c r="CF29" s="271" t="str">
        <f ca="true">+IF(OFFSET('Water Data'!$H$28,0,10*ROW('Water Data'!H23))="","",OFFSET('Water Data'!$H$28,0,10*ROW('Water Data'!H23)))</f>
        <v/>
      </c>
      <c r="CG29" s="271" t="str">
        <f ca="true">+IF(OFFSET('Water Data'!$H$29,0,10*ROW('Water Data'!H23))="","",OFFSET('Water Data'!$H$29,0,10*ROW('Water Data'!H23)))</f>
        <v/>
      </c>
      <c r="CH29" s="271" t="str">
        <f ca="true">+IF(OFFSET('Water Data'!$I$27,0,10*ROW('Water Data'!I23))="","",OFFSET('Water Data'!$I$27,0,10*ROW('Water Data'!I23)))</f>
        <v/>
      </c>
      <c r="CI29" s="271" t="str">
        <f ca="true">+IF(OFFSET('Water Data'!$I$28,0,10*ROW('Water Data'!I23))="","",OFFSET('Water Data'!$I$28,0,10*ROW('Water Data'!I23)))</f>
        <v/>
      </c>
      <c r="CJ29" s="271" t="str">
        <f ca="true">+IF(OFFSET('Water Data'!$I$29,0,10*ROW('Water Data'!I23))="","",OFFSET('Water Data'!$I$29,0,10*ROW('Water Data'!I23)))</f>
        <v/>
      </c>
      <c r="CK29" s="271" t="str">
        <f ca="true">+IF(OFFSET('Sanitation Data'!$D$28,0,10*ROW('Sanitation Data'!D23))="","",OFFSET('Sanitation Data'!$D$28,0,10*ROW('Sanitation Data'!D23)))</f>
        <v/>
      </c>
      <c r="CL29" s="271" t="str">
        <f ca="true">+IF(OFFSET('Sanitation Data'!$D$29,0,10*ROW('Sanitation Data'!D23))="","",OFFSET('Sanitation Data'!$D$29,0,10*ROW('Sanitation Data'!D23)))</f>
        <v/>
      </c>
      <c r="CM29" s="271" t="str">
        <f ca="true">+IF(OFFSET('Sanitation Data'!$D$30,0,10*ROW('Sanitation Data'!D23))="","",OFFSET('Sanitation Data'!$D$30,0,10*ROW('Sanitation Data'!D23)))</f>
        <v/>
      </c>
      <c r="CN29" s="271" t="str">
        <f ca="true">+IF(OFFSET('Sanitation Data'!$D$31,0,10*ROW('Sanitation Data'!D23))="","",OFFSET('Sanitation Data'!$D$31,0,10*ROW('Sanitation Data'!D23)))</f>
        <v/>
      </c>
      <c r="CO29" s="271" t="str">
        <f ca="true">+IF(OFFSET('Sanitation Data'!$D$32,0,10*ROW('Sanitation Data'!D23))="","",OFFSET('Sanitation Data'!$D$32,0,10*ROW('Sanitation Data'!D23)))</f>
        <v/>
      </c>
      <c r="CP29" s="271" t="str">
        <f ca="true">+IF(OFFSET('Sanitation Data'!$E$28,0,10*ROW('Sanitation Data'!E23))="","",OFFSET('Sanitation Data'!$E$28,0,10*ROW('Sanitation Data'!E23)))</f>
        <v/>
      </c>
      <c r="CQ29" s="271" t="str">
        <f ca="true">+IF(OFFSET('Sanitation Data'!$E$29,0,10*ROW('Sanitation Data'!E23))="","",OFFSET('Sanitation Data'!$E$29,0,10*ROW('Sanitation Data'!E23)))</f>
        <v/>
      </c>
      <c r="CR29" s="271" t="str">
        <f ca="true">+IF(OFFSET('Sanitation Data'!$E$30,0,10*ROW('Sanitation Data'!E23))="","",OFFSET('Sanitation Data'!$E$30,0,10*ROW('Sanitation Data'!E23)))</f>
        <v/>
      </c>
      <c r="CS29" s="271" t="str">
        <f ca="true">+IF(OFFSET('Sanitation Data'!$E$31,0,10*ROW('Sanitation Data'!E23))="","",OFFSET('Sanitation Data'!$E$31,0,10*ROW('Sanitation Data'!E23)))</f>
        <v/>
      </c>
      <c r="CT29" s="271" t="str">
        <f ca="true">+IF(OFFSET('Sanitation Data'!$E$32,0,10*ROW('Sanitation Data'!E23))="","",OFFSET('Sanitation Data'!$E$32,0,10*ROW('Sanitation Data'!E23)))</f>
        <v/>
      </c>
      <c r="CU29" s="271" t="str">
        <f ca="true">+IF(OFFSET('Sanitation Data'!$F$28,0,10*ROW('Sanitation Data'!F23))="","",OFFSET('Sanitation Data'!$F$28,0,10*ROW('Sanitation Data'!F23)))</f>
        <v/>
      </c>
      <c r="CV29" s="271" t="str">
        <f ca="true">+IF(OFFSET('Sanitation Data'!$F$29,0,10*ROW('Sanitation Data'!F23))="","",OFFSET('Sanitation Data'!$F$29,0,10*ROW('Sanitation Data'!F23)))</f>
        <v/>
      </c>
      <c r="CW29" s="271" t="str">
        <f ca="true">+IF(OFFSET('Sanitation Data'!$F$30,0,10*ROW('Sanitation Data'!F23))="","",OFFSET('Sanitation Data'!$F$30,0,10*ROW('Sanitation Data'!F23)))</f>
        <v/>
      </c>
      <c r="CX29" s="271" t="str">
        <f ca="true">+IF(OFFSET('Sanitation Data'!$F$31,0,10*ROW('Sanitation Data'!F23))="","",OFFSET('Sanitation Data'!$F$31,0,10*ROW('Sanitation Data'!F23)))</f>
        <v/>
      </c>
      <c r="CY29" s="271" t="str">
        <f ca="true">+IF(OFFSET('Sanitation Data'!$F$32,0,10*ROW('Sanitation Data'!F23))="","",OFFSET('Sanitation Data'!$F$32,0,10*ROW('Sanitation Data'!F23)))</f>
        <v/>
      </c>
      <c r="CZ29" s="271" t="str">
        <f ca="true">+IF(OFFSET('Sanitation Data'!$G$28,0,10*ROW('Sanitation Data'!G23))="","",OFFSET('Sanitation Data'!$G$28,0,10*ROW('Sanitation Data'!G23)))</f>
        <v/>
      </c>
      <c r="DA29" s="271" t="str">
        <f ca="true">+IF(OFFSET('Sanitation Data'!$G$29,0,10*ROW('Sanitation Data'!G23))="","",OFFSET('Sanitation Data'!$G$29,0,10*ROW('Sanitation Data'!G23)))</f>
        <v/>
      </c>
      <c r="DB29" s="271" t="str">
        <f ca="true">+IF(OFFSET('Sanitation Data'!$G$30,0,10*ROW('Sanitation Data'!G23))="","",OFFSET('Sanitation Data'!$G$30,0,10*ROW('Sanitation Data'!G23)))</f>
        <v/>
      </c>
      <c r="DC29" s="271" t="str">
        <f ca="true">+IF(OFFSET('Sanitation Data'!$G$31,0,10*ROW('Sanitation Data'!G23))="","",OFFSET('Sanitation Data'!$G$31,0,10*ROW('Sanitation Data'!G23)))</f>
        <v/>
      </c>
      <c r="DD29" s="271" t="str">
        <f ca="true">+IF(OFFSET('Sanitation Data'!$G$32,0,10*ROW('Sanitation Data'!G23))="","",OFFSET('Sanitation Data'!$G$32,0,10*ROW('Sanitation Data'!G23)))</f>
        <v/>
      </c>
      <c r="DE29" s="271" t="str">
        <f ca="true">+IF(OFFSET('Sanitation Data'!$H$28,0,10*ROW('Sanitation Data'!H23))="","",OFFSET('Sanitation Data'!$H$28,0,10*ROW('Sanitation Data'!H23)))</f>
        <v/>
      </c>
      <c r="DF29" s="271" t="str">
        <f ca="true">+IF(OFFSET('Sanitation Data'!$H$29,0,10*ROW('Sanitation Data'!H23))="","",OFFSET('Sanitation Data'!$H$29,0,10*ROW('Sanitation Data'!H23)))</f>
        <v/>
      </c>
      <c r="DG29" s="271" t="str">
        <f ca="true">+IF(OFFSET('Sanitation Data'!$H$30,0,10*ROW('Sanitation Data'!H23))="","",OFFSET('Sanitation Data'!$H$30,0,10*ROW('Sanitation Data'!H23)))</f>
        <v/>
      </c>
      <c r="DH29" s="271" t="str">
        <f ca="true">+IF(OFFSET('Sanitation Data'!$H$31,0,10*ROW('Sanitation Data'!H23))="","",OFFSET('Sanitation Data'!$H$31,0,10*ROW('Sanitation Data'!H23)))</f>
        <v/>
      </c>
      <c r="DI29" s="271" t="str">
        <f ca="true">+IF(OFFSET('Sanitation Data'!$H$32,0,10*ROW('Sanitation Data'!H23))="","",OFFSET('Sanitation Data'!$H$32,0,10*ROW('Sanitation Data'!H23)))</f>
        <v/>
      </c>
      <c r="DJ29" s="271" t="str">
        <f ca="true">+IF(OFFSET('Sanitation Data'!$I$28,0,10*ROW('Sanitation Data'!I23))="","",OFFSET('Sanitation Data'!$I$28,0,10*ROW('Sanitation Data'!I23)))</f>
        <v/>
      </c>
      <c r="DK29" s="271" t="str">
        <f ca="true">+IF(OFFSET('Sanitation Data'!$I$29,0,10*ROW('Sanitation Data'!I23))="","",OFFSET('Sanitation Data'!$I$29,0,10*ROW('Sanitation Data'!I23)))</f>
        <v/>
      </c>
      <c r="DL29" s="271" t="str">
        <f ca="true">+IF(OFFSET('Sanitation Data'!$I$30,0,10*ROW('Sanitation Data'!I23))="","",OFFSET('Sanitation Data'!$I$30,0,10*ROW('Sanitation Data'!I23)))</f>
        <v/>
      </c>
      <c r="DM29" s="271" t="str">
        <f ca="true">+IF(OFFSET('Sanitation Data'!$I$31,0,10*ROW('Sanitation Data'!I23))="","",OFFSET('Sanitation Data'!$I$31,0,10*ROW('Sanitation Data'!I23)))</f>
        <v/>
      </c>
      <c r="DN29" s="271" t="str">
        <f ca="true">+IF(OFFSET('Sanitation Data'!$I$32,0,10*ROW('Sanitation Data'!I23))="","",OFFSET('Sanitation Data'!$I$32,0,10*ROW('Sanitation Data'!I23)))</f>
        <v/>
      </c>
      <c r="DO29" s="271" t="str">
        <f ca="true">+IF(OFFSET('Hygiene Data'!$D$11,0,10*ROW('Hygiene Data'!D23))="","",OFFSET('Hygiene Data'!$D$11,0,10*ROW('Hygiene Data'!D23)))</f>
        <v/>
      </c>
      <c r="DP29" s="271" t="str">
        <f ca="true">+IF(OFFSET('Hygiene Data'!$D$12,0,10*ROW('Hygiene Data'!D23))="","",OFFSET('Hygiene Data'!$D$12,0,10*ROW('Hygiene Data'!D23)))</f>
        <v/>
      </c>
      <c r="DQ29" s="271" t="str">
        <f ca="true">+IF(OFFSET('Hygiene Data'!$D$13,0,10*ROW('Hygiene Data'!D23))="","",OFFSET('Hygiene Data'!$D$13,0,10*ROW('Hygiene Data'!D23)))</f>
        <v/>
      </c>
      <c r="DR29" s="271" t="str">
        <f ca="true">+IF(OFFSET('Hygiene Data'!$E$11,0,10*ROW('Hygiene Data'!E23))="","",OFFSET('Hygiene Data'!$E$11,0,10*ROW('Hygiene Data'!E23)))</f>
        <v/>
      </c>
      <c r="DS29" s="271" t="str">
        <f ca="true">+IF(OFFSET('Hygiene Data'!$E$12,0,10*ROW('Hygiene Data'!E23))="","",OFFSET('Hygiene Data'!$E$12,0,10*ROW('Hygiene Data'!E23)))</f>
        <v/>
      </c>
      <c r="DT29" s="271" t="str">
        <f ca="true">+IF(OFFSET('Hygiene Data'!$E$13,0,10*ROW('Hygiene Data'!E23))="","",OFFSET('Hygiene Data'!$E$13,0,10*ROW('Hygiene Data'!E23)))</f>
        <v/>
      </c>
      <c r="DU29" s="271" t="str">
        <f ca="true">+IF(OFFSET('Hygiene Data'!$F$11,0,10*ROW('Hygiene Data'!F23))="","",OFFSET('Hygiene Data'!$F$11,0,10*ROW('Hygiene Data'!F23)))</f>
        <v/>
      </c>
      <c r="DV29" s="271" t="str">
        <f ca="true">+IF(OFFSET('Hygiene Data'!$F$12,0,10*ROW('Hygiene Data'!F23))="","",OFFSET('Hygiene Data'!$F$12,0,10*ROW('Hygiene Data'!F23)))</f>
        <v/>
      </c>
      <c r="DW29" s="271" t="str">
        <f ca="true">+IF(OFFSET('Hygiene Data'!$F$13,0,10*ROW('Hygiene Data'!F23))="","",OFFSET('Hygiene Data'!$F$13,0,10*ROW('Hygiene Data'!F23)))</f>
        <v/>
      </c>
      <c r="DX29" s="271" t="str">
        <f ca="true">+IF(OFFSET('Hygiene Data'!$G$11,0,10*ROW('Hygiene Data'!G23))="","",OFFSET('Hygiene Data'!$G$11,0,10*ROW('Hygiene Data'!G23)))</f>
        <v/>
      </c>
      <c r="DY29" s="271" t="str">
        <f ca="true">+IF(OFFSET('Hygiene Data'!$G$12,0,10*ROW('Hygiene Data'!G23))="","",OFFSET('Hygiene Data'!$G$12,0,10*ROW('Hygiene Data'!G23)))</f>
        <v/>
      </c>
      <c r="DZ29" s="271" t="str">
        <f ca="true">+IF(OFFSET('Hygiene Data'!$G$13,0,10*ROW('Hygiene Data'!G23))="","",OFFSET('Hygiene Data'!$G$13,0,10*ROW('Hygiene Data'!G23)))</f>
        <v/>
      </c>
      <c r="EA29" s="271" t="str">
        <f ca="true">+IF(OFFSET('Hygiene Data'!$H$11,0,10*ROW('Hygiene Data'!H23))="","",OFFSET('Hygiene Data'!$H$11,0,10*ROW('Hygiene Data'!H23)))</f>
        <v/>
      </c>
      <c r="EB29" s="271" t="str">
        <f ca="true">+IF(OFFSET('Hygiene Data'!$H$12,0,10*ROW('Hygiene Data'!H23))="","",OFFSET('Hygiene Data'!$H$12,0,10*ROW('Hygiene Data'!H23)))</f>
        <v/>
      </c>
      <c r="EC29" s="271" t="str">
        <f ca="true">+IF(OFFSET('Hygiene Data'!$H$13,0,10*ROW('Hygiene Data'!H23))="","",OFFSET('Hygiene Data'!$H$13,0,10*ROW('Hygiene Data'!H23)))</f>
        <v/>
      </c>
      <c r="ED29" s="271" t="str">
        <f ca="true">+IF(OFFSET('Hygiene Data'!$I$11,0,10*ROW('Hygiene Data'!I23))="","",OFFSET('Hygiene Data'!$I$11,0,10*ROW('Hygiene Data'!I23)))</f>
        <v/>
      </c>
      <c r="EE29" s="271" t="str">
        <f ca="true">+IF(OFFSET('Hygiene Data'!$I$12,0,10*ROW('Hygiene Data'!I23))="","",OFFSET('Hygiene Data'!$I$12,0,10*ROW('Hygiene Data'!I23)))</f>
        <v/>
      </c>
      <c r="EF29" s="271" t="str">
        <f ca="true">+IF(OFFSET('Hygiene Data'!$I$13,0,10*ROW('Hygiene Data'!I23))="","",OFFSET('Hygiene Data'!$I$13,0,10*ROW('Hygiene Data'!I23)))</f>
        <v/>
      </c>
    </row>
    <row xmlns:x14ac="http://schemas.microsoft.com/office/spreadsheetml/2009/9/ac" r="30" x14ac:dyDescent="0.2">
      <c r="A30" s="35" t="str">
        <f ca="true">+IF(OFFSET('Water Data'!$B$2,0,10*ROW('Water Data'!E24))="","",OFFSET('Water Data'!$B$2,0,10*ROW('Water Data'!E24)))</f>
        <v/>
      </c>
      <c r="B30" s="35" t="str">
        <f ca="true">+IF(OFFSET('Water Data'!$C$2,0,10*ROW('Water Data'!F24))="","",OFFSET('Water Data'!$C$2,0,10*ROW('Water Data'!F24)))</f>
        <v/>
      </c>
      <c r="C30" s="327" t="str">
        <f t="shared" ca="true" si="0"/>
        <v/>
      </c>
      <c r="D30" s="91"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1"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1"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1"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1"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1"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1"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1"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1"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1"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1"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1"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1"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1"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1"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1"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1"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1"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2"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2"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2"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2"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2"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2"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2"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2"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2"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2"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2"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2"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2"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2"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2"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2"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2"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2"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2"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2"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2"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2"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2"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2"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2"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2"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2"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2"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2"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2"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3"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3"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3"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3"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3"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3"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3"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3"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3"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3"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3"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3"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3"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3"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3"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3"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3"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3"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1"/>
      <c r="BS30" s="271" t="str">
        <f ca="true">+IF(OFFSET('Water Data'!$D$27,0,10*ROW('Water Data'!D24))="","",OFFSET('Water Data'!$D$27,0,10*ROW('Water Data'!D24)))</f>
        <v/>
      </c>
      <c r="BT30" s="271" t="str">
        <f ca="true">+IF(OFFSET('Water Data'!$D$28,0,10*ROW('Water Data'!D24))="","",OFFSET('Water Data'!$D$28,0,10*ROW('Water Data'!D24)))</f>
        <v/>
      </c>
      <c r="BU30" s="271" t="str">
        <f ca="true">+IF(OFFSET('Water Data'!$D$29,0,10*ROW('Water Data'!D24))="","",OFFSET('Water Data'!$D$29,0,10*ROW('Water Data'!D24)))</f>
        <v/>
      </c>
      <c r="BV30" s="271" t="str">
        <f ca="true">+IF(OFFSET('Water Data'!$E$27,0,10*ROW('Water Data'!E24))="","",OFFSET('Water Data'!$E$27,0,10*ROW('Water Data'!E24)))</f>
        <v/>
      </c>
      <c r="BW30" s="271" t="str">
        <f ca="true">+IF(OFFSET('Water Data'!$E$28,0,10*ROW('Water Data'!E24))="","",OFFSET('Water Data'!$E$28,0,10*ROW('Water Data'!E24)))</f>
        <v/>
      </c>
      <c r="BX30" s="271" t="str">
        <f ca="true">+IF(OFFSET('Water Data'!$E$29,0,10*ROW('Water Data'!E24))="","",OFFSET('Water Data'!$E$29,0,10*ROW('Water Data'!E24)))</f>
        <v/>
      </c>
      <c r="BY30" s="271" t="str">
        <f ca="true">+IF(OFFSET('Water Data'!$F$27,0,10*ROW('Water Data'!F24))="","",OFFSET('Water Data'!$F$27,0,10*ROW('Water Data'!F24)))</f>
        <v/>
      </c>
      <c r="BZ30" s="271" t="str">
        <f ca="true">+IF(OFFSET('Water Data'!$F$28,0,10*ROW('Water Data'!F24))="","",OFFSET('Water Data'!$F$28,0,10*ROW('Water Data'!F24)))</f>
        <v/>
      </c>
      <c r="CA30" s="271" t="str">
        <f ca="true">+IF(OFFSET('Water Data'!$F$29,0,10*ROW('Water Data'!F24))="","",OFFSET('Water Data'!$F$29,0,10*ROW('Water Data'!F24)))</f>
        <v/>
      </c>
      <c r="CB30" s="271" t="str">
        <f ca="true">+IF(OFFSET('Water Data'!$G$27,0,10*ROW('Water Data'!G24))="","",OFFSET('Water Data'!$G$27,0,10*ROW('Water Data'!G24)))</f>
        <v/>
      </c>
      <c r="CC30" s="271" t="str">
        <f ca="true">+IF(OFFSET('Water Data'!$G$28,0,10*ROW('Water Data'!G24))="","",OFFSET('Water Data'!$G$28,0,10*ROW('Water Data'!G24)))</f>
        <v/>
      </c>
      <c r="CD30" s="271" t="str">
        <f ca="true">+IF(OFFSET('Water Data'!$G$29,0,10*ROW('Water Data'!G24))="","",OFFSET('Water Data'!$G$29,0,10*ROW('Water Data'!G24)))</f>
        <v/>
      </c>
      <c r="CE30" s="271" t="str">
        <f ca="true">+IF(OFFSET('Water Data'!$H$27,0,10*ROW('Water Data'!H24))="","",OFFSET('Water Data'!$H$27,0,10*ROW('Water Data'!H24)))</f>
        <v/>
      </c>
      <c r="CF30" s="271" t="str">
        <f ca="true">+IF(OFFSET('Water Data'!$H$28,0,10*ROW('Water Data'!H24))="","",OFFSET('Water Data'!$H$28,0,10*ROW('Water Data'!H24)))</f>
        <v/>
      </c>
      <c r="CG30" s="271" t="str">
        <f ca="true">+IF(OFFSET('Water Data'!$H$29,0,10*ROW('Water Data'!H24))="","",OFFSET('Water Data'!$H$29,0,10*ROW('Water Data'!H24)))</f>
        <v/>
      </c>
      <c r="CH30" s="271" t="str">
        <f ca="true">+IF(OFFSET('Water Data'!$I$27,0,10*ROW('Water Data'!I24))="","",OFFSET('Water Data'!$I$27,0,10*ROW('Water Data'!I24)))</f>
        <v/>
      </c>
      <c r="CI30" s="271" t="str">
        <f ca="true">+IF(OFFSET('Water Data'!$I$28,0,10*ROW('Water Data'!I24))="","",OFFSET('Water Data'!$I$28,0,10*ROW('Water Data'!I24)))</f>
        <v/>
      </c>
      <c r="CJ30" s="271" t="str">
        <f ca="true">+IF(OFFSET('Water Data'!$I$29,0,10*ROW('Water Data'!I24))="","",OFFSET('Water Data'!$I$29,0,10*ROW('Water Data'!I24)))</f>
        <v/>
      </c>
      <c r="CK30" s="271" t="str">
        <f ca="true">+IF(OFFSET('Sanitation Data'!$D$28,0,10*ROW('Sanitation Data'!D24))="","",OFFSET('Sanitation Data'!$D$28,0,10*ROW('Sanitation Data'!D24)))</f>
        <v/>
      </c>
      <c r="CL30" s="271" t="str">
        <f ca="true">+IF(OFFSET('Sanitation Data'!$D$29,0,10*ROW('Sanitation Data'!D24))="","",OFFSET('Sanitation Data'!$D$29,0,10*ROW('Sanitation Data'!D24)))</f>
        <v/>
      </c>
      <c r="CM30" s="271" t="str">
        <f ca="true">+IF(OFFSET('Sanitation Data'!$D$30,0,10*ROW('Sanitation Data'!D24))="","",OFFSET('Sanitation Data'!$D$30,0,10*ROW('Sanitation Data'!D24)))</f>
        <v/>
      </c>
      <c r="CN30" s="271" t="str">
        <f ca="true">+IF(OFFSET('Sanitation Data'!$D$31,0,10*ROW('Sanitation Data'!D24))="","",OFFSET('Sanitation Data'!$D$31,0,10*ROW('Sanitation Data'!D24)))</f>
        <v/>
      </c>
      <c r="CO30" s="271" t="str">
        <f ca="true">+IF(OFFSET('Sanitation Data'!$D$32,0,10*ROW('Sanitation Data'!D24))="","",OFFSET('Sanitation Data'!$D$32,0,10*ROW('Sanitation Data'!D24)))</f>
        <v/>
      </c>
      <c r="CP30" s="271" t="str">
        <f ca="true">+IF(OFFSET('Sanitation Data'!$E$28,0,10*ROW('Sanitation Data'!E24))="","",OFFSET('Sanitation Data'!$E$28,0,10*ROW('Sanitation Data'!E24)))</f>
        <v/>
      </c>
      <c r="CQ30" s="271" t="str">
        <f ca="true">+IF(OFFSET('Sanitation Data'!$E$29,0,10*ROW('Sanitation Data'!E24))="","",OFFSET('Sanitation Data'!$E$29,0,10*ROW('Sanitation Data'!E24)))</f>
        <v/>
      </c>
      <c r="CR30" s="271" t="str">
        <f ca="true">+IF(OFFSET('Sanitation Data'!$E$30,0,10*ROW('Sanitation Data'!E24))="","",OFFSET('Sanitation Data'!$E$30,0,10*ROW('Sanitation Data'!E24)))</f>
        <v/>
      </c>
      <c r="CS30" s="271" t="str">
        <f ca="true">+IF(OFFSET('Sanitation Data'!$E$31,0,10*ROW('Sanitation Data'!E24))="","",OFFSET('Sanitation Data'!$E$31,0,10*ROW('Sanitation Data'!E24)))</f>
        <v/>
      </c>
      <c r="CT30" s="271" t="str">
        <f ca="true">+IF(OFFSET('Sanitation Data'!$E$32,0,10*ROW('Sanitation Data'!E24))="","",OFFSET('Sanitation Data'!$E$32,0,10*ROW('Sanitation Data'!E24)))</f>
        <v/>
      </c>
      <c r="CU30" s="271" t="str">
        <f ca="true">+IF(OFFSET('Sanitation Data'!$F$28,0,10*ROW('Sanitation Data'!F24))="","",OFFSET('Sanitation Data'!$F$28,0,10*ROW('Sanitation Data'!F24)))</f>
        <v/>
      </c>
      <c r="CV30" s="271" t="str">
        <f ca="true">+IF(OFFSET('Sanitation Data'!$F$29,0,10*ROW('Sanitation Data'!F24))="","",OFFSET('Sanitation Data'!$F$29,0,10*ROW('Sanitation Data'!F24)))</f>
        <v/>
      </c>
      <c r="CW30" s="271" t="str">
        <f ca="true">+IF(OFFSET('Sanitation Data'!$F$30,0,10*ROW('Sanitation Data'!F24))="","",OFFSET('Sanitation Data'!$F$30,0,10*ROW('Sanitation Data'!F24)))</f>
        <v/>
      </c>
      <c r="CX30" s="271" t="str">
        <f ca="true">+IF(OFFSET('Sanitation Data'!$F$31,0,10*ROW('Sanitation Data'!F24))="","",OFFSET('Sanitation Data'!$F$31,0,10*ROW('Sanitation Data'!F24)))</f>
        <v/>
      </c>
      <c r="CY30" s="271" t="str">
        <f ca="true">+IF(OFFSET('Sanitation Data'!$F$32,0,10*ROW('Sanitation Data'!F24))="","",OFFSET('Sanitation Data'!$F$32,0,10*ROW('Sanitation Data'!F24)))</f>
        <v/>
      </c>
      <c r="CZ30" s="271" t="str">
        <f ca="true">+IF(OFFSET('Sanitation Data'!$G$28,0,10*ROW('Sanitation Data'!G24))="","",OFFSET('Sanitation Data'!$G$28,0,10*ROW('Sanitation Data'!G24)))</f>
        <v/>
      </c>
      <c r="DA30" s="271" t="str">
        <f ca="true">+IF(OFFSET('Sanitation Data'!$G$29,0,10*ROW('Sanitation Data'!G24))="","",OFFSET('Sanitation Data'!$G$29,0,10*ROW('Sanitation Data'!G24)))</f>
        <v/>
      </c>
      <c r="DB30" s="271" t="str">
        <f ca="true">+IF(OFFSET('Sanitation Data'!$G$30,0,10*ROW('Sanitation Data'!G24))="","",OFFSET('Sanitation Data'!$G$30,0,10*ROW('Sanitation Data'!G24)))</f>
        <v/>
      </c>
      <c r="DC30" s="271" t="str">
        <f ca="true">+IF(OFFSET('Sanitation Data'!$G$31,0,10*ROW('Sanitation Data'!G24))="","",OFFSET('Sanitation Data'!$G$31,0,10*ROW('Sanitation Data'!G24)))</f>
        <v/>
      </c>
      <c r="DD30" s="271" t="str">
        <f ca="true">+IF(OFFSET('Sanitation Data'!$G$32,0,10*ROW('Sanitation Data'!G24))="","",OFFSET('Sanitation Data'!$G$32,0,10*ROW('Sanitation Data'!G24)))</f>
        <v/>
      </c>
      <c r="DE30" s="271" t="str">
        <f ca="true">+IF(OFFSET('Sanitation Data'!$H$28,0,10*ROW('Sanitation Data'!H24))="","",OFFSET('Sanitation Data'!$H$28,0,10*ROW('Sanitation Data'!H24)))</f>
        <v/>
      </c>
      <c r="DF30" s="271" t="str">
        <f ca="true">+IF(OFFSET('Sanitation Data'!$H$29,0,10*ROW('Sanitation Data'!H24))="","",OFFSET('Sanitation Data'!$H$29,0,10*ROW('Sanitation Data'!H24)))</f>
        <v/>
      </c>
      <c r="DG30" s="271" t="str">
        <f ca="true">+IF(OFFSET('Sanitation Data'!$H$30,0,10*ROW('Sanitation Data'!H24))="","",OFFSET('Sanitation Data'!$H$30,0,10*ROW('Sanitation Data'!H24)))</f>
        <v/>
      </c>
      <c r="DH30" s="271" t="str">
        <f ca="true">+IF(OFFSET('Sanitation Data'!$H$31,0,10*ROW('Sanitation Data'!H24))="","",OFFSET('Sanitation Data'!$H$31,0,10*ROW('Sanitation Data'!H24)))</f>
        <v/>
      </c>
      <c r="DI30" s="271" t="str">
        <f ca="true">+IF(OFFSET('Sanitation Data'!$H$32,0,10*ROW('Sanitation Data'!H24))="","",OFFSET('Sanitation Data'!$H$32,0,10*ROW('Sanitation Data'!H24)))</f>
        <v/>
      </c>
      <c r="DJ30" s="271" t="str">
        <f ca="true">+IF(OFFSET('Sanitation Data'!$I$28,0,10*ROW('Sanitation Data'!I24))="","",OFFSET('Sanitation Data'!$I$28,0,10*ROW('Sanitation Data'!I24)))</f>
        <v/>
      </c>
      <c r="DK30" s="271" t="str">
        <f ca="true">+IF(OFFSET('Sanitation Data'!$I$29,0,10*ROW('Sanitation Data'!I24))="","",OFFSET('Sanitation Data'!$I$29,0,10*ROW('Sanitation Data'!I24)))</f>
        <v/>
      </c>
      <c r="DL30" s="271" t="str">
        <f ca="true">+IF(OFFSET('Sanitation Data'!$I$30,0,10*ROW('Sanitation Data'!I24))="","",OFFSET('Sanitation Data'!$I$30,0,10*ROW('Sanitation Data'!I24)))</f>
        <v/>
      </c>
      <c r="DM30" s="271" t="str">
        <f ca="true">+IF(OFFSET('Sanitation Data'!$I$31,0,10*ROW('Sanitation Data'!I24))="","",OFFSET('Sanitation Data'!$I$31,0,10*ROW('Sanitation Data'!I24)))</f>
        <v/>
      </c>
      <c r="DN30" s="271" t="str">
        <f ca="true">+IF(OFFSET('Sanitation Data'!$I$32,0,10*ROW('Sanitation Data'!I24))="","",OFFSET('Sanitation Data'!$I$32,0,10*ROW('Sanitation Data'!I24)))</f>
        <v/>
      </c>
      <c r="DO30" s="271" t="str">
        <f ca="true">+IF(OFFSET('Hygiene Data'!$D$11,0,10*ROW('Hygiene Data'!D24))="","",OFFSET('Hygiene Data'!$D$11,0,10*ROW('Hygiene Data'!D24)))</f>
        <v/>
      </c>
      <c r="DP30" s="271" t="str">
        <f ca="true">+IF(OFFSET('Hygiene Data'!$D$12,0,10*ROW('Hygiene Data'!D24))="","",OFFSET('Hygiene Data'!$D$12,0,10*ROW('Hygiene Data'!D24)))</f>
        <v/>
      </c>
      <c r="DQ30" s="271" t="str">
        <f ca="true">+IF(OFFSET('Hygiene Data'!$D$13,0,10*ROW('Hygiene Data'!D24))="","",OFFSET('Hygiene Data'!$D$13,0,10*ROW('Hygiene Data'!D24)))</f>
        <v/>
      </c>
      <c r="DR30" s="271" t="str">
        <f ca="true">+IF(OFFSET('Hygiene Data'!$E$11,0,10*ROW('Hygiene Data'!E24))="","",OFFSET('Hygiene Data'!$E$11,0,10*ROW('Hygiene Data'!E24)))</f>
        <v/>
      </c>
      <c r="DS30" s="271" t="str">
        <f ca="true">+IF(OFFSET('Hygiene Data'!$E$12,0,10*ROW('Hygiene Data'!E24))="","",OFFSET('Hygiene Data'!$E$12,0,10*ROW('Hygiene Data'!E24)))</f>
        <v/>
      </c>
      <c r="DT30" s="271" t="str">
        <f ca="true">+IF(OFFSET('Hygiene Data'!$E$13,0,10*ROW('Hygiene Data'!E24))="","",OFFSET('Hygiene Data'!$E$13,0,10*ROW('Hygiene Data'!E24)))</f>
        <v/>
      </c>
      <c r="DU30" s="271" t="str">
        <f ca="true">+IF(OFFSET('Hygiene Data'!$F$11,0,10*ROW('Hygiene Data'!F24))="","",OFFSET('Hygiene Data'!$F$11,0,10*ROW('Hygiene Data'!F24)))</f>
        <v/>
      </c>
      <c r="DV30" s="271" t="str">
        <f ca="true">+IF(OFFSET('Hygiene Data'!$F$12,0,10*ROW('Hygiene Data'!F24))="","",OFFSET('Hygiene Data'!$F$12,0,10*ROW('Hygiene Data'!F24)))</f>
        <v/>
      </c>
      <c r="DW30" s="271" t="str">
        <f ca="true">+IF(OFFSET('Hygiene Data'!$F$13,0,10*ROW('Hygiene Data'!F24))="","",OFFSET('Hygiene Data'!$F$13,0,10*ROW('Hygiene Data'!F24)))</f>
        <v/>
      </c>
      <c r="DX30" s="271" t="str">
        <f ca="true">+IF(OFFSET('Hygiene Data'!$G$11,0,10*ROW('Hygiene Data'!G24))="","",OFFSET('Hygiene Data'!$G$11,0,10*ROW('Hygiene Data'!G24)))</f>
        <v/>
      </c>
      <c r="DY30" s="271" t="str">
        <f ca="true">+IF(OFFSET('Hygiene Data'!$G$12,0,10*ROW('Hygiene Data'!G24))="","",OFFSET('Hygiene Data'!$G$12,0,10*ROW('Hygiene Data'!G24)))</f>
        <v/>
      </c>
      <c r="DZ30" s="271" t="str">
        <f ca="true">+IF(OFFSET('Hygiene Data'!$G$13,0,10*ROW('Hygiene Data'!G24))="","",OFFSET('Hygiene Data'!$G$13,0,10*ROW('Hygiene Data'!G24)))</f>
        <v/>
      </c>
      <c r="EA30" s="271" t="str">
        <f ca="true">+IF(OFFSET('Hygiene Data'!$H$11,0,10*ROW('Hygiene Data'!H24))="","",OFFSET('Hygiene Data'!$H$11,0,10*ROW('Hygiene Data'!H24)))</f>
        <v/>
      </c>
      <c r="EB30" s="271" t="str">
        <f ca="true">+IF(OFFSET('Hygiene Data'!$H$12,0,10*ROW('Hygiene Data'!H24))="","",OFFSET('Hygiene Data'!$H$12,0,10*ROW('Hygiene Data'!H24)))</f>
        <v/>
      </c>
      <c r="EC30" s="271" t="str">
        <f ca="true">+IF(OFFSET('Hygiene Data'!$H$13,0,10*ROW('Hygiene Data'!H24))="","",OFFSET('Hygiene Data'!$H$13,0,10*ROW('Hygiene Data'!H24)))</f>
        <v/>
      </c>
      <c r="ED30" s="271" t="str">
        <f ca="true">+IF(OFFSET('Hygiene Data'!$I$11,0,10*ROW('Hygiene Data'!I24))="","",OFFSET('Hygiene Data'!$I$11,0,10*ROW('Hygiene Data'!I24)))</f>
        <v/>
      </c>
      <c r="EE30" s="271" t="str">
        <f ca="true">+IF(OFFSET('Hygiene Data'!$I$12,0,10*ROW('Hygiene Data'!I24))="","",OFFSET('Hygiene Data'!$I$12,0,10*ROW('Hygiene Data'!I24)))</f>
        <v/>
      </c>
      <c r="EF30" s="271" t="str">
        <f ca="true">+IF(OFFSET('Hygiene Data'!$I$13,0,10*ROW('Hygiene Data'!I24))="","",OFFSET('Hygiene Data'!$I$13,0,10*ROW('Hygiene Data'!I24)))</f>
        <v/>
      </c>
    </row>
    <row xmlns:x14ac="http://schemas.microsoft.com/office/spreadsheetml/2009/9/ac" r="31" x14ac:dyDescent="0.2">
      <c r="A31" s="35" t="str">
        <f ca="true">+IF(OFFSET('Water Data'!$B$2,0,10*ROW('Water Data'!E25))="","",OFFSET('Water Data'!$B$2,0,10*ROW('Water Data'!E25)))</f>
        <v/>
      </c>
      <c r="B31" s="35" t="str">
        <f ca="true">+IF(OFFSET('Water Data'!$C$2,0,10*ROW('Water Data'!F25))="","",OFFSET('Water Data'!$C$2,0,10*ROW('Water Data'!F25)))</f>
        <v/>
      </c>
      <c r="C31" s="327" t="str">
        <f t="shared" ca="true" si="0"/>
        <v/>
      </c>
      <c r="D31" s="91"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1"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1"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1"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1"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1"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1"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1"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1"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1"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1"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1"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1"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1"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1"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1"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1"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1"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2"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2"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2"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2"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2"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2"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2"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2"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2"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2"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2"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2"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2"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2"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2"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2"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2"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2"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2"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2"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2"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2"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2"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2"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2"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2"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2"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2"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2"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2"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3"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3"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3"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3"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3"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3"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3"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3"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3"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3"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3"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3"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3"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3"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3"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3"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3"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3"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1"/>
      <c r="BS31" s="271" t="str">
        <f ca="true">+IF(OFFSET('Water Data'!$D$27,0,10*ROW('Water Data'!D25))="","",OFFSET('Water Data'!$D$27,0,10*ROW('Water Data'!D25)))</f>
        <v/>
      </c>
      <c r="BT31" s="271" t="str">
        <f ca="true">+IF(OFFSET('Water Data'!$D$28,0,10*ROW('Water Data'!D25))="","",OFFSET('Water Data'!$D$28,0,10*ROW('Water Data'!D25)))</f>
        <v/>
      </c>
      <c r="BU31" s="271" t="str">
        <f ca="true">+IF(OFFSET('Water Data'!$D$29,0,10*ROW('Water Data'!D25))="","",OFFSET('Water Data'!$D$29,0,10*ROW('Water Data'!D25)))</f>
        <v/>
      </c>
      <c r="BV31" s="271" t="str">
        <f ca="true">+IF(OFFSET('Water Data'!$E$27,0,10*ROW('Water Data'!E25))="","",OFFSET('Water Data'!$E$27,0,10*ROW('Water Data'!E25)))</f>
        <v/>
      </c>
      <c r="BW31" s="271" t="str">
        <f ca="true">+IF(OFFSET('Water Data'!$E$28,0,10*ROW('Water Data'!E25))="","",OFFSET('Water Data'!$E$28,0,10*ROW('Water Data'!E25)))</f>
        <v/>
      </c>
      <c r="BX31" s="271" t="str">
        <f ca="true">+IF(OFFSET('Water Data'!$E$29,0,10*ROW('Water Data'!E25))="","",OFFSET('Water Data'!$E$29,0,10*ROW('Water Data'!E25)))</f>
        <v/>
      </c>
      <c r="BY31" s="271" t="str">
        <f ca="true">+IF(OFFSET('Water Data'!$F$27,0,10*ROW('Water Data'!F25))="","",OFFSET('Water Data'!$F$27,0,10*ROW('Water Data'!F25)))</f>
        <v/>
      </c>
      <c r="BZ31" s="271" t="str">
        <f ca="true">+IF(OFFSET('Water Data'!$F$28,0,10*ROW('Water Data'!F25))="","",OFFSET('Water Data'!$F$28,0,10*ROW('Water Data'!F25)))</f>
        <v/>
      </c>
      <c r="CA31" s="271" t="str">
        <f ca="true">+IF(OFFSET('Water Data'!$F$29,0,10*ROW('Water Data'!F25))="","",OFFSET('Water Data'!$F$29,0,10*ROW('Water Data'!F25)))</f>
        <v/>
      </c>
      <c r="CB31" s="271" t="str">
        <f ca="true">+IF(OFFSET('Water Data'!$G$27,0,10*ROW('Water Data'!G25))="","",OFFSET('Water Data'!$G$27,0,10*ROW('Water Data'!G25)))</f>
        <v/>
      </c>
      <c r="CC31" s="271" t="str">
        <f ca="true">+IF(OFFSET('Water Data'!$G$28,0,10*ROW('Water Data'!G25))="","",OFFSET('Water Data'!$G$28,0,10*ROW('Water Data'!G25)))</f>
        <v/>
      </c>
      <c r="CD31" s="271" t="str">
        <f ca="true">+IF(OFFSET('Water Data'!$G$29,0,10*ROW('Water Data'!G25))="","",OFFSET('Water Data'!$G$29,0,10*ROW('Water Data'!G25)))</f>
        <v/>
      </c>
      <c r="CE31" s="271" t="str">
        <f ca="true">+IF(OFFSET('Water Data'!$H$27,0,10*ROW('Water Data'!H25))="","",OFFSET('Water Data'!$H$27,0,10*ROW('Water Data'!H25)))</f>
        <v/>
      </c>
      <c r="CF31" s="271" t="str">
        <f ca="true">+IF(OFFSET('Water Data'!$H$28,0,10*ROW('Water Data'!H25))="","",OFFSET('Water Data'!$H$28,0,10*ROW('Water Data'!H25)))</f>
        <v/>
      </c>
      <c r="CG31" s="271" t="str">
        <f ca="true">+IF(OFFSET('Water Data'!$H$29,0,10*ROW('Water Data'!H25))="","",OFFSET('Water Data'!$H$29,0,10*ROW('Water Data'!H25)))</f>
        <v/>
      </c>
      <c r="CH31" s="271" t="str">
        <f ca="true">+IF(OFFSET('Water Data'!$I$27,0,10*ROW('Water Data'!I25))="","",OFFSET('Water Data'!$I$27,0,10*ROW('Water Data'!I25)))</f>
        <v/>
      </c>
      <c r="CI31" s="271" t="str">
        <f ca="true">+IF(OFFSET('Water Data'!$I$28,0,10*ROW('Water Data'!I25))="","",OFFSET('Water Data'!$I$28,0,10*ROW('Water Data'!I25)))</f>
        <v/>
      </c>
      <c r="CJ31" s="271" t="str">
        <f ca="true">+IF(OFFSET('Water Data'!$I$29,0,10*ROW('Water Data'!I25))="","",OFFSET('Water Data'!$I$29,0,10*ROW('Water Data'!I25)))</f>
        <v/>
      </c>
      <c r="CK31" s="271" t="str">
        <f ca="true">+IF(OFFSET('Sanitation Data'!$D$28,0,10*ROW('Sanitation Data'!D25))="","",OFFSET('Sanitation Data'!$D$28,0,10*ROW('Sanitation Data'!D25)))</f>
        <v/>
      </c>
      <c r="CL31" s="271" t="str">
        <f ca="true">+IF(OFFSET('Sanitation Data'!$D$29,0,10*ROW('Sanitation Data'!D25))="","",OFFSET('Sanitation Data'!$D$29,0,10*ROW('Sanitation Data'!D25)))</f>
        <v/>
      </c>
      <c r="CM31" s="271" t="str">
        <f ca="true">+IF(OFFSET('Sanitation Data'!$D$30,0,10*ROW('Sanitation Data'!D25))="","",OFFSET('Sanitation Data'!$D$30,0,10*ROW('Sanitation Data'!D25)))</f>
        <v/>
      </c>
      <c r="CN31" s="271" t="str">
        <f ca="true">+IF(OFFSET('Sanitation Data'!$D$31,0,10*ROW('Sanitation Data'!D25))="","",OFFSET('Sanitation Data'!$D$31,0,10*ROW('Sanitation Data'!D25)))</f>
        <v/>
      </c>
      <c r="CO31" s="271" t="str">
        <f ca="true">+IF(OFFSET('Sanitation Data'!$D$32,0,10*ROW('Sanitation Data'!D25))="","",OFFSET('Sanitation Data'!$D$32,0,10*ROW('Sanitation Data'!D25)))</f>
        <v/>
      </c>
      <c r="CP31" s="271" t="str">
        <f ca="true">+IF(OFFSET('Sanitation Data'!$E$28,0,10*ROW('Sanitation Data'!E25))="","",OFFSET('Sanitation Data'!$E$28,0,10*ROW('Sanitation Data'!E25)))</f>
        <v/>
      </c>
      <c r="CQ31" s="271" t="str">
        <f ca="true">+IF(OFFSET('Sanitation Data'!$E$29,0,10*ROW('Sanitation Data'!E25))="","",OFFSET('Sanitation Data'!$E$29,0,10*ROW('Sanitation Data'!E25)))</f>
        <v/>
      </c>
      <c r="CR31" s="271" t="str">
        <f ca="true">+IF(OFFSET('Sanitation Data'!$E$30,0,10*ROW('Sanitation Data'!E25))="","",OFFSET('Sanitation Data'!$E$30,0,10*ROW('Sanitation Data'!E25)))</f>
        <v/>
      </c>
      <c r="CS31" s="271" t="str">
        <f ca="true">+IF(OFFSET('Sanitation Data'!$E$31,0,10*ROW('Sanitation Data'!E25))="","",OFFSET('Sanitation Data'!$E$31,0,10*ROW('Sanitation Data'!E25)))</f>
        <v/>
      </c>
      <c r="CT31" s="271" t="str">
        <f ca="true">+IF(OFFSET('Sanitation Data'!$E$32,0,10*ROW('Sanitation Data'!E25))="","",OFFSET('Sanitation Data'!$E$32,0,10*ROW('Sanitation Data'!E25)))</f>
        <v/>
      </c>
      <c r="CU31" s="271" t="str">
        <f ca="true">+IF(OFFSET('Sanitation Data'!$F$28,0,10*ROW('Sanitation Data'!F25))="","",OFFSET('Sanitation Data'!$F$28,0,10*ROW('Sanitation Data'!F25)))</f>
        <v/>
      </c>
      <c r="CV31" s="271" t="str">
        <f ca="true">+IF(OFFSET('Sanitation Data'!$F$29,0,10*ROW('Sanitation Data'!F25))="","",OFFSET('Sanitation Data'!$F$29,0,10*ROW('Sanitation Data'!F25)))</f>
        <v/>
      </c>
      <c r="CW31" s="271" t="str">
        <f ca="true">+IF(OFFSET('Sanitation Data'!$F$30,0,10*ROW('Sanitation Data'!F25))="","",OFFSET('Sanitation Data'!$F$30,0,10*ROW('Sanitation Data'!F25)))</f>
        <v/>
      </c>
      <c r="CX31" s="271" t="str">
        <f ca="true">+IF(OFFSET('Sanitation Data'!$F$31,0,10*ROW('Sanitation Data'!F25))="","",OFFSET('Sanitation Data'!$F$31,0,10*ROW('Sanitation Data'!F25)))</f>
        <v/>
      </c>
      <c r="CY31" s="271" t="str">
        <f ca="true">+IF(OFFSET('Sanitation Data'!$F$32,0,10*ROW('Sanitation Data'!F25))="","",OFFSET('Sanitation Data'!$F$32,0,10*ROW('Sanitation Data'!F25)))</f>
        <v/>
      </c>
      <c r="CZ31" s="271" t="str">
        <f ca="true">+IF(OFFSET('Sanitation Data'!$G$28,0,10*ROW('Sanitation Data'!G25))="","",OFFSET('Sanitation Data'!$G$28,0,10*ROW('Sanitation Data'!G25)))</f>
        <v/>
      </c>
      <c r="DA31" s="271" t="str">
        <f ca="true">+IF(OFFSET('Sanitation Data'!$G$29,0,10*ROW('Sanitation Data'!G25))="","",OFFSET('Sanitation Data'!$G$29,0,10*ROW('Sanitation Data'!G25)))</f>
        <v/>
      </c>
      <c r="DB31" s="271" t="str">
        <f ca="true">+IF(OFFSET('Sanitation Data'!$G$30,0,10*ROW('Sanitation Data'!G25))="","",OFFSET('Sanitation Data'!$G$30,0,10*ROW('Sanitation Data'!G25)))</f>
        <v/>
      </c>
      <c r="DC31" s="271" t="str">
        <f ca="true">+IF(OFFSET('Sanitation Data'!$G$31,0,10*ROW('Sanitation Data'!G25))="","",OFFSET('Sanitation Data'!$G$31,0,10*ROW('Sanitation Data'!G25)))</f>
        <v/>
      </c>
      <c r="DD31" s="271" t="str">
        <f ca="true">+IF(OFFSET('Sanitation Data'!$G$32,0,10*ROW('Sanitation Data'!G25))="","",OFFSET('Sanitation Data'!$G$32,0,10*ROW('Sanitation Data'!G25)))</f>
        <v/>
      </c>
      <c r="DE31" s="271" t="str">
        <f ca="true">+IF(OFFSET('Sanitation Data'!$H$28,0,10*ROW('Sanitation Data'!H25))="","",OFFSET('Sanitation Data'!$H$28,0,10*ROW('Sanitation Data'!H25)))</f>
        <v/>
      </c>
      <c r="DF31" s="271" t="str">
        <f ca="true">+IF(OFFSET('Sanitation Data'!$H$29,0,10*ROW('Sanitation Data'!H25))="","",OFFSET('Sanitation Data'!$H$29,0,10*ROW('Sanitation Data'!H25)))</f>
        <v/>
      </c>
      <c r="DG31" s="271" t="str">
        <f ca="true">+IF(OFFSET('Sanitation Data'!$H$30,0,10*ROW('Sanitation Data'!H25))="","",OFFSET('Sanitation Data'!$H$30,0,10*ROW('Sanitation Data'!H25)))</f>
        <v/>
      </c>
      <c r="DH31" s="271" t="str">
        <f ca="true">+IF(OFFSET('Sanitation Data'!$H$31,0,10*ROW('Sanitation Data'!H25))="","",OFFSET('Sanitation Data'!$H$31,0,10*ROW('Sanitation Data'!H25)))</f>
        <v/>
      </c>
      <c r="DI31" s="271" t="str">
        <f ca="true">+IF(OFFSET('Sanitation Data'!$H$32,0,10*ROW('Sanitation Data'!H25))="","",OFFSET('Sanitation Data'!$H$32,0,10*ROW('Sanitation Data'!H25)))</f>
        <v/>
      </c>
      <c r="DJ31" s="271" t="str">
        <f ca="true">+IF(OFFSET('Sanitation Data'!$I$28,0,10*ROW('Sanitation Data'!I25))="","",OFFSET('Sanitation Data'!$I$28,0,10*ROW('Sanitation Data'!I25)))</f>
        <v/>
      </c>
      <c r="DK31" s="271" t="str">
        <f ca="true">+IF(OFFSET('Sanitation Data'!$I$29,0,10*ROW('Sanitation Data'!I25))="","",OFFSET('Sanitation Data'!$I$29,0,10*ROW('Sanitation Data'!I25)))</f>
        <v/>
      </c>
      <c r="DL31" s="271" t="str">
        <f ca="true">+IF(OFFSET('Sanitation Data'!$I$30,0,10*ROW('Sanitation Data'!I25))="","",OFFSET('Sanitation Data'!$I$30,0,10*ROW('Sanitation Data'!I25)))</f>
        <v/>
      </c>
      <c r="DM31" s="271" t="str">
        <f ca="true">+IF(OFFSET('Sanitation Data'!$I$31,0,10*ROW('Sanitation Data'!I25))="","",OFFSET('Sanitation Data'!$I$31,0,10*ROW('Sanitation Data'!I25)))</f>
        <v/>
      </c>
      <c r="DN31" s="271" t="str">
        <f ca="true">+IF(OFFSET('Sanitation Data'!$I$32,0,10*ROW('Sanitation Data'!I25))="","",OFFSET('Sanitation Data'!$I$32,0,10*ROW('Sanitation Data'!I25)))</f>
        <v/>
      </c>
      <c r="DO31" s="271" t="str">
        <f ca="true">+IF(OFFSET('Hygiene Data'!$D$11,0,10*ROW('Hygiene Data'!D25))="","",OFFSET('Hygiene Data'!$D$11,0,10*ROW('Hygiene Data'!D25)))</f>
        <v/>
      </c>
      <c r="DP31" s="271" t="str">
        <f ca="true">+IF(OFFSET('Hygiene Data'!$D$12,0,10*ROW('Hygiene Data'!D25))="","",OFFSET('Hygiene Data'!$D$12,0,10*ROW('Hygiene Data'!D25)))</f>
        <v/>
      </c>
      <c r="DQ31" s="271" t="str">
        <f ca="true">+IF(OFFSET('Hygiene Data'!$D$13,0,10*ROW('Hygiene Data'!D25))="","",OFFSET('Hygiene Data'!$D$13,0,10*ROW('Hygiene Data'!D25)))</f>
        <v/>
      </c>
      <c r="DR31" s="271" t="str">
        <f ca="true">+IF(OFFSET('Hygiene Data'!$E$11,0,10*ROW('Hygiene Data'!E25))="","",OFFSET('Hygiene Data'!$E$11,0,10*ROW('Hygiene Data'!E25)))</f>
        <v/>
      </c>
      <c r="DS31" s="271" t="str">
        <f ca="true">+IF(OFFSET('Hygiene Data'!$E$12,0,10*ROW('Hygiene Data'!E25))="","",OFFSET('Hygiene Data'!$E$12,0,10*ROW('Hygiene Data'!E25)))</f>
        <v/>
      </c>
      <c r="DT31" s="271" t="str">
        <f ca="true">+IF(OFFSET('Hygiene Data'!$E$13,0,10*ROW('Hygiene Data'!E25))="","",OFFSET('Hygiene Data'!$E$13,0,10*ROW('Hygiene Data'!E25)))</f>
        <v/>
      </c>
      <c r="DU31" s="271" t="str">
        <f ca="true">+IF(OFFSET('Hygiene Data'!$F$11,0,10*ROW('Hygiene Data'!F25))="","",OFFSET('Hygiene Data'!$F$11,0,10*ROW('Hygiene Data'!F25)))</f>
        <v/>
      </c>
      <c r="DV31" s="271" t="str">
        <f ca="true">+IF(OFFSET('Hygiene Data'!$F$12,0,10*ROW('Hygiene Data'!F25))="","",OFFSET('Hygiene Data'!$F$12,0,10*ROW('Hygiene Data'!F25)))</f>
        <v/>
      </c>
      <c r="DW31" s="271" t="str">
        <f ca="true">+IF(OFFSET('Hygiene Data'!$F$13,0,10*ROW('Hygiene Data'!F25))="","",OFFSET('Hygiene Data'!$F$13,0,10*ROW('Hygiene Data'!F25)))</f>
        <v/>
      </c>
      <c r="DX31" s="271" t="str">
        <f ca="true">+IF(OFFSET('Hygiene Data'!$G$11,0,10*ROW('Hygiene Data'!G25))="","",OFFSET('Hygiene Data'!$G$11,0,10*ROW('Hygiene Data'!G25)))</f>
        <v/>
      </c>
      <c r="DY31" s="271" t="str">
        <f ca="true">+IF(OFFSET('Hygiene Data'!$G$12,0,10*ROW('Hygiene Data'!G25))="","",OFFSET('Hygiene Data'!$G$12,0,10*ROW('Hygiene Data'!G25)))</f>
        <v/>
      </c>
      <c r="DZ31" s="271" t="str">
        <f ca="true">+IF(OFFSET('Hygiene Data'!$G$13,0,10*ROW('Hygiene Data'!G25))="","",OFFSET('Hygiene Data'!$G$13,0,10*ROW('Hygiene Data'!G25)))</f>
        <v/>
      </c>
      <c r="EA31" s="271" t="str">
        <f ca="true">+IF(OFFSET('Hygiene Data'!$H$11,0,10*ROW('Hygiene Data'!H25))="","",OFFSET('Hygiene Data'!$H$11,0,10*ROW('Hygiene Data'!H25)))</f>
        <v/>
      </c>
      <c r="EB31" s="271" t="str">
        <f ca="true">+IF(OFFSET('Hygiene Data'!$H$12,0,10*ROW('Hygiene Data'!H25))="","",OFFSET('Hygiene Data'!$H$12,0,10*ROW('Hygiene Data'!H25)))</f>
        <v/>
      </c>
      <c r="EC31" s="271" t="str">
        <f ca="true">+IF(OFFSET('Hygiene Data'!$H$13,0,10*ROW('Hygiene Data'!H25))="","",OFFSET('Hygiene Data'!$H$13,0,10*ROW('Hygiene Data'!H25)))</f>
        <v/>
      </c>
      <c r="ED31" s="271" t="str">
        <f ca="true">+IF(OFFSET('Hygiene Data'!$I$11,0,10*ROW('Hygiene Data'!I25))="","",OFFSET('Hygiene Data'!$I$11,0,10*ROW('Hygiene Data'!I25)))</f>
        <v/>
      </c>
      <c r="EE31" s="271" t="str">
        <f ca="true">+IF(OFFSET('Hygiene Data'!$I$12,0,10*ROW('Hygiene Data'!I25))="","",OFFSET('Hygiene Data'!$I$12,0,10*ROW('Hygiene Data'!I25)))</f>
        <v/>
      </c>
      <c r="EF31" s="271" t="str">
        <f ca="true">+IF(OFFSET('Hygiene Data'!$I$13,0,10*ROW('Hygiene Data'!I25))="","",OFFSET('Hygiene Data'!$I$13,0,10*ROW('Hygiene Data'!I25)))</f>
        <v/>
      </c>
    </row>
    <row xmlns:x14ac="http://schemas.microsoft.com/office/spreadsheetml/2009/9/ac" r="32" x14ac:dyDescent="0.2">
      <c r="A32" s="35" t="str">
        <f ca="true">+IF(OFFSET('Water Data'!$B$2,0,10*ROW('Water Data'!E26))="","",OFFSET('Water Data'!$B$2,0,10*ROW('Water Data'!E26)))</f>
        <v/>
      </c>
      <c r="B32" s="35" t="str">
        <f ca="true">+IF(OFFSET('Water Data'!$C$2,0,10*ROW('Water Data'!F26))="","",OFFSET('Water Data'!$C$2,0,10*ROW('Water Data'!F26)))</f>
        <v/>
      </c>
      <c r="C32" s="327" t="str">
        <f t="shared" ca="true" si="0"/>
        <v/>
      </c>
      <c r="D32" s="91"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1"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1"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1"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1"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1"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1"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1"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1"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1"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1"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1"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1"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1"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1"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1"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1"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1"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2"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2"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2"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2"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2"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2"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2"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2"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2"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2"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2"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2"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2"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2"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2"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2"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2"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2"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2"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2"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2"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2"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2"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2"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2"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2"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2"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2"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2"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2"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3"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3"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3"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3"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3"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3"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3"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3"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3"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3"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3"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3"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3"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3"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3"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3"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3"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3"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1"/>
      <c r="BS32" s="271" t="str">
        <f ca="true">+IF(OFFSET('Water Data'!$D$27,0,10*ROW('Water Data'!D26))="","",OFFSET('Water Data'!$D$27,0,10*ROW('Water Data'!D26)))</f>
        <v/>
      </c>
      <c r="BT32" s="271" t="str">
        <f ca="true">+IF(OFFSET('Water Data'!$D$28,0,10*ROW('Water Data'!D26))="","",OFFSET('Water Data'!$D$28,0,10*ROW('Water Data'!D26)))</f>
        <v/>
      </c>
      <c r="BU32" s="271" t="str">
        <f ca="true">+IF(OFFSET('Water Data'!$D$29,0,10*ROW('Water Data'!D26))="","",OFFSET('Water Data'!$D$29,0,10*ROW('Water Data'!D26)))</f>
        <v/>
      </c>
      <c r="BV32" s="271" t="str">
        <f ca="true">+IF(OFFSET('Water Data'!$E$27,0,10*ROW('Water Data'!E26))="","",OFFSET('Water Data'!$E$27,0,10*ROW('Water Data'!E26)))</f>
        <v/>
      </c>
      <c r="BW32" s="271" t="str">
        <f ca="true">+IF(OFFSET('Water Data'!$E$28,0,10*ROW('Water Data'!E26))="","",OFFSET('Water Data'!$E$28,0,10*ROW('Water Data'!E26)))</f>
        <v/>
      </c>
      <c r="BX32" s="271" t="str">
        <f ca="true">+IF(OFFSET('Water Data'!$E$29,0,10*ROW('Water Data'!E26))="","",OFFSET('Water Data'!$E$29,0,10*ROW('Water Data'!E26)))</f>
        <v/>
      </c>
      <c r="BY32" s="271" t="str">
        <f ca="true">+IF(OFFSET('Water Data'!$F$27,0,10*ROW('Water Data'!F26))="","",OFFSET('Water Data'!$F$27,0,10*ROW('Water Data'!F26)))</f>
        <v/>
      </c>
      <c r="BZ32" s="271" t="str">
        <f ca="true">+IF(OFFSET('Water Data'!$F$28,0,10*ROW('Water Data'!F26))="","",OFFSET('Water Data'!$F$28,0,10*ROW('Water Data'!F26)))</f>
        <v/>
      </c>
      <c r="CA32" s="271" t="str">
        <f ca="true">+IF(OFFSET('Water Data'!$F$29,0,10*ROW('Water Data'!F26))="","",OFFSET('Water Data'!$F$29,0,10*ROW('Water Data'!F26)))</f>
        <v/>
      </c>
      <c r="CB32" s="271" t="str">
        <f ca="true">+IF(OFFSET('Water Data'!$G$27,0,10*ROW('Water Data'!G26))="","",OFFSET('Water Data'!$G$27,0,10*ROW('Water Data'!G26)))</f>
        <v/>
      </c>
      <c r="CC32" s="271" t="str">
        <f ca="true">+IF(OFFSET('Water Data'!$G$28,0,10*ROW('Water Data'!G26))="","",OFFSET('Water Data'!$G$28,0,10*ROW('Water Data'!G26)))</f>
        <v/>
      </c>
      <c r="CD32" s="271" t="str">
        <f ca="true">+IF(OFFSET('Water Data'!$G$29,0,10*ROW('Water Data'!G26))="","",OFFSET('Water Data'!$G$29,0,10*ROW('Water Data'!G26)))</f>
        <v/>
      </c>
      <c r="CE32" s="271" t="str">
        <f ca="true">+IF(OFFSET('Water Data'!$H$27,0,10*ROW('Water Data'!H26))="","",OFFSET('Water Data'!$H$27,0,10*ROW('Water Data'!H26)))</f>
        <v/>
      </c>
      <c r="CF32" s="271" t="str">
        <f ca="true">+IF(OFFSET('Water Data'!$H$28,0,10*ROW('Water Data'!H26))="","",OFFSET('Water Data'!$H$28,0,10*ROW('Water Data'!H26)))</f>
        <v/>
      </c>
      <c r="CG32" s="271" t="str">
        <f ca="true">+IF(OFFSET('Water Data'!$H$29,0,10*ROW('Water Data'!H26))="","",OFFSET('Water Data'!$H$29,0,10*ROW('Water Data'!H26)))</f>
        <v/>
      </c>
      <c r="CH32" s="271" t="str">
        <f ca="true">+IF(OFFSET('Water Data'!$I$27,0,10*ROW('Water Data'!I26))="","",OFFSET('Water Data'!$I$27,0,10*ROW('Water Data'!I26)))</f>
        <v/>
      </c>
      <c r="CI32" s="271" t="str">
        <f ca="true">+IF(OFFSET('Water Data'!$I$28,0,10*ROW('Water Data'!I26))="","",OFFSET('Water Data'!$I$28,0,10*ROW('Water Data'!I26)))</f>
        <v/>
      </c>
      <c r="CJ32" s="271" t="str">
        <f ca="true">+IF(OFFSET('Water Data'!$I$29,0,10*ROW('Water Data'!I26))="","",OFFSET('Water Data'!$I$29,0,10*ROW('Water Data'!I26)))</f>
        <v/>
      </c>
      <c r="CK32" s="271" t="str">
        <f ca="true">+IF(OFFSET('Sanitation Data'!$D$28,0,10*ROW('Sanitation Data'!D26))="","",OFFSET('Sanitation Data'!$D$28,0,10*ROW('Sanitation Data'!D26)))</f>
        <v/>
      </c>
      <c r="CL32" s="271" t="str">
        <f ca="true">+IF(OFFSET('Sanitation Data'!$D$29,0,10*ROW('Sanitation Data'!D26))="","",OFFSET('Sanitation Data'!$D$29,0,10*ROW('Sanitation Data'!D26)))</f>
        <v/>
      </c>
      <c r="CM32" s="271" t="str">
        <f ca="true">+IF(OFFSET('Sanitation Data'!$D$30,0,10*ROW('Sanitation Data'!D26))="","",OFFSET('Sanitation Data'!$D$30,0,10*ROW('Sanitation Data'!D26)))</f>
        <v/>
      </c>
      <c r="CN32" s="271" t="str">
        <f ca="true">+IF(OFFSET('Sanitation Data'!$D$31,0,10*ROW('Sanitation Data'!D26))="","",OFFSET('Sanitation Data'!$D$31,0,10*ROW('Sanitation Data'!D26)))</f>
        <v/>
      </c>
      <c r="CO32" s="271" t="str">
        <f ca="true">+IF(OFFSET('Sanitation Data'!$D$32,0,10*ROW('Sanitation Data'!D26))="","",OFFSET('Sanitation Data'!$D$32,0,10*ROW('Sanitation Data'!D26)))</f>
        <v/>
      </c>
      <c r="CP32" s="271" t="str">
        <f ca="true">+IF(OFFSET('Sanitation Data'!$E$28,0,10*ROW('Sanitation Data'!E26))="","",OFFSET('Sanitation Data'!$E$28,0,10*ROW('Sanitation Data'!E26)))</f>
        <v/>
      </c>
      <c r="CQ32" s="271" t="str">
        <f ca="true">+IF(OFFSET('Sanitation Data'!$E$29,0,10*ROW('Sanitation Data'!E26))="","",OFFSET('Sanitation Data'!$E$29,0,10*ROW('Sanitation Data'!E26)))</f>
        <v/>
      </c>
      <c r="CR32" s="271" t="str">
        <f ca="true">+IF(OFFSET('Sanitation Data'!$E$30,0,10*ROW('Sanitation Data'!E26))="","",OFFSET('Sanitation Data'!$E$30,0,10*ROW('Sanitation Data'!E26)))</f>
        <v/>
      </c>
      <c r="CS32" s="271" t="str">
        <f ca="true">+IF(OFFSET('Sanitation Data'!$E$31,0,10*ROW('Sanitation Data'!E26))="","",OFFSET('Sanitation Data'!$E$31,0,10*ROW('Sanitation Data'!E26)))</f>
        <v/>
      </c>
      <c r="CT32" s="271" t="str">
        <f ca="true">+IF(OFFSET('Sanitation Data'!$E$32,0,10*ROW('Sanitation Data'!E26))="","",OFFSET('Sanitation Data'!$E$32,0,10*ROW('Sanitation Data'!E26)))</f>
        <v/>
      </c>
      <c r="CU32" s="271" t="str">
        <f ca="true">+IF(OFFSET('Sanitation Data'!$F$28,0,10*ROW('Sanitation Data'!F26))="","",OFFSET('Sanitation Data'!$F$28,0,10*ROW('Sanitation Data'!F26)))</f>
        <v/>
      </c>
      <c r="CV32" s="271" t="str">
        <f ca="true">+IF(OFFSET('Sanitation Data'!$F$29,0,10*ROW('Sanitation Data'!F26))="","",OFFSET('Sanitation Data'!$F$29,0,10*ROW('Sanitation Data'!F26)))</f>
        <v/>
      </c>
      <c r="CW32" s="271" t="str">
        <f ca="true">+IF(OFFSET('Sanitation Data'!$F$30,0,10*ROW('Sanitation Data'!F26))="","",OFFSET('Sanitation Data'!$F$30,0,10*ROW('Sanitation Data'!F26)))</f>
        <v/>
      </c>
      <c r="CX32" s="271" t="str">
        <f ca="true">+IF(OFFSET('Sanitation Data'!$F$31,0,10*ROW('Sanitation Data'!F26))="","",OFFSET('Sanitation Data'!$F$31,0,10*ROW('Sanitation Data'!F26)))</f>
        <v/>
      </c>
      <c r="CY32" s="271" t="str">
        <f ca="true">+IF(OFFSET('Sanitation Data'!$F$32,0,10*ROW('Sanitation Data'!F26))="","",OFFSET('Sanitation Data'!$F$32,0,10*ROW('Sanitation Data'!F26)))</f>
        <v/>
      </c>
      <c r="CZ32" s="271" t="str">
        <f ca="true">+IF(OFFSET('Sanitation Data'!$G$28,0,10*ROW('Sanitation Data'!G26))="","",OFFSET('Sanitation Data'!$G$28,0,10*ROW('Sanitation Data'!G26)))</f>
        <v/>
      </c>
      <c r="DA32" s="271" t="str">
        <f ca="true">+IF(OFFSET('Sanitation Data'!$G$29,0,10*ROW('Sanitation Data'!G26))="","",OFFSET('Sanitation Data'!$G$29,0,10*ROW('Sanitation Data'!G26)))</f>
        <v/>
      </c>
      <c r="DB32" s="271" t="str">
        <f ca="true">+IF(OFFSET('Sanitation Data'!$G$30,0,10*ROW('Sanitation Data'!G26))="","",OFFSET('Sanitation Data'!$G$30,0,10*ROW('Sanitation Data'!G26)))</f>
        <v/>
      </c>
      <c r="DC32" s="271" t="str">
        <f ca="true">+IF(OFFSET('Sanitation Data'!$G$31,0,10*ROW('Sanitation Data'!G26))="","",OFFSET('Sanitation Data'!$G$31,0,10*ROW('Sanitation Data'!G26)))</f>
        <v/>
      </c>
      <c r="DD32" s="271" t="str">
        <f ca="true">+IF(OFFSET('Sanitation Data'!$G$32,0,10*ROW('Sanitation Data'!G26))="","",OFFSET('Sanitation Data'!$G$32,0,10*ROW('Sanitation Data'!G26)))</f>
        <v/>
      </c>
      <c r="DE32" s="271" t="str">
        <f ca="true">+IF(OFFSET('Sanitation Data'!$H$28,0,10*ROW('Sanitation Data'!H26))="","",OFFSET('Sanitation Data'!$H$28,0,10*ROW('Sanitation Data'!H26)))</f>
        <v/>
      </c>
      <c r="DF32" s="271" t="str">
        <f ca="true">+IF(OFFSET('Sanitation Data'!$H$29,0,10*ROW('Sanitation Data'!H26))="","",OFFSET('Sanitation Data'!$H$29,0,10*ROW('Sanitation Data'!H26)))</f>
        <v/>
      </c>
      <c r="DG32" s="271" t="str">
        <f ca="true">+IF(OFFSET('Sanitation Data'!$H$30,0,10*ROW('Sanitation Data'!H26))="","",OFFSET('Sanitation Data'!$H$30,0,10*ROW('Sanitation Data'!H26)))</f>
        <v/>
      </c>
      <c r="DH32" s="271" t="str">
        <f ca="true">+IF(OFFSET('Sanitation Data'!$H$31,0,10*ROW('Sanitation Data'!H26))="","",OFFSET('Sanitation Data'!$H$31,0,10*ROW('Sanitation Data'!H26)))</f>
        <v/>
      </c>
      <c r="DI32" s="271" t="str">
        <f ca="true">+IF(OFFSET('Sanitation Data'!$H$32,0,10*ROW('Sanitation Data'!H26))="","",OFFSET('Sanitation Data'!$H$32,0,10*ROW('Sanitation Data'!H26)))</f>
        <v/>
      </c>
      <c r="DJ32" s="271" t="str">
        <f ca="true">+IF(OFFSET('Sanitation Data'!$I$28,0,10*ROW('Sanitation Data'!I26))="","",OFFSET('Sanitation Data'!$I$28,0,10*ROW('Sanitation Data'!I26)))</f>
        <v/>
      </c>
      <c r="DK32" s="271" t="str">
        <f ca="true">+IF(OFFSET('Sanitation Data'!$I$29,0,10*ROW('Sanitation Data'!I26))="","",OFFSET('Sanitation Data'!$I$29,0,10*ROW('Sanitation Data'!I26)))</f>
        <v/>
      </c>
      <c r="DL32" s="271" t="str">
        <f ca="true">+IF(OFFSET('Sanitation Data'!$I$30,0,10*ROW('Sanitation Data'!I26))="","",OFFSET('Sanitation Data'!$I$30,0,10*ROW('Sanitation Data'!I26)))</f>
        <v/>
      </c>
      <c r="DM32" s="271" t="str">
        <f ca="true">+IF(OFFSET('Sanitation Data'!$I$31,0,10*ROW('Sanitation Data'!I26))="","",OFFSET('Sanitation Data'!$I$31,0,10*ROW('Sanitation Data'!I26)))</f>
        <v/>
      </c>
      <c r="DN32" s="271" t="str">
        <f ca="true">+IF(OFFSET('Sanitation Data'!$I$32,0,10*ROW('Sanitation Data'!I26))="","",OFFSET('Sanitation Data'!$I$32,0,10*ROW('Sanitation Data'!I26)))</f>
        <v/>
      </c>
      <c r="DO32" s="271" t="str">
        <f ca="true">+IF(OFFSET('Hygiene Data'!$D$11,0,10*ROW('Hygiene Data'!D26))="","",OFFSET('Hygiene Data'!$D$11,0,10*ROW('Hygiene Data'!D26)))</f>
        <v/>
      </c>
      <c r="DP32" s="271" t="str">
        <f ca="true">+IF(OFFSET('Hygiene Data'!$D$12,0,10*ROW('Hygiene Data'!D26))="","",OFFSET('Hygiene Data'!$D$12,0,10*ROW('Hygiene Data'!D26)))</f>
        <v/>
      </c>
      <c r="DQ32" s="271" t="str">
        <f ca="true">+IF(OFFSET('Hygiene Data'!$D$13,0,10*ROW('Hygiene Data'!D26))="","",OFFSET('Hygiene Data'!$D$13,0,10*ROW('Hygiene Data'!D26)))</f>
        <v/>
      </c>
      <c r="DR32" s="271" t="str">
        <f ca="true">+IF(OFFSET('Hygiene Data'!$E$11,0,10*ROW('Hygiene Data'!E26))="","",OFFSET('Hygiene Data'!$E$11,0,10*ROW('Hygiene Data'!E26)))</f>
        <v/>
      </c>
      <c r="DS32" s="271" t="str">
        <f ca="true">+IF(OFFSET('Hygiene Data'!$E$12,0,10*ROW('Hygiene Data'!E26))="","",OFFSET('Hygiene Data'!$E$12,0,10*ROW('Hygiene Data'!E26)))</f>
        <v/>
      </c>
      <c r="DT32" s="271" t="str">
        <f ca="true">+IF(OFFSET('Hygiene Data'!$E$13,0,10*ROW('Hygiene Data'!E26))="","",OFFSET('Hygiene Data'!$E$13,0,10*ROW('Hygiene Data'!E26)))</f>
        <v/>
      </c>
      <c r="DU32" s="271" t="str">
        <f ca="true">+IF(OFFSET('Hygiene Data'!$F$11,0,10*ROW('Hygiene Data'!F26))="","",OFFSET('Hygiene Data'!$F$11,0,10*ROW('Hygiene Data'!F26)))</f>
        <v/>
      </c>
      <c r="DV32" s="271" t="str">
        <f ca="true">+IF(OFFSET('Hygiene Data'!$F$12,0,10*ROW('Hygiene Data'!F26))="","",OFFSET('Hygiene Data'!$F$12,0,10*ROW('Hygiene Data'!F26)))</f>
        <v/>
      </c>
      <c r="DW32" s="271" t="str">
        <f ca="true">+IF(OFFSET('Hygiene Data'!$F$13,0,10*ROW('Hygiene Data'!F26))="","",OFFSET('Hygiene Data'!$F$13,0,10*ROW('Hygiene Data'!F26)))</f>
        <v/>
      </c>
      <c r="DX32" s="271" t="str">
        <f ca="true">+IF(OFFSET('Hygiene Data'!$G$11,0,10*ROW('Hygiene Data'!G26))="","",OFFSET('Hygiene Data'!$G$11,0,10*ROW('Hygiene Data'!G26)))</f>
        <v/>
      </c>
      <c r="DY32" s="271" t="str">
        <f ca="true">+IF(OFFSET('Hygiene Data'!$G$12,0,10*ROW('Hygiene Data'!G26))="","",OFFSET('Hygiene Data'!$G$12,0,10*ROW('Hygiene Data'!G26)))</f>
        <v/>
      </c>
      <c r="DZ32" s="271" t="str">
        <f ca="true">+IF(OFFSET('Hygiene Data'!$G$13,0,10*ROW('Hygiene Data'!G26))="","",OFFSET('Hygiene Data'!$G$13,0,10*ROW('Hygiene Data'!G26)))</f>
        <v/>
      </c>
      <c r="EA32" s="271" t="str">
        <f ca="true">+IF(OFFSET('Hygiene Data'!$H$11,0,10*ROW('Hygiene Data'!H26))="","",OFFSET('Hygiene Data'!$H$11,0,10*ROW('Hygiene Data'!H26)))</f>
        <v/>
      </c>
      <c r="EB32" s="271" t="str">
        <f ca="true">+IF(OFFSET('Hygiene Data'!$H$12,0,10*ROW('Hygiene Data'!H26))="","",OFFSET('Hygiene Data'!$H$12,0,10*ROW('Hygiene Data'!H26)))</f>
        <v/>
      </c>
      <c r="EC32" s="271" t="str">
        <f ca="true">+IF(OFFSET('Hygiene Data'!$H$13,0,10*ROW('Hygiene Data'!H26))="","",OFFSET('Hygiene Data'!$H$13,0,10*ROW('Hygiene Data'!H26)))</f>
        <v/>
      </c>
      <c r="ED32" s="271" t="str">
        <f ca="true">+IF(OFFSET('Hygiene Data'!$I$11,0,10*ROW('Hygiene Data'!I26))="","",OFFSET('Hygiene Data'!$I$11,0,10*ROW('Hygiene Data'!I26)))</f>
        <v/>
      </c>
      <c r="EE32" s="271" t="str">
        <f ca="true">+IF(OFFSET('Hygiene Data'!$I$12,0,10*ROW('Hygiene Data'!I26))="","",OFFSET('Hygiene Data'!$I$12,0,10*ROW('Hygiene Data'!I26)))</f>
        <v/>
      </c>
      <c r="EF32" s="271" t="str">
        <f ca="true">+IF(OFFSET('Hygiene Data'!$I$13,0,10*ROW('Hygiene Data'!I26))="","",OFFSET('Hygiene Data'!$I$13,0,10*ROW('Hygiene Data'!I26)))</f>
        <v/>
      </c>
    </row>
    <row xmlns:x14ac="http://schemas.microsoft.com/office/spreadsheetml/2009/9/ac" r="33" x14ac:dyDescent="0.2">
      <c r="A33" s="35" t="str">
        <f ca="true">+IF(OFFSET('Water Data'!$B$2,0,10*ROW('Water Data'!E27))="","",OFFSET('Water Data'!$B$2,0,10*ROW('Water Data'!E27)))</f>
        <v/>
      </c>
      <c r="B33" s="35" t="str">
        <f ca="true">+IF(OFFSET('Water Data'!$C$2,0,10*ROW('Water Data'!F27))="","",OFFSET('Water Data'!$C$2,0,10*ROW('Water Data'!F27)))</f>
        <v/>
      </c>
      <c r="C33" s="327" t="str">
        <f t="shared" ca="true" si="0"/>
        <v/>
      </c>
      <c r="D33" s="91"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1"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1"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1"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1"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1"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1"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1"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1"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1"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1"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1"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1"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1"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1"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1"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1"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1"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2"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2"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2"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2"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2"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2"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2"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2"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2"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2"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2"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2"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2"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2"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2"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2"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2"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2"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2"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2"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2"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2"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2"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2"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2"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2"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2"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2"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2"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2"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3"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3"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3"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3"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3"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3"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3"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3"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3"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3"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3"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3"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3"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3"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3"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3"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3"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3"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1"/>
      <c r="BS33" s="271" t="str">
        <f ca="true">+IF(OFFSET('Water Data'!$D$27,0,10*ROW('Water Data'!D27))="","",OFFSET('Water Data'!$D$27,0,10*ROW('Water Data'!D27)))</f>
        <v/>
      </c>
      <c r="BT33" s="271" t="str">
        <f ca="true">+IF(OFFSET('Water Data'!$D$28,0,10*ROW('Water Data'!D27))="","",OFFSET('Water Data'!$D$28,0,10*ROW('Water Data'!D27)))</f>
        <v/>
      </c>
      <c r="BU33" s="271" t="str">
        <f ca="true">+IF(OFFSET('Water Data'!$D$29,0,10*ROW('Water Data'!D27))="","",OFFSET('Water Data'!$D$29,0,10*ROW('Water Data'!D27)))</f>
        <v/>
      </c>
      <c r="BV33" s="271" t="str">
        <f ca="true">+IF(OFFSET('Water Data'!$E$27,0,10*ROW('Water Data'!E27))="","",OFFSET('Water Data'!$E$27,0,10*ROW('Water Data'!E27)))</f>
        <v/>
      </c>
      <c r="BW33" s="271" t="str">
        <f ca="true">+IF(OFFSET('Water Data'!$E$28,0,10*ROW('Water Data'!E27))="","",OFFSET('Water Data'!$E$28,0,10*ROW('Water Data'!E27)))</f>
        <v/>
      </c>
      <c r="BX33" s="271" t="str">
        <f ca="true">+IF(OFFSET('Water Data'!$E$29,0,10*ROW('Water Data'!E27))="","",OFFSET('Water Data'!$E$29,0,10*ROW('Water Data'!E27)))</f>
        <v/>
      </c>
      <c r="BY33" s="271" t="str">
        <f ca="true">+IF(OFFSET('Water Data'!$F$27,0,10*ROW('Water Data'!F27))="","",OFFSET('Water Data'!$F$27,0,10*ROW('Water Data'!F27)))</f>
        <v/>
      </c>
      <c r="BZ33" s="271" t="str">
        <f ca="true">+IF(OFFSET('Water Data'!$F$28,0,10*ROW('Water Data'!F27))="","",OFFSET('Water Data'!$F$28,0,10*ROW('Water Data'!F27)))</f>
        <v/>
      </c>
      <c r="CA33" s="271" t="str">
        <f ca="true">+IF(OFFSET('Water Data'!$F$29,0,10*ROW('Water Data'!F27))="","",OFFSET('Water Data'!$F$29,0,10*ROW('Water Data'!F27)))</f>
        <v/>
      </c>
      <c r="CB33" s="271" t="str">
        <f ca="true">+IF(OFFSET('Water Data'!$G$27,0,10*ROW('Water Data'!G27))="","",OFFSET('Water Data'!$G$27,0,10*ROW('Water Data'!G27)))</f>
        <v/>
      </c>
      <c r="CC33" s="271" t="str">
        <f ca="true">+IF(OFFSET('Water Data'!$G$28,0,10*ROW('Water Data'!G27))="","",OFFSET('Water Data'!$G$28,0,10*ROW('Water Data'!G27)))</f>
        <v/>
      </c>
      <c r="CD33" s="271" t="str">
        <f ca="true">+IF(OFFSET('Water Data'!$G$29,0,10*ROW('Water Data'!G27))="","",OFFSET('Water Data'!$G$29,0,10*ROW('Water Data'!G27)))</f>
        <v/>
      </c>
      <c r="CE33" s="271" t="str">
        <f ca="true">+IF(OFFSET('Water Data'!$H$27,0,10*ROW('Water Data'!H27))="","",OFFSET('Water Data'!$H$27,0,10*ROW('Water Data'!H27)))</f>
        <v/>
      </c>
      <c r="CF33" s="271" t="str">
        <f ca="true">+IF(OFFSET('Water Data'!$H$28,0,10*ROW('Water Data'!H27))="","",OFFSET('Water Data'!$H$28,0,10*ROW('Water Data'!H27)))</f>
        <v/>
      </c>
      <c r="CG33" s="271" t="str">
        <f ca="true">+IF(OFFSET('Water Data'!$H$29,0,10*ROW('Water Data'!H27))="","",OFFSET('Water Data'!$H$29,0,10*ROW('Water Data'!H27)))</f>
        <v/>
      </c>
      <c r="CH33" s="271" t="str">
        <f ca="true">+IF(OFFSET('Water Data'!$I$27,0,10*ROW('Water Data'!I27))="","",OFFSET('Water Data'!$I$27,0,10*ROW('Water Data'!I27)))</f>
        <v/>
      </c>
      <c r="CI33" s="271" t="str">
        <f ca="true">+IF(OFFSET('Water Data'!$I$28,0,10*ROW('Water Data'!I27))="","",OFFSET('Water Data'!$I$28,0,10*ROW('Water Data'!I27)))</f>
        <v/>
      </c>
      <c r="CJ33" s="271" t="str">
        <f ca="true">+IF(OFFSET('Water Data'!$I$29,0,10*ROW('Water Data'!I27))="","",OFFSET('Water Data'!$I$29,0,10*ROW('Water Data'!I27)))</f>
        <v/>
      </c>
      <c r="CK33" s="271" t="str">
        <f ca="true">+IF(OFFSET('Sanitation Data'!$D$28,0,10*ROW('Sanitation Data'!D27))="","",OFFSET('Sanitation Data'!$D$28,0,10*ROW('Sanitation Data'!D27)))</f>
        <v/>
      </c>
      <c r="CL33" s="271" t="str">
        <f ca="true">+IF(OFFSET('Sanitation Data'!$D$29,0,10*ROW('Sanitation Data'!D27))="","",OFFSET('Sanitation Data'!$D$29,0,10*ROW('Sanitation Data'!D27)))</f>
        <v/>
      </c>
      <c r="CM33" s="271" t="str">
        <f ca="true">+IF(OFFSET('Sanitation Data'!$D$30,0,10*ROW('Sanitation Data'!D27))="","",OFFSET('Sanitation Data'!$D$30,0,10*ROW('Sanitation Data'!D27)))</f>
        <v/>
      </c>
      <c r="CN33" s="271" t="str">
        <f ca="true">+IF(OFFSET('Sanitation Data'!$D$31,0,10*ROW('Sanitation Data'!D27))="","",OFFSET('Sanitation Data'!$D$31,0,10*ROW('Sanitation Data'!D27)))</f>
        <v/>
      </c>
      <c r="CO33" s="271" t="str">
        <f ca="true">+IF(OFFSET('Sanitation Data'!$D$32,0,10*ROW('Sanitation Data'!D27))="","",OFFSET('Sanitation Data'!$D$32,0,10*ROW('Sanitation Data'!D27)))</f>
        <v/>
      </c>
      <c r="CP33" s="271" t="str">
        <f ca="true">+IF(OFFSET('Sanitation Data'!$E$28,0,10*ROW('Sanitation Data'!E27))="","",OFFSET('Sanitation Data'!$E$28,0,10*ROW('Sanitation Data'!E27)))</f>
        <v/>
      </c>
      <c r="CQ33" s="271" t="str">
        <f ca="true">+IF(OFFSET('Sanitation Data'!$E$29,0,10*ROW('Sanitation Data'!E27))="","",OFFSET('Sanitation Data'!$E$29,0,10*ROW('Sanitation Data'!E27)))</f>
        <v/>
      </c>
      <c r="CR33" s="271" t="str">
        <f ca="true">+IF(OFFSET('Sanitation Data'!$E$30,0,10*ROW('Sanitation Data'!E27))="","",OFFSET('Sanitation Data'!$E$30,0,10*ROW('Sanitation Data'!E27)))</f>
        <v/>
      </c>
      <c r="CS33" s="271" t="str">
        <f ca="true">+IF(OFFSET('Sanitation Data'!$E$31,0,10*ROW('Sanitation Data'!E27))="","",OFFSET('Sanitation Data'!$E$31,0,10*ROW('Sanitation Data'!E27)))</f>
        <v/>
      </c>
      <c r="CT33" s="271" t="str">
        <f ca="true">+IF(OFFSET('Sanitation Data'!$E$32,0,10*ROW('Sanitation Data'!E27))="","",OFFSET('Sanitation Data'!$E$32,0,10*ROW('Sanitation Data'!E27)))</f>
        <v/>
      </c>
      <c r="CU33" s="271" t="str">
        <f ca="true">+IF(OFFSET('Sanitation Data'!$F$28,0,10*ROW('Sanitation Data'!F27))="","",OFFSET('Sanitation Data'!$F$28,0,10*ROW('Sanitation Data'!F27)))</f>
        <v/>
      </c>
      <c r="CV33" s="271" t="str">
        <f ca="true">+IF(OFFSET('Sanitation Data'!$F$29,0,10*ROW('Sanitation Data'!F27))="","",OFFSET('Sanitation Data'!$F$29,0,10*ROW('Sanitation Data'!F27)))</f>
        <v/>
      </c>
      <c r="CW33" s="271" t="str">
        <f ca="true">+IF(OFFSET('Sanitation Data'!$F$30,0,10*ROW('Sanitation Data'!F27))="","",OFFSET('Sanitation Data'!$F$30,0,10*ROW('Sanitation Data'!F27)))</f>
        <v/>
      </c>
      <c r="CX33" s="271" t="str">
        <f ca="true">+IF(OFFSET('Sanitation Data'!$F$31,0,10*ROW('Sanitation Data'!F27))="","",OFFSET('Sanitation Data'!$F$31,0,10*ROW('Sanitation Data'!F27)))</f>
        <v/>
      </c>
      <c r="CY33" s="271" t="str">
        <f ca="true">+IF(OFFSET('Sanitation Data'!$F$32,0,10*ROW('Sanitation Data'!F27))="","",OFFSET('Sanitation Data'!$F$32,0,10*ROW('Sanitation Data'!F27)))</f>
        <v/>
      </c>
      <c r="CZ33" s="271" t="str">
        <f ca="true">+IF(OFFSET('Sanitation Data'!$G$28,0,10*ROW('Sanitation Data'!G27))="","",OFFSET('Sanitation Data'!$G$28,0,10*ROW('Sanitation Data'!G27)))</f>
        <v/>
      </c>
      <c r="DA33" s="271" t="str">
        <f ca="true">+IF(OFFSET('Sanitation Data'!$G$29,0,10*ROW('Sanitation Data'!G27))="","",OFFSET('Sanitation Data'!$G$29,0,10*ROW('Sanitation Data'!G27)))</f>
        <v/>
      </c>
      <c r="DB33" s="271" t="str">
        <f ca="true">+IF(OFFSET('Sanitation Data'!$G$30,0,10*ROW('Sanitation Data'!G27))="","",OFFSET('Sanitation Data'!$G$30,0,10*ROW('Sanitation Data'!G27)))</f>
        <v/>
      </c>
      <c r="DC33" s="271" t="str">
        <f ca="true">+IF(OFFSET('Sanitation Data'!$G$31,0,10*ROW('Sanitation Data'!G27))="","",OFFSET('Sanitation Data'!$G$31,0,10*ROW('Sanitation Data'!G27)))</f>
        <v/>
      </c>
      <c r="DD33" s="271" t="str">
        <f ca="true">+IF(OFFSET('Sanitation Data'!$G$32,0,10*ROW('Sanitation Data'!G27))="","",OFFSET('Sanitation Data'!$G$32,0,10*ROW('Sanitation Data'!G27)))</f>
        <v/>
      </c>
      <c r="DE33" s="271" t="str">
        <f ca="true">+IF(OFFSET('Sanitation Data'!$H$28,0,10*ROW('Sanitation Data'!H27))="","",OFFSET('Sanitation Data'!$H$28,0,10*ROW('Sanitation Data'!H27)))</f>
        <v/>
      </c>
      <c r="DF33" s="271" t="str">
        <f ca="true">+IF(OFFSET('Sanitation Data'!$H$29,0,10*ROW('Sanitation Data'!H27))="","",OFFSET('Sanitation Data'!$H$29,0,10*ROW('Sanitation Data'!H27)))</f>
        <v/>
      </c>
      <c r="DG33" s="271" t="str">
        <f ca="true">+IF(OFFSET('Sanitation Data'!$H$30,0,10*ROW('Sanitation Data'!H27))="","",OFFSET('Sanitation Data'!$H$30,0,10*ROW('Sanitation Data'!H27)))</f>
        <v/>
      </c>
      <c r="DH33" s="271" t="str">
        <f ca="true">+IF(OFFSET('Sanitation Data'!$H$31,0,10*ROW('Sanitation Data'!H27))="","",OFFSET('Sanitation Data'!$H$31,0,10*ROW('Sanitation Data'!H27)))</f>
        <v/>
      </c>
      <c r="DI33" s="271" t="str">
        <f ca="true">+IF(OFFSET('Sanitation Data'!$H$32,0,10*ROW('Sanitation Data'!H27))="","",OFFSET('Sanitation Data'!$H$32,0,10*ROW('Sanitation Data'!H27)))</f>
        <v/>
      </c>
      <c r="DJ33" s="271" t="str">
        <f ca="true">+IF(OFFSET('Sanitation Data'!$I$28,0,10*ROW('Sanitation Data'!I27))="","",OFFSET('Sanitation Data'!$I$28,0,10*ROW('Sanitation Data'!I27)))</f>
        <v/>
      </c>
      <c r="DK33" s="271" t="str">
        <f ca="true">+IF(OFFSET('Sanitation Data'!$I$29,0,10*ROW('Sanitation Data'!I27))="","",OFFSET('Sanitation Data'!$I$29,0,10*ROW('Sanitation Data'!I27)))</f>
        <v/>
      </c>
      <c r="DL33" s="271" t="str">
        <f ca="true">+IF(OFFSET('Sanitation Data'!$I$30,0,10*ROW('Sanitation Data'!I27))="","",OFFSET('Sanitation Data'!$I$30,0,10*ROW('Sanitation Data'!I27)))</f>
        <v/>
      </c>
      <c r="DM33" s="271" t="str">
        <f ca="true">+IF(OFFSET('Sanitation Data'!$I$31,0,10*ROW('Sanitation Data'!I27))="","",OFFSET('Sanitation Data'!$I$31,0,10*ROW('Sanitation Data'!I27)))</f>
        <v/>
      </c>
      <c r="DN33" s="271" t="str">
        <f ca="true">+IF(OFFSET('Sanitation Data'!$I$32,0,10*ROW('Sanitation Data'!I27))="","",OFFSET('Sanitation Data'!$I$32,0,10*ROW('Sanitation Data'!I27)))</f>
        <v/>
      </c>
      <c r="DO33" s="271" t="str">
        <f ca="true">+IF(OFFSET('Hygiene Data'!$D$11,0,10*ROW('Hygiene Data'!D27))="","",OFFSET('Hygiene Data'!$D$11,0,10*ROW('Hygiene Data'!D27)))</f>
        <v/>
      </c>
      <c r="DP33" s="271" t="str">
        <f ca="true">+IF(OFFSET('Hygiene Data'!$D$12,0,10*ROW('Hygiene Data'!D27))="","",OFFSET('Hygiene Data'!$D$12,0,10*ROW('Hygiene Data'!D27)))</f>
        <v/>
      </c>
      <c r="DQ33" s="271" t="str">
        <f ca="true">+IF(OFFSET('Hygiene Data'!$D$13,0,10*ROW('Hygiene Data'!D27))="","",OFFSET('Hygiene Data'!$D$13,0,10*ROW('Hygiene Data'!D27)))</f>
        <v/>
      </c>
      <c r="DR33" s="271" t="str">
        <f ca="true">+IF(OFFSET('Hygiene Data'!$E$11,0,10*ROW('Hygiene Data'!E27))="","",OFFSET('Hygiene Data'!$E$11,0,10*ROW('Hygiene Data'!E27)))</f>
        <v/>
      </c>
      <c r="DS33" s="271" t="str">
        <f ca="true">+IF(OFFSET('Hygiene Data'!$E$12,0,10*ROW('Hygiene Data'!E27))="","",OFFSET('Hygiene Data'!$E$12,0,10*ROW('Hygiene Data'!E27)))</f>
        <v/>
      </c>
      <c r="DT33" s="271" t="str">
        <f ca="true">+IF(OFFSET('Hygiene Data'!$E$13,0,10*ROW('Hygiene Data'!E27))="","",OFFSET('Hygiene Data'!$E$13,0,10*ROW('Hygiene Data'!E27)))</f>
        <v/>
      </c>
      <c r="DU33" s="271" t="str">
        <f ca="true">+IF(OFFSET('Hygiene Data'!$F$11,0,10*ROW('Hygiene Data'!F27))="","",OFFSET('Hygiene Data'!$F$11,0,10*ROW('Hygiene Data'!F27)))</f>
        <v/>
      </c>
      <c r="DV33" s="271" t="str">
        <f ca="true">+IF(OFFSET('Hygiene Data'!$F$12,0,10*ROW('Hygiene Data'!F27))="","",OFFSET('Hygiene Data'!$F$12,0,10*ROW('Hygiene Data'!F27)))</f>
        <v/>
      </c>
      <c r="DW33" s="271" t="str">
        <f ca="true">+IF(OFFSET('Hygiene Data'!$F$13,0,10*ROW('Hygiene Data'!F27))="","",OFFSET('Hygiene Data'!$F$13,0,10*ROW('Hygiene Data'!F27)))</f>
        <v/>
      </c>
      <c r="DX33" s="271" t="str">
        <f ca="true">+IF(OFFSET('Hygiene Data'!$G$11,0,10*ROW('Hygiene Data'!G27))="","",OFFSET('Hygiene Data'!$G$11,0,10*ROW('Hygiene Data'!G27)))</f>
        <v/>
      </c>
      <c r="DY33" s="271" t="str">
        <f ca="true">+IF(OFFSET('Hygiene Data'!$G$12,0,10*ROW('Hygiene Data'!G27))="","",OFFSET('Hygiene Data'!$G$12,0,10*ROW('Hygiene Data'!G27)))</f>
        <v/>
      </c>
      <c r="DZ33" s="271" t="str">
        <f ca="true">+IF(OFFSET('Hygiene Data'!$G$13,0,10*ROW('Hygiene Data'!G27))="","",OFFSET('Hygiene Data'!$G$13,0,10*ROW('Hygiene Data'!G27)))</f>
        <v/>
      </c>
      <c r="EA33" s="271" t="str">
        <f ca="true">+IF(OFFSET('Hygiene Data'!$H$11,0,10*ROW('Hygiene Data'!H27))="","",OFFSET('Hygiene Data'!$H$11,0,10*ROW('Hygiene Data'!H27)))</f>
        <v/>
      </c>
      <c r="EB33" s="271" t="str">
        <f ca="true">+IF(OFFSET('Hygiene Data'!$H$12,0,10*ROW('Hygiene Data'!H27))="","",OFFSET('Hygiene Data'!$H$12,0,10*ROW('Hygiene Data'!H27)))</f>
        <v/>
      </c>
      <c r="EC33" s="271" t="str">
        <f ca="true">+IF(OFFSET('Hygiene Data'!$H$13,0,10*ROW('Hygiene Data'!H27))="","",OFFSET('Hygiene Data'!$H$13,0,10*ROW('Hygiene Data'!H27)))</f>
        <v/>
      </c>
      <c r="ED33" s="271" t="str">
        <f ca="true">+IF(OFFSET('Hygiene Data'!$I$11,0,10*ROW('Hygiene Data'!I27))="","",OFFSET('Hygiene Data'!$I$11,0,10*ROW('Hygiene Data'!I27)))</f>
        <v/>
      </c>
      <c r="EE33" s="271" t="str">
        <f ca="true">+IF(OFFSET('Hygiene Data'!$I$12,0,10*ROW('Hygiene Data'!I27))="","",OFFSET('Hygiene Data'!$I$12,0,10*ROW('Hygiene Data'!I27)))</f>
        <v/>
      </c>
      <c r="EF33" s="271" t="str">
        <f ca="true">+IF(OFFSET('Hygiene Data'!$I$13,0,10*ROW('Hygiene Data'!I27))="","",OFFSET('Hygiene Data'!$I$13,0,10*ROW('Hygiene Data'!I27)))</f>
        <v/>
      </c>
    </row>
    <row xmlns:x14ac="http://schemas.microsoft.com/office/spreadsheetml/2009/9/ac" r="34" x14ac:dyDescent="0.2">
      <c r="A34" s="35" t="str">
        <f ca="true">+IF(OFFSET('Water Data'!$B$2,0,10*ROW('Water Data'!E28))="","",OFFSET('Water Data'!$B$2,0,10*ROW('Water Data'!E28)))</f>
        <v/>
      </c>
      <c r="B34" s="35" t="str">
        <f ca="true">+IF(OFFSET('Water Data'!$C$2,0,10*ROW('Water Data'!F28))="","",OFFSET('Water Data'!$C$2,0,10*ROW('Water Data'!F28)))</f>
        <v/>
      </c>
      <c r="C34" s="327" t="str">
        <f t="shared" ca="true" si="0"/>
        <v/>
      </c>
      <c r="D34" s="91"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1"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1"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1"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1"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1"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1"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1"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1"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1"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1"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1"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1"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1"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1"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1"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1"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1"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2"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2"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2"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2"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2"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2"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2"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2"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2"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2"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2"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2"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2"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2"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2"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2"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2"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2"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2"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2"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2"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2"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2"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2"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2"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2"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2"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2"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2"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2"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3"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3"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3"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3"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3"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3"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3"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3"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3"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3"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3"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3"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3"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3"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3"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3"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3"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3"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1"/>
      <c r="BS34" s="271" t="str">
        <f ca="true">+IF(OFFSET('Water Data'!$D$27,0,10*ROW('Water Data'!D28))="","",OFFSET('Water Data'!$D$27,0,10*ROW('Water Data'!D28)))</f>
        <v/>
      </c>
      <c r="BT34" s="271" t="str">
        <f ca="true">+IF(OFFSET('Water Data'!$D$28,0,10*ROW('Water Data'!D28))="","",OFFSET('Water Data'!$D$28,0,10*ROW('Water Data'!D28)))</f>
        <v/>
      </c>
      <c r="BU34" s="271" t="str">
        <f ca="true">+IF(OFFSET('Water Data'!$D$29,0,10*ROW('Water Data'!D28))="","",OFFSET('Water Data'!$D$29,0,10*ROW('Water Data'!D28)))</f>
        <v/>
      </c>
      <c r="BV34" s="271" t="str">
        <f ca="true">+IF(OFFSET('Water Data'!$E$27,0,10*ROW('Water Data'!E28))="","",OFFSET('Water Data'!$E$27,0,10*ROW('Water Data'!E28)))</f>
        <v/>
      </c>
      <c r="BW34" s="271" t="str">
        <f ca="true">+IF(OFFSET('Water Data'!$E$28,0,10*ROW('Water Data'!E28))="","",OFFSET('Water Data'!$E$28,0,10*ROW('Water Data'!E28)))</f>
        <v/>
      </c>
      <c r="BX34" s="271" t="str">
        <f ca="true">+IF(OFFSET('Water Data'!$E$29,0,10*ROW('Water Data'!E28))="","",OFFSET('Water Data'!$E$29,0,10*ROW('Water Data'!E28)))</f>
        <v/>
      </c>
      <c r="BY34" s="271" t="str">
        <f ca="true">+IF(OFFSET('Water Data'!$F$27,0,10*ROW('Water Data'!F28))="","",OFFSET('Water Data'!$F$27,0,10*ROW('Water Data'!F28)))</f>
        <v/>
      </c>
      <c r="BZ34" s="271" t="str">
        <f ca="true">+IF(OFFSET('Water Data'!$F$28,0,10*ROW('Water Data'!F28))="","",OFFSET('Water Data'!$F$28,0,10*ROW('Water Data'!F28)))</f>
        <v/>
      </c>
      <c r="CA34" s="271" t="str">
        <f ca="true">+IF(OFFSET('Water Data'!$F$29,0,10*ROW('Water Data'!F28))="","",OFFSET('Water Data'!$F$29,0,10*ROW('Water Data'!F28)))</f>
        <v/>
      </c>
      <c r="CB34" s="271" t="str">
        <f ca="true">+IF(OFFSET('Water Data'!$G$27,0,10*ROW('Water Data'!G28))="","",OFFSET('Water Data'!$G$27,0,10*ROW('Water Data'!G28)))</f>
        <v/>
      </c>
      <c r="CC34" s="271" t="str">
        <f ca="true">+IF(OFFSET('Water Data'!$G$28,0,10*ROW('Water Data'!G28))="","",OFFSET('Water Data'!$G$28,0,10*ROW('Water Data'!G28)))</f>
        <v/>
      </c>
      <c r="CD34" s="271" t="str">
        <f ca="true">+IF(OFFSET('Water Data'!$G$29,0,10*ROW('Water Data'!G28))="","",OFFSET('Water Data'!$G$29,0,10*ROW('Water Data'!G28)))</f>
        <v/>
      </c>
      <c r="CE34" s="271" t="str">
        <f ca="true">+IF(OFFSET('Water Data'!$H$27,0,10*ROW('Water Data'!H28))="","",OFFSET('Water Data'!$H$27,0,10*ROW('Water Data'!H28)))</f>
        <v/>
      </c>
      <c r="CF34" s="271" t="str">
        <f ca="true">+IF(OFFSET('Water Data'!$H$28,0,10*ROW('Water Data'!H28))="","",OFFSET('Water Data'!$H$28,0,10*ROW('Water Data'!H28)))</f>
        <v/>
      </c>
      <c r="CG34" s="271" t="str">
        <f ca="true">+IF(OFFSET('Water Data'!$H$29,0,10*ROW('Water Data'!H28))="","",OFFSET('Water Data'!$H$29,0,10*ROW('Water Data'!H28)))</f>
        <v/>
      </c>
      <c r="CH34" s="271" t="str">
        <f ca="true">+IF(OFFSET('Water Data'!$I$27,0,10*ROW('Water Data'!I28))="","",OFFSET('Water Data'!$I$27,0,10*ROW('Water Data'!I28)))</f>
        <v/>
      </c>
      <c r="CI34" s="271" t="str">
        <f ca="true">+IF(OFFSET('Water Data'!$I$28,0,10*ROW('Water Data'!I28))="","",OFFSET('Water Data'!$I$28,0,10*ROW('Water Data'!I28)))</f>
        <v/>
      </c>
      <c r="CJ34" s="271" t="str">
        <f ca="true">+IF(OFFSET('Water Data'!$I$29,0,10*ROW('Water Data'!I28))="","",OFFSET('Water Data'!$I$29,0,10*ROW('Water Data'!I28)))</f>
        <v/>
      </c>
      <c r="CK34" s="271" t="str">
        <f ca="true">+IF(OFFSET('Sanitation Data'!$D$28,0,10*ROW('Sanitation Data'!D28))="","",OFFSET('Sanitation Data'!$D$28,0,10*ROW('Sanitation Data'!D28)))</f>
        <v/>
      </c>
      <c r="CL34" s="271" t="str">
        <f ca="true">+IF(OFFSET('Sanitation Data'!$D$29,0,10*ROW('Sanitation Data'!D28))="","",OFFSET('Sanitation Data'!$D$29,0,10*ROW('Sanitation Data'!D28)))</f>
        <v/>
      </c>
      <c r="CM34" s="271" t="str">
        <f ca="true">+IF(OFFSET('Sanitation Data'!$D$30,0,10*ROW('Sanitation Data'!D28))="","",OFFSET('Sanitation Data'!$D$30,0,10*ROW('Sanitation Data'!D28)))</f>
        <v/>
      </c>
      <c r="CN34" s="271" t="str">
        <f ca="true">+IF(OFFSET('Sanitation Data'!$D$31,0,10*ROW('Sanitation Data'!D28))="","",OFFSET('Sanitation Data'!$D$31,0,10*ROW('Sanitation Data'!D28)))</f>
        <v/>
      </c>
      <c r="CO34" s="271" t="str">
        <f ca="true">+IF(OFFSET('Sanitation Data'!$D$32,0,10*ROW('Sanitation Data'!D28))="","",OFFSET('Sanitation Data'!$D$32,0,10*ROW('Sanitation Data'!D28)))</f>
        <v/>
      </c>
      <c r="CP34" s="271" t="str">
        <f ca="true">+IF(OFFSET('Sanitation Data'!$E$28,0,10*ROW('Sanitation Data'!E28))="","",OFFSET('Sanitation Data'!$E$28,0,10*ROW('Sanitation Data'!E28)))</f>
        <v/>
      </c>
      <c r="CQ34" s="271" t="str">
        <f ca="true">+IF(OFFSET('Sanitation Data'!$E$29,0,10*ROW('Sanitation Data'!E28))="","",OFFSET('Sanitation Data'!$E$29,0,10*ROW('Sanitation Data'!E28)))</f>
        <v/>
      </c>
      <c r="CR34" s="271" t="str">
        <f ca="true">+IF(OFFSET('Sanitation Data'!$E$30,0,10*ROW('Sanitation Data'!E28))="","",OFFSET('Sanitation Data'!$E$30,0,10*ROW('Sanitation Data'!E28)))</f>
        <v/>
      </c>
      <c r="CS34" s="271" t="str">
        <f ca="true">+IF(OFFSET('Sanitation Data'!$E$31,0,10*ROW('Sanitation Data'!E28))="","",OFFSET('Sanitation Data'!$E$31,0,10*ROW('Sanitation Data'!E28)))</f>
        <v/>
      </c>
      <c r="CT34" s="271" t="str">
        <f ca="true">+IF(OFFSET('Sanitation Data'!$E$32,0,10*ROW('Sanitation Data'!E28))="","",OFFSET('Sanitation Data'!$E$32,0,10*ROW('Sanitation Data'!E28)))</f>
        <v/>
      </c>
      <c r="CU34" s="271" t="str">
        <f ca="true">+IF(OFFSET('Sanitation Data'!$F$28,0,10*ROW('Sanitation Data'!F28))="","",OFFSET('Sanitation Data'!$F$28,0,10*ROW('Sanitation Data'!F28)))</f>
        <v/>
      </c>
      <c r="CV34" s="271" t="str">
        <f ca="true">+IF(OFFSET('Sanitation Data'!$F$29,0,10*ROW('Sanitation Data'!F28))="","",OFFSET('Sanitation Data'!$F$29,0,10*ROW('Sanitation Data'!F28)))</f>
        <v/>
      </c>
      <c r="CW34" s="271" t="str">
        <f ca="true">+IF(OFFSET('Sanitation Data'!$F$30,0,10*ROW('Sanitation Data'!F28))="","",OFFSET('Sanitation Data'!$F$30,0,10*ROW('Sanitation Data'!F28)))</f>
        <v/>
      </c>
      <c r="CX34" s="271" t="str">
        <f ca="true">+IF(OFFSET('Sanitation Data'!$F$31,0,10*ROW('Sanitation Data'!F28))="","",OFFSET('Sanitation Data'!$F$31,0,10*ROW('Sanitation Data'!F28)))</f>
        <v/>
      </c>
      <c r="CY34" s="271" t="str">
        <f ca="true">+IF(OFFSET('Sanitation Data'!$F$32,0,10*ROW('Sanitation Data'!F28))="","",OFFSET('Sanitation Data'!$F$32,0,10*ROW('Sanitation Data'!F28)))</f>
        <v/>
      </c>
      <c r="CZ34" s="271" t="str">
        <f ca="true">+IF(OFFSET('Sanitation Data'!$G$28,0,10*ROW('Sanitation Data'!G28))="","",OFFSET('Sanitation Data'!$G$28,0,10*ROW('Sanitation Data'!G28)))</f>
        <v/>
      </c>
      <c r="DA34" s="271" t="str">
        <f ca="true">+IF(OFFSET('Sanitation Data'!$G$29,0,10*ROW('Sanitation Data'!G28))="","",OFFSET('Sanitation Data'!$G$29,0,10*ROW('Sanitation Data'!G28)))</f>
        <v/>
      </c>
      <c r="DB34" s="271" t="str">
        <f ca="true">+IF(OFFSET('Sanitation Data'!$G$30,0,10*ROW('Sanitation Data'!G28))="","",OFFSET('Sanitation Data'!$G$30,0,10*ROW('Sanitation Data'!G28)))</f>
        <v/>
      </c>
      <c r="DC34" s="271" t="str">
        <f ca="true">+IF(OFFSET('Sanitation Data'!$G$31,0,10*ROW('Sanitation Data'!G28))="","",OFFSET('Sanitation Data'!$G$31,0,10*ROW('Sanitation Data'!G28)))</f>
        <v/>
      </c>
      <c r="DD34" s="271" t="str">
        <f ca="true">+IF(OFFSET('Sanitation Data'!$G$32,0,10*ROW('Sanitation Data'!G28))="","",OFFSET('Sanitation Data'!$G$32,0,10*ROW('Sanitation Data'!G28)))</f>
        <v/>
      </c>
      <c r="DE34" s="271" t="str">
        <f ca="true">+IF(OFFSET('Sanitation Data'!$H$28,0,10*ROW('Sanitation Data'!H28))="","",OFFSET('Sanitation Data'!$H$28,0,10*ROW('Sanitation Data'!H28)))</f>
        <v/>
      </c>
      <c r="DF34" s="271" t="str">
        <f ca="true">+IF(OFFSET('Sanitation Data'!$H$29,0,10*ROW('Sanitation Data'!H28))="","",OFFSET('Sanitation Data'!$H$29,0,10*ROW('Sanitation Data'!H28)))</f>
        <v/>
      </c>
      <c r="DG34" s="271" t="str">
        <f ca="true">+IF(OFFSET('Sanitation Data'!$H$30,0,10*ROW('Sanitation Data'!H28))="","",OFFSET('Sanitation Data'!$H$30,0,10*ROW('Sanitation Data'!H28)))</f>
        <v/>
      </c>
      <c r="DH34" s="271" t="str">
        <f ca="true">+IF(OFFSET('Sanitation Data'!$H$31,0,10*ROW('Sanitation Data'!H28))="","",OFFSET('Sanitation Data'!$H$31,0,10*ROW('Sanitation Data'!H28)))</f>
        <v/>
      </c>
      <c r="DI34" s="271" t="str">
        <f ca="true">+IF(OFFSET('Sanitation Data'!$H$32,0,10*ROW('Sanitation Data'!H28))="","",OFFSET('Sanitation Data'!$H$32,0,10*ROW('Sanitation Data'!H28)))</f>
        <v/>
      </c>
      <c r="DJ34" s="271" t="str">
        <f ca="true">+IF(OFFSET('Sanitation Data'!$I$28,0,10*ROW('Sanitation Data'!I28))="","",OFFSET('Sanitation Data'!$I$28,0,10*ROW('Sanitation Data'!I28)))</f>
        <v/>
      </c>
      <c r="DK34" s="271" t="str">
        <f ca="true">+IF(OFFSET('Sanitation Data'!$I$29,0,10*ROW('Sanitation Data'!I28))="","",OFFSET('Sanitation Data'!$I$29,0,10*ROW('Sanitation Data'!I28)))</f>
        <v/>
      </c>
      <c r="DL34" s="271" t="str">
        <f ca="true">+IF(OFFSET('Sanitation Data'!$I$30,0,10*ROW('Sanitation Data'!I28))="","",OFFSET('Sanitation Data'!$I$30,0,10*ROW('Sanitation Data'!I28)))</f>
        <v/>
      </c>
      <c r="DM34" s="271" t="str">
        <f ca="true">+IF(OFFSET('Sanitation Data'!$I$31,0,10*ROW('Sanitation Data'!I28))="","",OFFSET('Sanitation Data'!$I$31,0,10*ROW('Sanitation Data'!I28)))</f>
        <v/>
      </c>
      <c r="DN34" s="271" t="str">
        <f ca="true">+IF(OFFSET('Sanitation Data'!$I$32,0,10*ROW('Sanitation Data'!I28))="","",OFFSET('Sanitation Data'!$I$32,0,10*ROW('Sanitation Data'!I28)))</f>
        <v/>
      </c>
      <c r="DO34" s="271" t="str">
        <f ca="true">+IF(OFFSET('Hygiene Data'!$D$11,0,10*ROW('Hygiene Data'!D28))="","",OFFSET('Hygiene Data'!$D$11,0,10*ROW('Hygiene Data'!D28)))</f>
        <v/>
      </c>
      <c r="DP34" s="271" t="str">
        <f ca="true">+IF(OFFSET('Hygiene Data'!$D$12,0,10*ROW('Hygiene Data'!D28))="","",OFFSET('Hygiene Data'!$D$12,0,10*ROW('Hygiene Data'!D28)))</f>
        <v/>
      </c>
      <c r="DQ34" s="271" t="str">
        <f ca="true">+IF(OFFSET('Hygiene Data'!$D$13,0,10*ROW('Hygiene Data'!D28))="","",OFFSET('Hygiene Data'!$D$13,0,10*ROW('Hygiene Data'!D28)))</f>
        <v/>
      </c>
      <c r="DR34" s="271" t="str">
        <f ca="true">+IF(OFFSET('Hygiene Data'!$E$11,0,10*ROW('Hygiene Data'!E28))="","",OFFSET('Hygiene Data'!$E$11,0,10*ROW('Hygiene Data'!E28)))</f>
        <v/>
      </c>
      <c r="DS34" s="271" t="str">
        <f ca="true">+IF(OFFSET('Hygiene Data'!$E$12,0,10*ROW('Hygiene Data'!E28))="","",OFFSET('Hygiene Data'!$E$12,0,10*ROW('Hygiene Data'!E28)))</f>
        <v/>
      </c>
      <c r="DT34" s="271" t="str">
        <f ca="true">+IF(OFFSET('Hygiene Data'!$E$13,0,10*ROW('Hygiene Data'!E28))="","",OFFSET('Hygiene Data'!$E$13,0,10*ROW('Hygiene Data'!E28)))</f>
        <v/>
      </c>
      <c r="DU34" s="271" t="str">
        <f ca="true">+IF(OFFSET('Hygiene Data'!$F$11,0,10*ROW('Hygiene Data'!F28))="","",OFFSET('Hygiene Data'!$F$11,0,10*ROW('Hygiene Data'!F28)))</f>
        <v/>
      </c>
      <c r="DV34" s="271" t="str">
        <f ca="true">+IF(OFFSET('Hygiene Data'!$F$12,0,10*ROW('Hygiene Data'!F28))="","",OFFSET('Hygiene Data'!$F$12,0,10*ROW('Hygiene Data'!F28)))</f>
        <v/>
      </c>
      <c r="DW34" s="271" t="str">
        <f ca="true">+IF(OFFSET('Hygiene Data'!$F$13,0,10*ROW('Hygiene Data'!F28))="","",OFFSET('Hygiene Data'!$F$13,0,10*ROW('Hygiene Data'!F28)))</f>
        <v/>
      </c>
      <c r="DX34" s="271" t="str">
        <f ca="true">+IF(OFFSET('Hygiene Data'!$G$11,0,10*ROW('Hygiene Data'!G28))="","",OFFSET('Hygiene Data'!$G$11,0,10*ROW('Hygiene Data'!G28)))</f>
        <v/>
      </c>
      <c r="DY34" s="271" t="str">
        <f ca="true">+IF(OFFSET('Hygiene Data'!$G$12,0,10*ROW('Hygiene Data'!G28))="","",OFFSET('Hygiene Data'!$G$12,0,10*ROW('Hygiene Data'!G28)))</f>
        <v/>
      </c>
      <c r="DZ34" s="271" t="str">
        <f ca="true">+IF(OFFSET('Hygiene Data'!$G$13,0,10*ROW('Hygiene Data'!G28))="","",OFFSET('Hygiene Data'!$G$13,0,10*ROW('Hygiene Data'!G28)))</f>
        <v/>
      </c>
      <c r="EA34" s="271" t="str">
        <f ca="true">+IF(OFFSET('Hygiene Data'!$H$11,0,10*ROW('Hygiene Data'!H28))="","",OFFSET('Hygiene Data'!$H$11,0,10*ROW('Hygiene Data'!H28)))</f>
        <v/>
      </c>
      <c r="EB34" s="271" t="str">
        <f ca="true">+IF(OFFSET('Hygiene Data'!$H$12,0,10*ROW('Hygiene Data'!H28))="","",OFFSET('Hygiene Data'!$H$12,0,10*ROW('Hygiene Data'!H28)))</f>
        <v/>
      </c>
      <c r="EC34" s="271" t="str">
        <f ca="true">+IF(OFFSET('Hygiene Data'!$H$13,0,10*ROW('Hygiene Data'!H28))="","",OFFSET('Hygiene Data'!$H$13,0,10*ROW('Hygiene Data'!H28)))</f>
        <v/>
      </c>
      <c r="ED34" s="271" t="str">
        <f ca="true">+IF(OFFSET('Hygiene Data'!$I$11,0,10*ROW('Hygiene Data'!I28))="","",OFFSET('Hygiene Data'!$I$11,0,10*ROW('Hygiene Data'!I28)))</f>
        <v/>
      </c>
      <c r="EE34" s="271" t="str">
        <f ca="true">+IF(OFFSET('Hygiene Data'!$I$12,0,10*ROW('Hygiene Data'!I28))="","",OFFSET('Hygiene Data'!$I$12,0,10*ROW('Hygiene Data'!I28)))</f>
        <v/>
      </c>
      <c r="EF34" s="271" t="str">
        <f ca="true">+IF(OFFSET('Hygiene Data'!$I$13,0,10*ROW('Hygiene Data'!I28))="","",OFFSET('Hygiene Data'!$I$13,0,10*ROW('Hygiene Data'!I28)))</f>
        <v/>
      </c>
    </row>
    <row xmlns:x14ac="http://schemas.microsoft.com/office/spreadsheetml/2009/9/ac" r="35" x14ac:dyDescent="0.2">
      <c r="A35" s="35" t="str">
        <f ca="true">+IF(OFFSET('Water Data'!$B$2,0,10*ROW('Water Data'!E29))="","",OFFSET('Water Data'!$B$2,0,10*ROW('Water Data'!E29)))</f>
        <v/>
      </c>
      <c r="B35" s="35" t="str">
        <f ca="true">+IF(OFFSET('Water Data'!$C$2,0,10*ROW('Water Data'!F29))="","",OFFSET('Water Data'!$C$2,0,10*ROW('Water Data'!F29)))</f>
        <v/>
      </c>
      <c r="C35" s="327" t="str">
        <f t="shared" ca="true" si="0"/>
        <v/>
      </c>
      <c r="D35" s="91"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1"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1"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1"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1"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1"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1"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1"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1"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1"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1"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1"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1"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1"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1"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1"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1"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1"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2"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2"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2"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2"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2"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2"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2"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2"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2"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2"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2"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2"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2"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2"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2"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2"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2"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2"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2"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2"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2"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2"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2"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2"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2"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2"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2"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2"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2"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2"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3"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3"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3"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3"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3"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3"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3"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3"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3"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3"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3"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3"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3"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3"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3"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3"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3"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3"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1"/>
      <c r="BS35" s="271" t="str">
        <f ca="true">+IF(OFFSET('Water Data'!$D$27,0,10*ROW('Water Data'!D29))="","",OFFSET('Water Data'!$D$27,0,10*ROW('Water Data'!D29)))</f>
        <v/>
      </c>
      <c r="BT35" s="271" t="str">
        <f ca="true">+IF(OFFSET('Water Data'!$D$28,0,10*ROW('Water Data'!D29))="","",OFFSET('Water Data'!$D$28,0,10*ROW('Water Data'!D29)))</f>
        <v/>
      </c>
      <c r="BU35" s="271" t="str">
        <f ca="true">+IF(OFFSET('Water Data'!$D$29,0,10*ROW('Water Data'!D29))="","",OFFSET('Water Data'!$D$29,0,10*ROW('Water Data'!D29)))</f>
        <v/>
      </c>
      <c r="BV35" s="271" t="str">
        <f ca="true">+IF(OFFSET('Water Data'!$E$27,0,10*ROW('Water Data'!E29))="","",OFFSET('Water Data'!$E$27,0,10*ROW('Water Data'!E29)))</f>
        <v/>
      </c>
      <c r="BW35" s="271" t="str">
        <f ca="true">+IF(OFFSET('Water Data'!$E$28,0,10*ROW('Water Data'!E29))="","",OFFSET('Water Data'!$E$28,0,10*ROW('Water Data'!E29)))</f>
        <v/>
      </c>
      <c r="BX35" s="271" t="str">
        <f ca="true">+IF(OFFSET('Water Data'!$E$29,0,10*ROW('Water Data'!E29))="","",OFFSET('Water Data'!$E$29,0,10*ROW('Water Data'!E29)))</f>
        <v/>
      </c>
      <c r="BY35" s="271" t="str">
        <f ca="true">+IF(OFFSET('Water Data'!$F$27,0,10*ROW('Water Data'!F29))="","",OFFSET('Water Data'!$F$27,0,10*ROW('Water Data'!F29)))</f>
        <v/>
      </c>
      <c r="BZ35" s="271" t="str">
        <f ca="true">+IF(OFFSET('Water Data'!$F$28,0,10*ROW('Water Data'!F29))="","",OFFSET('Water Data'!$F$28,0,10*ROW('Water Data'!F29)))</f>
        <v/>
      </c>
      <c r="CA35" s="271" t="str">
        <f ca="true">+IF(OFFSET('Water Data'!$F$29,0,10*ROW('Water Data'!F29))="","",OFFSET('Water Data'!$F$29,0,10*ROW('Water Data'!F29)))</f>
        <v/>
      </c>
      <c r="CB35" s="271" t="str">
        <f ca="true">+IF(OFFSET('Water Data'!$G$27,0,10*ROW('Water Data'!G29))="","",OFFSET('Water Data'!$G$27,0,10*ROW('Water Data'!G29)))</f>
        <v/>
      </c>
      <c r="CC35" s="271" t="str">
        <f ca="true">+IF(OFFSET('Water Data'!$G$28,0,10*ROW('Water Data'!G29))="","",OFFSET('Water Data'!$G$28,0,10*ROW('Water Data'!G29)))</f>
        <v/>
      </c>
      <c r="CD35" s="271" t="str">
        <f ca="true">+IF(OFFSET('Water Data'!$G$29,0,10*ROW('Water Data'!G29))="","",OFFSET('Water Data'!$G$29,0,10*ROW('Water Data'!G29)))</f>
        <v/>
      </c>
      <c r="CE35" s="271" t="str">
        <f ca="true">+IF(OFFSET('Water Data'!$H$27,0,10*ROW('Water Data'!H29))="","",OFFSET('Water Data'!$H$27,0,10*ROW('Water Data'!H29)))</f>
        <v/>
      </c>
      <c r="CF35" s="271" t="str">
        <f ca="true">+IF(OFFSET('Water Data'!$H$28,0,10*ROW('Water Data'!H29))="","",OFFSET('Water Data'!$H$28,0,10*ROW('Water Data'!H29)))</f>
        <v/>
      </c>
      <c r="CG35" s="271" t="str">
        <f ca="true">+IF(OFFSET('Water Data'!$H$29,0,10*ROW('Water Data'!H29))="","",OFFSET('Water Data'!$H$29,0,10*ROW('Water Data'!H29)))</f>
        <v/>
      </c>
      <c r="CH35" s="271" t="str">
        <f ca="true">+IF(OFFSET('Water Data'!$I$27,0,10*ROW('Water Data'!I29))="","",OFFSET('Water Data'!$I$27,0,10*ROW('Water Data'!I29)))</f>
        <v/>
      </c>
      <c r="CI35" s="271" t="str">
        <f ca="true">+IF(OFFSET('Water Data'!$I$28,0,10*ROW('Water Data'!I29))="","",OFFSET('Water Data'!$I$28,0,10*ROW('Water Data'!I29)))</f>
        <v/>
      </c>
      <c r="CJ35" s="271" t="str">
        <f ca="true">+IF(OFFSET('Water Data'!$I$29,0,10*ROW('Water Data'!I29))="","",OFFSET('Water Data'!$I$29,0,10*ROW('Water Data'!I29)))</f>
        <v/>
      </c>
      <c r="CK35" s="271" t="str">
        <f ca="true">+IF(OFFSET('Sanitation Data'!$D$28,0,10*ROW('Sanitation Data'!D29))="","",OFFSET('Sanitation Data'!$D$28,0,10*ROW('Sanitation Data'!D29)))</f>
        <v/>
      </c>
      <c r="CL35" s="271" t="str">
        <f ca="true">+IF(OFFSET('Sanitation Data'!$D$29,0,10*ROW('Sanitation Data'!D29))="","",OFFSET('Sanitation Data'!$D$29,0,10*ROW('Sanitation Data'!D29)))</f>
        <v/>
      </c>
      <c r="CM35" s="271" t="str">
        <f ca="true">+IF(OFFSET('Sanitation Data'!$D$30,0,10*ROW('Sanitation Data'!D29))="","",OFFSET('Sanitation Data'!$D$30,0,10*ROW('Sanitation Data'!D29)))</f>
        <v/>
      </c>
      <c r="CN35" s="271" t="str">
        <f ca="true">+IF(OFFSET('Sanitation Data'!$D$31,0,10*ROW('Sanitation Data'!D29))="","",OFFSET('Sanitation Data'!$D$31,0,10*ROW('Sanitation Data'!D29)))</f>
        <v/>
      </c>
      <c r="CO35" s="271" t="str">
        <f ca="true">+IF(OFFSET('Sanitation Data'!$D$32,0,10*ROW('Sanitation Data'!D29))="","",OFFSET('Sanitation Data'!$D$32,0,10*ROW('Sanitation Data'!D29)))</f>
        <v/>
      </c>
      <c r="CP35" s="271" t="str">
        <f ca="true">+IF(OFFSET('Sanitation Data'!$E$28,0,10*ROW('Sanitation Data'!E29))="","",OFFSET('Sanitation Data'!$E$28,0,10*ROW('Sanitation Data'!E29)))</f>
        <v/>
      </c>
      <c r="CQ35" s="271" t="str">
        <f ca="true">+IF(OFFSET('Sanitation Data'!$E$29,0,10*ROW('Sanitation Data'!E29))="","",OFFSET('Sanitation Data'!$E$29,0,10*ROW('Sanitation Data'!E29)))</f>
        <v/>
      </c>
      <c r="CR35" s="271" t="str">
        <f ca="true">+IF(OFFSET('Sanitation Data'!$E$30,0,10*ROW('Sanitation Data'!E29))="","",OFFSET('Sanitation Data'!$E$30,0,10*ROW('Sanitation Data'!E29)))</f>
        <v/>
      </c>
      <c r="CS35" s="271" t="str">
        <f ca="true">+IF(OFFSET('Sanitation Data'!$E$31,0,10*ROW('Sanitation Data'!E29))="","",OFFSET('Sanitation Data'!$E$31,0,10*ROW('Sanitation Data'!E29)))</f>
        <v/>
      </c>
      <c r="CT35" s="271" t="str">
        <f ca="true">+IF(OFFSET('Sanitation Data'!$E$32,0,10*ROW('Sanitation Data'!E29))="","",OFFSET('Sanitation Data'!$E$32,0,10*ROW('Sanitation Data'!E29)))</f>
        <v/>
      </c>
      <c r="CU35" s="271" t="str">
        <f ca="true">+IF(OFFSET('Sanitation Data'!$F$28,0,10*ROW('Sanitation Data'!F29))="","",OFFSET('Sanitation Data'!$F$28,0,10*ROW('Sanitation Data'!F29)))</f>
        <v/>
      </c>
      <c r="CV35" s="271" t="str">
        <f ca="true">+IF(OFFSET('Sanitation Data'!$F$29,0,10*ROW('Sanitation Data'!F29))="","",OFFSET('Sanitation Data'!$F$29,0,10*ROW('Sanitation Data'!F29)))</f>
        <v/>
      </c>
      <c r="CW35" s="271" t="str">
        <f ca="true">+IF(OFFSET('Sanitation Data'!$F$30,0,10*ROW('Sanitation Data'!F29))="","",OFFSET('Sanitation Data'!$F$30,0,10*ROW('Sanitation Data'!F29)))</f>
        <v/>
      </c>
      <c r="CX35" s="271" t="str">
        <f ca="true">+IF(OFFSET('Sanitation Data'!$F$31,0,10*ROW('Sanitation Data'!F29))="","",OFFSET('Sanitation Data'!$F$31,0,10*ROW('Sanitation Data'!F29)))</f>
        <v/>
      </c>
      <c r="CY35" s="271" t="str">
        <f ca="true">+IF(OFFSET('Sanitation Data'!$F$32,0,10*ROW('Sanitation Data'!F29))="","",OFFSET('Sanitation Data'!$F$32,0,10*ROW('Sanitation Data'!F29)))</f>
        <v/>
      </c>
      <c r="CZ35" s="271" t="str">
        <f ca="true">+IF(OFFSET('Sanitation Data'!$G$28,0,10*ROW('Sanitation Data'!G29))="","",OFFSET('Sanitation Data'!$G$28,0,10*ROW('Sanitation Data'!G29)))</f>
        <v/>
      </c>
      <c r="DA35" s="271" t="str">
        <f ca="true">+IF(OFFSET('Sanitation Data'!$G$29,0,10*ROW('Sanitation Data'!G29))="","",OFFSET('Sanitation Data'!$G$29,0,10*ROW('Sanitation Data'!G29)))</f>
        <v/>
      </c>
      <c r="DB35" s="271" t="str">
        <f ca="true">+IF(OFFSET('Sanitation Data'!$G$30,0,10*ROW('Sanitation Data'!G29))="","",OFFSET('Sanitation Data'!$G$30,0,10*ROW('Sanitation Data'!G29)))</f>
        <v/>
      </c>
      <c r="DC35" s="271" t="str">
        <f ca="true">+IF(OFFSET('Sanitation Data'!$G$31,0,10*ROW('Sanitation Data'!G29))="","",OFFSET('Sanitation Data'!$G$31,0,10*ROW('Sanitation Data'!G29)))</f>
        <v/>
      </c>
      <c r="DD35" s="271" t="str">
        <f ca="true">+IF(OFFSET('Sanitation Data'!$G$32,0,10*ROW('Sanitation Data'!G29))="","",OFFSET('Sanitation Data'!$G$32,0,10*ROW('Sanitation Data'!G29)))</f>
        <v/>
      </c>
      <c r="DE35" s="271" t="str">
        <f ca="true">+IF(OFFSET('Sanitation Data'!$H$28,0,10*ROW('Sanitation Data'!H29))="","",OFFSET('Sanitation Data'!$H$28,0,10*ROW('Sanitation Data'!H29)))</f>
        <v/>
      </c>
      <c r="DF35" s="271" t="str">
        <f ca="true">+IF(OFFSET('Sanitation Data'!$H$29,0,10*ROW('Sanitation Data'!H29))="","",OFFSET('Sanitation Data'!$H$29,0,10*ROW('Sanitation Data'!H29)))</f>
        <v/>
      </c>
      <c r="DG35" s="271" t="str">
        <f ca="true">+IF(OFFSET('Sanitation Data'!$H$30,0,10*ROW('Sanitation Data'!H29))="","",OFFSET('Sanitation Data'!$H$30,0,10*ROW('Sanitation Data'!H29)))</f>
        <v/>
      </c>
      <c r="DH35" s="271" t="str">
        <f ca="true">+IF(OFFSET('Sanitation Data'!$H$31,0,10*ROW('Sanitation Data'!H29))="","",OFFSET('Sanitation Data'!$H$31,0,10*ROW('Sanitation Data'!H29)))</f>
        <v/>
      </c>
      <c r="DI35" s="271" t="str">
        <f ca="true">+IF(OFFSET('Sanitation Data'!$H$32,0,10*ROW('Sanitation Data'!H29))="","",OFFSET('Sanitation Data'!$H$32,0,10*ROW('Sanitation Data'!H29)))</f>
        <v/>
      </c>
      <c r="DJ35" s="271" t="str">
        <f ca="true">+IF(OFFSET('Sanitation Data'!$I$28,0,10*ROW('Sanitation Data'!I29))="","",OFFSET('Sanitation Data'!$I$28,0,10*ROW('Sanitation Data'!I29)))</f>
        <v/>
      </c>
      <c r="DK35" s="271" t="str">
        <f ca="true">+IF(OFFSET('Sanitation Data'!$I$29,0,10*ROW('Sanitation Data'!I29))="","",OFFSET('Sanitation Data'!$I$29,0,10*ROW('Sanitation Data'!I29)))</f>
        <v/>
      </c>
      <c r="DL35" s="271" t="str">
        <f ca="true">+IF(OFFSET('Sanitation Data'!$I$30,0,10*ROW('Sanitation Data'!I29))="","",OFFSET('Sanitation Data'!$I$30,0,10*ROW('Sanitation Data'!I29)))</f>
        <v/>
      </c>
      <c r="DM35" s="271" t="str">
        <f ca="true">+IF(OFFSET('Sanitation Data'!$I$31,0,10*ROW('Sanitation Data'!I29))="","",OFFSET('Sanitation Data'!$I$31,0,10*ROW('Sanitation Data'!I29)))</f>
        <v/>
      </c>
      <c r="DN35" s="271" t="str">
        <f ca="true">+IF(OFFSET('Sanitation Data'!$I$32,0,10*ROW('Sanitation Data'!I29))="","",OFFSET('Sanitation Data'!$I$32,0,10*ROW('Sanitation Data'!I29)))</f>
        <v/>
      </c>
      <c r="DO35" s="271" t="str">
        <f ca="true">+IF(OFFSET('Hygiene Data'!$D$11,0,10*ROW('Hygiene Data'!D29))="","",OFFSET('Hygiene Data'!$D$11,0,10*ROW('Hygiene Data'!D29)))</f>
        <v/>
      </c>
      <c r="DP35" s="271" t="str">
        <f ca="true">+IF(OFFSET('Hygiene Data'!$D$12,0,10*ROW('Hygiene Data'!D29))="","",OFFSET('Hygiene Data'!$D$12,0,10*ROW('Hygiene Data'!D29)))</f>
        <v/>
      </c>
      <c r="DQ35" s="271" t="str">
        <f ca="true">+IF(OFFSET('Hygiene Data'!$D$13,0,10*ROW('Hygiene Data'!D29))="","",OFFSET('Hygiene Data'!$D$13,0,10*ROW('Hygiene Data'!D29)))</f>
        <v/>
      </c>
      <c r="DR35" s="271" t="str">
        <f ca="true">+IF(OFFSET('Hygiene Data'!$E$11,0,10*ROW('Hygiene Data'!E29))="","",OFFSET('Hygiene Data'!$E$11,0,10*ROW('Hygiene Data'!E29)))</f>
        <v/>
      </c>
      <c r="DS35" s="271" t="str">
        <f ca="true">+IF(OFFSET('Hygiene Data'!$E$12,0,10*ROW('Hygiene Data'!E29))="","",OFFSET('Hygiene Data'!$E$12,0,10*ROW('Hygiene Data'!E29)))</f>
        <v/>
      </c>
      <c r="DT35" s="271" t="str">
        <f ca="true">+IF(OFFSET('Hygiene Data'!$E$13,0,10*ROW('Hygiene Data'!E29))="","",OFFSET('Hygiene Data'!$E$13,0,10*ROW('Hygiene Data'!E29)))</f>
        <v/>
      </c>
      <c r="DU35" s="271" t="str">
        <f ca="true">+IF(OFFSET('Hygiene Data'!$F$11,0,10*ROW('Hygiene Data'!F29))="","",OFFSET('Hygiene Data'!$F$11,0,10*ROW('Hygiene Data'!F29)))</f>
        <v/>
      </c>
      <c r="DV35" s="271" t="str">
        <f ca="true">+IF(OFFSET('Hygiene Data'!$F$12,0,10*ROW('Hygiene Data'!F29))="","",OFFSET('Hygiene Data'!$F$12,0,10*ROW('Hygiene Data'!F29)))</f>
        <v/>
      </c>
      <c r="DW35" s="271" t="str">
        <f ca="true">+IF(OFFSET('Hygiene Data'!$F$13,0,10*ROW('Hygiene Data'!F29))="","",OFFSET('Hygiene Data'!$F$13,0,10*ROW('Hygiene Data'!F29)))</f>
        <v/>
      </c>
      <c r="DX35" s="271" t="str">
        <f ca="true">+IF(OFFSET('Hygiene Data'!$G$11,0,10*ROW('Hygiene Data'!G29))="","",OFFSET('Hygiene Data'!$G$11,0,10*ROW('Hygiene Data'!G29)))</f>
        <v/>
      </c>
      <c r="DY35" s="271" t="str">
        <f ca="true">+IF(OFFSET('Hygiene Data'!$G$12,0,10*ROW('Hygiene Data'!G29))="","",OFFSET('Hygiene Data'!$G$12,0,10*ROW('Hygiene Data'!G29)))</f>
        <v/>
      </c>
      <c r="DZ35" s="271" t="str">
        <f ca="true">+IF(OFFSET('Hygiene Data'!$G$13,0,10*ROW('Hygiene Data'!G29))="","",OFFSET('Hygiene Data'!$G$13,0,10*ROW('Hygiene Data'!G29)))</f>
        <v/>
      </c>
      <c r="EA35" s="271" t="str">
        <f ca="true">+IF(OFFSET('Hygiene Data'!$H$11,0,10*ROW('Hygiene Data'!H29))="","",OFFSET('Hygiene Data'!$H$11,0,10*ROW('Hygiene Data'!H29)))</f>
        <v/>
      </c>
      <c r="EB35" s="271" t="str">
        <f ca="true">+IF(OFFSET('Hygiene Data'!$H$12,0,10*ROW('Hygiene Data'!H29))="","",OFFSET('Hygiene Data'!$H$12,0,10*ROW('Hygiene Data'!H29)))</f>
        <v/>
      </c>
      <c r="EC35" s="271" t="str">
        <f ca="true">+IF(OFFSET('Hygiene Data'!$H$13,0,10*ROW('Hygiene Data'!H29))="","",OFFSET('Hygiene Data'!$H$13,0,10*ROW('Hygiene Data'!H29)))</f>
        <v/>
      </c>
      <c r="ED35" s="271" t="str">
        <f ca="true">+IF(OFFSET('Hygiene Data'!$I$11,0,10*ROW('Hygiene Data'!I29))="","",OFFSET('Hygiene Data'!$I$11,0,10*ROW('Hygiene Data'!I29)))</f>
        <v/>
      </c>
      <c r="EE35" s="271" t="str">
        <f ca="true">+IF(OFFSET('Hygiene Data'!$I$12,0,10*ROW('Hygiene Data'!I29))="","",OFFSET('Hygiene Data'!$I$12,0,10*ROW('Hygiene Data'!I29)))</f>
        <v/>
      </c>
      <c r="EF35" s="271" t="str">
        <f ca="true">+IF(OFFSET('Hygiene Data'!$I$13,0,10*ROW('Hygiene Data'!I29))="","",OFFSET('Hygiene Data'!$I$13,0,10*ROW('Hygiene Data'!I29)))</f>
        <v/>
      </c>
    </row>
    <row xmlns:x14ac="http://schemas.microsoft.com/office/spreadsheetml/2009/9/ac" r="36" x14ac:dyDescent="0.2">
      <c r="A36" s="35" t="str">
        <f ca="true">+IF(OFFSET('Water Data'!$B$2,0,10*ROW('Water Data'!E30))="","",OFFSET('Water Data'!$B$2,0,10*ROW('Water Data'!E30)))</f>
        <v/>
      </c>
      <c r="B36" s="35" t="str">
        <f ca="true">+IF(OFFSET('Water Data'!$C$2,0,10*ROW('Water Data'!F30))="","",OFFSET('Water Data'!$C$2,0,10*ROW('Water Data'!F30)))</f>
        <v/>
      </c>
      <c r="C36" s="327" t="str">
        <f t="shared" ca="true" si="0"/>
        <v/>
      </c>
      <c r="D36" s="91"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1"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1"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1"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1"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1"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1"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1"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1"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1"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1"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1"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1"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1"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1"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1"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1"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1"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2"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2"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2"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2"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2"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2"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2"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2"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2"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2"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2"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2"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2"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2"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2"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2"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2"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2"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2"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2"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2"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2"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2"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2"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2"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2"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2"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2"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2"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2"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3"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3"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3"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3"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3"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3"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3"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3"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3"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3"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3"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3"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3"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3"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3"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3"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3"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3"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1"/>
      <c r="BS36" s="271" t="str">
        <f ca="true">+IF(OFFSET('Water Data'!$D$27,0,10*ROW('Water Data'!D30))="","",OFFSET('Water Data'!$D$27,0,10*ROW('Water Data'!D30)))</f>
        <v/>
      </c>
      <c r="BT36" s="271" t="str">
        <f ca="true">+IF(OFFSET('Water Data'!$D$28,0,10*ROW('Water Data'!D30))="","",OFFSET('Water Data'!$D$28,0,10*ROW('Water Data'!D30)))</f>
        <v/>
      </c>
      <c r="BU36" s="271" t="str">
        <f ca="true">+IF(OFFSET('Water Data'!$D$29,0,10*ROW('Water Data'!D30))="","",OFFSET('Water Data'!$D$29,0,10*ROW('Water Data'!D30)))</f>
        <v/>
      </c>
      <c r="BV36" s="271" t="str">
        <f ca="true">+IF(OFFSET('Water Data'!$E$27,0,10*ROW('Water Data'!E30))="","",OFFSET('Water Data'!$E$27,0,10*ROW('Water Data'!E30)))</f>
        <v/>
      </c>
      <c r="BW36" s="271" t="str">
        <f ca="true">+IF(OFFSET('Water Data'!$E$28,0,10*ROW('Water Data'!E30))="","",OFFSET('Water Data'!$E$28,0,10*ROW('Water Data'!E30)))</f>
        <v/>
      </c>
      <c r="BX36" s="271" t="str">
        <f ca="true">+IF(OFFSET('Water Data'!$E$29,0,10*ROW('Water Data'!E30))="","",OFFSET('Water Data'!$E$29,0,10*ROW('Water Data'!E30)))</f>
        <v/>
      </c>
      <c r="BY36" s="271" t="str">
        <f ca="true">+IF(OFFSET('Water Data'!$F$27,0,10*ROW('Water Data'!F30))="","",OFFSET('Water Data'!$F$27,0,10*ROW('Water Data'!F30)))</f>
        <v/>
      </c>
      <c r="BZ36" s="271" t="str">
        <f ca="true">+IF(OFFSET('Water Data'!$F$28,0,10*ROW('Water Data'!F30))="","",OFFSET('Water Data'!$F$28,0,10*ROW('Water Data'!F30)))</f>
        <v/>
      </c>
      <c r="CA36" s="271" t="str">
        <f ca="true">+IF(OFFSET('Water Data'!$F$29,0,10*ROW('Water Data'!F30))="","",OFFSET('Water Data'!$F$29,0,10*ROW('Water Data'!F30)))</f>
        <v/>
      </c>
      <c r="CB36" s="271" t="str">
        <f ca="true">+IF(OFFSET('Water Data'!$G$27,0,10*ROW('Water Data'!G30))="","",OFFSET('Water Data'!$G$27,0,10*ROW('Water Data'!G30)))</f>
        <v/>
      </c>
      <c r="CC36" s="271" t="str">
        <f ca="true">+IF(OFFSET('Water Data'!$G$28,0,10*ROW('Water Data'!G30))="","",OFFSET('Water Data'!$G$28,0,10*ROW('Water Data'!G30)))</f>
        <v/>
      </c>
      <c r="CD36" s="271" t="str">
        <f ca="true">+IF(OFFSET('Water Data'!$G$29,0,10*ROW('Water Data'!G30))="","",OFFSET('Water Data'!$G$29,0,10*ROW('Water Data'!G30)))</f>
        <v/>
      </c>
      <c r="CE36" s="271" t="str">
        <f ca="true">+IF(OFFSET('Water Data'!$H$27,0,10*ROW('Water Data'!H30))="","",OFFSET('Water Data'!$H$27,0,10*ROW('Water Data'!H30)))</f>
        <v/>
      </c>
      <c r="CF36" s="271" t="str">
        <f ca="true">+IF(OFFSET('Water Data'!$H$28,0,10*ROW('Water Data'!H30))="","",OFFSET('Water Data'!$H$28,0,10*ROW('Water Data'!H30)))</f>
        <v/>
      </c>
      <c r="CG36" s="271" t="str">
        <f ca="true">+IF(OFFSET('Water Data'!$H$29,0,10*ROW('Water Data'!H30))="","",OFFSET('Water Data'!$H$29,0,10*ROW('Water Data'!H30)))</f>
        <v/>
      </c>
      <c r="CH36" s="271" t="str">
        <f ca="true">+IF(OFFSET('Water Data'!$I$27,0,10*ROW('Water Data'!I30))="","",OFFSET('Water Data'!$I$27,0,10*ROW('Water Data'!I30)))</f>
        <v/>
      </c>
      <c r="CI36" s="271" t="str">
        <f ca="true">+IF(OFFSET('Water Data'!$I$28,0,10*ROW('Water Data'!I30))="","",OFFSET('Water Data'!$I$28,0,10*ROW('Water Data'!I30)))</f>
        <v/>
      </c>
      <c r="CJ36" s="271" t="str">
        <f ca="true">+IF(OFFSET('Water Data'!$I$29,0,10*ROW('Water Data'!I30))="","",OFFSET('Water Data'!$I$29,0,10*ROW('Water Data'!I30)))</f>
        <v/>
      </c>
      <c r="CK36" s="271" t="str">
        <f ca="true">+IF(OFFSET('Sanitation Data'!$D$28,0,10*ROW('Sanitation Data'!D30))="","",OFFSET('Sanitation Data'!$D$28,0,10*ROW('Sanitation Data'!D30)))</f>
        <v/>
      </c>
      <c r="CL36" s="271" t="str">
        <f ca="true">+IF(OFFSET('Sanitation Data'!$D$29,0,10*ROW('Sanitation Data'!D30))="","",OFFSET('Sanitation Data'!$D$29,0,10*ROW('Sanitation Data'!D30)))</f>
        <v/>
      </c>
      <c r="CM36" s="271" t="str">
        <f ca="true">+IF(OFFSET('Sanitation Data'!$D$30,0,10*ROW('Sanitation Data'!D30))="","",OFFSET('Sanitation Data'!$D$30,0,10*ROW('Sanitation Data'!D30)))</f>
        <v/>
      </c>
      <c r="CN36" s="271" t="str">
        <f ca="true">+IF(OFFSET('Sanitation Data'!$D$31,0,10*ROW('Sanitation Data'!D30))="","",OFFSET('Sanitation Data'!$D$31,0,10*ROW('Sanitation Data'!D30)))</f>
        <v/>
      </c>
      <c r="CO36" s="271" t="str">
        <f ca="true">+IF(OFFSET('Sanitation Data'!$D$32,0,10*ROW('Sanitation Data'!D30))="","",OFFSET('Sanitation Data'!$D$32,0,10*ROW('Sanitation Data'!D30)))</f>
        <v/>
      </c>
      <c r="CP36" s="271" t="str">
        <f ca="true">+IF(OFFSET('Sanitation Data'!$E$28,0,10*ROW('Sanitation Data'!E30))="","",OFFSET('Sanitation Data'!$E$28,0,10*ROW('Sanitation Data'!E30)))</f>
        <v/>
      </c>
      <c r="CQ36" s="271" t="str">
        <f ca="true">+IF(OFFSET('Sanitation Data'!$E$29,0,10*ROW('Sanitation Data'!E30))="","",OFFSET('Sanitation Data'!$E$29,0,10*ROW('Sanitation Data'!E30)))</f>
        <v/>
      </c>
      <c r="CR36" s="271" t="str">
        <f ca="true">+IF(OFFSET('Sanitation Data'!$E$30,0,10*ROW('Sanitation Data'!E30))="","",OFFSET('Sanitation Data'!$E$30,0,10*ROW('Sanitation Data'!E30)))</f>
        <v/>
      </c>
      <c r="CS36" s="271" t="str">
        <f ca="true">+IF(OFFSET('Sanitation Data'!$E$31,0,10*ROW('Sanitation Data'!E30))="","",OFFSET('Sanitation Data'!$E$31,0,10*ROW('Sanitation Data'!E30)))</f>
        <v/>
      </c>
      <c r="CT36" s="271" t="str">
        <f ca="true">+IF(OFFSET('Sanitation Data'!$E$32,0,10*ROW('Sanitation Data'!E30))="","",OFFSET('Sanitation Data'!$E$32,0,10*ROW('Sanitation Data'!E30)))</f>
        <v/>
      </c>
      <c r="CU36" s="271" t="str">
        <f ca="true">+IF(OFFSET('Sanitation Data'!$F$28,0,10*ROW('Sanitation Data'!F30))="","",OFFSET('Sanitation Data'!$F$28,0,10*ROW('Sanitation Data'!F30)))</f>
        <v/>
      </c>
      <c r="CV36" s="271" t="str">
        <f ca="true">+IF(OFFSET('Sanitation Data'!$F$29,0,10*ROW('Sanitation Data'!F30))="","",OFFSET('Sanitation Data'!$F$29,0,10*ROW('Sanitation Data'!F30)))</f>
        <v/>
      </c>
      <c r="CW36" s="271" t="str">
        <f ca="true">+IF(OFFSET('Sanitation Data'!$F$30,0,10*ROW('Sanitation Data'!F30))="","",OFFSET('Sanitation Data'!$F$30,0,10*ROW('Sanitation Data'!F30)))</f>
        <v/>
      </c>
      <c r="CX36" s="271" t="str">
        <f ca="true">+IF(OFFSET('Sanitation Data'!$F$31,0,10*ROW('Sanitation Data'!F30))="","",OFFSET('Sanitation Data'!$F$31,0,10*ROW('Sanitation Data'!F30)))</f>
        <v/>
      </c>
      <c r="CY36" s="271" t="str">
        <f ca="true">+IF(OFFSET('Sanitation Data'!$F$32,0,10*ROW('Sanitation Data'!F30))="","",OFFSET('Sanitation Data'!$F$32,0,10*ROW('Sanitation Data'!F30)))</f>
        <v/>
      </c>
      <c r="CZ36" s="271" t="str">
        <f ca="true">+IF(OFFSET('Sanitation Data'!$G$28,0,10*ROW('Sanitation Data'!G30))="","",OFFSET('Sanitation Data'!$G$28,0,10*ROW('Sanitation Data'!G30)))</f>
        <v/>
      </c>
      <c r="DA36" s="271" t="str">
        <f ca="true">+IF(OFFSET('Sanitation Data'!$G$29,0,10*ROW('Sanitation Data'!G30))="","",OFFSET('Sanitation Data'!$G$29,0,10*ROW('Sanitation Data'!G30)))</f>
        <v/>
      </c>
      <c r="DB36" s="271" t="str">
        <f ca="true">+IF(OFFSET('Sanitation Data'!$G$30,0,10*ROW('Sanitation Data'!G30))="","",OFFSET('Sanitation Data'!$G$30,0,10*ROW('Sanitation Data'!G30)))</f>
        <v/>
      </c>
      <c r="DC36" s="271" t="str">
        <f ca="true">+IF(OFFSET('Sanitation Data'!$G$31,0,10*ROW('Sanitation Data'!G30))="","",OFFSET('Sanitation Data'!$G$31,0,10*ROW('Sanitation Data'!G30)))</f>
        <v/>
      </c>
      <c r="DD36" s="271" t="str">
        <f ca="true">+IF(OFFSET('Sanitation Data'!$G$32,0,10*ROW('Sanitation Data'!G30))="","",OFFSET('Sanitation Data'!$G$32,0,10*ROW('Sanitation Data'!G30)))</f>
        <v/>
      </c>
      <c r="DE36" s="271" t="str">
        <f ca="true">+IF(OFFSET('Sanitation Data'!$H$28,0,10*ROW('Sanitation Data'!H30))="","",OFFSET('Sanitation Data'!$H$28,0,10*ROW('Sanitation Data'!H30)))</f>
        <v/>
      </c>
      <c r="DF36" s="271" t="str">
        <f ca="true">+IF(OFFSET('Sanitation Data'!$H$29,0,10*ROW('Sanitation Data'!H30))="","",OFFSET('Sanitation Data'!$H$29,0,10*ROW('Sanitation Data'!H30)))</f>
        <v/>
      </c>
      <c r="DG36" s="271" t="str">
        <f ca="true">+IF(OFFSET('Sanitation Data'!$H$30,0,10*ROW('Sanitation Data'!H30))="","",OFFSET('Sanitation Data'!$H$30,0,10*ROW('Sanitation Data'!H30)))</f>
        <v/>
      </c>
      <c r="DH36" s="271" t="str">
        <f ca="true">+IF(OFFSET('Sanitation Data'!$H$31,0,10*ROW('Sanitation Data'!H30))="","",OFFSET('Sanitation Data'!$H$31,0,10*ROW('Sanitation Data'!H30)))</f>
        <v/>
      </c>
      <c r="DI36" s="271" t="str">
        <f ca="true">+IF(OFFSET('Sanitation Data'!$H$32,0,10*ROW('Sanitation Data'!H30))="","",OFFSET('Sanitation Data'!$H$32,0,10*ROW('Sanitation Data'!H30)))</f>
        <v/>
      </c>
      <c r="DJ36" s="271" t="str">
        <f ca="true">+IF(OFFSET('Sanitation Data'!$I$28,0,10*ROW('Sanitation Data'!I30))="","",OFFSET('Sanitation Data'!$I$28,0,10*ROW('Sanitation Data'!I30)))</f>
        <v/>
      </c>
      <c r="DK36" s="271" t="str">
        <f ca="true">+IF(OFFSET('Sanitation Data'!$I$29,0,10*ROW('Sanitation Data'!I30))="","",OFFSET('Sanitation Data'!$I$29,0,10*ROW('Sanitation Data'!I30)))</f>
        <v/>
      </c>
      <c r="DL36" s="271" t="str">
        <f ca="true">+IF(OFFSET('Sanitation Data'!$I$30,0,10*ROW('Sanitation Data'!I30))="","",OFFSET('Sanitation Data'!$I$30,0,10*ROW('Sanitation Data'!I30)))</f>
        <v/>
      </c>
      <c r="DM36" s="271" t="str">
        <f ca="true">+IF(OFFSET('Sanitation Data'!$I$31,0,10*ROW('Sanitation Data'!I30))="","",OFFSET('Sanitation Data'!$I$31,0,10*ROW('Sanitation Data'!I30)))</f>
        <v/>
      </c>
      <c r="DN36" s="271" t="str">
        <f ca="true">+IF(OFFSET('Sanitation Data'!$I$32,0,10*ROW('Sanitation Data'!I30))="","",OFFSET('Sanitation Data'!$I$32,0,10*ROW('Sanitation Data'!I30)))</f>
        <v/>
      </c>
      <c r="DO36" s="271" t="str">
        <f ca="true">+IF(OFFSET('Hygiene Data'!$D$11,0,10*ROW('Hygiene Data'!D30))="","",OFFSET('Hygiene Data'!$D$11,0,10*ROW('Hygiene Data'!D30)))</f>
        <v/>
      </c>
      <c r="DP36" s="271" t="str">
        <f ca="true">+IF(OFFSET('Hygiene Data'!$D$12,0,10*ROW('Hygiene Data'!D30))="","",OFFSET('Hygiene Data'!$D$12,0,10*ROW('Hygiene Data'!D30)))</f>
        <v/>
      </c>
      <c r="DQ36" s="271" t="str">
        <f ca="true">+IF(OFFSET('Hygiene Data'!$D$13,0,10*ROW('Hygiene Data'!D30))="","",OFFSET('Hygiene Data'!$D$13,0,10*ROW('Hygiene Data'!D30)))</f>
        <v/>
      </c>
      <c r="DR36" s="271" t="str">
        <f ca="true">+IF(OFFSET('Hygiene Data'!$E$11,0,10*ROW('Hygiene Data'!E30))="","",OFFSET('Hygiene Data'!$E$11,0,10*ROW('Hygiene Data'!E30)))</f>
        <v/>
      </c>
      <c r="DS36" s="271" t="str">
        <f ca="true">+IF(OFFSET('Hygiene Data'!$E$12,0,10*ROW('Hygiene Data'!E30))="","",OFFSET('Hygiene Data'!$E$12,0,10*ROW('Hygiene Data'!E30)))</f>
        <v/>
      </c>
      <c r="DT36" s="271" t="str">
        <f ca="true">+IF(OFFSET('Hygiene Data'!$E$13,0,10*ROW('Hygiene Data'!E30))="","",OFFSET('Hygiene Data'!$E$13,0,10*ROW('Hygiene Data'!E30)))</f>
        <v/>
      </c>
      <c r="DU36" s="271" t="str">
        <f ca="true">+IF(OFFSET('Hygiene Data'!$F$11,0,10*ROW('Hygiene Data'!F30))="","",OFFSET('Hygiene Data'!$F$11,0,10*ROW('Hygiene Data'!F30)))</f>
        <v/>
      </c>
      <c r="DV36" s="271" t="str">
        <f ca="true">+IF(OFFSET('Hygiene Data'!$F$12,0,10*ROW('Hygiene Data'!F30))="","",OFFSET('Hygiene Data'!$F$12,0,10*ROW('Hygiene Data'!F30)))</f>
        <v/>
      </c>
      <c r="DW36" s="271" t="str">
        <f ca="true">+IF(OFFSET('Hygiene Data'!$F$13,0,10*ROW('Hygiene Data'!F30))="","",OFFSET('Hygiene Data'!$F$13,0,10*ROW('Hygiene Data'!F30)))</f>
        <v/>
      </c>
      <c r="DX36" s="271" t="str">
        <f ca="true">+IF(OFFSET('Hygiene Data'!$G$11,0,10*ROW('Hygiene Data'!G30))="","",OFFSET('Hygiene Data'!$G$11,0,10*ROW('Hygiene Data'!G30)))</f>
        <v/>
      </c>
      <c r="DY36" s="271" t="str">
        <f ca="true">+IF(OFFSET('Hygiene Data'!$G$12,0,10*ROW('Hygiene Data'!G30))="","",OFFSET('Hygiene Data'!$G$12,0,10*ROW('Hygiene Data'!G30)))</f>
        <v/>
      </c>
      <c r="DZ36" s="271" t="str">
        <f ca="true">+IF(OFFSET('Hygiene Data'!$G$13,0,10*ROW('Hygiene Data'!G30))="","",OFFSET('Hygiene Data'!$G$13,0,10*ROW('Hygiene Data'!G30)))</f>
        <v/>
      </c>
      <c r="EA36" s="271" t="str">
        <f ca="true">+IF(OFFSET('Hygiene Data'!$H$11,0,10*ROW('Hygiene Data'!H30))="","",OFFSET('Hygiene Data'!$H$11,0,10*ROW('Hygiene Data'!H30)))</f>
        <v/>
      </c>
      <c r="EB36" s="271" t="str">
        <f ca="true">+IF(OFFSET('Hygiene Data'!$H$12,0,10*ROW('Hygiene Data'!H30))="","",OFFSET('Hygiene Data'!$H$12,0,10*ROW('Hygiene Data'!H30)))</f>
        <v/>
      </c>
      <c r="EC36" s="271" t="str">
        <f ca="true">+IF(OFFSET('Hygiene Data'!$H$13,0,10*ROW('Hygiene Data'!H30))="","",OFFSET('Hygiene Data'!$H$13,0,10*ROW('Hygiene Data'!H30)))</f>
        <v/>
      </c>
      <c r="ED36" s="271" t="str">
        <f ca="true">+IF(OFFSET('Hygiene Data'!$I$11,0,10*ROW('Hygiene Data'!I30))="","",OFFSET('Hygiene Data'!$I$11,0,10*ROW('Hygiene Data'!I30)))</f>
        <v/>
      </c>
      <c r="EE36" s="271" t="str">
        <f ca="true">+IF(OFFSET('Hygiene Data'!$I$12,0,10*ROW('Hygiene Data'!I30))="","",OFFSET('Hygiene Data'!$I$12,0,10*ROW('Hygiene Data'!I30)))</f>
        <v/>
      </c>
      <c r="EF36" s="271" t="str">
        <f ca="true">+IF(OFFSET('Hygiene Data'!$I$13,0,10*ROW('Hygiene Data'!I30))="","",OFFSET('Hygiene Data'!$I$13,0,10*ROW('Hygiene Data'!I30)))</f>
        <v/>
      </c>
    </row>
    <row xmlns:x14ac="http://schemas.microsoft.com/office/spreadsheetml/2009/9/ac" r="37" x14ac:dyDescent="0.2">
      <c r="A37" s="35" t="str">
        <f ca="true">+IF(OFFSET('Water Data'!$B$2,0,10*ROW('Water Data'!E31))="","",OFFSET('Water Data'!$B$2,0,10*ROW('Water Data'!E31)))</f>
        <v/>
      </c>
      <c r="B37" s="35" t="str">
        <f ca="true">+IF(OFFSET('Water Data'!$C$2,0,10*ROW('Water Data'!F31))="","",OFFSET('Water Data'!$C$2,0,10*ROW('Water Data'!F31)))</f>
        <v/>
      </c>
      <c r="C37" s="327" t="str">
        <f t="shared" ca="true" si="0"/>
        <v/>
      </c>
      <c r="D37" s="91"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1"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1"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1"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1"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1"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1"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1"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1"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1"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1"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1"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1"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1"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1"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1"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1"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1"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2"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2"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2"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2"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2"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2"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2"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2"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2"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2"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2"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2"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2"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2"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2"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2"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2"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2"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2"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2"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2"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2"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2"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2"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2"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2"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2"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2"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2"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2"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3"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3"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3"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3"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3"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3"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3"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3"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3"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3"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3"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3"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3"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3"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3"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3"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3"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3"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1"/>
      <c r="BS37" s="271" t="str">
        <f ca="true">+IF(OFFSET('Water Data'!$D$27,0,10*ROW('Water Data'!D31))="","",OFFSET('Water Data'!$D$27,0,10*ROW('Water Data'!D31)))</f>
        <v/>
      </c>
      <c r="BT37" s="271" t="str">
        <f ca="true">+IF(OFFSET('Water Data'!$D$28,0,10*ROW('Water Data'!D31))="","",OFFSET('Water Data'!$D$28,0,10*ROW('Water Data'!D31)))</f>
        <v/>
      </c>
      <c r="BU37" s="271" t="str">
        <f ca="true">+IF(OFFSET('Water Data'!$D$29,0,10*ROW('Water Data'!D31))="","",OFFSET('Water Data'!$D$29,0,10*ROW('Water Data'!D31)))</f>
        <v/>
      </c>
      <c r="BV37" s="271" t="str">
        <f ca="true">+IF(OFFSET('Water Data'!$E$27,0,10*ROW('Water Data'!E31))="","",OFFSET('Water Data'!$E$27,0,10*ROW('Water Data'!E31)))</f>
        <v/>
      </c>
      <c r="BW37" s="271" t="str">
        <f ca="true">+IF(OFFSET('Water Data'!$E$28,0,10*ROW('Water Data'!E31))="","",OFFSET('Water Data'!$E$28,0,10*ROW('Water Data'!E31)))</f>
        <v/>
      </c>
      <c r="BX37" s="271" t="str">
        <f ca="true">+IF(OFFSET('Water Data'!$E$29,0,10*ROW('Water Data'!E31))="","",OFFSET('Water Data'!$E$29,0,10*ROW('Water Data'!E31)))</f>
        <v/>
      </c>
      <c r="BY37" s="271" t="str">
        <f ca="true">+IF(OFFSET('Water Data'!$F$27,0,10*ROW('Water Data'!F31))="","",OFFSET('Water Data'!$F$27,0,10*ROW('Water Data'!F31)))</f>
        <v/>
      </c>
      <c r="BZ37" s="271" t="str">
        <f ca="true">+IF(OFFSET('Water Data'!$F$28,0,10*ROW('Water Data'!F31))="","",OFFSET('Water Data'!$F$28,0,10*ROW('Water Data'!F31)))</f>
        <v/>
      </c>
      <c r="CA37" s="271" t="str">
        <f ca="true">+IF(OFFSET('Water Data'!$F$29,0,10*ROW('Water Data'!F31))="","",OFFSET('Water Data'!$F$29,0,10*ROW('Water Data'!F31)))</f>
        <v/>
      </c>
      <c r="CB37" s="271" t="str">
        <f ca="true">+IF(OFFSET('Water Data'!$G$27,0,10*ROW('Water Data'!G31))="","",OFFSET('Water Data'!$G$27,0,10*ROW('Water Data'!G31)))</f>
        <v/>
      </c>
      <c r="CC37" s="271" t="str">
        <f ca="true">+IF(OFFSET('Water Data'!$G$28,0,10*ROW('Water Data'!G31))="","",OFFSET('Water Data'!$G$28,0,10*ROW('Water Data'!G31)))</f>
        <v/>
      </c>
      <c r="CD37" s="271" t="str">
        <f ca="true">+IF(OFFSET('Water Data'!$G$29,0,10*ROW('Water Data'!G31))="","",OFFSET('Water Data'!$G$29,0,10*ROW('Water Data'!G31)))</f>
        <v/>
      </c>
      <c r="CE37" s="271" t="str">
        <f ca="true">+IF(OFFSET('Water Data'!$H$27,0,10*ROW('Water Data'!H31))="","",OFFSET('Water Data'!$H$27,0,10*ROW('Water Data'!H31)))</f>
        <v/>
      </c>
      <c r="CF37" s="271" t="str">
        <f ca="true">+IF(OFFSET('Water Data'!$H$28,0,10*ROW('Water Data'!H31))="","",OFFSET('Water Data'!$H$28,0,10*ROW('Water Data'!H31)))</f>
        <v/>
      </c>
      <c r="CG37" s="271" t="str">
        <f ca="true">+IF(OFFSET('Water Data'!$H$29,0,10*ROW('Water Data'!H31))="","",OFFSET('Water Data'!$H$29,0,10*ROW('Water Data'!H31)))</f>
        <v/>
      </c>
      <c r="CH37" s="271" t="str">
        <f ca="true">+IF(OFFSET('Water Data'!$I$27,0,10*ROW('Water Data'!I31))="","",OFFSET('Water Data'!$I$27,0,10*ROW('Water Data'!I31)))</f>
        <v/>
      </c>
      <c r="CI37" s="271" t="str">
        <f ca="true">+IF(OFFSET('Water Data'!$I$28,0,10*ROW('Water Data'!I31))="","",OFFSET('Water Data'!$I$28,0,10*ROW('Water Data'!I31)))</f>
        <v/>
      </c>
      <c r="CJ37" s="271" t="str">
        <f ca="true">+IF(OFFSET('Water Data'!$I$29,0,10*ROW('Water Data'!I31))="","",OFFSET('Water Data'!$I$29,0,10*ROW('Water Data'!I31)))</f>
        <v/>
      </c>
      <c r="CK37" s="271" t="str">
        <f ca="true">+IF(OFFSET('Sanitation Data'!$D$28,0,10*ROW('Sanitation Data'!D31))="","",OFFSET('Sanitation Data'!$D$28,0,10*ROW('Sanitation Data'!D31)))</f>
        <v/>
      </c>
      <c r="CL37" s="271" t="str">
        <f ca="true">+IF(OFFSET('Sanitation Data'!$D$29,0,10*ROW('Sanitation Data'!D31))="","",OFFSET('Sanitation Data'!$D$29,0,10*ROW('Sanitation Data'!D31)))</f>
        <v/>
      </c>
      <c r="CM37" s="271" t="str">
        <f ca="true">+IF(OFFSET('Sanitation Data'!$D$30,0,10*ROW('Sanitation Data'!D31))="","",OFFSET('Sanitation Data'!$D$30,0,10*ROW('Sanitation Data'!D31)))</f>
        <v/>
      </c>
      <c r="CN37" s="271" t="str">
        <f ca="true">+IF(OFFSET('Sanitation Data'!$D$31,0,10*ROW('Sanitation Data'!D31))="","",OFFSET('Sanitation Data'!$D$31,0,10*ROW('Sanitation Data'!D31)))</f>
        <v/>
      </c>
      <c r="CO37" s="271" t="str">
        <f ca="true">+IF(OFFSET('Sanitation Data'!$D$32,0,10*ROW('Sanitation Data'!D31))="","",OFFSET('Sanitation Data'!$D$32,0,10*ROW('Sanitation Data'!D31)))</f>
        <v/>
      </c>
      <c r="CP37" s="271" t="str">
        <f ca="true">+IF(OFFSET('Sanitation Data'!$E$28,0,10*ROW('Sanitation Data'!E31))="","",OFFSET('Sanitation Data'!$E$28,0,10*ROW('Sanitation Data'!E31)))</f>
        <v/>
      </c>
      <c r="CQ37" s="271" t="str">
        <f ca="true">+IF(OFFSET('Sanitation Data'!$E$29,0,10*ROW('Sanitation Data'!E31))="","",OFFSET('Sanitation Data'!$E$29,0,10*ROW('Sanitation Data'!E31)))</f>
        <v/>
      </c>
      <c r="CR37" s="271" t="str">
        <f ca="true">+IF(OFFSET('Sanitation Data'!$E$30,0,10*ROW('Sanitation Data'!E31))="","",OFFSET('Sanitation Data'!$E$30,0,10*ROW('Sanitation Data'!E31)))</f>
        <v/>
      </c>
      <c r="CS37" s="271" t="str">
        <f ca="true">+IF(OFFSET('Sanitation Data'!$E$31,0,10*ROW('Sanitation Data'!E31))="","",OFFSET('Sanitation Data'!$E$31,0,10*ROW('Sanitation Data'!E31)))</f>
        <v/>
      </c>
      <c r="CT37" s="271" t="str">
        <f ca="true">+IF(OFFSET('Sanitation Data'!$E$32,0,10*ROW('Sanitation Data'!E31))="","",OFFSET('Sanitation Data'!$E$32,0,10*ROW('Sanitation Data'!E31)))</f>
        <v/>
      </c>
      <c r="CU37" s="271" t="str">
        <f ca="true">+IF(OFFSET('Sanitation Data'!$F$28,0,10*ROW('Sanitation Data'!F31))="","",OFFSET('Sanitation Data'!$F$28,0,10*ROW('Sanitation Data'!F31)))</f>
        <v/>
      </c>
      <c r="CV37" s="271" t="str">
        <f ca="true">+IF(OFFSET('Sanitation Data'!$F$29,0,10*ROW('Sanitation Data'!F31))="","",OFFSET('Sanitation Data'!$F$29,0,10*ROW('Sanitation Data'!F31)))</f>
        <v/>
      </c>
      <c r="CW37" s="271" t="str">
        <f ca="true">+IF(OFFSET('Sanitation Data'!$F$30,0,10*ROW('Sanitation Data'!F31))="","",OFFSET('Sanitation Data'!$F$30,0,10*ROW('Sanitation Data'!F31)))</f>
        <v/>
      </c>
      <c r="CX37" s="271" t="str">
        <f ca="true">+IF(OFFSET('Sanitation Data'!$F$31,0,10*ROW('Sanitation Data'!F31))="","",OFFSET('Sanitation Data'!$F$31,0,10*ROW('Sanitation Data'!F31)))</f>
        <v/>
      </c>
      <c r="CY37" s="271" t="str">
        <f ca="true">+IF(OFFSET('Sanitation Data'!$F$32,0,10*ROW('Sanitation Data'!F31))="","",OFFSET('Sanitation Data'!$F$32,0,10*ROW('Sanitation Data'!F31)))</f>
        <v/>
      </c>
      <c r="CZ37" s="271" t="str">
        <f ca="true">+IF(OFFSET('Sanitation Data'!$G$28,0,10*ROW('Sanitation Data'!G31))="","",OFFSET('Sanitation Data'!$G$28,0,10*ROW('Sanitation Data'!G31)))</f>
        <v/>
      </c>
      <c r="DA37" s="271" t="str">
        <f ca="true">+IF(OFFSET('Sanitation Data'!$G$29,0,10*ROW('Sanitation Data'!G31))="","",OFFSET('Sanitation Data'!$G$29,0,10*ROW('Sanitation Data'!G31)))</f>
        <v/>
      </c>
      <c r="DB37" s="271" t="str">
        <f ca="true">+IF(OFFSET('Sanitation Data'!$G$30,0,10*ROW('Sanitation Data'!G31))="","",OFFSET('Sanitation Data'!$G$30,0,10*ROW('Sanitation Data'!G31)))</f>
        <v/>
      </c>
      <c r="DC37" s="271" t="str">
        <f ca="true">+IF(OFFSET('Sanitation Data'!$G$31,0,10*ROW('Sanitation Data'!G31))="","",OFFSET('Sanitation Data'!$G$31,0,10*ROW('Sanitation Data'!G31)))</f>
        <v/>
      </c>
      <c r="DD37" s="271" t="str">
        <f ca="true">+IF(OFFSET('Sanitation Data'!$G$32,0,10*ROW('Sanitation Data'!G31))="","",OFFSET('Sanitation Data'!$G$32,0,10*ROW('Sanitation Data'!G31)))</f>
        <v/>
      </c>
      <c r="DE37" s="271" t="str">
        <f ca="true">+IF(OFFSET('Sanitation Data'!$H$28,0,10*ROW('Sanitation Data'!H31))="","",OFFSET('Sanitation Data'!$H$28,0,10*ROW('Sanitation Data'!H31)))</f>
        <v/>
      </c>
      <c r="DF37" s="271" t="str">
        <f ca="true">+IF(OFFSET('Sanitation Data'!$H$29,0,10*ROW('Sanitation Data'!H31))="","",OFFSET('Sanitation Data'!$H$29,0,10*ROW('Sanitation Data'!H31)))</f>
        <v/>
      </c>
      <c r="DG37" s="271" t="str">
        <f ca="true">+IF(OFFSET('Sanitation Data'!$H$30,0,10*ROW('Sanitation Data'!H31))="","",OFFSET('Sanitation Data'!$H$30,0,10*ROW('Sanitation Data'!H31)))</f>
        <v/>
      </c>
      <c r="DH37" s="271" t="str">
        <f ca="true">+IF(OFFSET('Sanitation Data'!$H$31,0,10*ROW('Sanitation Data'!H31))="","",OFFSET('Sanitation Data'!$H$31,0,10*ROW('Sanitation Data'!H31)))</f>
        <v/>
      </c>
      <c r="DI37" s="271" t="str">
        <f ca="true">+IF(OFFSET('Sanitation Data'!$H$32,0,10*ROW('Sanitation Data'!H31))="","",OFFSET('Sanitation Data'!$H$32,0,10*ROW('Sanitation Data'!H31)))</f>
        <v/>
      </c>
      <c r="DJ37" s="271" t="str">
        <f ca="true">+IF(OFFSET('Sanitation Data'!$I$28,0,10*ROW('Sanitation Data'!I31))="","",OFFSET('Sanitation Data'!$I$28,0,10*ROW('Sanitation Data'!I31)))</f>
        <v/>
      </c>
      <c r="DK37" s="271" t="str">
        <f ca="true">+IF(OFFSET('Sanitation Data'!$I$29,0,10*ROW('Sanitation Data'!I31))="","",OFFSET('Sanitation Data'!$I$29,0,10*ROW('Sanitation Data'!I31)))</f>
        <v/>
      </c>
      <c r="DL37" s="271" t="str">
        <f ca="true">+IF(OFFSET('Sanitation Data'!$I$30,0,10*ROW('Sanitation Data'!I31))="","",OFFSET('Sanitation Data'!$I$30,0,10*ROW('Sanitation Data'!I31)))</f>
        <v/>
      </c>
      <c r="DM37" s="271" t="str">
        <f ca="true">+IF(OFFSET('Sanitation Data'!$I$31,0,10*ROW('Sanitation Data'!I31))="","",OFFSET('Sanitation Data'!$I$31,0,10*ROW('Sanitation Data'!I31)))</f>
        <v/>
      </c>
      <c r="DN37" s="271" t="str">
        <f ca="true">+IF(OFFSET('Sanitation Data'!$I$32,0,10*ROW('Sanitation Data'!I31))="","",OFFSET('Sanitation Data'!$I$32,0,10*ROW('Sanitation Data'!I31)))</f>
        <v/>
      </c>
      <c r="DO37" s="271" t="str">
        <f ca="true">+IF(OFFSET('Hygiene Data'!$D$11,0,10*ROW('Hygiene Data'!D31))="","",OFFSET('Hygiene Data'!$D$11,0,10*ROW('Hygiene Data'!D31)))</f>
        <v/>
      </c>
      <c r="DP37" s="271" t="str">
        <f ca="true">+IF(OFFSET('Hygiene Data'!$D$12,0,10*ROW('Hygiene Data'!D31))="","",OFFSET('Hygiene Data'!$D$12,0,10*ROW('Hygiene Data'!D31)))</f>
        <v/>
      </c>
      <c r="DQ37" s="271" t="str">
        <f ca="true">+IF(OFFSET('Hygiene Data'!$D$13,0,10*ROW('Hygiene Data'!D31))="","",OFFSET('Hygiene Data'!$D$13,0,10*ROW('Hygiene Data'!D31)))</f>
        <v/>
      </c>
      <c r="DR37" s="271" t="str">
        <f ca="true">+IF(OFFSET('Hygiene Data'!$E$11,0,10*ROW('Hygiene Data'!E31))="","",OFFSET('Hygiene Data'!$E$11,0,10*ROW('Hygiene Data'!E31)))</f>
        <v/>
      </c>
      <c r="DS37" s="271" t="str">
        <f ca="true">+IF(OFFSET('Hygiene Data'!$E$12,0,10*ROW('Hygiene Data'!E31))="","",OFFSET('Hygiene Data'!$E$12,0,10*ROW('Hygiene Data'!E31)))</f>
        <v/>
      </c>
      <c r="DT37" s="271" t="str">
        <f ca="true">+IF(OFFSET('Hygiene Data'!$E$13,0,10*ROW('Hygiene Data'!E31))="","",OFFSET('Hygiene Data'!$E$13,0,10*ROW('Hygiene Data'!E31)))</f>
        <v/>
      </c>
      <c r="DU37" s="271" t="str">
        <f ca="true">+IF(OFFSET('Hygiene Data'!$F$11,0,10*ROW('Hygiene Data'!F31))="","",OFFSET('Hygiene Data'!$F$11,0,10*ROW('Hygiene Data'!F31)))</f>
        <v/>
      </c>
      <c r="DV37" s="271" t="str">
        <f ca="true">+IF(OFFSET('Hygiene Data'!$F$12,0,10*ROW('Hygiene Data'!F31))="","",OFFSET('Hygiene Data'!$F$12,0,10*ROW('Hygiene Data'!F31)))</f>
        <v/>
      </c>
      <c r="DW37" s="271" t="str">
        <f ca="true">+IF(OFFSET('Hygiene Data'!$F$13,0,10*ROW('Hygiene Data'!F31))="","",OFFSET('Hygiene Data'!$F$13,0,10*ROW('Hygiene Data'!F31)))</f>
        <v/>
      </c>
      <c r="DX37" s="271" t="str">
        <f ca="true">+IF(OFFSET('Hygiene Data'!$G$11,0,10*ROW('Hygiene Data'!G31))="","",OFFSET('Hygiene Data'!$G$11,0,10*ROW('Hygiene Data'!G31)))</f>
        <v/>
      </c>
      <c r="DY37" s="271" t="str">
        <f ca="true">+IF(OFFSET('Hygiene Data'!$G$12,0,10*ROW('Hygiene Data'!G31))="","",OFFSET('Hygiene Data'!$G$12,0,10*ROW('Hygiene Data'!G31)))</f>
        <v/>
      </c>
      <c r="DZ37" s="271" t="str">
        <f ca="true">+IF(OFFSET('Hygiene Data'!$G$13,0,10*ROW('Hygiene Data'!G31))="","",OFFSET('Hygiene Data'!$G$13,0,10*ROW('Hygiene Data'!G31)))</f>
        <v/>
      </c>
      <c r="EA37" s="271" t="str">
        <f ca="true">+IF(OFFSET('Hygiene Data'!$H$11,0,10*ROW('Hygiene Data'!H31))="","",OFFSET('Hygiene Data'!$H$11,0,10*ROW('Hygiene Data'!H31)))</f>
        <v/>
      </c>
      <c r="EB37" s="271" t="str">
        <f ca="true">+IF(OFFSET('Hygiene Data'!$H$12,0,10*ROW('Hygiene Data'!H31))="","",OFFSET('Hygiene Data'!$H$12,0,10*ROW('Hygiene Data'!H31)))</f>
        <v/>
      </c>
      <c r="EC37" s="271" t="str">
        <f ca="true">+IF(OFFSET('Hygiene Data'!$H$13,0,10*ROW('Hygiene Data'!H31))="","",OFFSET('Hygiene Data'!$H$13,0,10*ROW('Hygiene Data'!H31)))</f>
        <v/>
      </c>
      <c r="ED37" s="271" t="str">
        <f ca="true">+IF(OFFSET('Hygiene Data'!$I$11,0,10*ROW('Hygiene Data'!I31))="","",OFFSET('Hygiene Data'!$I$11,0,10*ROW('Hygiene Data'!I31)))</f>
        <v/>
      </c>
      <c r="EE37" s="271" t="str">
        <f ca="true">+IF(OFFSET('Hygiene Data'!$I$12,0,10*ROW('Hygiene Data'!I31))="","",OFFSET('Hygiene Data'!$I$12,0,10*ROW('Hygiene Data'!I31)))</f>
        <v/>
      </c>
      <c r="EF37" s="271" t="str">
        <f ca="true">+IF(OFFSET('Hygiene Data'!$I$13,0,10*ROW('Hygiene Data'!I31))="","",OFFSET('Hygiene Data'!$I$13,0,10*ROW('Hygiene Data'!I31)))</f>
        <v/>
      </c>
    </row>
    <row xmlns:x14ac="http://schemas.microsoft.com/office/spreadsheetml/2009/9/ac" r="38" x14ac:dyDescent="0.2">
      <c r="A38" s="35" t="str">
        <f ca="true">+IF(OFFSET('Water Data'!$B$2,0,10*ROW('Water Data'!E32))="","",OFFSET('Water Data'!$B$2,0,10*ROW('Water Data'!E32)))</f>
        <v/>
      </c>
      <c r="B38" s="35" t="str">
        <f ca="true">+IF(OFFSET('Water Data'!$C$2,0,10*ROW('Water Data'!F32))="","",OFFSET('Water Data'!$C$2,0,10*ROW('Water Data'!F32)))</f>
        <v/>
      </c>
      <c r="C38" s="327" t="str">
        <f t="shared" ca="true" si="0"/>
        <v/>
      </c>
      <c r="D38" s="91"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1"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1"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1"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1"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1"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1"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1"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1"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1"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1"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1"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1"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1"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1"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1"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1"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1"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2"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2"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2"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2"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2"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2"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2"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2"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2"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2"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2"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2"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2"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2"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2"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2"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2"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2"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2"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2"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2"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2"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2"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2"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2"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2"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2"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2"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2"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2"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3"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3"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3"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3"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3"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3"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3"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3"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3"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3"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3"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3"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3"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3"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3"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3"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3"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3"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1"/>
      <c r="BS38" s="271" t="str">
        <f ca="true">+IF(OFFSET('Water Data'!$D$27,0,10*ROW('Water Data'!D32))="","",OFFSET('Water Data'!$D$27,0,10*ROW('Water Data'!D32)))</f>
        <v/>
      </c>
      <c r="BT38" s="271" t="str">
        <f ca="true">+IF(OFFSET('Water Data'!$D$28,0,10*ROW('Water Data'!D32))="","",OFFSET('Water Data'!$D$28,0,10*ROW('Water Data'!D32)))</f>
        <v/>
      </c>
      <c r="BU38" s="271" t="str">
        <f ca="true">+IF(OFFSET('Water Data'!$D$29,0,10*ROW('Water Data'!D32))="","",OFFSET('Water Data'!$D$29,0,10*ROW('Water Data'!D32)))</f>
        <v/>
      </c>
      <c r="BV38" s="271" t="str">
        <f ca="true">+IF(OFFSET('Water Data'!$E$27,0,10*ROW('Water Data'!E32))="","",OFFSET('Water Data'!$E$27,0,10*ROW('Water Data'!E32)))</f>
        <v/>
      </c>
      <c r="BW38" s="271" t="str">
        <f ca="true">+IF(OFFSET('Water Data'!$E$28,0,10*ROW('Water Data'!E32))="","",OFFSET('Water Data'!$E$28,0,10*ROW('Water Data'!E32)))</f>
        <v/>
      </c>
      <c r="BX38" s="271" t="str">
        <f ca="true">+IF(OFFSET('Water Data'!$E$29,0,10*ROW('Water Data'!E32))="","",OFFSET('Water Data'!$E$29,0,10*ROW('Water Data'!E32)))</f>
        <v/>
      </c>
      <c r="BY38" s="271" t="str">
        <f ca="true">+IF(OFFSET('Water Data'!$F$27,0,10*ROW('Water Data'!F32))="","",OFFSET('Water Data'!$F$27,0,10*ROW('Water Data'!F32)))</f>
        <v/>
      </c>
      <c r="BZ38" s="271" t="str">
        <f ca="true">+IF(OFFSET('Water Data'!$F$28,0,10*ROW('Water Data'!F32))="","",OFFSET('Water Data'!$F$28,0,10*ROW('Water Data'!F32)))</f>
        <v/>
      </c>
      <c r="CA38" s="271" t="str">
        <f ca="true">+IF(OFFSET('Water Data'!$F$29,0,10*ROW('Water Data'!F32))="","",OFFSET('Water Data'!$F$29,0,10*ROW('Water Data'!F32)))</f>
        <v/>
      </c>
      <c r="CB38" s="271" t="str">
        <f ca="true">+IF(OFFSET('Water Data'!$G$27,0,10*ROW('Water Data'!G32))="","",OFFSET('Water Data'!$G$27,0,10*ROW('Water Data'!G32)))</f>
        <v/>
      </c>
      <c r="CC38" s="271" t="str">
        <f ca="true">+IF(OFFSET('Water Data'!$G$28,0,10*ROW('Water Data'!G32))="","",OFFSET('Water Data'!$G$28,0,10*ROW('Water Data'!G32)))</f>
        <v/>
      </c>
      <c r="CD38" s="271" t="str">
        <f ca="true">+IF(OFFSET('Water Data'!$G$29,0,10*ROW('Water Data'!G32))="","",OFFSET('Water Data'!$G$29,0,10*ROW('Water Data'!G32)))</f>
        <v/>
      </c>
      <c r="CE38" s="271" t="str">
        <f ca="true">+IF(OFFSET('Water Data'!$H$27,0,10*ROW('Water Data'!H32))="","",OFFSET('Water Data'!$H$27,0,10*ROW('Water Data'!H32)))</f>
        <v/>
      </c>
      <c r="CF38" s="271" t="str">
        <f ca="true">+IF(OFFSET('Water Data'!$H$28,0,10*ROW('Water Data'!H32))="","",OFFSET('Water Data'!$H$28,0,10*ROW('Water Data'!H32)))</f>
        <v/>
      </c>
      <c r="CG38" s="271" t="str">
        <f ca="true">+IF(OFFSET('Water Data'!$H$29,0,10*ROW('Water Data'!H32))="","",OFFSET('Water Data'!$H$29,0,10*ROW('Water Data'!H32)))</f>
        <v/>
      </c>
      <c r="CH38" s="271" t="str">
        <f ca="true">+IF(OFFSET('Water Data'!$I$27,0,10*ROW('Water Data'!I32))="","",OFFSET('Water Data'!$I$27,0,10*ROW('Water Data'!I32)))</f>
        <v/>
      </c>
      <c r="CI38" s="271" t="str">
        <f ca="true">+IF(OFFSET('Water Data'!$I$28,0,10*ROW('Water Data'!I32))="","",OFFSET('Water Data'!$I$28,0,10*ROW('Water Data'!I32)))</f>
        <v/>
      </c>
      <c r="CJ38" s="271" t="str">
        <f ca="true">+IF(OFFSET('Water Data'!$I$29,0,10*ROW('Water Data'!I32))="","",OFFSET('Water Data'!$I$29,0,10*ROW('Water Data'!I32)))</f>
        <v/>
      </c>
      <c r="CK38" s="271" t="str">
        <f ca="true">+IF(OFFSET('Sanitation Data'!$D$28,0,10*ROW('Sanitation Data'!D32))="","",OFFSET('Sanitation Data'!$D$28,0,10*ROW('Sanitation Data'!D32)))</f>
        <v/>
      </c>
      <c r="CL38" s="271" t="str">
        <f ca="true">+IF(OFFSET('Sanitation Data'!$D$29,0,10*ROW('Sanitation Data'!D32))="","",OFFSET('Sanitation Data'!$D$29,0,10*ROW('Sanitation Data'!D32)))</f>
        <v/>
      </c>
      <c r="CM38" s="271" t="str">
        <f ca="true">+IF(OFFSET('Sanitation Data'!$D$30,0,10*ROW('Sanitation Data'!D32))="","",OFFSET('Sanitation Data'!$D$30,0,10*ROW('Sanitation Data'!D32)))</f>
        <v/>
      </c>
      <c r="CN38" s="271" t="str">
        <f ca="true">+IF(OFFSET('Sanitation Data'!$D$31,0,10*ROW('Sanitation Data'!D32))="","",OFFSET('Sanitation Data'!$D$31,0,10*ROW('Sanitation Data'!D32)))</f>
        <v/>
      </c>
      <c r="CO38" s="271" t="str">
        <f ca="true">+IF(OFFSET('Sanitation Data'!$D$32,0,10*ROW('Sanitation Data'!D32))="","",OFFSET('Sanitation Data'!$D$32,0,10*ROW('Sanitation Data'!D32)))</f>
        <v/>
      </c>
      <c r="CP38" s="271" t="str">
        <f ca="true">+IF(OFFSET('Sanitation Data'!$E$28,0,10*ROW('Sanitation Data'!E32))="","",OFFSET('Sanitation Data'!$E$28,0,10*ROW('Sanitation Data'!E32)))</f>
        <v/>
      </c>
      <c r="CQ38" s="271" t="str">
        <f ca="true">+IF(OFFSET('Sanitation Data'!$E$29,0,10*ROW('Sanitation Data'!E32))="","",OFFSET('Sanitation Data'!$E$29,0,10*ROW('Sanitation Data'!E32)))</f>
        <v/>
      </c>
      <c r="CR38" s="271" t="str">
        <f ca="true">+IF(OFFSET('Sanitation Data'!$E$30,0,10*ROW('Sanitation Data'!E32))="","",OFFSET('Sanitation Data'!$E$30,0,10*ROW('Sanitation Data'!E32)))</f>
        <v/>
      </c>
      <c r="CS38" s="271" t="str">
        <f ca="true">+IF(OFFSET('Sanitation Data'!$E$31,0,10*ROW('Sanitation Data'!E32))="","",OFFSET('Sanitation Data'!$E$31,0,10*ROW('Sanitation Data'!E32)))</f>
        <v/>
      </c>
      <c r="CT38" s="271" t="str">
        <f ca="true">+IF(OFFSET('Sanitation Data'!$E$32,0,10*ROW('Sanitation Data'!E32))="","",OFFSET('Sanitation Data'!$E$32,0,10*ROW('Sanitation Data'!E32)))</f>
        <v/>
      </c>
      <c r="CU38" s="271" t="str">
        <f ca="true">+IF(OFFSET('Sanitation Data'!$F$28,0,10*ROW('Sanitation Data'!F32))="","",OFFSET('Sanitation Data'!$F$28,0,10*ROW('Sanitation Data'!F32)))</f>
        <v/>
      </c>
      <c r="CV38" s="271" t="str">
        <f ca="true">+IF(OFFSET('Sanitation Data'!$F$29,0,10*ROW('Sanitation Data'!F32))="","",OFFSET('Sanitation Data'!$F$29,0,10*ROW('Sanitation Data'!F32)))</f>
        <v/>
      </c>
      <c r="CW38" s="271" t="str">
        <f ca="true">+IF(OFFSET('Sanitation Data'!$F$30,0,10*ROW('Sanitation Data'!F32))="","",OFFSET('Sanitation Data'!$F$30,0,10*ROW('Sanitation Data'!F32)))</f>
        <v/>
      </c>
      <c r="CX38" s="271" t="str">
        <f ca="true">+IF(OFFSET('Sanitation Data'!$F$31,0,10*ROW('Sanitation Data'!F32))="","",OFFSET('Sanitation Data'!$F$31,0,10*ROW('Sanitation Data'!F32)))</f>
        <v/>
      </c>
      <c r="CY38" s="271" t="str">
        <f ca="true">+IF(OFFSET('Sanitation Data'!$F$32,0,10*ROW('Sanitation Data'!F32))="","",OFFSET('Sanitation Data'!$F$32,0,10*ROW('Sanitation Data'!F32)))</f>
        <v/>
      </c>
      <c r="CZ38" s="271" t="str">
        <f ca="true">+IF(OFFSET('Sanitation Data'!$G$28,0,10*ROW('Sanitation Data'!G32))="","",OFFSET('Sanitation Data'!$G$28,0,10*ROW('Sanitation Data'!G32)))</f>
        <v/>
      </c>
      <c r="DA38" s="271" t="str">
        <f ca="true">+IF(OFFSET('Sanitation Data'!$G$29,0,10*ROW('Sanitation Data'!G32))="","",OFFSET('Sanitation Data'!$G$29,0,10*ROW('Sanitation Data'!G32)))</f>
        <v/>
      </c>
      <c r="DB38" s="271" t="str">
        <f ca="true">+IF(OFFSET('Sanitation Data'!$G$30,0,10*ROW('Sanitation Data'!G32))="","",OFFSET('Sanitation Data'!$G$30,0,10*ROW('Sanitation Data'!G32)))</f>
        <v/>
      </c>
      <c r="DC38" s="271" t="str">
        <f ca="true">+IF(OFFSET('Sanitation Data'!$G$31,0,10*ROW('Sanitation Data'!G32))="","",OFFSET('Sanitation Data'!$G$31,0,10*ROW('Sanitation Data'!G32)))</f>
        <v/>
      </c>
      <c r="DD38" s="271" t="str">
        <f ca="true">+IF(OFFSET('Sanitation Data'!$G$32,0,10*ROW('Sanitation Data'!G32))="","",OFFSET('Sanitation Data'!$G$32,0,10*ROW('Sanitation Data'!G32)))</f>
        <v/>
      </c>
      <c r="DE38" s="271" t="str">
        <f ca="true">+IF(OFFSET('Sanitation Data'!$H$28,0,10*ROW('Sanitation Data'!H32))="","",OFFSET('Sanitation Data'!$H$28,0,10*ROW('Sanitation Data'!H32)))</f>
        <v/>
      </c>
      <c r="DF38" s="271" t="str">
        <f ca="true">+IF(OFFSET('Sanitation Data'!$H$29,0,10*ROW('Sanitation Data'!H32))="","",OFFSET('Sanitation Data'!$H$29,0,10*ROW('Sanitation Data'!H32)))</f>
        <v/>
      </c>
      <c r="DG38" s="271" t="str">
        <f ca="true">+IF(OFFSET('Sanitation Data'!$H$30,0,10*ROW('Sanitation Data'!H32))="","",OFFSET('Sanitation Data'!$H$30,0,10*ROW('Sanitation Data'!H32)))</f>
        <v/>
      </c>
      <c r="DH38" s="271" t="str">
        <f ca="true">+IF(OFFSET('Sanitation Data'!$H$31,0,10*ROW('Sanitation Data'!H32))="","",OFFSET('Sanitation Data'!$H$31,0,10*ROW('Sanitation Data'!H32)))</f>
        <v/>
      </c>
      <c r="DI38" s="271" t="str">
        <f ca="true">+IF(OFFSET('Sanitation Data'!$H$32,0,10*ROW('Sanitation Data'!H32))="","",OFFSET('Sanitation Data'!$H$32,0,10*ROW('Sanitation Data'!H32)))</f>
        <v/>
      </c>
      <c r="DJ38" s="271" t="str">
        <f ca="true">+IF(OFFSET('Sanitation Data'!$I$28,0,10*ROW('Sanitation Data'!I32))="","",OFFSET('Sanitation Data'!$I$28,0,10*ROW('Sanitation Data'!I32)))</f>
        <v/>
      </c>
      <c r="DK38" s="271" t="str">
        <f ca="true">+IF(OFFSET('Sanitation Data'!$I$29,0,10*ROW('Sanitation Data'!I32))="","",OFFSET('Sanitation Data'!$I$29,0,10*ROW('Sanitation Data'!I32)))</f>
        <v/>
      </c>
      <c r="DL38" s="271" t="str">
        <f ca="true">+IF(OFFSET('Sanitation Data'!$I$30,0,10*ROW('Sanitation Data'!I32))="","",OFFSET('Sanitation Data'!$I$30,0,10*ROW('Sanitation Data'!I32)))</f>
        <v/>
      </c>
      <c r="DM38" s="271" t="str">
        <f ca="true">+IF(OFFSET('Sanitation Data'!$I$31,0,10*ROW('Sanitation Data'!I32))="","",OFFSET('Sanitation Data'!$I$31,0,10*ROW('Sanitation Data'!I32)))</f>
        <v/>
      </c>
      <c r="DN38" s="271" t="str">
        <f ca="true">+IF(OFFSET('Sanitation Data'!$I$32,0,10*ROW('Sanitation Data'!I32))="","",OFFSET('Sanitation Data'!$I$32,0,10*ROW('Sanitation Data'!I32)))</f>
        <v/>
      </c>
      <c r="DO38" s="271" t="str">
        <f ca="true">+IF(OFFSET('Hygiene Data'!$D$11,0,10*ROW('Hygiene Data'!D32))="","",OFFSET('Hygiene Data'!$D$11,0,10*ROW('Hygiene Data'!D32)))</f>
        <v/>
      </c>
      <c r="DP38" s="271" t="str">
        <f ca="true">+IF(OFFSET('Hygiene Data'!$D$12,0,10*ROW('Hygiene Data'!D32))="","",OFFSET('Hygiene Data'!$D$12,0,10*ROW('Hygiene Data'!D32)))</f>
        <v/>
      </c>
      <c r="DQ38" s="271" t="str">
        <f ca="true">+IF(OFFSET('Hygiene Data'!$D$13,0,10*ROW('Hygiene Data'!D32))="","",OFFSET('Hygiene Data'!$D$13,0,10*ROW('Hygiene Data'!D32)))</f>
        <v/>
      </c>
      <c r="DR38" s="271" t="str">
        <f ca="true">+IF(OFFSET('Hygiene Data'!$E$11,0,10*ROW('Hygiene Data'!E32))="","",OFFSET('Hygiene Data'!$E$11,0,10*ROW('Hygiene Data'!E32)))</f>
        <v/>
      </c>
      <c r="DS38" s="271" t="str">
        <f ca="true">+IF(OFFSET('Hygiene Data'!$E$12,0,10*ROW('Hygiene Data'!E32))="","",OFFSET('Hygiene Data'!$E$12,0,10*ROW('Hygiene Data'!E32)))</f>
        <v/>
      </c>
      <c r="DT38" s="271" t="str">
        <f ca="true">+IF(OFFSET('Hygiene Data'!$E$13,0,10*ROW('Hygiene Data'!E32))="","",OFFSET('Hygiene Data'!$E$13,0,10*ROW('Hygiene Data'!E32)))</f>
        <v/>
      </c>
      <c r="DU38" s="271" t="str">
        <f ca="true">+IF(OFFSET('Hygiene Data'!$F$11,0,10*ROW('Hygiene Data'!F32))="","",OFFSET('Hygiene Data'!$F$11,0,10*ROW('Hygiene Data'!F32)))</f>
        <v/>
      </c>
      <c r="DV38" s="271" t="str">
        <f ca="true">+IF(OFFSET('Hygiene Data'!$F$12,0,10*ROW('Hygiene Data'!F32))="","",OFFSET('Hygiene Data'!$F$12,0,10*ROW('Hygiene Data'!F32)))</f>
        <v/>
      </c>
      <c r="DW38" s="271" t="str">
        <f ca="true">+IF(OFFSET('Hygiene Data'!$F$13,0,10*ROW('Hygiene Data'!F32))="","",OFFSET('Hygiene Data'!$F$13,0,10*ROW('Hygiene Data'!F32)))</f>
        <v/>
      </c>
      <c r="DX38" s="271" t="str">
        <f ca="true">+IF(OFFSET('Hygiene Data'!$G$11,0,10*ROW('Hygiene Data'!G32))="","",OFFSET('Hygiene Data'!$G$11,0,10*ROW('Hygiene Data'!G32)))</f>
        <v/>
      </c>
      <c r="DY38" s="271" t="str">
        <f ca="true">+IF(OFFSET('Hygiene Data'!$G$12,0,10*ROW('Hygiene Data'!G32))="","",OFFSET('Hygiene Data'!$G$12,0,10*ROW('Hygiene Data'!G32)))</f>
        <v/>
      </c>
      <c r="DZ38" s="271" t="str">
        <f ca="true">+IF(OFFSET('Hygiene Data'!$G$13,0,10*ROW('Hygiene Data'!G32))="","",OFFSET('Hygiene Data'!$G$13,0,10*ROW('Hygiene Data'!G32)))</f>
        <v/>
      </c>
      <c r="EA38" s="271" t="str">
        <f ca="true">+IF(OFFSET('Hygiene Data'!$H$11,0,10*ROW('Hygiene Data'!H32))="","",OFFSET('Hygiene Data'!$H$11,0,10*ROW('Hygiene Data'!H32)))</f>
        <v/>
      </c>
      <c r="EB38" s="271" t="str">
        <f ca="true">+IF(OFFSET('Hygiene Data'!$H$12,0,10*ROW('Hygiene Data'!H32))="","",OFFSET('Hygiene Data'!$H$12,0,10*ROW('Hygiene Data'!H32)))</f>
        <v/>
      </c>
      <c r="EC38" s="271" t="str">
        <f ca="true">+IF(OFFSET('Hygiene Data'!$H$13,0,10*ROW('Hygiene Data'!H32))="","",OFFSET('Hygiene Data'!$H$13,0,10*ROW('Hygiene Data'!H32)))</f>
        <v/>
      </c>
      <c r="ED38" s="271" t="str">
        <f ca="true">+IF(OFFSET('Hygiene Data'!$I$11,0,10*ROW('Hygiene Data'!I32))="","",OFFSET('Hygiene Data'!$I$11,0,10*ROW('Hygiene Data'!I32)))</f>
        <v/>
      </c>
      <c r="EE38" s="271" t="str">
        <f ca="true">+IF(OFFSET('Hygiene Data'!$I$12,0,10*ROW('Hygiene Data'!I32))="","",OFFSET('Hygiene Data'!$I$12,0,10*ROW('Hygiene Data'!I32)))</f>
        <v/>
      </c>
      <c r="EF38" s="271" t="str">
        <f ca="true">+IF(OFFSET('Hygiene Data'!$I$13,0,10*ROW('Hygiene Data'!I32))="","",OFFSET('Hygiene Data'!$I$13,0,10*ROW('Hygiene Data'!I32)))</f>
        <v/>
      </c>
    </row>
    <row xmlns:x14ac="http://schemas.microsoft.com/office/spreadsheetml/2009/9/ac" r="39" x14ac:dyDescent="0.2">
      <c r="A39" s="35" t="str">
        <f ca="true">+IF(OFFSET('Water Data'!$B$2,0,10*ROW('Water Data'!E33))="","",OFFSET('Water Data'!$B$2,0,10*ROW('Water Data'!E33)))</f>
        <v/>
      </c>
      <c r="B39" s="35" t="str">
        <f ca="true">+IF(OFFSET('Water Data'!$C$2,0,10*ROW('Water Data'!F33))="","",OFFSET('Water Data'!$C$2,0,10*ROW('Water Data'!F33)))</f>
        <v/>
      </c>
      <c r="C39" s="327" t="str">
        <f t="shared" ca="true" si="0"/>
        <v/>
      </c>
      <c r="D39" s="91"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1"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1"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1"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1"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1"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1"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1"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1"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1"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1"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1"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1"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1"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1"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1"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1"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1"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2"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2"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2"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2"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2"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2"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2"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2"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2"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2"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2"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2"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2"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2"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2"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2"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2"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2"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2"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2"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2"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2"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2"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2"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2"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2"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2"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2"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2"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2"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3"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3"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3"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3"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3"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3"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3"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3"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3"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3"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3"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3"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3"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3"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3"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3"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3"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3"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1"/>
      <c r="BS39" s="271" t="str">
        <f ca="true">+IF(OFFSET('Water Data'!$D$27,0,10*ROW('Water Data'!D33))="","",OFFSET('Water Data'!$D$27,0,10*ROW('Water Data'!D33)))</f>
        <v/>
      </c>
      <c r="BT39" s="271" t="str">
        <f ca="true">+IF(OFFSET('Water Data'!$D$28,0,10*ROW('Water Data'!D33))="","",OFFSET('Water Data'!$D$28,0,10*ROW('Water Data'!D33)))</f>
        <v/>
      </c>
      <c r="BU39" s="271" t="str">
        <f ca="true">+IF(OFFSET('Water Data'!$D$29,0,10*ROW('Water Data'!D33))="","",OFFSET('Water Data'!$D$29,0,10*ROW('Water Data'!D33)))</f>
        <v/>
      </c>
      <c r="BV39" s="271" t="str">
        <f ca="true">+IF(OFFSET('Water Data'!$E$27,0,10*ROW('Water Data'!E33))="","",OFFSET('Water Data'!$E$27,0,10*ROW('Water Data'!E33)))</f>
        <v/>
      </c>
      <c r="BW39" s="271" t="str">
        <f ca="true">+IF(OFFSET('Water Data'!$E$28,0,10*ROW('Water Data'!E33))="","",OFFSET('Water Data'!$E$28,0,10*ROW('Water Data'!E33)))</f>
        <v/>
      </c>
      <c r="BX39" s="271" t="str">
        <f ca="true">+IF(OFFSET('Water Data'!$E$29,0,10*ROW('Water Data'!E33))="","",OFFSET('Water Data'!$E$29,0,10*ROW('Water Data'!E33)))</f>
        <v/>
      </c>
      <c r="BY39" s="271" t="str">
        <f ca="true">+IF(OFFSET('Water Data'!$F$27,0,10*ROW('Water Data'!F33))="","",OFFSET('Water Data'!$F$27,0,10*ROW('Water Data'!F33)))</f>
        <v/>
      </c>
      <c r="BZ39" s="271" t="str">
        <f ca="true">+IF(OFFSET('Water Data'!$F$28,0,10*ROW('Water Data'!F33))="","",OFFSET('Water Data'!$F$28,0,10*ROW('Water Data'!F33)))</f>
        <v/>
      </c>
      <c r="CA39" s="271" t="str">
        <f ca="true">+IF(OFFSET('Water Data'!$F$29,0,10*ROW('Water Data'!F33))="","",OFFSET('Water Data'!$F$29,0,10*ROW('Water Data'!F33)))</f>
        <v/>
      </c>
      <c r="CB39" s="271" t="str">
        <f ca="true">+IF(OFFSET('Water Data'!$G$27,0,10*ROW('Water Data'!G33))="","",OFFSET('Water Data'!$G$27,0,10*ROW('Water Data'!G33)))</f>
        <v/>
      </c>
      <c r="CC39" s="271" t="str">
        <f ca="true">+IF(OFFSET('Water Data'!$G$28,0,10*ROW('Water Data'!G33))="","",OFFSET('Water Data'!$G$28,0,10*ROW('Water Data'!G33)))</f>
        <v/>
      </c>
      <c r="CD39" s="271" t="str">
        <f ca="true">+IF(OFFSET('Water Data'!$G$29,0,10*ROW('Water Data'!G33))="","",OFFSET('Water Data'!$G$29,0,10*ROW('Water Data'!G33)))</f>
        <v/>
      </c>
      <c r="CE39" s="271" t="str">
        <f ca="true">+IF(OFFSET('Water Data'!$H$27,0,10*ROW('Water Data'!H33))="","",OFFSET('Water Data'!$H$27,0,10*ROW('Water Data'!H33)))</f>
        <v/>
      </c>
      <c r="CF39" s="271" t="str">
        <f ca="true">+IF(OFFSET('Water Data'!$H$28,0,10*ROW('Water Data'!H33))="","",OFFSET('Water Data'!$H$28,0,10*ROW('Water Data'!H33)))</f>
        <v/>
      </c>
      <c r="CG39" s="271" t="str">
        <f ca="true">+IF(OFFSET('Water Data'!$H$29,0,10*ROW('Water Data'!H33))="","",OFFSET('Water Data'!$H$29,0,10*ROW('Water Data'!H33)))</f>
        <v/>
      </c>
      <c r="CH39" s="271" t="str">
        <f ca="true">+IF(OFFSET('Water Data'!$I$27,0,10*ROW('Water Data'!I33))="","",OFFSET('Water Data'!$I$27,0,10*ROW('Water Data'!I33)))</f>
        <v/>
      </c>
      <c r="CI39" s="271" t="str">
        <f ca="true">+IF(OFFSET('Water Data'!$I$28,0,10*ROW('Water Data'!I33))="","",OFFSET('Water Data'!$I$28,0,10*ROW('Water Data'!I33)))</f>
        <v/>
      </c>
      <c r="CJ39" s="271" t="str">
        <f ca="true">+IF(OFFSET('Water Data'!$I$29,0,10*ROW('Water Data'!I33))="","",OFFSET('Water Data'!$I$29,0,10*ROW('Water Data'!I33)))</f>
        <v/>
      </c>
      <c r="CK39" s="271" t="str">
        <f ca="true">+IF(OFFSET('Sanitation Data'!$D$28,0,10*ROW('Sanitation Data'!D33))="","",OFFSET('Sanitation Data'!$D$28,0,10*ROW('Sanitation Data'!D33)))</f>
        <v/>
      </c>
      <c r="CL39" s="271" t="str">
        <f ca="true">+IF(OFFSET('Sanitation Data'!$D$29,0,10*ROW('Sanitation Data'!D33))="","",OFFSET('Sanitation Data'!$D$29,0,10*ROW('Sanitation Data'!D33)))</f>
        <v/>
      </c>
      <c r="CM39" s="271" t="str">
        <f ca="true">+IF(OFFSET('Sanitation Data'!$D$30,0,10*ROW('Sanitation Data'!D33))="","",OFFSET('Sanitation Data'!$D$30,0,10*ROW('Sanitation Data'!D33)))</f>
        <v/>
      </c>
      <c r="CN39" s="271" t="str">
        <f ca="true">+IF(OFFSET('Sanitation Data'!$D$31,0,10*ROW('Sanitation Data'!D33))="","",OFFSET('Sanitation Data'!$D$31,0,10*ROW('Sanitation Data'!D33)))</f>
        <v/>
      </c>
      <c r="CO39" s="271" t="str">
        <f ca="true">+IF(OFFSET('Sanitation Data'!$D$32,0,10*ROW('Sanitation Data'!D33))="","",OFFSET('Sanitation Data'!$D$32,0,10*ROW('Sanitation Data'!D33)))</f>
        <v/>
      </c>
      <c r="CP39" s="271" t="str">
        <f ca="true">+IF(OFFSET('Sanitation Data'!$E$28,0,10*ROW('Sanitation Data'!E33))="","",OFFSET('Sanitation Data'!$E$28,0,10*ROW('Sanitation Data'!E33)))</f>
        <v/>
      </c>
      <c r="CQ39" s="271" t="str">
        <f ca="true">+IF(OFFSET('Sanitation Data'!$E$29,0,10*ROW('Sanitation Data'!E33))="","",OFFSET('Sanitation Data'!$E$29,0,10*ROW('Sanitation Data'!E33)))</f>
        <v/>
      </c>
      <c r="CR39" s="271" t="str">
        <f ca="true">+IF(OFFSET('Sanitation Data'!$E$30,0,10*ROW('Sanitation Data'!E33))="","",OFFSET('Sanitation Data'!$E$30,0,10*ROW('Sanitation Data'!E33)))</f>
        <v/>
      </c>
      <c r="CS39" s="271" t="str">
        <f ca="true">+IF(OFFSET('Sanitation Data'!$E$31,0,10*ROW('Sanitation Data'!E33))="","",OFFSET('Sanitation Data'!$E$31,0,10*ROW('Sanitation Data'!E33)))</f>
        <v/>
      </c>
      <c r="CT39" s="271" t="str">
        <f ca="true">+IF(OFFSET('Sanitation Data'!$E$32,0,10*ROW('Sanitation Data'!E33))="","",OFFSET('Sanitation Data'!$E$32,0,10*ROW('Sanitation Data'!E33)))</f>
        <v/>
      </c>
      <c r="CU39" s="271" t="str">
        <f ca="true">+IF(OFFSET('Sanitation Data'!$F$28,0,10*ROW('Sanitation Data'!F33))="","",OFFSET('Sanitation Data'!$F$28,0,10*ROW('Sanitation Data'!F33)))</f>
        <v/>
      </c>
      <c r="CV39" s="271" t="str">
        <f ca="true">+IF(OFFSET('Sanitation Data'!$F$29,0,10*ROW('Sanitation Data'!F33))="","",OFFSET('Sanitation Data'!$F$29,0,10*ROW('Sanitation Data'!F33)))</f>
        <v/>
      </c>
      <c r="CW39" s="271" t="str">
        <f ca="true">+IF(OFFSET('Sanitation Data'!$F$30,0,10*ROW('Sanitation Data'!F33))="","",OFFSET('Sanitation Data'!$F$30,0,10*ROW('Sanitation Data'!F33)))</f>
        <v/>
      </c>
      <c r="CX39" s="271" t="str">
        <f ca="true">+IF(OFFSET('Sanitation Data'!$F$31,0,10*ROW('Sanitation Data'!F33))="","",OFFSET('Sanitation Data'!$F$31,0,10*ROW('Sanitation Data'!F33)))</f>
        <v/>
      </c>
      <c r="CY39" s="271" t="str">
        <f ca="true">+IF(OFFSET('Sanitation Data'!$F$32,0,10*ROW('Sanitation Data'!F33))="","",OFFSET('Sanitation Data'!$F$32,0,10*ROW('Sanitation Data'!F33)))</f>
        <v/>
      </c>
      <c r="CZ39" s="271" t="str">
        <f ca="true">+IF(OFFSET('Sanitation Data'!$G$28,0,10*ROW('Sanitation Data'!G33))="","",OFFSET('Sanitation Data'!$G$28,0,10*ROW('Sanitation Data'!G33)))</f>
        <v/>
      </c>
      <c r="DA39" s="271" t="str">
        <f ca="true">+IF(OFFSET('Sanitation Data'!$G$29,0,10*ROW('Sanitation Data'!G33))="","",OFFSET('Sanitation Data'!$G$29,0,10*ROW('Sanitation Data'!G33)))</f>
        <v/>
      </c>
      <c r="DB39" s="271" t="str">
        <f ca="true">+IF(OFFSET('Sanitation Data'!$G$30,0,10*ROW('Sanitation Data'!G33))="","",OFFSET('Sanitation Data'!$G$30,0,10*ROW('Sanitation Data'!G33)))</f>
        <v/>
      </c>
      <c r="DC39" s="271" t="str">
        <f ca="true">+IF(OFFSET('Sanitation Data'!$G$31,0,10*ROW('Sanitation Data'!G33))="","",OFFSET('Sanitation Data'!$G$31,0,10*ROW('Sanitation Data'!G33)))</f>
        <v/>
      </c>
      <c r="DD39" s="271" t="str">
        <f ca="true">+IF(OFFSET('Sanitation Data'!$G$32,0,10*ROW('Sanitation Data'!G33))="","",OFFSET('Sanitation Data'!$G$32,0,10*ROW('Sanitation Data'!G33)))</f>
        <v/>
      </c>
      <c r="DE39" s="271" t="str">
        <f ca="true">+IF(OFFSET('Sanitation Data'!$H$28,0,10*ROW('Sanitation Data'!H33))="","",OFFSET('Sanitation Data'!$H$28,0,10*ROW('Sanitation Data'!H33)))</f>
        <v/>
      </c>
      <c r="DF39" s="271" t="str">
        <f ca="true">+IF(OFFSET('Sanitation Data'!$H$29,0,10*ROW('Sanitation Data'!H33))="","",OFFSET('Sanitation Data'!$H$29,0,10*ROW('Sanitation Data'!H33)))</f>
        <v/>
      </c>
      <c r="DG39" s="271" t="str">
        <f ca="true">+IF(OFFSET('Sanitation Data'!$H$30,0,10*ROW('Sanitation Data'!H33))="","",OFFSET('Sanitation Data'!$H$30,0,10*ROW('Sanitation Data'!H33)))</f>
        <v/>
      </c>
      <c r="DH39" s="271" t="str">
        <f ca="true">+IF(OFFSET('Sanitation Data'!$H$31,0,10*ROW('Sanitation Data'!H33))="","",OFFSET('Sanitation Data'!$H$31,0,10*ROW('Sanitation Data'!H33)))</f>
        <v/>
      </c>
      <c r="DI39" s="271" t="str">
        <f ca="true">+IF(OFFSET('Sanitation Data'!$H$32,0,10*ROW('Sanitation Data'!H33))="","",OFFSET('Sanitation Data'!$H$32,0,10*ROW('Sanitation Data'!H33)))</f>
        <v/>
      </c>
      <c r="DJ39" s="271" t="str">
        <f ca="true">+IF(OFFSET('Sanitation Data'!$I$28,0,10*ROW('Sanitation Data'!I33))="","",OFFSET('Sanitation Data'!$I$28,0,10*ROW('Sanitation Data'!I33)))</f>
        <v/>
      </c>
      <c r="DK39" s="271" t="str">
        <f ca="true">+IF(OFFSET('Sanitation Data'!$I$29,0,10*ROW('Sanitation Data'!I33))="","",OFFSET('Sanitation Data'!$I$29,0,10*ROW('Sanitation Data'!I33)))</f>
        <v/>
      </c>
      <c r="DL39" s="271" t="str">
        <f ca="true">+IF(OFFSET('Sanitation Data'!$I$30,0,10*ROW('Sanitation Data'!I33))="","",OFFSET('Sanitation Data'!$I$30,0,10*ROW('Sanitation Data'!I33)))</f>
        <v/>
      </c>
      <c r="DM39" s="271" t="str">
        <f ca="true">+IF(OFFSET('Sanitation Data'!$I$31,0,10*ROW('Sanitation Data'!I33))="","",OFFSET('Sanitation Data'!$I$31,0,10*ROW('Sanitation Data'!I33)))</f>
        <v/>
      </c>
      <c r="DN39" s="271" t="str">
        <f ca="true">+IF(OFFSET('Sanitation Data'!$I$32,0,10*ROW('Sanitation Data'!I33))="","",OFFSET('Sanitation Data'!$I$32,0,10*ROW('Sanitation Data'!I33)))</f>
        <v/>
      </c>
      <c r="DO39" s="271" t="str">
        <f ca="true">+IF(OFFSET('Hygiene Data'!$D$11,0,10*ROW('Hygiene Data'!D33))="","",OFFSET('Hygiene Data'!$D$11,0,10*ROW('Hygiene Data'!D33)))</f>
        <v/>
      </c>
      <c r="DP39" s="271" t="str">
        <f ca="true">+IF(OFFSET('Hygiene Data'!$D$12,0,10*ROW('Hygiene Data'!D33))="","",OFFSET('Hygiene Data'!$D$12,0,10*ROW('Hygiene Data'!D33)))</f>
        <v/>
      </c>
      <c r="DQ39" s="271" t="str">
        <f ca="true">+IF(OFFSET('Hygiene Data'!$D$13,0,10*ROW('Hygiene Data'!D33))="","",OFFSET('Hygiene Data'!$D$13,0,10*ROW('Hygiene Data'!D33)))</f>
        <v/>
      </c>
      <c r="DR39" s="271" t="str">
        <f ca="true">+IF(OFFSET('Hygiene Data'!$E$11,0,10*ROW('Hygiene Data'!E33))="","",OFFSET('Hygiene Data'!$E$11,0,10*ROW('Hygiene Data'!E33)))</f>
        <v/>
      </c>
      <c r="DS39" s="271" t="str">
        <f ca="true">+IF(OFFSET('Hygiene Data'!$E$12,0,10*ROW('Hygiene Data'!E33))="","",OFFSET('Hygiene Data'!$E$12,0,10*ROW('Hygiene Data'!E33)))</f>
        <v/>
      </c>
      <c r="DT39" s="271" t="str">
        <f ca="true">+IF(OFFSET('Hygiene Data'!$E$13,0,10*ROW('Hygiene Data'!E33))="","",OFFSET('Hygiene Data'!$E$13,0,10*ROW('Hygiene Data'!E33)))</f>
        <v/>
      </c>
      <c r="DU39" s="271" t="str">
        <f ca="true">+IF(OFFSET('Hygiene Data'!$F$11,0,10*ROW('Hygiene Data'!F33))="","",OFFSET('Hygiene Data'!$F$11,0,10*ROW('Hygiene Data'!F33)))</f>
        <v/>
      </c>
      <c r="DV39" s="271" t="str">
        <f ca="true">+IF(OFFSET('Hygiene Data'!$F$12,0,10*ROW('Hygiene Data'!F33))="","",OFFSET('Hygiene Data'!$F$12,0,10*ROW('Hygiene Data'!F33)))</f>
        <v/>
      </c>
      <c r="DW39" s="271" t="str">
        <f ca="true">+IF(OFFSET('Hygiene Data'!$F$13,0,10*ROW('Hygiene Data'!F33))="","",OFFSET('Hygiene Data'!$F$13,0,10*ROW('Hygiene Data'!F33)))</f>
        <v/>
      </c>
      <c r="DX39" s="271" t="str">
        <f ca="true">+IF(OFFSET('Hygiene Data'!$G$11,0,10*ROW('Hygiene Data'!G33))="","",OFFSET('Hygiene Data'!$G$11,0,10*ROW('Hygiene Data'!G33)))</f>
        <v/>
      </c>
      <c r="DY39" s="271" t="str">
        <f ca="true">+IF(OFFSET('Hygiene Data'!$G$12,0,10*ROW('Hygiene Data'!G33))="","",OFFSET('Hygiene Data'!$G$12,0,10*ROW('Hygiene Data'!G33)))</f>
        <v/>
      </c>
      <c r="DZ39" s="271" t="str">
        <f ca="true">+IF(OFFSET('Hygiene Data'!$G$13,0,10*ROW('Hygiene Data'!G33))="","",OFFSET('Hygiene Data'!$G$13,0,10*ROW('Hygiene Data'!G33)))</f>
        <v/>
      </c>
      <c r="EA39" s="271" t="str">
        <f ca="true">+IF(OFFSET('Hygiene Data'!$H$11,0,10*ROW('Hygiene Data'!H33))="","",OFFSET('Hygiene Data'!$H$11,0,10*ROW('Hygiene Data'!H33)))</f>
        <v/>
      </c>
      <c r="EB39" s="271" t="str">
        <f ca="true">+IF(OFFSET('Hygiene Data'!$H$12,0,10*ROW('Hygiene Data'!H33))="","",OFFSET('Hygiene Data'!$H$12,0,10*ROW('Hygiene Data'!H33)))</f>
        <v/>
      </c>
      <c r="EC39" s="271" t="str">
        <f ca="true">+IF(OFFSET('Hygiene Data'!$H$13,0,10*ROW('Hygiene Data'!H33))="","",OFFSET('Hygiene Data'!$H$13,0,10*ROW('Hygiene Data'!H33)))</f>
        <v/>
      </c>
      <c r="ED39" s="271" t="str">
        <f ca="true">+IF(OFFSET('Hygiene Data'!$I$11,0,10*ROW('Hygiene Data'!I33))="","",OFFSET('Hygiene Data'!$I$11,0,10*ROW('Hygiene Data'!I33)))</f>
        <v/>
      </c>
      <c r="EE39" s="271" t="str">
        <f ca="true">+IF(OFFSET('Hygiene Data'!$I$12,0,10*ROW('Hygiene Data'!I33))="","",OFFSET('Hygiene Data'!$I$12,0,10*ROW('Hygiene Data'!I33)))</f>
        <v/>
      </c>
      <c r="EF39" s="271" t="str">
        <f ca="true">+IF(OFFSET('Hygiene Data'!$I$13,0,10*ROW('Hygiene Data'!I33))="","",OFFSET('Hygiene Data'!$I$13,0,10*ROW('Hygiene Data'!I33)))</f>
        <v/>
      </c>
    </row>
    <row xmlns:x14ac="http://schemas.microsoft.com/office/spreadsheetml/2009/9/ac" r="40" x14ac:dyDescent="0.2">
      <c r="A40" s="35" t="str">
        <f ca="true">+IF(OFFSET('Water Data'!$B$2,0,10*ROW('Water Data'!E34))="","",OFFSET('Water Data'!$B$2,0,10*ROW('Water Data'!E34)))</f>
        <v/>
      </c>
      <c r="B40" s="35" t="str">
        <f ca="true">+IF(OFFSET('Water Data'!$C$2,0,10*ROW('Water Data'!F34))="","",OFFSET('Water Data'!$C$2,0,10*ROW('Water Data'!F34)))</f>
        <v/>
      </c>
      <c r="C40" s="327" t="str">
        <f t="shared" ca="true" si="0"/>
        <v/>
      </c>
      <c r="D40" s="91"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1"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1"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1"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1"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1"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1"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1"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1"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1"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1"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1"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1"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1"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1"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1"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1"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1"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2"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2"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2"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2"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2"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2"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2"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2"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2"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2"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2"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2"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2"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2"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2"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2"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2"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2"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2"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2"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2"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2"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2"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2"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2"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2"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2"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2"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2"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2"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3"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3"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3"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3"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3"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3"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3"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3"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3"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3"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3"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3"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3"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3"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3"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3"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3"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3"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1"/>
      <c r="BS40" s="271" t="str">
        <f ca="true">+IF(OFFSET('Water Data'!$D$27,0,10*ROW('Water Data'!D34))="","",OFFSET('Water Data'!$D$27,0,10*ROW('Water Data'!D34)))</f>
        <v/>
      </c>
      <c r="BT40" s="271" t="str">
        <f ca="true">+IF(OFFSET('Water Data'!$D$28,0,10*ROW('Water Data'!D34))="","",OFFSET('Water Data'!$D$28,0,10*ROW('Water Data'!D34)))</f>
        <v/>
      </c>
      <c r="BU40" s="271" t="str">
        <f ca="true">+IF(OFFSET('Water Data'!$D$29,0,10*ROW('Water Data'!D34))="","",OFFSET('Water Data'!$D$29,0,10*ROW('Water Data'!D34)))</f>
        <v/>
      </c>
      <c r="BV40" s="271" t="str">
        <f ca="true">+IF(OFFSET('Water Data'!$E$27,0,10*ROW('Water Data'!E34))="","",OFFSET('Water Data'!$E$27,0,10*ROW('Water Data'!E34)))</f>
        <v/>
      </c>
      <c r="BW40" s="271" t="str">
        <f ca="true">+IF(OFFSET('Water Data'!$E$28,0,10*ROW('Water Data'!E34))="","",OFFSET('Water Data'!$E$28,0,10*ROW('Water Data'!E34)))</f>
        <v/>
      </c>
      <c r="BX40" s="271" t="str">
        <f ca="true">+IF(OFFSET('Water Data'!$E$29,0,10*ROW('Water Data'!E34))="","",OFFSET('Water Data'!$E$29,0,10*ROW('Water Data'!E34)))</f>
        <v/>
      </c>
      <c r="BY40" s="271" t="str">
        <f ca="true">+IF(OFFSET('Water Data'!$F$27,0,10*ROW('Water Data'!F34))="","",OFFSET('Water Data'!$F$27,0,10*ROW('Water Data'!F34)))</f>
        <v/>
      </c>
      <c r="BZ40" s="271" t="str">
        <f ca="true">+IF(OFFSET('Water Data'!$F$28,0,10*ROW('Water Data'!F34))="","",OFFSET('Water Data'!$F$28,0,10*ROW('Water Data'!F34)))</f>
        <v/>
      </c>
      <c r="CA40" s="271" t="str">
        <f ca="true">+IF(OFFSET('Water Data'!$F$29,0,10*ROW('Water Data'!F34))="","",OFFSET('Water Data'!$F$29,0,10*ROW('Water Data'!F34)))</f>
        <v/>
      </c>
      <c r="CB40" s="271" t="str">
        <f ca="true">+IF(OFFSET('Water Data'!$G$27,0,10*ROW('Water Data'!G34))="","",OFFSET('Water Data'!$G$27,0,10*ROW('Water Data'!G34)))</f>
        <v/>
      </c>
      <c r="CC40" s="271" t="str">
        <f ca="true">+IF(OFFSET('Water Data'!$G$28,0,10*ROW('Water Data'!G34))="","",OFFSET('Water Data'!$G$28,0,10*ROW('Water Data'!G34)))</f>
        <v/>
      </c>
      <c r="CD40" s="271" t="str">
        <f ca="true">+IF(OFFSET('Water Data'!$G$29,0,10*ROW('Water Data'!G34))="","",OFFSET('Water Data'!$G$29,0,10*ROW('Water Data'!G34)))</f>
        <v/>
      </c>
      <c r="CE40" s="271" t="str">
        <f ca="true">+IF(OFFSET('Water Data'!$H$27,0,10*ROW('Water Data'!H34))="","",OFFSET('Water Data'!$H$27,0,10*ROW('Water Data'!H34)))</f>
        <v/>
      </c>
      <c r="CF40" s="271" t="str">
        <f ca="true">+IF(OFFSET('Water Data'!$H$28,0,10*ROW('Water Data'!H34))="","",OFFSET('Water Data'!$H$28,0,10*ROW('Water Data'!H34)))</f>
        <v/>
      </c>
      <c r="CG40" s="271" t="str">
        <f ca="true">+IF(OFFSET('Water Data'!$H$29,0,10*ROW('Water Data'!H34))="","",OFFSET('Water Data'!$H$29,0,10*ROW('Water Data'!H34)))</f>
        <v/>
      </c>
      <c r="CH40" s="271" t="str">
        <f ca="true">+IF(OFFSET('Water Data'!$I$27,0,10*ROW('Water Data'!I34))="","",OFFSET('Water Data'!$I$27,0,10*ROW('Water Data'!I34)))</f>
        <v/>
      </c>
      <c r="CI40" s="271" t="str">
        <f ca="true">+IF(OFFSET('Water Data'!$I$28,0,10*ROW('Water Data'!I34))="","",OFFSET('Water Data'!$I$28,0,10*ROW('Water Data'!I34)))</f>
        <v/>
      </c>
      <c r="CJ40" s="271" t="str">
        <f ca="true">+IF(OFFSET('Water Data'!$I$29,0,10*ROW('Water Data'!I34))="","",OFFSET('Water Data'!$I$29,0,10*ROW('Water Data'!I34)))</f>
        <v/>
      </c>
      <c r="CK40" s="271" t="str">
        <f ca="true">+IF(OFFSET('Sanitation Data'!$D$28,0,10*ROW('Sanitation Data'!D34))="","",OFFSET('Sanitation Data'!$D$28,0,10*ROW('Sanitation Data'!D34)))</f>
        <v/>
      </c>
      <c r="CL40" s="271" t="str">
        <f ca="true">+IF(OFFSET('Sanitation Data'!$D$29,0,10*ROW('Sanitation Data'!D34))="","",OFFSET('Sanitation Data'!$D$29,0,10*ROW('Sanitation Data'!D34)))</f>
        <v/>
      </c>
      <c r="CM40" s="271" t="str">
        <f ca="true">+IF(OFFSET('Sanitation Data'!$D$30,0,10*ROW('Sanitation Data'!D34))="","",OFFSET('Sanitation Data'!$D$30,0,10*ROW('Sanitation Data'!D34)))</f>
        <v/>
      </c>
      <c r="CN40" s="271" t="str">
        <f ca="true">+IF(OFFSET('Sanitation Data'!$D$31,0,10*ROW('Sanitation Data'!D34))="","",OFFSET('Sanitation Data'!$D$31,0,10*ROW('Sanitation Data'!D34)))</f>
        <v/>
      </c>
      <c r="CO40" s="271" t="str">
        <f ca="true">+IF(OFFSET('Sanitation Data'!$D$32,0,10*ROW('Sanitation Data'!D34))="","",OFFSET('Sanitation Data'!$D$32,0,10*ROW('Sanitation Data'!D34)))</f>
        <v/>
      </c>
      <c r="CP40" s="271" t="str">
        <f ca="true">+IF(OFFSET('Sanitation Data'!$E$28,0,10*ROW('Sanitation Data'!E34))="","",OFFSET('Sanitation Data'!$E$28,0,10*ROW('Sanitation Data'!E34)))</f>
        <v/>
      </c>
      <c r="CQ40" s="271" t="str">
        <f ca="true">+IF(OFFSET('Sanitation Data'!$E$29,0,10*ROW('Sanitation Data'!E34))="","",OFFSET('Sanitation Data'!$E$29,0,10*ROW('Sanitation Data'!E34)))</f>
        <v/>
      </c>
      <c r="CR40" s="271" t="str">
        <f ca="true">+IF(OFFSET('Sanitation Data'!$E$30,0,10*ROW('Sanitation Data'!E34))="","",OFFSET('Sanitation Data'!$E$30,0,10*ROW('Sanitation Data'!E34)))</f>
        <v/>
      </c>
      <c r="CS40" s="271" t="str">
        <f ca="true">+IF(OFFSET('Sanitation Data'!$E$31,0,10*ROW('Sanitation Data'!E34))="","",OFFSET('Sanitation Data'!$E$31,0,10*ROW('Sanitation Data'!E34)))</f>
        <v/>
      </c>
      <c r="CT40" s="271" t="str">
        <f ca="true">+IF(OFFSET('Sanitation Data'!$E$32,0,10*ROW('Sanitation Data'!E34))="","",OFFSET('Sanitation Data'!$E$32,0,10*ROW('Sanitation Data'!E34)))</f>
        <v/>
      </c>
      <c r="CU40" s="271" t="str">
        <f ca="true">+IF(OFFSET('Sanitation Data'!$F$28,0,10*ROW('Sanitation Data'!F34))="","",OFFSET('Sanitation Data'!$F$28,0,10*ROW('Sanitation Data'!F34)))</f>
        <v/>
      </c>
      <c r="CV40" s="271" t="str">
        <f ca="true">+IF(OFFSET('Sanitation Data'!$F$29,0,10*ROW('Sanitation Data'!F34))="","",OFFSET('Sanitation Data'!$F$29,0,10*ROW('Sanitation Data'!F34)))</f>
        <v/>
      </c>
      <c r="CW40" s="271" t="str">
        <f ca="true">+IF(OFFSET('Sanitation Data'!$F$30,0,10*ROW('Sanitation Data'!F34))="","",OFFSET('Sanitation Data'!$F$30,0,10*ROW('Sanitation Data'!F34)))</f>
        <v/>
      </c>
      <c r="CX40" s="271" t="str">
        <f ca="true">+IF(OFFSET('Sanitation Data'!$F$31,0,10*ROW('Sanitation Data'!F34))="","",OFFSET('Sanitation Data'!$F$31,0,10*ROW('Sanitation Data'!F34)))</f>
        <v/>
      </c>
      <c r="CY40" s="271" t="str">
        <f ca="true">+IF(OFFSET('Sanitation Data'!$F$32,0,10*ROW('Sanitation Data'!F34))="","",OFFSET('Sanitation Data'!$F$32,0,10*ROW('Sanitation Data'!F34)))</f>
        <v/>
      </c>
      <c r="CZ40" s="271" t="str">
        <f ca="true">+IF(OFFSET('Sanitation Data'!$G$28,0,10*ROW('Sanitation Data'!G34))="","",OFFSET('Sanitation Data'!$G$28,0,10*ROW('Sanitation Data'!G34)))</f>
        <v/>
      </c>
      <c r="DA40" s="271" t="str">
        <f ca="true">+IF(OFFSET('Sanitation Data'!$G$29,0,10*ROW('Sanitation Data'!G34))="","",OFFSET('Sanitation Data'!$G$29,0,10*ROW('Sanitation Data'!G34)))</f>
        <v/>
      </c>
      <c r="DB40" s="271" t="str">
        <f ca="true">+IF(OFFSET('Sanitation Data'!$G$30,0,10*ROW('Sanitation Data'!G34))="","",OFFSET('Sanitation Data'!$G$30,0,10*ROW('Sanitation Data'!G34)))</f>
        <v/>
      </c>
      <c r="DC40" s="271" t="str">
        <f ca="true">+IF(OFFSET('Sanitation Data'!$G$31,0,10*ROW('Sanitation Data'!G34))="","",OFFSET('Sanitation Data'!$G$31,0,10*ROW('Sanitation Data'!G34)))</f>
        <v/>
      </c>
      <c r="DD40" s="271" t="str">
        <f ca="true">+IF(OFFSET('Sanitation Data'!$G$32,0,10*ROW('Sanitation Data'!G34))="","",OFFSET('Sanitation Data'!$G$32,0,10*ROW('Sanitation Data'!G34)))</f>
        <v/>
      </c>
      <c r="DE40" s="271" t="str">
        <f ca="true">+IF(OFFSET('Sanitation Data'!$H$28,0,10*ROW('Sanitation Data'!H34))="","",OFFSET('Sanitation Data'!$H$28,0,10*ROW('Sanitation Data'!H34)))</f>
        <v/>
      </c>
      <c r="DF40" s="271" t="str">
        <f ca="true">+IF(OFFSET('Sanitation Data'!$H$29,0,10*ROW('Sanitation Data'!H34))="","",OFFSET('Sanitation Data'!$H$29,0,10*ROW('Sanitation Data'!H34)))</f>
        <v/>
      </c>
      <c r="DG40" s="271" t="str">
        <f ca="true">+IF(OFFSET('Sanitation Data'!$H$30,0,10*ROW('Sanitation Data'!H34))="","",OFFSET('Sanitation Data'!$H$30,0,10*ROW('Sanitation Data'!H34)))</f>
        <v/>
      </c>
      <c r="DH40" s="271" t="str">
        <f ca="true">+IF(OFFSET('Sanitation Data'!$H$31,0,10*ROW('Sanitation Data'!H34))="","",OFFSET('Sanitation Data'!$H$31,0,10*ROW('Sanitation Data'!H34)))</f>
        <v/>
      </c>
      <c r="DI40" s="271" t="str">
        <f ca="true">+IF(OFFSET('Sanitation Data'!$H$32,0,10*ROW('Sanitation Data'!H34))="","",OFFSET('Sanitation Data'!$H$32,0,10*ROW('Sanitation Data'!H34)))</f>
        <v/>
      </c>
      <c r="DJ40" s="271" t="str">
        <f ca="true">+IF(OFFSET('Sanitation Data'!$I$28,0,10*ROW('Sanitation Data'!I34))="","",OFFSET('Sanitation Data'!$I$28,0,10*ROW('Sanitation Data'!I34)))</f>
        <v/>
      </c>
      <c r="DK40" s="271" t="str">
        <f ca="true">+IF(OFFSET('Sanitation Data'!$I$29,0,10*ROW('Sanitation Data'!I34))="","",OFFSET('Sanitation Data'!$I$29,0,10*ROW('Sanitation Data'!I34)))</f>
        <v/>
      </c>
      <c r="DL40" s="271" t="str">
        <f ca="true">+IF(OFFSET('Sanitation Data'!$I$30,0,10*ROW('Sanitation Data'!I34))="","",OFFSET('Sanitation Data'!$I$30,0,10*ROW('Sanitation Data'!I34)))</f>
        <v/>
      </c>
      <c r="DM40" s="271" t="str">
        <f ca="true">+IF(OFFSET('Sanitation Data'!$I$31,0,10*ROW('Sanitation Data'!I34))="","",OFFSET('Sanitation Data'!$I$31,0,10*ROW('Sanitation Data'!I34)))</f>
        <v/>
      </c>
      <c r="DN40" s="271" t="str">
        <f ca="true">+IF(OFFSET('Sanitation Data'!$I$32,0,10*ROW('Sanitation Data'!I34))="","",OFFSET('Sanitation Data'!$I$32,0,10*ROW('Sanitation Data'!I34)))</f>
        <v/>
      </c>
      <c r="DO40" s="271" t="str">
        <f ca="true">+IF(OFFSET('Hygiene Data'!$D$11,0,10*ROW('Hygiene Data'!D34))="","",OFFSET('Hygiene Data'!$D$11,0,10*ROW('Hygiene Data'!D34)))</f>
        <v/>
      </c>
      <c r="DP40" s="271" t="str">
        <f ca="true">+IF(OFFSET('Hygiene Data'!$D$12,0,10*ROW('Hygiene Data'!D34))="","",OFFSET('Hygiene Data'!$D$12,0,10*ROW('Hygiene Data'!D34)))</f>
        <v/>
      </c>
      <c r="DQ40" s="271" t="str">
        <f ca="true">+IF(OFFSET('Hygiene Data'!$D$13,0,10*ROW('Hygiene Data'!D34))="","",OFFSET('Hygiene Data'!$D$13,0,10*ROW('Hygiene Data'!D34)))</f>
        <v/>
      </c>
      <c r="DR40" s="271" t="str">
        <f ca="true">+IF(OFFSET('Hygiene Data'!$E$11,0,10*ROW('Hygiene Data'!E34))="","",OFFSET('Hygiene Data'!$E$11,0,10*ROW('Hygiene Data'!E34)))</f>
        <v/>
      </c>
      <c r="DS40" s="271" t="str">
        <f ca="true">+IF(OFFSET('Hygiene Data'!$E$12,0,10*ROW('Hygiene Data'!E34))="","",OFFSET('Hygiene Data'!$E$12,0,10*ROW('Hygiene Data'!E34)))</f>
        <v/>
      </c>
      <c r="DT40" s="271" t="str">
        <f ca="true">+IF(OFFSET('Hygiene Data'!$E$13,0,10*ROW('Hygiene Data'!E34))="","",OFFSET('Hygiene Data'!$E$13,0,10*ROW('Hygiene Data'!E34)))</f>
        <v/>
      </c>
      <c r="DU40" s="271" t="str">
        <f ca="true">+IF(OFFSET('Hygiene Data'!$F$11,0,10*ROW('Hygiene Data'!F34))="","",OFFSET('Hygiene Data'!$F$11,0,10*ROW('Hygiene Data'!F34)))</f>
        <v/>
      </c>
      <c r="DV40" s="271" t="str">
        <f ca="true">+IF(OFFSET('Hygiene Data'!$F$12,0,10*ROW('Hygiene Data'!F34))="","",OFFSET('Hygiene Data'!$F$12,0,10*ROW('Hygiene Data'!F34)))</f>
        <v/>
      </c>
      <c r="DW40" s="271" t="str">
        <f ca="true">+IF(OFFSET('Hygiene Data'!$F$13,0,10*ROW('Hygiene Data'!F34))="","",OFFSET('Hygiene Data'!$F$13,0,10*ROW('Hygiene Data'!F34)))</f>
        <v/>
      </c>
      <c r="DX40" s="271" t="str">
        <f ca="true">+IF(OFFSET('Hygiene Data'!$G$11,0,10*ROW('Hygiene Data'!G34))="","",OFFSET('Hygiene Data'!$G$11,0,10*ROW('Hygiene Data'!G34)))</f>
        <v/>
      </c>
      <c r="DY40" s="271" t="str">
        <f ca="true">+IF(OFFSET('Hygiene Data'!$G$12,0,10*ROW('Hygiene Data'!G34))="","",OFFSET('Hygiene Data'!$G$12,0,10*ROW('Hygiene Data'!G34)))</f>
        <v/>
      </c>
      <c r="DZ40" s="271" t="str">
        <f ca="true">+IF(OFFSET('Hygiene Data'!$G$13,0,10*ROW('Hygiene Data'!G34))="","",OFFSET('Hygiene Data'!$G$13,0,10*ROW('Hygiene Data'!G34)))</f>
        <v/>
      </c>
      <c r="EA40" s="271" t="str">
        <f ca="true">+IF(OFFSET('Hygiene Data'!$H$11,0,10*ROW('Hygiene Data'!H34))="","",OFFSET('Hygiene Data'!$H$11,0,10*ROW('Hygiene Data'!H34)))</f>
        <v/>
      </c>
      <c r="EB40" s="271" t="str">
        <f ca="true">+IF(OFFSET('Hygiene Data'!$H$12,0,10*ROW('Hygiene Data'!H34))="","",OFFSET('Hygiene Data'!$H$12,0,10*ROW('Hygiene Data'!H34)))</f>
        <v/>
      </c>
      <c r="EC40" s="271" t="str">
        <f ca="true">+IF(OFFSET('Hygiene Data'!$H$13,0,10*ROW('Hygiene Data'!H34))="","",OFFSET('Hygiene Data'!$H$13,0,10*ROW('Hygiene Data'!H34)))</f>
        <v/>
      </c>
      <c r="ED40" s="271" t="str">
        <f ca="true">+IF(OFFSET('Hygiene Data'!$I$11,0,10*ROW('Hygiene Data'!I34))="","",OFFSET('Hygiene Data'!$I$11,0,10*ROW('Hygiene Data'!I34)))</f>
        <v/>
      </c>
      <c r="EE40" s="271" t="str">
        <f ca="true">+IF(OFFSET('Hygiene Data'!$I$12,0,10*ROW('Hygiene Data'!I34))="","",OFFSET('Hygiene Data'!$I$12,0,10*ROW('Hygiene Data'!I34)))</f>
        <v/>
      </c>
      <c r="EF40" s="271" t="str">
        <f ca="true">+IF(OFFSET('Hygiene Data'!$I$13,0,10*ROW('Hygiene Data'!I34))="","",OFFSET('Hygiene Data'!$I$13,0,10*ROW('Hygiene Data'!I34)))</f>
        <v/>
      </c>
    </row>
    <row xmlns:x14ac="http://schemas.microsoft.com/office/spreadsheetml/2009/9/ac" r="41" x14ac:dyDescent="0.2">
      <c r="A41" s="35" t="str">
        <f ca="true">+IF(OFFSET('Water Data'!$B$2,0,10*ROW('Water Data'!E35))="","",OFFSET('Water Data'!$B$2,0,10*ROW('Water Data'!E35)))</f>
        <v/>
      </c>
      <c r="B41" s="35" t="str">
        <f ca="true">+IF(OFFSET('Water Data'!$C$2,0,10*ROW('Water Data'!F35))="","",OFFSET('Water Data'!$C$2,0,10*ROW('Water Data'!F35)))</f>
        <v/>
      </c>
      <c r="C41" s="327" t="str">
        <f t="shared" ca="true" si="0"/>
        <v/>
      </c>
      <c r="D41" s="91"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1"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1"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1"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1"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1"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1"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1"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1"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1"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1"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1"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1"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1"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1"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1"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1"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1"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2"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2"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2"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2"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2"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2"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2"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2"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2"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2"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2"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2"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2"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2"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2"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2"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2"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2"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2"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2"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2"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2"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2"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2"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2"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2"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2"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2"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2"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2"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3"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3"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3"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3"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3"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3"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3"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3"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3"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3"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3"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3"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3"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3"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3"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3"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3"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3"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1"/>
      <c r="BS41" s="271" t="str">
        <f ca="true">+IF(OFFSET('Water Data'!$D$27,0,10*ROW('Water Data'!D35))="","",OFFSET('Water Data'!$D$27,0,10*ROW('Water Data'!D35)))</f>
        <v/>
      </c>
      <c r="BT41" s="271" t="str">
        <f ca="true">+IF(OFFSET('Water Data'!$D$28,0,10*ROW('Water Data'!D35))="","",OFFSET('Water Data'!$D$28,0,10*ROW('Water Data'!D35)))</f>
        <v/>
      </c>
      <c r="BU41" s="271" t="str">
        <f ca="true">+IF(OFFSET('Water Data'!$D$29,0,10*ROW('Water Data'!D35))="","",OFFSET('Water Data'!$D$29,0,10*ROW('Water Data'!D35)))</f>
        <v/>
      </c>
      <c r="BV41" s="271" t="str">
        <f ca="true">+IF(OFFSET('Water Data'!$E$27,0,10*ROW('Water Data'!E35))="","",OFFSET('Water Data'!$E$27,0,10*ROW('Water Data'!E35)))</f>
        <v/>
      </c>
      <c r="BW41" s="271" t="str">
        <f ca="true">+IF(OFFSET('Water Data'!$E$28,0,10*ROW('Water Data'!E35))="","",OFFSET('Water Data'!$E$28,0,10*ROW('Water Data'!E35)))</f>
        <v/>
      </c>
      <c r="BX41" s="271" t="str">
        <f ca="true">+IF(OFFSET('Water Data'!$E$29,0,10*ROW('Water Data'!E35))="","",OFFSET('Water Data'!$E$29,0,10*ROW('Water Data'!E35)))</f>
        <v/>
      </c>
      <c r="BY41" s="271" t="str">
        <f ca="true">+IF(OFFSET('Water Data'!$F$27,0,10*ROW('Water Data'!F35))="","",OFFSET('Water Data'!$F$27,0,10*ROW('Water Data'!F35)))</f>
        <v/>
      </c>
      <c r="BZ41" s="271" t="str">
        <f ca="true">+IF(OFFSET('Water Data'!$F$28,0,10*ROW('Water Data'!F35))="","",OFFSET('Water Data'!$F$28,0,10*ROW('Water Data'!F35)))</f>
        <v/>
      </c>
      <c r="CA41" s="271" t="str">
        <f ca="true">+IF(OFFSET('Water Data'!$F$29,0,10*ROW('Water Data'!F35))="","",OFFSET('Water Data'!$F$29,0,10*ROW('Water Data'!F35)))</f>
        <v/>
      </c>
      <c r="CB41" s="271" t="str">
        <f ca="true">+IF(OFFSET('Water Data'!$G$27,0,10*ROW('Water Data'!G35))="","",OFFSET('Water Data'!$G$27,0,10*ROW('Water Data'!G35)))</f>
        <v/>
      </c>
      <c r="CC41" s="271" t="str">
        <f ca="true">+IF(OFFSET('Water Data'!$G$28,0,10*ROW('Water Data'!G35))="","",OFFSET('Water Data'!$G$28,0,10*ROW('Water Data'!G35)))</f>
        <v/>
      </c>
      <c r="CD41" s="271" t="str">
        <f ca="true">+IF(OFFSET('Water Data'!$G$29,0,10*ROW('Water Data'!G35))="","",OFFSET('Water Data'!$G$29,0,10*ROW('Water Data'!G35)))</f>
        <v/>
      </c>
      <c r="CE41" s="271" t="str">
        <f ca="true">+IF(OFFSET('Water Data'!$H$27,0,10*ROW('Water Data'!H35))="","",OFFSET('Water Data'!$H$27,0,10*ROW('Water Data'!H35)))</f>
        <v/>
      </c>
      <c r="CF41" s="271" t="str">
        <f ca="true">+IF(OFFSET('Water Data'!$H$28,0,10*ROW('Water Data'!H35))="","",OFFSET('Water Data'!$H$28,0,10*ROW('Water Data'!H35)))</f>
        <v/>
      </c>
      <c r="CG41" s="271" t="str">
        <f ca="true">+IF(OFFSET('Water Data'!$H$29,0,10*ROW('Water Data'!H35))="","",OFFSET('Water Data'!$H$29,0,10*ROW('Water Data'!H35)))</f>
        <v/>
      </c>
      <c r="CH41" s="271" t="str">
        <f ca="true">+IF(OFFSET('Water Data'!$I$27,0,10*ROW('Water Data'!I35))="","",OFFSET('Water Data'!$I$27,0,10*ROW('Water Data'!I35)))</f>
        <v/>
      </c>
      <c r="CI41" s="271" t="str">
        <f ca="true">+IF(OFFSET('Water Data'!$I$28,0,10*ROW('Water Data'!I35))="","",OFFSET('Water Data'!$I$28,0,10*ROW('Water Data'!I35)))</f>
        <v/>
      </c>
      <c r="CJ41" s="271" t="str">
        <f ca="true">+IF(OFFSET('Water Data'!$I$29,0,10*ROW('Water Data'!I35))="","",OFFSET('Water Data'!$I$29,0,10*ROW('Water Data'!I35)))</f>
        <v/>
      </c>
      <c r="CK41" s="271" t="str">
        <f ca="true">+IF(OFFSET('Sanitation Data'!$D$28,0,10*ROW('Sanitation Data'!D35))="","",OFFSET('Sanitation Data'!$D$28,0,10*ROW('Sanitation Data'!D35)))</f>
        <v/>
      </c>
      <c r="CL41" s="271" t="str">
        <f ca="true">+IF(OFFSET('Sanitation Data'!$D$29,0,10*ROW('Sanitation Data'!D35))="","",OFFSET('Sanitation Data'!$D$29,0,10*ROW('Sanitation Data'!D35)))</f>
        <v/>
      </c>
      <c r="CM41" s="271" t="str">
        <f ca="true">+IF(OFFSET('Sanitation Data'!$D$30,0,10*ROW('Sanitation Data'!D35))="","",OFFSET('Sanitation Data'!$D$30,0,10*ROW('Sanitation Data'!D35)))</f>
        <v/>
      </c>
      <c r="CN41" s="271" t="str">
        <f ca="true">+IF(OFFSET('Sanitation Data'!$D$31,0,10*ROW('Sanitation Data'!D35))="","",OFFSET('Sanitation Data'!$D$31,0,10*ROW('Sanitation Data'!D35)))</f>
        <v/>
      </c>
      <c r="CO41" s="271" t="str">
        <f ca="true">+IF(OFFSET('Sanitation Data'!$D$32,0,10*ROW('Sanitation Data'!D35))="","",OFFSET('Sanitation Data'!$D$32,0,10*ROW('Sanitation Data'!D35)))</f>
        <v/>
      </c>
      <c r="CP41" s="271" t="str">
        <f ca="true">+IF(OFFSET('Sanitation Data'!$E$28,0,10*ROW('Sanitation Data'!E35))="","",OFFSET('Sanitation Data'!$E$28,0,10*ROW('Sanitation Data'!E35)))</f>
        <v/>
      </c>
      <c r="CQ41" s="271" t="str">
        <f ca="true">+IF(OFFSET('Sanitation Data'!$E$29,0,10*ROW('Sanitation Data'!E35))="","",OFFSET('Sanitation Data'!$E$29,0,10*ROW('Sanitation Data'!E35)))</f>
        <v/>
      </c>
      <c r="CR41" s="271" t="str">
        <f ca="true">+IF(OFFSET('Sanitation Data'!$E$30,0,10*ROW('Sanitation Data'!E35))="","",OFFSET('Sanitation Data'!$E$30,0,10*ROW('Sanitation Data'!E35)))</f>
        <v/>
      </c>
      <c r="CS41" s="271" t="str">
        <f ca="true">+IF(OFFSET('Sanitation Data'!$E$31,0,10*ROW('Sanitation Data'!E35))="","",OFFSET('Sanitation Data'!$E$31,0,10*ROW('Sanitation Data'!E35)))</f>
        <v/>
      </c>
      <c r="CT41" s="271" t="str">
        <f ca="true">+IF(OFFSET('Sanitation Data'!$E$32,0,10*ROW('Sanitation Data'!E35))="","",OFFSET('Sanitation Data'!$E$32,0,10*ROW('Sanitation Data'!E35)))</f>
        <v/>
      </c>
      <c r="CU41" s="271" t="str">
        <f ca="true">+IF(OFFSET('Sanitation Data'!$F$28,0,10*ROW('Sanitation Data'!F35))="","",OFFSET('Sanitation Data'!$F$28,0,10*ROW('Sanitation Data'!F35)))</f>
        <v/>
      </c>
      <c r="CV41" s="271" t="str">
        <f ca="true">+IF(OFFSET('Sanitation Data'!$F$29,0,10*ROW('Sanitation Data'!F35))="","",OFFSET('Sanitation Data'!$F$29,0,10*ROW('Sanitation Data'!F35)))</f>
        <v/>
      </c>
      <c r="CW41" s="271" t="str">
        <f ca="true">+IF(OFFSET('Sanitation Data'!$F$30,0,10*ROW('Sanitation Data'!F35))="","",OFFSET('Sanitation Data'!$F$30,0,10*ROW('Sanitation Data'!F35)))</f>
        <v/>
      </c>
      <c r="CX41" s="271" t="str">
        <f ca="true">+IF(OFFSET('Sanitation Data'!$F$31,0,10*ROW('Sanitation Data'!F35))="","",OFFSET('Sanitation Data'!$F$31,0,10*ROW('Sanitation Data'!F35)))</f>
        <v/>
      </c>
      <c r="CY41" s="271" t="str">
        <f ca="true">+IF(OFFSET('Sanitation Data'!$F$32,0,10*ROW('Sanitation Data'!F35))="","",OFFSET('Sanitation Data'!$F$32,0,10*ROW('Sanitation Data'!F35)))</f>
        <v/>
      </c>
      <c r="CZ41" s="271" t="str">
        <f ca="true">+IF(OFFSET('Sanitation Data'!$G$28,0,10*ROW('Sanitation Data'!G35))="","",OFFSET('Sanitation Data'!$G$28,0,10*ROW('Sanitation Data'!G35)))</f>
        <v/>
      </c>
      <c r="DA41" s="271" t="str">
        <f ca="true">+IF(OFFSET('Sanitation Data'!$G$29,0,10*ROW('Sanitation Data'!G35))="","",OFFSET('Sanitation Data'!$G$29,0,10*ROW('Sanitation Data'!G35)))</f>
        <v/>
      </c>
      <c r="DB41" s="271" t="str">
        <f ca="true">+IF(OFFSET('Sanitation Data'!$G$30,0,10*ROW('Sanitation Data'!G35))="","",OFFSET('Sanitation Data'!$G$30,0,10*ROW('Sanitation Data'!G35)))</f>
        <v/>
      </c>
      <c r="DC41" s="271" t="str">
        <f ca="true">+IF(OFFSET('Sanitation Data'!$G$31,0,10*ROW('Sanitation Data'!G35))="","",OFFSET('Sanitation Data'!$G$31,0,10*ROW('Sanitation Data'!G35)))</f>
        <v/>
      </c>
      <c r="DD41" s="271" t="str">
        <f ca="true">+IF(OFFSET('Sanitation Data'!$G$32,0,10*ROW('Sanitation Data'!G35))="","",OFFSET('Sanitation Data'!$G$32,0,10*ROW('Sanitation Data'!G35)))</f>
        <v/>
      </c>
      <c r="DE41" s="271" t="str">
        <f ca="true">+IF(OFFSET('Sanitation Data'!$H$28,0,10*ROW('Sanitation Data'!H35))="","",OFFSET('Sanitation Data'!$H$28,0,10*ROW('Sanitation Data'!H35)))</f>
        <v/>
      </c>
      <c r="DF41" s="271" t="str">
        <f ca="true">+IF(OFFSET('Sanitation Data'!$H$29,0,10*ROW('Sanitation Data'!H35))="","",OFFSET('Sanitation Data'!$H$29,0,10*ROW('Sanitation Data'!H35)))</f>
        <v/>
      </c>
      <c r="DG41" s="271" t="str">
        <f ca="true">+IF(OFFSET('Sanitation Data'!$H$30,0,10*ROW('Sanitation Data'!H35))="","",OFFSET('Sanitation Data'!$H$30,0,10*ROW('Sanitation Data'!H35)))</f>
        <v/>
      </c>
      <c r="DH41" s="271" t="str">
        <f ca="true">+IF(OFFSET('Sanitation Data'!$H$31,0,10*ROW('Sanitation Data'!H35))="","",OFFSET('Sanitation Data'!$H$31,0,10*ROW('Sanitation Data'!H35)))</f>
        <v/>
      </c>
      <c r="DI41" s="271" t="str">
        <f ca="true">+IF(OFFSET('Sanitation Data'!$H$32,0,10*ROW('Sanitation Data'!H35))="","",OFFSET('Sanitation Data'!$H$32,0,10*ROW('Sanitation Data'!H35)))</f>
        <v/>
      </c>
      <c r="DJ41" s="271" t="str">
        <f ca="true">+IF(OFFSET('Sanitation Data'!$I$28,0,10*ROW('Sanitation Data'!I35))="","",OFFSET('Sanitation Data'!$I$28,0,10*ROW('Sanitation Data'!I35)))</f>
        <v/>
      </c>
      <c r="DK41" s="271" t="str">
        <f ca="true">+IF(OFFSET('Sanitation Data'!$I$29,0,10*ROW('Sanitation Data'!I35))="","",OFFSET('Sanitation Data'!$I$29,0,10*ROW('Sanitation Data'!I35)))</f>
        <v/>
      </c>
      <c r="DL41" s="271" t="str">
        <f ca="true">+IF(OFFSET('Sanitation Data'!$I$30,0,10*ROW('Sanitation Data'!I35))="","",OFFSET('Sanitation Data'!$I$30,0,10*ROW('Sanitation Data'!I35)))</f>
        <v/>
      </c>
      <c r="DM41" s="271" t="str">
        <f ca="true">+IF(OFFSET('Sanitation Data'!$I$31,0,10*ROW('Sanitation Data'!I35))="","",OFFSET('Sanitation Data'!$I$31,0,10*ROW('Sanitation Data'!I35)))</f>
        <v/>
      </c>
      <c r="DN41" s="271" t="str">
        <f ca="true">+IF(OFFSET('Sanitation Data'!$I$32,0,10*ROW('Sanitation Data'!I35))="","",OFFSET('Sanitation Data'!$I$32,0,10*ROW('Sanitation Data'!I35)))</f>
        <v/>
      </c>
      <c r="DO41" s="271" t="str">
        <f ca="true">+IF(OFFSET('Hygiene Data'!$D$11,0,10*ROW('Hygiene Data'!D35))="","",OFFSET('Hygiene Data'!$D$11,0,10*ROW('Hygiene Data'!D35)))</f>
        <v/>
      </c>
      <c r="DP41" s="271" t="str">
        <f ca="true">+IF(OFFSET('Hygiene Data'!$D$12,0,10*ROW('Hygiene Data'!D35))="","",OFFSET('Hygiene Data'!$D$12,0,10*ROW('Hygiene Data'!D35)))</f>
        <v/>
      </c>
      <c r="DQ41" s="271" t="str">
        <f ca="true">+IF(OFFSET('Hygiene Data'!$D$13,0,10*ROW('Hygiene Data'!D35))="","",OFFSET('Hygiene Data'!$D$13,0,10*ROW('Hygiene Data'!D35)))</f>
        <v/>
      </c>
      <c r="DR41" s="271" t="str">
        <f ca="true">+IF(OFFSET('Hygiene Data'!$E$11,0,10*ROW('Hygiene Data'!E35))="","",OFFSET('Hygiene Data'!$E$11,0,10*ROW('Hygiene Data'!E35)))</f>
        <v/>
      </c>
      <c r="DS41" s="271" t="str">
        <f ca="true">+IF(OFFSET('Hygiene Data'!$E$12,0,10*ROW('Hygiene Data'!E35))="","",OFFSET('Hygiene Data'!$E$12,0,10*ROW('Hygiene Data'!E35)))</f>
        <v/>
      </c>
      <c r="DT41" s="271" t="str">
        <f ca="true">+IF(OFFSET('Hygiene Data'!$E$13,0,10*ROW('Hygiene Data'!E35))="","",OFFSET('Hygiene Data'!$E$13,0,10*ROW('Hygiene Data'!E35)))</f>
        <v/>
      </c>
      <c r="DU41" s="271" t="str">
        <f ca="true">+IF(OFFSET('Hygiene Data'!$F$11,0,10*ROW('Hygiene Data'!F35))="","",OFFSET('Hygiene Data'!$F$11,0,10*ROW('Hygiene Data'!F35)))</f>
        <v/>
      </c>
      <c r="DV41" s="271" t="str">
        <f ca="true">+IF(OFFSET('Hygiene Data'!$F$12,0,10*ROW('Hygiene Data'!F35))="","",OFFSET('Hygiene Data'!$F$12,0,10*ROW('Hygiene Data'!F35)))</f>
        <v/>
      </c>
      <c r="DW41" s="271" t="str">
        <f ca="true">+IF(OFFSET('Hygiene Data'!$F$13,0,10*ROW('Hygiene Data'!F35))="","",OFFSET('Hygiene Data'!$F$13,0,10*ROW('Hygiene Data'!F35)))</f>
        <v/>
      </c>
      <c r="DX41" s="271" t="str">
        <f ca="true">+IF(OFFSET('Hygiene Data'!$G$11,0,10*ROW('Hygiene Data'!G35))="","",OFFSET('Hygiene Data'!$G$11,0,10*ROW('Hygiene Data'!G35)))</f>
        <v/>
      </c>
      <c r="DY41" s="271" t="str">
        <f ca="true">+IF(OFFSET('Hygiene Data'!$G$12,0,10*ROW('Hygiene Data'!G35))="","",OFFSET('Hygiene Data'!$G$12,0,10*ROW('Hygiene Data'!G35)))</f>
        <v/>
      </c>
      <c r="DZ41" s="271" t="str">
        <f ca="true">+IF(OFFSET('Hygiene Data'!$G$13,0,10*ROW('Hygiene Data'!G35))="","",OFFSET('Hygiene Data'!$G$13,0,10*ROW('Hygiene Data'!G35)))</f>
        <v/>
      </c>
      <c r="EA41" s="271" t="str">
        <f ca="true">+IF(OFFSET('Hygiene Data'!$H$11,0,10*ROW('Hygiene Data'!H35))="","",OFFSET('Hygiene Data'!$H$11,0,10*ROW('Hygiene Data'!H35)))</f>
        <v/>
      </c>
      <c r="EB41" s="271" t="str">
        <f ca="true">+IF(OFFSET('Hygiene Data'!$H$12,0,10*ROW('Hygiene Data'!H35))="","",OFFSET('Hygiene Data'!$H$12,0,10*ROW('Hygiene Data'!H35)))</f>
        <v/>
      </c>
      <c r="EC41" s="271" t="str">
        <f ca="true">+IF(OFFSET('Hygiene Data'!$H$13,0,10*ROW('Hygiene Data'!H35))="","",OFFSET('Hygiene Data'!$H$13,0,10*ROW('Hygiene Data'!H35)))</f>
        <v/>
      </c>
      <c r="ED41" s="271" t="str">
        <f ca="true">+IF(OFFSET('Hygiene Data'!$I$11,0,10*ROW('Hygiene Data'!I35))="","",OFFSET('Hygiene Data'!$I$11,0,10*ROW('Hygiene Data'!I35)))</f>
        <v/>
      </c>
      <c r="EE41" s="271" t="str">
        <f ca="true">+IF(OFFSET('Hygiene Data'!$I$12,0,10*ROW('Hygiene Data'!I35))="","",OFFSET('Hygiene Data'!$I$12,0,10*ROW('Hygiene Data'!I35)))</f>
        <v/>
      </c>
      <c r="EF41" s="271" t="str">
        <f ca="true">+IF(OFFSET('Hygiene Data'!$I$13,0,10*ROW('Hygiene Data'!I35))="","",OFFSET('Hygiene Data'!$I$13,0,10*ROW('Hygiene Data'!I35)))</f>
        <v/>
      </c>
    </row>
    <row xmlns:x14ac="http://schemas.microsoft.com/office/spreadsheetml/2009/9/ac" r="42" x14ac:dyDescent="0.2">
      <c r="A42" s="35" t="str">
        <f ca="true">+IF(OFFSET('Water Data'!$B$2,0,10*ROW('Water Data'!E36))="","",OFFSET('Water Data'!$B$2,0,10*ROW('Water Data'!E36)))</f>
        <v/>
      </c>
      <c r="B42" s="35" t="str">
        <f ca="true">+IF(OFFSET('Water Data'!$C$2,0,10*ROW('Water Data'!F36))="","",OFFSET('Water Data'!$C$2,0,10*ROW('Water Data'!F36)))</f>
        <v/>
      </c>
      <c r="C42" s="327" t="str">
        <f t="shared" ca="true" si="0"/>
        <v/>
      </c>
      <c r="D42" s="91"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1"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1"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1"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1"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1"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1"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1"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1"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1"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1"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1"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1"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1"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1"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1"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1"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1"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2"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2"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2"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2"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2"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2"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2"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2"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2"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2"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2"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2"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2"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2"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2"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2"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2"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2"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2"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2"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2"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2"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2"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2"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2"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2"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2"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2"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2"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2"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3"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3"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3"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3"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3"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3"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3"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3"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3"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3"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3"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3"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3"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3"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3"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3"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3"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3"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1"/>
      <c r="BS42" s="271" t="str">
        <f ca="true">+IF(OFFSET('Water Data'!$D$27,0,10*ROW('Water Data'!D36))="","",OFFSET('Water Data'!$D$27,0,10*ROW('Water Data'!D36)))</f>
        <v/>
      </c>
      <c r="BT42" s="271" t="str">
        <f ca="true">+IF(OFFSET('Water Data'!$D$28,0,10*ROW('Water Data'!D36))="","",OFFSET('Water Data'!$D$28,0,10*ROW('Water Data'!D36)))</f>
        <v/>
      </c>
      <c r="BU42" s="271" t="str">
        <f ca="true">+IF(OFFSET('Water Data'!$D$29,0,10*ROW('Water Data'!D36))="","",OFFSET('Water Data'!$D$29,0,10*ROW('Water Data'!D36)))</f>
        <v/>
      </c>
      <c r="BV42" s="271" t="str">
        <f ca="true">+IF(OFFSET('Water Data'!$E$27,0,10*ROW('Water Data'!E36))="","",OFFSET('Water Data'!$E$27,0,10*ROW('Water Data'!E36)))</f>
        <v/>
      </c>
      <c r="BW42" s="271" t="str">
        <f ca="true">+IF(OFFSET('Water Data'!$E$28,0,10*ROW('Water Data'!E36))="","",OFFSET('Water Data'!$E$28,0,10*ROW('Water Data'!E36)))</f>
        <v/>
      </c>
      <c r="BX42" s="271" t="str">
        <f ca="true">+IF(OFFSET('Water Data'!$E$29,0,10*ROW('Water Data'!E36))="","",OFFSET('Water Data'!$E$29,0,10*ROW('Water Data'!E36)))</f>
        <v/>
      </c>
      <c r="BY42" s="271" t="str">
        <f ca="true">+IF(OFFSET('Water Data'!$F$27,0,10*ROW('Water Data'!F36))="","",OFFSET('Water Data'!$F$27,0,10*ROW('Water Data'!F36)))</f>
        <v/>
      </c>
      <c r="BZ42" s="271" t="str">
        <f ca="true">+IF(OFFSET('Water Data'!$F$28,0,10*ROW('Water Data'!F36))="","",OFFSET('Water Data'!$F$28,0,10*ROW('Water Data'!F36)))</f>
        <v/>
      </c>
      <c r="CA42" s="271" t="str">
        <f ca="true">+IF(OFFSET('Water Data'!$F$29,0,10*ROW('Water Data'!F36))="","",OFFSET('Water Data'!$F$29,0,10*ROW('Water Data'!F36)))</f>
        <v/>
      </c>
      <c r="CB42" s="271" t="str">
        <f ca="true">+IF(OFFSET('Water Data'!$G$27,0,10*ROW('Water Data'!G36))="","",OFFSET('Water Data'!$G$27,0,10*ROW('Water Data'!G36)))</f>
        <v/>
      </c>
      <c r="CC42" s="271" t="str">
        <f ca="true">+IF(OFFSET('Water Data'!$G$28,0,10*ROW('Water Data'!G36))="","",OFFSET('Water Data'!$G$28,0,10*ROW('Water Data'!G36)))</f>
        <v/>
      </c>
      <c r="CD42" s="271" t="str">
        <f ca="true">+IF(OFFSET('Water Data'!$G$29,0,10*ROW('Water Data'!G36))="","",OFFSET('Water Data'!$G$29,0,10*ROW('Water Data'!G36)))</f>
        <v/>
      </c>
      <c r="CE42" s="271" t="str">
        <f ca="true">+IF(OFFSET('Water Data'!$H$27,0,10*ROW('Water Data'!H36))="","",OFFSET('Water Data'!$H$27,0,10*ROW('Water Data'!H36)))</f>
        <v/>
      </c>
      <c r="CF42" s="271" t="str">
        <f ca="true">+IF(OFFSET('Water Data'!$H$28,0,10*ROW('Water Data'!H36))="","",OFFSET('Water Data'!$H$28,0,10*ROW('Water Data'!H36)))</f>
        <v/>
      </c>
      <c r="CG42" s="271" t="str">
        <f ca="true">+IF(OFFSET('Water Data'!$H$29,0,10*ROW('Water Data'!H36))="","",OFFSET('Water Data'!$H$29,0,10*ROW('Water Data'!H36)))</f>
        <v/>
      </c>
      <c r="CH42" s="271" t="str">
        <f ca="true">+IF(OFFSET('Water Data'!$I$27,0,10*ROW('Water Data'!I36))="","",OFFSET('Water Data'!$I$27,0,10*ROW('Water Data'!I36)))</f>
        <v/>
      </c>
      <c r="CI42" s="271" t="str">
        <f ca="true">+IF(OFFSET('Water Data'!$I$28,0,10*ROW('Water Data'!I36))="","",OFFSET('Water Data'!$I$28,0,10*ROW('Water Data'!I36)))</f>
        <v/>
      </c>
      <c r="CJ42" s="271" t="str">
        <f ca="true">+IF(OFFSET('Water Data'!$I$29,0,10*ROW('Water Data'!I36))="","",OFFSET('Water Data'!$I$29,0,10*ROW('Water Data'!I36)))</f>
        <v/>
      </c>
      <c r="CK42" s="271" t="str">
        <f ca="true">+IF(OFFSET('Sanitation Data'!$D$28,0,10*ROW('Sanitation Data'!D36))="","",OFFSET('Sanitation Data'!$D$28,0,10*ROW('Sanitation Data'!D36)))</f>
        <v/>
      </c>
      <c r="CL42" s="271" t="str">
        <f ca="true">+IF(OFFSET('Sanitation Data'!$D$29,0,10*ROW('Sanitation Data'!D36))="","",OFFSET('Sanitation Data'!$D$29,0,10*ROW('Sanitation Data'!D36)))</f>
        <v/>
      </c>
      <c r="CM42" s="271" t="str">
        <f ca="true">+IF(OFFSET('Sanitation Data'!$D$30,0,10*ROW('Sanitation Data'!D36))="","",OFFSET('Sanitation Data'!$D$30,0,10*ROW('Sanitation Data'!D36)))</f>
        <v/>
      </c>
      <c r="CN42" s="271" t="str">
        <f ca="true">+IF(OFFSET('Sanitation Data'!$D$31,0,10*ROW('Sanitation Data'!D36))="","",OFFSET('Sanitation Data'!$D$31,0,10*ROW('Sanitation Data'!D36)))</f>
        <v/>
      </c>
      <c r="CO42" s="271" t="str">
        <f ca="true">+IF(OFFSET('Sanitation Data'!$D$32,0,10*ROW('Sanitation Data'!D36))="","",OFFSET('Sanitation Data'!$D$32,0,10*ROW('Sanitation Data'!D36)))</f>
        <v/>
      </c>
      <c r="CP42" s="271" t="str">
        <f ca="true">+IF(OFFSET('Sanitation Data'!$E$28,0,10*ROW('Sanitation Data'!E36))="","",OFFSET('Sanitation Data'!$E$28,0,10*ROW('Sanitation Data'!E36)))</f>
        <v/>
      </c>
      <c r="CQ42" s="271" t="str">
        <f ca="true">+IF(OFFSET('Sanitation Data'!$E$29,0,10*ROW('Sanitation Data'!E36))="","",OFFSET('Sanitation Data'!$E$29,0,10*ROW('Sanitation Data'!E36)))</f>
        <v/>
      </c>
      <c r="CR42" s="271" t="str">
        <f ca="true">+IF(OFFSET('Sanitation Data'!$E$30,0,10*ROW('Sanitation Data'!E36))="","",OFFSET('Sanitation Data'!$E$30,0,10*ROW('Sanitation Data'!E36)))</f>
        <v/>
      </c>
      <c r="CS42" s="271" t="str">
        <f ca="true">+IF(OFFSET('Sanitation Data'!$E$31,0,10*ROW('Sanitation Data'!E36))="","",OFFSET('Sanitation Data'!$E$31,0,10*ROW('Sanitation Data'!E36)))</f>
        <v/>
      </c>
      <c r="CT42" s="271" t="str">
        <f ca="true">+IF(OFFSET('Sanitation Data'!$E$32,0,10*ROW('Sanitation Data'!E36))="","",OFFSET('Sanitation Data'!$E$32,0,10*ROW('Sanitation Data'!E36)))</f>
        <v/>
      </c>
      <c r="CU42" s="271" t="str">
        <f ca="true">+IF(OFFSET('Sanitation Data'!$F$28,0,10*ROW('Sanitation Data'!F36))="","",OFFSET('Sanitation Data'!$F$28,0,10*ROW('Sanitation Data'!F36)))</f>
        <v/>
      </c>
      <c r="CV42" s="271" t="str">
        <f ca="true">+IF(OFFSET('Sanitation Data'!$F$29,0,10*ROW('Sanitation Data'!F36))="","",OFFSET('Sanitation Data'!$F$29,0,10*ROW('Sanitation Data'!F36)))</f>
        <v/>
      </c>
      <c r="CW42" s="271" t="str">
        <f ca="true">+IF(OFFSET('Sanitation Data'!$F$30,0,10*ROW('Sanitation Data'!F36))="","",OFFSET('Sanitation Data'!$F$30,0,10*ROW('Sanitation Data'!F36)))</f>
        <v/>
      </c>
      <c r="CX42" s="271" t="str">
        <f ca="true">+IF(OFFSET('Sanitation Data'!$F$31,0,10*ROW('Sanitation Data'!F36))="","",OFFSET('Sanitation Data'!$F$31,0,10*ROW('Sanitation Data'!F36)))</f>
        <v/>
      </c>
      <c r="CY42" s="271" t="str">
        <f ca="true">+IF(OFFSET('Sanitation Data'!$F$32,0,10*ROW('Sanitation Data'!F36))="","",OFFSET('Sanitation Data'!$F$32,0,10*ROW('Sanitation Data'!F36)))</f>
        <v/>
      </c>
      <c r="CZ42" s="271" t="str">
        <f ca="true">+IF(OFFSET('Sanitation Data'!$G$28,0,10*ROW('Sanitation Data'!G36))="","",OFFSET('Sanitation Data'!$G$28,0,10*ROW('Sanitation Data'!G36)))</f>
        <v/>
      </c>
      <c r="DA42" s="271" t="str">
        <f ca="true">+IF(OFFSET('Sanitation Data'!$G$29,0,10*ROW('Sanitation Data'!G36))="","",OFFSET('Sanitation Data'!$G$29,0,10*ROW('Sanitation Data'!G36)))</f>
        <v/>
      </c>
      <c r="DB42" s="271" t="str">
        <f ca="true">+IF(OFFSET('Sanitation Data'!$G$30,0,10*ROW('Sanitation Data'!G36))="","",OFFSET('Sanitation Data'!$G$30,0,10*ROW('Sanitation Data'!G36)))</f>
        <v/>
      </c>
      <c r="DC42" s="271" t="str">
        <f ca="true">+IF(OFFSET('Sanitation Data'!$G$31,0,10*ROW('Sanitation Data'!G36))="","",OFFSET('Sanitation Data'!$G$31,0,10*ROW('Sanitation Data'!G36)))</f>
        <v/>
      </c>
      <c r="DD42" s="271" t="str">
        <f ca="true">+IF(OFFSET('Sanitation Data'!$G$32,0,10*ROW('Sanitation Data'!G36))="","",OFFSET('Sanitation Data'!$G$32,0,10*ROW('Sanitation Data'!G36)))</f>
        <v/>
      </c>
      <c r="DE42" s="271" t="str">
        <f ca="true">+IF(OFFSET('Sanitation Data'!$H$28,0,10*ROW('Sanitation Data'!H36))="","",OFFSET('Sanitation Data'!$H$28,0,10*ROW('Sanitation Data'!H36)))</f>
        <v/>
      </c>
      <c r="DF42" s="271" t="str">
        <f ca="true">+IF(OFFSET('Sanitation Data'!$H$29,0,10*ROW('Sanitation Data'!H36))="","",OFFSET('Sanitation Data'!$H$29,0,10*ROW('Sanitation Data'!H36)))</f>
        <v/>
      </c>
      <c r="DG42" s="271" t="str">
        <f ca="true">+IF(OFFSET('Sanitation Data'!$H$30,0,10*ROW('Sanitation Data'!H36))="","",OFFSET('Sanitation Data'!$H$30,0,10*ROW('Sanitation Data'!H36)))</f>
        <v/>
      </c>
      <c r="DH42" s="271" t="str">
        <f ca="true">+IF(OFFSET('Sanitation Data'!$H$31,0,10*ROW('Sanitation Data'!H36))="","",OFFSET('Sanitation Data'!$H$31,0,10*ROW('Sanitation Data'!H36)))</f>
        <v/>
      </c>
      <c r="DI42" s="271" t="str">
        <f ca="true">+IF(OFFSET('Sanitation Data'!$H$32,0,10*ROW('Sanitation Data'!H36))="","",OFFSET('Sanitation Data'!$H$32,0,10*ROW('Sanitation Data'!H36)))</f>
        <v/>
      </c>
      <c r="DJ42" s="271" t="str">
        <f ca="true">+IF(OFFSET('Sanitation Data'!$I$28,0,10*ROW('Sanitation Data'!I36))="","",OFFSET('Sanitation Data'!$I$28,0,10*ROW('Sanitation Data'!I36)))</f>
        <v/>
      </c>
      <c r="DK42" s="271" t="str">
        <f ca="true">+IF(OFFSET('Sanitation Data'!$I$29,0,10*ROW('Sanitation Data'!I36))="","",OFFSET('Sanitation Data'!$I$29,0,10*ROW('Sanitation Data'!I36)))</f>
        <v/>
      </c>
      <c r="DL42" s="271" t="str">
        <f ca="true">+IF(OFFSET('Sanitation Data'!$I$30,0,10*ROW('Sanitation Data'!I36))="","",OFFSET('Sanitation Data'!$I$30,0,10*ROW('Sanitation Data'!I36)))</f>
        <v/>
      </c>
      <c r="DM42" s="271" t="str">
        <f ca="true">+IF(OFFSET('Sanitation Data'!$I$31,0,10*ROW('Sanitation Data'!I36))="","",OFFSET('Sanitation Data'!$I$31,0,10*ROW('Sanitation Data'!I36)))</f>
        <v/>
      </c>
      <c r="DN42" s="271" t="str">
        <f ca="true">+IF(OFFSET('Sanitation Data'!$I$32,0,10*ROW('Sanitation Data'!I36))="","",OFFSET('Sanitation Data'!$I$32,0,10*ROW('Sanitation Data'!I36)))</f>
        <v/>
      </c>
      <c r="DO42" s="271" t="str">
        <f ca="true">+IF(OFFSET('Hygiene Data'!$D$11,0,10*ROW('Hygiene Data'!D36))="","",OFFSET('Hygiene Data'!$D$11,0,10*ROW('Hygiene Data'!D36)))</f>
        <v/>
      </c>
      <c r="DP42" s="271" t="str">
        <f ca="true">+IF(OFFSET('Hygiene Data'!$D$12,0,10*ROW('Hygiene Data'!D36))="","",OFFSET('Hygiene Data'!$D$12,0,10*ROW('Hygiene Data'!D36)))</f>
        <v/>
      </c>
      <c r="DQ42" s="271" t="str">
        <f ca="true">+IF(OFFSET('Hygiene Data'!$D$13,0,10*ROW('Hygiene Data'!D36))="","",OFFSET('Hygiene Data'!$D$13,0,10*ROW('Hygiene Data'!D36)))</f>
        <v/>
      </c>
      <c r="DR42" s="271" t="str">
        <f ca="true">+IF(OFFSET('Hygiene Data'!$E$11,0,10*ROW('Hygiene Data'!E36))="","",OFFSET('Hygiene Data'!$E$11,0,10*ROW('Hygiene Data'!E36)))</f>
        <v/>
      </c>
      <c r="DS42" s="271" t="str">
        <f ca="true">+IF(OFFSET('Hygiene Data'!$E$12,0,10*ROW('Hygiene Data'!E36))="","",OFFSET('Hygiene Data'!$E$12,0,10*ROW('Hygiene Data'!E36)))</f>
        <v/>
      </c>
      <c r="DT42" s="271" t="str">
        <f ca="true">+IF(OFFSET('Hygiene Data'!$E$13,0,10*ROW('Hygiene Data'!E36))="","",OFFSET('Hygiene Data'!$E$13,0,10*ROW('Hygiene Data'!E36)))</f>
        <v/>
      </c>
      <c r="DU42" s="271" t="str">
        <f ca="true">+IF(OFFSET('Hygiene Data'!$F$11,0,10*ROW('Hygiene Data'!F36))="","",OFFSET('Hygiene Data'!$F$11,0,10*ROW('Hygiene Data'!F36)))</f>
        <v/>
      </c>
      <c r="DV42" s="271" t="str">
        <f ca="true">+IF(OFFSET('Hygiene Data'!$F$12,0,10*ROW('Hygiene Data'!F36))="","",OFFSET('Hygiene Data'!$F$12,0,10*ROW('Hygiene Data'!F36)))</f>
        <v/>
      </c>
      <c r="DW42" s="271" t="str">
        <f ca="true">+IF(OFFSET('Hygiene Data'!$F$13,0,10*ROW('Hygiene Data'!F36))="","",OFFSET('Hygiene Data'!$F$13,0,10*ROW('Hygiene Data'!F36)))</f>
        <v/>
      </c>
      <c r="DX42" s="271" t="str">
        <f ca="true">+IF(OFFSET('Hygiene Data'!$G$11,0,10*ROW('Hygiene Data'!G36))="","",OFFSET('Hygiene Data'!$G$11,0,10*ROW('Hygiene Data'!G36)))</f>
        <v/>
      </c>
      <c r="DY42" s="271" t="str">
        <f ca="true">+IF(OFFSET('Hygiene Data'!$G$12,0,10*ROW('Hygiene Data'!G36))="","",OFFSET('Hygiene Data'!$G$12,0,10*ROW('Hygiene Data'!G36)))</f>
        <v/>
      </c>
      <c r="DZ42" s="271" t="str">
        <f ca="true">+IF(OFFSET('Hygiene Data'!$G$13,0,10*ROW('Hygiene Data'!G36))="","",OFFSET('Hygiene Data'!$G$13,0,10*ROW('Hygiene Data'!G36)))</f>
        <v/>
      </c>
      <c r="EA42" s="271" t="str">
        <f ca="true">+IF(OFFSET('Hygiene Data'!$H$11,0,10*ROW('Hygiene Data'!H36))="","",OFFSET('Hygiene Data'!$H$11,0,10*ROW('Hygiene Data'!H36)))</f>
        <v/>
      </c>
      <c r="EB42" s="271" t="str">
        <f ca="true">+IF(OFFSET('Hygiene Data'!$H$12,0,10*ROW('Hygiene Data'!H36))="","",OFFSET('Hygiene Data'!$H$12,0,10*ROW('Hygiene Data'!H36)))</f>
        <v/>
      </c>
      <c r="EC42" s="271" t="str">
        <f ca="true">+IF(OFFSET('Hygiene Data'!$H$13,0,10*ROW('Hygiene Data'!H36))="","",OFFSET('Hygiene Data'!$H$13,0,10*ROW('Hygiene Data'!H36)))</f>
        <v/>
      </c>
      <c r="ED42" s="271" t="str">
        <f ca="true">+IF(OFFSET('Hygiene Data'!$I$11,0,10*ROW('Hygiene Data'!I36))="","",OFFSET('Hygiene Data'!$I$11,0,10*ROW('Hygiene Data'!I36)))</f>
        <v/>
      </c>
      <c r="EE42" s="271" t="str">
        <f ca="true">+IF(OFFSET('Hygiene Data'!$I$12,0,10*ROW('Hygiene Data'!I36))="","",OFFSET('Hygiene Data'!$I$12,0,10*ROW('Hygiene Data'!I36)))</f>
        <v/>
      </c>
      <c r="EF42" s="271" t="str">
        <f ca="true">+IF(OFFSET('Hygiene Data'!$I$13,0,10*ROW('Hygiene Data'!I36))="","",OFFSET('Hygiene Data'!$I$13,0,10*ROW('Hygiene Data'!I36)))</f>
        <v/>
      </c>
    </row>
    <row xmlns:x14ac="http://schemas.microsoft.com/office/spreadsheetml/2009/9/ac" r="43" x14ac:dyDescent="0.2">
      <c r="A43" s="35" t="str">
        <f ca="true">+IF(OFFSET('Water Data'!$B$2,0,10*ROW('Water Data'!E37))="","",OFFSET('Water Data'!$B$2,0,10*ROW('Water Data'!E37)))</f>
        <v/>
      </c>
      <c r="B43" s="35" t="str">
        <f ca="true">+IF(OFFSET('Water Data'!$C$2,0,10*ROW('Water Data'!F37))="","",OFFSET('Water Data'!$C$2,0,10*ROW('Water Data'!F37)))</f>
        <v/>
      </c>
      <c r="C43" s="327" t="str">
        <f t="shared" ca="true" si="0"/>
        <v/>
      </c>
      <c r="D43" s="91"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1"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1"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1"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1"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1"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1"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1"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1"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1"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1"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1"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1"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1"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1"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1"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1"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1"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2"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2"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2"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2"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2"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2"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2"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2"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2"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2"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2"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2"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2"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2"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2"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2"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2"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2"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2"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2"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2"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2"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2"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2"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2"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2"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2"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2"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2"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2"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3"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3"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3"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3"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3"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3"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3"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3"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3"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3"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3"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3"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3"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3"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3"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3"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3"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3"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1"/>
      <c r="BS43" s="271" t="str">
        <f ca="true">+IF(OFFSET('Water Data'!$D$27,0,10*ROW('Water Data'!D37))="","",OFFSET('Water Data'!$D$27,0,10*ROW('Water Data'!D37)))</f>
        <v/>
      </c>
      <c r="BT43" s="271" t="str">
        <f ca="true">+IF(OFFSET('Water Data'!$D$28,0,10*ROW('Water Data'!D37))="","",OFFSET('Water Data'!$D$28,0,10*ROW('Water Data'!D37)))</f>
        <v/>
      </c>
      <c r="BU43" s="271" t="str">
        <f ca="true">+IF(OFFSET('Water Data'!$D$29,0,10*ROW('Water Data'!D37))="","",OFFSET('Water Data'!$D$29,0,10*ROW('Water Data'!D37)))</f>
        <v/>
      </c>
      <c r="BV43" s="271" t="str">
        <f ca="true">+IF(OFFSET('Water Data'!$E$27,0,10*ROW('Water Data'!E37))="","",OFFSET('Water Data'!$E$27,0,10*ROW('Water Data'!E37)))</f>
        <v/>
      </c>
      <c r="BW43" s="271" t="str">
        <f ca="true">+IF(OFFSET('Water Data'!$E$28,0,10*ROW('Water Data'!E37))="","",OFFSET('Water Data'!$E$28,0,10*ROW('Water Data'!E37)))</f>
        <v/>
      </c>
      <c r="BX43" s="271" t="str">
        <f ca="true">+IF(OFFSET('Water Data'!$E$29,0,10*ROW('Water Data'!E37))="","",OFFSET('Water Data'!$E$29,0,10*ROW('Water Data'!E37)))</f>
        <v/>
      </c>
      <c r="BY43" s="271" t="str">
        <f ca="true">+IF(OFFSET('Water Data'!$F$27,0,10*ROW('Water Data'!F37))="","",OFFSET('Water Data'!$F$27,0,10*ROW('Water Data'!F37)))</f>
        <v/>
      </c>
      <c r="BZ43" s="271" t="str">
        <f ca="true">+IF(OFFSET('Water Data'!$F$28,0,10*ROW('Water Data'!F37))="","",OFFSET('Water Data'!$F$28,0,10*ROW('Water Data'!F37)))</f>
        <v/>
      </c>
      <c r="CA43" s="271" t="str">
        <f ca="true">+IF(OFFSET('Water Data'!$F$29,0,10*ROW('Water Data'!F37))="","",OFFSET('Water Data'!$F$29,0,10*ROW('Water Data'!F37)))</f>
        <v/>
      </c>
      <c r="CB43" s="271" t="str">
        <f ca="true">+IF(OFFSET('Water Data'!$G$27,0,10*ROW('Water Data'!G37))="","",OFFSET('Water Data'!$G$27,0,10*ROW('Water Data'!G37)))</f>
        <v/>
      </c>
      <c r="CC43" s="271" t="str">
        <f ca="true">+IF(OFFSET('Water Data'!$G$28,0,10*ROW('Water Data'!G37))="","",OFFSET('Water Data'!$G$28,0,10*ROW('Water Data'!G37)))</f>
        <v/>
      </c>
      <c r="CD43" s="271" t="str">
        <f ca="true">+IF(OFFSET('Water Data'!$G$29,0,10*ROW('Water Data'!G37))="","",OFFSET('Water Data'!$G$29,0,10*ROW('Water Data'!G37)))</f>
        <v/>
      </c>
      <c r="CE43" s="271" t="str">
        <f ca="true">+IF(OFFSET('Water Data'!$H$27,0,10*ROW('Water Data'!H37))="","",OFFSET('Water Data'!$H$27,0,10*ROW('Water Data'!H37)))</f>
        <v/>
      </c>
      <c r="CF43" s="271" t="str">
        <f ca="true">+IF(OFFSET('Water Data'!$H$28,0,10*ROW('Water Data'!H37))="","",OFFSET('Water Data'!$H$28,0,10*ROW('Water Data'!H37)))</f>
        <v/>
      </c>
      <c r="CG43" s="271" t="str">
        <f ca="true">+IF(OFFSET('Water Data'!$H$29,0,10*ROW('Water Data'!H37))="","",OFFSET('Water Data'!$H$29,0,10*ROW('Water Data'!H37)))</f>
        <v/>
      </c>
      <c r="CH43" s="271" t="str">
        <f ca="true">+IF(OFFSET('Water Data'!$I$27,0,10*ROW('Water Data'!I37))="","",OFFSET('Water Data'!$I$27,0,10*ROW('Water Data'!I37)))</f>
        <v/>
      </c>
      <c r="CI43" s="271" t="str">
        <f ca="true">+IF(OFFSET('Water Data'!$I$28,0,10*ROW('Water Data'!I37))="","",OFFSET('Water Data'!$I$28,0,10*ROW('Water Data'!I37)))</f>
        <v/>
      </c>
      <c r="CJ43" s="271" t="str">
        <f ca="true">+IF(OFFSET('Water Data'!$I$29,0,10*ROW('Water Data'!I37))="","",OFFSET('Water Data'!$I$29,0,10*ROW('Water Data'!I37)))</f>
        <v/>
      </c>
      <c r="CK43" s="271" t="str">
        <f ca="true">+IF(OFFSET('Sanitation Data'!$D$28,0,10*ROW('Sanitation Data'!D37))="","",OFFSET('Sanitation Data'!$D$28,0,10*ROW('Sanitation Data'!D37)))</f>
        <v/>
      </c>
      <c r="CL43" s="271" t="str">
        <f ca="true">+IF(OFFSET('Sanitation Data'!$D$29,0,10*ROW('Sanitation Data'!D37))="","",OFFSET('Sanitation Data'!$D$29,0,10*ROW('Sanitation Data'!D37)))</f>
        <v/>
      </c>
      <c r="CM43" s="271" t="str">
        <f ca="true">+IF(OFFSET('Sanitation Data'!$D$30,0,10*ROW('Sanitation Data'!D37))="","",OFFSET('Sanitation Data'!$D$30,0,10*ROW('Sanitation Data'!D37)))</f>
        <v/>
      </c>
      <c r="CN43" s="271" t="str">
        <f ca="true">+IF(OFFSET('Sanitation Data'!$D$31,0,10*ROW('Sanitation Data'!D37))="","",OFFSET('Sanitation Data'!$D$31,0,10*ROW('Sanitation Data'!D37)))</f>
        <v/>
      </c>
      <c r="CO43" s="271" t="str">
        <f ca="true">+IF(OFFSET('Sanitation Data'!$D$32,0,10*ROW('Sanitation Data'!D37))="","",OFFSET('Sanitation Data'!$D$32,0,10*ROW('Sanitation Data'!D37)))</f>
        <v/>
      </c>
      <c r="CP43" s="271" t="str">
        <f ca="true">+IF(OFFSET('Sanitation Data'!$E$28,0,10*ROW('Sanitation Data'!E37))="","",OFFSET('Sanitation Data'!$E$28,0,10*ROW('Sanitation Data'!E37)))</f>
        <v/>
      </c>
      <c r="CQ43" s="271" t="str">
        <f ca="true">+IF(OFFSET('Sanitation Data'!$E$29,0,10*ROW('Sanitation Data'!E37))="","",OFFSET('Sanitation Data'!$E$29,0,10*ROW('Sanitation Data'!E37)))</f>
        <v/>
      </c>
      <c r="CR43" s="271" t="str">
        <f ca="true">+IF(OFFSET('Sanitation Data'!$E$30,0,10*ROW('Sanitation Data'!E37))="","",OFFSET('Sanitation Data'!$E$30,0,10*ROW('Sanitation Data'!E37)))</f>
        <v/>
      </c>
      <c r="CS43" s="271" t="str">
        <f ca="true">+IF(OFFSET('Sanitation Data'!$E$31,0,10*ROW('Sanitation Data'!E37))="","",OFFSET('Sanitation Data'!$E$31,0,10*ROW('Sanitation Data'!E37)))</f>
        <v/>
      </c>
      <c r="CT43" s="271" t="str">
        <f ca="true">+IF(OFFSET('Sanitation Data'!$E$32,0,10*ROW('Sanitation Data'!E37))="","",OFFSET('Sanitation Data'!$E$32,0,10*ROW('Sanitation Data'!E37)))</f>
        <v/>
      </c>
      <c r="CU43" s="271" t="str">
        <f ca="true">+IF(OFFSET('Sanitation Data'!$F$28,0,10*ROW('Sanitation Data'!F37))="","",OFFSET('Sanitation Data'!$F$28,0,10*ROW('Sanitation Data'!F37)))</f>
        <v/>
      </c>
      <c r="CV43" s="271" t="str">
        <f ca="true">+IF(OFFSET('Sanitation Data'!$F$29,0,10*ROW('Sanitation Data'!F37))="","",OFFSET('Sanitation Data'!$F$29,0,10*ROW('Sanitation Data'!F37)))</f>
        <v/>
      </c>
      <c r="CW43" s="271" t="str">
        <f ca="true">+IF(OFFSET('Sanitation Data'!$F$30,0,10*ROW('Sanitation Data'!F37))="","",OFFSET('Sanitation Data'!$F$30,0,10*ROW('Sanitation Data'!F37)))</f>
        <v/>
      </c>
      <c r="CX43" s="271" t="str">
        <f ca="true">+IF(OFFSET('Sanitation Data'!$F$31,0,10*ROW('Sanitation Data'!F37))="","",OFFSET('Sanitation Data'!$F$31,0,10*ROW('Sanitation Data'!F37)))</f>
        <v/>
      </c>
      <c r="CY43" s="271" t="str">
        <f ca="true">+IF(OFFSET('Sanitation Data'!$F$32,0,10*ROW('Sanitation Data'!F37))="","",OFFSET('Sanitation Data'!$F$32,0,10*ROW('Sanitation Data'!F37)))</f>
        <v/>
      </c>
      <c r="CZ43" s="271" t="str">
        <f ca="true">+IF(OFFSET('Sanitation Data'!$G$28,0,10*ROW('Sanitation Data'!G37))="","",OFFSET('Sanitation Data'!$G$28,0,10*ROW('Sanitation Data'!G37)))</f>
        <v/>
      </c>
      <c r="DA43" s="271" t="str">
        <f ca="true">+IF(OFFSET('Sanitation Data'!$G$29,0,10*ROW('Sanitation Data'!G37))="","",OFFSET('Sanitation Data'!$G$29,0,10*ROW('Sanitation Data'!G37)))</f>
        <v/>
      </c>
      <c r="DB43" s="271" t="str">
        <f ca="true">+IF(OFFSET('Sanitation Data'!$G$30,0,10*ROW('Sanitation Data'!G37))="","",OFFSET('Sanitation Data'!$G$30,0,10*ROW('Sanitation Data'!G37)))</f>
        <v/>
      </c>
      <c r="DC43" s="271" t="str">
        <f ca="true">+IF(OFFSET('Sanitation Data'!$G$31,0,10*ROW('Sanitation Data'!G37))="","",OFFSET('Sanitation Data'!$G$31,0,10*ROW('Sanitation Data'!G37)))</f>
        <v/>
      </c>
      <c r="DD43" s="271" t="str">
        <f ca="true">+IF(OFFSET('Sanitation Data'!$G$32,0,10*ROW('Sanitation Data'!G37))="","",OFFSET('Sanitation Data'!$G$32,0,10*ROW('Sanitation Data'!G37)))</f>
        <v/>
      </c>
      <c r="DE43" s="271" t="str">
        <f ca="true">+IF(OFFSET('Sanitation Data'!$H$28,0,10*ROW('Sanitation Data'!H37))="","",OFFSET('Sanitation Data'!$H$28,0,10*ROW('Sanitation Data'!H37)))</f>
        <v/>
      </c>
      <c r="DF43" s="271" t="str">
        <f ca="true">+IF(OFFSET('Sanitation Data'!$H$29,0,10*ROW('Sanitation Data'!H37))="","",OFFSET('Sanitation Data'!$H$29,0,10*ROW('Sanitation Data'!H37)))</f>
        <v/>
      </c>
      <c r="DG43" s="271" t="str">
        <f ca="true">+IF(OFFSET('Sanitation Data'!$H$30,0,10*ROW('Sanitation Data'!H37))="","",OFFSET('Sanitation Data'!$H$30,0,10*ROW('Sanitation Data'!H37)))</f>
        <v/>
      </c>
      <c r="DH43" s="271" t="str">
        <f ca="true">+IF(OFFSET('Sanitation Data'!$H$31,0,10*ROW('Sanitation Data'!H37))="","",OFFSET('Sanitation Data'!$H$31,0,10*ROW('Sanitation Data'!H37)))</f>
        <v/>
      </c>
      <c r="DI43" s="271" t="str">
        <f ca="true">+IF(OFFSET('Sanitation Data'!$H$32,0,10*ROW('Sanitation Data'!H37))="","",OFFSET('Sanitation Data'!$H$32,0,10*ROW('Sanitation Data'!H37)))</f>
        <v/>
      </c>
      <c r="DJ43" s="271" t="str">
        <f ca="true">+IF(OFFSET('Sanitation Data'!$I$28,0,10*ROW('Sanitation Data'!I37))="","",OFFSET('Sanitation Data'!$I$28,0,10*ROW('Sanitation Data'!I37)))</f>
        <v/>
      </c>
      <c r="DK43" s="271" t="str">
        <f ca="true">+IF(OFFSET('Sanitation Data'!$I$29,0,10*ROW('Sanitation Data'!I37))="","",OFFSET('Sanitation Data'!$I$29,0,10*ROW('Sanitation Data'!I37)))</f>
        <v/>
      </c>
      <c r="DL43" s="271" t="str">
        <f ca="true">+IF(OFFSET('Sanitation Data'!$I$30,0,10*ROW('Sanitation Data'!I37))="","",OFFSET('Sanitation Data'!$I$30,0,10*ROW('Sanitation Data'!I37)))</f>
        <v/>
      </c>
      <c r="DM43" s="271" t="str">
        <f ca="true">+IF(OFFSET('Sanitation Data'!$I$31,0,10*ROW('Sanitation Data'!I37))="","",OFFSET('Sanitation Data'!$I$31,0,10*ROW('Sanitation Data'!I37)))</f>
        <v/>
      </c>
      <c r="DN43" s="271" t="str">
        <f ca="true">+IF(OFFSET('Sanitation Data'!$I$32,0,10*ROW('Sanitation Data'!I37))="","",OFFSET('Sanitation Data'!$I$32,0,10*ROW('Sanitation Data'!I37)))</f>
        <v/>
      </c>
      <c r="DO43" s="271" t="str">
        <f ca="true">+IF(OFFSET('Hygiene Data'!$D$11,0,10*ROW('Hygiene Data'!D37))="","",OFFSET('Hygiene Data'!$D$11,0,10*ROW('Hygiene Data'!D37)))</f>
        <v/>
      </c>
      <c r="DP43" s="271" t="str">
        <f ca="true">+IF(OFFSET('Hygiene Data'!$D$12,0,10*ROW('Hygiene Data'!D37))="","",OFFSET('Hygiene Data'!$D$12,0,10*ROW('Hygiene Data'!D37)))</f>
        <v/>
      </c>
      <c r="DQ43" s="271" t="str">
        <f ca="true">+IF(OFFSET('Hygiene Data'!$D$13,0,10*ROW('Hygiene Data'!D37))="","",OFFSET('Hygiene Data'!$D$13,0,10*ROW('Hygiene Data'!D37)))</f>
        <v/>
      </c>
      <c r="DR43" s="271" t="str">
        <f ca="true">+IF(OFFSET('Hygiene Data'!$E$11,0,10*ROW('Hygiene Data'!E37))="","",OFFSET('Hygiene Data'!$E$11,0,10*ROW('Hygiene Data'!E37)))</f>
        <v/>
      </c>
      <c r="DS43" s="271" t="str">
        <f ca="true">+IF(OFFSET('Hygiene Data'!$E$12,0,10*ROW('Hygiene Data'!E37))="","",OFFSET('Hygiene Data'!$E$12,0,10*ROW('Hygiene Data'!E37)))</f>
        <v/>
      </c>
      <c r="DT43" s="271" t="str">
        <f ca="true">+IF(OFFSET('Hygiene Data'!$E$13,0,10*ROW('Hygiene Data'!E37))="","",OFFSET('Hygiene Data'!$E$13,0,10*ROW('Hygiene Data'!E37)))</f>
        <v/>
      </c>
      <c r="DU43" s="271" t="str">
        <f ca="true">+IF(OFFSET('Hygiene Data'!$F$11,0,10*ROW('Hygiene Data'!F37))="","",OFFSET('Hygiene Data'!$F$11,0,10*ROW('Hygiene Data'!F37)))</f>
        <v/>
      </c>
      <c r="DV43" s="271" t="str">
        <f ca="true">+IF(OFFSET('Hygiene Data'!$F$12,0,10*ROW('Hygiene Data'!F37))="","",OFFSET('Hygiene Data'!$F$12,0,10*ROW('Hygiene Data'!F37)))</f>
        <v/>
      </c>
      <c r="DW43" s="271" t="str">
        <f ca="true">+IF(OFFSET('Hygiene Data'!$F$13,0,10*ROW('Hygiene Data'!F37))="","",OFFSET('Hygiene Data'!$F$13,0,10*ROW('Hygiene Data'!F37)))</f>
        <v/>
      </c>
      <c r="DX43" s="271" t="str">
        <f ca="true">+IF(OFFSET('Hygiene Data'!$G$11,0,10*ROW('Hygiene Data'!G37))="","",OFFSET('Hygiene Data'!$G$11,0,10*ROW('Hygiene Data'!G37)))</f>
        <v/>
      </c>
      <c r="DY43" s="271" t="str">
        <f ca="true">+IF(OFFSET('Hygiene Data'!$G$12,0,10*ROW('Hygiene Data'!G37))="","",OFFSET('Hygiene Data'!$G$12,0,10*ROW('Hygiene Data'!G37)))</f>
        <v/>
      </c>
      <c r="DZ43" s="271" t="str">
        <f ca="true">+IF(OFFSET('Hygiene Data'!$G$13,0,10*ROW('Hygiene Data'!G37))="","",OFFSET('Hygiene Data'!$G$13,0,10*ROW('Hygiene Data'!G37)))</f>
        <v/>
      </c>
      <c r="EA43" s="271" t="str">
        <f ca="true">+IF(OFFSET('Hygiene Data'!$H$11,0,10*ROW('Hygiene Data'!H37))="","",OFFSET('Hygiene Data'!$H$11,0,10*ROW('Hygiene Data'!H37)))</f>
        <v/>
      </c>
      <c r="EB43" s="271" t="str">
        <f ca="true">+IF(OFFSET('Hygiene Data'!$H$12,0,10*ROW('Hygiene Data'!H37))="","",OFFSET('Hygiene Data'!$H$12,0,10*ROW('Hygiene Data'!H37)))</f>
        <v/>
      </c>
      <c r="EC43" s="271" t="str">
        <f ca="true">+IF(OFFSET('Hygiene Data'!$H$13,0,10*ROW('Hygiene Data'!H37))="","",OFFSET('Hygiene Data'!$H$13,0,10*ROW('Hygiene Data'!H37)))</f>
        <v/>
      </c>
      <c r="ED43" s="271" t="str">
        <f ca="true">+IF(OFFSET('Hygiene Data'!$I$11,0,10*ROW('Hygiene Data'!I37))="","",OFFSET('Hygiene Data'!$I$11,0,10*ROW('Hygiene Data'!I37)))</f>
        <v/>
      </c>
      <c r="EE43" s="271" t="str">
        <f ca="true">+IF(OFFSET('Hygiene Data'!$I$12,0,10*ROW('Hygiene Data'!I37))="","",OFFSET('Hygiene Data'!$I$12,0,10*ROW('Hygiene Data'!I37)))</f>
        <v/>
      </c>
      <c r="EF43" s="271" t="str">
        <f ca="true">+IF(OFFSET('Hygiene Data'!$I$13,0,10*ROW('Hygiene Data'!I37))="","",OFFSET('Hygiene Data'!$I$13,0,10*ROW('Hygiene Data'!I37)))</f>
        <v/>
      </c>
    </row>
    <row xmlns:x14ac="http://schemas.microsoft.com/office/spreadsheetml/2009/9/ac" r="44" x14ac:dyDescent="0.2">
      <c r="A44" s="35" t="str">
        <f ca="true">+IF(OFFSET('Water Data'!$B$2,0,10*ROW('Water Data'!E38))="","",OFFSET('Water Data'!$B$2,0,10*ROW('Water Data'!E38)))</f>
        <v/>
      </c>
      <c r="B44" s="35" t="str">
        <f ca="true">+IF(OFFSET('Water Data'!$C$2,0,10*ROW('Water Data'!F38))="","",OFFSET('Water Data'!$C$2,0,10*ROW('Water Data'!F38)))</f>
        <v/>
      </c>
      <c r="C44" s="327" t="str">
        <f t="shared" ca="true" si="0"/>
        <v/>
      </c>
      <c r="D44" s="91"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1"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1"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1"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1"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1"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1"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1"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1"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1"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1"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1"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1"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1"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1"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1"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1"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1"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2"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2"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2"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2"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2"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2"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2"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2"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2"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2"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2"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2"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2"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2"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2"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2"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2"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2"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2"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2"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2"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2"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2"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2"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2"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2"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2"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2"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2"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2"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3"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3"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3"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3"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3"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3"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3"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3"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3"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3"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3"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3"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3"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3"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3"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3"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3"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3"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1"/>
      <c r="BS44" s="271" t="str">
        <f ca="true">+IF(OFFSET('Water Data'!$D$27,0,10*ROW('Water Data'!D38))="","",OFFSET('Water Data'!$D$27,0,10*ROW('Water Data'!D38)))</f>
        <v/>
      </c>
      <c r="BT44" s="271" t="str">
        <f ca="true">+IF(OFFSET('Water Data'!$D$28,0,10*ROW('Water Data'!D38))="","",OFFSET('Water Data'!$D$28,0,10*ROW('Water Data'!D38)))</f>
        <v/>
      </c>
      <c r="BU44" s="271" t="str">
        <f ca="true">+IF(OFFSET('Water Data'!$D$29,0,10*ROW('Water Data'!D38))="","",OFFSET('Water Data'!$D$29,0,10*ROW('Water Data'!D38)))</f>
        <v/>
      </c>
      <c r="BV44" s="271" t="str">
        <f ca="true">+IF(OFFSET('Water Data'!$E$27,0,10*ROW('Water Data'!E38))="","",OFFSET('Water Data'!$E$27,0,10*ROW('Water Data'!E38)))</f>
        <v/>
      </c>
      <c r="BW44" s="271" t="str">
        <f ca="true">+IF(OFFSET('Water Data'!$E$28,0,10*ROW('Water Data'!E38))="","",OFFSET('Water Data'!$E$28,0,10*ROW('Water Data'!E38)))</f>
        <v/>
      </c>
      <c r="BX44" s="271" t="str">
        <f ca="true">+IF(OFFSET('Water Data'!$E$29,0,10*ROW('Water Data'!E38))="","",OFFSET('Water Data'!$E$29,0,10*ROW('Water Data'!E38)))</f>
        <v/>
      </c>
      <c r="BY44" s="271" t="str">
        <f ca="true">+IF(OFFSET('Water Data'!$F$27,0,10*ROW('Water Data'!F38))="","",OFFSET('Water Data'!$F$27,0,10*ROW('Water Data'!F38)))</f>
        <v/>
      </c>
      <c r="BZ44" s="271" t="str">
        <f ca="true">+IF(OFFSET('Water Data'!$F$28,0,10*ROW('Water Data'!F38))="","",OFFSET('Water Data'!$F$28,0,10*ROW('Water Data'!F38)))</f>
        <v/>
      </c>
      <c r="CA44" s="271" t="str">
        <f ca="true">+IF(OFFSET('Water Data'!$F$29,0,10*ROW('Water Data'!F38))="","",OFFSET('Water Data'!$F$29,0,10*ROW('Water Data'!F38)))</f>
        <v/>
      </c>
      <c r="CB44" s="271" t="str">
        <f ca="true">+IF(OFFSET('Water Data'!$G$27,0,10*ROW('Water Data'!G38))="","",OFFSET('Water Data'!$G$27,0,10*ROW('Water Data'!G38)))</f>
        <v/>
      </c>
      <c r="CC44" s="271" t="str">
        <f ca="true">+IF(OFFSET('Water Data'!$G$28,0,10*ROW('Water Data'!G38))="","",OFFSET('Water Data'!$G$28,0,10*ROW('Water Data'!G38)))</f>
        <v/>
      </c>
      <c r="CD44" s="271" t="str">
        <f ca="true">+IF(OFFSET('Water Data'!$G$29,0,10*ROW('Water Data'!G38))="","",OFFSET('Water Data'!$G$29,0,10*ROW('Water Data'!G38)))</f>
        <v/>
      </c>
      <c r="CE44" s="271" t="str">
        <f ca="true">+IF(OFFSET('Water Data'!$H$27,0,10*ROW('Water Data'!H38))="","",OFFSET('Water Data'!$H$27,0,10*ROW('Water Data'!H38)))</f>
        <v/>
      </c>
      <c r="CF44" s="271" t="str">
        <f ca="true">+IF(OFFSET('Water Data'!$H$28,0,10*ROW('Water Data'!H38))="","",OFFSET('Water Data'!$H$28,0,10*ROW('Water Data'!H38)))</f>
        <v/>
      </c>
      <c r="CG44" s="271" t="str">
        <f ca="true">+IF(OFFSET('Water Data'!$H$29,0,10*ROW('Water Data'!H38))="","",OFFSET('Water Data'!$H$29,0,10*ROW('Water Data'!H38)))</f>
        <v/>
      </c>
      <c r="CH44" s="271" t="str">
        <f ca="true">+IF(OFFSET('Water Data'!$I$27,0,10*ROW('Water Data'!I38))="","",OFFSET('Water Data'!$I$27,0,10*ROW('Water Data'!I38)))</f>
        <v/>
      </c>
      <c r="CI44" s="271" t="str">
        <f ca="true">+IF(OFFSET('Water Data'!$I$28,0,10*ROW('Water Data'!I38))="","",OFFSET('Water Data'!$I$28,0,10*ROW('Water Data'!I38)))</f>
        <v/>
      </c>
      <c r="CJ44" s="271" t="str">
        <f ca="true">+IF(OFFSET('Water Data'!$I$29,0,10*ROW('Water Data'!I38))="","",OFFSET('Water Data'!$I$29,0,10*ROW('Water Data'!I38)))</f>
        <v/>
      </c>
      <c r="CK44" s="271" t="str">
        <f ca="true">+IF(OFFSET('Sanitation Data'!$D$28,0,10*ROW('Sanitation Data'!D38))="","",OFFSET('Sanitation Data'!$D$28,0,10*ROW('Sanitation Data'!D38)))</f>
        <v/>
      </c>
      <c r="CL44" s="271" t="str">
        <f ca="true">+IF(OFFSET('Sanitation Data'!$D$29,0,10*ROW('Sanitation Data'!D38))="","",OFFSET('Sanitation Data'!$D$29,0,10*ROW('Sanitation Data'!D38)))</f>
        <v/>
      </c>
      <c r="CM44" s="271" t="str">
        <f ca="true">+IF(OFFSET('Sanitation Data'!$D$30,0,10*ROW('Sanitation Data'!D38))="","",OFFSET('Sanitation Data'!$D$30,0,10*ROW('Sanitation Data'!D38)))</f>
        <v/>
      </c>
      <c r="CN44" s="271" t="str">
        <f ca="true">+IF(OFFSET('Sanitation Data'!$D$31,0,10*ROW('Sanitation Data'!D38))="","",OFFSET('Sanitation Data'!$D$31,0,10*ROW('Sanitation Data'!D38)))</f>
        <v/>
      </c>
      <c r="CO44" s="271" t="str">
        <f ca="true">+IF(OFFSET('Sanitation Data'!$D$32,0,10*ROW('Sanitation Data'!D38))="","",OFFSET('Sanitation Data'!$D$32,0,10*ROW('Sanitation Data'!D38)))</f>
        <v/>
      </c>
      <c r="CP44" s="271" t="str">
        <f ca="true">+IF(OFFSET('Sanitation Data'!$E$28,0,10*ROW('Sanitation Data'!E38))="","",OFFSET('Sanitation Data'!$E$28,0,10*ROW('Sanitation Data'!E38)))</f>
        <v/>
      </c>
      <c r="CQ44" s="271" t="str">
        <f ca="true">+IF(OFFSET('Sanitation Data'!$E$29,0,10*ROW('Sanitation Data'!E38))="","",OFFSET('Sanitation Data'!$E$29,0,10*ROW('Sanitation Data'!E38)))</f>
        <v/>
      </c>
      <c r="CR44" s="271" t="str">
        <f ca="true">+IF(OFFSET('Sanitation Data'!$E$30,0,10*ROW('Sanitation Data'!E38))="","",OFFSET('Sanitation Data'!$E$30,0,10*ROW('Sanitation Data'!E38)))</f>
        <v/>
      </c>
      <c r="CS44" s="271" t="str">
        <f ca="true">+IF(OFFSET('Sanitation Data'!$E$31,0,10*ROW('Sanitation Data'!E38))="","",OFFSET('Sanitation Data'!$E$31,0,10*ROW('Sanitation Data'!E38)))</f>
        <v/>
      </c>
      <c r="CT44" s="271" t="str">
        <f ca="true">+IF(OFFSET('Sanitation Data'!$E$32,0,10*ROW('Sanitation Data'!E38))="","",OFFSET('Sanitation Data'!$E$32,0,10*ROW('Sanitation Data'!E38)))</f>
        <v/>
      </c>
      <c r="CU44" s="271" t="str">
        <f ca="true">+IF(OFFSET('Sanitation Data'!$F$28,0,10*ROW('Sanitation Data'!F38))="","",OFFSET('Sanitation Data'!$F$28,0,10*ROW('Sanitation Data'!F38)))</f>
        <v/>
      </c>
      <c r="CV44" s="271" t="str">
        <f ca="true">+IF(OFFSET('Sanitation Data'!$F$29,0,10*ROW('Sanitation Data'!F38))="","",OFFSET('Sanitation Data'!$F$29,0,10*ROW('Sanitation Data'!F38)))</f>
        <v/>
      </c>
      <c r="CW44" s="271" t="str">
        <f ca="true">+IF(OFFSET('Sanitation Data'!$F$30,0,10*ROW('Sanitation Data'!F38))="","",OFFSET('Sanitation Data'!$F$30,0,10*ROW('Sanitation Data'!F38)))</f>
        <v/>
      </c>
      <c r="CX44" s="271" t="str">
        <f ca="true">+IF(OFFSET('Sanitation Data'!$F$31,0,10*ROW('Sanitation Data'!F38))="","",OFFSET('Sanitation Data'!$F$31,0,10*ROW('Sanitation Data'!F38)))</f>
        <v/>
      </c>
      <c r="CY44" s="271" t="str">
        <f ca="true">+IF(OFFSET('Sanitation Data'!$F$32,0,10*ROW('Sanitation Data'!F38))="","",OFFSET('Sanitation Data'!$F$32,0,10*ROW('Sanitation Data'!F38)))</f>
        <v/>
      </c>
      <c r="CZ44" s="271" t="str">
        <f ca="true">+IF(OFFSET('Sanitation Data'!$G$28,0,10*ROW('Sanitation Data'!G38))="","",OFFSET('Sanitation Data'!$G$28,0,10*ROW('Sanitation Data'!G38)))</f>
        <v/>
      </c>
      <c r="DA44" s="271" t="str">
        <f ca="true">+IF(OFFSET('Sanitation Data'!$G$29,0,10*ROW('Sanitation Data'!G38))="","",OFFSET('Sanitation Data'!$G$29,0,10*ROW('Sanitation Data'!G38)))</f>
        <v/>
      </c>
      <c r="DB44" s="271" t="str">
        <f ca="true">+IF(OFFSET('Sanitation Data'!$G$30,0,10*ROW('Sanitation Data'!G38))="","",OFFSET('Sanitation Data'!$G$30,0,10*ROW('Sanitation Data'!G38)))</f>
        <v/>
      </c>
      <c r="DC44" s="271" t="str">
        <f ca="true">+IF(OFFSET('Sanitation Data'!$G$31,0,10*ROW('Sanitation Data'!G38))="","",OFFSET('Sanitation Data'!$G$31,0,10*ROW('Sanitation Data'!G38)))</f>
        <v/>
      </c>
      <c r="DD44" s="271" t="str">
        <f ca="true">+IF(OFFSET('Sanitation Data'!$G$32,0,10*ROW('Sanitation Data'!G38))="","",OFFSET('Sanitation Data'!$G$32,0,10*ROW('Sanitation Data'!G38)))</f>
        <v/>
      </c>
      <c r="DE44" s="271" t="str">
        <f ca="true">+IF(OFFSET('Sanitation Data'!$H$28,0,10*ROW('Sanitation Data'!H38))="","",OFFSET('Sanitation Data'!$H$28,0,10*ROW('Sanitation Data'!H38)))</f>
        <v/>
      </c>
      <c r="DF44" s="271" t="str">
        <f ca="true">+IF(OFFSET('Sanitation Data'!$H$29,0,10*ROW('Sanitation Data'!H38))="","",OFFSET('Sanitation Data'!$H$29,0,10*ROW('Sanitation Data'!H38)))</f>
        <v/>
      </c>
      <c r="DG44" s="271" t="str">
        <f ca="true">+IF(OFFSET('Sanitation Data'!$H$30,0,10*ROW('Sanitation Data'!H38))="","",OFFSET('Sanitation Data'!$H$30,0,10*ROW('Sanitation Data'!H38)))</f>
        <v/>
      </c>
      <c r="DH44" s="271" t="str">
        <f ca="true">+IF(OFFSET('Sanitation Data'!$H$31,0,10*ROW('Sanitation Data'!H38))="","",OFFSET('Sanitation Data'!$H$31,0,10*ROW('Sanitation Data'!H38)))</f>
        <v/>
      </c>
      <c r="DI44" s="271" t="str">
        <f ca="true">+IF(OFFSET('Sanitation Data'!$H$32,0,10*ROW('Sanitation Data'!H38))="","",OFFSET('Sanitation Data'!$H$32,0,10*ROW('Sanitation Data'!H38)))</f>
        <v/>
      </c>
      <c r="DJ44" s="271" t="str">
        <f ca="true">+IF(OFFSET('Sanitation Data'!$I$28,0,10*ROW('Sanitation Data'!I38))="","",OFFSET('Sanitation Data'!$I$28,0,10*ROW('Sanitation Data'!I38)))</f>
        <v/>
      </c>
      <c r="DK44" s="271" t="str">
        <f ca="true">+IF(OFFSET('Sanitation Data'!$I$29,0,10*ROW('Sanitation Data'!I38))="","",OFFSET('Sanitation Data'!$I$29,0,10*ROW('Sanitation Data'!I38)))</f>
        <v/>
      </c>
      <c r="DL44" s="271" t="str">
        <f ca="true">+IF(OFFSET('Sanitation Data'!$I$30,0,10*ROW('Sanitation Data'!I38))="","",OFFSET('Sanitation Data'!$I$30,0,10*ROW('Sanitation Data'!I38)))</f>
        <v/>
      </c>
      <c r="DM44" s="271" t="str">
        <f ca="true">+IF(OFFSET('Sanitation Data'!$I$31,0,10*ROW('Sanitation Data'!I38))="","",OFFSET('Sanitation Data'!$I$31,0,10*ROW('Sanitation Data'!I38)))</f>
        <v/>
      </c>
      <c r="DN44" s="271" t="str">
        <f ca="true">+IF(OFFSET('Sanitation Data'!$I$32,0,10*ROW('Sanitation Data'!I38))="","",OFFSET('Sanitation Data'!$I$32,0,10*ROW('Sanitation Data'!I38)))</f>
        <v/>
      </c>
      <c r="DO44" s="271" t="str">
        <f ca="true">+IF(OFFSET('Hygiene Data'!$D$11,0,10*ROW('Hygiene Data'!D38))="","",OFFSET('Hygiene Data'!$D$11,0,10*ROW('Hygiene Data'!D38)))</f>
        <v/>
      </c>
      <c r="DP44" s="271" t="str">
        <f ca="true">+IF(OFFSET('Hygiene Data'!$D$12,0,10*ROW('Hygiene Data'!D38))="","",OFFSET('Hygiene Data'!$D$12,0,10*ROW('Hygiene Data'!D38)))</f>
        <v/>
      </c>
      <c r="DQ44" s="271" t="str">
        <f ca="true">+IF(OFFSET('Hygiene Data'!$D$13,0,10*ROW('Hygiene Data'!D38))="","",OFFSET('Hygiene Data'!$D$13,0,10*ROW('Hygiene Data'!D38)))</f>
        <v/>
      </c>
      <c r="DR44" s="271" t="str">
        <f ca="true">+IF(OFFSET('Hygiene Data'!$E$11,0,10*ROW('Hygiene Data'!E38))="","",OFFSET('Hygiene Data'!$E$11,0,10*ROW('Hygiene Data'!E38)))</f>
        <v/>
      </c>
      <c r="DS44" s="271" t="str">
        <f ca="true">+IF(OFFSET('Hygiene Data'!$E$12,0,10*ROW('Hygiene Data'!E38))="","",OFFSET('Hygiene Data'!$E$12,0,10*ROW('Hygiene Data'!E38)))</f>
        <v/>
      </c>
      <c r="DT44" s="271" t="str">
        <f ca="true">+IF(OFFSET('Hygiene Data'!$E$13,0,10*ROW('Hygiene Data'!E38))="","",OFFSET('Hygiene Data'!$E$13,0,10*ROW('Hygiene Data'!E38)))</f>
        <v/>
      </c>
      <c r="DU44" s="271" t="str">
        <f ca="true">+IF(OFFSET('Hygiene Data'!$F$11,0,10*ROW('Hygiene Data'!F38))="","",OFFSET('Hygiene Data'!$F$11,0,10*ROW('Hygiene Data'!F38)))</f>
        <v/>
      </c>
      <c r="DV44" s="271" t="str">
        <f ca="true">+IF(OFFSET('Hygiene Data'!$F$12,0,10*ROW('Hygiene Data'!F38))="","",OFFSET('Hygiene Data'!$F$12,0,10*ROW('Hygiene Data'!F38)))</f>
        <v/>
      </c>
      <c r="DW44" s="271" t="str">
        <f ca="true">+IF(OFFSET('Hygiene Data'!$F$13,0,10*ROW('Hygiene Data'!F38))="","",OFFSET('Hygiene Data'!$F$13,0,10*ROW('Hygiene Data'!F38)))</f>
        <v/>
      </c>
      <c r="DX44" s="271" t="str">
        <f ca="true">+IF(OFFSET('Hygiene Data'!$G$11,0,10*ROW('Hygiene Data'!G38))="","",OFFSET('Hygiene Data'!$G$11,0,10*ROW('Hygiene Data'!G38)))</f>
        <v/>
      </c>
      <c r="DY44" s="271" t="str">
        <f ca="true">+IF(OFFSET('Hygiene Data'!$G$12,0,10*ROW('Hygiene Data'!G38))="","",OFFSET('Hygiene Data'!$G$12,0,10*ROW('Hygiene Data'!G38)))</f>
        <v/>
      </c>
      <c r="DZ44" s="271" t="str">
        <f ca="true">+IF(OFFSET('Hygiene Data'!$G$13,0,10*ROW('Hygiene Data'!G38))="","",OFFSET('Hygiene Data'!$G$13,0,10*ROW('Hygiene Data'!G38)))</f>
        <v/>
      </c>
      <c r="EA44" s="271" t="str">
        <f ca="true">+IF(OFFSET('Hygiene Data'!$H$11,0,10*ROW('Hygiene Data'!H38))="","",OFFSET('Hygiene Data'!$H$11,0,10*ROW('Hygiene Data'!H38)))</f>
        <v/>
      </c>
      <c r="EB44" s="271" t="str">
        <f ca="true">+IF(OFFSET('Hygiene Data'!$H$12,0,10*ROW('Hygiene Data'!H38))="","",OFFSET('Hygiene Data'!$H$12,0,10*ROW('Hygiene Data'!H38)))</f>
        <v/>
      </c>
      <c r="EC44" s="271" t="str">
        <f ca="true">+IF(OFFSET('Hygiene Data'!$H$13,0,10*ROW('Hygiene Data'!H38))="","",OFFSET('Hygiene Data'!$H$13,0,10*ROW('Hygiene Data'!H38)))</f>
        <v/>
      </c>
      <c r="ED44" s="271" t="str">
        <f ca="true">+IF(OFFSET('Hygiene Data'!$I$11,0,10*ROW('Hygiene Data'!I38))="","",OFFSET('Hygiene Data'!$I$11,0,10*ROW('Hygiene Data'!I38)))</f>
        <v/>
      </c>
      <c r="EE44" s="271" t="str">
        <f ca="true">+IF(OFFSET('Hygiene Data'!$I$12,0,10*ROW('Hygiene Data'!I38))="","",OFFSET('Hygiene Data'!$I$12,0,10*ROW('Hygiene Data'!I38)))</f>
        <v/>
      </c>
      <c r="EF44" s="271" t="str">
        <f ca="true">+IF(OFFSET('Hygiene Data'!$I$13,0,10*ROW('Hygiene Data'!I38))="","",OFFSET('Hygiene Data'!$I$13,0,10*ROW('Hygiene Data'!I38)))</f>
        <v/>
      </c>
    </row>
    <row xmlns:x14ac="http://schemas.microsoft.com/office/spreadsheetml/2009/9/ac" r="45" x14ac:dyDescent="0.2">
      <c r="A45" s="35" t="str">
        <f ca="true">+IF(OFFSET('Water Data'!$B$2,0,10*ROW('Water Data'!E39))="","",OFFSET('Water Data'!$B$2,0,10*ROW('Water Data'!E39)))</f>
        <v/>
      </c>
      <c r="B45" s="35" t="str">
        <f ca="true">+IF(OFFSET('Water Data'!$C$2,0,10*ROW('Water Data'!F39))="","",OFFSET('Water Data'!$C$2,0,10*ROW('Water Data'!F39)))</f>
        <v/>
      </c>
      <c r="C45" s="327" t="str">
        <f t="shared" ca="true" si="0"/>
        <v/>
      </c>
      <c r="D45" s="91"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1"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1"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1"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1"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1"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1"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1"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1"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1"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1"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1"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1"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1"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1"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1"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1"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1"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2"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2"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2"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2"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2"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2"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2"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2"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2"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2"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2"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2"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2"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2"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2"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2"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2"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2"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2"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2"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2"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2"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2"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2"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2"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2"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2"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2"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2"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2"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3"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3"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3"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3"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3"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3"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3"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3"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3"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3"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3"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3"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3"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3"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3"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3"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3"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3"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1"/>
      <c r="BS45" s="271" t="str">
        <f ca="true">+IF(OFFSET('Water Data'!$D$27,0,10*ROW('Water Data'!D39))="","",OFFSET('Water Data'!$D$27,0,10*ROW('Water Data'!D39)))</f>
        <v/>
      </c>
      <c r="BT45" s="271" t="str">
        <f ca="true">+IF(OFFSET('Water Data'!$D$28,0,10*ROW('Water Data'!D39))="","",OFFSET('Water Data'!$D$28,0,10*ROW('Water Data'!D39)))</f>
        <v/>
      </c>
      <c r="BU45" s="271" t="str">
        <f ca="true">+IF(OFFSET('Water Data'!$D$29,0,10*ROW('Water Data'!D39))="","",OFFSET('Water Data'!$D$29,0,10*ROW('Water Data'!D39)))</f>
        <v/>
      </c>
      <c r="BV45" s="271" t="str">
        <f ca="true">+IF(OFFSET('Water Data'!$E$27,0,10*ROW('Water Data'!E39))="","",OFFSET('Water Data'!$E$27,0,10*ROW('Water Data'!E39)))</f>
        <v/>
      </c>
      <c r="BW45" s="271" t="str">
        <f ca="true">+IF(OFFSET('Water Data'!$E$28,0,10*ROW('Water Data'!E39))="","",OFFSET('Water Data'!$E$28,0,10*ROW('Water Data'!E39)))</f>
        <v/>
      </c>
      <c r="BX45" s="271" t="str">
        <f ca="true">+IF(OFFSET('Water Data'!$E$29,0,10*ROW('Water Data'!E39))="","",OFFSET('Water Data'!$E$29,0,10*ROW('Water Data'!E39)))</f>
        <v/>
      </c>
      <c r="BY45" s="271" t="str">
        <f ca="true">+IF(OFFSET('Water Data'!$F$27,0,10*ROW('Water Data'!F39))="","",OFFSET('Water Data'!$F$27,0,10*ROW('Water Data'!F39)))</f>
        <v/>
      </c>
      <c r="BZ45" s="271" t="str">
        <f ca="true">+IF(OFFSET('Water Data'!$F$28,0,10*ROW('Water Data'!F39))="","",OFFSET('Water Data'!$F$28,0,10*ROW('Water Data'!F39)))</f>
        <v/>
      </c>
      <c r="CA45" s="271" t="str">
        <f ca="true">+IF(OFFSET('Water Data'!$F$29,0,10*ROW('Water Data'!F39))="","",OFFSET('Water Data'!$F$29,0,10*ROW('Water Data'!F39)))</f>
        <v/>
      </c>
      <c r="CB45" s="271" t="str">
        <f ca="true">+IF(OFFSET('Water Data'!$G$27,0,10*ROW('Water Data'!G39))="","",OFFSET('Water Data'!$G$27,0,10*ROW('Water Data'!G39)))</f>
        <v/>
      </c>
      <c r="CC45" s="271" t="str">
        <f ca="true">+IF(OFFSET('Water Data'!$G$28,0,10*ROW('Water Data'!G39))="","",OFFSET('Water Data'!$G$28,0,10*ROW('Water Data'!G39)))</f>
        <v/>
      </c>
      <c r="CD45" s="271" t="str">
        <f ca="true">+IF(OFFSET('Water Data'!$G$29,0,10*ROW('Water Data'!G39))="","",OFFSET('Water Data'!$G$29,0,10*ROW('Water Data'!G39)))</f>
        <v/>
      </c>
      <c r="CE45" s="271" t="str">
        <f ca="true">+IF(OFFSET('Water Data'!$H$27,0,10*ROW('Water Data'!H39))="","",OFFSET('Water Data'!$H$27,0,10*ROW('Water Data'!H39)))</f>
        <v/>
      </c>
      <c r="CF45" s="271" t="str">
        <f ca="true">+IF(OFFSET('Water Data'!$H$28,0,10*ROW('Water Data'!H39))="","",OFFSET('Water Data'!$H$28,0,10*ROW('Water Data'!H39)))</f>
        <v/>
      </c>
      <c r="CG45" s="271" t="str">
        <f ca="true">+IF(OFFSET('Water Data'!$H$29,0,10*ROW('Water Data'!H39))="","",OFFSET('Water Data'!$H$29,0,10*ROW('Water Data'!H39)))</f>
        <v/>
      </c>
      <c r="CH45" s="271" t="str">
        <f ca="true">+IF(OFFSET('Water Data'!$I$27,0,10*ROW('Water Data'!I39))="","",OFFSET('Water Data'!$I$27,0,10*ROW('Water Data'!I39)))</f>
        <v/>
      </c>
      <c r="CI45" s="271" t="str">
        <f ca="true">+IF(OFFSET('Water Data'!$I$28,0,10*ROW('Water Data'!I39))="","",OFFSET('Water Data'!$I$28,0,10*ROW('Water Data'!I39)))</f>
        <v/>
      </c>
      <c r="CJ45" s="271" t="str">
        <f ca="true">+IF(OFFSET('Water Data'!$I$29,0,10*ROW('Water Data'!I39))="","",OFFSET('Water Data'!$I$29,0,10*ROW('Water Data'!I39)))</f>
        <v/>
      </c>
      <c r="CK45" s="271" t="str">
        <f ca="true">+IF(OFFSET('Sanitation Data'!$D$28,0,10*ROW('Sanitation Data'!D39))="","",OFFSET('Sanitation Data'!$D$28,0,10*ROW('Sanitation Data'!D39)))</f>
        <v/>
      </c>
      <c r="CL45" s="271" t="str">
        <f ca="true">+IF(OFFSET('Sanitation Data'!$D$29,0,10*ROW('Sanitation Data'!D39))="","",OFFSET('Sanitation Data'!$D$29,0,10*ROW('Sanitation Data'!D39)))</f>
        <v/>
      </c>
      <c r="CM45" s="271" t="str">
        <f ca="true">+IF(OFFSET('Sanitation Data'!$D$30,0,10*ROW('Sanitation Data'!D39))="","",OFFSET('Sanitation Data'!$D$30,0,10*ROW('Sanitation Data'!D39)))</f>
        <v/>
      </c>
      <c r="CN45" s="271" t="str">
        <f ca="true">+IF(OFFSET('Sanitation Data'!$D$31,0,10*ROW('Sanitation Data'!D39))="","",OFFSET('Sanitation Data'!$D$31,0,10*ROW('Sanitation Data'!D39)))</f>
        <v/>
      </c>
      <c r="CO45" s="271" t="str">
        <f ca="true">+IF(OFFSET('Sanitation Data'!$D$32,0,10*ROW('Sanitation Data'!D39))="","",OFFSET('Sanitation Data'!$D$32,0,10*ROW('Sanitation Data'!D39)))</f>
        <v/>
      </c>
      <c r="CP45" s="271" t="str">
        <f ca="true">+IF(OFFSET('Sanitation Data'!$E$28,0,10*ROW('Sanitation Data'!E39))="","",OFFSET('Sanitation Data'!$E$28,0,10*ROW('Sanitation Data'!E39)))</f>
        <v/>
      </c>
      <c r="CQ45" s="271" t="str">
        <f ca="true">+IF(OFFSET('Sanitation Data'!$E$29,0,10*ROW('Sanitation Data'!E39))="","",OFFSET('Sanitation Data'!$E$29,0,10*ROW('Sanitation Data'!E39)))</f>
        <v/>
      </c>
      <c r="CR45" s="271" t="str">
        <f ca="true">+IF(OFFSET('Sanitation Data'!$E$30,0,10*ROW('Sanitation Data'!E39))="","",OFFSET('Sanitation Data'!$E$30,0,10*ROW('Sanitation Data'!E39)))</f>
        <v/>
      </c>
      <c r="CS45" s="271" t="str">
        <f ca="true">+IF(OFFSET('Sanitation Data'!$E$31,0,10*ROW('Sanitation Data'!E39))="","",OFFSET('Sanitation Data'!$E$31,0,10*ROW('Sanitation Data'!E39)))</f>
        <v/>
      </c>
      <c r="CT45" s="271" t="str">
        <f ca="true">+IF(OFFSET('Sanitation Data'!$E$32,0,10*ROW('Sanitation Data'!E39))="","",OFFSET('Sanitation Data'!$E$32,0,10*ROW('Sanitation Data'!E39)))</f>
        <v/>
      </c>
      <c r="CU45" s="271" t="str">
        <f ca="true">+IF(OFFSET('Sanitation Data'!$F$28,0,10*ROW('Sanitation Data'!F39))="","",OFFSET('Sanitation Data'!$F$28,0,10*ROW('Sanitation Data'!F39)))</f>
        <v/>
      </c>
      <c r="CV45" s="271" t="str">
        <f ca="true">+IF(OFFSET('Sanitation Data'!$F$29,0,10*ROW('Sanitation Data'!F39))="","",OFFSET('Sanitation Data'!$F$29,0,10*ROW('Sanitation Data'!F39)))</f>
        <v/>
      </c>
      <c r="CW45" s="271" t="str">
        <f ca="true">+IF(OFFSET('Sanitation Data'!$F$30,0,10*ROW('Sanitation Data'!F39))="","",OFFSET('Sanitation Data'!$F$30,0,10*ROW('Sanitation Data'!F39)))</f>
        <v/>
      </c>
      <c r="CX45" s="271" t="str">
        <f ca="true">+IF(OFFSET('Sanitation Data'!$F$31,0,10*ROW('Sanitation Data'!F39))="","",OFFSET('Sanitation Data'!$F$31,0,10*ROW('Sanitation Data'!F39)))</f>
        <v/>
      </c>
      <c r="CY45" s="271" t="str">
        <f ca="true">+IF(OFFSET('Sanitation Data'!$F$32,0,10*ROW('Sanitation Data'!F39))="","",OFFSET('Sanitation Data'!$F$32,0,10*ROW('Sanitation Data'!F39)))</f>
        <v/>
      </c>
      <c r="CZ45" s="271" t="str">
        <f ca="true">+IF(OFFSET('Sanitation Data'!$G$28,0,10*ROW('Sanitation Data'!G39))="","",OFFSET('Sanitation Data'!$G$28,0,10*ROW('Sanitation Data'!G39)))</f>
        <v/>
      </c>
      <c r="DA45" s="271" t="str">
        <f ca="true">+IF(OFFSET('Sanitation Data'!$G$29,0,10*ROW('Sanitation Data'!G39))="","",OFFSET('Sanitation Data'!$G$29,0,10*ROW('Sanitation Data'!G39)))</f>
        <v/>
      </c>
      <c r="DB45" s="271" t="str">
        <f ca="true">+IF(OFFSET('Sanitation Data'!$G$30,0,10*ROW('Sanitation Data'!G39))="","",OFFSET('Sanitation Data'!$G$30,0,10*ROW('Sanitation Data'!G39)))</f>
        <v/>
      </c>
      <c r="DC45" s="271" t="str">
        <f ca="true">+IF(OFFSET('Sanitation Data'!$G$31,0,10*ROW('Sanitation Data'!G39))="","",OFFSET('Sanitation Data'!$G$31,0,10*ROW('Sanitation Data'!G39)))</f>
        <v/>
      </c>
      <c r="DD45" s="271" t="str">
        <f ca="true">+IF(OFFSET('Sanitation Data'!$G$32,0,10*ROW('Sanitation Data'!G39))="","",OFFSET('Sanitation Data'!$G$32,0,10*ROW('Sanitation Data'!G39)))</f>
        <v/>
      </c>
      <c r="DE45" s="271" t="str">
        <f ca="true">+IF(OFFSET('Sanitation Data'!$H$28,0,10*ROW('Sanitation Data'!H39))="","",OFFSET('Sanitation Data'!$H$28,0,10*ROW('Sanitation Data'!H39)))</f>
        <v/>
      </c>
      <c r="DF45" s="271" t="str">
        <f ca="true">+IF(OFFSET('Sanitation Data'!$H$29,0,10*ROW('Sanitation Data'!H39))="","",OFFSET('Sanitation Data'!$H$29,0,10*ROW('Sanitation Data'!H39)))</f>
        <v/>
      </c>
      <c r="DG45" s="271" t="str">
        <f ca="true">+IF(OFFSET('Sanitation Data'!$H$30,0,10*ROW('Sanitation Data'!H39))="","",OFFSET('Sanitation Data'!$H$30,0,10*ROW('Sanitation Data'!H39)))</f>
        <v/>
      </c>
      <c r="DH45" s="271" t="str">
        <f ca="true">+IF(OFFSET('Sanitation Data'!$H$31,0,10*ROW('Sanitation Data'!H39))="","",OFFSET('Sanitation Data'!$H$31,0,10*ROW('Sanitation Data'!H39)))</f>
        <v/>
      </c>
      <c r="DI45" s="271" t="str">
        <f ca="true">+IF(OFFSET('Sanitation Data'!$H$32,0,10*ROW('Sanitation Data'!H39))="","",OFFSET('Sanitation Data'!$H$32,0,10*ROW('Sanitation Data'!H39)))</f>
        <v/>
      </c>
      <c r="DJ45" s="271" t="str">
        <f ca="true">+IF(OFFSET('Sanitation Data'!$I$28,0,10*ROW('Sanitation Data'!I39))="","",OFFSET('Sanitation Data'!$I$28,0,10*ROW('Sanitation Data'!I39)))</f>
        <v/>
      </c>
      <c r="DK45" s="271" t="str">
        <f ca="true">+IF(OFFSET('Sanitation Data'!$I$29,0,10*ROW('Sanitation Data'!I39))="","",OFFSET('Sanitation Data'!$I$29,0,10*ROW('Sanitation Data'!I39)))</f>
        <v/>
      </c>
      <c r="DL45" s="271" t="str">
        <f ca="true">+IF(OFFSET('Sanitation Data'!$I$30,0,10*ROW('Sanitation Data'!I39))="","",OFFSET('Sanitation Data'!$I$30,0,10*ROW('Sanitation Data'!I39)))</f>
        <v/>
      </c>
      <c r="DM45" s="271" t="str">
        <f ca="true">+IF(OFFSET('Sanitation Data'!$I$31,0,10*ROW('Sanitation Data'!I39))="","",OFFSET('Sanitation Data'!$I$31,0,10*ROW('Sanitation Data'!I39)))</f>
        <v/>
      </c>
      <c r="DN45" s="271" t="str">
        <f ca="true">+IF(OFFSET('Sanitation Data'!$I$32,0,10*ROW('Sanitation Data'!I39))="","",OFFSET('Sanitation Data'!$I$32,0,10*ROW('Sanitation Data'!I39)))</f>
        <v/>
      </c>
      <c r="DO45" s="271" t="str">
        <f ca="true">+IF(OFFSET('Hygiene Data'!$D$11,0,10*ROW('Hygiene Data'!D39))="","",OFFSET('Hygiene Data'!$D$11,0,10*ROW('Hygiene Data'!D39)))</f>
        <v/>
      </c>
      <c r="DP45" s="271" t="str">
        <f ca="true">+IF(OFFSET('Hygiene Data'!$D$12,0,10*ROW('Hygiene Data'!D39))="","",OFFSET('Hygiene Data'!$D$12,0,10*ROW('Hygiene Data'!D39)))</f>
        <v/>
      </c>
      <c r="DQ45" s="271" t="str">
        <f ca="true">+IF(OFFSET('Hygiene Data'!$D$13,0,10*ROW('Hygiene Data'!D39))="","",OFFSET('Hygiene Data'!$D$13,0,10*ROW('Hygiene Data'!D39)))</f>
        <v/>
      </c>
      <c r="DR45" s="271" t="str">
        <f ca="true">+IF(OFFSET('Hygiene Data'!$E$11,0,10*ROW('Hygiene Data'!E39))="","",OFFSET('Hygiene Data'!$E$11,0,10*ROW('Hygiene Data'!E39)))</f>
        <v/>
      </c>
      <c r="DS45" s="271" t="str">
        <f ca="true">+IF(OFFSET('Hygiene Data'!$E$12,0,10*ROW('Hygiene Data'!E39))="","",OFFSET('Hygiene Data'!$E$12,0,10*ROW('Hygiene Data'!E39)))</f>
        <v/>
      </c>
      <c r="DT45" s="271" t="str">
        <f ca="true">+IF(OFFSET('Hygiene Data'!$E$13,0,10*ROW('Hygiene Data'!E39))="","",OFFSET('Hygiene Data'!$E$13,0,10*ROW('Hygiene Data'!E39)))</f>
        <v/>
      </c>
      <c r="DU45" s="271" t="str">
        <f ca="true">+IF(OFFSET('Hygiene Data'!$F$11,0,10*ROW('Hygiene Data'!F39))="","",OFFSET('Hygiene Data'!$F$11,0,10*ROW('Hygiene Data'!F39)))</f>
        <v/>
      </c>
      <c r="DV45" s="271" t="str">
        <f ca="true">+IF(OFFSET('Hygiene Data'!$F$12,0,10*ROW('Hygiene Data'!F39))="","",OFFSET('Hygiene Data'!$F$12,0,10*ROW('Hygiene Data'!F39)))</f>
        <v/>
      </c>
      <c r="DW45" s="271" t="str">
        <f ca="true">+IF(OFFSET('Hygiene Data'!$F$13,0,10*ROW('Hygiene Data'!F39))="","",OFFSET('Hygiene Data'!$F$13,0,10*ROW('Hygiene Data'!F39)))</f>
        <v/>
      </c>
      <c r="DX45" s="271" t="str">
        <f ca="true">+IF(OFFSET('Hygiene Data'!$G$11,0,10*ROW('Hygiene Data'!G39))="","",OFFSET('Hygiene Data'!$G$11,0,10*ROW('Hygiene Data'!G39)))</f>
        <v/>
      </c>
      <c r="DY45" s="271" t="str">
        <f ca="true">+IF(OFFSET('Hygiene Data'!$G$12,0,10*ROW('Hygiene Data'!G39))="","",OFFSET('Hygiene Data'!$G$12,0,10*ROW('Hygiene Data'!G39)))</f>
        <v/>
      </c>
      <c r="DZ45" s="271" t="str">
        <f ca="true">+IF(OFFSET('Hygiene Data'!$G$13,0,10*ROW('Hygiene Data'!G39))="","",OFFSET('Hygiene Data'!$G$13,0,10*ROW('Hygiene Data'!G39)))</f>
        <v/>
      </c>
      <c r="EA45" s="271" t="str">
        <f ca="true">+IF(OFFSET('Hygiene Data'!$H$11,0,10*ROW('Hygiene Data'!H39))="","",OFFSET('Hygiene Data'!$H$11,0,10*ROW('Hygiene Data'!H39)))</f>
        <v/>
      </c>
      <c r="EB45" s="271" t="str">
        <f ca="true">+IF(OFFSET('Hygiene Data'!$H$12,0,10*ROW('Hygiene Data'!H39))="","",OFFSET('Hygiene Data'!$H$12,0,10*ROW('Hygiene Data'!H39)))</f>
        <v/>
      </c>
      <c r="EC45" s="271" t="str">
        <f ca="true">+IF(OFFSET('Hygiene Data'!$H$13,0,10*ROW('Hygiene Data'!H39))="","",OFFSET('Hygiene Data'!$H$13,0,10*ROW('Hygiene Data'!H39)))</f>
        <v/>
      </c>
      <c r="ED45" s="271" t="str">
        <f ca="true">+IF(OFFSET('Hygiene Data'!$I$11,0,10*ROW('Hygiene Data'!I39))="","",OFFSET('Hygiene Data'!$I$11,0,10*ROW('Hygiene Data'!I39)))</f>
        <v/>
      </c>
      <c r="EE45" s="271" t="str">
        <f ca="true">+IF(OFFSET('Hygiene Data'!$I$12,0,10*ROW('Hygiene Data'!I39))="","",OFFSET('Hygiene Data'!$I$12,0,10*ROW('Hygiene Data'!I39)))</f>
        <v/>
      </c>
      <c r="EF45" s="271" t="str">
        <f ca="true">+IF(OFFSET('Hygiene Data'!$I$13,0,10*ROW('Hygiene Data'!I39))="","",OFFSET('Hygiene Data'!$I$13,0,10*ROW('Hygiene Data'!I39)))</f>
        <v/>
      </c>
    </row>
    <row xmlns:x14ac="http://schemas.microsoft.com/office/spreadsheetml/2009/9/ac" r="46" x14ac:dyDescent="0.2">
      <c r="A46" s="35" t="str">
        <f ca="true">+IF(OFFSET('Water Data'!$B$2,0,10*ROW('Water Data'!E40))="","",OFFSET('Water Data'!$B$2,0,10*ROW('Water Data'!E40)))</f>
        <v/>
      </c>
      <c r="B46" s="35" t="str">
        <f ca="true">+IF(OFFSET('Water Data'!$C$2,0,10*ROW('Water Data'!F40))="","",OFFSET('Water Data'!$C$2,0,10*ROW('Water Data'!F40)))</f>
        <v/>
      </c>
      <c r="C46" s="327" t="str">
        <f t="shared" ca="true" si="0"/>
        <v/>
      </c>
      <c r="D46" s="91"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1"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1"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1"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1"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1"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1"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1"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1"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1"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1"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1"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1"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1"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1"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1"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1"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1"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2"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2"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2"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2"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2"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2"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2"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2"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2"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2"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2"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2"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2"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2"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2"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2"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2"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2"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2"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2"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2"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2"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2"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2"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2"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2"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2"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2"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2"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2"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3"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3"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3"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3"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3"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3"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3"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3"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3"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3"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3"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3"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3"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3"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3"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3"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3"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3"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1"/>
      <c r="BS46" s="271" t="str">
        <f ca="true">+IF(OFFSET('Water Data'!$D$27,0,10*ROW('Water Data'!D40))="","",OFFSET('Water Data'!$D$27,0,10*ROW('Water Data'!D40)))</f>
        <v/>
      </c>
      <c r="BT46" s="271" t="str">
        <f ca="true">+IF(OFFSET('Water Data'!$D$28,0,10*ROW('Water Data'!D40))="","",OFFSET('Water Data'!$D$28,0,10*ROW('Water Data'!D40)))</f>
        <v/>
      </c>
      <c r="BU46" s="271" t="str">
        <f ca="true">+IF(OFFSET('Water Data'!$D$29,0,10*ROW('Water Data'!D40))="","",OFFSET('Water Data'!$D$29,0,10*ROW('Water Data'!D40)))</f>
        <v/>
      </c>
      <c r="BV46" s="271" t="str">
        <f ca="true">+IF(OFFSET('Water Data'!$E$27,0,10*ROW('Water Data'!E40))="","",OFFSET('Water Data'!$E$27,0,10*ROW('Water Data'!E40)))</f>
        <v/>
      </c>
      <c r="BW46" s="271" t="str">
        <f ca="true">+IF(OFFSET('Water Data'!$E$28,0,10*ROW('Water Data'!E40))="","",OFFSET('Water Data'!$E$28,0,10*ROW('Water Data'!E40)))</f>
        <v/>
      </c>
      <c r="BX46" s="271" t="str">
        <f ca="true">+IF(OFFSET('Water Data'!$E$29,0,10*ROW('Water Data'!E40))="","",OFFSET('Water Data'!$E$29,0,10*ROW('Water Data'!E40)))</f>
        <v/>
      </c>
      <c r="BY46" s="271" t="str">
        <f ca="true">+IF(OFFSET('Water Data'!$F$27,0,10*ROW('Water Data'!F40))="","",OFFSET('Water Data'!$F$27,0,10*ROW('Water Data'!F40)))</f>
        <v/>
      </c>
      <c r="BZ46" s="271" t="str">
        <f ca="true">+IF(OFFSET('Water Data'!$F$28,0,10*ROW('Water Data'!F40))="","",OFFSET('Water Data'!$F$28,0,10*ROW('Water Data'!F40)))</f>
        <v/>
      </c>
      <c r="CA46" s="271" t="str">
        <f ca="true">+IF(OFFSET('Water Data'!$F$29,0,10*ROW('Water Data'!F40))="","",OFFSET('Water Data'!$F$29,0,10*ROW('Water Data'!F40)))</f>
        <v/>
      </c>
      <c r="CB46" s="271" t="str">
        <f ca="true">+IF(OFFSET('Water Data'!$G$27,0,10*ROW('Water Data'!G40))="","",OFFSET('Water Data'!$G$27,0,10*ROW('Water Data'!G40)))</f>
        <v/>
      </c>
      <c r="CC46" s="271" t="str">
        <f ca="true">+IF(OFFSET('Water Data'!$G$28,0,10*ROW('Water Data'!G40))="","",OFFSET('Water Data'!$G$28,0,10*ROW('Water Data'!G40)))</f>
        <v/>
      </c>
      <c r="CD46" s="271" t="str">
        <f ca="true">+IF(OFFSET('Water Data'!$G$29,0,10*ROW('Water Data'!G40))="","",OFFSET('Water Data'!$G$29,0,10*ROW('Water Data'!G40)))</f>
        <v/>
      </c>
      <c r="CE46" s="271" t="str">
        <f ca="true">+IF(OFFSET('Water Data'!$H$27,0,10*ROW('Water Data'!H40))="","",OFFSET('Water Data'!$H$27,0,10*ROW('Water Data'!H40)))</f>
        <v/>
      </c>
      <c r="CF46" s="271" t="str">
        <f ca="true">+IF(OFFSET('Water Data'!$H$28,0,10*ROW('Water Data'!H40))="","",OFFSET('Water Data'!$H$28,0,10*ROW('Water Data'!H40)))</f>
        <v/>
      </c>
      <c r="CG46" s="271" t="str">
        <f ca="true">+IF(OFFSET('Water Data'!$H$29,0,10*ROW('Water Data'!H40))="","",OFFSET('Water Data'!$H$29,0,10*ROW('Water Data'!H40)))</f>
        <v/>
      </c>
      <c r="CH46" s="271" t="str">
        <f ca="true">+IF(OFFSET('Water Data'!$I$27,0,10*ROW('Water Data'!I40))="","",OFFSET('Water Data'!$I$27,0,10*ROW('Water Data'!I40)))</f>
        <v/>
      </c>
      <c r="CI46" s="271" t="str">
        <f ca="true">+IF(OFFSET('Water Data'!$I$28,0,10*ROW('Water Data'!I40))="","",OFFSET('Water Data'!$I$28,0,10*ROW('Water Data'!I40)))</f>
        <v/>
      </c>
      <c r="CJ46" s="271" t="str">
        <f ca="true">+IF(OFFSET('Water Data'!$I$29,0,10*ROW('Water Data'!I40))="","",OFFSET('Water Data'!$I$29,0,10*ROW('Water Data'!I40)))</f>
        <v/>
      </c>
      <c r="CK46" s="271" t="str">
        <f ca="true">+IF(OFFSET('Sanitation Data'!$D$28,0,10*ROW('Sanitation Data'!D40))="","",OFFSET('Sanitation Data'!$D$28,0,10*ROW('Sanitation Data'!D40)))</f>
        <v/>
      </c>
      <c r="CL46" s="271" t="str">
        <f ca="true">+IF(OFFSET('Sanitation Data'!$D$29,0,10*ROW('Sanitation Data'!D40))="","",OFFSET('Sanitation Data'!$D$29,0,10*ROW('Sanitation Data'!D40)))</f>
        <v/>
      </c>
      <c r="CM46" s="271" t="str">
        <f ca="true">+IF(OFFSET('Sanitation Data'!$D$30,0,10*ROW('Sanitation Data'!D40))="","",OFFSET('Sanitation Data'!$D$30,0,10*ROW('Sanitation Data'!D40)))</f>
        <v/>
      </c>
      <c r="CN46" s="271" t="str">
        <f ca="true">+IF(OFFSET('Sanitation Data'!$D$31,0,10*ROW('Sanitation Data'!D40))="","",OFFSET('Sanitation Data'!$D$31,0,10*ROW('Sanitation Data'!D40)))</f>
        <v/>
      </c>
      <c r="CO46" s="271" t="str">
        <f ca="true">+IF(OFFSET('Sanitation Data'!$D$32,0,10*ROW('Sanitation Data'!D40))="","",OFFSET('Sanitation Data'!$D$32,0,10*ROW('Sanitation Data'!D40)))</f>
        <v/>
      </c>
      <c r="CP46" s="271" t="str">
        <f ca="true">+IF(OFFSET('Sanitation Data'!$E$28,0,10*ROW('Sanitation Data'!E40))="","",OFFSET('Sanitation Data'!$E$28,0,10*ROW('Sanitation Data'!E40)))</f>
        <v/>
      </c>
      <c r="CQ46" s="271" t="str">
        <f ca="true">+IF(OFFSET('Sanitation Data'!$E$29,0,10*ROW('Sanitation Data'!E40))="","",OFFSET('Sanitation Data'!$E$29,0,10*ROW('Sanitation Data'!E40)))</f>
        <v/>
      </c>
      <c r="CR46" s="271" t="str">
        <f ca="true">+IF(OFFSET('Sanitation Data'!$E$30,0,10*ROW('Sanitation Data'!E40))="","",OFFSET('Sanitation Data'!$E$30,0,10*ROW('Sanitation Data'!E40)))</f>
        <v/>
      </c>
      <c r="CS46" s="271" t="str">
        <f ca="true">+IF(OFFSET('Sanitation Data'!$E$31,0,10*ROW('Sanitation Data'!E40))="","",OFFSET('Sanitation Data'!$E$31,0,10*ROW('Sanitation Data'!E40)))</f>
        <v/>
      </c>
      <c r="CT46" s="271" t="str">
        <f ca="true">+IF(OFFSET('Sanitation Data'!$E$32,0,10*ROW('Sanitation Data'!E40))="","",OFFSET('Sanitation Data'!$E$32,0,10*ROW('Sanitation Data'!E40)))</f>
        <v/>
      </c>
      <c r="CU46" s="271" t="str">
        <f ca="true">+IF(OFFSET('Sanitation Data'!$F$28,0,10*ROW('Sanitation Data'!F40))="","",OFFSET('Sanitation Data'!$F$28,0,10*ROW('Sanitation Data'!F40)))</f>
        <v/>
      </c>
      <c r="CV46" s="271" t="str">
        <f ca="true">+IF(OFFSET('Sanitation Data'!$F$29,0,10*ROW('Sanitation Data'!F40))="","",OFFSET('Sanitation Data'!$F$29,0,10*ROW('Sanitation Data'!F40)))</f>
        <v/>
      </c>
      <c r="CW46" s="271" t="str">
        <f ca="true">+IF(OFFSET('Sanitation Data'!$F$30,0,10*ROW('Sanitation Data'!F40))="","",OFFSET('Sanitation Data'!$F$30,0,10*ROW('Sanitation Data'!F40)))</f>
        <v/>
      </c>
      <c r="CX46" s="271" t="str">
        <f ca="true">+IF(OFFSET('Sanitation Data'!$F$31,0,10*ROW('Sanitation Data'!F40))="","",OFFSET('Sanitation Data'!$F$31,0,10*ROW('Sanitation Data'!F40)))</f>
        <v/>
      </c>
      <c r="CY46" s="271" t="str">
        <f ca="true">+IF(OFFSET('Sanitation Data'!$F$32,0,10*ROW('Sanitation Data'!F40))="","",OFFSET('Sanitation Data'!$F$32,0,10*ROW('Sanitation Data'!F40)))</f>
        <v/>
      </c>
      <c r="CZ46" s="271" t="str">
        <f ca="true">+IF(OFFSET('Sanitation Data'!$G$28,0,10*ROW('Sanitation Data'!G40))="","",OFFSET('Sanitation Data'!$G$28,0,10*ROW('Sanitation Data'!G40)))</f>
        <v/>
      </c>
      <c r="DA46" s="271" t="str">
        <f ca="true">+IF(OFFSET('Sanitation Data'!$G$29,0,10*ROW('Sanitation Data'!G40))="","",OFFSET('Sanitation Data'!$G$29,0,10*ROW('Sanitation Data'!G40)))</f>
        <v/>
      </c>
      <c r="DB46" s="271" t="str">
        <f ca="true">+IF(OFFSET('Sanitation Data'!$G$30,0,10*ROW('Sanitation Data'!G40))="","",OFFSET('Sanitation Data'!$G$30,0,10*ROW('Sanitation Data'!G40)))</f>
        <v/>
      </c>
      <c r="DC46" s="271" t="str">
        <f ca="true">+IF(OFFSET('Sanitation Data'!$G$31,0,10*ROW('Sanitation Data'!G40))="","",OFFSET('Sanitation Data'!$G$31,0,10*ROW('Sanitation Data'!G40)))</f>
        <v/>
      </c>
      <c r="DD46" s="271" t="str">
        <f ca="true">+IF(OFFSET('Sanitation Data'!$G$32,0,10*ROW('Sanitation Data'!G40))="","",OFFSET('Sanitation Data'!$G$32,0,10*ROW('Sanitation Data'!G40)))</f>
        <v/>
      </c>
      <c r="DE46" s="271" t="str">
        <f ca="true">+IF(OFFSET('Sanitation Data'!$H$28,0,10*ROW('Sanitation Data'!H40))="","",OFFSET('Sanitation Data'!$H$28,0,10*ROW('Sanitation Data'!H40)))</f>
        <v/>
      </c>
      <c r="DF46" s="271" t="str">
        <f ca="true">+IF(OFFSET('Sanitation Data'!$H$29,0,10*ROW('Sanitation Data'!H40))="","",OFFSET('Sanitation Data'!$H$29,0,10*ROW('Sanitation Data'!H40)))</f>
        <v/>
      </c>
      <c r="DG46" s="271" t="str">
        <f ca="true">+IF(OFFSET('Sanitation Data'!$H$30,0,10*ROW('Sanitation Data'!H40))="","",OFFSET('Sanitation Data'!$H$30,0,10*ROW('Sanitation Data'!H40)))</f>
        <v/>
      </c>
      <c r="DH46" s="271" t="str">
        <f ca="true">+IF(OFFSET('Sanitation Data'!$H$31,0,10*ROW('Sanitation Data'!H40))="","",OFFSET('Sanitation Data'!$H$31,0,10*ROW('Sanitation Data'!H40)))</f>
        <v/>
      </c>
      <c r="DI46" s="271" t="str">
        <f ca="true">+IF(OFFSET('Sanitation Data'!$H$32,0,10*ROW('Sanitation Data'!H40))="","",OFFSET('Sanitation Data'!$H$32,0,10*ROW('Sanitation Data'!H40)))</f>
        <v/>
      </c>
      <c r="DJ46" s="271" t="str">
        <f ca="true">+IF(OFFSET('Sanitation Data'!$I$28,0,10*ROW('Sanitation Data'!I40))="","",OFFSET('Sanitation Data'!$I$28,0,10*ROW('Sanitation Data'!I40)))</f>
        <v/>
      </c>
      <c r="DK46" s="271" t="str">
        <f ca="true">+IF(OFFSET('Sanitation Data'!$I$29,0,10*ROW('Sanitation Data'!I40))="","",OFFSET('Sanitation Data'!$I$29,0,10*ROW('Sanitation Data'!I40)))</f>
        <v/>
      </c>
      <c r="DL46" s="271" t="str">
        <f ca="true">+IF(OFFSET('Sanitation Data'!$I$30,0,10*ROW('Sanitation Data'!I40))="","",OFFSET('Sanitation Data'!$I$30,0,10*ROW('Sanitation Data'!I40)))</f>
        <v/>
      </c>
      <c r="DM46" s="271" t="str">
        <f ca="true">+IF(OFFSET('Sanitation Data'!$I$31,0,10*ROW('Sanitation Data'!I40))="","",OFFSET('Sanitation Data'!$I$31,0,10*ROW('Sanitation Data'!I40)))</f>
        <v/>
      </c>
      <c r="DN46" s="271" t="str">
        <f ca="true">+IF(OFFSET('Sanitation Data'!$I$32,0,10*ROW('Sanitation Data'!I40))="","",OFFSET('Sanitation Data'!$I$32,0,10*ROW('Sanitation Data'!I40)))</f>
        <v/>
      </c>
      <c r="DO46" s="271" t="str">
        <f ca="true">+IF(OFFSET('Hygiene Data'!$D$11,0,10*ROW('Hygiene Data'!D40))="","",OFFSET('Hygiene Data'!$D$11,0,10*ROW('Hygiene Data'!D40)))</f>
        <v/>
      </c>
      <c r="DP46" s="271" t="str">
        <f ca="true">+IF(OFFSET('Hygiene Data'!$D$12,0,10*ROW('Hygiene Data'!D40))="","",OFFSET('Hygiene Data'!$D$12,0,10*ROW('Hygiene Data'!D40)))</f>
        <v/>
      </c>
      <c r="DQ46" s="271" t="str">
        <f ca="true">+IF(OFFSET('Hygiene Data'!$D$13,0,10*ROW('Hygiene Data'!D40))="","",OFFSET('Hygiene Data'!$D$13,0,10*ROW('Hygiene Data'!D40)))</f>
        <v/>
      </c>
      <c r="DR46" s="271" t="str">
        <f ca="true">+IF(OFFSET('Hygiene Data'!$E$11,0,10*ROW('Hygiene Data'!E40))="","",OFFSET('Hygiene Data'!$E$11,0,10*ROW('Hygiene Data'!E40)))</f>
        <v/>
      </c>
      <c r="DS46" s="271" t="str">
        <f ca="true">+IF(OFFSET('Hygiene Data'!$E$12,0,10*ROW('Hygiene Data'!E40))="","",OFFSET('Hygiene Data'!$E$12,0,10*ROW('Hygiene Data'!E40)))</f>
        <v/>
      </c>
      <c r="DT46" s="271" t="str">
        <f ca="true">+IF(OFFSET('Hygiene Data'!$E$13,0,10*ROW('Hygiene Data'!E40))="","",OFFSET('Hygiene Data'!$E$13,0,10*ROW('Hygiene Data'!E40)))</f>
        <v/>
      </c>
      <c r="DU46" s="271" t="str">
        <f ca="true">+IF(OFFSET('Hygiene Data'!$F$11,0,10*ROW('Hygiene Data'!F40))="","",OFFSET('Hygiene Data'!$F$11,0,10*ROW('Hygiene Data'!F40)))</f>
        <v/>
      </c>
      <c r="DV46" s="271" t="str">
        <f ca="true">+IF(OFFSET('Hygiene Data'!$F$12,0,10*ROW('Hygiene Data'!F40))="","",OFFSET('Hygiene Data'!$F$12,0,10*ROW('Hygiene Data'!F40)))</f>
        <v/>
      </c>
      <c r="DW46" s="271" t="str">
        <f ca="true">+IF(OFFSET('Hygiene Data'!$F$13,0,10*ROW('Hygiene Data'!F40))="","",OFFSET('Hygiene Data'!$F$13,0,10*ROW('Hygiene Data'!F40)))</f>
        <v/>
      </c>
      <c r="DX46" s="271" t="str">
        <f ca="true">+IF(OFFSET('Hygiene Data'!$G$11,0,10*ROW('Hygiene Data'!G40))="","",OFFSET('Hygiene Data'!$G$11,0,10*ROW('Hygiene Data'!G40)))</f>
        <v/>
      </c>
      <c r="DY46" s="271" t="str">
        <f ca="true">+IF(OFFSET('Hygiene Data'!$G$12,0,10*ROW('Hygiene Data'!G40))="","",OFFSET('Hygiene Data'!$G$12,0,10*ROW('Hygiene Data'!G40)))</f>
        <v/>
      </c>
      <c r="DZ46" s="271" t="str">
        <f ca="true">+IF(OFFSET('Hygiene Data'!$G$13,0,10*ROW('Hygiene Data'!G40))="","",OFFSET('Hygiene Data'!$G$13,0,10*ROW('Hygiene Data'!G40)))</f>
        <v/>
      </c>
      <c r="EA46" s="271" t="str">
        <f ca="true">+IF(OFFSET('Hygiene Data'!$H$11,0,10*ROW('Hygiene Data'!H40))="","",OFFSET('Hygiene Data'!$H$11,0,10*ROW('Hygiene Data'!H40)))</f>
        <v/>
      </c>
      <c r="EB46" s="271" t="str">
        <f ca="true">+IF(OFFSET('Hygiene Data'!$H$12,0,10*ROW('Hygiene Data'!H40))="","",OFFSET('Hygiene Data'!$H$12,0,10*ROW('Hygiene Data'!H40)))</f>
        <v/>
      </c>
      <c r="EC46" s="271" t="str">
        <f ca="true">+IF(OFFSET('Hygiene Data'!$H$13,0,10*ROW('Hygiene Data'!H40))="","",OFFSET('Hygiene Data'!$H$13,0,10*ROW('Hygiene Data'!H40)))</f>
        <v/>
      </c>
      <c r="ED46" s="271" t="str">
        <f ca="true">+IF(OFFSET('Hygiene Data'!$I$11,0,10*ROW('Hygiene Data'!I40))="","",OFFSET('Hygiene Data'!$I$11,0,10*ROW('Hygiene Data'!I40)))</f>
        <v/>
      </c>
      <c r="EE46" s="271" t="str">
        <f ca="true">+IF(OFFSET('Hygiene Data'!$I$12,0,10*ROW('Hygiene Data'!I40))="","",OFFSET('Hygiene Data'!$I$12,0,10*ROW('Hygiene Data'!I40)))</f>
        <v/>
      </c>
      <c r="EF46" s="271" t="str">
        <f ca="true">+IF(OFFSET('Hygiene Data'!$I$13,0,10*ROW('Hygiene Data'!I40))="","",OFFSET('Hygiene Data'!$I$13,0,10*ROW('Hygiene Data'!I40)))</f>
        <v/>
      </c>
    </row>
    <row xmlns:x14ac="http://schemas.microsoft.com/office/spreadsheetml/2009/9/ac" r="47" x14ac:dyDescent="0.2">
      <c r="A47" s="35" t="str">
        <f ca="true">+IF(OFFSET('Water Data'!$B$2,0,10*ROW('Water Data'!E41))="","",OFFSET('Water Data'!$B$2,0,10*ROW('Water Data'!E41)))</f>
        <v/>
      </c>
      <c r="B47" s="35" t="str">
        <f ca="true">+IF(OFFSET('Water Data'!$C$2,0,10*ROW('Water Data'!F41))="","",OFFSET('Water Data'!$C$2,0,10*ROW('Water Data'!F41)))</f>
        <v/>
      </c>
      <c r="C47" s="327" t="str">
        <f t="shared" ca="true" si="0"/>
        <v/>
      </c>
      <c r="D47" s="91"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1"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1"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1"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1"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1"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1"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1"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1"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1"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1"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1"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1"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1"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1"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1"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1"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1"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2"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2"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2"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2"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2"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2"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2"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2"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2"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2"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2"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2"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2"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2"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2"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2"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2"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2"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2"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2"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2"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2"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2"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2"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2"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2"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2"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2"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2"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2"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3"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3"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3"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3"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3"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3"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3"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3"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3"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3"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3"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3"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3"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3"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3"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3"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3"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3"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1"/>
      <c r="BS47" s="271" t="str">
        <f ca="true">+IF(OFFSET('Water Data'!$D$27,0,10*ROW('Water Data'!D41))="","",OFFSET('Water Data'!$D$27,0,10*ROW('Water Data'!D41)))</f>
        <v/>
      </c>
      <c r="BT47" s="271" t="str">
        <f ca="true">+IF(OFFSET('Water Data'!$D$28,0,10*ROW('Water Data'!D41))="","",OFFSET('Water Data'!$D$28,0,10*ROW('Water Data'!D41)))</f>
        <v/>
      </c>
      <c r="BU47" s="271" t="str">
        <f ca="true">+IF(OFFSET('Water Data'!$D$29,0,10*ROW('Water Data'!D41))="","",OFFSET('Water Data'!$D$29,0,10*ROW('Water Data'!D41)))</f>
        <v/>
      </c>
      <c r="BV47" s="271" t="str">
        <f ca="true">+IF(OFFSET('Water Data'!$E$27,0,10*ROW('Water Data'!E41))="","",OFFSET('Water Data'!$E$27,0,10*ROW('Water Data'!E41)))</f>
        <v/>
      </c>
      <c r="BW47" s="271" t="str">
        <f ca="true">+IF(OFFSET('Water Data'!$E$28,0,10*ROW('Water Data'!E41))="","",OFFSET('Water Data'!$E$28,0,10*ROW('Water Data'!E41)))</f>
        <v/>
      </c>
      <c r="BX47" s="271" t="str">
        <f ca="true">+IF(OFFSET('Water Data'!$E$29,0,10*ROW('Water Data'!E41))="","",OFFSET('Water Data'!$E$29,0,10*ROW('Water Data'!E41)))</f>
        <v/>
      </c>
      <c r="BY47" s="271" t="str">
        <f ca="true">+IF(OFFSET('Water Data'!$F$27,0,10*ROW('Water Data'!F41))="","",OFFSET('Water Data'!$F$27,0,10*ROW('Water Data'!F41)))</f>
        <v/>
      </c>
      <c r="BZ47" s="271" t="str">
        <f ca="true">+IF(OFFSET('Water Data'!$F$28,0,10*ROW('Water Data'!F41))="","",OFFSET('Water Data'!$F$28,0,10*ROW('Water Data'!F41)))</f>
        <v/>
      </c>
      <c r="CA47" s="271" t="str">
        <f ca="true">+IF(OFFSET('Water Data'!$F$29,0,10*ROW('Water Data'!F41))="","",OFFSET('Water Data'!$F$29,0,10*ROW('Water Data'!F41)))</f>
        <v/>
      </c>
      <c r="CB47" s="271" t="str">
        <f ca="true">+IF(OFFSET('Water Data'!$G$27,0,10*ROW('Water Data'!G41))="","",OFFSET('Water Data'!$G$27,0,10*ROW('Water Data'!G41)))</f>
        <v/>
      </c>
      <c r="CC47" s="271" t="str">
        <f ca="true">+IF(OFFSET('Water Data'!$G$28,0,10*ROW('Water Data'!G41))="","",OFFSET('Water Data'!$G$28,0,10*ROW('Water Data'!G41)))</f>
        <v/>
      </c>
      <c r="CD47" s="271" t="str">
        <f ca="true">+IF(OFFSET('Water Data'!$G$29,0,10*ROW('Water Data'!G41))="","",OFFSET('Water Data'!$G$29,0,10*ROW('Water Data'!G41)))</f>
        <v/>
      </c>
      <c r="CE47" s="271" t="str">
        <f ca="true">+IF(OFFSET('Water Data'!$H$27,0,10*ROW('Water Data'!H41))="","",OFFSET('Water Data'!$H$27,0,10*ROW('Water Data'!H41)))</f>
        <v/>
      </c>
      <c r="CF47" s="271" t="str">
        <f ca="true">+IF(OFFSET('Water Data'!$H$28,0,10*ROW('Water Data'!H41))="","",OFFSET('Water Data'!$H$28,0,10*ROW('Water Data'!H41)))</f>
        <v/>
      </c>
      <c r="CG47" s="271" t="str">
        <f ca="true">+IF(OFFSET('Water Data'!$H$29,0,10*ROW('Water Data'!H41))="","",OFFSET('Water Data'!$H$29,0,10*ROW('Water Data'!H41)))</f>
        <v/>
      </c>
      <c r="CH47" s="271" t="str">
        <f ca="true">+IF(OFFSET('Water Data'!$I$27,0,10*ROW('Water Data'!I41))="","",OFFSET('Water Data'!$I$27,0,10*ROW('Water Data'!I41)))</f>
        <v/>
      </c>
      <c r="CI47" s="271" t="str">
        <f ca="true">+IF(OFFSET('Water Data'!$I$28,0,10*ROW('Water Data'!I41))="","",OFFSET('Water Data'!$I$28,0,10*ROW('Water Data'!I41)))</f>
        <v/>
      </c>
      <c r="CJ47" s="271" t="str">
        <f ca="true">+IF(OFFSET('Water Data'!$I$29,0,10*ROW('Water Data'!I41))="","",OFFSET('Water Data'!$I$29,0,10*ROW('Water Data'!I41)))</f>
        <v/>
      </c>
      <c r="CK47" s="271" t="str">
        <f ca="true">+IF(OFFSET('Sanitation Data'!$D$28,0,10*ROW('Sanitation Data'!D41))="","",OFFSET('Sanitation Data'!$D$28,0,10*ROW('Sanitation Data'!D41)))</f>
        <v/>
      </c>
      <c r="CL47" s="271" t="str">
        <f ca="true">+IF(OFFSET('Sanitation Data'!$D$29,0,10*ROW('Sanitation Data'!D41))="","",OFFSET('Sanitation Data'!$D$29,0,10*ROW('Sanitation Data'!D41)))</f>
        <v/>
      </c>
      <c r="CM47" s="271" t="str">
        <f ca="true">+IF(OFFSET('Sanitation Data'!$D$30,0,10*ROW('Sanitation Data'!D41))="","",OFFSET('Sanitation Data'!$D$30,0,10*ROW('Sanitation Data'!D41)))</f>
        <v/>
      </c>
      <c r="CN47" s="271" t="str">
        <f ca="true">+IF(OFFSET('Sanitation Data'!$D$31,0,10*ROW('Sanitation Data'!D41))="","",OFFSET('Sanitation Data'!$D$31,0,10*ROW('Sanitation Data'!D41)))</f>
        <v/>
      </c>
      <c r="CO47" s="271" t="str">
        <f ca="true">+IF(OFFSET('Sanitation Data'!$D$32,0,10*ROW('Sanitation Data'!D41))="","",OFFSET('Sanitation Data'!$D$32,0,10*ROW('Sanitation Data'!D41)))</f>
        <v/>
      </c>
      <c r="CP47" s="271" t="str">
        <f ca="true">+IF(OFFSET('Sanitation Data'!$E$28,0,10*ROW('Sanitation Data'!E41))="","",OFFSET('Sanitation Data'!$E$28,0,10*ROW('Sanitation Data'!E41)))</f>
        <v/>
      </c>
      <c r="CQ47" s="271" t="str">
        <f ca="true">+IF(OFFSET('Sanitation Data'!$E$29,0,10*ROW('Sanitation Data'!E41))="","",OFFSET('Sanitation Data'!$E$29,0,10*ROW('Sanitation Data'!E41)))</f>
        <v/>
      </c>
      <c r="CR47" s="271" t="str">
        <f ca="true">+IF(OFFSET('Sanitation Data'!$E$30,0,10*ROW('Sanitation Data'!E41))="","",OFFSET('Sanitation Data'!$E$30,0,10*ROW('Sanitation Data'!E41)))</f>
        <v/>
      </c>
      <c r="CS47" s="271" t="str">
        <f ca="true">+IF(OFFSET('Sanitation Data'!$E$31,0,10*ROW('Sanitation Data'!E41))="","",OFFSET('Sanitation Data'!$E$31,0,10*ROW('Sanitation Data'!E41)))</f>
        <v/>
      </c>
      <c r="CT47" s="271" t="str">
        <f ca="true">+IF(OFFSET('Sanitation Data'!$E$32,0,10*ROW('Sanitation Data'!E41))="","",OFFSET('Sanitation Data'!$E$32,0,10*ROW('Sanitation Data'!E41)))</f>
        <v/>
      </c>
      <c r="CU47" s="271" t="str">
        <f ca="true">+IF(OFFSET('Sanitation Data'!$F$28,0,10*ROW('Sanitation Data'!F41))="","",OFFSET('Sanitation Data'!$F$28,0,10*ROW('Sanitation Data'!F41)))</f>
        <v/>
      </c>
      <c r="CV47" s="271" t="str">
        <f ca="true">+IF(OFFSET('Sanitation Data'!$F$29,0,10*ROW('Sanitation Data'!F41))="","",OFFSET('Sanitation Data'!$F$29,0,10*ROW('Sanitation Data'!F41)))</f>
        <v/>
      </c>
      <c r="CW47" s="271" t="str">
        <f ca="true">+IF(OFFSET('Sanitation Data'!$F$30,0,10*ROW('Sanitation Data'!F41))="","",OFFSET('Sanitation Data'!$F$30,0,10*ROW('Sanitation Data'!F41)))</f>
        <v/>
      </c>
      <c r="CX47" s="271" t="str">
        <f ca="true">+IF(OFFSET('Sanitation Data'!$F$31,0,10*ROW('Sanitation Data'!F41))="","",OFFSET('Sanitation Data'!$F$31,0,10*ROW('Sanitation Data'!F41)))</f>
        <v/>
      </c>
      <c r="CY47" s="271" t="str">
        <f ca="true">+IF(OFFSET('Sanitation Data'!$F$32,0,10*ROW('Sanitation Data'!F41))="","",OFFSET('Sanitation Data'!$F$32,0,10*ROW('Sanitation Data'!F41)))</f>
        <v/>
      </c>
      <c r="CZ47" s="271" t="str">
        <f ca="true">+IF(OFFSET('Sanitation Data'!$G$28,0,10*ROW('Sanitation Data'!G41))="","",OFFSET('Sanitation Data'!$G$28,0,10*ROW('Sanitation Data'!G41)))</f>
        <v/>
      </c>
      <c r="DA47" s="271" t="str">
        <f ca="true">+IF(OFFSET('Sanitation Data'!$G$29,0,10*ROW('Sanitation Data'!G41))="","",OFFSET('Sanitation Data'!$G$29,0,10*ROW('Sanitation Data'!G41)))</f>
        <v/>
      </c>
      <c r="DB47" s="271" t="str">
        <f ca="true">+IF(OFFSET('Sanitation Data'!$G$30,0,10*ROW('Sanitation Data'!G41))="","",OFFSET('Sanitation Data'!$G$30,0,10*ROW('Sanitation Data'!G41)))</f>
        <v/>
      </c>
      <c r="DC47" s="271" t="str">
        <f ca="true">+IF(OFFSET('Sanitation Data'!$G$31,0,10*ROW('Sanitation Data'!G41))="","",OFFSET('Sanitation Data'!$G$31,0,10*ROW('Sanitation Data'!G41)))</f>
        <v/>
      </c>
      <c r="DD47" s="271" t="str">
        <f ca="true">+IF(OFFSET('Sanitation Data'!$G$32,0,10*ROW('Sanitation Data'!G41))="","",OFFSET('Sanitation Data'!$G$32,0,10*ROW('Sanitation Data'!G41)))</f>
        <v/>
      </c>
      <c r="DE47" s="271" t="str">
        <f ca="true">+IF(OFFSET('Sanitation Data'!$H$28,0,10*ROW('Sanitation Data'!H41))="","",OFFSET('Sanitation Data'!$H$28,0,10*ROW('Sanitation Data'!H41)))</f>
        <v/>
      </c>
      <c r="DF47" s="271" t="str">
        <f ca="true">+IF(OFFSET('Sanitation Data'!$H$29,0,10*ROW('Sanitation Data'!H41))="","",OFFSET('Sanitation Data'!$H$29,0,10*ROW('Sanitation Data'!H41)))</f>
        <v/>
      </c>
      <c r="DG47" s="271" t="str">
        <f ca="true">+IF(OFFSET('Sanitation Data'!$H$30,0,10*ROW('Sanitation Data'!H41))="","",OFFSET('Sanitation Data'!$H$30,0,10*ROW('Sanitation Data'!H41)))</f>
        <v/>
      </c>
      <c r="DH47" s="271" t="str">
        <f ca="true">+IF(OFFSET('Sanitation Data'!$H$31,0,10*ROW('Sanitation Data'!H41))="","",OFFSET('Sanitation Data'!$H$31,0,10*ROW('Sanitation Data'!H41)))</f>
        <v/>
      </c>
      <c r="DI47" s="271" t="str">
        <f ca="true">+IF(OFFSET('Sanitation Data'!$H$32,0,10*ROW('Sanitation Data'!H41))="","",OFFSET('Sanitation Data'!$H$32,0,10*ROW('Sanitation Data'!H41)))</f>
        <v/>
      </c>
      <c r="DJ47" s="271" t="str">
        <f ca="true">+IF(OFFSET('Sanitation Data'!$I$28,0,10*ROW('Sanitation Data'!I41))="","",OFFSET('Sanitation Data'!$I$28,0,10*ROW('Sanitation Data'!I41)))</f>
        <v/>
      </c>
      <c r="DK47" s="271" t="str">
        <f ca="true">+IF(OFFSET('Sanitation Data'!$I$29,0,10*ROW('Sanitation Data'!I41))="","",OFFSET('Sanitation Data'!$I$29,0,10*ROW('Sanitation Data'!I41)))</f>
        <v/>
      </c>
      <c r="DL47" s="271" t="str">
        <f ca="true">+IF(OFFSET('Sanitation Data'!$I$30,0,10*ROW('Sanitation Data'!I41))="","",OFFSET('Sanitation Data'!$I$30,0,10*ROW('Sanitation Data'!I41)))</f>
        <v/>
      </c>
      <c r="DM47" s="271" t="str">
        <f ca="true">+IF(OFFSET('Sanitation Data'!$I$31,0,10*ROW('Sanitation Data'!I41))="","",OFFSET('Sanitation Data'!$I$31,0,10*ROW('Sanitation Data'!I41)))</f>
        <v/>
      </c>
      <c r="DN47" s="271" t="str">
        <f ca="true">+IF(OFFSET('Sanitation Data'!$I$32,0,10*ROW('Sanitation Data'!I41))="","",OFFSET('Sanitation Data'!$I$32,0,10*ROW('Sanitation Data'!I41)))</f>
        <v/>
      </c>
      <c r="DO47" s="271" t="str">
        <f ca="true">+IF(OFFSET('Hygiene Data'!$D$11,0,10*ROW('Hygiene Data'!D41))="","",OFFSET('Hygiene Data'!$D$11,0,10*ROW('Hygiene Data'!D41)))</f>
        <v/>
      </c>
      <c r="DP47" s="271" t="str">
        <f ca="true">+IF(OFFSET('Hygiene Data'!$D$12,0,10*ROW('Hygiene Data'!D41))="","",OFFSET('Hygiene Data'!$D$12,0,10*ROW('Hygiene Data'!D41)))</f>
        <v/>
      </c>
      <c r="DQ47" s="271" t="str">
        <f ca="true">+IF(OFFSET('Hygiene Data'!$D$13,0,10*ROW('Hygiene Data'!D41))="","",OFFSET('Hygiene Data'!$D$13,0,10*ROW('Hygiene Data'!D41)))</f>
        <v/>
      </c>
      <c r="DR47" s="271" t="str">
        <f ca="true">+IF(OFFSET('Hygiene Data'!$E$11,0,10*ROW('Hygiene Data'!E41))="","",OFFSET('Hygiene Data'!$E$11,0,10*ROW('Hygiene Data'!E41)))</f>
        <v/>
      </c>
      <c r="DS47" s="271" t="str">
        <f ca="true">+IF(OFFSET('Hygiene Data'!$E$12,0,10*ROW('Hygiene Data'!E41))="","",OFFSET('Hygiene Data'!$E$12,0,10*ROW('Hygiene Data'!E41)))</f>
        <v/>
      </c>
      <c r="DT47" s="271" t="str">
        <f ca="true">+IF(OFFSET('Hygiene Data'!$E$13,0,10*ROW('Hygiene Data'!E41))="","",OFFSET('Hygiene Data'!$E$13,0,10*ROW('Hygiene Data'!E41)))</f>
        <v/>
      </c>
      <c r="DU47" s="271" t="str">
        <f ca="true">+IF(OFFSET('Hygiene Data'!$F$11,0,10*ROW('Hygiene Data'!F41))="","",OFFSET('Hygiene Data'!$F$11,0,10*ROW('Hygiene Data'!F41)))</f>
        <v/>
      </c>
      <c r="DV47" s="271" t="str">
        <f ca="true">+IF(OFFSET('Hygiene Data'!$F$12,0,10*ROW('Hygiene Data'!F41))="","",OFFSET('Hygiene Data'!$F$12,0,10*ROW('Hygiene Data'!F41)))</f>
        <v/>
      </c>
      <c r="DW47" s="271" t="str">
        <f ca="true">+IF(OFFSET('Hygiene Data'!$F$13,0,10*ROW('Hygiene Data'!F41))="","",OFFSET('Hygiene Data'!$F$13,0,10*ROW('Hygiene Data'!F41)))</f>
        <v/>
      </c>
      <c r="DX47" s="271" t="str">
        <f ca="true">+IF(OFFSET('Hygiene Data'!$G$11,0,10*ROW('Hygiene Data'!G41))="","",OFFSET('Hygiene Data'!$G$11,0,10*ROW('Hygiene Data'!G41)))</f>
        <v/>
      </c>
      <c r="DY47" s="271" t="str">
        <f ca="true">+IF(OFFSET('Hygiene Data'!$G$12,0,10*ROW('Hygiene Data'!G41))="","",OFFSET('Hygiene Data'!$G$12,0,10*ROW('Hygiene Data'!G41)))</f>
        <v/>
      </c>
      <c r="DZ47" s="271" t="str">
        <f ca="true">+IF(OFFSET('Hygiene Data'!$G$13,0,10*ROW('Hygiene Data'!G41))="","",OFFSET('Hygiene Data'!$G$13,0,10*ROW('Hygiene Data'!G41)))</f>
        <v/>
      </c>
      <c r="EA47" s="271" t="str">
        <f ca="true">+IF(OFFSET('Hygiene Data'!$H$11,0,10*ROW('Hygiene Data'!H41))="","",OFFSET('Hygiene Data'!$H$11,0,10*ROW('Hygiene Data'!H41)))</f>
        <v/>
      </c>
      <c r="EB47" s="271" t="str">
        <f ca="true">+IF(OFFSET('Hygiene Data'!$H$12,0,10*ROW('Hygiene Data'!H41))="","",OFFSET('Hygiene Data'!$H$12,0,10*ROW('Hygiene Data'!H41)))</f>
        <v/>
      </c>
      <c r="EC47" s="271" t="str">
        <f ca="true">+IF(OFFSET('Hygiene Data'!$H$13,0,10*ROW('Hygiene Data'!H41))="","",OFFSET('Hygiene Data'!$H$13,0,10*ROW('Hygiene Data'!H41)))</f>
        <v/>
      </c>
      <c r="ED47" s="271" t="str">
        <f ca="true">+IF(OFFSET('Hygiene Data'!$I$11,0,10*ROW('Hygiene Data'!I41))="","",OFFSET('Hygiene Data'!$I$11,0,10*ROW('Hygiene Data'!I41)))</f>
        <v/>
      </c>
      <c r="EE47" s="271" t="str">
        <f ca="true">+IF(OFFSET('Hygiene Data'!$I$12,0,10*ROW('Hygiene Data'!I41))="","",OFFSET('Hygiene Data'!$I$12,0,10*ROW('Hygiene Data'!I41)))</f>
        <v/>
      </c>
      <c r="EF47" s="271" t="str">
        <f ca="true">+IF(OFFSET('Hygiene Data'!$I$13,0,10*ROW('Hygiene Data'!I41))="","",OFFSET('Hygiene Data'!$I$13,0,10*ROW('Hygiene Data'!I41)))</f>
        <v/>
      </c>
    </row>
    <row xmlns:x14ac="http://schemas.microsoft.com/office/spreadsheetml/2009/9/ac" r="48" x14ac:dyDescent="0.2">
      <c r="A48" s="35" t="str">
        <f ca="true">+IF(OFFSET('Water Data'!$B$2,0,10*ROW('Water Data'!E42))="","",OFFSET('Water Data'!$B$2,0,10*ROW('Water Data'!E42)))</f>
        <v/>
      </c>
      <c r="B48" s="35" t="str">
        <f ca="true">+IF(OFFSET('Water Data'!$C$2,0,10*ROW('Water Data'!F42))="","",OFFSET('Water Data'!$C$2,0,10*ROW('Water Data'!F42)))</f>
        <v/>
      </c>
      <c r="C48" s="327" t="str">
        <f t="shared" ca="true" si="0"/>
        <v/>
      </c>
      <c r="D48" s="91"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1"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1"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1"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1"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1"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1"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1"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1"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1"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1"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1"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1"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1"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1"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1"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1"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1"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2"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2"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2"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2"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2"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2"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2"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2"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2"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2"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2"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2"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2"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2"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2"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2"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2"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2"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2"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2"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2"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2"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2"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2"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2"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2"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2"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2"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2"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2"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3"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3"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3"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3"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3"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3"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3"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3"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3"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3"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3"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3"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3"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3"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3"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3"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3"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3"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1"/>
      <c r="BS48" s="271" t="str">
        <f ca="true">+IF(OFFSET('Water Data'!$D$27,0,10*ROW('Water Data'!D42))="","",OFFSET('Water Data'!$D$27,0,10*ROW('Water Data'!D42)))</f>
        <v/>
      </c>
      <c r="BT48" s="271" t="str">
        <f ca="true">+IF(OFFSET('Water Data'!$D$28,0,10*ROW('Water Data'!D42))="","",OFFSET('Water Data'!$D$28,0,10*ROW('Water Data'!D42)))</f>
        <v/>
      </c>
      <c r="BU48" s="271" t="str">
        <f ca="true">+IF(OFFSET('Water Data'!$D$29,0,10*ROW('Water Data'!D42))="","",OFFSET('Water Data'!$D$29,0,10*ROW('Water Data'!D42)))</f>
        <v/>
      </c>
      <c r="BV48" s="271" t="str">
        <f ca="true">+IF(OFFSET('Water Data'!$E$27,0,10*ROW('Water Data'!E42))="","",OFFSET('Water Data'!$E$27,0,10*ROW('Water Data'!E42)))</f>
        <v/>
      </c>
      <c r="BW48" s="271" t="str">
        <f ca="true">+IF(OFFSET('Water Data'!$E$28,0,10*ROW('Water Data'!E42))="","",OFFSET('Water Data'!$E$28,0,10*ROW('Water Data'!E42)))</f>
        <v/>
      </c>
      <c r="BX48" s="271" t="str">
        <f ca="true">+IF(OFFSET('Water Data'!$E$29,0,10*ROW('Water Data'!E42))="","",OFFSET('Water Data'!$E$29,0,10*ROW('Water Data'!E42)))</f>
        <v/>
      </c>
      <c r="BY48" s="271" t="str">
        <f ca="true">+IF(OFFSET('Water Data'!$F$27,0,10*ROW('Water Data'!F42))="","",OFFSET('Water Data'!$F$27,0,10*ROW('Water Data'!F42)))</f>
        <v/>
      </c>
      <c r="BZ48" s="271" t="str">
        <f ca="true">+IF(OFFSET('Water Data'!$F$28,0,10*ROW('Water Data'!F42))="","",OFFSET('Water Data'!$F$28,0,10*ROW('Water Data'!F42)))</f>
        <v/>
      </c>
      <c r="CA48" s="271" t="str">
        <f ca="true">+IF(OFFSET('Water Data'!$F$29,0,10*ROW('Water Data'!F42))="","",OFFSET('Water Data'!$F$29,0,10*ROW('Water Data'!F42)))</f>
        <v/>
      </c>
      <c r="CB48" s="271" t="str">
        <f ca="true">+IF(OFFSET('Water Data'!$G$27,0,10*ROW('Water Data'!G42))="","",OFFSET('Water Data'!$G$27,0,10*ROW('Water Data'!G42)))</f>
        <v/>
      </c>
      <c r="CC48" s="271" t="str">
        <f ca="true">+IF(OFFSET('Water Data'!$G$28,0,10*ROW('Water Data'!G42))="","",OFFSET('Water Data'!$G$28,0,10*ROW('Water Data'!G42)))</f>
        <v/>
      </c>
      <c r="CD48" s="271" t="str">
        <f ca="true">+IF(OFFSET('Water Data'!$G$29,0,10*ROW('Water Data'!G42))="","",OFFSET('Water Data'!$G$29,0,10*ROW('Water Data'!G42)))</f>
        <v/>
      </c>
      <c r="CE48" s="271" t="str">
        <f ca="true">+IF(OFFSET('Water Data'!$H$27,0,10*ROW('Water Data'!H42))="","",OFFSET('Water Data'!$H$27,0,10*ROW('Water Data'!H42)))</f>
        <v/>
      </c>
      <c r="CF48" s="271" t="str">
        <f ca="true">+IF(OFFSET('Water Data'!$H$28,0,10*ROW('Water Data'!H42))="","",OFFSET('Water Data'!$H$28,0,10*ROW('Water Data'!H42)))</f>
        <v/>
      </c>
      <c r="CG48" s="271" t="str">
        <f ca="true">+IF(OFFSET('Water Data'!$H$29,0,10*ROW('Water Data'!H42))="","",OFFSET('Water Data'!$H$29,0,10*ROW('Water Data'!H42)))</f>
        <v/>
      </c>
      <c r="CH48" s="271" t="str">
        <f ca="true">+IF(OFFSET('Water Data'!$I$27,0,10*ROW('Water Data'!I42))="","",OFFSET('Water Data'!$I$27,0,10*ROW('Water Data'!I42)))</f>
        <v/>
      </c>
      <c r="CI48" s="271" t="str">
        <f ca="true">+IF(OFFSET('Water Data'!$I$28,0,10*ROW('Water Data'!I42))="","",OFFSET('Water Data'!$I$28,0,10*ROW('Water Data'!I42)))</f>
        <v/>
      </c>
      <c r="CJ48" s="271" t="str">
        <f ca="true">+IF(OFFSET('Water Data'!$I$29,0,10*ROW('Water Data'!I42))="","",OFFSET('Water Data'!$I$29,0,10*ROW('Water Data'!I42)))</f>
        <v/>
      </c>
      <c r="CK48" s="271" t="str">
        <f ca="true">+IF(OFFSET('Sanitation Data'!$D$28,0,10*ROW('Sanitation Data'!D42))="","",OFFSET('Sanitation Data'!$D$28,0,10*ROW('Sanitation Data'!D42)))</f>
        <v/>
      </c>
      <c r="CL48" s="271" t="str">
        <f ca="true">+IF(OFFSET('Sanitation Data'!$D$29,0,10*ROW('Sanitation Data'!D42))="","",OFFSET('Sanitation Data'!$D$29,0,10*ROW('Sanitation Data'!D42)))</f>
        <v/>
      </c>
      <c r="CM48" s="271" t="str">
        <f ca="true">+IF(OFFSET('Sanitation Data'!$D$30,0,10*ROW('Sanitation Data'!D42))="","",OFFSET('Sanitation Data'!$D$30,0,10*ROW('Sanitation Data'!D42)))</f>
        <v/>
      </c>
      <c r="CN48" s="271" t="str">
        <f ca="true">+IF(OFFSET('Sanitation Data'!$D$31,0,10*ROW('Sanitation Data'!D42))="","",OFFSET('Sanitation Data'!$D$31,0,10*ROW('Sanitation Data'!D42)))</f>
        <v/>
      </c>
      <c r="CO48" s="271" t="str">
        <f ca="true">+IF(OFFSET('Sanitation Data'!$D$32,0,10*ROW('Sanitation Data'!D42))="","",OFFSET('Sanitation Data'!$D$32,0,10*ROW('Sanitation Data'!D42)))</f>
        <v/>
      </c>
      <c r="CP48" s="271" t="str">
        <f ca="true">+IF(OFFSET('Sanitation Data'!$E$28,0,10*ROW('Sanitation Data'!E42))="","",OFFSET('Sanitation Data'!$E$28,0,10*ROW('Sanitation Data'!E42)))</f>
        <v/>
      </c>
      <c r="CQ48" s="271" t="str">
        <f ca="true">+IF(OFFSET('Sanitation Data'!$E$29,0,10*ROW('Sanitation Data'!E42))="","",OFFSET('Sanitation Data'!$E$29,0,10*ROW('Sanitation Data'!E42)))</f>
        <v/>
      </c>
      <c r="CR48" s="271" t="str">
        <f ca="true">+IF(OFFSET('Sanitation Data'!$E$30,0,10*ROW('Sanitation Data'!E42))="","",OFFSET('Sanitation Data'!$E$30,0,10*ROW('Sanitation Data'!E42)))</f>
        <v/>
      </c>
      <c r="CS48" s="271" t="str">
        <f ca="true">+IF(OFFSET('Sanitation Data'!$E$31,0,10*ROW('Sanitation Data'!E42))="","",OFFSET('Sanitation Data'!$E$31,0,10*ROW('Sanitation Data'!E42)))</f>
        <v/>
      </c>
      <c r="CT48" s="271" t="str">
        <f ca="true">+IF(OFFSET('Sanitation Data'!$E$32,0,10*ROW('Sanitation Data'!E42))="","",OFFSET('Sanitation Data'!$E$32,0,10*ROW('Sanitation Data'!E42)))</f>
        <v/>
      </c>
      <c r="CU48" s="271" t="str">
        <f ca="true">+IF(OFFSET('Sanitation Data'!$F$28,0,10*ROW('Sanitation Data'!F42))="","",OFFSET('Sanitation Data'!$F$28,0,10*ROW('Sanitation Data'!F42)))</f>
        <v/>
      </c>
      <c r="CV48" s="271" t="str">
        <f ca="true">+IF(OFFSET('Sanitation Data'!$F$29,0,10*ROW('Sanitation Data'!F42))="","",OFFSET('Sanitation Data'!$F$29,0,10*ROW('Sanitation Data'!F42)))</f>
        <v/>
      </c>
      <c r="CW48" s="271" t="str">
        <f ca="true">+IF(OFFSET('Sanitation Data'!$F$30,0,10*ROW('Sanitation Data'!F42))="","",OFFSET('Sanitation Data'!$F$30,0,10*ROW('Sanitation Data'!F42)))</f>
        <v/>
      </c>
      <c r="CX48" s="271" t="str">
        <f ca="true">+IF(OFFSET('Sanitation Data'!$F$31,0,10*ROW('Sanitation Data'!F42))="","",OFFSET('Sanitation Data'!$F$31,0,10*ROW('Sanitation Data'!F42)))</f>
        <v/>
      </c>
      <c r="CY48" s="271" t="str">
        <f ca="true">+IF(OFFSET('Sanitation Data'!$F$32,0,10*ROW('Sanitation Data'!F42))="","",OFFSET('Sanitation Data'!$F$32,0,10*ROW('Sanitation Data'!F42)))</f>
        <v/>
      </c>
      <c r="CZ48" s="271" t="str">
        <f ca="true">+IF(OFFSET('Sanitation Data'!$G$28,0,10*ROW('Sanitation Data'!G42))="","",OFFSET('Sanitation Data'!$G$28,0,10*ROW('Sanitation Data'!G42)))</f>
        <v/>
      </c>
      <c r="DA48" s="271" t="str">
        <f ca="true">+IF(OFFSET('Sanitation Data'!$G$29,0,10*ROW('Sanitation Data'!G42))="","",OFFSET('Sanitation Data'!$G$29,0,10*ROW('Sanitation Data'!G42)))</f>
        <v/>
      </c>
      <c r="DB48" s="271" t="str">
        <f ca="true">+IF(OFFSET('Sanitation Data'!$G$30,0,10*ROW('Sanitation Data'!G42))="","",OFFSET('Sanitation Data'!$G$30,0,10*ROW('Sanitation Data'!G42)))</f>
        <v/>
      </c>
      <c r="DC48" s="271" t="str">
        <f ca="true">+IF(OFFSET('Sanitation Data'!$G$31,0,10*ROW('Sanitation Data'!G42))="","",OFFSET('Sanitation Data'!$G$31,0,10*ROW('Sanitation Data'!G42)))</f>
        <v/>
      </c>
      <c r="DD48" s="271" t="str">
        <f ca="true">+IF(OFFSET('Sanitation Data'!$G$32,0,10*ROW('Sanitation Data'!G42))="","",OFFSET('Sanitation Data'!$G$32,0,10*ROW('Sanitation Data'!G42)))</f>
        <v/>
      </c>
      <c r="DE48" s="271" t="str">
        <f ca="true">+IF(OFFSET('Sanitation Data'!$H$28,0,10*ROW('Sanitation Data'!H42))="","",OFFSET('Sanitation Data'!$H$28,0,10*ROW('Sanitation Data'!H42)))</f>
        <v/>
      </c>
      <c r="DF48" s="271" t="str">
        <f ca="true">+IF(OFFSET('Sanitation Data'!$H$29,0,10*ROW('Sanitation Data'!H42))="","",OFFSET('Sanitation Data'!$H$29,0,10*ROW('Sanitation Data'!H42)))</f>
        <v/>
      </c>
      <c r="DG48" s="271" t="str">
        <f ca="true">+IF(OFFSET('Sanitation Data'!$H$30,0,10*ROW('Sanitation Data'!H42))="","",OFFSET('Sanitation Data'!$H$30,0,10*ROW('Sanitation Data'!H42)))</f>
        <v/>
      </c>
      <c r="DH48" s="271" t="str">
        <f ca="true">+IF(OFFSET('Sanitation Data'!$H$31,0,10*ROW('Sanitation Data'!H42))="","",OFFSET('Sanitation Data'!$H$31,0,10*ROW('Sanitation Data'!H42)))</f>
        <v/>
      </c>
      <c r="DI48" s="271" t="str">
        <f ca="true">+IF(OFFSET('Sanitation Data'!$H$32,0,10*ROW('Sanitation Data'!H42))="","",OFFSET('Sanitation Data'!$H$32,0,10*ROW('Sanitation Data'!H42)))</f>
        <v/>
      </c>
      <c r="DJ48" s="271" t="str">
        <f ca="true">+IF(OFFSET('Sanitation Data'!$I$28,0,10*ROW('Sanitation Data'!I42))="","",OFFSET('Sanitation Data'!$I$28,0,10*ROW('Sanitation Data'!I42)))</f>
        <v/>
      </c>
      <c r="DK48" s="271" t="str">
        <f ca="true">+IF(OFFSET('Sanitation Data'!$I$29,0,10*ROW('Sanitation Data'!I42))="","",OFFSET('Sanitation Data'!$I$29,0,10*ROW('Sanitation Data'!I42)))</f>
        <v/>
      </c>
      <c r="DL48" s="271" t="str">
        <f ca="true">+IF(OFFSET('Sanitation Data'!$I$30,0,10*ROW('Sanitation Data'!I42))="","",OFFSET('Sanitation Data'!$I$30,0,10*ROW('Sanitation Data'!I42)))</f>
        <v/>
      </c>
      <c r="DM48" s="271" t="str">
        <f ca="true">+IF(OFFSET('Sanitation Data'!$I$31,0,10*ROW('Sanitation Data'!I42))="","",OFFSET('Sanitation Data'!$I$31,0,10*ROW('Sanitation Data'!I42)))</f>
        <v/>
      </c>
      <c r="DN48" s="271" t="str">
        <f ca="true">+IF(OFFSET('Sanitation Data'!$I$32,0,10*ROW('Sanitation Data'!I42))="","",OFFSET('Sanitation Data'!$I$32,0,10*ROW('Sanitation Data'!I42)))</f>
        <v/>
      </c>
      <c r="DO48" s="271" t="str">
        <f ca="true">+IF(OFFSET('Hygiene Data'!$D$11,0,10*ROW('Hygiene Data'!D42))="","",OFFSET('Hygiene Data'!$D$11,0,10*ROW('Hygiene Data'!D42)))</f>
        <v/>
      </c>
      <c r="DP48" s="271" t="str">
        <f ca="true">+IF(OFFSET('Hygiene Data'!$D$12,0,10*ROW('Hygiene Data'!D42))="","",OFFSET('Hygiene Data'!$D$12,0,10*ROW('Hygiene Data'!D42)))</f>
        <v/>
      </c>
      <c r="DQ48" s="271" t="str">
        <f ca="true">+IF(OFFSET('Hygiene Data'!$D$13,0,10*ROW('Hygiene Data'!D42))="","",OFFSET('Hygiene Data'!$D$13,0,10*ROW('Hygiene Data'!D42)))</f>
        <v/>
      </c>
      <c r="DR48" s="271" t="str">
        <f ca="true">+IF(OFFSET('Hygiene Data'!$E$11,0,10*ROW('Hygiene Data'!E42))="","",OFFSET('Hygiene Data'!$E$11,0,10*ROW('Hygiene Data'!E42)))</f>
        <v/>
      </c>
      <c r="DS48" s="271" t="str">
        <f ca="true">+IF(OFFSET('Hygiene Data'!$E$12,0,10*ROW('Hygiene Data'!E42))="","",OFFSET('Hygiene Data'!$E$12,0,10*ROW('Hygiene Data'!E42)))</f>
        <v/>
      </c>
      <c r="DT48" s="271" t="str">
        <f ca="true">+IF(OFFSET('Hygiene Data'!$E$13,0,10*ROW('Hygiene Data'!E42))="","",OFFSET('Hygiene Data'!$E$13,0,10*ROW('Hygiene Data'!E42)))</f>
        <v/>
      </c>
      <c r="DU48" s="271" t="str">
        <f ca="true">+IF(OFFSET('Hygiene Data'!$F$11,0,10*ROW('Hygiene Data'!F42))="","",OFFSET('Hygiene Data'!$F$11,0,10*ROW('Hygiene Data'!F42)))</f>
        <v/>
      </c>
      <c r="DV48" s="271" t="str">
        <f ca="true">+IF(OFFSET('Hygiene Data'!$F$12,0,10*ROW('Hygiene Data'!F42))="","",OFFSET('Hygiene Data'!$F$12,0,10*ROW('Hygiene Data'!F42)))</f>
        <v/>
      </c>
      <c r="DW48" s="271" t="str">
        <f ca="true">+IF(OFFSET('Hygiene Data'!$F$13,0,10*ROW('Hygiene Data'!F42))="","",OFFSET('Hygiene Data'!$F$13,0,10*ROW('Hygiene Data'!F42)))</f>
        <v/>
      </c>
      <c r="DX48" s="271" t="str">
        <f ca="true">+IF(OFFSET('Hygiene Data'!$G$11,0,10*ROW('Hygiene Data'!G42))="","",OFFSET('Hygiene Data'!$G$11,0,10*ROW('Hygiene Data'!G42)))</f>
        <v/>
      </c>
      <c r="DY48" s="271" t="str">
        <f ca="true">+IF(OFFSET('Hygiene Data'!$G$12,0,10*ROW('Hygiene Data'!G42))="","",OFFSET('Hygiene Data'!$G$12,0,10*ROW('Hygiene Data'!G42)))</f>
        <v/>
      </c>
      <c r="DZ48" s="271" t="str">
        <f ca="true">+IF(OFFSET('Hygiene Data'!$G$13,0,10*ROW('Hygiene Data'!G42))="","",OFFSET('Hygiene Data'!$G$13,0,10*ROW('Hygiene Data'!G42)))</f>
        <v/>
      </c>
      <c r="EA48" s="271" t="str">
        <f ca="true">+IF(OFFSET('Hygiene Data'!$H$11,0,10*ROW('Hygiene Data'!H42))="","",OFFSET('Hygiene Data'!$H$11,0,10*ROW('Hygiene Data'!H42)))</f>
        <v/>
      </c>
      <c r="EB48" s="271" t="str">
        <f ca="true">+IF(OFFSET('Hygiene Data'!$H$12,0,10*ROW('Hygiene Data'!H42))="","",OFFSET('Hygiene Data'!$H$12,0,10*ROW('Hygiene Data'!H42)))</f>
        <v/>
      </c>
      <c r="EC48" s="271" t="str">
        <f ca="true">+IF(OFFSET('Hygiene Data'!$H$13,0,10*ROW('Hygiene Data'!H42))="","",OFFSET('Hygiene Data'!$H$13,0,10*ROW('Hygiene Data'!H42)))</f>
        <v/>
      </c>
      <c r="ED48" s="271" t="str">
        <f ca="true">+IF(OFFSET('Hygiene Data'!$I$11,0,10*ROW('Hygiene Data'!I42))="","",OFFSET('Hygiene Data'!$I$11,0,10*ROW('Hygiene Data'!I42)))</f>
        <v/>
      </c>
      <c r="EE48" s="271" t="str">
        <f ca="true">+IF(OFFSET('Hygiene Data'!$I$12,0,10*ROW('Hygiene Data'!I42))="","",OFFSET('Hygiene Data'!$I$12,0,10*ROW('Hygiene Data'!I42)))</f>
        <v/>
      </c>
      <c r="EF48" s="271" t="str">
        <f ca="true">+IF(OFFSET('Hygiene Data'!$I$13,0,10*ROW('Hygiene Data'!I42))="","",OFFSET('Hygiene Data'!$I$13,0,10*ROW('Hygiene Data'!I42)))</f>
        <v/>
      </c>
    </row>
    <row xmlns:x14ac="http://schemas.microsoft.com/office/spreadsheetml/2009/9/ac" r="49" x14ac:dyDescent="0.2">
      <c r="A49" s="35" t="str">
        <f ca="true">+IF(OFFSET('Water Data'!$B$2,0,10*ROW('Water Data'!E43))="","",OFFSET('Water Data'!$B$2,0,10*ROW('Water Data'!E43)))</f>
        <v/>
      </c>
      <c r="B49" s="35" t="str">
        <f ca="true">+IF(OFFSET('Water Data'!$C$2,0,10*ROW('Water Data'!F43))="","",OFFSET('Water Data'!$C$2,0,10*ROW('Water Data'!F43)))</f>
        <v/>
      </c>
      <c r="C49" s="327" t="str">
        <f t="shared" ca="true" si="0"/>
        <v/>
      </c>
      <c r="D49" s="91"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1"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1"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1"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1"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1"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1"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1"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1"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1"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1"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1"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1"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1"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1"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1"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1"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1"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2"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2"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2"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2"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2"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2"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2"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2"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2"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2"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2"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2"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2"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2"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2"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2"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2"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2"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2"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2"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2"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2"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2"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2"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2"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2"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2"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2"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2"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2"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3"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3"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3"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3"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3"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3"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3"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3"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3"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3"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3"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3"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3"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3"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3"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3"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3"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3"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1"/>
      <c r="BS49" s="271" t="str">
        <f ca="true">+IF(OFFSET('Water Data'!$D$27,0,10*ROW('Water Data'!D43))="","",OFFSET('Water Data'!$D$27,0,10*ROW('Water Data'!D43)))</f>
        <v/>
      </c>
      <c r="BT49" s="271" t="str">
        <f ca="true">+IF(OFFSET('Water Data'!$D$28,0,10*ROW('Water Data'!D43))="","",OFFSET('Water Data'!$D$28,0,10*ROW('Water Data'!D43)))</f>
        <v/>
      </c>
      <c r="BU49" s="271" t="str">
        <f ca="true">+IF(OFFSET('Water Data'!$D$29,0,10*ROW('Water Data'!D43))="","",OFFSET('Water Data'!$D$29,0,10*ROW('Water Data'!D43)))</f>
        <v/>
      </c>
      <c r="BV49" s="271" t="str">
        <f ca="true">+IF(OFFSET('Water Data'!$E$27,0,10*ROW('Water Data'!E43))="","",OFFSET('Water Data'!$E$27,0,10*ROW('Water Data'!E43)))</f>
        <v/>
      </c>
      <c r="BW49" s="271" t="str">
        <f ca="true">+IF(OFFSET('Water Data'!$E$28,0,10*ROW('Water Data'!E43))="","",OFFSET('Water Data'!$E$28,0,10*ROW('Water Data'!E43)))</f>
        <v/>
      </c>
      <c r="BX49" s="271" t="str">
        <f ca="true">+IF(OFFSET('Water Data'!$E$29,0,10*ROW('Water Data'!E43))="","",OFFSET('Water Data'!$E$29,0,10*ROW('Water Data'!E43)))</f>
        <v/>
      </c>
      <c r="BY49" s="271" t="str">
        <f ca="true">+IF(OFFSET('Water Data'!$F$27,0,10*ROW('Water Data'!F43))="","",OFFSET('Water Data'!$F$27,0,10*ROW('Water Data'!F43)))</f>
        <v/>
      </c>
      <c r="BZ49" s="271" t="str">
        <f ca="true">+IF(OFFSET('Water Data'!$F$28,0,10*ROW('Water Data'!F43))="","",OFFSET('Water Data'!$F$28,0,10*ROW('Water Data'!F43)))</f>
        <v/>
      </c>
      <c r="CA49" s="271" t="str">
        <f ca="true">+IF(OFFSET('Water Data'!$F$29,0,10*ROW('Water Data'!F43))="","",OFFSET('Water Data'!$F$29,0,10*ROW('Water Data'!F43)))</f>
        <v/>
      </c>
      <c r="CB49" s="271" t="str">
        <f ca="true">+IF(OFFSET('Water Data'!$G$27,0,10*ROW('Water Data'!G43))="","",OFFSET('Water Data'!$G$27,0,10*ROW('Water Data'!G43)))</f>
        <v/>
      </c>
      <c r="CC49" s="271" t="str">
        <f ca="true">+IF(OFFSET('Water Data'!$G$28,0,10*ROW('Water Data'!G43))="","",OFFSET('Water Data'!$G$28,0,10*ROW('Water Data'!G43)))</f>
        <v/>
      </c>
      <c r="CD49" s="271" t="str">
        <f ca="true">+IF(OFFSET('Water Data'!$G$29,0,10*ROW('Water Data'!G43))="","",OFFSET('Water Data'!$G$29,0,10*ROW('Water Data'!G43)))</f>
        <v/>
      </c>
      <c r="CE49" s="271" t="str">
        <f ca="true">+IF(OFFSET('Water Data'!$H$27,0,10*ROW('Water Data'!H43))="","",OFFSET('Water Data'!$H$27,0,10*ROW('Water Data'!H43)))</f>
        <v/>
      </c>
      <c r="CF49" s="271" t="str">
        <f ca="true">+IF(OFFSET('Water Data'!$H$28,0,10*ROW('Water Data'!H43))="","",OFFSET('Water Data'!$H$28,0,10*ROW('Water Data'!H43)))</f>
        <v/>
      </c>
      <c r="CG49" s="271" t="str">
        <f ca="true">+IF(OFFSET('Water Data'!$H$29,0,10*ROW('Water Data'!H43))="","",OFFSET('Water Data'!$H$29,0,10*ROW('Water Data'!H43)))</f>
        <v/>
      </c>
      <c r="CH49" s="271" t="str">
        <f ca="true">+IF(OFFSET('Water Data'!$I$27,0,10*ROW('Water Data'!I43))="","",OFFSET('Water Data'!$I$27,0,10*ROW('Water Data'!I43)))</f>
        <v/>
      </c>
      <c r="CI49" s="271" t="str">
        <f ca="true">+IF(OFFSET('Water Data'!$I$28,0,10*ROW('Water Data'!I43))="","",OFFSET('Water Data'!$I$28,0,10*ROW('Water Data'!I43)))</f>
        <v/>
      </c>
      <c r="CJ49" s="271" t="str">
        <f ca="true">+IF(OFFSET('Water Data'!$I$29,0,10*ROW('Water Data'!I43))="","",OFFSET('Water Data'!$I$29,0,10*ROW('Water Data'!I43)))</f>
        <v/>
      </c>
      <c r="CK49" s="271" t="str">
        <f ca="true">+IF(OFFSET('Sanitation Data'!$D$28,0,10*ROW('Sanitation Data'!D43))="","",OFFSET('Sanitation Data'!$D$28,0,10*ROW('Sanitation Data'!D43)))</f>
        <v/>
      </c>
      <c r="CL49" s="271" t="str">
        <f ca="true">+IF(OFFSET('Sanitation Data'!$D$29,0,10*ROW('Sanitation Data'!D43))="","",OFFSET('Sanitation Data'!$D$29,0,10*ROW('Sanitation Data'!D43)))</f>
        <v/>
      </c>
      <c r="CM49" s="271" t="str">
        <f ca="true">+IF(OFFSET('Sanitation Data'!$D$30,0,10*ROW('Sanitation Data'!D43))="","",OFFSET('Sanitation Data'!$D$30,0,10*ROW('Sanitation Data'!D43)))</f>
        <v/>
      </c>
      <c r="CN49" s="271" t="str">
        <f ca="true">+IF(OFFSET('Sanitation Data'!$D$31,0,10*ROW('Sanitation Data'!D43))="","",OFFSET('Sanitation Data'!$D$31,0,10*ROW('Sanitation Data'!D43)))</f>
        <v/>
      </c>
      <c r="CO49" s="271" t="str">
        <f ca="true">+IF(OFFSET('Sanitation Data'!$D$32,0,10*ROW('Sanitation Data'!D43))="","",OFFSET('Sanitation Data'!$D$32,0,10*ROW('Sanitation Data'!D43)))</f>
        <v/>
      </c>
      <c r="CP49" s="271" t="str">
        <f ca="true">+IF(OFFSET('Sanitation Data'!$E$28,0,10*ROW('Sanitation Data'!E43))="","",OFFSET('Sanitation Data'!$E$28,0,10*ROW('Sanitation Data'!E43)))</f>
        <v/>
      </c>
      <c r="CQ49" s="271" t="str">
        <f ca="true">+IF(OFFSET('Sanitation Data'!$E$29,0,10*ROW('Sanitation Data'!E43))="","",OFFSET('Sanitation Data'!$E$29,0,10*ROW('Sanitation Data'!E43)))</f>
        <v/>
      </c>
      <c r="CR49" s="271" t="str">
        <f ca="true">+IF(OFFSET('Sanitation Data'!$E$30,0,10*ROW('Sanitation Data'!E43))="","",OFFSET('Sanitation Data'!$E$30,0,10*ROW('Sanitation Data'!E43)))</f>
        <v/>
      </c>
      <c r="CS49" s="271" t="str">
        <f ca="true">+IF(OFFSET('Sanitation Data'!$E$31,0,10*ROW('Sanitation Data'!E43))="","",OFFSET('Sanitation Data'!$E$31,0,10*ROW('Sanitation Data'!E43)))</f>
        <v/>
      </c>
      <c r="CT49" s="271" t="str">
        <f ca="true">+IF(OFFSET('Sanitation Data'!$E$32,0,10*ROW('Sanitation Data'!E43))="","",OFFSET('Sanitation Data'!$E$32,0,10*ROW('Sanitation Data'!E43)))</f>
        <v/>
      </c>
      <c r="CU49" s="271" t="str">
        <f ca="true">+IF(OFFSET('Sanitation Data'!$F$28,0,10*ROW('Sanitation Data'!F43))="","",OFFSET('Sanitation Data'!$F$28,0,10*ROW('Sanitation Data'!F43)))</f>
        <v/>
      </c>
      <c r="CV49" s="271" t="str">
        <f ca="true">+IF(OFFSET('Sanitation Data'!$F$29,0,10*ROW('Sanitation Data'!F43))="","",OFFSET('Sanitation Data'!$F$29,0,10*ROW('Sanitation Data'!F43)))</f>
        <v/>
      </c>
      <c r="CW49" s="271" t="str">
        <f ca="true">+IF(OFFSET('Sanitation Data'!$F$30,0,10*ROW('Sanitation Data'!F43))="","",OFFSET('Sanitation Data'!$F$30,0,10*ROW('Sanitation Data'!F43)))</f>
        <v/>
      </c>
      <c r="CX49" s="271" t="str">
        <f ca="true">+IF(OFFSET('Sanitation Data'!$F$31,0,10*ROW('Sanitation Data'!F43))="","",OFFSET('Sanitation Data'!$F$31,0,10*ROW('Sanitation Data'!F43)))</f>
        <v/>
      </c>
      <c r="CY49" s="271" t="str">
        <f ca="true">+IF(OFFSET('Sanitation Data'!$F$32,0,10*ROW('Sanitation Data'!F43))="","",OFFSET('Sanitation Data'!$F$32,0,10*ROW('Sanitation Data'!F43)))</f>
        <v/>
      </c>
      <c r="CZ49" s="271" t="str">
        <f ca="true">+IF(OFFSET('Sanitation Data'!$G$28,0,10*ROW('Sanitation Data'!G43))="","",OFFSET('Sanitation Data'!$G$28,0,10*ROW('Sanitation Data'!G43)))</f>
        <v/>
      </c>
      <c r="DA49" s="271" t="str">
        <f ca="true">+IF(OFFSET('Sanitation Data'!$G$29,0,10*ROW('Sanitation Data'!G43))="","",OFFSET('Sanitation Data'!$G$29,0,10*ROW('Sanitation Data'!G43)))</f>
        <v/>
      </c>
      <c r="DB49" s="271" t="str">
        <f ca="true">+IF(OFFSET('Sanitation Data'!$G$30,0,10*ROW('Sanitation Data'!G43))="","",OFFSET('Sanitation Data'!$G$30,0,10*ROW('Sanitation Data'!G43)))</f>
        <v/>
      </c>
      <c r="DC49" s="271" t="str">
        <f ca="true">+IF(OFFSET('Sanitation Data'!$G$31,0,10*ROW('Sanitation Data'!G43))="","",OFFSET('Sanitation Data'!$G$31,0,10*ROW('Sanitation Data'!G43)))</f>
        <v/>
      </c>
      <c r="DD49" s="271" t="str">
        <f ca="true">+IF(OFFSET('Sanitation Data'!$G$32,0,10*ROW('Sanitation Data'!G43))="","",OFFSET('Sanitation Data'!$G$32,0,10*ROW('Sanitation Data'!G43)))</f>
        <v/>
      </c>
      <c r="DE49" s="271" t="str">
        <f ca="true">+IF(OFFSET('Sanitation Data'!$H$28,0,10*ROW('Sanitation Data'!H43))="","",OFFSET('Sanitation Data'!$H$28,0,10*ROW('Sanitation Data'!H43)))</f>
        <v/>
      </c>
      <c r="DF49" s="271" t="str">
        <f ca="true">+IF(OFFSET('Sanitation Data'!$H$29,0,10*ROW('Sanitation Data'!H43))="","",OFFSET('Sanitation Data'!$H$29,0,10*ROW('Sanitation Data'!H43)))</f>
        <v/>
      </c>
      <c r="DG49" s="271" t="str">
        <f ca="true">+IF(OFFSET('Sanitation Data'!$H$30,0,10*ROW('Sanitation Data'!H43))="","",OFFSET('Sanitation Data'!$H$30,0,10*ROW('Sanitation Data'!H43)))</f>
        <v/>
      </c>
      <c r="DH49" s="271" t="str">
        <f ca="true">+IF(OFFSET('Sanitation Data'!$H$31,0,10*ROW('Sanitation Data'!H43))="","",OFFSET('Sanitation Data'!$H$31,0,10*ROW('Sanitation Data'!H43)))</f>
        <v/>
      </c>
      <c r="DI49" s="271" t="str">
        <f ca="true">+IF(OFFSET('Sanitation Data'!$H$32,0,10*ROW('Sanitation Data'!H43))="","",OFFSET('Sanitation Data'!$H$32,0,10*ROW('Sanitation Data'!H43)))</f>
        <v/>
      </c>
      <c r="DJ49" s="271" t="str">
        <f ca="true">+IF(OFFSET('Sanitation Data'!$I$28,0,10*ROW('Sanitation Data'!I43))="","",OFFSET('Sanitation Data'!$I$28,0,10*ROW('Sanitation Data'!I43)))</f>
        <v/>
      </c>
      <c r="DK49" s="271" t="str">
        <f ca="true">+IF(OFFSET('Sanitation Data'!$I$29,0,10*ROW('Sanitation Data'!I43))="","",OFFSET('Sanitation Data'!$I$29,0,10*ROW('Sanitation Data'!I43)))</f>
        <v/>
      </c>
      <c r="DL49" s="271" t="str">
        <f ca="true">+IF(OFFSET('Sanitation Data'!$I$30,0,10*ROW('Sanitation Data'!I43))="","",OFFSET('Sanitation Data'!$I$30,0,10*ROW('Sanitation Data'!I43)))</f>
        <v/>
      </c>
      <c r="DM49" s="271" t="str">
        <f ca="true">+IF(OFFSET('Sanitation Data'!$I$31,0,10*ROW('Sanitation Data'!I43))="","",OFFSET('Sanitation Data'!$I$31,0,10*ROW('Sanitation Data'!I43)))</f>
        <v/>
      </c>
      <c r="DN49" s="271" t="str">
        <f ca="true">+IF(OFFSET('Sanitation Data'!$I$32,0,10*ROW('Sanitation Data'!I43))="","",OFFSET('Sanitation Data'!$I$32,0,10*ROW('Sanitation Data'!I43)))</f>
        <v/>
      </c>
      <c r="DO49" s="271" t="str">
        <f ca="true">+IF(OFFSET('Hygiene Data'!$D$11,0,10*ROW('Hygiene Data'!D43))="","",OFFSET('Hygiene Data'!$D$11,0,10*ROW('Hygiene Data'!D43)))</f>
        <v/>
      </c>
      <c r="DP49" s="271" t="str">
        <f ca="true">+IF(OFFSET('Hygiene Data'!$D$12,0,10*ROW('Hygiene Data'!D43))="","",OFFSET('Hygiene Data'!$D$12,0,10*ROW('Hygiene Data'!D43)))</f>
        <v/>
      </c>
      <c r="DQ49" s="271" t="str">
        <f ca="true">+IF(OFFSET('Hygiene Data'!$D$13,0,10*ROW('Hygiene Data'!D43))="","",OFFSET('Hygiene Data'!$D$13,0,10*ROW('Hygiene Data'!D43)))</f>
        <v/>
      </c>
      <c r="DR49" s="271" t="str">
        <f ca="true">+IF(OFFSET('Hygiene Data'!$E$11,0,10*ROW('Hygiene Data'!E43))="","",OFFSET('Hygiene Data'!$E$11,0,10*ROW('Hygiene Data'!E43)))</f>
        <v/>
      </c>
      <c r="DS49" s="271" t="str">
        <f ca="true">+IF(OFFSET('Hygiene Data'!$E$12,0,10*ROW('Hygiene Data'!E43))="","",OFFSET('Hygiene Data'!$E$12,0,10*ROW('Hygiene Data'!E43)))</f>
        <v/>
      </c>
      <c r="DT49" s="271" t="str">
        <f ca="true">+IF(OFFSET('Hygiene Data'!$E$13,0,10*ROW('Hygiene Data'!E43))="","",OFFSET('Hygiene Data'!$E$13,0,10*ROW('Hygiene Data'!E43)))</f>
        <v/>
      </c>
      <c r="DU49" s="271" t="str">
        <f ca="true">+IF(OFFSET('Hygiene Data'!$F$11,0,10*ROW('Hygiene Data'!F43))="","",OFFSET('Hygiene Data'!$F$11,0,10*ROW('Hygiene Data'!F43)))</f>
        <v/>
      </c>
      <c r="DV49" s="271" t="str">
        <f ca="true">+IF(OFFSET('Hygiene Data'!$F$12,0,10*ROW('Hygiene Data'!F43))="","",OFFSET('Hygiene Data'!$F$12,0,10*ROW('Hygiene Data'!F43)))</f>
        <v/>
      </c>
      <c r="DW49" s="271" t="str">
        <f ca="true">+IF(OFFSET('Hygiene Data'!$F$13,0,10*ROW('Hygiene Data'!F43))="","",OFFSET('Hygiene Data'!$F$13,0,10*ROW('Hygiene Data'!F43)))</f>
        <v/>
      </c>
      <c r="DX49" s="271" t="str">
        <f ca="true">+IF(OFFSET('Hygiene Data'!$G$11,0,10*ROW('Hygiene Data'!G43))="","",OFFSET('Hygiene Data'!$G$11,0,10*ROW('Hygiene Data'!G43)))</f>
        <v/>
      </c>
      <c r="DY49" s="271" t="str">
        <f ca="true">+IF(OFFSET('Hygiene Data'!$G$12,0,10*ROW('Hygiene Data'!G43))="","",OFFSET('Hygiene Data'!$G$12,0,10*ROW('Hygiene Data'!G43)))</f>
        <v/>
      </c>
      <c r="DZ49" s="271" t="str">
        <f ca="true">+IF(OFFSET('Hygiene Data'!$G$13,0,10*ROW('Hygiene Data'!G43))="","",OFFSET('Hygiene Data'!$G$13,0,10*ROW('Hygiene Data'!G43)))</f>
        <v/>
      </c>
      <c r="EA49" s="271" t="str">
        <f ca="true">+IF(OFFSET('Hygiene Data'!$H$11,0,10*ROW('Hygiene Data'!H43))="","",OFFSET('Hygiene Data'!$H$11,0,10*ROW('Hygiene Data'!H43)))</f>
        <v/>
      </c>
      <c r="EB49" s="271" t="str">
        <f ca="true">+IF(OFFSET('Hygiene Data'!$H$12,0,10*ROW('Hygiene Data'!H43))="","",OFFSET('Hygiene Data'!$H$12,0,10*ROW('Hygiene Data'!H43)))</f>
        <v/>
      </c>
      <c r="EC49" s="271" t="str">
        <f ca="true">+IF(OFFSET('Hygiene Data'!$H$13,0,10*ROW('Hygiene Data'!H43))="","",OFFSET('Hygiene Data'!$H$13,0,10*ROW('Hygiene Data'!H43)))</f>
        <v/>
      </c>
      <c r="ED49" s="271" t="str">
        <f ca="true">+IF(OFFSET('Hygiene Data'!$I$11,0,10*ROW('Hygiene Data'!I43))="","",OFFSET('Hygiene Data'!$I$11,0,10*ROW('Hygiene Data'!I43)))</f>
        <v/>
      </c>
      <c r="EE49" s="271" t="str">
        <f ca="true">+IF(OFFSET('Hygiene Data'!$I$12,0,10*ROW('Hygiene Data'!I43))="","",OFFSET('Hygiene Data'!$I$12,0,10*ROW('Hygiene Data'!I43)))</f>
        <v/>
      </c>
      <c r="EF49" s="271" t="str">
        <f ca="true">+IF(OFFSET('Hygiene Data'!$I$13,0,10*ROW('Hygiene Data'!I43))="","",OFFSET('Hygiene Data'!$I$13,0,10*ROW('Hygiene Data'!I43)))</f>
        <v/>
      </c>
    </row>
    <row xmlns:x14ac="http://schemas.microsoft.com/office/spreadsheetml/2009/9/ac" r="50" x14ac:dyDescent="0.2">
      <c r="A50" s="35" t="str">
        <f ca="true">+IF(OFFSET('Water Data'!$B$2,0,10*ROW('Water Data'!E44))="","",OFFSET('Water Data'!$B$2,0,10*ROW('Water Data'!E44)))</f>
        <v/>
      </c>
      <c r="B50" s="35" t="str">
        <f ca="true">+IF(OFFSET('Water Data'!$C$2,0,10*ROW('Water Data'!F44))="","",OFFSET('Water Data'!$C$2,0,10*ROW('Water Data'!F44)))</f>
        <v/>
      </c>
      <c r="C50" s="327" t="str">
        <f t="shared" ca="true" si="0"/>
        <v/>
      </c>
      <c r="D50" s="91"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1"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1"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1"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1"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1"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1"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1"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1"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1"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1"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1"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1"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1"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1"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1"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1"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1"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2"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2"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2"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2"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2"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2"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2"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2"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2"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2"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2"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2"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2"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2"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2"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2"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2"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2"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2"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2"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2"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2"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2"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2"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2"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2"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2"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2"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2"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2"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3"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3"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3"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3"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3"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3"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3"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3"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3"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3"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3"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3"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3"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3"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3"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3"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3"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3"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1"/>
      <c r="BS50" s="271" t="str">
        <f ca="true">+IF(OFFSET('Water Data'!$D$27,0,10*ROW('Water Data'!D44))="","",OFFSET('Water Data'!$D$27,0,10*ROW('Water Data'!D44)))</f>
        <v/>
      </c>
      <c r="BT50" s="271" t="str">
        <f ca="true">+IF(OFFSET('Water Data'!$D$28,0,10*ROW('Water Data'!D44))="","",OFFSET('Water Data'!$D$28,0,10*ROW('Water Data'!D44)))</f>
        <v/>
      </c>
      <c r="BU50" s="271" t="str">
        <f ca="true">+IF(OFFSET('Water Data'!$D$29,0,10*ROW('Water Data'!D44))="","",OFFSET('Water Data'!$D$29,0,10*ROW('Water Data'!D44)))</f>
        <v/>
      </c>
      <c r="BV50" s="271" t="str">
        <f ca="true">+IF(OFFSET('Water Data'!$E$27,0,10*ROW('Water Data'!E44))="","",OFFSET('Water Data'!$E$27,0,10*ROW('Water Data'!E44)))</f>
        <v/>
      </c>
      <c r="BW50" s="271" t="str">
        <f ca="true">+IF(OFFSET('Water Data'!$E$28,0,10*ROW('Water Data'!E44))="","",OFFSET('Water Data'!$E$28,0,10*ROW('Water Data'!E44)))</f>
        <v/>
      </c>
      <c r="BX50" s="271" t="str">
        <f ca="true">+IF(OFFSET('Water Data'!$E$29,0,10*ROW('Water Data'!E44))="","",OFFSET('Water Data'!$E$29,0,10*ROW('Water Data'!E44)))</f>
        <v/>
      </c>
      <c r="BY50" s="271" t="str">
        <f ca="true">+IF(OFFSET('Water Data'!$F$27,0,10*ROW('Water Data'!F44))="","",OFFSET('Water Data'!$F$27,0,10*ROW('Water Data'!F44)))</f>
        <v/>
      </c>
      <c r="BZ50" s="271" t="str">
        <f ca="true">+IF(OFFSET('Water Data'!$F$28,0,10*ROW('Water Data'!F44))="","",OFFSET('Water Data'!$F$28,0,10*ROW('Water Data'!F44)))</f>
        <v/>
      </c>
      <c r="CA50" s="271" t="str">
        <f ca="true">+IF(OFFSET('Water Data'!$F$29,0,10*ROW('Water Data'!F44))="","",OFFSET('Water Data'!$F$29,0,10*ROW('Water Data'!F44)))</f>
        <v/>
      </c>
      <c r="CB50" s="271" t="str">
        <f ca="true">+IF(OFFSET('Water Data'!$G$27,0,10*ROW('Water Data'!G44))="","",OFFSET('Water Data'!$G$27,0,10*ROW('Water Data'!G44)))</f>
        <v/>
      </c>
      <c r="CC50" s="271" t="str">
        <f ca="true">+IF(OFFSET('Water Data'!$G$28,0,10*ROW('Water Data'!G44))="","",OFFSET('Water Data'!$G$28,0,10*ROW('Water Data'!G44)))</f>
        <v/>
      </c>
      <c r="CD50" s="271" t="str">
        <f ca="true">+IF(OFFSET('Water Data'!$G$29,0,10*ROW('Water Data'!G44))="","",OFFSET('Water Data'!$G$29,0,10*ROW('Water Data'!G44)))</f>
        <v/>
      </c>
      <c r="CE50" s="271" t="str">
        <f ca="true">+IF(OFFSET('Water Data'!$H$27,0,10*ROW('Water Data'!H44))="","",OFFSET('Water Data'!$H$27,0,10*ROW('Water Data'!H44)))</f>
        <v/>
      </c>
      <c r="CF50" s="271" t="str">
        <f ca="true">+IF(OFFSET('Water Data'!$H$28,0,10*ROW('Water Data'!H44))="","",OFFSET('Water Data'!$H$28,0,10*ROW('Water Data'!H44)))</f>
        <v/>
      </c>
      <c r="CG50" s="271" t="str">
        <f ca="true">+IF(OFFSET('Water Data'!$H$29,0,10*ROW('Water Data'!H44))="","",OFFSET('Water Data'!$H$29,0,10*ROW('Water Data'!H44)))</f>
        <v/>
      </c>
      <c r="CH50" s="271" t="str">
        <f ca="true">+IF(OFFSET('Water Data'!$I$27,0,10*ROW('Water Data'!I44))="","",OFFSET('Water Data'!$I$27,0,10*ROW('Water Data'!I44)))</f>
        <v/>
      </c>
      <c r="CI50" s="271" t="str">
        <f ca="true">+IF(OFFSET('Water Data'!$I$28,0,10*ROW('Water Data'!I44))="","",OFFSET('Water Data'!$I$28,0,10*ROW('Water Data'!I44)))</f>
        <v/>
      </c>
      <c r="CJ50" s="271" t="str">
        <f ca="true">+IF(OFFSET('Water Data'!$I$29,0,10*ROW('Water Data'!I44))="","",OFFSET('Water Data'!$I$29,0,10*ROW('Water Data'!I44)))</f>
        <v/>
      </c>
      <c r="CK50" s="271" t="str">
        <f ca="true">+IF(OFFSET('Sanitation Data'!$D$28,0,10*ROW('Sanitation Data'!D44))="","",OFFSET('Sanitation Data'!$D$28,0,10*ROW('Sanitation Data'!D44)))</f>
        <v/>
      </c>
      <c r="CL50" s="271" t="str">
        <f ca="true">+IF(OFFSET('Sanitation Data'!$D$29,0,10*ROW('Sanitation Data'!D44))="","",OFFSET('Sanitation Data'!$D$29,0,10*ROW('Sanitation Data'!D44)))</f>
        <v/>
      </c>
      <c r="CM50" s="271" t="str">
        <f ca="true">+IF(OFFSET('Sanitation Data'!$D$30,0,10*ROW('Sanitation Data'!D44))="","",OFFSET('Sanitation Data'!$D$30,0,10*ROW('Sanitation Data'!D44)))</f>
        <v/>
      </c>
      <c r="CN50" s="271" t="str">
        <f ca="true">+IF(OFFSET('Sanitation Data'!$D$31,0,10*ROW('Sanitation Data'!D44))="","",OFFSET('Sanitation Data'!$D$31,0,10*ROW('Sanitation Data'!D44)))</f>
        <v/>
      </c>
      <c r="CO50" s="271" t="str">
        <f ca="true">+IF(OFFSET('Sanitation Data'!$D$32,0,10*ROW('Sanitation Data'!D44))="","",OFFSET('Sanitation Data'!$D$32,0,10*ROW('Sanitation Data'!D44)))</f>
        <v/>
      </c>
      <c r="CP50" s="271" t="str">
        <f ca="true">+IF(OFFSET('Sanitation Data'!$E$28,0,10*ROW('Sanitation Data'!E44))="","",OFFSET('Sanitation Data'!$E$28,0,10*ROW('Sanitation Data'!E44)))</f>
        <v/>
      </c>
      <c r="CQ50" s="271" t="str">
        <f ca="true">+IF(OFFSET('Sanitation Data'!$E$29,0,10*ROW('Sanitation Data'!E44))="","",OFFSET('Sanitation Data'!$E$29,0,10*ROW('Sanitation Data'!E44)))</f>
        <v/>
      </c>
      <c r="CR50" s="271" t="str">
        <f ca="true">+IF(OFFSET('Sanitation Data'!$E$30,0,10*ROW('Sanitation Data'!E44))="","",OFFSET('Sanitation Data'!$E$30,0,10*ROW('Sanitation Data'!E44)))</f>
        <v/>
      </c>
      <c r="CS50" s="271" t="str">
        <f ca="true">+IF(OFFSET('Sanitation Data'!$E$31,0,10*ROW('Sanitation Data'!E44))="","",OFFSET('Sanitation Data'!$E$31,0,10*ROW('Sanitation Data'!E44)))</f>
        <v/>
      </c>
      <c r="CT50" s="271" t="str">
        <f ca="true">+IF(OFFSET('Sanitation Data'!$E$32,0,10*ROW('Sanitation Data'!E44))="","",OFFSET('Sanitation Data'!$E$32,0,10*ROW('Sanitation Data'!E44)))</f>
        <v/>
      </c>
      <c r="CU50" s="271" t="str">
        <f ca="true">+IF(OFFSET('Sanitation Data'!$F$28,0,10*ROW('Sanitation Data'!F44))="","",OFFSET('Sanitation Data'!$F$28,0,10*ROW('Sanitation Data'!F44)))</f>
        <v/>
      </c>
      <c r="CV50" s="271" t="str">
        <f ca="true">+IF(OFFSET('Sanitation Data'!$F$29,0,10*ROW('Sanitation Data'!F44))="","",OFFSET('Sanitation Data'!$F$29,0,10*ROW('Sanitation Data'!F44)))</f>
        <v/>
      </c>
      <c r="CW50" s="271" t="str">
        <f ca="true">+IF(OFFSET('Sanitation Data'!$F$30,0,10*ROW('Sanitation Data'!F44))="","",OFFSET('Sanitation Data'!$F$30,0,10*ROW('Sanitation Data'!F44)))</f>
        <v/>
      </c>
      <c r="CX50" s="271" t="str">
        <f ca="true">+IF(OFFSET('Sanitation Data'!$F$31,0,10*ROW('Sanitation Data'!F44))="","",OFFSET('Sanitation Data'!$F$31,0,10*ROW('Sanitation Data'!F44)))</f>
        <v/>
      </c>
      <c r="CY50" s="271" t="str">
        <f ca="true">+IF(OFFSET('Sanitation Data'!$F$32,0,10*ROW('Sanitation Data'!F44))="","",OFFSET('Sanitation Data'!$F$32,0,10*ROW('Sanitation Data'!F44)))</f>
        <v/>
      </c>
      <c r="CZ50" s="271" t="str">
        <f ca="true">+IF(OFFSET('Sanitation Data'!$G$28,0,10*ROW('Sanitation Data'!G44))="","",OFFSET('Sanitation Data'!$G$28,0,10*ROW('Sanitation Data'!G44)))</f>
        <v/>
      </c>
      <c r="DA50" s="271" t="str">
        <f ca="true">+IF(OFFSET('Sanitation Data'!$G$29,0,10*ROW('Sanitation Data'!G44))="","",OFFSET('Sanitation Data'!$G$29,0,10*ROW('Sanitation Data'!G44)))</f>
        <v/>
      </c>
      <c r="DB50" s="271" t="str">
        <f ca="true">+IF(OFFSET('Sanitation Data'!$G$30,0,10*ROW('Sanitation Data'!G44))="","",OFFSET('Sanitation Data'!$G$30,0,10*ROW('Sanitation Data'!G44)))</f>
        <v/>
      </c>
      <c r="DC50" s="271" t="str">
        <f ca="true">+IF(OFFSET('Sanitation Data'!$G$31,0,10*ROW('Sanitation Data'!G44))="","",OFFSET('Sanitation Data'!$G$31,0,10*ROW('Sanitation Data'!G44)))</f>
        <v/>
      </c>
      <c r="DD50" s="271" t="str">
        <f ca="true">+IF(OFFSET('Sanitation Data'!$G$32,0,10*ROW('Sanitation Data'!G44))="","",OFFSET('Sanitation Data'!$G$32,0,10*ROW('Sanitation Data'!G44)))</f>
        <v/>
      </c>
      <c r="DE50" s="271" t="str">
        <f ca="true">+IF(OFFSET('Sanitation Data'!$H$28,0,10*ROW('Sanitation Data'!H44))="","",OFFSET('Sanitation Data'!$H$28,0,10*ROW('Sanitation Data'!H44)))</f>
        <v/>
      </c>
      <c r="DF50" s="271" t="str">
        <f ca="true">+IF(OFFSET('Sanitation Data'!$H$29,0,10*ROW('Sanitation Data'!H44))="","",OFFSET('Sanitation Data'!$H$29,0,10*ROW('Sanitation Data'!H44)))</f>
        <v/>
      </c>
      <c r="DG50" s="271" t="str">
        <f ca="true">+IF(OFFSET('Sanitation Data'!$H$30,0,10*ROW('Sanitation Data'!H44))="","",OFFSET('Sanitation Data'!$H$30,0,10*ROW('Sanitation Data'!H44)))</f>
        <v/>
      </c>
      <c r="DH50" s="271" t="str">
        <f ca="true">+IF(OFFSET('Sanitation Data'!$H$31,0,10*ROW('Sanitation Data'!H44))="","",OFFSET('Sanitation Data'!$H$31,0,10*ROW('Sanitation Data'!H44)))</f>
        <v/>
      </c>
      <c r="DI50" s="271" t="str">
        <f ca="true">+IF(OFFSET('Sanitation Data'!$H$32,0,10*ROW('Sanitation Data'!H44))="","",OFFSET('Sanitation Data'!$H$32,0,10*ROW('Sanitation Data'!H44)))</f>
        <v/>
      </c>
      <c r="DJ50" s="271" t="str">
        <f ca="true">+IF(OFFSET('Sanitation Data'!$I$28,0,10*ROW('Sanitation Data'!I44))="","",OFFSET('Sanitation Data'!$I$28,0,10*ROW('Sanitation Data'!I44)))</f>
        <v/>
      </c>
      <c r="DK50" s="271" t="str">
        <f ca="true">+IF(OFFSET('Sanitation Data'!$I$29,0,10*ROW('Sanitation Data'!I44))="","",OFFSET('Sanitation Data'!$I$29,0,10*ROW('Sanitation Data'!I44)))</f>
        <v/>
      </c>
      <c r="DL50" s="271" t="str">
        <f ca="true">+IF(OFFSET('Sanitation Data'!$I$30,0,10*ROW('Sanitation Data'!I44))="","",OFFSET('Sanitation Data'!$I$30,0,10*ROW('Sanitation Data'!I44)))</f>
        <v/>
      </c>
      <c r="DM50" s="271" t="str">
        <f ca="true">+IF(OFFSET('Sanitation Data'!$I$31,0,10*ROW('Sanitation Data'!I44))="","",OFFSET('Sanitation Data'!$I$31,0,10*ROW('Sanitation Data'!I44)))</f>
        <v/>
      </c>
      <c r="DN50" s="271" t="str">
        <f ca="true">+IF(OFFSET('Sanitation Data'!$I$32,0,10*ROW('Sanitation Data'!I44))="","",OFFSET('Sanitation Data'!$I$32,0,10*ROW('Sanitation Data'!I44)))</f>
        <v/>
      </c>
      <c r="DO50" s="271" t="str">
        <f ca="true">+IF(OFFSET('Hygiene Data'!$D$11,0,10*ROW('Hygiene Data'!D44))="","",OFFSET('Hygiene Data'!$D$11,0,10*ROW('Hygiene Data'!D44)))</f>
        <v/>
      </c>
      <c r="DP50" s="271" t="str">
        <f ca="true">+IF(OFFSET('Hygiene Data'!$D$12,0,10*ROW('Hygiene Data'!D44))="","",OFFSET('Hygiene Data'!$D$12,0,10*ROW('Hygiene Data'!D44)))</f>
        <v/>
      </c>
      <c r="DQ50" s="271" t="str">
        <f ca="true">+IF(OFFSET('Hygiene Data'!$D$13,0,10*ROW('Hygiene Data'!D44))="","",OFFSET('Hygiene Data'!$D$13,0,10*ROW('Hygiene Data'!D44)))</f>
        <v/>
      </c>
      <c r="DR50" s="271" t="str">
        <f ca="true">+IF(OFFSET('Hygiene Data'!$E$11,0,10*ROW('Hygiene Data'!E44))="","",OFFSET('Hygiene Data'!$E$11,0,10*ROW('Hygiene Data'!E44)))</f>
        <v/>
      </c>
      <c r="DS50" s="271" t="str">
        <f ca="true">+IF(OFFSET('Hygiene Data'!$E$12,0,10*ROW('Hygiene Data'!E44))="","",OFFSET('Hygiene Data'!$E$12,0,10*ROW('Hygiene Data'!E44)))</f>
        <v/>
      </c>
      <c r="DT50" s="271" t="str">
        <f ca="true">+IF(OFFSET('Hygiene Data'!$E$13,0,10*ROW('Hygiene Data'!E44))="","",OFFSET('Hygiene Data'!$E$13,0,10*ROW('Hygiene Data'!E44)))</f>
        <v/>
      </c>
      <c r="DU50" s="271" t="str">
        <f ca="true">+IF(OFFSET('Hygiene Data'!$F$11,0,10*ROW('Hygiene Data'!F44))="","",OFFSET('Hygiene Data'!$F$11,0,10*ROW('Hygiene Data'!F44)))</f>
        <v/>
      </c>
      <c r="DV50" s="271" t="str">
        <f ca="true">+IF(OFFSET('Hygiene Data'!$F$12,0,10*ROW('Hygiene Data'!F44))="","",OFFSET('Hygiene Data'!$F$12,0,10*ROW('Hygiene Data'!F44)))</f>
        <v/>
      </c>
      <c r="DW50" s="271" t="str">
        <f ca="true">+IF(OFFSET('Hygiene Data'!$F$13,0,10*ROW('Hygiene Data'!F44))="","",OFFSET('Hygiene Data'!$F$13,0,10*ROW('Hygiene Data'!F44)))</f>
        <v/>
      </c>
      <c r="DX50" s="271" t="str">
        <f ca="true">+IF(OFFSET('Hygiene Data'!$G$11,0,10*ROW('Hygiene Data'!G44))="","",OFFSET('Hygiene Data'!$G$11,0,10*ROW('Hygiene Data'!G44)))</f>
        <v/>
      </c>
      <c r="DY50" s="271" t="str">
        <f ca="true">+IF(OFFSET('Hygiene Data'!$G$12,0,10*ROW('Hygiene Data'!G44))="","",OFFSET('Hygiene Data'!$G$12,0,10*ROW('Hygiene Data'!G44)))</f>
        <v/>
      </c>
      <c r="DZ50" s="271" t="str">
        <f ca="true">+IF(OFFSET('Hygiene Data'!$G$13,0,10*ROW('Hygiene Data'!G44))="","",OFFSET('Hygiene Data'!$G$13,0,10*ROW('Hygiene Data'!G44)))</f>
        <v/>
      </c>
      <c r="EA50" s="271" t="str">
        <f ca="true">+IF(OFFSET('Hygiene Data'!$H$11,0,10*ROW('Hygiene Data'!H44))="","",OFFSET('Hygiene Data'!$H$11,0,10*ROW('Hygiene Data'!H44)))</f>
        <v/>
      </c>
      <c r="EB50" s="271" t="str">
        <f ca="true">+IF(OFFSET('Hygiene Data'!$H$12,0,10*ROW('Hygiene Data'!H44))="","",OFFSET('Hygiene Data'!$H$12,0,10*ROW('Hygiene Data'!H44)))</f>
        <v/>
      </c>
      <c r="EC50" s="271" t="str">
        <f ca="true">+IF(OFFSET('Hygiene Data'!$H$13,0,10*ROW('Hygiene Data'!H44))="","",OFFSET('Hygiene Data'!$H$13,0,10*ROW('Hygiene Data'!H44)))</f>
        <v/>
      </c>
      <c r="ED50" s="271" t="str">
        <f ca="true">+IF(OFFSET('Hygiene Data'!$I$11,0,10*ROW('Hygiene Data'!I44))="","",OFFSET('Hygiene Data'!$I$11,0,10*ROW('Hygiene Data'!I44)))</f>
        <v/>
      </c>
      <c r="EE50" s="271" t="str">
        <f ca="true">+IF(OFFSET('Hygiene Data'!$I$12,0,10*ROW('Hygiene Data'!I44))="","",OFFSET('Hygiene Data'!$I$12,0,10*ROW('Hygiene Data'!I44)))</f>
        <v/>
      </c>
      <c r="EF50" s="271" t="str">
        <f ca="true">+IF(OFFSET('Hygiene Data'!$I$13,0,10*ROW('Hygiene Data'!I44))="","",OFFSET('Hygiene Data'!$I$13,0,10*ROW('Hygiene Data'!I44)))</f>
        <v/>
      </c>
    </row>
    <row xmlns:x14ac="http://schemas.microsoft.com/office/spreadsheetml/2009/9/ac" r="51" x14ac:dyDescent="0.2">
      <c r="A51" s="35" t="str">
        <f ca="true">+IF(OFFSET('Water Data'!$B$2,0,10*ROW('Water Data'!E45))="","",OFFSET('Water Data'!$B$2,0,10*ROW('Water Data'!E45)))</f>
        <v/>
      </c>
      <c r="B51" s="35" t="str">
        <f ca="true">+IF(OFFSET('Water Data'!$C$2,0,10*ROW('Water Data'!F45))="","",OFFSET('Water Data'!$C$2,0,10*ROW('Water Data'!F45)))</f>
        <v/>
      </c>
      <c r="C51" s="327" t="str">
        <f t="shared" ca="true" si="0"/>
        <v/>
      </c>
      <c r="D51" s="91"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1"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1"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1"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1"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1"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1"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1"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1"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1"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1"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1"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1"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1"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1"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1"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1"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1"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2"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2"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2"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2"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2"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2"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2"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2"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2"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2"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2"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2"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2"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2"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2"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2"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2"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2"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2"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2"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2"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2"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2"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2"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2"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2"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2"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2"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2"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2"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3"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3"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3"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3"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3"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3"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3"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3"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3"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3"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3"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3"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3"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3"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3"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3"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3"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3"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1"/>
      <c r="BS51" s="271" t="str">
        <f ca="true">+IF(OFFSET('Water Data'!$D$27,0,10*ROW('Water Data'!D45))="","",OFFSET('Water Data'!$D$27,0,10*ROW('Water Data'!D45)))</f>
        <v/>
      </c>
      <c r="BT51" s="271" t="str">
        <f ca="true">+IF(OFFSET('Water Data'!$D$28,0,10*ROW('Water Data'!D45))="","",OFFSET('Water Data'!$D$28,0,10*ROW('Water Data'!D45)))</f>
        <v/>
      </c>
      <c r="BU51" s="271" t="str">
        <f ca="true">+IF(OFFSET('Water Data'!$D$29,0,10*ROW('Water Data'!D45))="","",OFFSET('Water Data'!$D$29,0,10*ROW('Water Data'!D45)))</f>
        <v/>
      </c>
      <c r="BV51" s="271" t="str">
        <f ca="true">+IF(OFFSET('Water Data'!$E$27,0,10*ROW('Water Data'!E45))="","",OFFSET('Water Data'!$E$27,0,10*ROW('Water Data'!E45)))</f>
        <v/>
      </c>
      <c r="BW51" s="271" t="str">
        <f ca="true">+IF(OFFSET('Water Data'!$E$28,0,10*ROW('Water Data'!E45))="","",OFFSET('Water Data'!$E$28,0,10*ROW('Water Data'!E45)))</f>
        <v/>
      </c>
      <c r="BX51" s="271" t="str">
        <f ca="true">+IF(OFFSET('Water Data'!$E$29,0,10*ROW('Water Data'!E45))="","",OFFSET('Water Data'!$E$29,0,10*ROW('Water Data'!E45)))</f>
        <v/>
      </c>
      <c r="BY51" s="271" t="str">
        <f ca="true">+IF(OFFSET('Water Data'!$F$27,0,10*ROW('Water Data'!F45))="","",OFFSET('Water Data'!$F$27,0,10*ROW('Water Data'!F45)))</f>
        <v/>
      </c>
      <c r="BZ51" s="271" t="str">
        <f ca="true">+IF(OFFSET('Water Data'!$F$28,0,10*ROW('Water Data'!F45))="","",OFFSET('Water Data'!$F$28,0,10*ROW('Water Data'!F45)))</f>
        <v/>
      </c>
      <c r="CA51" s="271" t="str">
        <f ca="true">+IF(OFFSET('Water Data'!$F$29,0,10*ROW('Water Data'!F45))="","",OFFSET('Water Data'!$F$29,0,10*ROW('Water Data'!F45)))</f>
        <v/>
      </c>
      <c r="CB51" s="271" t="str">
        <f ca="true">+IF(OFFSET('Water Data'!$G$27,0,10*ROW('Water Data'!G45))="","",OFFSET('Water Data'!$G$27,0,10*ROW('Water Data'!G45)))</f>
        <v/>
      </c>
      <c r="CC51" s="271" t="str">
        <f ca="true">+IF(OFFSET('Water Data'!$G$28,0,10*ROW('Water Data'!G45))="","",OFFSET('Water Data'!$G$28,0,10*ROW('Water Data'!G45)))</f>
        <v/>
      </c>
      <c r="CD51" s="271" t="str">
        <f ca="true">+IF(OFFSET('Water Data'!$G$29,0,10*ROW('Water Data'!G45))="","",OFFSET('Water Data'!$G$29,0,10*ROW('Water Data'!G45)))</f>
        <v/>
      </c>
      <c r="CE51" s="271" t="str">
        <f ca="true">+IF(OFFSET('Water Data'!$H$27,0,10*ROW('Water Data'!H45))="","",OFFSET('Water Data'!$H$27,0,10*ROW('Water Data'!H45)))</f>
        <v/>
      </c>
      <c r="CF51" s="271" t="str">
        <f ca="true">+IF(OFFSET('Water Data'!$H$28,0,10*ROW('Water Data'!H45))="","",OFFSET('Water Data'!$H$28,0,10*ROW('Water Data'!H45)))</f>
        <v/>
      </c>
      <c r="CG51" s="271" t="str">
        <f ca="true">+IF(OFFSET('Water Data'!$H$29,0,10*ROW('Water Data'!H45))="","",OFFSET('Water Data'!$H$29,0,10*ROW('Water Data'!H45)))</f>
        <v/>
      </c>
      <c r="CH51" s="271" t="str">
        <f ca="true">+IF(OFFSET('Water Data'!$I$27,0,10*ROW('Water Data'!I45))="","",OFFSET('Water Data'!$I$27,0,10*ROW('Water Data'!I45)))</f>
        <v/>
      </c>
      <c r="CI51" s="271" t="str">
        <f ca="true">+IF(OFFSET('Water Data'!$I$28,0,10*ROW('Water Data'!I45))="","",OFFSET('Water Data'!$I$28,0,10*ROW('Water Data'!I45)))</f>
        <v/>
      </c>
      <c r="CJ51" s="271" t="str">
        <f ca="true">+IF(OFFSET('Water Data'!$I$29,0,10*ROW('Water Data'!I45))="","",OFFSET('Water Data'!$I$29,0,10*ROW('Water Data'!I45)))</f>
        <v/>
      </c>
      <c r="CK51" s="271" t="str">
        <f ca="true">+IF(OFFSET('Sanitation Data'!$D$28,0,10*ROW('Sanitation Data'!D45))="","",OFFSET('Sanitation Data'!$D$28,0,10*ROW('Sanitation Data'!D45)))</f>
        <v/>
      </c>
      <c r="CL51" s="271" t="str">
        <f ca="true">+IF(OFFSET('Sanitation Data'!$D$29,0,10*ROW('Sanitation Data'!D45))="","",OFFSET('Sanitation Data'!$D$29,0,10*ROW('Sanitation Data'!D45)))</f>
        <v/>
      </c>
      <c r="CM51" s="271" t="str">
        <f ca="true">+IF(OFFSET('Sanitation Data'!$D$30,0,10*ROW('Sanitation Data'!D45))="","",OFFSET('Sanitation Data'!$D$30,0,10*ROW('Sanitation Data'!D45)))</f>
        <v/>
      </c>
      <c r="CN51" s="271" t="str">
        <f ca="true">+IF(OFFSET('Sanitation Data'!$D$31,0,10*ROW('Sanitation Data'!D45))="","",OFFSET('Sanitation Data'!$D$31,0,10*ROW('Sanitation Data'!D45)))</f>
        <v/>
      </c>
      <c r="CO51" s="271" t="str">
        <f ca="true">+IF(OFFSET('Sanitation Data'!$D$32,0,10*ROW('Sanitation Data'!D45))="","",OFFSET('Sanitation Data'!$D$32,0,10*ROW('Sanitation Data'!D45)))</f>
        <v/>
      </c>
      <c r="CP51" s="271" t="str">
        <f ca="true">+IF(OFFSET('Sanitation Data'!$E$28,0,10*ROW('Sanitation Data'!E45))="","",OFFSET('Sanitation Data'!$E$28,0,10*ROW('Sanitation Data'!E45)))</f>
        <v/>
      </c>
      <c r="CQ51" s="271" t="str">
        <f ca="true">+IF(OFFSET('Sanitation Data'!$E$29,0,10*ROW('Sanitation Data'!E45))="","",OFFSET('Sanitation Data'!$E$29,0,10*ROW('Sanitation Data'!E45)))</f>
        <v/>
      </c>
      <c r="CR51" s="271" t="str">
        <f ca="true">+IF(OFFSET('Sanitation Data'!$E$30,0,10*ROW('Sanitation Data'!E45))="","",OFFSET('Sanitation Data'!$E$30,0,10*ROW('Sanitation Data'!E45)))</f>
        <v/>
      </c>
      <c r="CS51" s="271" t="str">
        <f ca="true">+IF(OFFSET('Sanitation Data'!$E$31,0,10*ROW('Sanitation Data'!E45))="","",OFFSET('Sanitation Data'!$E$31,0,10*ROW('Sanitation Data'!E45)))</f>
        <v/>
      </c>
      <c r="CT51" s="271" t="str">
        <f ca="true">+IF(OFFSET('Sanitation Data'!$E$32,0,10*ROW('Sanitation Data'!E45))="","",OFFSET('Sanitation Data'!$E$32,0,10*ROW('Sanitation Data'!E45)))</f>
        <v/>
      </c>
      <c r="CU51" s="271" t="str">
        <f ca="true">+IF(OFFSET('Sanitation Data'!$F$28,0,10*ROW('Sanitation Data'!F45))="","",OFFSET('Sanitation Data'!$F$28,0,10*ROW('Sanitation Data'!F45)))</f>
        <v/>
      </c>
      <c r="CV51" s="271" t="str">
        <f ca="true">+IF(OFFSET('Sanitation Data'!$F$29,0,10*ROW('Sanitation Data'!F45))="","",OFFSET('Sanitation Data'!$F$29,0,10*ROW('Sanitation Data'!F45)))</f>
        <v/>
      </c>
      <c r="CW51" s="271" t="str">
        <f ca="true">+IF(OFFSET('Sanitation Data'!$F$30,0,10*ROW('Sanitation Data'!F45))="","",OFFSET('Sanitation Data'!$F$30,0,10*ROW('Sanitation Data'!F45)))</f>
        <v/>
      </c>
      <c r="CX51" s="271" t="str">
        <f ca="true">+IF(OFFSET('Sanitation Data'!$F$31,0,10*ROW('Sanitation Data'!F45))="","",OFFSET('Sanitation Data'!$F$31,0,10*ROW('Sanitation Data'!F45)))</f>
        <v/>
      </c>
      <c r="CY51" s="271" t="str">
        <f ca="true">+IF(OFFSET('Sanitation Data'!$F$32,0,10*ROW('Sanitation Data'!F45))="","",OFFSET('Sanitation Data'!$F$32,0,10*ROW('Sanitation Data'!F45)))</f>
        <v/>
      </c>
      <c r="CZ51" s="271" t="str">
        <f ca="true">+IF(OFFSET('Sanitation Data'!$G$28,0,10*ROW('Sanitation Data'!G45))="","",OFFSET('Sanitation Data'!$G$28,0,10*ROW('Sanitation Data'!G45)))</f>
        <v/>
      </c>
      <c r="DA51" s="271" t="str">
        <f ca="true">+IF(OFFSET('Sanitation Data'!$G$29,0,10*ROW('Sanitation Data'!G45))="","",OFFSET('Sanitation Data'!$G$29,0,10*ROW('Sanitation Data'!G45)))</f>
        <v/>
      </c>
      <c r="DB51" s="271" t="str">
        <f ca="true">+IF(OFFSET('Sanitation Data'!$G$30,0,10*ROW('Sanitation Data'!G45))="","",OFFSET('Sanitation Data'!$G$30,0,10*ROW('Sanitation Data'!G45)))</f>
        <v/>
      </c>
      <c r="DC51" s="271" t="str">
        <f ca="true">+IF(OFFSET('Sanitation Data'!$G$31,0,10*ROW('Sanitation Data'!G45))="","",OFFSET('Sanitation Data'!$G$31,0,10*ROW('Sanitation Data'!G45)))</f>
        <v/>
      </c>
      <c r="DD51" s="271" t="str">
        <f ca="true">+IF(OFFSET('Sanitation Data'!$G$32,0,10*ROW('Sanitation Data'!G45))="","",OFFSET('Sanitation Data'!$G$32,0,10*ROW('Sanitation Data'!G45)))</f>
        <v/>
      </c>
      <c r="DE51" s="271" t="str">
        <f ca="true">+IF(OFFSET('Sanitation Data'!$H$28,0,10*ROW('Sanitation Data'!H45))="","",OFFSET('Sanitation Data'!$H$28,0,10*ROW('Sanitation Data'!H45)))</f>
        <v/>
      </c>
      <c r="DF51" s="271" t="str">
        <f ca="true">+IF(OFFSET('Sanitation Data'!$H$29,0,10*ROW('Sanitation Data'!H45))="","",OFFSET('Sanitation Data'!$H$29,0,10*ROW('Sanitation Data'!H45)))</f>
        <v/>
      </c>
      <c r="DG51" s="271" t="str">
        <f ca="true">+IF(OFFSET('Sanitation Data'!$H$30,0,10*ROW('Sanitation Data'!H45))="","",OFFSET('Sanitation Data'!$H$30,0,10*ROW('Sanitation Data'!H45)))</f>
        <v/>
      </c>
      <c r="DH51" s="271" t="str">
        <f ca="true">+IF(OFFSET('Sanitation Data'!$H$31,0,10*ROW('Sanitation Data'!H45))="","",OFFSET('Sanitation Data'!$H$31,0,10*ROW('Sanitation Data'!H45)))</f>
        <v/>
      </c>
      <c r="DI51" s="271" t="str">
        <f ca="true">+IF(OFFSET('Sanitation Data'!$H$32,0,10*ROW('Sanitation Data'!H45))="","",OFFSET('Sanitation Data'!$H$32,0,10*ROW('Sanitation Data'!H45)))</f>
        <v/>
      </c>
      <c r="DJ51" s="271" t="str">
        <f ca="true">+IF(OFFSET('Sanitation Data'!$I$28,0,10*ROW('Sanitation Data'!I45))="","",OFFSET('Sanitation Data'!$I$28,0,10*ROW('Sanitation Data'!I45)))</f>
        <v/>
      </c>
      <c r="DK51" s="271" t="str">
        <f ca="true">+IF(OFFSET('Sanitation Data'!$I$29,0,10*ROW('Sanitation Data'!I45))="","",OFFSET('Sanitation Data'!$I$29,0,10*ROW('Sanitation Data'!I45)))</f>
        <v/>
      </c>
      <c r="DL51" s="271" t="str">
        <f ca="true">+IF(OFFSET('Sanitation Data'!$I$30,0,10*ROW('Sanitation Data'!I45))="","",OFFSET('Sanitation Data'!$I$30,0,10*ROW('Sanitation Data'!I45)))</f>
        <v/>
      </c>
      <c r="DM51" s="271" t="str">
        <f ca="true">+IF(OFFSET('Sanitation Data'!$I$31,0,10*ROW('Sanitation Data'!I45))="","",OFFSET('Sanitation Data'!$I$31,0,10*ROW('Sanitation Data'!I45)))</f>
        <v/>
      </c>
      <c r="DN51" s="271" t="str">
        <f ca="true">+IF(OFFSET('Sanitation Data'!$I$32,0,10*ROW('Sanitation Data'!I45))="","",OFFSET('Sanitation Data'!$I$32,0,10*ROW('Sanitation Data'!I45)))</f>
        <v/>
      </c>
      <c r="DO51" s="271" t="str">
        <f ca="true">+IF(OFFSET('Hygiene Data'!$D$11,0,10*ROW('Hygiene Data'!D45))="","",OFFSET('Hygiene Data'!$D$11,0,10*ROW('Hygiene Data'!D45)))</f>
        <v/>
      </c>
      <c r="DP51" s="271" t="str">
        <f ca="true">+IF(OFFSET('Hygiene Data'!$D$12,0,10*ROW('Hygiene Data'!D45))="","",OFFSET('Hygiene Data'!$D$12,0,10*ROW('Hygiene Data'!D45)))</f>
        <v/>
      </c>
      <c r="DQ51" s="271" t="str">
        <f ca="true">+IF(OFFSET('Hygiene Data'!$D$13,0,10*ROW('Hygiene Data'!D45))="","",OFFSET('Hygiene Data'!$D$13,0,10*ROW('Hygiene Data'!D45)))</f>
        <v/>
      </c>
      <c r="DR51" s="271" t="str">
        <f ca="true">+IF(OFFSET('Hygiene Data'!$E$11,0,10*ROW('Hygiene Data'!E45))="","",OFFSET('Hygiene Data'!$E$11,0,10*ROW('Hygiene Data'!E45)))</f>
        <v/>
      </c>
      <c r="DS51" s="271" t="str">
        <f ca="true">+IF(OFFSET('Hygiene Data'!$E$12,0,10*ROW('Hygiene Data'!E45))="","",OFFSET('Hygiene Data'!$E$12,0,10*ROW('Hygiene Data'!E45)))</f>
        <v/>
      </c>
      <c r="DT51" s="271" t="str">
        <f ca="true">+IF(OFFSET('Hygiene Data'!$E$13,0,10*ROW('Hygiene Data'!E45))="","",OFFSET('Hygiene Data'!$E$13,0,10*ROW('Hygiene Data'!E45)))</f>
        <v/>
      </c>
      <c r="DU51" s="271" t="str">
        <f ca="true">+IF(OFFSET('Hygiene Data'!$F$11,0,10*ROW('Hygiene Data'!F45))="","",OFFSET('Hygiene Data'!$F$11,0,10*ROW('Hygiene Data'!F45)))</f>
        <v/>
      </c>
      <c r="DV51" s="271" t="str">
        <f ca="true">+IF(OFFSET('Hygiene Data'!$F$12,0,10*ROW('Hygiene Data'!F45))="","",OFFSET('Hygiene Data'!$F$12,0,10*ROW('Hygiene Data'!F45)))</f>
        <v/>
      </c>
      <c r="DW51" s="271" t="str">
        <f ca="true">+IF(OFFSET('Hygiene Data'!$F$13,0,10*ROW('Hygiene Data'!F45))="","",OFFSET('Hygiene Data'!$F$13,0,10*ROW('Hygiene Data'!F45)))</f>
        <v/>
      </c>
      <c r="DX51" s="271" t="str">
        <f ca="true">+IF(OFFSET('Hygiene Data'!$G$11,0,10*ROW('Hygiene Data'!G45))="","",OFFSET('Hygiene Data'!$G$11,0,10*ROW('Hygiene Data'!G45)))</f>
        <v/>
      </c>
      <c r="DY51" s="271" t="str">
        <f ca="true">+IF(OFFSET('Hygiene Data'!$G$12,0,10*ROW('Hygiene Data'!G45))="","",OFFSET('Hygiene Data'!$G$12,0,10*ROW('Hygiene Data'!G45)))</f>
        <v/>
      </c>
      <c r="DZ51" s="271" t="str">
        <f ca="true">+IF(OFFSET('Hygiene Data'!$G$13,0,10*ROW('Hygiene Data'!G45))="","",OFFSET('Hygiene Data'!$G$13,0,10*ROW('Hygiene Data'!G45)))</f>
        <v/>
      </c>
      <c r="EA51" s="271" t="str">
        <f ca="true">+IF(OFFSET('Hygiene Data'!$H$11,0,10*ROW('Hygiene Data'!H45))="","",OFFSET('Hygiene Data'!$H$11,0,10*ROW('Hygiene Data'!H45)))</f>
        <v/>
      </c>
      <c r="EB51" s="271" t="str">
        <f ca="true">+IF(OFFSET('Hygiene Data'!$H$12,0,10*ROW('Hygiene Data'!H45))="","",OFFSET('Hygiene Data'!$H$12,0,10*ROW('Hygiene Data'!H45)))</f>
        <v/>
      </c>
      <c r="EC51" s="271" t="str">
        <f ca="true">+IF(OFFSET('Hygiene Data'!$H$13,0,10*ROW('Hygiene Data'!H45))="","",OFFSET('Hygiene Data'!$H$13,0,10*ROW('Hygiene Data'!H45)))</f>
        <v/>
      </c>
      <c r="ED51" s="271" t="str">
        <f ca="true">+IF(OFFSET('Hygiene Data'!$I$11,0,10*ROW('Hygiene Data'!I45))="","",OFFSET('Hygiene Data'!$I$11,0,10*ROW('Hygiene Data'!I45)))</f>
        <v/>
      </c>
      <c r="EE51" s="271" t="str">
        <f ca="true">+IF(OFFSET('Hygiene Data'!$I$12,0,10*ROW('Hygiene Data'!I45))="","",OFFSET('Hygiene Data'!$I$12,0,10*ROW('Hygiene Data'!I45)))</f>
        <v/>
      </c>
      <c r="EF51" s="271" t="str">
        <f ca="true">+IF(OFFSET('Hygiene Data'!$I$13,0,10*ROW('Hygiene Data'!I45))="","",OFFSET('Hygiene Data'!$I$13,0,10*ROW('Hygiene Data'!I45)))</f>
        <v/>
      </c>
    </row>
    <row xmlns:x14ac="http://schemas.microsoft.com/office/spreadsheetml/2009/9/ac" r="52" x14ac:dyDescent="0.2">
      <c r="A52" s="35" t="str">
        <f ca="true">+IF(OFFSET('Water Data'!$B$2,0,10*ROW('Water Data'!E46))="","",OFFSET('Water Data'!$B$2,0,10*ROW('Water Data'!E46)))</f>
        <v/>
      </c>
      <c r="B52" s="35" t="str">
        <f ca="true">+IF(OFFSET('Water Data'!$C$2,0,10*ROW('Water Data'!F46))="","",OFFSET('Water Data'!$C$2,0,10*ROW('Water Data'!F46)))</f>
        <v/>
      </c>
      <c r="C52" s="327" t="str">
        <f t="shared" ca="true" si="0"/>
        <v/>
      </c>
      <c r="D52" s="91"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1"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1"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1"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1"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1"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1"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1"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1"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1"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1"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1"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1"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1"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1"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1"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1"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1"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2"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2"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2"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2"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2"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2"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2"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2"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2"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2"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2"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2"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2"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2"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2"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2"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2"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2"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2"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2"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2"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2"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2"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2"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2"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2"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2"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2"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2"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2"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3"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3"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3"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3"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3"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3"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3"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3"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3"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3"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3"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3"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3"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3"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3"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3"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3"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3"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1"/>
      <c r="BS52" s="271" t="str">
        <f ca="true">+IF(OFFSET('Water Data'!$D$27,0,10*ROW('Water Data'!D46))="","",OFFSET('Water Data'!$D$27,0,10*ROW('Water Data'!D46)))</f>
        <v/>
      </c>
      <c r="BT52" s="271" t="str">
        <f ca="true">+IF(OFFSET('Water Data'!$D$28,0,10*ROW('Water Data'!D46))="","",OFFSET('Water Data'!$D$28,0,10*ROW('Water Data'!D46)))</f>
        <v/>
      </c>
      <c r="BU52" s="271" t="str">
        <f ca="true">+IF(OFFSET('Water Data'!$D$29,0,10*ROW('Water Data'!D46))="","",OFFSET('Water Data'!$D$29,0,10*ROW('Water Data'!D46)))</f>
        <v/>
      </c>
      <c r="BV52" s="271" t="str">
        <f ca="true">+IF(OFFSET('Water Data'!$E$27,0,10*ROW('Water Data'!E46))="","",OFFSET('Water Data'!$E$27,0,10*ROW('Water Data'!E46)))</f>
        <v/>
      </c>
      <c r="BW52" s="271" t="str">
        <f ca="true">+IF(OFFSET('Water Data'!$E$28,0,10*ROW('Water Data'!E46))="","",OFFSET('Water Data'!$E$28,0,10*ROW('Water Data'!E46)))</f>
        <v/>
      </c>
      <c r="BX52" s="271" t="str">
        <f ca="true">+IF(OFFSET('Water Data'!$E$29,0,10*ROW('Water Data'!E46))="","",OFFSET('Water Data'!$E$29,0,10*ROW('Water Data'!E46)))</f>
        <v/>
      </c>
      <c r="BY52" s="271" t="str">
        <f ca="true">+IF(OFFSET('Water Data'!$F$27,0,10*ROW('Water Data'!F46))="","",OFFSET('Water Data'!$F$27,0,10*ROW('Water Data'!F46)))</f>
        <v/>
      </c>
      <c r="BZ52" s="271" t="str">
        <f ca="true">+IF(OFFSET('Water Data'!$F$28,0,10*ROW('Water Data'!F46))="","",OFFSET('Water Data'!$F$28,0,10*ROW('Water Data'!F46)))</f>
        <v/>
      </c>
      <c r="CA52" s="271" t="str">
        <f ca="true">+IF(OFFSET('Water Data'!$F$29,0,10*ROW('Water Data'!F46))="","",OFFSET('Water Data'!$F$29,0,10*ROW('Water Data'!F46)))</f>
        <v/>
      </c>
      <c r="CB52" s="271" t="str">
        <f ca="true">+IF(OFFSET('Water Data'!$G$27,0,10*ROW('Water Data'!G46))="","",OFFSET('Water Data'!$G$27,0,10*ROW('Water Data'!G46)))</f>
        <v/>
      </c>
      <c r="CC52" s="271" t="str">
        <f ca="true">+IF(OFFSET('Water Data'!$G$28,0,10*ROW('Water Data'!G46))="","",OFFSET('Water Data'!$G$28,0,10*ROW('Water Data'!G46)))</f>
        <v/>
      </c>
      <c r="CD52" s="271" t="str">
        <f ca="true">+IF(OFFSET('Water Data'!$G$29,0,10*ROW('Water Data'!G46))="","",OFFSET('Water Data'!$G$29,0,10*ROW('Water Data'!G46)))</f>
        <v/>
      </c>
      <c r="CE52" s="271" t="str">
        <f ca="true">+IF(OFFSET('Water Data'!$H$27,0,10*ROW('Water Data'!H46))="","",OFFSET('Water Data'!$H$27,0,10*ROW('Water Data'!H46)))</f>
        <v/>
      </c>
      <c r="CF52" s="271" t="str">
        <f ca="true">+IF(OFFSET('Water Data'!$H$28,0,10*ROW('Water Data'!H46))="","",OFFSET('Water Data'!$H$28,0,10*ROW('Water Data'!H46)))</f>
        <v/>
      </c>
      <c r="CG52" s="271" t="str">
        <f ca="true">+IF(OFFSET('Water Data'!$H$29,0,10*ROW('Water Data'!H46))="","",OFFSET('Water Data'!$H$29,0,10*ROW('Water Data'!H46)))</f>
        <v/>
      </c>
      <c r="CH52" s="271" t="str">
        <f ca="true">+IF(OFFSET('Water Data'!$I$27,0,10*ROW('Water Data'!I46))="","",OFFSET('Water Data'!$I$27,0,10*ROW('Water Data'!I46)))</f>
        <v/>
      </c>
      <c r="CI52" s="271" t="str">
        <f ca="true">+IF(OFFSET('Water Data'!$I$28,0,10*ROW('Water Data'!I46))="","",OFFSET('Water Data'!$I$28,0,10*ROW('Water Data'!I46)))</f>
        <v/>
      </c>
      <c r="CJ52" s="271" t="str">
        <f ca="true">+IF(OFFSET('Water Data'!$I$29,0,10*ROW('Water Data'!I46))="","",OFFSET('Water Data'!$I$29,0,10*ROW('Water Data'!I46)))</f>
        <v/>
      </c>
      <c r="CK52" s="271" t="str">
        <f ca="true">+IF(OFFSET('Sanitation Data'!$D$28,0,10*ROW('Sanitation Data'!D46))="","",OFFSET('Sanitation Data'!$D$28,0,10*ROW('Sanitation Data'!D46)))</f>
        <v/>
      </c>
      <c r="CL52" s="271" t="str">
        <f ca="true">+IF(OFFSET('Sanitation Data'!$D$29,0,10*ROW('Sanitation Data'!D46))="","",OFFSET('Sanitation Data'!$D$29,0,10*ROW('Sanitation Data'!D46)))</f>
        <v/>
      </c>
      <c r="CM52" s="271" t="str">
        <f ca="true">+IF(OFFSET('Sanitation Data'!$D$30,0,10*ROW('Sanitation Data'!D46))="","",OFFSET('Sanitation Data'!$D$30,0,10*ROW('Sanitation Data'!D46)))</f>
        <v/>
      </c>
      <c r="CN52" s="271" t="str">
        <f ca="true">+IF(OFFSET('Sanitation Data'!$D$31,0,10*ROW('Sanitation Data'!D46))="","",OFFSET('Sanitation Data'!$D$31,0,10*ROW('Sanitation Data'!D46)))</f>
        <v/>
      </c>
      <c r="CO52" s="271" t="str">
        <f ca="true">+IF(OFFSET('Sanitation Data'!$D$32,0,10*ROW('Sanitation Data'!D46))="","",OFFSET('Sanitation Data'!$D$32,0,10*ROW('Sanitation Data'!D46)))</f>
        <v/>
      </c>
      <c r="CP52" s="271" t="str">
        <f ca="true">+IF(OFFSET('Sanitation Data'!$E$28,0,10*ROW('Sanitation Data'!E46))="","",OFFSET('Sanitation Data'!$E$28,0,10*ROW('Sanitation Data'!E46)))</f>
        <v/>
      </c>
      <c r="CQ52" s="271" t="str">
        <f ca="true">+IF(OFFSET('Sanitation Data'!$E$29,0,10*ROW('Sanitation Data'!E46))="","",OFFSET('Sanitation Data'!$E$29,0,10*ROW('Sanitation Data'!E46)))</f>
        <v/>
      </c>
      <c r="CR52" s="271" t="str">
        <f ca="true">+IF(OFFSET('Sanitation Data'!$E$30,0,10*ROW('Sanitation Data'!E46))="","",OFFSET('Sanitation Data'!$E$30,0,10*ROW('Sanitation Data'!E46)))</f>
        <v/>
      </c>
      <c r="CS52" s="271" t="str">
        <f ca="true">+IF(OFFSET('Sanitation Data'!$E$31,0,10*ROW('Sanitation Data'!E46))="","",OFFSET('Sanitation Data'!$E$31,0,10*ROW('Sanitation Data'!E46)))</f>
        <v/>
      </c>
      <c r="CT52" s="271" t="str">
        <f ca="true">+IF(OFFSET('Sanitation Data'!$E$32,0,10*ROW('Sanitation Data'!E46))="","",OFFSET('Sanitation Data'!$E$32,0,10*ROW('Sanitation Data'!E46)))</f>
        <v/>
      </c>
      <c r="CU52" s="271" t="str">
        <f ca="true">+IF(OFFSET('Sanitation Data'!$F$28,0,10*ROW('Sanitation Data'!F46))="","",OFFSET('Sanitation Data'!$F$28,0,10*ROW('Sanitation Data'!F46)))</f>
        <v/>
      </c>
      <c r="CV52" s="271" t="str">
        <f ca="true">+IF(OFFSET('Sanitation Data'!$F$29,0,10*ROW('Sanitation Data'!F46))="","",OFFSET('Sanitation Data'!$F$29,0,10*ROW('Sanitation Data'!F46)))</f>
        <v/>
      </c>
      <c r="CW52" s="271" t="str">
        <f ca="true">+IF(OFFSET('Sanitation Data'!$F$30,0,10*ROW('Sanitation Data'!F46))="","",OFFSET('Sanitation Data'!$F$30,0,10*ROW('Sanitation Data'!F46)))</f>
        <v/>
      </c>
      <c r="CX52" s="271" t="str">
        <f ca="true">+IF(OFFSET('Sanitation Data'!$F$31,0,10*ROW('Sanitation Data'!F46))="","",OFFSET('Sanitation Data'!$F$31,0,10*ROW('Sanitation Data'!F46)))</f>
        <v/>
      </c>
      <c r="CY52" s="271" t="str">
        <f ca="true">+IF(OFFSET('Sanitation Data'!$F$32,0,10*ROW('Sanitation Data'!F46))="","",OFFSET('Sanitation Data'!$F$32,0,10*ROW('Sanitation Data'!F46)))</f>
        <v/>
      </c>
      <c r="CZ52" s="271" t="str">
        <f ca="true">+IF(OFFSET('Sanitation Data'!$G$28,0,10*ROW('Sanitation Data'!G46))="","",OFFSET('Sanitation Data'!$G$28,0,10*ROW('Sanitation Data'!G46)))</f>
        <v/>
      </c>
      <c r="DA52" s="271" t="str">
        <f ca="true">+IF(OFFSET('Sanitation Data'!$G$29,0,10*ROW('Sanitation Data'!G46))="","",OFFSET('Sanitation Data'!$G$29,0,10*ROW('Sanitation Data'!G46)))</f>
        <v/>
      </c>
      <c r="DB52" s="271" t="str">
        <f ca="true">+IF(OFFSET('Sanitation Data'!$G$30,0,10*ROW('Sanitation Data'!G46))="","",OFFSET('Sanitation Data'!$G$30,0,10*ROW('Sanitation Data'!G46)))</f>
        <v/>
      </c>
      <c r="DC52" s="271" t="str">
        <f ca="true">+IF(OFFSET('Sanitation Data'!$G$31,0,10*ROW('Sanitation Data'!G46))="","",OFFSET('Sanitation Data'!$G$31,0,10*ROW('Sanitation Data'!G46)))</f>
        <v/>
      </c>
      <c r="DD52" s="271" t="str">
        <f ca="true">+IF(OFFSET('Sanitation Data'!$G$32,0,10*ROW('Sanitation Data'!G46))="","",OFFSET('Sanitation Data'!$G$32,0,10*ROW('Sanitation Data'!G46)))</f>
        <v/>
      </c>
      <c r="DE52" s="271" t="str">
        <f ca="true">+IF(OFFSET('Sanitation Data'!$H$28,0,10*ROW('Sanitation Data'!H46))="","",OFFSET('Sanitation Data'!$H$28,0,10*ROW('Sanitation Data'!H46)))</f>
        <v/>
      </c>
      <c r="DF52" s="271" t="str">
        <f ca="true">+IF(OFFSET('Sanitation Data'!$H$29,0,10*ROW('Sanitation Data'!H46))="","",OFFSET('Sanitation Data'!$H$29,0,10*ROW('Sanitation Data'!H46)))</f>
        <v/>
      </c>
      <c r="DG52" s="271" t="str">
        <f ca="true">+IF(OFFSET('Sanitation Data'!$H$30,0,10*ROW('Sanitation Data'!H46))="","",OFFSET('Sanitation Data'!$H$30,0,10*ROW('Sanitation Data'!H46)))</f>
        <v/>
      </c>
      <c r="DH52" s="271" t="str">
        <f ca="true">+IF(OFFSET('Sanitation Data'!$H$31,0,10*ROW('Sanitation Data'!H46))="","",OFFSET('Sanitation Data'!$H$31,0,10*ROW('Sanitation Data'!H46)))</f>
        <v/>
      </c>
      <c r="DI52" s="271" t="str">
        <f ca="true">+IF(OFFSET('Sanitation Data'!$H$32,0,10*ROW('Sanitation Data'!H46))="","",OFFSET('Sanitation Data'!$H$32,0,10*ROW('Sanitation Data'!H46)))</f>
        <v/>
      </c>
      <c r="DJ52" s="271" t="str">
        <f ca="true">+IF(OFFSET('Sanitation Data'!$I$28,0,10*ROW('Sanitation Data'!I46))="","",OFFSET('Sanitation Data'!$I$28,0,10*ROW('Sanitation Data'!I46)))</f>
        <v/>
      </c>
      <c r="DK52" s="271" t="str">
        <f ca="true">+IF(OFFSET('Sanitation Data'!$I$29,0,10*ROW('Sanitation Data'!I46))="","",OFFSET('Sanitation Data'!$I$29,0,10*ROW('Sanitation Data'!I46)))</f>
        <v/>
      </c>
      <c r="DL52" s="271" t="str">
        <f ca="true">+IF(OFFSET('Sanitation Data'!$I$30,0,10*ROW('Sanitation Data'!I46))="","",OFFSET('Sanitation Data'!$I$30,0,10*ROW('Sanitation Data'!I46)))</f>
        <v/>
      </c>
      <c r="DM52" s="271" t="str">
        <f ca="true">+IF(OFFSET('Sanitation Data'!$I$31,0,10*ROW('Sanitation Data'!I46))="","",OFFSET('Sanitation Data'!$I$31,0,10*ROW('Sanitation Data'!I46)))</f>
        <v/>
      </c>
      <c r="DN52" s="271" t="str">
        <f ca="true">+IF(OFFSET('Sanitation Data'!$I$32,0,10*ROW('Sanitation Data'!I46))="","",OFFSET('Sanitation Data'!$I$32,0,10*ROW('Sanitation Data'!I46)))</f>
        <v/>
      </c>
      <c r="DO52" s="271" t="str">
        <f ca="true">+IF(OFFSET('Hygiene Data'!$D$11,0,10*ROW('Hygiene Data'!D46))="","",OFFSET('Hygiene Data'!$D$11,0,10*ROW('Hygiene Data'!D46)))</f>
        <v/>
      </c>
      <c r="DP52" s="271" t="str">
        <f ca="true">+IF(OFFSET('Hygiene Data'!$D$12,0,10*ROW('Hygiene Data'!D46))="","",OFFSET('Hygiene Data'!$D$12,0,10*ROW('Hygiene Data'!D46)))</f>
        <v/>
      </c>
      <c r="DQ52" s="271" t="str">
        <f ca="true">+IF(OFFSET('Hygiene Data'!$D$13,0,10*ROW('Hygiene Data'!D46))="","",OFFSET('Hygiene Data'!$D$13,0,10*ROW('Hygiene Data'!D46)))</f>
        <v/>
      </c>
      <c r="DR52" s="271" t="str">
        <f ca="true">+IF(OFFSET('Hygiene Data'!$E$11,0,10*ROW('Hygiene Data'!E46))="","",OFFSET('Hygiene Data'!$E$11,0,10*ROW('Hygiene Data'!E46)))</f>
        <v/>
      </c>
      <c r="DS52" s="271" t="str">
        <f ca="true">+IF(OFFSET('Hygiene Data'!$E$12,0,10*ROW('Hygiene Data'!E46))="","",OFFSET('Hygiene Data'!$E$12,0,10*ROW('Hygiene Data'!E46)))</f>
        <v/>
      </c>
      <c r="DT52" s="271" t="str">
        <f ca="true">+IF(OFFSET('Hygiene Data'!$E$13,0,10*ROW('Hygiene Data'!E46))="","",OFFSET('Hygiene Data'!$E$13,0,10*ROW('Hygiene Data'!E46)))</f>
        <v/>
      </c>
      <c r="DU52" s="271" t="str">
        <f ca="true">+IF(OFFSET('Hygiene Data'!$F$11,0,10*ROW('Hygiene Data'!F46))="","",OFFSET('Hygiene Data'!$F$11,0,10*ROW('Hygiene Data'!F46)))</f>
        <v/>
      </c>
      <c r="DV52" s="271" t="str">
        <f ca="true">+IF(OFFSET('Hygiene Data'!$F$12,0,10*ROW('Hygiene Data'!F46))="","",OFFSET('Hygiene Data'!$F$12,0,10*ROW('Hygiene Data'!F46)))</f>
        <v/>
      </c>
      <c r="DW52" s="271" t="str">
        <f ca="true">+IF(OFFSET('Hygiene Data'!$F$13,0,10*ROW('Hygiene Data'!F46))="","",OFFSET('Hygiene Data'!$F$13,0,10*ROW('Hygiene Data'!F46)))</f>
        <v/>
      </c>
      <c r="DX52" s="271" t="str">
        <f ca="true">+IF(OFFSET('Hygiene Data'!$G$11,0,10*ROW('Hygiene Data'!G46))="","",OFFSET('Hygiene Data'!$G$11,0,10*ROW('Hygiene Data'!G46)))</f>
        <v/>
      </c>
      <c r="DY52" s="271" t="str">
        <f ca="true">+IF(OFFSET('Hygiene Data'!$G$12,0,10*ROW('Hygiene Data'!G46))="","",OFFSET('Hygiene Data'!$G$12,0,10*ROW('Hygiene Data'!G46)))</f>
        <v/>
      </c>
      <c r="DZ52" s="271" t="str">
        <f ca="true">+IF(OFFSET('Hygiene Data'!$G$13,0,10*ROW('Hygiene Data'!G46))="","",OFFSET('Hygiene Data'!$G$13,0,10*ROW('Hygiene Data'!G46)))</f>
        <v/>
      </c>
      <c r="EA52" s="271" t="str">
        <f ca="true">+IF(OFFSET('Hygiene Data'!$H$11,0,10*ROW('Hygiene Data'!H46))="","",OFFSET('Hygiene Data'!$H$11,0,10*ROW('Hygiene Data'!H46)))</f>
        <v/>
      </c>
      <c r="EB52" s="271" t="str">
        <f ca="true">+IF(OFFSET('Hygiene Data'!$H$12,0,10*ROW('Hygiene Data'!H46))="","",OFFSET('Hygiene Data'!$H$12,0,10*ROW('Hygiene Data'!H46)))</f>
        <v/>
      </c>
      <c r="EC52" s="271" t="str">
        <f ca="true">+IF(OFFSET('Hygiene Data'!$H$13,0,10*ROW('Hygiene Data'!H46))="","",OFFSET('Hygiene Data'!$H$13,0,10*ROW('Hygiene Data'!H46)))</f>
        <v/>
      </c>
      <c r="ED52" s="271" t="str">
        <f ca="true">+IF(OFFSET('Hygiene Data'!$I$11,0,10*ROW('Hygiene Data'!I46))="","",OFFSET('Hygiene Data'!$I$11,0,10*ROW('Hygiene Data'!I46)))</f>
        <v/>
      </c>
      <c r="EE52" s="271" t="str">
        <f ca="true">+IF(OFFSET('Hygiene Data'!$I$12,0,10*ROW('Hygiene Data'!I46))="","",OFFSET('Hygiene Data'!$I$12,0,10*ROW('Hygiene Data'!I46)))</f>
        <v/>
      </c>
      <c r="EF52" s="271" t="str">
        <f ca="true">+IF(OFFSET('Hygiene Data'!$I$13,0,10*ROW('Hygiene Data'!I46))="","",OFFSET('Hygiene Data'!$I$13,0,10*ROW('Hygiene Data'!I46)))</f>
        <v/>
      </c>
    </row>
    <row xmlns:x14ac="http://schemas.microsoft.com/office/spreadsheetml/2009/9/ac" r="53" x14ac:dyDescent="0.2">
      <c r="A53" s="35" t="str">
        <f ca="true">+IF(OFFSET('Water Data'!$B$2,0,10*ROW('Water Data'!E47))="","",OFFSET('Water Data'!$B$2,0,10*ROW('Water Data'!E47)))</f>
        <v/>
      </c>
      <c r="B53" s="35" t="str">
        <f ca="true">+IF(OFFSET('Water Data'!$C$2,0,10*ROW('Water Data'!F47))="","",OFFSET('Water Data'!$C$2,0,10*ROW('Water Data'!F47)))</f>
        <v/>
      </c>
      <c r="C53" s="327" t="str">
        <f t="shared" ca="true" si="0"/>
        <v/>
      </c>
      <c r="D53" s="91"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1"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1"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1"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1"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1"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1"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1"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1"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1"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1"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1"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1"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1"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1"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1"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1"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1"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2"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2"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2"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2"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2"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2"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2"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2"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2"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2"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2"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2"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2"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2"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2"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2"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2"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2"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2"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2"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2"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2"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2"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2"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2"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2"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2"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2"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2"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2"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3"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3"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3"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3"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3"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3"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3"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3"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3"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3"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3"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3"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3"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3"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3"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3"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3"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3"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1"/>
      <c r="BS53" s="271" t="str">
        <f ca="true">+IF(OFFSET('Water Data'!$D$27,0,10*ROW('Water Data'!D47))="","",OFFSET('Water Data'!$D$27,0,10*ROW('Water Data'!D47)))</f>
        <v/>
      </c>
      <c r="BT53" s="271" t="str">
        <f ca="true">+IF(OFFSET('Water Data'!$D$28,0,10*ROW('Water Data'!D47))="","",OFFSET('Water Data'!$D$28,0,10*ROW('Water Data'!D47)))</f>
        <v/>
      </c>
      <c r="BU53" s="271" t="str">
        <f ca="true">+IF(OFFSET('Water Data'!$D$29,0,10*ROW('Water Data'!D47))="","",OFFSET('Water Data'!$D$29,0,10*ROW('Water Data'!D47)))</f>
        <v/>
      </c>
      <c r="BV53" s="271" t="str">
        <f ca="true">+IF(OFFSET('Water Data'!$E$27,0,10*ROW('Water Data'!E47))="","",OFFSET('Water Data'!$E$27,0,10*ROW('Water Data'!E47)))</f>
        <v/>
      </c>
      <c r="BW53" s="271" t="str">
        <f ca="true">+IF(OFFSET('Water Data'!$E$28,0,10*ROW('Water Data'!E47))="","",OFFSET('Water Data'!$E$28,0,10*ROW('Water Data'!E47)))</f>
        <v/>
      </c>
      <c r="BX53" s="271" t="str">
        <f ca="true">+IF(OFFSET('Water Data'!$E$29,0,10*ROW('Water Data'!E47))="","",OFFSET('Water Data'!$E$29,0,10*ROW('Water Data'!E47)))</f>
        <v/>
      </c>
      <c r="BY53" s="271" t="str">
        <f ca="true">+IF(OFFSET('Water Data'!$F$27,0,10*ROW('Water Data'!F47))="","",OFFSET('Water Data'!$F$27,0,10*ROW('Water Data'!F47)))</f>
        <v/>
      </c>
      <c r="BZ53" s="271" t="str">
        <f ca="true">+IF(OFFSET('Water Data'!$F$28,0,10*ROW('Water Data'!F47))="","",OFFSET('Water Data'!$F$28,0,10*ROW('Water Data'!F47)))</f>
        <v/>
      </c>
      <c r="CA53" s="271" t="str">
        <f ca="true">+IF(OFFSET('Water Data'!$F$29,0,10*ROW('Water Data'!F47))="","",OFFSET('Water Data'!$F$29,0,10*ROW('Water Data'!F47)))</f>
        <v/>
      </c>
      <c r="CB53" s="271" t="str">
        <f ca="true">+IF(OFFSET('Water Data'!$G$27,0,10*ROW('Water Data'!G47))="","",OFFSET('Water Data'!$G$27,0,10*ROW('Water Data'!G47)))</f>
        <v/>
      </c>
      <c r="CC53" s="271" t="str">
        <f ca="true">+IF(OFFSET('Water Data'!$G$28,0,10*ROW('Water Data'!G47))="","",OFFSET('Water Data'!$G$28,0,10*ROW('Water Data'!G47)))</f>
        <v/>
      </c>
      <c r="CD53" s="271" t="str">
        <f ca="true">+IF(OFFSET('Water Data'!$G$29,0,10*ROW('Water Data'!G47))="","",OFFSET('Water Data'!$G$29,0,10*ROW('Water Data'!G47)))</f>
        <v/>
      </c>
      <c r="CE53" s="271" t="str">
        <f ca="true">+IF(OFFSET('Water Data'!$H$27,0,10*ROW('Water Data'!H47))="","",OFFSET('Water Data'!$H$27,0,10*ROW('Water Data'!H47)))</f>
        <v/>
      </c>
      <c r="CF53" s="271" t="str">
        <f ca="true">+IF(OFFSET('Water Data'!$H$28,0,10*ROW('Water Data'!H47))="","",OFFSET('Water Data'!$H$28,0,10*ROW('Water Data'!H47)))</f>
        <v/>
      </c>
      <c r="CG53" s="271" t="str">
        <f ca="true">+IF(OFFSET('Water Data'!$H$29,0,10*ROW('Water Data'!H47))="","",OFFSET('Water Data'!$H$29,0,10*ROW('Water Data'!H47)))</f>
        <v/>
      </c>
      <c r="CH53" s="271" t="str">
        <f ca="true">+IF(OFFSET('Water Data'!$I$27,0,10*ROW('Water Data'!I47))="","",OFFSET('Water Data'!$I$27,0,10*ROW('Water Data'!I47)))</f>
        <v/>
      </c>
      <c r="CI53" s="271" t="str">
        <f ca="true">+IF(OFFSET('Water Data'!$I$28,0,10*ROW('Water Data'!I47))="","",OFFSET('Water Data'!$I$28,0,10*ROW('Water Data'!I47)))</f>
        <v/>
      </c>
      <c r="CJ53" s="271" t="str">
        <f ca="true">+IF(OFFSET('Water Data'!$I$29,0,10*ROW('Water Data'!I47))="","",OFFSET('Water Data'!$I$29,0,10*ROW('Water Data'!I47)))</f>
        <v/>
      </c>
      <c r="CK53" s="271" t="str">
        <f ca="true">+IF(OFFSET('Sanitation Data'!$D$28,0,10*ROW('Sanitation Data'!D47))="","",OFFSET('Sanitation Data'!$D$28,0,10*ROW('Sanitation Data'!D47)))</f>
        <v/>
      </c>
      <c r="CL53" s="271" t="str">
        <f ca="true">+IF(OFFSET('Sanitation Data'!$D$29,0,10*ROW('Sanitation Data'!D47))="","",OFFSET('Sanitation Data'!$D$29,0,10*ROW('Sanitation Data'!D47)))</f>
        <v/>
      </c>
      <c r="CM53" s="271" t="str">
        <f ca="true">+IF(OFFSET('Sanitation Data'!$D$30,0,10*ROW('Sanitation Data'!D47))="","",OFFSET('Sanitation Data'!$D$30,0,10*ROW('Sanitation Data'!D47)))</f>
        <v/>
      </c>
      <c r="CN53" s="271" t="str">
        <f ca="true">+IF(OFFSET('Sanitation Data'!$D$31,0,10*ROW('Sanitation Data'!D47))="","",OFFSET('Sanitation Data'!$D$31,0,10*ROW('Sanitation Data'!D47)))</f>
        <v/>
      </c>
      <c r="CO53" s="271" t="str">
        <f ca="true">+IF(OFFSET('Sanitation Data'!$D$32,0,10*ROW('Sanitation Data'!D47))="","",OFFSET('Sanitation Data'!$D$32,0,10*ROW('Sanitation Data'!D47)))</f>
        <v/>
      </c>
      <c r="CP53" s="271" t="str">
        <f ca="true">+IF(OFFSET('Sanitation Data'!$E$28,0,10*ROW('Sanitation Data'!E47))="","",OFFSET('Sanitation Data'!$E$28,0,10*ROW('Sanitation Data'!E47)))</f>
        <v/>
      </c>
      <c r="CQ53" s="271" t="str">
        <f ca="true">+IF(OFFSET('Sanitation Data'!$E$29,0,10*ROW('Sanitation Data'!E47))="","",OFFSET('Sanitation Data'!$E$29,0,10*ROW('Sanitation Data'!E47)))</f>
        <v/>
      </c>
      <c r="CR53" s="271" t="str">
        <f ca="true">+IF(OFFSET('Sanitation Data'!$E$30,0,10*ROW('Sanitation Data'!E47))="","",OFFSET('Sanitation Data'!$E$30,0,10*ROW('Sanitation Data'!E47)))</f>
        <v/>
      </c>
      <c r="CS53" s="271" t="str">
        <f ca="true">+IF(OFFSET('Sanitation Data'!$E$31,0,10*ROW('Sanitation Data'!E47))="","",OFFSET('Sanitation Data'!$E$31,0,10*ROW('Sanitation Data'!E47)))</f>
        <v/>
      </c>
      <c r="CT53" s="271" t="str">
        <f ca="true">+IF(OFFSET('Sanitation Data'!$E$32,0,10*ROW('Sanitation Data'!E47))="","",OFFSET('Sanitation Data'!$E$32,0,10*ROW('Sanitation Data'!E47)))</f>
        <v/>
      </c>
      <c r="CU53" s="271" t="str">
        <f ca="true">+IF(OFFSET('Sanitation Data'!$F$28,0,10*ROW('Sanitation Data'!F47))="","",OFFSET('Sanitation Data'!$F$28,0,10*ROW('Sanitation Data'!F47)))</f>
        <v/>
      </c>
      <c r="CV53" s="271" t="str">
        <f ca="true">+IF(OFFSET('Sanitation Data'!$F$29,0,10*ROW('Sanitation Data'!F47))="","",OFFSET('Sanitation Data'!$F$29,0,10*ROW('Sanitation Data'!F47)))</f>
        <v/>
      </c>
      <c r="CW53" s="271" t="str">
        <f ca="true">+IF(OFFSET('Sanitation Data'!$F$30,0,10*ROW('Sanitation Data'!F47))="","",OFFSET('Sanitation Data'!$F$30,0,10*ROW('Sanitation Data'!F47)))</f>
        <v/>
      </c>
      <c r="CX53" s="271" t="str">
        <f ca="true">+IF(OFFSET('Sanitation Data'!$F$31,0,10*ROW('Sanitation Data'!F47))="","",OFFSET('Sanitation Data'!$F$31,0,10*ROW('Sanitation Data'!F47)))</f>
        <v/>
      </c>
      <c r="CY53" s="271" t="str">
        <f ca="true">+IF(OFFSET('Sanitation Data'!$F$32,0,10*ROW('Sanitation Data'!F47))="","",OFFSET('Sanitation Data'!$F$32,0,10*ROW('Sanitation Data'!F47)))</f>
        <v/>
      </c>
      <c r="CZ53" s="271" t="str">
        <f ca="true">+IF(OFFSET('Sanitation Data'!$G$28,0,10*ROW('Sanitation Data'!G47))="","",OFFSET('Sanitation Data'!$G$28,0,10*ROW('Sanitation Data'!G47)))</f>
        <v/>
      </c>
      <c r="DA53" s="271" t="str">
        <f ca="true">+IF(OFFSET('Sanitation Data'!$G$29,0,10*ROW('Sanitation Data'!G47))="","",OFFSET('Sanitation Data'!$G$29,0,10*ROW('Sanitation Data'!G47)))</f>
        <v/>
      </c>
      <c r="DB53" s="271" t="str">
        <f ca="true">+IF(OFFSET('Sanitation Data'!$G$30,0,10*ROW('Sanitation Data'!G47))="","",OFFSET('Sanitation Data'!$G$30,0,10*ROW('Sanitation Data'!G47)))</f>
        <v/>
      </c>
      <c r="DC53" s="271" t="str">
        <f ca="true">+IF(OFFSET('Sanitation Data'!$G$31,0,10*ROW('Sanitation Data'!G47))="","",OFFSET('Sanitation Data'!$G$31,0,10*ROW('Sanitation Data'!G47)))</f>
        <v/>
      </c>
      <c r="DD53" s="271" t="str">
        <f ca="true">+IF(OFFSET('Sanitation Data'!$G$32,0,10*ROW('Sanitation Data'!G47))="","",OFFSET('Sanitation Data'!$G$32,0,10*ROW('Sanitation Data'!G47)))</f>
        <v/>
      </c>
      <c r="DE53" s="271" t="str">
        <f ca="true">+IF(OFFSET('Sanitation Data'!$H$28,0,10*ROW('Sanitation Data'!H47))="","",OFFSET('Sanitation Data'!$H$28,0,10*ROW('Sanitation Data'!H47)))</f>
        <v/>
      </c>
      <c r="DF53" s="271" t="str">
        <f ca="true">+IF(OFFSET('Sanitation Data'!$H$29,0,10*ROW('Sanitation Data'!H47))="","",OFFSET('Sanitation Data'!$H$29,0,10*ROW('Sanitation Data'!H47)))</f>
        <v/>
      </c>
      <c r="DG53" s="271" t="str">
        <f ca="true">+IF(OFFSET('Sanitation Data'!$H$30,0,10*ROW('Sanitation Data'!H47))="","",OFFSET('Sanitation Data'!$H$30,0,10*ROW('Sanitation Data'!H47)))</f>
        <v/>
      </c>
      <c r="DH53" s="271" t="str">
        <f ca="true">+IF(OFFSET('Sanitation Data'!$H$31,0,10*ROW('Sanitation Data'!H47))="","",OFFSET('Sanitation Data'!$H$31,0,10*ROW('Sanitation Data'!H47)))</f>
        <v/>
      </c>
      <c r="DI53" s="271" t="str">
        <f ca="true">+IF(OFFSET('Sanitation Data'!$H$32,0,10*ROW('Sanitation Data'!H47))="","",OFFSET('Sanitation Data'!$H$32,0,10*ROW('Sanitation Data'!H47)))</f>
        <v/>
      </c>
      <c r="DJ53" s="271" t="str">
        <f ca="true">+IF(OFFSET('Sanitation Data'!$I$28,0,10*ROW('Sanitation Data'!I47))="","",OFFSET('Sanitation Data'!$I$28,0,10*ROW('Sanitation Data'!I47)))</f>
        <v/>
      </c>
      <c r="DK53" s="271" t="str">
        <f ca="true">+IF(OFFSET('Sanitation Data'!$I$29,0,10*ROW('Sanitation Data'!I47))="","",OFFSET('Sanitation Data'!$I$29,0,10*ROW('Sanitation Data'!I47)))</f>
        <v/>
      </c>
      <c r="DL53" s="271" t="str">
        <f ca="true">+IF(OFFSET('Sanitation Data'!$I$30,0,10*ROW('Sanitation Data'!I47))="","",OFFSET('Sanitation Data'!$I$30,0,10*ROW('Sanitation Data'!I47)))</f>
        <v/>
      </c>
      <c r="DM53" s="271" t="str">
        <f ca="true">+IF(OFFSET('Sanitation Data'!$I$31,0,10*ROW('Sanitation Data'!I47))="","",OFFSET('Sanitation Data'!$I$31,0,10*ROW('Sanitation Data'!I47)))</f>
        <v/>
      </c>
      <c r="DN53" s="271" t="str">
        <f ca="true">+IF(OFFSET('Sanitation Data'!$I$32,0,10*ROW('Sanitation Data'!I47))="","",OFFSET('Sanitation Data'!$I$32,0,10*ROW('Sanitation Data'!I47)))</f>
        <v/>
      </c>
      <c r="DO53" s="271" t="str">
        <f ca="true">+IF(OFFSET('Hygiene Data'!$D$11,0,10*ROW('Hygiene Data'!D47))="","",OFFSET('Hygiene Data'!$D$11,0,10*ROW('Hygiene Data'!D47)))</f>
        <v/>
      </c>
      <c r="DP53" s="271" t="str">
        <f ca="true">+IF(OFFSET('Hygiene Data'!$D$12,0,10*ROW('Hygiene Data'!D47))="","",OFFSET('Hygiene Data'!$D$12,0,10*ROW('Hygiene Data'!D47)))</f>
        <v/>
      </c>
      <c r="DQ53" s="271" t="str">
        <f ca="true">+IF(OFFSET('Hygiene Data'!$D$13,0,10*ROW('Hygiene Data'!D47))="","",OFFSET('Hygiene Data'!$D$13,0,10*ROW('Hygiene Data'!D47)))</f>
        <v/>
      </c>
      <c r="DR53" s="271" t="str">
        <f ca="true">+IF(OFFSET('Hygiene Data'!$E$11,0,10*ROW('Hygiene Data'!E47))="","",OFFSET('Hygiene Data'!$E$11,0,10*ROW('Hygiene Data'!E47)))</f>
        <v/>
      </c>
      <c r="DS53" s="271" t="str">
        <f ca="true">+IF(OFFSET('Hygiene Data'!$E$12,0,10*ROW('Hygiene Data'!E47))="","",OFFSET('Hygiene Data'!$E$12,0,10*ROW('Hygiene Data'!E47)))</f>
        <v/>
      </c>
      <c r="DT53" s="271" t="str">
        <f ca="true">+IF(OFFSET('Hygiene Data'!$E$13,0,10*ROW('Hygiene Data'!E47))="","",OFFSET('Hygiene Data'!$E$13,0,10*ROW('Hygiene Data'!E47)))</f>
        <v/>
      </c>
      <c r="DU53" s="271" t="str">
        <f ca="true">+IF(OFFSET('Hygiene Data'!$F$11,0,10*ROW('Hygiene Data'!F47))="","",OFFSET('Hygiene Data'!$F$11,0,10*ROW('Hygiene Data'!F47)))</f>
        <v/>
      </c>
      <c r="DV53" s="271" t="str">
        <f ca="true">+IF(OFFSET('Hygiene Data'!$F$12,0,10*ROW('Hygiene Data'!F47))="","",OFFSET('Hygiene Data'!$F$12,0,10*ROW('Hygiene Data'!F47)))</f>
        <v/>
      </c>
      <c r="DW53" s="271" t="str">
        <f ca="true">+IF(OFFSET('Hygiene Data'!$F$13,0,10*ROW('Hygiene Data'!F47))="","",OFFSET('Hygiene Data'!$F$13,0,10*ROW('Hygiene Data'!F47)))</f>
        <v/>
      </c>
      <c r="DX53" s="271" t="str">
        <f ca="true">+IF(OFFSET('Hygiene Data'!$G$11,0,10*ROW('Hygiene Data'!G47))="","",OFFSET('Hygiene Data'!$G$11,0,10*ROW('Hygiene Data'!G47)))</f>
        <v/>
      </c>
      <c r="DY53" s="271" t="str">
        <f ca="true">+IF(OFFSET('Hygiene Data'!$G$12,0,10*ROW('Hygiene Data'!G47))="","",OFFSET('Hygiene Data'!$G$12,0,10*ROW('Hygiene Data'!G47)))</f>
        <v/>
      </c>
      <c r="DZ53" s="271" t="str">
        <f ca="true">+IF(OFFSET('Hygiene Data'!$G$13,0,10*ROW('Hygiene Data'!G47))="","",OFFSET('Hygiene Data'!$G$13,0,10*ROW('Hygiene Data'!G47)))</f>
        <v/>
      </c>
      <c r="EA53" s="271" t="str">
        <f ca="true">+IF(OFFSET('Hygiene Data'!$H$11,0,10*ROW('Hygiene Data'!H47))="","",OFFSET('Hygiene Data'!$H$11,0,10*ROW('Hygiene Data'!H47)))</f>
        <v/>
      </c>
      <c r="EB53" s="271" t="str">
        <f ca="true">+IF(OFFSET('Hygiene Data'!$H$12,0,10*ROW('Hygiene Data'!H47))="","",OFFSET('Hygiene Data'!$H$12,0,10*ROW('Hygiene Data'!H47)))</f>
        <v/>
      </c>
      <c r="EC53" s="271" t="str">
        <f ca="true">+IF(OFFSET('Hygiene Data'!$H$13,0,10*ROW('Hygiene Data'!H47))="","",OFFSET('Hygiene Data'!$H$13,0,10*ROW('Hygiene Data'!H47)))</f>
        <v/>
      </c>
      <c r="ED53" s="271" t="str">
        <f ca="true">+IF(OFFSET('Hygiene Data'!$I$11,0,10*ROW('Hygiene Data'!I47))="","",OFFSET('Hygiene Data'!$I$11,0,10*ROW('Hygiene Data'!I47)))</f>
        <v/>
      </c>
      <c r="EE53" s="271" t="str">
        <f ca="true">+IF(OFFSET('Hygiene Data'!$I$12,0,10*ROW('Hygiene Data'!I47))="","",OFFSET('Hygiene Data'!$I$12,0,10*ROW('Hygiene Data'!I47)))</f>
        <v/>
      </c>
      <c r="EF53" s="271" t="str">
        <f ca="true">+IF(OFFSET('Hygiene Data'!$I$13,0,10*ROW('Hygiene Data'!I47))="","",OFFSET('Hygiene Data'!$I$13,0,10*ROW('Hygiene Data'!I47)))</f>
        <v/>
      </c>
    </row>
    <row xmlns:x14ac="http://schemas.microsoft.com/office/spreadsheetml/2009/9/ac" r="54" x14ac:dyDescent="0.2">
      <c r="A54" s="35" t="str">
        <f ca="true">+IF(OFFSET('Water Data'!$B$2,0,10*ROW('Water Data'!E48))="","",OFFSET('Water Data'!$B$2,0,10*ROW('Water Data'!E48)))</f>
        <v/>
      </c>
      <c r="B54" s="35" t="str">
        <f ca="true">+IF(OFFSET('Water Data'!$C$2,0,10*ROW('Water Data'!F48))="","",OFFSET('Water Data'!$C$2,0,10*ROW('Water Data'!F48)))</f>
        <v/>
      </c>
      <c r="C54" s="327" t="str">
        <f t="shared" ca="true" si="0"/>
        <v/>
      </c>
      <c r="D54" s="91"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1"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1"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1"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1"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1"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1"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1"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1"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1"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1"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1"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1"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1"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1"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1"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1"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1"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2"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2"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2"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2"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2"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2"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2"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2"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2"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2"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2"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2"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2"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2"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2"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2"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2"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2"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2"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2"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2"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2"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2"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2"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2"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2"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2"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2"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2"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2"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3"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3"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3"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3"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3"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3"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3"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3"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3"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3"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3"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3"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3"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3"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3"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3"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3"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3"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1"/>
      <c r="BS54" s="271" t="str">
        <f ca="true">+IF(OFFSET('Water Data'!$D$27,0,10*ROW('Water Data'!D48))="","",OFFSET('Water Data'!$D$27,0,10*ROW('Water Data'!D48)))</f>
        <v/>
      </c>
      <c r="BT54" s="271" t="str">
        <f ca="true">+IF(OFFSET('Water Data'!$D$28,0,10*ROW('Water Data'!D48))="","",OFFSET('Water Data'!$D$28,0,10*ROW('Water Data'!D48)))</f>
        <v/>
      </c>
      <c r="BU54" s="271" t="str">
        <f ca="true">+IF(OFFSET('Water Data'!$D$29,0,10*ROW('Water Data'!D48))="","",OFFSET('Water Data'!$D$29,0,10*ROW('Water Data'!D48)))</f>
        <v/>
      </c>
      <c r="BV54" s="271" t="str">
        <f ca="true">+IF(OFFSET('Water Data'!$E$27,0,10*ROW('Water Data'!E48))="","",OFFSET('Water Data'!$E$27,0,10*ROW('Water Data'!E48)))</f>
        <v/>
      </c>
      <c r="BW54" s="271" t="str">
        <f ca="true">+IF(OFFSET('Water Data'!$E$28,0,10*ROW('Water Data'!E48))="","",OFFSET('Water Data'!$E$28,0,10*ROW('Water Data'!E48)))</f>
        <v/>
      </c>
      <c r="BX54" s="271" t="str">
        <f ca="true">+IF(OFFSET('Water Data'!$E$29,0,10*ROW('Water Data'!E48))="","",OFFSET('Water Data'!$E$29,0,10*ROW('Water Data'!E48)))</f>
        <v/>
      </c>
      <c r="BY54" s="271" t="str">
        <f ca="true">+IF(OFFSET('Water Data'!$F$27,0,10*ROW('Water Data'!F48))="","",OFFSET('Water Data'!$F$27,0,10*ROW('Water Data'!F48)))</f>
        <v/>
      </c>
      <c r="BZ54" s="271" t="str">
        <f ca="true">+IF(OFFSET('Water Data'!$F$28,0,10*ROW('Water Data'!F48))="","",OFFSET('Water Data'!$F$28,0,10*ROW('Water Data'!F48)))</f>
        <v/>
      </c>
      <c r="CA54" s="271" t="str">
        <f ca="true">+IF(OFFSET('Water Data'!$F$29,0,10*ROW('Water Data'!F48))="","",OFFSET('Water Data'!$F$29,0,10*ROW('Water Data'!F48)))</f>
        <v/>
      </c>
      <c r="CB54" s="271" t="str">
        <f ca="true">+IF(OFFSET('Water Data'!$G$27,0,10*ROW('Water Data'!G48))="","",OFFSET('Water Data'!$G$27,0,10*ROW('Water Data'!G48)))</f>
        <v/>
      </c>
      <c r="CC54" s="271" t="str">
        <f ca="true">+IF(OFFSET('Water Data'!$G$28,0,10*ROW('Water Data'!G48))="","",OFFSET('Water Data'!$G$28,0,10*ROW('Water Data'!G48)))</f>
        <v/>
      </c>
      <c r="CD54" s="271" t="str">
        <f ca="true">+IF(OFFSET('Water Data'!$G$29,0,10*ROW('Water Data'!G48))="","",OFFSET('Water Data'!$G$29,0,10*ROW('Water Data'!G48)))</f>
        <v/>
      </c>
      <c r="CE54" s="271" t="str">
        <f ca="true">+IF(OFFSET('Water Data'!$H$27,0,10*ROW('Water Data'!H48))="","",OFFSET('Water Data'!$H$27,0,10*ROW('Water Data'!H48)))</f>
        <v/>
      </c>
      <c r="CF54" s="271" t="str">
        <f ca="true">+IF(OFFSET('Water Data'!$H$28,0,10*ROW('Water Data'!H48))="","",OFFSET('Water Data'!$H$28,0,10*ROW('Water Data'!H48)))</f>
        <v/>
      </c>
      <c r="CG54" s="271" t="str">
        <f ca="true">+IF(OFFSET('Water Data'!$H$29,0,10*ROW('Water Data'!H48))="","",OFFSET('Water Data'!$H$29,0,10*ROW('Water Data'!H48)))</f>
        <v/>
      </c>
      <c r="CH54" s="271" t="str">
        <f ca="true">+IF(OFFSET('Water Data'!$I$27,0,10*ROW('Water Data'!I48))="","",OFFSET('Water Data'!$I$27,0,10*ROW('Water Data'!I48)))</f>
        <v/>
      </c>
      <c r="CI54" s="271" t="str">
        <f ca="true">+IF(OFFSET('Water Data'!$I$28,0,10*ROW('Water Data'!I48))="","",OFFSET('Water Data'!$I$28,0,10*ROW('Water Data'!I48)))</f>
        <v/>
      </c>
      <c r="CJ54" s="271" t="str">
        <f ca="true">+IF(OFFSET('Water Data'!$I$29,0,10*ROW('Water Data'!I48))="","",OFFSET('Water Data'!$I$29,0,10*ROW('Water Data'!I48)))</f>
        <v/>
      </c>
      <c r="CK54" s="271" t="str">
        <f ca="true">+IF(OFFSET('Sanitation Data'!$D$28,0,10*ROW('Sanitation Data'!D48))="","",OFFSET('Sanitation Data'!$D$28,0,10*ROW('Sanitation Data'!D48)))</f>
        <v/>
      </c>
      <c r="CL54" s="271" t="str">
        <f ca="true">+IF(OFFSET('Sanitation Data'!$D$29,0,10*ROW('Sanitation Data'!D48))="","",OFFSET('Sanitation Data'!$D$29,0,10*ROW('Sanitation Data'!D48)))</f>
        <v/>
      </c>
      <c r="CM54" s="271" t="str">
        <f ca="true">+IF(OFFSET('Sanitation Data'!$D$30,0,10*ROW('Sanitation Data'!D48))="","",OFFSET('Sanitation Data'!$D$30,0,10*ROW('Sanitation Data'!D48)))</f>
        <v/>
      </c>
      <c r="CN54" s="271" t="str">
        <f ca="true">+IF(OFFSET('Sanitation Data'!$D$31,0,10*ROW('Sanitation Data'!D48))="","",OFFSET('Sanitation Data'!$D$31,0,10*ROW('Sanitation Data'!D48)))</f>
        <v/>
      </c>
      <c r="CO54" s="271" t="str">
        <f ca="true">+IF(OFFSET('Sanitation Data'!$D$32,0,10*ROW('Sanitation Data'!D48))="","",OFFSET('Sanitation Data'!$D$32,0,10*ROW('Sanitation Data'!D48)))</f>
        <v/>
      </c>
      <c r="CP54" s="271" t="str">
        <f ca="true">+IF(OFFSET('Sanitation Data'!$E$28,0,10*ROW('Sanitation Data'!E48))="","",OFFSET('Sanitation Data'!$E$28,0,10*ROW('Sanitation Data'!E48)))</f>
        <v/>
      </c>
      <c r="CQ54" s="271" t="str">
        <f ca="true">+IF(OFFSET('Sanitation Data'!$E$29,0,10*ROW('Sanitation Data'!E48))="","",OFFSET('Sanitation Data'!$E$29,0,10*ROW('Sanitation Data'!E48)))</f>
        <v/>
      </c>
      <c r="CR54" s="271" t="str">
        <f ca="true">+IF(OFFSET('Sanitation Data'!$E$30,0,10*ROW('Sanitation Data'!E48))="","",OFFSET('Sanitation Data'!$E$30,0,10*ROW('Sanitation Data'!E48)))</f>
        <v/>
      </c>
      <c r="CS54" s="271" t="str">
        <f ca="true">+IF(OFFSET('Sanitation Data'!$E$31,0,10*ROW('Sanitation Data'!E48))="","",OFFSET('Sanitation Data'!$E$31,0,10*ROW('Sanitation Data'!E48)))</f>
        <v/>
      </c>
      <c r="CT54" s="271" t="str">
        <f ca="true">+IF(OFFSET('Sanitation Data'!$E$32,0,10*ROW('Sanitation Data'!E48))="","",OFFSET('Sanitation Data'!$E$32,0,10*ROW('Sanitation Data'!E48)))</f>
        <v/>
      </c>
      <c r="CU54" s="271" t="str">
        <f ca="true">+IF(OFFSET('Sanitation Data'!$F$28,0,10*ROW('Sanitation Data'!F48))="","",OFFSET('Sanitation Data'!$F$28,0,10*ROW('Sanitation Data'!F48)))</f>
        <v/>
      </c>
      <c r="CV54" s="271" t="str">
        <f ca="true">+IF(OFFSET('Sanitation Data'!$F$29,0,10*ROW('Sanitation Data'!F48))="","",OFFSET('Sanitation Data'!$F$29,0,10*ROW('Sanitation Data'!F48)))</f>
        <v/>
      </c>
      <c r="CW54" s="271" t="str">
        <f ca="true">+IF(OFFSET('Sanitation Data'!$F$30,0,10*ROW('Sanitation Data'!F48))="","",OFFSET('Sanitation Data'!$F$30,0,10*ROW('Sanitation Data'!F48)))</f>
        <v/>
      </c>
      <c r="CX54" s="271" t="str">
        <f ca="true">+IF(OFFSET('Sanitation Data'!$F$31,0,10*ROW('Sanitation Data'!F48))="","",OFFSET('Sanitation Data'!$F$31,0,10*ROW('Sanitation Data'!F48)))</f>
        <v/>
      </c>
      <c r="CY54" s="271" t="str">
        <f ca="true">+IF(OFFSET('Sanitation Data'!$F$32,0,10*ROW('Sanitation Data'!F48))="","",OFFSET('Sanitation Data'!$F$32,0,10*ROW('Sanitation Data'!F48)))</f>
        <v/>
      </c>
      <c r="CZ54" s="271" t="str">
        <f ca="true">+IF(OFFSET('Sanitation Data'!$G$28,0,10*ROW('Sanitation Data'!G48))="","",OFFSET('Sanitation Data'!$G$28,0,10*ROW('Sanitation Data'!G48)))</f>
        <v/>
      </c>
      <c r="DA54" s="271" t="str">
        <f ca="true">+IF(OFFSET('Sanitation Data'!$G$29,0,10*ROW('Sanitation Data'!G48))="","",OFFSET('Sanitation Data'!$G$29,0,10*ROW('Sanitation Data'!G48)))</f>
        <v/>
      </c>
      <c r="DB54" s="271" t="str">
        <f ca="true">+IF(OFFSET('Sanitation Data'!$G$30,0,10*ROW('Sanitation Data'!G48))="","",OFFSET('Sanitation Data'!$G$30,0,10*ROW('Sanitation Data'!G48)))</f>
        <v/>
      </c>
      <c r="DC54" s="271" t="str">
        <f ca="true">+IF(OFFSET('Sanitation Data'!$G$31,0,10*ROW('Sanitation Data'!G48))="","",OFFSET('Sanitation Data'!$G$31,0,10*ROW('Sanitation Data'!G48)))</f>
        <v/>
      </c>
      <c r="DD54" s="271" t="str">
        <f ca="true">+IF(OFFSET('Sanitation Data'!$G$32,0,10*ROW('Sanitation Data'!G48))="","",OFFSET('Sanitation Data'!$G$32,0,10*ROW('Sanitation Data'!G48)))</f>
        <v/>
      </c>
      <c r="DE54" s="271" t="str">
        <f ca="true">+IF(OFFSET('Sanitation Data'!$H$28,0,10*ROW('Sanitation Data'!H48))="","",OFFSET('Sanitation Data'!$H$28,0,10*ROW('Sanitation Data'!H48)))</f>
        <v/>
      </c>
      <c r="DF54" s="271" t="str">
        <f ca="true">+IF(OFFSET('Sanitation Data'!$H$29,0,10*ROW('Sanitation Data'!H48))="","",OFFSET('Sanitation Data'!$H$29,0,10*ROW('Sanitation Data'!H48)))</f>
        <v/>
      </c>
      <c r="DG54" s="271" t="str">
        <f ca="true">+IF(OFFSET('Sanitation Data'!$H$30,0,10*ROW('Sanitation Data'!H48))="","",OFFSET('Sanitation Data'!$H$30,0,10*ROW('Sanitation Data'!H48)))</f>
        <v/>
      </c>
      <c r="DH54" s="271" t="str">
        <f ca="true">+IF(OFFSET('Sanitation Data'!$H$31,0,10*ROW('Sanitation Data'!H48))="","",OFFSET('Sanitation Data'!$H$31,0,10*ROW('Sanitation Data'!H48)))</f>
        <v/>
      </c>
      <c r="DI54" s="271" t="str">
        <f ca="true">+IF(OFFSET('Sanitation Data'!$H$32,0,10*ROW('Sanitation Data'!H48))="","",OFFSET('Sanitation Data'!$H$32,0,10*ROW('Sanitation Data'!H48)))</f>
        <v/>
      </c>
      <c r="DJ54" s="271" t="str">
        <f ca="true">+IF(OFFSET('Sanitation Data'!$I$28,0,10*ROW('Sanitation Data'!I48))="","",OFFSET('Sanitation Data'!$I$28,0,10*ROW('Sanitation Data'!I48)))</f>
        <v/>
      </c>
      <c r="DK54" s="271" t="str">
        <f ca="true">+IF(OFFSET('Sanitation Data'!$I$29,0,10*ROW('Sanitation Data'!I48))="","",OFFSET('Sanitation Data'!$I$29,0,10*ROW('Sanitation Data'!I48)))</f>
        <v/>
      </c>
      <c r="DL54" s="271" t="str">
        <f ca="true">+IF(OFFSET('Sanitation Data'!$I$30,0,10*ROW('Sanitation Data'!I48))="","",OFFSET('Sanitation Data'!$I$30,0,10*ROW('Sanitation Data'!I48)))</f>
        <v/>
      </c>
      <c r="DM54" s="271" t="str">
        <f ca="true">+IF(OFFSET('Sanitation Data'!$I$31,0,10*ROW('Sanitation Data'!I48))="","",OFFSET('Sanitation Data'!$I$31,0,10*ROW('Sanitation Data'!I48)))</f>
        <v/>
      </c>
      <c r="DN54" s="271" t="str">
        <f ca="true">+IF(OFFSET('Sanitation Data'!$I$32,0,10*ROW('Sanitation Data'!I48))="","",OFFSET('Sanitation Data'!$I$32,0,10*ROW('Sanitation Data'!I48)))</f>
        <v/>
      </c>
      <c r="DO54" s="271" t="str">
        <f ca="true">+IF(OFFSET('Hygiene Data'!$D$11,0,10*ROW('Hygiene Data'!D48))="","",OFFSET('Hygiene Data'!$D$11,0,10*ROW('Hygiene Data'!D48)))</f>
        <v/>
      </c>
      <c r="DP54" s="271" t="str">
        <f ca="true">+IF(OFFSET('Hygiene Data'!$D$12,0,10*ROW('Hygiene Data'!D48))="","",OFFSET('Hygiene Data'!$D$12,0,10*ROW('Hygiene Data'!D48)))</f>
        <v/>
      </c>
      <c r="DQ54" s="271" t="str">
        <f ca="true">+IF(OFFSET('Hygiene Data'!$D$13,0,10*ROW('Hygiene Data'!D48))="","",OFFSET('Hygiene Data'!$D$13,0,10*ROW('Hygiene Data'!D48)))</f>
        <v/>
      </c>
      <c r="DR54" s="271" t="str">
        <f ca="true">+IF(OFFSET('Hygiene Data'!$E$11,0,10*ROW('Hygiene Data'!E48))="","",OFFSET('Hygiene Data'!$E$11,0,10*ROW('Hygiene Data'!E48)))</f>
        <v/>
      </c>
      <c r="DS54" s="271" t="str">
        <f ca="true">+IF(OFFSET('Hygiene Data'!$E$12,0,10*ROW('Hygiene Data'!E48))="","",OFFSET('Hygiene Data'!$E$12,0,10*ROW('Hygiene Data'!E48)))</f>
        <v/>
      </c>
      <c r="DT54" s="271" t="str">
        <f ca="true">+IF(OFFSET('Hygiene Data'!$E$13,0,10*ROW('Hygiene Data'!E48))="","",OFFSET('Hygiene Data'!$E$13,0,10*ROW('Hygiene Data'!E48)))</f>
        <v/>
      </c>
      <c r="DU54" s="271" t="str">
        <f ca="true">+IF(OFFSET('Hygiene Data'!$F$11,0,10*ROW('Hygiene Data'!F48))="","",OFFSET('Hygiene Data'!$F$11,0,10*ROW('Hygiene Data'!F48)))</f>
        <v/>
      </c>
      <c r="DV54" s="271" t="str">
        <f ca="true">+IF(OFFSET('Hygiene Data'!$F$12,0,10*ROW('Hygiene Data'!F48))="","",OFFSET('Hygiene Data'!$F$12,0,10*ROW('Hygiene Data'!F48)))</f>
        <v/>
      </c>
      <c r="DW54" s="271" t="str">
        <f ca="true">+IF(OFFSET('Hygiene Data'!$F$13,0,10*ROW('Hygiene Data'!F48))="","",OFFSET('Hygiene Data'!$F$13,0,10*ROW('Hygiene Data'!F48)))</f>
        <v/>
      </c>
      <c r="DX54" s="271" t="str">
        <f ca="true">+IF(OFFSET('Hygiene Data'!$G$11,0,10*ROW('Hygiene Data'!G48))="","",OFFSET('Hygiene Data'!$G$11,0,10*ROW('Hygiene Data'!G48)))</f>
        <v/>
      </c>
      <c r="DY54" s="271" t="str">
        <f ca="true">+IF(OFFSET('Hygiene Data'!$G$12,0,10*ROW('Hygiene Data'!G48))="","",OFFSET('Hygiene Data'!$G$12,0,10*ROW('Hygiene Data'!G48)))</f>
        <v/>
      </c>
      <c r="DZ54" s="271" t="str">
        <f ca="true">+IF(OFFSET('Hygiene Data'!$G$13,0,10*ROW('Hygiene Data'!G48))="","",OFFSET('Hygiene Data'!$G$13,0,10*ROW('Hygiene Data'!G48)))</f>
        <v/>
      </c>
      <c r="EA54" s="271" t="str">
        <f ca="true">+IF(OFFSET('Hygiene Data'!$H$11,0,10*ROW('Hygiene Data'!H48))="","",OFFSET('Hygiene Data'!$H$11,0,10*ROW('Hygiene Data'!H48)))</f>
        <v/>
      </c>
      <c r="EB54" s="271" t="str">
        <f ca="true">+IF(OFFSET('Hygiene Data'!$H$12,0,10*ROW('Hygiene Data'!H48))="","",OFFSET('Hygiene Data'!$H$12,0,10*ROW('Hygiene Data'!H48)))</f>
        <v/>
      </c>
      <c r="EC54" s="271" t="str">
        <f ca="true">+IF(OFFSET('Hygiene Data'!$H$13,0,10*ROW('Hygiene Data'!H48))="","",OFFSET('Hygiene Data'!$H$13,0,10*ROW('Hygiene Data'!H48)))</f>
        <v/>
      </c>
      <c r="ED54" s="271" t="str">
        <f ca="true">+IF(OFFSET('Hygiene Data'!$I$11,0,10*ROW('Hygiene Data'!I48))="","",OFFSET('Hygiene Data'!$I$11,0,10*ROW('Hygiene Data'!I48)))</f>
        <v/>
      </c>
      <c r="EE54" s="271" t="str">
        <f ca="true">+IF(OFFSET('Hygiene Data'!$I$12,0,10*ROW('Hygiene Data'!I48))="","",OFFSET('Hygiene Data'!$I$12,0,10*ROW('Hygiene Data'!I48)))</f>
        <v/>
      </c>
      <c r="EF54" s="271" t="str">
        <f ca="true">+IF(OFFSET('Hygiene Data'!$I$13,0,10*ROW('Hygiene Data'!I48))="","",OFFSET('Hygiene Data'!$I$13,0,10*ROW('Hygiene Data'!I48)))</f>
        <v/>
      </c>
    </row>
    <row xmlns:x14ac="http://schemas.microsoft.com/office/spreadsheetml/2009/9/ac" r="55" x14ac:dyDescent="0.2">
      <c r="A55" s="35" t="str">
        <f ca="true">+IF(OFFSET('Water Data'!$B$2,0,10*ROW('Water Data'!E49))="","",OFFSET('Water Data'!$B$2,0,10*ROW('Water Data'!E49)))</f>
        <v/>
      </c>
      <c r="B55" s="35" t="str">
        <f ca="true">+IF(OFFSET('Water Data'!$C$2,0,10*ROW('Water Data'!F49))="","",OFFSET('Water Data'!$C$2,0,10*ROW('Water Data'!F49)))</f>
        <v/>
      </c>
      <c r="C55" s="327" t="str">
        <f t="shared" ca="true" si="0"/>
        <v/>
      </c>
      <c r="D55" s="91"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1"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1"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1"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1"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1"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1"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1"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1"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1"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1"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1"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1"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1"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1"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1"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1"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1"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2"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2"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2"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2"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2"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2"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2"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2"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2"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2"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2"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2"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2"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2"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2"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2"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2"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2"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2"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2"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2"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2"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2"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2"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2"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2"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2"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2"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2"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2"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3"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3"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3"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3"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3"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3"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3"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3"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3"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3"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3"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3"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3"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3"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3"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3"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3"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3"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1"/>
      <c r="BS55" s="271" t="str">
        <f ca="true">+IF(OFFSET('Water Data'!$D$27,0,10*ROW('Water Data'!D49))="","",OFFSET('Water Data'!$D$27,0,10*ROW('Water Data'!D49)))</f>
        <v/>
      </c>
      <c r="BT55" s="271" t="str">
        <f ca="true">+IF(OFFSET('Water Data'!$D$28,0,10*ROW('Water Data'!D49))="","",OFFSET('Water Data'!$D$28,0,10*ROW('Water Data'!D49)))</f>
        <v/>
      </c>
      <c r="BU55" s="271" t="str">
        <f ca="true">+IF(OFFSET('Water Data'!$D$29,0,10*ROW('Water Data'!D49))="","",OFFSET('Water Data'!$D$29,0,10*ROW('Water Data'!D49)))</f>
        <v/>
      </c>
      <c r="BV55" s="271" t="str">
        <f ca="true">+IF(OFFSET('Water Data'!$E$27,0,10*ROW('Water Data'!E49))="","",OFFSET('Water Data'!$E$27,0,10*ROW('Water Data'!E49)))</f>
        <v/>
      </c>
      <c r="BW55" s="271" t="str">
        <f ca="true">+IF(OFFSET('Water Data'!$E$28,0,10*ROW('Water Data'!E49))="","",OFFSET('Water Data'!$E$28,0,10*ROW('Water Data'!E49)))</f>
        <v/>
      </c>
      <c r="BX55" s="271" t="str">
        <f ca="true">+IF(OFFSET('Water Data'!$E$29,0,10*ROW('Water Data'!E49))="","",OFFSET('Water Data'!$E$29,0,10*ROW('Water Data'!E49)))</f>
        <v/>
      </c>
      <c r="BY55" s="271" t="str">
        <f ca="true">+IF(OFFSET('Water Data'!$F$27,0,10*ROW('Water Data'!F49))="","",OFFSET('Water Data'!$F$27,0,10*ROW('Water Data'!F49)))</f>
        <v/>
      </c>
      <c r="BZ55" s="271" t="str">
        <f ca="true">+IF(OFFSET('Water Data'!$F$28,0,10*ROW('Water Data'!F49))="","",OFFSET('Water Data'!$F$28,0,10*ROW('Water Data'!F49)))</f>
        <v/>
      </c>
      <c r="CA55" s="271" t="str">
        <f ca="true">+IF(OFFSET('Water Data'!$F$29,0,10*ROW('Water Data'!F49))="","",OFFSET('Water Data'!$F$29,0,10*ROW('Water Data'!F49)))</f>
        <v/>
      </c>
      <c r="CB55" s="271" t="str">
        <f ca="true">+IF(OFFSET('Water Data'!$G$27,0,10*ROW('Water Data'!G49))="","",OFFSET('Water Data'!$G$27,0,10*ROW('Water Data'!G49)))</f>
        <v/>
      </c>
      <c r="CC55" s="271" t="str">
        <f ca="true">+IF(OFFSET('Water Data'!$G$28,0,10*ROW('Water Data'!G49))="","",OFFSET('Water Data'!$G$28,0,10*ROW('Water Data'!G49)))</f>
        <v/>
      </c>
      <c r="CD55" s="271" t="str">
        <f ca="true">+IF(OFFSET('Water Data'!$G$29,0,10*ROW('Water Data'!G49))="","",OFFSET('Water Data'!$G$29,0,10*ROW('Water Data'!G49)))</f>
        <v/>
      </c>
      <c r="CE55" s="271" t="str">
        <f ca="true">+IF(OFFSET('Water Data'!$H$27,0,10*ROW('Water Data'!H49))="","",OFFSET('Water Data'!$H$27,0,10*ROW('Water Data'!H49)))</f>
        <v/>
      </c>
      <c r="CF55" s="271" t="str">
        <f ca="true">+IF(OFFSET('Water Data'!$H$28,0,10*ROW('Water Data'!H49))="","",OFFSET('Water Data'!$H$28,0,10*ROW('Water Data'!H49)))</f>
        <v/>
      </c>
      <c r="CG55" s="271" t="str">
        <f ca="true">+IF(OFFSET('Water Data'!$H$29,0,10*ROW('Water Data'!H49))="","",OFFSET('Water Data'!$H$29,0,10*ROW('Water Data'!H49)))</f>
        <v/>
      </c>
      <c r="CH55" s="271" t="str">
        <f ca="true">+IF(OFFSET('Water Data'!$I$27,0,10*ROW('Water Data'!I49))="","",OFFSET('Water Data'!$I$27,0,10*ROW('Water Data'!I49)))</f>
        <v/>
      </c>
      <c r="CI55" s="271" t="str">
        <f ca="true">+IF(OFFSET('Water Data'!$I$28,0,10*ROW('Water Data'!I49))="","",OFFSET('Water Data'!$I$28,0,10*ROW('Water Data'!I49)))</f>
        <v/>
      </c>
      <c r="CJ55" s="271" t="str">
        <f ca="true">+IF(OFFSET('Water Data'!$I$29,0,10*ROW('Water Data'!I49))="","",OFFSET('Water Data'!$I$29,0,10*ROW('Water Data'!I49)))</f>
        <v/>
      </c>
      <c r="CK55" s="271" t="str">
        <f ca="true">+IF(OFFSET('Sanitation Data'!$D$28,0,10*ROW('Sanitation Data'!D49))="","",OFFSET('Sanitation Data'!$D$28,0,10*ROW('Sanitation Data'!D49)))</f>
        <v/>
      </c>
      <c r="CL55" s="271" t="str">
        <f ca="true">+IF(OFFSET('Sanitation Data'!$D$29,0,10*ROW('Sanitation Data'!D49))="","",OFFSET('Sanitation Data'!$D$29,0,10*ROW('Sanitation Data'!D49)))</f>
        <v/>
      </c>
      <c r="CM55" s="271" t="str">
        <f ca="true">+IF(OFFSET('Sanitation Data'!$D$30,0,10*ROW('Sanitation Data'!D49))="","",OFFSET('Sanitation Data'!$D$30,0,10*ROW('Sanitation Data'!D49)))</f>
        <v/>
      </c>
      <c r="CN55" s="271" t="str">
        <f ca="true">+IF(OFFSET('Sanitation Data'!$D$31,0,10*ROW('Sanitation Data'!D49))="","",OFFSET('Sanitation Data'!$D$31,0,10*ROW('Sanitation Data'!D49)))</f>
        <v/>
      </c>
      <c r="CO55" s="271" t="str">
        <f ca="true">+IF(OFFSET('Sanitation Data'!$D$32,0,10*ROW('Sanitation Data'!D49))="","",OFFSET('Sanitation Data'!$D$32,0,10*ROW('Sanitation Data'!D49)))</f>
        <v/>
      </c>
      <c r="CP55" s="271" t="str">
        <f ca="true">+IF(OFFSET('Sanitation Data'!$E$28,0,10*ROW('Sanitation Data'!E49))="","",OFFSET('Sanitation Data'!$E$28,0,10*ROW('Sanitation Data'!E49)))</f>
        <v/>
      </c>
      <c r="CQ55" s="271" t="str">
        <f ca="true">+IF(OFFSET('Sanitation Data'!$E$29,0,10*ROW('Sanitation Data'!E49))="","",OFFSET('Sanitation Data'!$E$29,0,10*ROW('Sanitation Data'!E49)))</f>
        <v/>
      </c>
      <c r="CR55" s="271" t="str">
        <f ca="true">+IF(OFFSET('Sanitation Data'!$E$30,0,10*ROW('Sanitation Data'!E49))="","",OFFSET('Sanitation Data'!$E$30,0,10*ROW('Sanitation Data'!E49)))</f>
        <v/>
      </c>
      <c r="CS55" s="271" t="str">
        <f ca="true">+IF(OFFSET('Sanitation Data'!$E$31,0,10*ROW('Sanitation Data'!E49))="","",OFFSET('Sanitation Data'!$E$31,0,10*ROW('Sanitation Data'!E49)))</f>
        <v/>
      </c>
      <c r="CT55" s="271" t="str">
        <f ca="true">+IF(OFFSET('Sanitation Data'!$E$32,0,10*ROW('Sanitation Data'!E49))="","",OFFSET('Sanitation Data'!$E$32,0,10*ROW('Sanitation Data'!E49)))</f>
        <v/>
      </c>
      <c r="CU55" s="271" t="str">
        <f ca="true">+IF(OFFSET('Sanitation Data'!$F$28,0,10*ROW('Sanitation Data'!F49))="","",OFFSET('Sanitation Data'!$F$28,0,10*ROW('Sanitation Data'!F49)))</f>
        <v/>
      </c>
      <c r="CV55" s="271" t="str">
        <f ca="true">+IF(OFFSET('Sanitation Data'!$F$29,0,10*ROW('Sanitation Data'!F49))="","",OFFSET('Sanitation Data'!$F$29,0,10*ROW('Sanitation Data'!F49)))</f>
        <v/>
      </c>
      <c r="CW55" s="271" t="str">
        <f ca="true">+IF(OFFSET('Sanitation Data'!$F$30,0,10*ROW('Sanitation Data'!F49))="","",OFFSET('Sanitation Data'!$F$30,0,10*ROW('Sanitation Data'!F49)))</f>
        <v/>
      </c>
      <c r="CX55" s="271" t="str">
        <f ca="true">+IF(OFFSET('Sanitation Data'!$F$31,0,10*ROW('Sanitation Data'!F49))="","",OFFSET('Sanitation Data'!$F$31,0,10*ROW('Sanitation Data'!F49)))</f>
        <v/>
      </c>
      <c r="CY55" s="271" t="str">
        <f ca="true">+IF(OFFSET('Sanitation Data'!$F$32,0,10*ROW('Sanitation Data'!F49))="","",OFFSET('Sanitation Data'!$F$32,0,10*ROW('Sanitation Data'!F49)))</f>
        <v/>
      </c>
      <c r="CZ55" s="271" t="str">
        <f ca="true">+IF(OFFSET('Sanitation Data'!$G$28,0,10*ROW('Sanitation Data'!G49))="","",OFFSET('Sanitation Data'!$G$28,0,10*ROW('Sanitation Data'!G49)))</f>
        <v/>
      </c>
      <c r="DA55" s="271" t="str">
        <f ca="true">+IF(OFFSET('Sanitation Data'!$G$29,0,10*ROW('Sanitation Data'!G49))="","",OFFSET('Sanitation Data'!$G$29,0,10*ROW('Sanitation Data'!G49)))</f>
        <v/>
      </c>
      <c r="DB55" s="271" t="str">
        <f ca="true">+IF(OFFSET('Sanitation Data'!$G$30,0,10*ROW('Sanitation Data'!G49))="","",OFFSET('Sanitation Data'!$G$30,0,10*ROW('Sanitation Data'!G49)))</f>
        <v/>
      </c>
      <c r="DC55" s="271" t="str">
        <f ca="true">+IF(OFFSET('Sanitation Data'!$G$31,0,10*ROW('Sanitation Data'!G49))="","",OFFSET('Sanitation Data'!$G$31,0,10*ROW('Sanitation Data'!G49)))</f>
        <v/>
      </c>
      <c r="DD55" s="271" t="str">
        <f ca="true">+IF(OFFSET('Sanitation Data'!$G$32,0,10*ROW('Sanitation Data'!G49))="","",OFFSET('Sanitation Data'!$G$32,0,10*ROW('Sanitation Data'!G49)))</f>
        <v/>
      </c>
      <c r="DE55" s="271" t="str">
        <f ca="true">+IF(OFFSET('Sanitation Data'!$H$28,0,10*ROW('Sanitation Data'!H49))="","",OFFSET('Sanitation Data'!$H$28,0,10*ROW('Sanitation Data'!H49)))</f>
        <v/>
      </c>
      <c r="DF55" s="271" t="str">
        <f ca="true">+IF(OFFSET('Sanitation Data'!$H$29,0,10*ROW('Sanitation Data'!H49))="","",OFFSET('Sanitation Data'!$H$29,0,10*ROW('Sanitation Data'!H49)))</f>
        <v/>
      </c>
      <c r="DG55" s="271" t="str">
        <f ca="true">+IF(OFFSET('Sanitation Data'!$H$30,0,10*ROW('Sanitation Data'!H49))="","",OFFSET('Sanitation Data'!$H$30,0,10*ROW('Sanitation Data'!H49)))</f>
        <v/>
      </c>
      <c r="DH55" s="271" t="str">
        <f ca="true">+IF(OFFSET('Sanitation Data'!$H$31,0,10*ROW('Sanitation Data'!H49))="","",OFFSET('Sanitation Data'!$H$31,0,10*ROW('Sanitation Data'!H49)))</f>
        <v/>
      </c>
      <c r="DI55" s="271" t="str">
        <f ca="true">+IF(OFFSET('Sanitation Data'!$H$32,0,10*ROW('Sanitation Data'!H49))="","",OFFSET('Sanitation Data'!$H$32,0,10*ROW('Sanitation Data'!H49)))</f>
        <v/>
      </c>
      <c r="DJ55" s="271" t="str">
        <f ca="true">+IF(OFFSET('Sanitation Data'!$I$28,0,10*ROW('Sanitation Data'!I49))="","",OFFSET('Sanitation Data'!$I$28,0,10*ROW('Sanitation Data'!I49)))</f>
        <v/>
      </c>
      <c r="DK55" s="271" t="str">
        <f ca="true">+IF(OFFSET('Sanitation Data'!$I$29,0,10*ROW('Sanitation Data'!I49))="","",OFFSET('Sanitation Data'!$I$29,0,10*ROW('Sanitation Data'!I49)))</f>
        <v/>
      </c>
      <c r="DL55" s="271" t="str">
        <f ca="true">+IF(OFFSET('Sanitation Data'!$I$30,0,10*ROW('Sanitation Data'!I49))="","",OFFSET('Sanitation Data'!$I$30,0,10*ROW('Sanitation Data'!I49)))</f>
        <v/>
      </c>
      <c r="DM55" s="271" t="str">
        <f ca="true">+IF(OFFSET('Sanitation Data'!$I$31,0,10*ROW('Sanitation Data'!I49))="","",OFFSET('Sanitation Data'!$I$31,0,10*ROW('Sanitation Data'!I49)))</f>
        <v/>
      </c>
      <c r="DN55" s="271" t="str">
        <f ca="true">+IF(OFFSET('Sanitation Data'!$I$32,0,10*ROW('Sanitation Data'!I49))="","",OFFSET('Sanitation Data'!$I$32,0,10*ROW('Sanitation Data'!I49)))</f>
        <v/>
      </c>
      <c r="DO55" s="271" t="str">
        <f ca="true">+IF(OFFSET('Hygiene Data'!$D$11,0,10*ROW('Hygiene Data'!D49))="","",OFFSET('Hygiene Data'!$D$11,0,10*ROW('Hygiene Data'!D49)))</f>
        <v/>
      </c>
      <c r="DP55" s="271" t="str">
        <f ca="true">+IF(OFFSET('Hygiene Data'!$D$12,0,10*ROW('Hygiene Data'!D49))="","",OFFSET('Hygiene Data'!$D$12,0,10*ROW('Hygiene Data'!D49)))</f>
        <v/>
      </c>
      <c r="DQ55" s="271" t="str">
        <f ca="true">+IF(OFFSET('Hygiene Data'!$D$13,0,10*ROW('Hygiene Data'!D49))="","",OFFSET('Hygiene Data'!$D$13,0,10*ROW('Hygiene Data'!D49)))</f>
        <v/>
      </c>
      <c r="DR55" s="271" t="str">
        <f ca="true">+IF(OFFSET('Hygiene Data'!$E$11,0,10*ROW('Hygiene Data'!E49))="","",OFFSET('Hygiene Data'!$E$11,0,10*ROW('Hygiene Data'!E49)))</f>
        <v/>
      </c>
      <c r="DS55" s="271" t="str">
        <f ca="true">+IF(OFFSET('Hygiene Data'!$E$12,0,10*ROW('Hygiene Data'!E49))="","",OFFSET('Hygiene Data'!$E$12,0,10*ROW('Hygiene Data'!E49)))</f>
        <v/>
      </c>
      <c r="DT55" s="271" t="str">
        <f ca="true">+IF(OFFSET('Hygiene Data'!$E$13,0,10*ROW('Hygiene Data'!E49))="","",OFFSET('Hygiene Data'!$E$13,0,10*ROW('Hygiene Data'!E49)))</f>
        <v/>
      </c>
      <c r="DU55" s="271" t="str">
        <f ca="true">+IF(OFFSET('Hygiene Data'!$F$11,0,10*ROW('Hygiene Data'!F49))="","",OFFSET('Hygiene Data'!$F$11,0,10*ROW('Hygiene Data'!F49)))</f>
        <v/>
      </c>
      <c r="DV55" s="271" t="str">
        <f ca="true">+IF(OFFSET('Hygiene Data'!$F$12,0,10*ROW('Hygiene Data'!F49))="","",OFFSET('Hygiene Data'!$F$12,0,10*ROW('Hygiene Data'!F49)))</f>
        <v/>
      </c>
      <c r="DW55" s="271" t="str">
        <f ca="true">+IF(OFFSET('Hygiene Data'!$F$13,0,10*ROW('Hygiene Data'!F49))="","",OFFSET('Hygiene Data'!$F$13,0,10*ROW('Hygiene Data'!F49)))</f>
        <v/>
      </c>
      <c r="DX55" s="271" t="str">
        <f ca="true">+IF(OFFSET('Hygiene Data'!$G$11,0,10*ROW('Hygiene Data'!G49))="","",OFFSET('Hygiene Data'!$G$11,0,10*ROW('Hygiene Data'!G49)))</f>
        <v/>
      </c>
      <c r="DY55" s="271" t="str">
        <f ca="true">+IF(OFFSET('Hygiene Data'!$G$12,0,10*ROW('Hygiene Data'!G49))="","",OFFSET('Hygiene Data'!$G$12,0,10*ROW('Hygiene Data'!G49)))</f>
        <v/>
      </c>
      <c r="DZ55" s="271" t="str">
        <f ca="true">+IF(OFFSET('Hygiene Data'!$G$13,0,10*ROW('Hygiene Data'!G49))="","",OFFSET('Hygiene Data'!$G$13,0,10*ROW('Hygiene Data'!G49)))</f>
        <v/>
      </c>
      <c r="EA55" s="271" t="str">
        <f ca="true">+IF(OFFSET('Hygiene Data'!$H$11,0,10*ROW('Hygiene Data'!H49))="","",OFFSET('Hygiene Data'!$H$11,0,10*ROW('Hygiene Data'!H49)))</f>
        <v/>
      </c>
      <c r="EB55" s="271" t="str">
        <f ca="true">+IF(OFFSET('Hygiene Data'!$H$12,0,10*ROW('Hygiene Data'!H49))="","",OFFSET('Hygiene Data'!$H$12,0,10*ROW('Hygiene Data'!H49)))</f>
        <v/>
      </c>
      <c r="EC55" s="271" t="str">
        <f ca="true">+IF(OFFSET('Hygiene Data'!$H$13,0,10*ROW('Hygiene Data'!H49))="","",OFFSET('Hygiene Data'!$H$13,0,10*ROW('Hygiene Data'!H49)))</f>
        <v/>
      </c>
      <c r="ED55" s="271" t="str">
        <f ca="true">+IF(OFFSET('Hygiene Data'!$I$11,0,10*ROW('Hygiene Data'!I49))="","",OFFSET('Hygiene Data'!$I$11,0,10*ROW('Hygiene Data'!I49)))</f>
        <v/>
      </c>
      <c r="EE55" s="271" t="str">
        <f ca="true">+IF(OFFSET('Hygiene Data'!$I$12,0,10*ROW('Hygiene Data'!I49))="","",OFFSET('Hygiene Data'!$I$12,0,10*ROW('Hygiene Data'!I49)))</f>
        <v/>
      </c>
      <c r="EF55" s="271" t="str">
        <f ca="true">+IF(OFFSET('Hygiene Data'!$I$13,0,10*ROW('Hygiene Data'!I49))="","",OFFSET('Hygiene Data'!$I$13,0,10*ROW('Hygiene Data'!I49)))</f>
        <v/>
      </c>
    </row>
    <row xmlns:x14ac="http://schemas.microsoft.com/office/spreadsheetml/2009/9/ac" r="56" x14ac:dyDescent="0.2">
      <c r="A56" s="35" t="str">
        <f ca="true">+IF(OFFSET('Water Data'!$B$2,0,10*ROW('Water Data'!E50))="","",OFFSET('Water Data'!$B$2,0,10*ROW('Water Data'!E50)))</f>
        <v/>
      </c>
      <c r="B56" s="35" t="str">
        <f ca="true">+IF(OFFSET('Water Data'!$C$2,0,10*ROW('Water Data'!F50))="","",OFFSET('Water Data'!$C$2,0,10*ROW('Water Data'!F50)))</f>
        <v/>
      </c>
      <c r="C56" s="327" t="str">
        <f t="shared" ca="true" si="0"/>
        <v/>
      </c>
      <c r="D56" s="91"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1"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1"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1"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1"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1"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1"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1"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1"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1"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1"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1"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1"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1"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1"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1"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1"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1"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2"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2"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2"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2"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2"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2"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2"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2"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2"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2"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2"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2"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2"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2"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2"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2"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2"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2"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2"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2"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2"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2"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2"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2"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2"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2"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2"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2"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2"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2"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3"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3"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3"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3"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3"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3"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3"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3"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3"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3"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3"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3"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3"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3"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3"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3"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3"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3"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1"/>
      <c r="BS56" s="271" t="str">
        <f ca="true">+IF(OFFSET('Water Data'!$D$27,0,10*ROW('Water Data'!D50))="","",OFFSET('Water Data'!$D$27,0,10*ROW('Water Data'!D50)))</f>
        <v/>
      </c>
      <c r="BT56" s="271" t="str">
        <f ca="true">+IF(OFFSET('Water Data'!$D$28,0,10*ROW('Water Data'!D50))="","",OFFSET('Water Data'!$D$28,0,10*ROW('Water Data'!D50)))</f>
        <v/>
      </c>
      <c r="BU56" s="271" t="str">
        <f ca="true">+IF(OFFSET('Water Data'!$D$29,0,10*ROW('Water Data'!D50))="","",OFFSET('Water Data'!$D$29,0,10*ROW('Water Data'!D50)))</f>
        <v/>
      </c>
      <c r="BV56" s="271" t="str">
        <f ca="true">+IF(OFFSET('Water Data'!$E$27,0,10*ROW('Water Data'!E50))="","",OFFSET('Water Data'!$E$27,0,10*ROW('Water Data'!E50)))</f>
        <v/>
      </c>
      <c r="BW56" s="271" t="str">
        <f ca="true">+IF(OFFSET('Water Data'!$E$28,0,10*ROW('Water Data'!E50))="","",OFFSET('Water Data'!$E$28,0,10*ROW('Water Data'!E50)))</f>
        <v/>
      </c>
      <c r="BX56" s="271" t="str">
        <f ca="true">+IF(OFFSET('Water Data'!$E$29,0,10*ROW('Water Data'!E50))="","",OFFSET('Water Data'!$E$29,0,10*ROW('Water Data'!E50)))</f>
        <v/>
      </c>
      <c r="BY56" s="271" t="str">
        <f ca="true">+IF(OFFSET('Water Data'!$F$27,0,10*ROW('Water Data'!F50))="","",OFFSET('Water Data'!$F$27,0,10*ROW('Water Data'!F50)))</f>
        <v/>
      </c>
      <c r="BZ56" s="271" t="str">
        <f ca="true">+IF(OFFSET('Water Data'!$F$28,0,10*ROW('Water Data'!F50))="","",OFFSET('Water Data'!$F$28,0,10*ROW('Water Data'!F50)))</f>
        <v/>
      </c>
      <c r="CA56" s="271" t="str">
        <f ca="true">+IF(OFFSET('Water Data'!$F$29,0,10*ROW('Water Data'!F50))="","",OFFSET('Water Data'!$F$29,0,10*ROW('Water Data'!F50)))</f>
        <v/>
      </c>
      <c r="CB56" s="271" t="str">
        <f ca="true">+IF(OFFSET('Water Data'!$G$27,0,10*ROW('Water Data'!G50))="","",OFFSET('Water Data'!$G$27,0,10*ROW('Water Data'!G50)))</f>
        <v/>
      </c>
      <c r="CC56" s="271" t="str">
        <f ca="true">+IF(OFFSET('Water Data'!$G$28,0,10*ROW('Water Data'!G50))="","",OFFSET('Water Data'!$G$28,0,10*ROW('Water Data'!G50)))</f>
        <v/>
      </c>
      <c r="CD56" s="271" t="str">
        <f ca="true">+IF(OFFSET('Water Data'!$G$29,0,10*ROW('Water Data'!G50))="","",OFFSET('Water Data'!$G$29,0,10*ROW('Water Data'!G50)))</f>
        <v/>
      </c>
      <c r="CE56" s="271" t="str">
        <f ca="true">+IF(OFFSET('Water Data'!$H$27,0,10*ROW('Water Data'!H50))="","",OFFSET('Water Data'!$H$27,0,10*ROW('Water Data'!H50)))</f>
        <v/>
      </c>
      <c r="CF56" s="271" t="str">
        <f ca="true">+IF(OFFSET('Water Data'!$H$28,0,10*ROW('Water Data'!H50))="","",OFFSET('Water Data'!$H$28,0,10*ROW('Water Data'!H50)))</f>
        <v/>
      </c>
      <c r="CG56" s="271" t="str">
        <f ca="true">+IF(OFFSET('Water Data'!$H$29,0,10*ROW('Water Data'!H50))="","",OFFSET('Water Data'!$H$29,0,10*ROW('Water Data'!H50)))</f>
        <v/>
      </c>
      <c r="CH56" s="271" t="str">
        <f ca="true">+IF(OFFSET('Water Data'!$I$27,0,10*ROW('Water Data'!I50))="","",OFFSET('Water Data'!$I$27,0,10*ROW('Water Data'!I50)))</f>
        <v/>
      </c>
      <c r="CI56" s="271" t="str">
        <f ca="true">+IF(OFFSET('Water Data'!$I$28,0,10*ROW('Water Data'!I50))="","",OFFSET('Water Data'!$I$28,0,10*ROW('Water Data'!I50)))</f>
        <v/>
      </c>
      <c r="CJ56" s="271" t="str">
        <f ca="true">+IF(OFFSET('Water Data'!$I$29,0,10*ROW('Water Data'!I50))="","",OFFSET('Water Data'!$I$29,0,10*ROW('Water Data'!I50)))</f>
        <v/>
      </c>
      <c r="CK56" s="271" t="str">
        <f ca="true">+IF(OFFSET('Sanitation Data'!$D$28,0,10*ROW('Sanitation Data'!D50))="","",OFFSET('Sanitation Data'!$D$28,0,10*ROW('Sanitation Data'!D50)))</f>
        <v/>
      </c>
      <c r="CL56" s="271" t="str">
        <f ca="true">+IF(OFFSET('Sanitation Data'!$D$29,0,10*ROW('Sanitation Data'!D50))="","",OFFSET('Sanitation Data'!$D$29,0,10*ROW('Sanitation Data'!D50)))</f>
        <v/>
      </c>
      <c r="CM56" s="271" t="str">
        <f ca="true">+IF(OFFSET('Sanitation Data'!$D$30,0,10*ROW('Sanitation Data'!D50))="","",OFFSET('Sanitation Data'!$D$30,0,10*ROW('Sanitation Data'!D50)))</f>
        <v/>
      </c>
      <c r="CN56" s="271" t="str">
        <f ca="true">+IF(OFFSET('Sanitation Data'!$D$31,0,10*ROW('Sanitation Data'!D50))="","",OFFSET('Sanitation Data'!$D$31,0,10*ROW('Sanitation Data'!D50)))</f>
        <v/>
      </c>
      <c r="CO56" s="271" t="str">
        <f ca="true">+IF(OFFSET('Sanitation Data'!$D$32,0,10*ROW('Sanitation Data'!D50))="","",OFFSET('Sanitation Data'!$D$32,0,10*ROW('Sanitation Data'!D50)))</f>
        <v/>
      </c>
      <c r="CP56" s="271" t="str">
        <f ca="true">+IF(OFFSET('Sanitation Data'!$E$28,0,10*ROW('Sanitation Data'!E50))="","",OFFSET('Sanitation Data'!$E$28,0,10*ROW('Sanitation Data'!E50)))</f>
        <v/>
      </c>
      <c r="CQ56" s="271" t="str">
        <f ca="true">+IF(OFFSET('Sanitation Data'!$E$29,0,10*ROW('Sanitation Data'!E50))="","",OFFSET('Sanitation Data'!$E$29,0,10*ROW('Sanitation Data'!E50)))</f>
        <v/>
      </c>
      <c r="CR56" s="271" t="str">
        <f ca="true">+IF(OFFSET('Sanitation Data'!$E$30,0,10*ROW('Sanitation Data'!E50))="","",OFFSET('Sanitation Data'!$E$30,0,10*ROW('Sanitation Data'!E50)))</f>
        <v/>
      </c>
      <c r="CS56" s="271" t="str">
        <f ca="true">+IF(OFFSET('Sanitation Data'!$E$31,0,10*ROW('Sanitation Data'!E50))="","",OFFSET('Sanitation Data'!$E$31,0,10*ROW('Sanitation Data'!E50)))</f>
        <v/>
      </c>
      <c r="CT56" s="271" t="str">
        <f ca="true">+IF(OFFSET('Sanitation Data'!$E$32,0,10*ROW('Sanitation Data'!E50))="","",OFFSET('Sanitation Data'!$E$32,0,10*ROW('Sanitation Data'!E50)))</f>
        <v/>
      </c>
      <c r="CU56" s="271" t="str">
        <f ca="true">+IF(OFFSET('Sanitation Data'!$F$28,0,10*ROW('Sanitation Data'!F50))="","",OFFSET('Sanitation Data'!$F$28,0,10*ROW('Sanitation Data'!F50)))</f>
        <v/>
      </c>
      <c r="CV56" s="271" t="str">
        <f ca="true">+IF(OFFSET('Sanitation Data'!$F$29,0,10*ROW('Sanitation Data'!F50))="","",OFFSET('Sanitation Data'!$F$29,0,10*ROW('Sanitation Data'!F50)))</f>
        <v/>
      </c>
      <c r="CW56" s="271" t="str">
        <f ca="true">+IF(OFFSET('Sanitation Data'!$F$30,0,10*ROW('Sanitation Data'!F50))="","",OFFSET('Sanitation Data'!$F$30,0,10*ROW('Sanitation Data'!F50)))</f>
        <v/>
      </c>
      <c r="CX56" s="271" t="str">
        <f ca="true">+IF(OFFSET('Sanitation Data'!$F$31,0,10*ROW('Sanitation Data'!F50))="","",OFFSET('Sanitation Data'!$F$31,0,10*ROW('Sanitation Data'!F50)))</f>
        <v/>
      </c>
      <c r="CY56" s="271" t="str">
        <f ca="true">+IF(OFFSET('Sanitation Data'!$F$32,0,10*ROW('Sanitation Data'!F50))="","",OFFSET('Sanitation Data'!$F$32,0,10*ROW('Sanitation Data'!F50)))</f>
        <v/>
      </c>
      <c r="CZ56" s="271" t="str">
        <f ca="true">+IF(OFFSET('Sanitation Data'!$G$28,0,10*ROW('Sanitation Data'!G50))="","",OFFSET('Sanitation Data'!$G$28,0,10*ROW('Sanitation Data'!G50)))</f>
        <v/>
      </c>
      <c r="DA56" s="271" t="str">
        <f ca="true">+IF(OFFSET('Sanitation Data'!$G$29,0,10*ROW('Sanitation Data'!G50))="","",OFFSET('Sanitation Data'!$G$29,0,10*ROW('Sanitation Data'!G50)))</f>
        <v/>
      </c>
      <c r="DB56" s="271" t="str">
        <f ca="true">+IF(OFFSET('Sanitation Data'!$G$30,0,10*ROW('Sanitation Data'!G50))="","",OFFSET('Sanitation Data'!$G$30,0,10*ROW('Sanitation Data'!G50)))</f>
        <v/>
      </c>
      <c r="DC56" s="271" t="str">
        <f ca="true">+IF(OFFSET('Sanitation Data'!$G$31,0,10*ROW('Sanitation Data'!G50))="","",OFFSET('Sanitation Data'!$G$31,0,10*ROW('Sanitation Data'!G50)))</f>
        <v/>
      </c>
      <c r="DD56" s="271" t="str">
        <f ca="true">+IF(OFFSET('Sanitation Data'!$G$32,0,10*ROW('Sanitation Data'!G50))="","",OFFSET('Sanitation Data'!$G$32,0,10*ROW('Sanitation Data'!G50)))</f>
        <v/>
      </c>
      <c r="DE56" s="271" t="str">
        <f ca="true">+IF(OFFSET('Sanitation Data'!$H$28,0,10*ROW('Sanitation Data'!H50))="","",OFFSET('Sanitation Data'!$H$28,0,10*ROW('Sanitation Data'!H50)))</f>
        <v/>
      </c>
      <c r="DF56" s="271" t="str">
        <f ca="true">+IF(OFFSET('Sanitation Data'!$H$29,0,10*ROW('Sanitation Data'!H50))="","",OFFSET('Sanitation Data'!$H$29,0,10*ROW('Sanitation Data'!H50)))</f>
        <v/>
      </c>
      <c r="DG56" s="271" t="str">
        <f ca="true">+IF(OFFSET('Sanitation Data'!$H$30,0,10*ROW('Sanitation Data'!H50))="","",OFFSET('Sanitation Data'!$H$30,0,10*ROW('Sanitation Data'!H50)))</f>
        <v/>
      </c>
      <c r="DH56" s="271" t="str">
        <f ca="true">+IF(OFFSET('Sanitation Data'!$H$31,0,10*ROW('Sanitation Data'!H50))="","",OFFSET('Sanitation Data'!$H$31,0,10*ROW('Sanitation Data'!H50)))</f>
        <v/>
      </c>
      <c r="DI56" s="271" t="str">
        <f ca="true">+IF(OFFSET('Sanitation Data'!$H$32,0,10*ROW('Sanitation Data'!H50))="","",OFFSET('Sanitation Data'!$H$32,0,10*ROW('Sanitation Data'!H50)))</f>
        <v/>
      </c>
      <c r="DJ56" s="271" t="str">
        <f ca="true">+IF(OFFSET('Sanitation Data'!$I$28,0,10*ROW('Sanitation Data'!I50))="","",OFFSET('Sanitation Data'!$I$28,0,10*ROW('Sanitation Data'!I50)))</f>
        <v/>
      </c>
      <c r="DK56" s="271" t="str">
        <f ca="true">+IF(OFFSET('Sanitation Data'!$I$29,0,10*ROW('Sanitation Data'!I50))="","",OFFSET('Sanitation Data'!$I$29,0,10*ROW('Sanitation Data'!I50)))</f>
        <v/>
      </c>
      <c r="DL56" s="271" t="str">
        <f ca="true">+IF(OFFSET('Sanitation Data'!$I$30,0,10*ROW('Sanitation Data'!I50))="","",OFFSET('Sanitation Data'!$I$30,0,10*ROW('Sanitation Data'!I50)))</f>
        <v/>
      </c>
      <c r="DM56" s="271" t="str">
        <f ca="true">+IF(OFFSET('Sanitation Data'!$I$31,0,10*ROW('Sanitation Data'!I50))="","",OFFSET('Sanitation Data'!$I$31,0,10*ROW('Sanitation Data'!I50)))</f>
        <v/>
      </c>
      <c r="DN56" s="271" t="str">
        <f ca="true">+IF(OFFSET('Sanitation Data'!$I$32,0,10*ROW('Sanitation Data'!I50))="","",OFFSET('Sanitation Data'!$I$32,0,10*ROW('Sanitation Data'!I50)))</f>
        <v/>
      </c>
      <c r="DO56" s="271" t="str">
        <f ca="true">+IF(OFFSET('Hygiene Data'!$D$11,0,10*ROW('Hygiene Data'!D50))="","",OFFSET('Hygiene Data'!$D$11,0,10*ROW('Hygiene Data'!D50)))</f>
        <v/>
      </c>
      <c r="DP56" s="271" t="str">
        <f ca="true">+IF(OFFSET('Hygiene Data'!$D$12,0,10*ROW('Hygiene Data'!D50))="","",OFFSET('Hygiene Data'!$D$12,0,10*ROW('Hygiene Data'!D50)))</f>
        <v/>
      </c>
      <c r="DQ56" s="271" t="str">
        <f ca="true">+IF(OFFSET('Hygiene Data'!$D$13,0,10*ROW('Hygiene Data'!D50))="","",OFFSET('Hygiene Data'!$D$13,0,10*ROW('Hygiene Data'!D50)))</f>
        <v/>
      </c>
      <c r="DR56" s="271" t="str">
        <f ca="true">+IF(OFFSET('Hygiene Data'!$E$11,0,10*ROW('Hygiene Data'!E50))="","",OFFSET('Hygiene Data'!$E$11,0,10*ROW('Hygiene Data'!E50)))</f>
        <v/>
      </c>
      <c r="DS56" s="271" t="str">
        <f ca="true">+IF(OFFSET('Hygiene Data'!$E$12,0,10*ROW('Hygiene Data'!E50))="","",OFFSET('Hygiene Data'!$E$12,0,10*ROW('Hygiene Data'!E50)))</f>
        <v/>
      </c>
      <c r="DT56" s="271" t="str">
        <f ca="true">+IF(OFFSET('Hygiene Data'!$E$13,0,10*ROW('Hygiene Data'!E50))="","",OFFSET('Hygiene Data'!$E$13,0,10*ROW('Hygiene Data'!E50)))</f>
        <v/>
      </c>
      <c r="DU56" s="271" t="str">
        <f ca="true">+IF(OFFSET('Hygiene Data'!$F$11,0,10*ROW('Hygiene Data'!F50))="","",OFFSET('Hygiene Data'!$F$11,0,10*ROW('Hygiene Data'!F50)))</f>
        <v/>
      </c>
      <c r="DV56" s="271" t="str">
        <f ca="true">+IF(OFFSET('Hygiene Data'!$F$12,0,10*ROW('Hygiene Data'!F50))="","",OFFSET('Hygiene Data'!$F$12,0,10*ROW('Hygiene Data'!F50)))</f>
        <v/>
      </c>
      <c r="DW56" s="271" t="str">
        <f ca="true">+IF(OFFSET('Hygiene Data'!$F$13,0,10*ROW('Hygiene Data'!F50))="","",OFFSET('Hygiene Data'!$F$13,0,10*ROW('Hygiene Data'!F50)))</f>
        <v/>
      </c>
      <c r="DX56" s="271" t="str">
        <f ca="true">+IF(OFFSET('Hygiene Data'!$G$11,0,10*ROW('Hygiene Data'!G50))="","",OFFSET('Hygiene Data'!$G$11,0,10*ROW('Hygiene Data'!G50)))</f>
        <v/>
      </c>
      <c r="DY56" s="271" t="str">
        <f ca="true">+IF(OFFSET('Hygiene Data'!$G$12,0,10*ROW('Hygiene Data'!G50))="","",OFFSET('Hygiene Data'!$G$12,0,10*ROW('Hygiene Data'!G50)))</f>
        <v/>
      </c>
      <c r="DZ56" s="271" t="str">
        <f ca="true">+IF(OFFSET('Hygiene Data'!$G$13,0,10*ROW('Hygiene Data'!G50))="","",OFFSET('Hygiene Data'!$G$13,0,10*ROW('Hygiene Data'!G50)))</f>
        <v/>
      </c>
      <c r="EA56" s="271" t="str">
        <f ca="true">+IF(OFFSET('Hygiene Data'!$H$11,0,10*ROW('Hygiene Data'!H50))="","",OFFSET('Hygiene Data'!$H$11,0,10*ROW('Hygiene Data'!H50)))</f>
        <v/>
      </c>
      <c r="EB56" s="271" t="str">
        <f ca="true">+IF(OFFSET('Hygiene Data'!$H$12,0,10*ROW('Hygiene Data'!H50))="","",OFFSET('Hygiene Data'!$H$12,0,10*ROW('Hygiene Data'!H50)))</f>
        <v/>
      </c>
      <c r="EC56" s="271" t="str">
        <f ca="true">+IF(OFFSET('Hygiene Data'!$H$13,0,10*ROW('Hygiene Data'!H50))="","",OFFSET('Hygiene Data'!$H$13,0,10*ROW('Hygiene Data'!H50)))</f>
        <v/>
      </c>
      <c r="ED56" s="271" t="str">
        <f ca="true">+IF(OFFSET('Hygiene Data'!$I$11,0,10*ROW('Hygiene Data'!I50))="","",OFFSET('Hygiene Data'!$I$11,0,10*ROW('Hygiene Data'!I50)))</f>
        <v/>
      </c>
      <c r="EE56" s="271" t="str">
        <f ca="true">+IF(OFFSET('Hygiene Data'!$I$12,0,10*ROW('Hygiene Data'!I50))="","",OFFSET('Hygiene Data'!$I$12,0,10*ROW('Hygiene Data'!I50)))</f>
        <v/>
      </c>
      <c r="EF56" s="271" t="str">
        <f ca="true">+IF(OFFSET('Hygiene Data'!$I$13,0,10*ROW('Hygiene Data'!I50))="","",OFFSET('Hygiene Data'!$I$13,0,10*ROW('Hygiene Data'!I50)))</f>
        <v/>
      </c>
    </row>
    <row xmlns:x14ac="http://schemas.microsoft.com/office/spreadsheetml/2009/9/ac" r="57" x14ac:dyDescent="0.2">
      <c r="A57" s="35" t="str">
        <f ca="true">+IF(OFFSET('Water Data'!$B$2,0,10*ROW('Water Data'!E51))="","",OFFSET('Water Data'!$B$2,0,10*ROW('Water Data'!E51)))</f>
        <v/>
      </c>
      <c r="B57" s="35" t="str">
        <f ca="true">+IF(OFFSET('Water Data'!$C$2,0,10*ROW('Water Data'!F51))="","",OFFSET('Water Data'!$C$2,0,10*ROW('Water Data'!F51)))</f>
        <v/>
      </c>
      <c r="C57" s="327" t="str">
        <f t="shared" ca="true" si="0"/>
        <v/>
      </c>
      <c r="D57" s="91"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1"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1"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1"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1"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1"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1"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1"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1"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1"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1"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1"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1"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1"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1"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1"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1"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1"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2"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2"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2"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2"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2"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2"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2"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2"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2"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2"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2"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2"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2"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2"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2"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2"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2"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2"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2"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2"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2"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2"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2"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2"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2"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2"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2"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2"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2"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2"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3"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3"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3"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3"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3"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3"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3"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3"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3"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3"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3"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3"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3"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3"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3"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3"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3"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3"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1"/>
      <c r="BS57" s="271" t="str">
        <f ca="true">+IF(OFFSET('Water Data'!$D$27,0,10*ROW('Water Data'!D51))="","",OFFSET('Water Data'!$D$27,0,10*ROW('Water Data'!D51)))</f>
        <v/>
      </c>
      <c r="BT57" s="271" t="str">
        <f ca="true">+IF(OFFSET('Water Data'!$D$28,0,10*ROW('Water Data'!D51))="","",OFFSET('Water Data'!$D$28,0,10*ROW('Water Data'!D51)))</f>
        <v/>
      </c>
      <c r="BU57" s="271" t="str">
        <f ca="true">+IF(OFFSET('Water Data'!$D$29,0,10*ROW('Water Data'!D51))="","",OFFSET('Water Data'!$D$29,0,10*ROW('Water Data'!D51)))</f>
        <v/>
      </c>
      <c r="BV57" s="271" t="str">
        <f ca="true">+IF(OFFSET('Water Data'!$E$27,0,10*ROW('Water Data'!E51))="","",OFFSET('Water Data'!$E$27,0,10*ROW('Water Data'!E51)))</f>
        <v/>
      </c>
      <c r="BW57" s="271" t="str">
        <f ca="true">+IF(OFFSET('Water Data'!$E$28,0,10*ROW('Water Data'!E51))="","",OFFSET('Water Data'!$E$28,0,10*ROW('Water Data'!E51)))</f>
        <v/>
      </c>
      <c r="BX57" s="271" t="str">
        <f ca="true">+IF(OFFSET('Water Data'!$E$29,0,10*ROW('Water Data'!E51))="","",OFFSET('Water Data'!$E$29,0,10*ROW('Water Data'!E51)))</f>
        <v/>
      </c>
      <c r="BY57" s="271" t="str">
        <f ca="true">+IF(OFFSET('Water Data'!$F$27,0,10*ROW('Water Data'!F51))="","",OFFSET('Water Data'!$F$27,0,10*ROW('Water Data'!F51)))</f>
        <v/>
      </c>
      <c r="BZ57" s="271" t="str">
        <f ca="true">+IF(OFFSET('Water Data'!$F$28,0,10*ROW('Water Data'!F51))="","",OFFSET('Water Data'!$F$28,0,10*ROW('Water Data'!F51)))</f>
        <v/>
      </c>
      <c r="CA57" s="271" t="str">
        <f ca="true">+IF(OFFSET('Water Data'!$F$29,0,10*ROW('Water Data'!F51))="","",OFFSET('Water Data'!$F$29,0,10*ROW('Water Data'!F51)))</f>
        <v/>
      </c>
      <c r="CB57" s="271" t="str">
        <f ca="true">+IF(OFFSET('Water Data'!$G$27,0,10*ROW('Water Data'!G51))="","",OFFSET('Water Data'!$G$27,0,10*ROW('Water Data'!G51)))</f>
        <v/>
      </c>
      <c r="CC57" s="271" t="str">
        <f ca="true">+IF(OFFSET('Water Data'!$G$28,0,10*ROW('Water Data'!G51))="","",OFFSET('Water Data'!$G$28,0,10*ROW('Water Data'!G51)))</f>
        <v/>
      </c>
      <c r="CD57" s="271" t="str">
        <f ca="true">+IF(OFFSET('Water Data'!$G$29,0,10*ROW('Water Data'!G51))="","",OFFSET('Water Data'!$G$29,0,10*ROW('Water Data'!G51)))</f>
        <v/>
      </c>
      <c r="CE57" s="271" t="str">
        <f ca="true">+IF(OFFSET('Water Data'!$H$27,0,10*ROW('Water Data'!H51))="","",OFFSET('Water Data'!$H$27,0,10*ROW('Water Data'!H51)))</f>
        <v/>
      </c>
      <c r="CF57" s="271" t="str">
        <f ca="true">+IF(OFFSET('Water Data'!$H$28,0,10*ROW('Water Data'!H51))="","",OFFSET('Water Data'!$H$28,0,10*ROW('Water Data'!H51)))</f>
        <v/>
      </c>
      <c r="CG57" s="271" t="str">
        <f ca="true">+IF(OFFSET('Water Data'!$H$29,0,10*ROW('Water Data'!H51))="","",OFFSET('Water Data'!$H$29,0,10*ROW('Water Data'!H51)))</f>
        <v/>
      </c>
      <c r="CH57" s="271" t="str">
        <f ca="true">+IF(OFFSET('Water Data'!$I$27,0,10*ROW('Water Data'!I51))="","",OFFSET('Water Data'!$I$27,0,10*ROW('Water Data'!I51)))</f>
        <v/>
      </c>
      <c r="CI57" s="271" t="str">
        <f ca="true">+IF(OFFSET('Water Data'!$I$28,0,10*ROW('Water Data'!I51))="","",OFFSET('Water Data'!$I$28,0,10*ROW('Water Data'!I51)))</f>
        <v/>
      </c>
      <c r="CJ57" s="271" t="str">
        <f ca="true">+IF(OFFSET('Water Data'!$I$29,0,10*ROW('Water Data'!I51))="","",OFFSET('Water Data'!$I$29,0,10*ROW('Water Data'!I51)))</f>
        <v/>
      </c>
      <c r="CK57" s="271" t="str">
        <f ca="true">+IF(OFFSET('Sanitation Data'!$D$28,0,10*ROW('Sanitation Data'!D51))="","",OFFSET('Sanitation Data'!$D$28,0,10*ROW('Sanitation Data'!D51)))</f>
        <v/>
      </c>
      <c r="CL57" s="271" t="str">
        <f ca="true">+IF(OFFSET('Sanitation Data'!$D$29,0,10*ROW('Sanitation Data'!D51))="","",OFFSET('Sanitation Data'!$D$29,0,10*ROW('Sanitation Data'!D51)))</f>
        <v/>
      </c>
      <c r="CM57" s="271" t="str">
        <f ca="true">+IF(OFFSET('Sanitation Data'!$D$30,0,10*ROW('Sanitation Data'!D51))="","",OFFSET('Sanitation Data'!$D$30,0,10*ROW('Sanitation Data'!D51)))</f>
        <v/>
      </c>
      <c r="CN57" s="271" t="str">
        <f ca="true">+IF(OFFSET('Sanitation Data'!$D$31,0,10*ROW('Sanitation Data'!D51))="","",OFFSET('Sanitation Data'!$D$31,0,10*ROW('Sanitation Data'!D51)))</f>
        <v/>
      </c>
      <c r="CO57" s="271" t="str">
        <f ca="true">+IF(OFFSET('Sanitation Data'!$D$32,0,10*ROW('Sanitation Data'!D51))="","",OFFSET('Sanitation Data'!$D$32,0,10*ROW('Sanitation Data'!D51)))</f>
        <v/>
      </c>
      <c r="CP57" s="271" t="str">
        <f ca="true">+IF(OFFSET('Sanitation Data'!$E$28,0,10*ROW('Sanitation Data'!E51))="","",OFFSET('Sanitation Data'!$E$28,0,10*ROW('Sanitation Data'!E51)))</f>
        <v/>
      </c>
      <c r="CQ57" s="271" t="str">
        <f ca="true">+IF(OFFSET('Sanitation Data'!$E$29,0,10*ROW('Sanitation Data'!E51))="","",OFFSET('Sanitation Data'!$E$29,0,10*ROW('Sanitation Data'!E51)))</f>
        <v/>
      </c>
      <c r="CR57" s="271" t="str">
        <f ca="true">+IF(OFFSET('Sanitation Data'!$E$30,0,10*ROW('Sanitation Data'!E51))="","",OFFSET('Sanitation Data'!$E$30,0,10*ROW('Sanitation Data'!E51)))</f>
        <v/>
      </c>
      <c r="CS57" s="271" t="str">
        <f ca="true">+IF(OFFSET('Sanitation Data'!$E$31,0,10*ROW('Sanitation Data'!E51))="","",OFFSET('Sanitation Data'!$E$31,0,10*ROW('Sanitation Data'!E51)))</f>
        <v/>
      </c>
      <c r="CT57" s="271" t="str">
        <f ca="true">+IF(OFFSET('Sanitation Data'!$E$32,0,10*ROW('Sanitation Data'!E51))="","",OFFSET('Sanitation Data'!$E$32,0,10*ROW('Sanitation Data'!E51)))</f>
        <v/>
      </c>
      <c r="CU57" s="271" t="str">
        <f ca="true">+IF(OFFSET('Sanitation Data'!$F$28,0,10*ROW('Sanitation Data'!F51))="","",OFFSET('Sanitation Data'!$F$28,0,10*ROW('Sanitation Data'!F51)))</f>
        <v/>
      </c>
      <c r="CV57" s="271" t="str">
        <f ca="true">+IF(OFFSET('Sanitation Data'!$F$29,0,10*ROW('Sanitation Data'!F51))="","",OFFSET('Sanitation Data'!$F$29,0,10*ROW('Sanitation Data'!F51)))</f>
        <v/>
      </c>
      <c r="CW57" s="271" t="str">
        <f ca="true">+IF(OFFSET('Sanitation Data'!$F$30,0,10*ROW('Sanitation Data'!F51))="","",OFFSET('Sanitation Data'!$F$30,0,10*ROW('Sanitation Data'!F51)))</f>
        <v/>
      </c>
      <c r="CX57" s="271" t="str">
        <f ca="true">+IF(OFFSET('Sanitation Data'!$F$31,0,10*ROW('Sanitation Data'!F51))="","",OFFSET('Sanitation Data'!$F$31,0,10*ROW('Sanitation Data'!F51)))</f>
        <v/>
      </c>
      <c r="CY57" s="271" t="str">
        <f ca="true">+IF(OFFSET('Sanitation Data'!$F$32,0,10*ROW('Sanitation Data'!F51))="","",OFFSET('Sanitation Data'!$F$32,0,10*ROW('Sanitation Data'!F51)))</f>
        <v/>
      </c>
      <c r="CZ57" s="271" t="str">
        <f ca="true">+IF(OFFSET('Sanitation Data'!$G$28,0,10*ROW('Sanitation Data'!G51))="","",OFFSET('Sanitation Data'!$G$28,0,10*ROW('Sanitation Data'!G51)))</f>
        <v/>
      </c>
      <c r="DA57" s="271" t="str">
        <f ca="true">+IF(OFFSET('Sanitation Data'!$G$29,0,10*ROW('Sanitation Data'!G51))="","",OFFSET('Sanitation Data'!$G$29,0,10*ROW('Sanitation Data'!G51)))</f>
        <v/>
      </c>
      <c r="DB57" s="271" t="str">
        <f ca="true">+IF(OFFSET('Sanitation Data'!$G$30,0,10*ROW('Sanitation Data'!G51))="","",OFFSET('Sanitation Data'!$G$30,0,10*ROW('Sanitation Data'!G51)))</f>
        <v/>
      </c>
      <c r="DC57" s="271" t="str">
        <f ca="true">+IF(OFFSET('Sanitation Data'!$G$31,0,10*ROW('Sanitation Data'!G51))="","",OFFSET('Sanitation Data'!$G$31,0,10*ROW('Sanitation Data'!G51)))</f>
        <v/>
      </c>
      <c r="DD57" s="271" t="str">
        <f ca="true">+IF(OFFSET('Sanitation Data'!$G$32,0,10*ROW('Sanitation Data'!G51))="","",OFFSET('Sanitation Data'!$G$32,0,10*ROW('Sanitation Data'!G51)))</f>
        <v/>
      </c>
      <c r="DE57" s="271" t="str">
        <f ca="true">+IF(OFFSET('Sanitation Data'!$H$28,0,10*ROW('Sanitation Data'!H51))="","",OFFSET('Sanitation Data'!$H$28,0,10*ROW('Sanitation Data'!H51)))</f>
        <v/>
      </c>
      <c r="DF57" s="271" t="str">
        <f ca="true">+IF(OFFSET('Sanitation Data'!$H$29,0,10*ROW('Sanitation Data'!H51))="","",OFFSET('Sanitation Data'!$H$29,0,10*ROW('Sanitation Data'!H51)))</f>
        <v/>
      </c>
      <c r="DG57" s="271" t="str">
        <f ca="true">+IF(OFFSET('Sanitation Data'!$H$30,0,10*ROW('Sanitation Data'!H51))="","",OFFSET('Sanitation Data'!$H$30,0,10*ROW('Sanitation Data'!H51)))</f>
        <v/>
      </c>
      <c r="DH57" s="271" t="str">
        <f ca="true">+IF(OFFSET('Sanitation Data'!$H$31,0,10*ROW('Sanitation Data'!H51))="","",OFFSET('Sanitation Data'!$H$31,0,10*ROW('Sanitation Data'!H51)))</f>
        <v/>
      </c>
      <c r="DI57" s="271" t="str">
        <f ca="true">+IF(OFFSET('Sanitation Data'!$H$32,0,10*ROW('Sanitation Data'!H51))="","",OFFSET('Sanitation Data'!$H$32,0,10*ROW('Sanitation Data'!H51)))</f>
        <v/>
      </c>
      <c r="DJ57" s="271" t="str">
        <f ca="true">+IF(OFFSET('Sanitation Data'!$I$28,0,10*ROW('Sanitation Data'!I51))="","",OFFSET('Sanitation Data'!$I$28,0,10*ROW('Sanitation Data'!I51)))</f>
        <v/>
      </c>
      <c r="DK57" s="271" t="str">
        <f ca="true">+IF(OFFSET('Sanitation Data'!$I$29,0,10*ROW('Sanitation Data'!I51))="","",OFFSET('Sanitation Data'!$I$29,0,10*ROW('Sanitation Data'!I51)))</f>
        <v/>
      </c>
      <c r="DL57" s="271" t="str">
        <f ca="true">+IF(OFFSET('Sanitation Data'!$I$30,0,10*ROW('Sanitation Data'!I51))="","",OFFSET('Sanitation Data'!$I$30,0,10*ROW('Sanitation Data'!I51)))</f>
        <v/>
      </c>
      <c r="DM57" s="271" t="str">
        <f ca="true">+IF(OFFSET('Sanitation Data'!$I$31,0,10*ROW('Sanitation Data'!I51))="","",OFFSET('Sanitation Data'!$I$31,0,10*ROW('Sanitation Data'!I51)))</f>
        <v/>
      </c>
      <c r="DN57" s="271" t="str">
        <f ca="true">+IF(OFFSET('Sanitation Data'!$I$32,0,10*ROW('Sanitation Data'!I51))="","",OFFSET('Sanitation Data'!$I$32,0,10*ROW('Sanitation Data'!I51)))</f>
        <v/>
      </c>
      <c r="DO57" s="271" t="str">
        <f ca="true">+IF(OFFSET('Hygiene Data'!$D$11,0,10*ROW('Hygiene Data'!D51))="","",OFFSET('Hygiene Data'!$D$11,0,10*ROW('Hygiene Data'!D51)))</f>
        <v/>
      </c>
      <c r="DP57" s="271" t="str">
        <f ca="true">+IF(OFFSET('Hygiene Data'!$D$12,0,10*ROW('Hygiene Data'!D51))="","",OFFSET('Hygiene Data'!$D$12,0,10*ROW('Hygiene Data'!D51)))</f>
        <v/>
      </c>
      <c r="DQ57" s="271" t="str">
        <f ca="true">+IF(OFFSET('Hygiene Data'!$D$13,0,10*ROW('Hygiene Data'!D51))="","",OFFSET('Hygiene Data'!$D$13,0,10*ROW('Hygiene Data'!D51)))</f>
        <v/>
      </c>
      <c r="DR57" s="271" t="str">
        <f ca="true">+IF(OFFSET('Hygiene Data'!$E$11,0,10*ROW('Hygiene Data'!E51))="","",OFFSET('Hygiene Data'!$E$11,0,10*ROW('Hygiene Data'!E51)))</f>
        <v/>
      </c>
      <c r="DS57" s="271" t="str">
        <f ca="true">+IF(OFFSET('Hygiene Data'!$E$12,0,10*ROW('Hygiene Data'!E51))="","",OFFSET('Hygiene Data'!$E$12,0,10*ROW('Hygiene Data'!E51)))</f>
        <v/>
      </c>
      <c r="DT57" s="271" t="str">
        <f ca="true">+IF(OFFSET('Hygiene Data'!$E$13,0,10*ROW('Hygiene Data'!E51))="","",OFFSET('Hygiene Data'!$E$13,0,10*ROW('Hygiene Data'!E51)))</f>
        <v/>
      </c>
      <c r="DU57" s="271" t="str">
        <f ca="true">+IF(OFFSET('Hygiene Data'!$F$11,0,10*ROW('Hygiene Data'!F51))="","",OFFSET('Hygiene Data'!$F$11,0,10*ROW('Hygiene Data'!F51)))</f>
        <v/>
      </c>
      <c r="DV57" s="271" t="str">
        <f ca="true">+IF(OFFSET('Hygiene Data'!$F$12,0,10*ROW('Hygiene Data'!F51))="","",OFFSET('Hygiene Data'!$F$12,0,10*ROW('Hygiene Data'!F51)))</f>
        <v/>
      </c>
      <c r="DW57" s="271" t="str">
        <f ca="true">+IF(OFFSET('Hygiene Data'!$F$13,0,10*ROW('Hygiene Data'!F51))="","",OFFSET('Hygiene Data'!$F$13,0,10*ROW('Hygiene Data'!F51)))</f>
        <v/>
      </c>
      <c r="DX57" s="271" t="str">
        <f ca="true">+IF(OFFSET('Hygiene Data'!$G$11,0,10*ROW('Hygiene Data'!G51))="","",OFFSET('Hygiene Data'!$G$11,0,10*ROW('Hygiene Data'!G51)))</f>
        <v/>
      </c>
      <c r="DY57" s="271" t="str">
        <f ca="true">+IF(OFFSET('Hygiene Data'!$G$12,0,10*ROW('Hygiene Data'!G51))="","",OFFSET('Hygiene Data'!$G$12,0,10*ROW('Hygiene Data'!G51)))</f>
        <v/>
      </c>
      <c r="DZ57" s="271" t="str">
        <f ca="true">+IF(OFFSET('Hygiene Data'!$G$13,0,10*ROW('Hygiene Data'!G51))="","",OFFSET('Hygiene Data'!$G$13,0,10*ROW('Hygiene Data'!G51)))</f>
        <v/>
      </c>
      <c r="EA57" s="271" t="str">
        <f ca="true">+IF(OFFSET('Hygiene Data'!$H$11,0,10*ROW('Hygiene Data'!H51))="","",OFFSET('Hygiene Data'!$H$11,0,10*ROW('Hygiene Data'!H51)))</f>
        <v/>
      </c>
      <c r="EB57" s="271" t="str">
        <f ca="true">+IF(OFFSET('Hygiene Data'!$H$12,0,10*ROW('Hygiene Data'!H51))="","",OFFSET('Hygiene Data'!$H$12,0,10*ROW('Hygiene Data'!H51)))</f>
        <v/>
      </c>
      <c r="EC57" s="271" t="str">
        <f ca="true">+IF(OFFSET('Hygiene Data'!$H$13,0,10*ROW('Hygiene Data'!H51))="","",OFFSET('Hygiene Data'!$H$13,0,10*ROW('Hygiene Data'!H51)))</f>
        <v/>
      </c>
      <c r="ED57" s="271" t="str">
        <f ca="true">+IF(OFFSET('Hygiene Data'!$I$11,0,10*ROW('Hygiene Data'!I51))="","",OFFSET('Hygiene Data'!$I$11,0,10*ROW('Hygiene Data'!I51)))</f>
        <v/>
      </c>
      <c r="EE57" s="271" t="str">
        <f ca="true">+IF(OFFSET('Hygiene Data'!$I$12,0,10*ROW('Hygiene Data'!I51))="","",OFFSET('Hygiene Data'!$I$12,0,10*ROW('Hygiene Data'!I51)))</f>
        <v/>
      </c>
      <c r="EF57" s="271" t="str">
        <f ca="true">+IF(OFFSET('Hygiene Data'!$I$13,0,10*ROW('Hygiene Data'!I51))="","",OFFSET('Hygiene Data'!$I$13,0,10*ROW('Hygiene Data'!I51)))</f>
        <v/>
      </c>
    </row>
    <row xmlns:x14ac="http://schemas.microsoft.com/office/spreadsheetml/2009/9/ac" r="58" x14ac:dyDescent="0.2">
      <c r="A58" s="35" t="str">
        <f ca="true">+IF(OFFSET('Water Data'!$B$2,0,10*ROW('Water Data'!E52))="","",OFFSET('Water Data'!$B$2,0,10*ROW('Water Data'!E52)))</f>
        <v/>
      </c>
      <c r="B58" s="35" t="str">
        <f ca="true">+IF(OFFSET('Water Data'!$C$2,0,10*ROW('Water Data'!F52))="","",OFFSET('Water Data'!$C$2,0,10*ROW('Water Data'!F52)))</f>
        <v/>
      </c>
      <c r="C58" s="327" t="str">
        <f t="shared" ca="true" si="0"/>
        <v/>
      </c>
      <c r="D58" s="91"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1"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1"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1"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1"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1"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1"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1"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1"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1"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1"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1"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1"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1"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1"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1"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1"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1"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2"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2"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2"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2"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2"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2"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2"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2"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2"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2"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2"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2"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2"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2"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2"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2"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2"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2"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2"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2"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2"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2"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2"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2"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2"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2"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2"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2"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2"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2"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3"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3"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3"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3"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3"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3"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3"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3"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3"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3"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3"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3"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3"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3"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3"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3"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3"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3"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1"/>
      <c r="BS58" s="271" t="str">
        <f ca="true">+IF(OFFSET('Water Data'!$D$27,0,10*ROW('Water Data'!D52))="","",OFFSET('Water Data'!$D$27,0,10*ROW('Water Data'!D52)))</f>
        <v/>
      </c>
      <c r="BT58" s="271" t="str">
        <f ca="true">+IF(OFFSET('Water Data'!$D$28,0,10*ROW('Water Data'!D52))="","",OFFSET('Water Data'!$D$28,0,10*ROW('Water Data'!D52)))</f>
        <v/>
      </c>
      <c r="BU58" s="271" t="str">
        <f ca="true">+IF(OFFSET('Water Data'!$D$29,0,10*ROW('Water Data'!D52))="","",OFFSET('Water Data'!$D$29,0,10*ROW('Water Data'!D52)))</f>
        <v/>
      </c>
      <c r="BV58" s="271" t="str">
        <f ca="true">+IF(OFFSET('Water Data'!$E$27,0,10*ROW('Water Data'!E52))="","",OFFSET('Water Data'!$E$27,0,10*ROW('Water Data'!E52)))</f>
        <v/>
      </c>
      <c r="BW58" s="271" t="str">
        <f ca="true">+IF(OFFSET('Water Data'!$E$28,0,10*ROW('Water Data'!E52))="","",OFFSET('Water Data'!$E$28,0,10*ROW('Water Data'!E52)))</f>
        <v/>
      </c>
      <c r="BX58" s="271" t="str">
        <f ca="true">+IF(OFFSET('Water Data'!$E$29,0,10*ROW('Water Data'!E52))="","",OFFSET('Water Data'!$E$29,0,10*ROW('Water Data'!E52)))</f>
        <v/>
      </c>
      <c r="BY58" s="271" t="str">
        <f ca="true">+IF(OFFSET('Water Data'!$F$27,0,10*ROW('Water Data'!F52))="","",OFFSET('Water Data'!$F$27,0,10*ROW('Water Data'!F52)))</f>
        <v/>
      </c>
      <c r="BZ58" s="271" t="str">
        <f ca="true">+IF(OFFSET('Water Data'!$F$28,0,10*ROW('Water Data'!F52))="","",OFFSET('Water Data'!$F$28,0,10*ROW('Water Data'!F52)))</f>
        <v/>
      </c>
      <c r="CA58" s="271" t="str">
        <f ca="true">+IF(OFFSET('Water Data'!$F$29,0,10*ROW('Water Data'!F52))="","",OFFSET('Water Data'!$F$29,0,10*ROW('Water Data'!F52)))</f>
        <v/>
      </c>
      <c r="CB58" s="271" t="str">
        <f ca="true">+IF(OFFSET('Water Data'!$G$27,0,10*ROW('Water Data'!G52))="","",OFFSET('Water Data'!$G$27,0,10*ROW('Water Data'!G52)))</f>
        <v/>
      </c>
      <c r="CC58" s="271" t="str">
        <f ca="true">+IF(OFFSET('Water Data'!$G$28,0,10*ROW('Water Data'!G52))="","",OFFSET('Water Data'!$G$28,0,10*ROW('Water Data'!G52)))</f>
        <v/>
      </c>
      <c r="CD58" s="271" t="str">
        <f ca="true">+IF(OFFSET('Water Data'!$G$29,0,10*ROW('Water Data'!G52))="","",OFFSET('Water Data'!$G$29,0,10*ROW('Water Data'!G52)))</f>
        <v/>
      </c>
      <c r="CE58" s="271" t="str">
        <f ca="true">+IF(OFFSET('Water Data'!$H$27,0,10*ROW('Water Data'!H52))="","",OFFSET('Water Data'!$H$27,0,10*ROW('Water Data'!H52)))</f>
        <v/>
      </c>
      <c r="CF58" s="271" t="str">
        <f ca="true">+IF(OFFSET('Water Data'!$H$28,0,10*ROW('Water Data'!H52))="","",OFFSET('Water Data'!$H$28,0,10*ROW('Water Data'!H52)))</f>
        <v/>
      </c>
      <c r="CG58" s="271" t="str">
        <f ca="true">+IF(OFFSET('Water Data'!$H$29,0,10*ROW('Water Data'!H52))="","",OFFSET('Water Data'!$H$29,0,10*ROW('Water Data'!H52)))</f>
        <v/>
      </c>
      <c r="CH58" s="271" t="str">
        <f ca="true">+IF(OFFSET('Water Data'!$I$27,0,10*ROW('Water Data'!I52))="","",OFFSET('Water Data'!$I$27,0,10*ROW('Water Data'!I52)))</f>
        <v/>
      </c>
      <c r="CI58" s="271" t="str">
        <f ca="true">+IF(OFFSET('Water Data'!$I$28,0,10*ROW('Water Data'!I52))="","",OFFSET('Water Data'!$I$28,0,10*ROW('Water Data'!I52)))</f>
        <v/>
      </c>
      <c r="CJ58" s="271" t="str">
        <f ca="true">+IF(OFFSET('Water Data'!$I$29,0,10*ROW('Water Data'!I52))="","",OFFSET('Water Data'!$I$29,0,10*ROW('Water Data'!I52)))</f>
        <v/>
      </c>
      <c r="CK58" s="271" t="str">
        <f ca="true">+IF(OFFSET('Sanitation Data'!$D$28,0,10*ROW('Sanitation Data'!D52))="","",OFFSET('Sanitation Data'!$D$28,0,10*ROW('Sanitation Data'!D52)))</f>
        <v/>
      </c>
      <c r="CL58" s="271" t="str">
        <f ca="true">+IF(OFFSET('Sanitation Data'!$D$29,0,10*ROW('Sanitation Data'!D52))="","",OFFSET('Sanitation Data'!$D$29,0,10*ROW('Sanitation Data'!D52)))</f>
        <v/>
      </c>
      <c r="CM58" s="271" t="str">
        <f ca="true">+IF(OFFSET('Sanitation Data'!$D$30,0,10*ROW('Sanitation Data'!D52))="","",OFFSET('Sanitation Data'!$D$30,0,10*ROW('Sanitation Data'!D52)))</f>
        <v/>
      </c>
      <c r="CN58" s="271" t="str">
        <f ca="true">+IF(OFFSET('Sanitation Data'!$D$31,0,10*ROW('Sanitation Data'!D52))="","",OFFSET('Sanitation Data'!$D$31,0,10*ROW('Sanitation Data'!D52)))</f>
        <v/>
      </c>
      <c r="CO58" s="271" t="str">
        <f ca="true">+IF(OFFSET('Sanitation Data'!$D$32,0,10*ROW('Sanitation Data'!D52))="","",OFFSET('Sanitation Data'!$D$32,0,10*ROW('Sanitation Data'!D52)))</f>
        <v/>
      </c>
      <c r="CP58" s="271" t="str">
        <f ca="true">+IF(OFFSET('Sanitation Data'!$E$28,0,10*ROW('Sanitation Data'!E52))="","",OFFSET('Sanitation Data'!$E$28,0,10*ROW('Sanitation Data'!E52)))</f>
        <v/>
      </c>
      <c r="CQ58" s="271" t="str">
        <f ca="true">+IF(OFFSET('Sanitation Data'!$E$29,0,10*ROW('Sanitation Data'!E52))="","",OFFSET('Sanitation Data'!$E$29,0,10*ROW('Sanitation Data'!E52)))</f>
        <v/>
      </c>
      <c r="CR58" s="271" t="str">
        <f ca="true">+IF(OFFSET('Sanitation Data'!$E$30,0,10*ROW('Sanitation Data'!E52))="","",OFFSET('Sanitation Data'!$E$30,0,10*ROW('Sanitation Data'!E52)))</f>
        <v/>
      </c>
      <c r="CS58" s="271" t="str">
        <f ca="true">+IF(OFFSET('Sanitation Data'!$E$31,0,10*ROW('Sanitation Data'!E52))="","",OFFSET('Sanitation Data'!$E$31,0,10*ROW('Sanitation Data'!E52)))</f>
        <v/>
      </c>
      <c r="CT58" s="271" t="str">
        <f ca="true">+IF(OFFSET('Sanitation Data'!$E$32,0,10*ROW('Sanitation Data'!E52))="","",OFFSET('Sanitation Data'!$E$32,0,10*ROW('Sanitation Data'!E52)))</f>
        <v/>
      </c>
      <c r="CU58" s="271" t="str">
        <f ca="true">+IF(OFFSET('Sanitation Data'!$F$28,0,10*ROW('Sanitation Data'!F52))="","",OFFSET('Sanitation Data'!$F$28,0,10*ROW('Sanitation Data'!F52)))</f>
        <v/>
      </c>
      <c r="CV58" s="271" t="str">
        <f ca="true">+IF(OFFSET('Sanitation Data'!$F$29,0,10*ROW('Sanitation Data'!F52))="","",OFFSET('Sanitation Data'!$F$29,0,10*ROW('Sanitation Data'!F52)))</f>
        <v/>
      </c>
      <c r="CW58" s="271" t="str">
        <f ca="true">+IF(OFFSET('Sanitation Data'!$F$30,0,10*ROW('Sanitation Data'!F52))="","",OFFSET('Sanitation Data'!$F$30,0,10*ROW('Sanitation Data'!F52)))</f>
        <v/>
      </c>
      <c r="CX58" s="271" t="str">
        <f ca="true">+IF(OFFSET('Sanitation Data'!$F$31,0,10*ROW('Sanitation Data'!F52))="","",OFFSET('Sanitation Data'!$F$31,0,10*ROW('Sanitation Data'!F52)))</f>
        <v/>
      </c>
      <c r="CY58" s="271" t="str">
        <f ca="true">+IF(OFFSET('Sanitation Data'!$F$32,0,10*ROW('Sanitation Data'!F52))="","",OFFSET('Sanitation Data'!$F$32,0,10*ROW('Sanitation Data'!F52)))</f>
        <v/>
      </c>
      <c r="CZ58" s="271" t="str">
        <f ca="true">+IF(OFFSET('Sanitation Data'!$G$28,0,10*ROW('Sanitation Data'!G52))="","",OFFSET('Sanitation Data'!$G$28,0,10*ROW('Sanitation Data'!G52)))</f>
        <v/>
      </c>
      <c r="DA58" s="271" t="str">
        <f ca="true">+IF(OFFSET('Sanitation Data'!$G$29,0,10*ROW('Sanitation Data'!G52))="","",OFFSET('Sanitation Data'!$G$29,0,10*ROW('Sanitation Data'!G52)))</f>
        <v/>
      </c>
      <c r="DB58" s="271" t="str">
        <f ca="true">+IF(OFFSET('Sanitation Data'!$G$30,0,10*ROW('Sanitation Data'!G52))="","",OFFSET('Sanitation Data'!$G$30,0,10*ROW('Sanitation Data'!G52)))</f>
        <v/>
      </c>
      <c r="DC58" s="271" t="str">
        <f ca="true">+IF(OFFSET('Sanitation Data'!$G$31,0,10*ROW('Sanitation Data'!G52))="","",OFFSET('Sanitation Data'!$G$31,0,10*ROW('Sanitation Data'!G52)))</f>
        <v/>
      </c>
      <c r="DD58" s="271" t="str">
        <f ca="true">+IF(OFFSET('Sanitation Data'!$G$32,0,10*ROW('Sanitation Data'!G52))="","",OFFSET('Sanitation Data'!$G$32,0,10*ROW('Sanitation Data'!G52)))</f>
        <v/>
      </c>
      <c r="DE58" s="271" t="str">
        <f ca="true">+IF(OFFSET('Sanitation Data'!$H$28,0,10*ROW('Sanitation Data'!H52))="","",OFFSET('Sanitation Data'!$H$28,0,10*ROW('Sanitation Data'!H52)))</f>
        <v/>
      </c>
      <c r="DF58" s="271" t="str">
        <f ca="true">+IF(OFFSET('Sanitation Data'!$H$29,0,10*ROW('Sanitation Data'!H52))="","",OFFSET('Sanitation Data'!$H$29,0,10*ROW('Sanitation Data'!H52)))</f>
        <v/>
      </c>
      <c r="DG58" s="271" t="str">
        <f ca="true">+IF(OFFSET('Sanitation Data'!$H$30,0,10*ROW('Sanitation Data'!H52))="","",OFFSET('Sanitation Data'!$H$30,0,10*ROW('Sanitation Data'!H52)))</f>
        <v/>
      </c>
      <c r="DH58" s="271" t="str">
        <f ca="true">+IF(OFFSET('Sanitation Data'!$H$31,0,10*ROW('Sanitation Data'!H52))="","",OFFSET('Sanitation Data'!$H$31,0,10*ROW('Sanitation Data'!H52)))</f>
        <v/>
      </c>
      <c r="DI58" s="271" t="str">
        <f ca="true">+IF(OFFSET('Sanitation Data'!$H$32,0,10*ROW('Sanitation Data'!H52))="","",OFFSET('Sanitation Data'!$H$32,0,10*ROW('Sanitation Data'!H52)))</f>
        <v/>
      </c>
      <c r="DJ58" s="271" t="str">
        <f ca="true">+IF(OFFSET('Sanitation Data'!$I$28,0,10*ROW('Sanitation Data'!I52))="","",OFFSET('Sanitation Data'!$I$28,0,10*ROW('Sanitation Data'!I52)))</f>
        <v/>
      </c>
      <c r="DK58" s="271" t="str">
        <f ca="true">+IF(OFFSET('Sanitation Data'!$I$29,0,10*ROW('Sanitation Data'!I52))="","",OFFSET('Sanitation Data'!$I$29,0,10*ROW('Sanitation Data'!I52)))</f>
        <v/>
      </c>
      <c r="DL58" s="271" t="str">
        <f ca="true">+IF(OFFSET('Sanitation Data'!$I$30,0,10*ROW('Sanitation Data'!I52))="","",OFFSET('Sanitation Data'!$I$30,0,10*ROW('Sanitation Data'!I52)))</f>
        <v/>
      </c>
      <c r="DM58" s="271" t="str">
        <f ca="true">+IF(OFFSET('Sanitation Data'!$I$31,0,10*ROW('Sanitation Data'!I52))="","",OFFSET('Sanitation Data'!$I$31,0,10*ROW('Sanitation Data'!I52)))</f>
        <v/>
      </c>
      <c r="DN58" s="271" t="str">
        <f ca="true">+IF(OFFSET('Sanitation Data'!$I$32,0,10*ROW('Sanitation Data'!I52))="","",OFFSET('Sanitation Data'!$I$32,0,10*ROW('Sanitation Data'!I52)))</f>
        <v/>
      </c>
      <c r="DO58" s="271" t="str">
        <f ca="true">+IF(OFFSET('Hygiene Data'!$D$11,0,10*ROW('Hygiene Data'!D52))="","",OFFSET('Hygiene Data'!$D$11,0,10*ROW('Hygiene Data'!D52)))</f>
        <v/>
      </c>
      <c r="DP58" s="271" t="str">
        <f ca="true">+IF(OFFSET('Hygiene Data'!$D$12,0,10*ROW('Hygiene Data'!D52))="","",OFFSET('Hygiene Data'!$D$12,0,10*ROW('Hygiene Data'!D52)))</f>
        <v/>
      </c>
      <c r="DQ58" s="271" t="str">
        <f ca="true">+IF(OFFSET('Hygiene Data'!$D$13,0,10*ROW('Hygiene Data'!D52))="","",OFFSET('Hygiene Data'!$D$13,0,10*ROW('Hygiene Data'!D52)))</f>
        <v/>
      </c>
      <c r="DR58" s="271" t="str">
        <f ca="true">+IF(OFFSET('Hygiene Data'!$E$11,0,10*ROW('Hygiene Data'!E52))="","",OFFSET('Hygiene Data'!$E$11,0,10*ROW('Hygiene Data'!E52)))</f>
        <v/>
      </c>
      <c r="DS58" s="271" t="str">
        <f ca="true">+IF(OFFSET('Hygiene Data'!$E$12,0,10*ROW('Hygiene Data'!E52))="","",OFFSET('Hygiene Data'!$E$12,0,10*ROW('Hygiene Data'!E52)))</f>
        <v/>
      </c>
      <c r="DT58" s="271" t="str">
        <f ca="true">+IF(OFFSET('Hygiene Data'!$E$13,0,10*ROW('Hygiene Data'!E52))="","",OFFSET('Hygiene Data'!$E$13,0,10*ROW('Hygiene Data'!E52)))</f>
        <v/>
      </c>
      <c r="DU58" s="271" t="str">
        <f ca="true">+IF(OFFSET('Hygiene Data'!$F$11,0,10*ROW('Hygiene Data'!F52))="","",OFFSET('Hygiene Data'!$F$11,0,10*ROW('Hygiene Data'!F52)))</f>
        <v/>
      </c>
      <c r="DV58" s="271" t="str">
        <f ca="true">+IF(OFFSET('Hygiene Data'!$F$12,0,10*ROW('Hygiene Data'!F52))="","",OFFSET('Hygiene Data'!$F$12,0,10*ROW('Hygiene Data'!F52)))</f>
        <v/>
      </c>
      <c r="DW58" s="271" t="str">
        <f ca="true">+IF(OFFSET('Hygiene Data'!$F$13,0,10*ROW('Hygiene Data'!F52))="","",OFFSET('Hygiene Data'!$F$13,0,10*ROW('Hygiene Data'!F52)))</f>
        <v/>
      </c>
      <c r="DX58" s="271" t="str">
        <f ca="true">+IF(OFFSET('Hygiene Data'!$G$11,0,10*ROW('Hygiene Data'!G52))="","",OFFSET('Hygiene Data'!$G$11,0,10*ROW('Hygiene Data'!G52)))</f>
        <v/>
      </c>
      <c r="DY58" s="271" t="str">
        <f ca="true">+IF(OFFSET('Hygiene Data'!$G$12,0,10*ROW('Hygiene Data'!G52))="","",OFFSET('Hygiene Data'!$G$12,0,10*ROW('Hygiene Data'!G52)))</f>
        <v/>
      </c>
      <c r="DZ58" s="271" t="str">
        <f ca="true">+IF(OFFSET('Hygiene Data'!$G$13,0,10*ROW('Hygiene Data'!G52))="","",OFFSET('Hygiene Data'!$G$13,0,10*ROW('Hygiene Data'!G52)))</f>
        <v/>
      </c>
      <c r="EA58" s="271" t="str">
        <f ca="true">+IF(OFFSET('Hygiene Data'!$H$11,0,10*ROW('Hygiene Data'!H52))="","",OFFSET('Hygiene Data'!$H$11,0,10*ROW('Hygiene Data'!H52)))</f>
        <v/>
      </c>
      <c r="EB58" s="271" t="str">
        <f ca="true">+IF(OFFSET('Hygiene Data'!$H$12,0,10*ROW('Hygiene Data'!H52))="","",OFFSET('Hygiene Data'!$H$12,0,10*ROW('Hygiene Data'!H52)))</f>
        <v/>
      </c>
      <c r="EC58" s="271" t="str">
        <f ca="true">+IF(OFFSET('Hygiene Data'!$H$13,0,10*ROW('Hygiene Data'!H52))="","",OFFSET('Hygiene Data'!$H$13,0,10*ROW('Hygiene Data'!H52)))</f>
        <v/>
      </c>
      <c r="ED58" s="271" t="str">
        <f ca="true">+IF(OFFSET('Hygiene Data'!$I$11,0,10*ROW('Hygiene Data'!I52))="","",OFFSET('Hygiene Data'!$I$11,0,10*ROW('Hygiene Data'!I52)))</f>
        <v/>
      </c>
      <c r="EE58" s="271" t="str">
        <f ca="true">+IF(OFFSET('Hygiene Data'!$I$12,0,10*ROW('Hygiene Data'!I52))="","",OFFSET('Hygiene Data'!$I$12,0,10*ROW('Hygiene Data'!I52)))</f>
        <v/>
      </c>
      <c r="EF58" s="271" t="str">
        <f ca="true">+IF(OFFSET('Hygiene Data'!$I$13,0,10*ROW('Hygiene Data'!I52))="","",OFFSET('Hygiene Data'!$I$13,0,10*ROW('Hygiene Data'!I52)))</f>
        <v/>
      </c>
    </row>
    <row xmlns:x14ac="http://schemas.microsoft.com/office/spreadsheetml/2009/9/ac" r="59" x14ac:dyDescent="0.2">
      <c r="A59" s="35" t="str">
        <f ca="true">+IF(OFFSET('Water Data'!$B$2,0,10*ROW('Water Data'!E53))="","",OFFSET('Water Data'!$B$2,0,10*ROW('Water Data'!E53)))</f>
        <v/>
      </c>
      <c r="B59" s="35" t="str">
        <f ca="true">+IF(OFFSET('Water Data'!$C$2,0,10*ROW('Water Data'!F53))="","",OFFSET('Water Data'!$C$2,0,10*ROW('Water Data'!F53)))</f>
        <v/>
      </c>
      <c r="C59" s="327" t="str">
        <f t="shared" ca="true" si="0"/>
        <v/>
      </c>
      <c r="D59" s="91"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1"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1"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1"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1"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1"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1"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1"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1"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1"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1"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1"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1"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1"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1"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1"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1"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1"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2"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2"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2"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2"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2"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2"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2"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2"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2"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2"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2"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2"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2"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2"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2"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2"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2"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2"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2"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2"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2"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2"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2"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2"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2"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2"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2"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2"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2"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2"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3"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3"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3"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3"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3"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3"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3"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3"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3"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3"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3"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3"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3"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3"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3"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3"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3"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3"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1"/>
      <c r="BS59" s="271" t="str">
        <f ca="true">+IF(OFFSET('Water Data'!$D$27,0,10*ROW('Water Data'!D53))="","",OFFSET('Water Data'!$D$27,0,10*ROW('Water Data'!D53)))</f>
        <v/>
      </c>
      <c r="BT59" s="271" t="str">
        <f ca="true">+IF(OFFSET('Water Data'!$D$28,0,10*ROW('Water Data'!D53))="","",OFFSET('Water Data'!$D$28,0,10*ROW('Water Data'!D53)))</f>
        <v/>
      </c>
      <c r="BU59" s="271" t="str">
        <f ca="true">+IF(OFFSET('Water Data'!$D$29,0,10*ROW('Water Data'!D53))="","",OFFSET('Water Data'!$D$29,0,10*ROW('Water Data'!D53)))</f>
        <v/>
      </c>
      <c r="BV59" s="271" t="str">
        <f ca="true">+IF(OFFSET('Water Data'!$E$27,0,10*ROW('Water Data'!E53))="","",OFFSET('Water Data'!$E$27,0,10*ROW('Water Data'!E53)))</f>
        <v/>
      </c>
      <c r="BW59" s="271" t="str">
        <f ca="true">+IF(OFFSET('Water Data'!$E$28,0,10*ROW('Water Data'!E53))="","",OFFSET('Water Data'!$E$28,0,10*ROW('Water Data'!E53)))</f>
        <v/>
      </c>
      <c r="BX59" s="271" t="str">
        <f ca="true">+IF(OFFSET('Water Data'!$E$29,0,10*ROW('Water Data'!E53))="","",OFFSET('Water Data'!$E$29,0,10*ROW('Water Data'!E53)))</f>
        <v/>
      </c>
      <c r="BY59" s="271" t="str">
        <f ca="true">+IF(OFFSET('Water Data'!$F$27,0,10*ROW('Water Data'!F53))="","",OFFSET('Water Data'!$F$27,0,10*ROW('Water Data'!F53)))</f>
        <v/>
      </c>
      <c r="BZ59" s="271" t="str">
        <f ca="true">+IF(OFFSET('Water Data'!$F$28,0,10*ROW('Water Data'!F53))="","",OFFSET('Water Data'!$F$28,0,10*ROW('Water Data'!F53)))</f>
        <v/>
      </c>
      <c r="CA59" s="271" t="str">
        <f ca="true">+IF(OFFSET('Water Data'!$F$29,0,10*ROW('Water Data'!F53))="","",OFFSET('Water Data'!$F$29,0,10*ROW('Water Data'!F53)))</f>
        <v/>
      </c>
      <c r="CB59" s="271" t="str">
        <f ca="true">+IF(OFFSET('Water Data'!$G$27,0,10*ROW('Water Data'!G53))="","",OFFSET('Water Data'!$G$27,0,10*ROW('Water Data'!G53)))</f>
        <v/>
      </c>
      <c r="CC59" s="271" t="str">
        <f ca="true">+IF(OFFSET('Water Data'!$G$28,0,10*ROW('Water Data'!G53))="","",OFFSET('Water Data'!$G$28,0,10*ROW('Water Data'!G53)))</f>
        <v/>
      </c>
      <c r="CD59" s="271" t="str">
        <f ca="true">+IF(OFFSET('Water Data'!$G$29,0,10*ROW('Water Data'!G53))="","",OFFSET('Water Data'!$G$29,0,10*ROW('Water Data'!G53)))</f>
        <v/>
      </c>
      <c r="CE59" s="271" t="str">
        <f ca="true">+IF(OFFSET('Water Data'!$H$27,0,10*ROW('Water Data'!H53))="","",OFFSET('Water Data'!$H$27,0,10*ROW('Water Data'!H53)))</f>
        <v/>
      </c>
      <c r="CF59" s="271" t="str">
        <f ca="true">+IF(OFFSET('Water Data'!$H$28,0,10*ROW('Water Data'!H53))="","",OFFSET('Water Data'!$H$28,0,10*ROW('Water Data'!H53)))</f>
        <v/>
      </c>
      <c r="CG59" s="271" t="str">
        <f ca="true">+IF(OFFSET('Water Data'!$H$29,0,10*ROW('Water Data'!H53))="","",OFFSET('Water Data'!$H$29,0,10*ROW('Water Data'!H53)))</f>
        <v/>
      </c>
      <c r="CH59" s="271" t="str">
        <f ca="true">+IF(OFFSET('Water Data'!$I$27,0,10*ROW('Water Data'!I53))="","",OFFSET('Water Data'!$I$27,0,10*ROW('Water Data'!I53)))</f>
        <v/>
      </c>
      <c r="CI59" s="271" t="str">
        <f ca="true">+IF(OFFSET('Water Data'!$I$28,0,10*ROW('Water Data'!I53))="","",OFFSET('Water Data'!$I$28,0,10*ROW('Water Data'!I53)))</f>
        <v/>
      </c>
      <c r="CJ59" s="271" t="str">
        <f ca="true">+IF(OFFSET('Water Data'!$I$29,0,10*ROW('Water Data'!I53))="","",OFFSET('Water Data'!$I$29,0,10*ROW('Water Data'!I53)))</f>
        <v/>
      </c>
      <c r="CK59" s="271" t="str">
        <f ca="true">+IF(OFFSET('Sanitation Data'!$D$28,0,10*ROW('Sanitation Data'!D53))="","",OFFSET('Sanitation Data'!$D$28,0,10*ROW('Sanitation Data'!D53)))</f>
        <v/>
      </c>
      <c r="CL59" s="271" t="str">
        <f ca="true">+IF(OFFSET('Sanitation Data'!$D$29,0,10*ROW('Sanitation Data'!D53))="","",OFFSET('Sanitation Data'!$D$29,0,10*ROW('Sanitation Data'!D53)))</f>
        <v/>
      </c>
      <c r="CM59" s="271" t="str">
        <f ca="true">+IF(OFFSET('Sanitation Data'!$D$30,0,10*ROW('Sanitation Data'!D53))="","",OFFSET('Sanitation Data'!$D$30,0,10*ROW('Sanitation Data'!D53)))</f>
        <v/>
      </c>
      <c r="CN59" s="271" t="str">
        <f ca="true">+IF(OFFSET('Sanitation Data'!$D$31,0,10*ROW('Sanitation Data'!D53))="","",OFFSET('Sanitation Data'!$D$31,0,10*ROW('Sanitation Data'!D53)))</f>
        <v/>
      </c>
      <c r="CO59" s="271" t="str">
        <f ca="true">+IF(OFFSET('Sanitation Data'!$D$32,0,10*ROW('Sanitation Data'!D53))="","",OFFSET('Sanitation Data'!$D$32,0,10*ROW('Sanitation Data'!D53)))</f>
        <v/>
      </c>
      <c r="CP59" s="271" t="str">
        <f ca="true">+IF(OFFSET('Sanitation Data'!$E$28,0,10*ROW('Sanitation Data'!E53))="","",OFFSET('Sanitation Data'!$E$28,0,10*ROW('Sanitation Data'!E53)))</f>
        <v/>
      </c>
      <c r="CQ59" s="271" t="str">
        <f ca="true">+IF(OFFSET('Sanitation Data'!$E$29,0,10*ROW('Sanitation Data'!E53))="","",OFFSET('Sanitation Data'!$E$29,0,10*ROW('Sanitation Data'!E53)))</f>
        <v/>
      </c>
      <c r="CR59" s="271" t="str">
        <f ca="true">+IF(OFFSET('Sanitation Data'!$E$30,0,10*ROW('Sanitation Data'!E53))="","",OFFSET('Sanitation Data'!$E$30,0,10*ROW('Sanitation Data'!E53)))</f>
        <v/>
      </c>
      <c r="CS59" s="271" t="str">
        <f ca="true">+IF(OFFSET('Sanitation Data'!$E$31,0,10*ROW('Sanitation Data'!E53))="","",OFFSET('Sanitation Data'!$E$31,0,10*ROW('Sanitation Data'!E53)))</f>
        <v/>
      </c>
      <c r="CT59" s="271" t="str">
        <f ca="true">+IF(OFFSET('Sanitation Data'!$E$32,0,10*ROW('Sanitation Data'!E53))="","",OFFSET('Sanitation Data'!$E$32,0,10*ROW('Sanitation Data'!E53)))</f>
        <v/>
      </c>
      <c r="CU59" s="271" t="str">
        <f ca="true">+IF(OFFSET('Sanitation Data'!$F$28,0,10*ROW('Sanitation Data'!F53))="","",OFFSET('Sanitation Data'!$F$28,0,10*ROW('Sanitation Data'!F53)))</f>
        <v/>
      </c>
      <c r="CV59" s="271" t="str">
        <f ca="true">+IF(OFFSET('Sanitation Data'!$F$29,0,10*ROW('Sanitation Data'!F53))="","",OFFSET('Sanitation Data'!$F$29,0,10*ROW('Sanitation Data'!F53)))</f>
        <v/>
      </c>
      <c r="CW59" s="271" t="str">
        <f ca="true">+IF(OFFSET('Sanitation Data'!$F$30,0,10*ROW('Sanitation Data'!F53))="","",OFFSET('Sanitation Data'!$F$30,0,10*ROW('Sanitation Data'!F53)))</f>
        <v/>
      </c>
      <c r="CX59" s="271" t="str">
        <f ca="true">+IF(OFFSET('Sanitation Data'!$F$31,0,10*ROW('Sanitation Data'!F53))="","",OFFSET('Sanitation Data'!$F$31,0,10*ROW('Sanitation Data'!F53)))</f>
        <v/>
      </c>
      <c r="CY59" s="271" t="str">
        <f ca="true">+IF(OFFSET('Sanitation Data'!$F$32,0,10*ROW('Sanitation Data'!F53))="","",OFFSET('Sanitation Data'!$F$32,0,10*ROW('Sanitation Data'!F53)))</f>
        <v/>
      </c>
      <c r="CZ59" s="271" t="str">
        <f ca="true">+IF(OFFSET('Sanitation Data'!$G$28,0,10*ROW('Sanitation Data'!G53))="","",OFFSET('Sanitation Data'!$G$28,0,10*ROW('Sanitation Data'!G53)))</f>
        <v/>
      </c>
      <c r="DA59" s="271" t="str">
        <f ca="true">+IF(OFFSET('Sanitation Data'!$G$29,0,10*ROW('Sanitation Data'!G53))="","",OFFSET('Sanitation Data'!$G$29,0,10*ROW('Sanitation Data'!G53)))</f>
        <v/>
      </c>
      <c r="DB59" s="271" t="str">
        <f ca="true">+IF(OFFSET('Sanitation Data'!$G$30,0,10*ROW('Sanitation Data'!G53))="","",OFFSET('Sanitation Data'!$G$30,0,10*ROW('Sanitation Data'!G53)))</f>
        <v/>
      </c>
      <c r="DC59" s="271" t="str">
        <f ca="true">+IF(OFFSET('Sanitation Data'!$G$31,0,10*ROW('Sanitation Data'!G53))="","",OFFSET('Sanitation Data'!$G$31,0,10*ROW('Sanitation Data'!G53)))</f>
        <v/>
      </c>
      <c r="DD59" s="271" t="str">
        <f ca="true">+IF(OFFSET('Sanitation Data'!$G$32,0,10*ROW('Sanitation Data'!G53))="","",OFFSET('Sanitation Data'!$G$32,0,10*ROW('Sanitation Data'!G53)))</f>
        <v/>
      </c>
      <c r="DE59" s="271" t="str">
        <f ca="true">+IF(OFFSET('Sanitation Data'!$H$28,0,10*ROW('Sanitation Data'!H53))="","",OFFSET('Sanitation Data'!$H$28,0,10*ROW('Sanitation Data'!H53)))</f>
        <v/>
      </c>
      <c r="DF59" s="271" t="str">
        <f ca="true">+IF(OFFSET('Sanitation Data'!$H$29,0,10*ROW('Sanitation Data'!H53))="","",OFFSET('Sanitation Data'!$H$29,0,10*ROW('Sanitation Data'!H53)))</f>
        <v/>
      </c>
      <c r="DG59" s="271" t="str">
        <f ca="true">+IF(OFFSET('Sanitation Data'!$H$30,0,10*ROW('Sanitation Data'!H53))="","",OFFSET('Sanitation Data'!$H$30,0,10*ROW('Sanitation Data'!H53)))</f>
        <v/>
      </c>
      <c r="DH59" s="271" t="str">
        <f ca="true">+IF(OFFSET('Sanitation Data'!$H$31,0,10*ROW('Sanitation Data'!H53))="","",OFFSET('Sanitation Data'!$H$31,0,10*ROW('Sanitation Data'!H53)))</f>
        <v/>
      </c>
      <c r="DI59" s="271" t="str">
        <f ca="true">+IF(OFFSET('Sanitation Data'!$H$32,0,10*ROW('Sanitation Data'!H53))="","",OFFSET('Sanitation Data'!$H$32,0,10*ROW('Sanitation Data'!H53)))</f>
        <v/>
      </c>
      <c r="DJ59" s="271" t="str">
        <f ca="true">+IF(OFFSET('Sanitation Data'!$I$28,0,10*ROW('Sanitation Data'!I53))="","",OFFSET('Sanitation Data'!$I$28,0,10*ROW('Sanitation Data'!I53)))</f>
        <v/>
      </c>
      <c r="DK59" s="271" t="str">
        <f ca="true">+IF(OFFSET('Sanitation Data'!$I$29,0,10*ROW('Sanitation Data'!I53))="","",OFFSET('Sanitation Data'!$I$29,0,10*ROW('Sanitation Data'!I53)))</f>
        <v/>
      </c>
      <c r="DL59" s="271" t="str">
        <f ca="true">+IF(OFFSET('Sanitation Data'!$I$30,0,10*ROW('Sanitation Data'!I53))="","",OFFSET('Sanitation Data'!$I$30,0,10*ROW('Sanitation Data'!I53)))</f>
        <v/>
      </c>
      <c r="DM59" s="271" t="str">
        <f ca="true">+IF(OFFSET('Sanitation Data'!$I$31,0,10*ROW('Sanitation Data'!I53))="","",OFFSET('Sanitation Data'!$I$31,0,10*ROW('Sanitation Data'!I53)))</f>
        <v/>
      </c>
      <c r="DN59" s="271" t="str">
        <f ca="true">+IF(OFFSET('Sanitation Data'!$I$32,0,10*ROW('Sanitation Data'!I53))="","",OFFSET('Sanitation Data'!$I$32,0,10*ROW('Sanitation Data'!I53)))</f>
        <v/>
      </c>
      <c r="DO59" s="271" t="str">
        <f ca="true">+IF(OFFSET('Hygiene Data'!$D$11,0,10*ROW('Hygiene Data'!D53))="","",OFFSET('Hygiene Data'!$D$11,0,10*ROW('Hygiene Data'!D53)))</f>
        <v/>
      </c>
      <c r="DP59" s="271" t="str">
        <f ca="true">+IF(OFFSET('Hygiene Data'!$D$12,0,10*ROW('Hygiene Data'!D53))="","",OFFSET('Hygiene Data'!$D$12,0,10*ROW('Hygiene Data'!D53)))</f>
        <v/>
      </c>
      <c r="DQ59" s="271" t="str">
        <f ca="true">+IF(OFFSET('Hygiene Data'!$D$13,0,10*ROW('Hygiene Data'!D53))="","",OFFSET('Hygiene Data'!$D$13,0,10*ROW('Hygiene Data'!D53)))</f>
        <v/>
      </c>
      <c r="DR59" s="271" t="str">
        <f ca="true">+IF(OFFSET('Hygiene Data'!$E$11,0,10*ROW('Hygiene Data'!E53))="","",OFFSET('Hygiene Data'!$E$11,0,10*ROW('Hygiene Data'!E53)))</f>
        <v/>
      </c>
      <c r="DS59" s="271" t="str">
        <f ca="true">+IF(OFFSET('Hygiene Data'!$E$12,0,10*ROW('Hygiene Data'!E53))="","",OFFSET('Hygiene Data'!$E$12,0,10*ROW('Hygiene Data'!E53)))</f>
        <v/>
      </c>
      <c r="DT59" s="271" t="str">
        <f ca="true">+IF(OFFSET('Hygiene Data'!$E$13,0,10*ROW('Hygiene Data'!E53))="","",OFFSET('Hygiene Data'!$E$13,0,10*ROW('Hygiene Data'!E53)))</f>
        <v/>
      </c>
      <c r="DU59" s="271" t="str">
        <f ca="true">+IF(OFFSET('Hygiene Data'!$F$11,0,10*ROW('Hygiene Data'!F53))="","",OFFSET('Hygiene Data'!$F$11,0,10*ROW('Hygiene Data'!F53)))</f>
        <v/>
      </c>
      <c r="DV59" s="271" t="str">
        <f ca="true">+IF(OFFSET('Hygiene Data'!$F$12,0,10*ROW('Hygiene Data'!F53))="","",OFFSET('Hygiene Data'!$F$12,0,10*ROW('Hygiene Data'!F53)))</f>
        <v/>
      </c>
      <c r="DW59" s="271" t="str">
        <f ca="true">+IF(OFFSET('Hygiene Data'!$F$13,0,10*ROW('Hygiene Data'!F53))="","",OFFSET('Hygiene Data'!$F$13,0,10*ROW('Hygiene Data'!F53)))</f>
        <v/>
      </c>
      <c r="DX59" s="271" t="str">
        <f ca="true">+IF(OFFSET('Hygiene Data'!$G$11,0,10*ROW('Hygiene Data'!G53))="","",OFFSET('Hygiene Data'!$G$11,0,10*ROW('Hygiene Data'!G53)))</f>
        <v/>
      </c>
      <c r="DY59" s="271" t="str">
        <f ca="true">+IF(OFFSET('Hygiene Data'!$G$12,0,10*ROW('Hygiene Data'!G53))="","",OFFSET('Hygiene Data'!$G$12,0,10*ROW('Hygiene Data'!G53)))</f>
        <v/>
      </c>
      <c r="DZ59" s="271" t="str">
        <f ca="true">+IF(OFFSET('Hygiene Data'!$G$13,0,10*ROW('Hygiene Data'!G53))="","",OFFSET('Hygiene Data'!$G$13,0,10*ROW('Hygiene Data'!G53)))</f>
        <v/>
      </c>
      <c r="EA59" s="271" t="str">
        <f ca="true">+IF(OFFSET('Hygiene Data'!$H$11,0,10*ROW('Hygiene Data'!H53))="","",OFFSET('Hygiene Data'!$H$11,0,10*ROW('Hygiene Data'!H53)))</f>
        <v/>
      </c>
      <c r="EB59" s="271" t="str">
        <f ca="true">+IF(OFFSET('Hygiene Data'!$H$12,0,10*ROW('Hygiene Data'!H53))="","",OFFSET('Hygiene Data'!$H$12,0,10*ROW('Hygiene Data'!H53)))</f>
        <v/>
      </c>
      <c r="EC59" s="271" t="str">
        <f ca="true">+IF(OFFSET('Hygiene Data'!$H$13,0,10*ROW('Hygiene Data'!H53))="","",OFFSET('Hygiene Data'!$H$13,0,10*ROW('Hygiene Data'!H53)))</f>
        <v/>
      </c>
      <c r="ED59" s="271" t="str">
        <f ca="true">+IF(OFFSET('Hygiene Data'!$I$11,0,10*ROW('Hygiene Data'!I53))="","",OFFSET('Hygiene Data'!$I$11,0,10*ROW('Hygiene Data'!I53)))</f>
        <v/>
      </c>
      <c r="EE59" s="271" t="str">
        <f ca="true">+IF(OFFSET('Hygiene Data'!$I$12,0,10*ROW('Hygiene Data'!I53))="","",OFFSET('Hygiene Data'!$I$12,0,10*ROW('Hygiene Data'!I53)))</f>
        <v/>
      </c>
      <c r="EF59" s="271" t="str">
        <f ca="true">+IF(OFFSET('Hygiene Data'!$I$13,0,10*ROW('Hygiene Data'!I53))="","",OFFSET('Hygiene Data'!$I$13,0,10*ROW('Hygiene Data'!I53)))</f>
        <v/>
      </c>
    </row>
    <row xmlns:x14ac="http://schemas.microsoft.com/office/spreadsheetml/2009/9/ac" r="60" x14ac:dyDescent="0.2">
      <c r="A60" s="35" t="str">
        <f ca="true">+IF(OFFSET('Water Data'!$B$2,0,10*ROW('Water Data'!E54))="","",OFFSET('Water Data'!$B$2,0,10*ROW('Water Data'!E54)))</f>
        <v/>
      </c>
      <c r="B60" s="35" t="str">
        <f ca="true">+IF(OFFSET('Water Data'!$C$2,0,10*ROW('Water Data'!F54))="","",OFFSET('Water Data'!$C$2,0,10*ROW('Water Data'!F54)))</f>
        <v/>
      </c>
      <c r="C60" s="327" t="str">
        <f t="shared" ca="true" si="0"/>
        <v/>
      </c>
      <c r="D60" s="91"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1"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1"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1"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1"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1"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1"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1"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1"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1"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1"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1"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1"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1"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1"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1"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1"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1"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2"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2"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2"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2"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2"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2"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2"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2"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2"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2"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2"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2"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2"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2"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2"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2"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2"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2"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2"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2"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2"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2"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2"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2"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2"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2"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2"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2"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2"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2"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3"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3"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3"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3"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3"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3"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3"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3"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3"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3"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3"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3"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3"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3"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3"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3"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3"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3"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1"/>
      <c r="BS60" s="271" t="str">
        <f ca="true">+IF(OFFSET('Water Data'!$D$27,0,10*ROW('Water Data'!D54))="","",OFFSET('Water Data'!$D$27,0,10*ROW('Water Data'!D54)))</f>
        <v/>
      </c>
      <c r="BT60" s="271" t="str">
        <f ca="true">+IF(OFFSET('Water Data'!$D$28,0,10*ROW('Water Data'!D54))="","",OFFSET('Water Data'!$D$28,0,10*ROW('Water Data'!D54)))</f>
        <v/>
      </c>
      <c r="BU60" s="271" t="str">
        <f ca="true">+IF(OFFSET('Water Data'!$D$29,0,10*ROW('Water Data'!D54))="","",OFFSET('Water Data'!$D$29,0,10*ROW('Water Data'!D54)))</f>
        <v/>
      </c>
      <c r="BV60" s="271" t="str">
        <f ca="true">+IF(OFFSET('Water Data'!$E$27,0,10*ROW('Water Data'!E54))="","",OFFSET('Water Data'!$E$27,0,10*ROW('Water Data'!E54)))</f>
        <v/>
      </c>
      <c r="BW60" s="271" t="str">
        <f ca="true">+IF(OFFSET('Water Data'!$E$28,0,10*ROW('Water Data'!E54))="","",OFFSET('Water Data'!$E$28,0,10*ROW('Water Data'!E54)))</f>
        <v/>
      </c>
      <c r="BX60" s="271" t="str">
        <f ca="true">+IF(OFFSET('Water Data'!$E$29,0,10*ROW('Water Data'!E54))="","",OFFSET('Water Data'!$E$29,0,10*ROW('Water Data'!E54)))</f>
        <v/>
      </c>
      <c r="BY60" s="271" t="str">
        <f ca="true">+IF(OFFSET('Water Data'!$F$27,0,10*ROW('Water Data'!F54))="","",OFFSET('Water Data'!$F$27,0,10*ROW('Water Data'!F54)))</f>
        <v/>
      </c>
      <c r="BZ60" s="271" t="str">
        <f ca="true">+IF(OFFSET('Water Data'!$F$28,0,10*ROW('Water Data'!F54))="","",OFFSET('Water Data'!$F$28,0,10*ROW('Water Data'!F54)))</f>
        <v/>
      </c>
      <c r="CA60" s="271" t="str">
        <f ca="true">+IF(OFFSET('Water Data'!$F$29,0,10*ROW('Water Data'!F54))="","",OFFSET('Water Data'!$F$29,0,10*ROW('Water Data'!F54)))</f>
        <v/>
      </c>
      <c r="CB60" s="271" t="str">
        <f ca="true">+IF(OFFSET('Water Data'!$G$27,0,10*ROW('Water Data'!G54))="","",OFFSET('Water Data'!$G$27,0,10*ROW('Water Data'!G54)))</f>
        <v/>
      </c>
      <c r="CC60" s="271" t="str">
        <f ca="true">+IF(OFFSET('Water Data'!$G$28,0,10*ROW('Water Data'!G54))="","",OFFSET('Water Data'!$G$28,0,10*ROW('Water Data'!G54)))</f>
        <v/>
      </c>
      <c r="CD60" s="271" t="str">
        <f ca="true">+IF(OFFSET('Water Data'!$G$29,0,10*ROW('Water Data'!G54))="","",OFFSET('Water Data'!$G$29,0,10*ROW('Water Data'!G54)))</f>
        <v/>
      </c>
      <c r="CE60" s="271" t="str">
        <f ca="true">+IF(OFFSET('Water Data'!$H$27,0,10*ROW('Water Data'!H54))="","",OFFSET('Water Data'!$H$27,0,10*ROW('Water Data'!H54)))</f>
        <v/>
      </c>
      <c r="CF60" s="271" t="str">
        <f ca="true">+IF(OFFSET('Water Data'!$H$28,0,10*ROW('Water Data'!H54))="","",OFFSET('Water Data'!$H$28,0,10*ROW('Water Data'!H54)))</f>
        <v/>
      </c>
      <c r="CG60" s="271" t="str">
        <f ca="true">+IF(OFFSET('Water Data'!$H$29,0,10*ROW('Water Data'!H54))="","",OFFSET('Water Data'!$H$29,0,10*ROW('Water Data'!H54)))</f>
        <v/>
      </c>
      <c r="CH60" s="271" t="str">
        <f ca="true">+IF(OFFSET('Water Data'!$I$27,0,10*ROW('Water Data'!I54))="","",OFFSET('Water Data'!$I$27,0,10*ROW('Water Data'!I54)))</f>
        <v/>
      </c>
      <c r="CI60" s="271" t="str">
        <f ca="true">+IF(OFFSET('Water Data'!$I$28,0,10*ROW('Water Data'!I54))="","",OFFSET('Water Data'!$I$28,0,10*ROW('Water Data'!I54)))</f>
        <v/>
      </c>
      <c r="CJ60" s="271" t="str">
        <f ca="true">+IF(OFFSET('Water Data'!$I$29,0,10*ROW('Water Data'!I54))="","",OFFSET('Water Data'!$I$29,0,10*ROW('Water Data'!I54)))</f>
        <v/>
      </c>
      <c r="CK60" s="271" t="str">
        <f ca="true">+IF(OFFSET('Sanitation Data'!$D$28,0,10*ROW('Sanitation Data'!D54))="","",OFFSET('Sanitation Data'!$D$28,0,10*ROW('Sanitation Data'!D54)))</f>
        <v/>
      </c>
      <c r="CL60" s="271" t="str">
        <f ca="true">+IF(OFFSET('Sanitation Data'!$D$29,0,10*ROW('Sanitation Data'!D54))="","",OFFSET('Sanitation Data'!$D$29,0,10*ROW('Sanitation Data'!D54)))</f>
        <v/>
      </c>
      <c r="CM60" s="271" t="str">
        <f ca="true">+IF(OFFSET('Sanitation Data'!$D$30,0,10*ROW('Sanitation Data'!D54))="","",OFFSET('Sanitation Data'!$D$30,0,10*ROW('Sanitation Data'!D54)))</f>
        <v/>
      </c>
      <c r="CN60" s="271" t="str">
        <f ca="true">+IF(OFFSET('Sanitation Data'!$D$31,0,10*ROW('Sanitation Data'!D54))="","",OFFSET('Sanitation Data'!$D$31,0,10*ROW('Sanitation Data'!D54)))</f>
        <v/>
      </c>
      <c r="CO60" s="271" t="str">
        <f ca="true">+IF(OFFSET('Sanitation Data'!$D$32,0,10*ROW('Sanitation Data'!D54))="","",OFFSET('Sanitation Data'!$D$32,0,10*ROW('Sanitation Data'!D54)))</f>
        <v/>
      </c>
      <c r="CP60" s="271" t="str">
        <f ca="true">+IF(OFFSET('Sanitation Data'!$E$28,0,10*ROW('Sanitation Data'!E54))="","",OFFSET('Sanitation Data'!$E$28,0,10*ROW('Sanitation Data'!E54)))</f>
        <v/>
      </c>
      <c r="CQ60" s="271" t="str">
        <f ca="true">+IF(OFFSET('Sanitation Data'!$E$29,0,10*ROW('Sanitation Data'!E54))="","",OFFSET('Sanitation Data'!$E$29,0,10*ROW('Sanitation Data'!E54)))</f>
        <v/>
      </c>
      <c r="CR60" s="271" t="str">
        <f ca="true">+IF(OFFSET('Sanitation Data'!$E$30,0,10*ROW('Sanitation Data'!E54))="","",OFFSET('Sanitation Data'!$E$30,0,10*ROW('Sanitation Data'!E54)))</f>
        <v/>
      </c>
      <c r="CS60" s="271" t="str">
        <f ca="true">+IF(OFFSET('Sanitation Data'!$E$31,0,10*ROW('Sanitation Data'!E54))="","",OFFSET('Sanitation Data'!$E$31,0,10*ROW('Sanitation Data'!E54)))</f>
        <v/>
      </c>
      <c r="CT60" s="271" t="str">
        <f ca="true">+IF(OFFSET('Sanitation Data'!$E$32,0,10*ROW('Sanitation Data'!E54))="","",OFFSET('Sanitation Data'!$E$32,0,10*ROW('Sanitation Data'!E54)))</f>
        <v/>
      </c>
      <c r="CU60" s="271" t="str">
        <f ca="true">+IF(OFFSET('Sanitation Data'!$F$28,0,10*ROW('Sanitation Data'!F54))="","",OFFSET('Sanitation Data'!$F$28,0,10*ROW('Sanitation Data'!F54)))</f>
        <v/>
      </c>
      <c r="CV60" s="271" t="str">
        <f ca="true">+IF(OFFSET('Sanitation Data'!$F$29,0,10*ROW('Sanitation Data'!F54))="","",OFFSET('Sanitation Data'!$F$29,0,10*ROW('Sanitation Data'!F54)))</f>
        <v/>
      </c>
      <c r="CW60" s="271" t="str">
        <f ca="true">+IF(OFFSET('Sanitation Data'!$F$30,0,10*ROW('Sanitation Data'!F54))="","",OFFSET('Sanitation Data'!$F$30,0,10*ROW('Sanitation Data'!F54)))</f>
        <v/>
      </c>
      <c r="CX60" s="271" t="str">
        <f ca="true">+IF(OFFSET('Sanitation Data'!$F$31,0,10*ROW('Sanitation Data'!F54))="","",OFFSET('Sanitation Data'!$F$31,0,10*ROW('Sanitation Data'!F54)))</f>
        <v/>
      </c>
      <c r="CY60" s="271" t="str">
        <f ca="true">+IF(OFFSET('Sanitation Data'!$F$32,0,10*ROW('Sanitation Data'!F54))="","",OFFSET('Sanitation Data'!$F$32,0,10*ROW('Sanitation Data'!F54)))</f>
        <v/>
      </c>
      <c r="CZ60" s="271" t="str">
        <f ca="true">+IF(OFFSET('Sanitation Data'!$G$28,0,10*ROW('Sanitation Data'!G54))="","",OFFSET('Sanitation Data'!$G$28,0,10*ROW('Sanitation Data'!G54)))</f>
        <v/>
      </c>
      <c r="DA60" s="271" t="str">
        <f ca="true">+IF(OFFSET('Sanitation Data'!$G$29,0,10*ROW('Sanitation Data'!G54))="","",OFFSET('Sanitation Data'!$G$29,0,10*ROW('Sanitation Data'!G54)))</f>
        <v/>
      </c>
      <c r="DB60" s="271" t="str">
        <f ca="true">+IF(OFFSET('Sanitation Data'!$G$30,0,10*ROW('Sanitation Data'!G54))="","",OFFSET('Sanitation Data'!$G$30,0,10*ROW('Sanitation Data'!G54)))</f>
        <v/>
      </c>
      <c r="DC60" s="271" t="str">
        <f ca="true">+IF(OFFSET('Sanitation Data'!$G$31,0,10*ROW('Sanitation Data'!G54))="","",OFFSET('Sanitation Data'!$G$31,0,10*ROW('Sanitation Data'!G54)))</f>
        <v/>
      </c>
      <c r="DD60" s="271" t="str">
        <f ca="true">+IF(OFFSET('Sanitation Data'!$G$32,0,10*ROW('Sanitation Data'!G54))="","",OFFSET('Sanitation Data'!$G$32,0,10*ROW('Sanitation Data'!G54)))</f>
        <v/>
      </c>
      <c r="DE60" s="271" t="str">
        <f ca="true">+IF(OFFSET('Sanitation Data'!$H$28,0,10*ROW('Sanitation Data'!H54))="","",OFFSET('Sanitation Data'!$H$28,0,10*ROW('Sanitation Data'!H54)))</f>
        <v/>
      </c>
      <c r="DF60" s="271" t="str">
        <f ca="true">+IF(OFFSET('Sanitation Data'!$H$29,0,10*ROW('Sanitation Data'!H54))="","",OFFSET('Sanitation Data'!$H$29,0,10*ROW('Sanitation Data'!H54)))</f>
        <v/>
      </c>
      <c r="DG60" s="271" t="str">
        <f ca="true">+IF(OFFSET('Sanitation Data'!$H$30,0,10*ROW('Sanitation Data'!H54))="","",OFFSET('Sanitation Data'!$H$30,0,10*ROW('Sanitation Data'!H54)))</f>
        <v/>
      </c>
      <c r="DH60" s="271" t="str">
        <f ca="true">+IF(OFFSET('Sanitation Data'!$H$31,0,10*ROW('Sanitation Data'!H54))="","",OFFSET('Sanitation Data'!$H$31,0,10*ROW('Sanitation Data'!H54)))</f>
        <v/>
      </c>
      <c r="DI60" s="271" t="str">
        <f ca="true">+IF(OFFSET('Sanitation Data'!$H$32,0,10*ROW('Sanitation Data'!H54))="","",OFFSET('Sanitation Data'!$H$32,0,10*ROW('Sanitation Data'!H54)))</f>
        <v/>
      </c>
      <c r="DJ60" s="271" t="str">
        <f ca="true">+IF(OFFSET('Sanitation Data'!$I$28,0,10*ROW('Sanitation Data'!I54))="","",OFFSET('Sanitation Data'!$I$28,0,10*ROW('Sanitation Data'!I54)))</f>
        <v/>
      </c>
      <c r="DK60" s="271" t="str">
        <f ca="true">+IF(OFFSET('Sanitation Data'!$I$29,0,10*ROW('Sanitation Data'!I54))="","",OFFSET('Sanitation Data'!$I$29,0,10*ROW('Sanitation Data'!I54)))</f>
        <v/>
      </c>
      <c r="DL60" s="271" t="str">
        <f ca="true">+IF(OFFSET('Sanitation Data'!$I$30,0,10*ROW('Sanitation Data'!I54))="","",OFFSET('Sanitation Data'!$I$30,0,10*ROW('Sanitation Data'!I54)))</f>
        <v/>
      </c>
      <c r="DM60" s="271" t="str">
        <f ca="true">+IF(OFFSET('Sanitation Data'!$I$31,0,10*ROW('Sanitation Data'!I54))="","",OFFSET('Sanitation Data'!$I$31,0,10*ROW('Sanitation Data'!I54)))</f>
        <v/>
      </c>
      <c r="DN60" s="271" t="str">
        <f ca="true">+IF(OFFSET('Sanitation Data'!$I$32,0,10*ROW('Sanitation Data'!I54))="","",OFFSET('Sanitation Data'!$I$32,0,10*ROW('Sanitation Data'!I54)))</f>
        <v/>
      </c>
      <c r="DO60" s="271" t="str">
        <f ca="true">+IF(OFFSET('Hygiene Data'!$D$11,0,10*ROW('Hygiene Data'!D54))="","",OFFSET('Hygiene Data'!$D$11,0,10*ROW('Hygiene Data'!D54)))</f>
        <v/>
      </c>
      <c r="DP60" s="271" t="str">
        <f ca="true">+IF(OFFSET('Hygiene Data'!$D$12,0,10*ROW('Hygiene Data'!D54))="","",OFFSET('Hygiene Data'!$D$12,0,10*ROW('Hygiene Data'!D54)))</f>
        <v/>
      </c>
      <c r="DQ60" s="271" t="str">
        <f ca="true">+IF(OFFSET('Hygiene Data'!$D$13,0,10*ROW('Hygiene Data'!D54))="","",OFFSET('Hygiene Data'!$D$13,0,10*ROW('Hygiene Data'!D54)))</f>
        <v/>
      </c>
      <c r="DR60" s="271" t="str">
        <f ca="true">+IF(OFFSET('Hygiene Data'!$E$11,0,10*ROW('Hygiene Data'!E54))="","",OFFSET('Hygiene Data'!$E$11,0,10*ROW('Hygiene Data'!E54)))</f>
        <v/>
      </c>
      <c r="DS60" s="271" t="str">
        <f ca="true">+IF(OFFSET('Hygiene Data'!$E$12,0,10*ROW('Hygiene Data'!E54))="","",OFFSET('Hygiene Data'!$E$12,0,10*ROW('Hygiene Data'!E54)))</f>
        <v/>
      </c>
      <c r="DT60" s="271" t="str">
        <f ca="true">+IF(OFFSET('Hygiene Data'!$E$13,0,10*ROW('Hygiene Data'!E54))="","",OFFSET('Hygiene Data'!$E$13,0,10*ROW('Hygiene Data'!E54)))</f>
        <v/>
      </c>
      <c r="DU60" s="271" t="str">
        <f ca="true">+IF(OFFSET('Hygiene Data'!$F$11,0,10*ROW('Hygiene Data'!F54))="","",OFFSET('Hygiene Data'!$F$11,0,10*ROW('Hygiene Data'!F54)))</f>
        <v/>
      </c>
      <c r="DV60" s="271" t="str">
        <f ca="true">+IF(OFFSET('Hygiene Data'!$F$12,0,10*ROW('Hygiene Data'!F54))="","",OFFSET('Hygiene Data'!$F$12,0,10*ROW('Hygiene Data'!F54)))</f>
        <v/>
      </c>
      <c r="DW60" s="271" t="str">
        <f ca="true">+IF(OFFSET('Hygiene Data'!$F$13,0,10*ROW('Hygiene Data'!F54))="","",OFFSET('Hygiene Data'!$F$13,0,10*ROW('Hygiene Data'!F54)))</f>
        <v/>
      </c>
      <c r="DX60" s="271" t="str">
        <f ca="true">+IF(OFFSET('Hygiene Data'!$G$11,0,10*ROW('Hygiene Data'!G54))="","",OFFSET('Hygiene Data'!$G$11,0,10*ROW('Hygiene Data'!G54)))</f>
        <v/>
      </c>
      <c r="DY60" s="271" t="str">
        <f ca="true">+IF(OFFSET('Hygiene Data'!$G$12,0,10*ROW('Hygiene Data'!G54))="","",OFFSET('Hygiene Data'!$G$12,0,10*ROW('Hygiene Data'!G54)))</f>
        <v/>
      </c>
      <c r="DZ60" s="271" t="str">
        <f ca="true">+IF(OFFSET('Hygiene Data'!$G$13,0,10*ROW('Hygiene Data'!G54))="","",OFFSET('Hygiene Data'!$G$13,0,10*ROW('Hygiene Data'!G54)))</f>
        <v/>
      </c>
      <c r="EA60" s="271" t="str">
        <f ca="true">+IF(OFFSET('Hygiene Data'!$H$11,0,10*ROW('Hygiene Data'!H54))="","",OFFSET('Hygiene Data'!$H$11,0,10*ROW('Hygiene Data'!H54)))</f>
        <v/>
      </c>
      <c r="EB60" s="271" t="str">
        <f ca="true">+IF(OFFSET('Hygiene Data'!$H$12,0,10*ROW('Hygiene Data'!H54))="","",OFFSET('Hygiene Data'!$H$12,0,10*ROW('Hygiene Data'!H54)))</f>
        <v/>
      </c>
      <c r="EC60" s="271" t="str">
        <f ca="true">+IF(OFFSET('Hygiene Data'!$H$13,0,10*ROW('Hygiene Data'!H54))="","",OFFSET('Hygiene Data'!$H$13,0,10*ROW('Hygiene Data'!H54)))</f>
        <v/>
      </c>
      <c r="ED60" s="271" t="str">
        <f ca="true">+IF(OFFSET('Hygiene Data'!$I$11,0,10*ROW('Hygiene Data'!I54))="","",OFFSET('Hygiene Data'!$I$11,0,10*ROW('Hygiene Data'!I54)))</f>
        <v/>
      </c>
      <c r="EE60" s="271" t="str">
        <f ca="true">+IF(OFFSET('Hygiene Data'!$I$12,0,10*ROW('Hygiene Data'!I54))="","",OFFSET('Hygiene Data'!$I$12,0,10*ROW('Hygiene Data'!I54)))</f>
        <v/>
      </c>
      <c r="EF60" s="271" t="str">
        <f ca="true">+IF(OFFSET('Hygiene Data'!$I$13,0,10*ROW('Hygiene Data'!I54))="","",OFFSET('Hygiene Data'!$I$13,0,10*ROW('Hygiene Data'!I54)))</f>
        <v/>
      </c>
    </row>
    <row xmlns:x14ac="http://schemas.microsoft.com/office/spreadsheetml/2009/9/ac" r="61" x14ac:dyDescent="0.2">
      <c r="A61" s="35" t="str">
        <f ca="true">+IF(OFFSET('Water Data'!$B$2,0,10*ROW('Water Data'!E55))="","",OFFSET('Water Data'!$B$2,0,10*ROW('Water Data'!E55)))</f>
        <v/>
      </c>
      <c r="B61" s="35" t="str">
        <f ca="true">+IF(OFFSET('Water Data'!$C$2,0,10*ROW('Water Data'!F55))="","",OFFSET('Water Data'!$C$2,0,10*ROW('Water Data'!F55)))</f>
        <v/>
      </c>
      <c r="C61" s="327" t="str">
        <f t="shared" ca="true" si="0"/>
        <v/>
      </c>
      <c r="D61" s="91"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1"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1"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1"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1"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1"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1"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1"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1"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1"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1"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1"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1"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1"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1"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1"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1"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1"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2"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2"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2"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2"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2"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2"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2"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2"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2"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2"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2"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2"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2"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2"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2"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2"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2"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2"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2"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2"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2"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2"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2"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2"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2"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2"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2"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2"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2"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2"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3"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3"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3"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3"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3"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3"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3"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3"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3"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3"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3"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3"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3"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3"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3"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3"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3"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3"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1"/>
      <c r="BS61" s="271" t="str">
        <f ca="true">+IF(OFFSET('Water Data'!$D$27,0,10*ROW('Water Data'!D55))="","",OFFSET('Water Data'!$D$27,0,10*ROW('Water Data'!D55)))</f>
        <v/>
      </c>
      <c r="BT61" s="271" t="str">
        <f ca="true">+IF(OFFSET('Water Data'!$D$28,0,10*ROW('Water Data'!D55))="","",OFFSET('Water Data'!$D$28,0,10*ROW('Water Data'!D55)))</f>
        <v/>
      </c>
      <c r="BU61" s="271" t="str">
        <f ca="true">+IF(OFFSET('Water Data'!$D$29,0,10*ROW('Water Data'!D55))="","",OFFSET('Water Data'!$D$29,0,10*ROW('Water Data'!D55)))</f>
        <v/>
      </c>
      <c r="BV61" s="271" t="str">
        <f ca="true">+IF(OFFSET('Water Data'!$E$27,0,10*ROW('Water Data'!E55))="","",OFFSET('Water Data'!$E$27,0,10*ROW('Water Data'!E55)))</f>
        <v/>
      </c>
      <c r="BW61" s="271" t="str">
        <f ca="true">+IF(OFFSET('Water Data'!$E$28,0,10*ROW('Water Data'!E55))="","",OFFSET('Water Data'!$E$28,0,10*ROW('Water Data'!E55)))</f>
        <v/>
      </c>
      <c r="BX61" s="271" t="str">
        <f ca="true">+IF(OFFSET('Water Data'!$E$29,0,10*ROW('Water Data'!E55))="","",OFFSET('Water Data'!$E$29,0,10*ROW('Water Data'!E55)))</f>
        <v/>
      </c>
      <c r="BY61" s="271" t="str">
        <f ca="true">+IF(OFFSET('Water Data'!$F$27,0,10*ROW('Water Data'!F55))="","",OFFSET('Water Data'!$F$27,0,10*ROW('Water Data'!F55)))</f>
        <v/>
      </c>
      <c r="BZ61" s="271" t="str">
        <f ca="true">+IF(OFFSET('Water Data'!$F$28,0,10*ROW('Water Data'!F55))="","",OFFSET('Water Data'!$F$28,0,10*ROW('Water Data'!F55)))</f>
        <v/>
      </c>
      <c r="CA61" s="271" t="str">
        <f ca="true">+IF(OFFSET('Water Data'!$F$29,0,10*ROW('Water Data'!F55))="","",OFFSET('Water Data'!$F$29,0,10*ROW('Water Data'!F55)))</f>
        <v/>
      </c>
      <c r="CB61" s="271" t="str">
        <f ca="true">+IF(OFFSET('Water Data'!$G$27,0,10*ROW('Water Data'!G55))="","",OFFSET('Water Data'!$G$27,0,10*ROW('Water Data'!G55)))</f>
        <v/>
      </c>
      <c r="CC61" s="271" t="str">
        <f ca="true">+IF(OFFSET('Water Data'!$G$28,0,10*ROW('Water Data'!G55))="","",OFFSET('Water Data'!$G$28,0,10*ROW('Water Data'!G55)))</f>
        <v/>
      </c>
      <c r="CD61" s="271" t="str">
        <f ca="true">+IF(OFFSET('Water Data'!$G$29,0,10*ROW('Water Data'!G55))="","",OFFSET('Water Data'!$G$29,0,10*ROW('Water Data'!G55)))</f>
        <v/>
      </c>
      <c r="CE61" s="271" t="str">
        <f ca="true">+IF(OFFSET('Water Data'!$H$27,0,10*ROW('Water Data'!H55))="","",OFFSET('Water Data'!$H$27,0,10*ROW('Water Data'!H55)))</f>
        <v/>
      </c>
      <c r="CF61" s="271" t="str">
        <f ca="true">+IF(OFFSET('Water Data'!$H$28,0,10*ROW('Water Data'!H55))="","",OFFSET('Water Data'!$H$28,0,10*ROW('Water Data'!H55)))</f>
        <v/>
      </c>
      <c r="CG61" s="271" t="str">
        <f ca="true">+IF(OFFSET('Water Data'!$H$29,0,10*ROW('Water Data'!H55))="","",OFFSET('Water Data'!$H$29,0,10*ROW('Water Data'!H55)))</f>
        <v/>
      </c>
      <c r="CH61" s="271" t="str">
        <f ca="true">+IF(OFFSET('Water Data'!$I$27,0,10*ROW('Water Data'!I55))="","",OFFSET('Water Data'!$I$27,0,10*ROW('Water Data'!I55)))</f>
        <v/>
      </c>
      <c r="CI61" s="271" t="str">
        <f ca="true">+IF(OFFSET('Water Data'!$I$28,0,10*ROW('Water Data'!I55))="","",OFFSET('Water Data'!$I$28,0,10*ROW('Water Data'!I55)))</f>
        <v/>
      </c>
      <c r="CJ61" s="271" t="str">
        <f ca="true">+IF(OFFSET('Water Data'!$I$29,0,10*ROW('Water Data'!I55))="","",OFFSET('Water Data'!$I$29,0,10*ROW('Water Data'!I55)))</f>
        <v/>
      </c>
      <c r="CK61" s="271" t="str">
        <f ca="true">+IF(OFFSET('Sanitation Data'!$D$28,0,10*ROW('Sanitation Data'!D55))="","",OFFSET('Sanitation Data'!$D$28,0,10*ROW('Sanitation Data'!D55)))</f>
        <v/>
      </c>
      <c r="CL61" s="271" t="str">
        <f ca="true">+IF(OFFSET('Sanitation Data'!$D$29,0,10*ROW('Sanitation Data'!D55))="","",OFFSET('Sanitation Data'!$D$29,0,10*ROW('Sanitation Data'!D55)))</f>
        <v/>
      </c>
      <c r="CM61" s="271" t="str">
        <f ca="true">+IF(OFFSET('Sanitation Data'!$D$30,0,10*ROW('Sanitation Data'!D55))="","",OFFSET('Sanitation Data'!$D$30,0,10*ROW('Sanitation Data'!D55)))</f>
        <v/>
      </c>
      <c r="CN61" s="271" t="str">
        <f ca="true">+IF(OFFSET('Sanitation Data'!$D$31,0,10*ROW('Sanitation Data'!D55))="","",OFFSET('Sanitation Data'!$D$31,0,10*ROW('Sanitation Data'!D55)))</f>
        <v/>
      </c>
      <c r="CO61" s="271" t="str">
        <f ca="true">+IF(OFFSET('Sanitation Data'!$D$32,0,10*ROW('Sanitation Data'!D55))="","",OFFSET('Sanitation Data'!$D$32,0,10*ROW('Sanitation Data'!D55)))</f>
        <v/>
      </c>
      <c r="CP61" s="271" t="str">
        <f ca="true">+IF(OFFSET('Sanitation Data'!$E$28,0,10*ROW('Sanitation Data'!E55))="","",OFFSET('Sanitation Data'!$E$28,0,10*ROW('Sanitation Data'!E55)))</f>
        <v/>
      </c>
      <c r="CQ61" s="271" t="str">
        <f ca="true">+IF(OFFSET('Sanitation Data'!$E$29,0,10*ROW('Sanitation Data'!E55))="","",OFFSET('Sanitation Data'!$E$29,0,10*ROW('Sanitation Data'!E55)))</f>
        <v/>
      </c>
      <c r="CR61" s="271" t="str">
        <f ca="true">+IF(OFFSET('Sanitation Data'!$E$30,0,10*ROW('Sanitation Data'!E55))="","",OFFSET('Sanitation Data'!$E$30,0,10*ROW('Sanitation Data'!E55)))</f>
        <v/>
      </c>
      <c r="CS61" s="271" t="str">
        <f ca="true">+IF(OFFSET('Sanitation Data'!$E$31,0,10*ROW('Sanitation Data'!E55))="","",OFFSET('Sanitation Data'!$E$31,0,10*ROW('Sanitation Data'!E55)))</f>
        <v/>
      </c>
      <c r="CT61" s="271" t="str">
        <f ca="true">+IF(OFFSET('Sanitation Data'!$E$32,0,10*ROW('Sanitation Data'!E55))="","",OFFSET('Sanitation Data'!$E$32,0,10*ROW('Sanitation Data'!E55)))</f>
        <v/>
      </c>
      <c r="CU61" s="271" t="str">
        <f ca="true">+IF(OFFSET('Sanitation Data'!$F$28,0,10*ROW('Sanitation Data'!F55))="","",OFFSET('Sanitation Data'!$F$28,0,10*ROW('Sanitation Data'!F55)))</f>
        <v/>
      </c>
      <c r="CV61" s="271" t="str">
        <f ca="true">+IF(OFFSET('Sanitation Data'!$F$29,0,10*ROW('Sanitation Data'!F55))="","",OFFSET('Sanitation Data'!$F$29,0,10*ROW('Sanitation Data'!F55)))</f>
        <v/>
      </c>
      <c r="CW61" s="271" t="str">
        <f ca="true">+IF(OFFSET('Sanitation Data'!$F$30,0,10*ROW('Sanitation Data'!F55))="","",OFFSET('Sanitation Data'!$F$30,0,10*ROW('Sanitation Data'!F55)))</f>
        <v/>
      </c>
      <c r="CX61" s="271" t="str">
        <f ca="true">+IF(OFFSET('Sanitation Data'!$F$31,0,10*ROW('Sanitation Data'!F55))="","",OFFSET('Sanitation Data'!$F$31,0,10*ROW('Sanitation Data'!F55)))</f>
        <v/>
      </c>
      <c r="CY61" s="271" t="str">
        <f ca="true">+IF(OFFSET('Sanitation Data'!$F$32,0,10*ROW('Sanitation Data'!F55))="","",OFFSET('Sanitation Data'!$F$32,0,10*ROW('Sanitation Data'!F55)))</f>
        <v/>
      </c>
      <c r="CZ61" s="271" t="str">
        <f ca="true">+IF(OFFSET('Sanitation Data'!$G$28,0,10*ROW('Sanitation Data'!G55))="","",OFFSET('Sanitation Data'!$G$28,0,10*ROW('Sanitation Data'!G55)))</f>
        <v/>
      </c>
      <c r="DA61" s="271" t="str">
        <f ca="true">+IF(OFFSET('Sanitation Data'!$G$29,0,10*ROW('Sanitation Data'!G55))="","",OFFSET('Sanitation Data'!$G$29,0,10*ROW('Sanitation Data'!G55)))</f>
        <v/>
      </c>
      <c r="DB61" s="271" t="str">
        <f ca="true">+IF(OFFSET('Sanitation Data'!$G$30,0,10*ROW('Sanitation Data'!G55))="","",OFFSET('Sanitation Data'!$G$30,0,10*ROW('Sanitation Data'!G55)))</f>
        <v/>
      </c>
      <c r="DC61" s="271" t="str">
        <f ca="true">+IF(OFFSET('Sanitation Data'!$G$31,0,10*ROW('Sanitation Data'!G55))="","",OFFSET('Sanitation Data'!$G$31,0,10*ROW('Sanitation Data'!G55)))</f>
        <v/>
      </c>
      <c r="DD61" s="271" t="str">
        <f ca="true">+IF(OFFSET('Sanitation Data'!$G$32,0,10*ROW('Sanitation Data'!G55))="","",OFFSET('Sanitation Data'!$G$32,0,10*ROW('Sanitation Data'!G55)))</f>
        <v/>
      </c>
      <c r="DE61" s="271" t="str">
        <f ca="true">+IF(OFFSET('Sanitation Data'!$H$28,0,10*ROW('Sanitation Data'!H55))="","",OFFSET('Sanitation Data'!$H$28,0,10*ROW('Sanitation Data'!H55)))</f>
        <v/>
      </c>
      <c r="DF61" s="271" t="str">
        <f ca="true">+IF(OFFSET('Sanitation Data'!$H$29,0,10*ROW('Sanitation Data'!H55))="","",OFFSET('Sanitation Data'!$H$29,0,10*ROW('Sanitation Data'!H55)))</f>
        <v/>
      </c>
      <c r="DG61" s="271" t="str">
        <f ca="true">+IF(OFFSET('Sanitation Data'!$H$30,0,10*ROW('Sanitation Data'!H55))="","",OFFSET('Sanitation Data'!$H$30,0,10*ROW('Sanitation Data'!H55)))</f>
        <v/>
      </c>
      <c r="DH61" s="271" t="str">
        <f ca="true">+IF(OFFSET('Sanitation Data'!$H$31,0,10*ROW('Sanitation Data'!H55))="","",OFFSET('Sanitation Data'!$H$31,0,10*ROW('Sanitation Data'!H55)))</f>
        <v/>
      </c>
      <c r="DI61" s="271" t="str">
        <f ca="true">+IF(OFFSET('Sanitation Data'!$H$32,0,10*ROW('Sanitation Data'!H55))="","",OFFSET('Sanitation Data'!$H$32,0,10*ROW('Sanitation Data'!H55)))</f>
        <v/>
      </c>
      <c r="DJ61" s="271" t="str">
        <f ca="true">+IF(OFFSET('Sanitation Data'!$I$28,0,10*ROW('Sanitation Data'!I55))="","",OFFSET('Sanitation Data'!$I$28,0,10*ROW('Sanitation Data'!I55)))</f>
        <v/>
      </c>
      <c r="DK61" s="271" t="str">
        <f ca="true">+IF(OFFSET('Sanitation Data'!$I$29,0,10*ROW('Sanitation Data'!I55))="","",OFFSET('Sanitation Data'!$I$29,0,10*ROW('Sanitation Data'!I55)))</f>
        <v/>
      </c>
      <c r="DL61" s="271" t="str">
        <f ca="true">+IF(OFFSET('Sanitation Data'!$I$30,0,10*ROW('Sanitation Data'!I55))="","",OFFSET('Sanitation Data'!$I$30,0,10*ROW('Sanitation Data'!I55)))</f>
        <v/>
      </c>
      <c r="DM61" s="271" t="str">
        <f ca="true">+IF(OFFSET('Sanitation Data'!$I$31,0,10*ROW('Sanitation Data'!I55))="","",OFFSET('Sanitation Data'!$I$31,0,10*ROW('Sanitation Data'!I55)))</f>
        <v/>
      </c>
      <c r="DN61" s="271" t="str">
        <f ca="true">+IF(OFFSET('Sanitation Data'!$I$32,0,10*ROW('Sanitation Data'!I55))="","",OFFSET('Sanitation Data'!$I$32,0,10*ROW('Sanitation Data'!I55)))</f>
        <v/>
      </c>
      <c r="DO61" s="271" t="str">
        <f ca="true">+IF(OFFSET('Hygiene Data'!$D$11,0,10*ROW('Hygiene Data'!D55))="","",OFFSET('Hygiene Data'!$D$11,0,10*ROW('Hygiene Data'!D55)))</f>
        <v/>
      </c>
      <c r="DP61" s="271" t="str">
        <f ca="true">+IF(OFFSET('Hygiene Data'!$D$12,0,10*ROW('Hygiene Data'!D55))="","",OFFSET('Hygiene Data'!$D$12,0,10*ROW('Hygiene Data'!D55)))</f>
        <v/>
      </c>
      <c r="DQ61" s="271" t="str">
        <f ca="true">+IF(OFFSET('Hygiene Data'!$D$13,0,10*ROW('Hygiene Data'!D55))="","",OFFSET('Hygiene Data'!$D$13,0,10*ROW('Hygiene Data'!D55)))</f>
        <v/>
      </c>
      <c r="DR61" s="271" t="str">
        <f ca="true">+IF(OFFSET('Hygiene Data'!$E$11,0,10*ROW('Hygiene Data'!E55))="","",OFFSET('Hygiene Data'!$E$11,0,10*ROW('Hygiene Data'!E55)))</f>
        <v/>
      </c>
      <c r="DS61" s="271" t="str">
        <f ca="true">+IF(OFFSET('Hygiene Data'!$E$12,0,10*ROW('Hygiene Data'!E55))="","",OFFSET('Hygiene Data'!$E$12,0,10*ROW('Hygiene Data'!E55)))</f>
        <v/>
      </c>
      <c r="DT61" s="271" t="str">
        <f ca="true">+IF(OFFSET('Hygiene Data'!$E$13,0,10*ROW('Hygiene Data'!E55))="","",OFFSET('Hygiene Data'!$E$13,0,10*ROW('Hygiene Data'!E55)))</f>
        <v/>
      </c>
      <c r="DU61" s="271" t="str">
        <f ca="true">+IF(OFFSET('Hygiene Data'!$F$11,0,10*ROW('Hygiene Data'!F55))="","",OFFSET('Hygiene Data'!$F$11,0,10*ROW('Hygiene Data'!F55)))</f>
        <v/>
      </c>
      <c r="DV61" s="271" t="str">
        <f ca="true">+IF(OFFSET('Hygiene Data'!$F$12,0,10*ROW('Hygiene Data'!F55))="","",OFFSET('Hygiene Data'!$F$12,0,10*ROW('Hygiene Data'!F55)))</f>
        <v/>
      </c>
      <c r="DW61" s="271" t="str">
        <f ca="true">+IF(OFFSET('Hygiene Data'!$F$13,0,10*ROW('Hygiene Data'!F55))="","",OFFSET('Hygiene Data'!$F$13,0,10*ROW('Hygiene Data'!F55)))</f>
        <v/>
      </c>
      <c r="DX61" s="271" t="str">
        <f ca="true">+IF(OFFSET('Hygiene Data'!$G$11,0,10*ROW('Hygiene Data'!G55))="","",OFFSET('Hygiene Data'!$G$11,0,10*ROW('Hygiene Data'!G55)))</f>
        <v/>
      </c>
      <c r="DY61" s="271" t="str">
        <f ca="true">+IF(OFFSET('Hygiene Data'!$G$12,0,10*ROW('Hygiene Data'!G55))="","",OFFSET('Hygiene Data'!$G$12,0,10*ROW('Hygiene Data'!G55)))</f>
        <v/>
      </c>
      <c r="DZ61" s="271" t="str">
        <f ca="true">+IF(OFFSET('Hygiene Data'!$G$13,0,10*ROW('Hygiene Data'!G55))="","",OFFSET('Hygiene Data'!$G$13,0,10*ROW('Hygiene Data'!G55)))</f>
        <v/>
      </c>
      <c r="EA61" s="271" t="str">
        <f ca="true">+IF(OFFSET('Hygiene Data'!$H$11,0,10*ROW('Hygiene Data'!H55))="","",OFFSET('Hygiene Data'!$H$11,0,10*ROW('Hygiene Data'!H55)))</f>
        <v/>
      </c>
      <c r="EB61" s="271" t="str">
        <f ca="true">+IF(OFFSET('Hygiene Data'!$H$12,0,10*ROW('Hygiene Data'!H55))="","",OFFSET('Hygiene Data'!$H$12,0,10*ROW('Hygiene Data'!H55)))</f>
        <v/>
      </c>
      <c r="EC61" s="271" t="str">
        <f ca="true">+IF(OFFSET('Hygiene Data'!$H$13,0,10*ROW('Hygiene Data'!H55))="","",OFFSET('Hygiene Data'!$H$13,0,10*ROW('Hygiene Data'!H55)))</f>
        <v/>
      </c>
      <c r="ED61" s="271" t="str">
        <f ca="true">+IF(OFFSET('Hygiene Data'!$I$11,0,10*ROW('Hygiene Data'!I55))="","",OFFSET('Hygiene Data'!$I$11,0,10*ROW('Hygiene Data'!I55)))</f>
        <v/>
      </c>
      <c r="EE61" s="271" t="str">
        <f ca="true">+IF(OFFSET('Hygiene Data'!$I$12,0,10*ROW('Hygiene Data'!I55))="","",OFFSET('Hygiene Data'!$I$12,0,10*ROW('Hygiene Data'!I55)))</f>
        <v/>
      </c>
      <c r="EF61" s="271" t="str">
        <f ca="true">+IF(OFFSET('Hygiene Data'!$I$13,0,10*ROW('Hygiene Data'!I55))="","",OFFSET('Hygiene Data'!$I$13,0,10*ROW('Hygiene Data'!I55)))</f>
        <v/>
      </c>
    </row>
    <row xmlns:x14ac="http://schemas.microsoft.com/office/spreadsheetml/2009/9/ac" r="62" x14ac:dyDescent="0.2">
      <c r="A62" s="35" t="str">
        <f ca="true">+IF(OFFSET('Water Data'!$B$2,0,10*ROW('Water Data'!E56))="","",OFFSET('Water Data'!$B$2,0,10*ROW('Water Data'!E56)))</f>
        <v/>
      </c>
      <c r="B62" s="35" t="str">
        <f ca="true">+IF(OFFSET('Water Data'!$C$2,0,10*ROW('Water Data'!F56))="","",OFFSET('Water Data'!$C$2,0,10*ROW('Water Data'!F56)))</f>
        <v/>
      </c>
      <c r="C62" s="327" t="str">
        <f t="shared" ca="true" si="0"/>
        <v/>
      </c>
      <c r="D62" s="91"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1"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1"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1"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1"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1"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1"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1"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1"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1"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1"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1"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1"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1"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1"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1"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1"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1"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2"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2"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2"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2"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2"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2"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2"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2"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2"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2"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2"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2"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2"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2"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2"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2"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2"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2"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2"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2"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2"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2"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2"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2"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2"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2"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2"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2"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2"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2"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3"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3"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3"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3"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3"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3"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3"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3"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3"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3"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3"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3"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3"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3"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3"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3"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3"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3"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1"/>
      <c r="BS62" s="271" t="str">
        <f ca="true">+IF(OFFSET('Water Data'!$D$27,0,10*ROW('Water Data'!D56))="","",OFFSET('Water Data'!$D$27,0,10*ROW('Water Data'!D56)))</f>
        <v/>
      </c>
      <c r="BT62" s="271" t="str">
        <f ca="true">+IF(OFFSET('Water Data'!$D$28,0,10*ROW('Water Data'!D56))="","",OFFSET('Water Data'!$D$28,0,10*ROW('Water Data'!D56)))</f>
        <v/>
      </c>
      <c r="BU62" s="271" t="str">
        <f ca="true">+IF(OFFSET('Water Data'!$D$29,0,10*ROW('Water Data'!D56))="","",OFFSET('Water Data'!$D$29,0,10*ROW('Water Data'!D56)))</f>
        <v/>
      </c>
      <c r="BV62" s="271" t="str">
        <f ca="true">+IF(OFFSET('Water Data'!$E$27,0,10*ROW('Water Data'!E56))="","",OFFSET('Water Data'!$E$27,0,10*ROW('Water Data'!E56)))</f>
        <v/>
      </c>
      <c r="BW62" s="271" t="str">
        <f ca="true">+IF(OFFSET('Water Data'!$E$28,0,10*ROW('Water Data'!E56))="","",OFFSET('Water Data'!$E$28,0,10*ROW('Water Data'!E56)))</f>
        <v/>
      </c>
      <c r="BX62" s="271" t="str">
        <f ca="true">+IF(OFFSET('Water Data'!$E$29,0,10*ROW('Water Data'!E56))="","",OFFSET('Water Data'!$E$29,0,10*ROW('Water Data'!E56)))</f>
        <v/>
      </c>
      <c r="BY62" s="271" t="str">
        <f ca="true">+IF(OFFSET('Water Data'!$F$27,0,10*ROW('Water Data'!F56))="","",OFFSET('Water Data'!$F$27,0,10*ROW('Water Data'!F56)))</f>
        <v/>
      </c>
      <c r="BZ62" s="271" t="str">
        <f ca="true">+IF(OFFSET('Water Data'!$F$28,0,10*ROW('Water Data'!F56))="","",OFFSET('Water Data'!$F$28,0,10*ROW('Water Data'!F56)))</f>
        <v/>
      </c>
      <c r="CA62" s="271" t="str">
        <f ca="true">+IF(OFFSET('Water Data'!$F$29,0,10*ROW('Water Data'!F56))="","",OFFSET('Water Data'!$F$29,0,10*ROW('Water Data'!F56)))</f>
        <v/>
      </c>
      <c r="CB62" s="271" t="str">
        <f ca="true">+IF(OFFSET('Water Data'!$G$27,0,10*ROW('Water Data'!G56))="","",OFFSET('Water Data'!$G$27,0,10*ROW('Water Data'!G56)))</f>
        <v/>
      </c>
      <c r="CC62" s="271" t="str">
        <f ca="true">+IF(OFFSET('Water Data'!$G$28,0,10*ROW('Water Data'!G56))="","",OFFSET('Water Data'!$G$28,0,10*ROW('Water Data'!G56)))</f>
        <v/>
      </c>
      <c r="CD62" s="271" t="str">
        <f ca="true">+IF(OFFSET('Water Data'!$G$29,0,10*ROW('Water Data'!G56))="","",OFFSET('Water Data'!$G$29,0,10*ROW('Water Data'!G56)))</f>
        <v/>
      </c>
      <c r="CE62" s="271" t="str">
        <f ca="true">+IF(OFFSET('Water Data'!$H$27,0,10*ROW('Water Data'!H56))="","",OFFSET('Water Data'!$H$27,0,10*ROW('Water Data'!H56)))</f>
        <v/>
      </c>
      <c r="CF62" s="271" t="str">
        <f ca="true">+IF(OFFSET('Water Data'!$H$28,0,10*ROW('Water Data'!H56))="","",OFFSET('Water Data'!$H$28,0,10*ROW('Water Data'!H56)))</f>
        <v/>
      </c>
      <c r="CG62" s="271" t="str">
        <f ca="true">+IF(OFFSET('Water Data'!$H$29,0,10*ROW('Water Data'!H56))="","",OFFSET('Water Data'!$H$29,0,10*ROW('Water Data'!H56)))</f>
        <v/>
      </c>
      <c r="CH62" s="271" t="str">
        <f ca="true">+IF(OFFSET('Water Data'!$I$27,0,10*ROW('Water Data'!I56))="","",OFFSET('Water Data'!$I$27,0,10*ROW('Water Data'!I56)))</f>
        <v/>
      </c>
      <c r="CI62" s="271" t="str">
        <f ca="true">+IF(OFFSET('Water Data'!$I$28,0,10*ROW('Water Data'!I56))="","",OFFSET('Water Data'!$I$28,0,10*ROW('Water Data'!I56)))</f>
        <v/>
      </c>
      <c r="CJ62" s="271" t="str">
        <f ca="true">+IF(OFFSET('Water Data'!$I$29,0,10*ROW('Water Data'!I56))="","",OFFSET('Water Data'!$I$29,0,10*ROW('Water Data'!I56)))</f>
        <v/>
      </c>
      <c r="CK62" s="271" t="str">
        <f ca="true">+IF(OFFSET('Sanitation Data'!$D$28,0,10*ROW('Sanitation Data'!D56))="","",OFFSET('Sanitation Data'!$D$28,0,10*ROW('Sanitation Data'!D56)))</f>
        <v/>
      </c>
      <c r="CL62" s="271" t="str">
        <f ca="true">+IF(OFFSET('Sanitation Data'!$D$29,0,10*ROW('Sanitation Data'!D56))="","",OFFSET('Sanitation Data'!$D$29,0,10*ROW('Sanitation Data'!D56)))</f>
        <v/>
      </c>
      <c r="CM62" s="271" t="str">
        <f ca="true">+IF(OFFSET('Sanitation Data'!$D$30,0,10*ROW('Sanitation Data'!D56))="","",OFFSET('Sanitation Data'!$D$30,0,10*ROW('Sanitation Data'!D56)))</f>
        <v/>
      </c>
      <c r="CN62" s="271" t="str">
        <f ca="true">+IF(OFFSET('Sanitation Data'!$D$31,0,10*ROW('Sanitation Data'!D56))="","",OFFSET('Sanitation Data'!$D$31,0,10*ROW('Sanitation Data'!D56)))</f>
        <v/>
      </c>
      <c r="CO62" s="271" t="str">
        <f ca="true">+IF(OFFSET('Sanitation Data'!$D$32,0,10*ROW('Sanitation Data'!D56))="","",OFFSET('Sanitation Data'!$D$32,0,10*ROW('Sanitation Data'!D56)))</f>
        <v/>
      </c>
      <c r="CP62" s="271" t="str">
        <f ca="true">+IF(OFFSET('Sanitation Data'!$E$28,0,10*ROW('Sanitation Data'!E56))="","",OFFSET('Sanitation Data'!$E$28,0,10*ROW('Sanitation Data'!E56)))</f>
        <v/>
      </c>
      <c r="CQ62" s="271" t="str">
        <f ca="true">+IF(OFFSET('Sanitation Data'!$E$29,0,10*ROW('Sanitation Data'!E56))="","",OFFSET('Sanitation Data'!$E$29,0,10*ROW('Sanitation Data'!E56)))</f>
        <v/>
      </c>
      <c r="CR62" s="271" t="str">
        <f ca="true">+IF(OFFSET('Sanitation Data'!$E$30,0,10*ROW('Sanitation Data'!E56))="","",OFFSET('Sanitation Data'!$E$30,0,10*ROW('Sanitation Data'!E56)))</f>
        <v/>
      </c>
      <c r="CS62" s="271" t="str">
        <f ca="true">+IF(OFFSET('Sanitation Data'!$E$31,0,10*ROW('Sanitation Data'!E56))="","",OFFSET('Sanitation Data'!$E$31,0,10*ROW('Sanitation Data'!E56)))</f>
        <v/>
      </c>
      <c r="CT62" s="271" t="str">
        <f ca="true">+IF(OFFSET('Sanitation Data'!$E$32,0,10*ROW('Sanitation Data'!E56))="","",OFFSET('Sanitation Data'!$E$32,0,10*ROW('Sanitation Data'!E56)))</f>
        <v/>
      </c>
      <c r="CU62" s="271" t="str">
        <f ca="true">+IF(OFFSET('Sanitation Data'!$F$28,0,10*ROW('Sanitation Data'!F56))="","",OFFSET('Sanitation Data'!$F$28,0,10*ROW('Sanitation Data'!F56)))</f>
        <v/>
      </c>
      <c r="CV62" s="271" t="str">
        <f ca="true">+IF(OFFSET('Sanitation Data'!$F$29,0,10*ROW('Sanitation Data'!F56))="","",OFFSET('Sanitation Data'!$F$29,0,10*ROW('Sanitation Data'!F56)))</f>
        <v/>
      </c>
      <c r="CW62" s="271" t="str">
        <f ca="true">+IF(OFFSET('Sanitation Data'!$F$30,0,10*ROW('Sanitation Data'!F56))="","",OFFSET('Sanitation Data'!$F$30,0,10*ROW('Sanitation Data'!F56)))</f>
        <v/>
      </c>
      <c r="CX62" s="271" t="str">
        <f ca="true">+IF(OFFSET('Sanitation Data'!$F$31,0,10*ROW('Sanitation Data'!F56))="","",OFFSET('Sanitation Data'!$F$31,0,10*ROW('Sanitation Data'!F56)))</f>
        <v/>
      </c>
      <c r="CY62" s="271" t="str">
        <f ca="true">+IF(OFFSET('Sanitation Data'!$F$32,0,10*ROW('Sanitation Data'!F56))="","",OFFSET('Sanitation Data'!$F$32,0,10*ROW('Sanitation Data'!F56)))</f>
        <v/>
      </c>
      <c r="CZ62" s="271" t="str">
        <f ca="true">+IF(OFFSET('Sanitation Data'!$G$28,0,10*ROW('Sanitation Data'!G56))="","",OFFSET('Sanitation Data'!$G$28,0,10*ROW('Sanitation Data'!G56)))</f>
        <v/>
      </c>
      <c r="DA62" s="271" t="str">
        <f ca="true">+IF(OFFSET('Sanitation Data'!$G$29,0,10*ROW('Sanitation Data'!G56))="","",OFFSET('Sanitation Data'!$G$29,0,10*ROW('Sanitation Data'!G56)))</f>
        <v/>
      </c>
      <c r="DB62" s="271" t="str">
        <f ca="true">+IF(OFFSET('Sanitation Data'!$G$30,0,10*ROW('Sanitation Data'!G56))="","",OFFSET('Sanitation Data'!$G$30,0,10*ROW('Sanitation Data'!G56)))</f>
        <v/>
      </c>
      <c r="DC62" s="271" t="str">
        <f ca="true">+IF(OFFSET('Sanitation Data'!$G$31,0,10*ROW('Sanitation Data'!G56))="","",OFFSET('Sanitation Data'!$G$31,0,10*ROW('Sanitation Data'!G56)))</f>
        <v/>
      </c>
      <c r="DD62" s="271" t="str">
        <f ca="true">+IF(OFFSET('Sanitation Data'!$G$32,0,10*ROW('Sanitation Data'!G56))="","",OFFSET('Sanitation Data'!$G$32,0,10*ROW('Sanitation Data'!G56)))</f>
        <v/>
      </c>
      <c r="DE62" s="271" t="str">
        <f ca="true">+IF(OFFSET('Sanitation Data'!$H$28,0,10*ROW('Sanitation Data'!H56))="","",OFFSET('Sanitation Data'!$H$28,0,10*ROW('Sanitation Data'!H56)))</f>
        <v/>
      </c>
      <c r="DF62" s="271" t="str">
        <f ca="true">+IF(OFFSET('Sanitation Data'!$H$29,0,10*ROW('Sanitation Data'!H56))="","",OFFSET('Sanitation Data'!$H$29,0,10*ROW('Sanitation Data'!H56)))</f>
        <v/>
      </c>
      <c r="DG62" s="271" t="str">
        <f ca="true">+IF(OFFSET('Sanitation Data'!$H$30,0,10*ROW('Sanitation Data'!H56))="","",OFFSET('Sanitation Data'!$H$30,0,10*ROW('Sanitation Data'!H56)))</f>
        <v/>
      </c>
      <c r="DH62" s="271" t="str">
        <f ca="true">+IF(OFFSET('Sanitation Data'!$H$31,0,10*ROW('Sanitation Data'!H56))="","",OFFSET('Sanitation Data'!$H$31,0,10*ROW('Sanitation Data'!H56)))</f>
        <v/>
      </c>
      <c r="DI62" s="271" t="str">
        <f ca="true">+IF(OFFSET('Sanitation Data'!$H$32,0,10*ROW('Sanitation Data'!H56))="","",OFFSET('Sanitation Data'!$H$32,0,10*ROW('Sanitation Data'!H56)))</f>
        <v/>
      </c>
      <c r="DJ62" s="271" t="str">
        <f ca="true">+IF(OFFSET('Sanitation Data'!$I$28,0,10*ROW('Sanitation Data'!I56))="","",OFFSET('Sanitation Data'!$I$28,0,10*ROW('Sanitation Data'!I56)))</f>
        <v/>
      </c>
      <c r="DK62" s="271" t="str">
        <f ca="true">+IF(OFFSET('Sanitation Data'!$I$29,0,10*ROW('Sanitation Data'!I56))="","",OFFSET('Sanitation Data'!$I$29,0,10*ROW('Sanitation Data'!I56)))</f>
        <v/>
      </c>
      <c r="DL62" s="271" t="str">
        <f ca="true">+IF(OFFSET('Sanitation Data'!$I$30,0,10*ROW('Sanitation Data'!I56))="","",OFFSET('Sanitation Data'!$I$30,0,10*ROW('Sanitation Data'!I56)))</f>
        <v/>
      </c>
      <c r="DM62" s="271" t="str">
        <f ca="true">+IF(OFFSET('Sanitation Data'!$I$31,0,10*ROW('Sanitation Data'!I56))="","",OFFSET('Sanitation Data'!$I$31,0,10*ROW('Sanitation Data'!I56)))</f>
        <v/>
      </c>
      <c r="DN62" s="271" t="str">
        <f ca="true">+IF(OFFSET('Sanitation Data'!$I$32,0,10*ROW('Sanitation Data'!I56))="","",OFFSET('Sanitation Data'!$I$32,0,10*ROW('Sanitation Data'!I56)))</f>
        <v/>
      </c>
      <c r="DO62" s="271" t="str">
        <f ca="true">+IF(OFFSET('Hygiene Data'!$D$11,0,10*ROW('Hygiene Data'!D56))="","",OFFSET('Hygiene Data'!$D$11,0,10*ROW('Hygiene Data'!D56)))</f>
        <v/>
      </c>
      <c r="DP62" s="271" t="str">
        <f ca="true">+IF(OFFSET('Hygiene Data'!$D$12,0,10*ROW('Hygiene Data'!D56))="","",OFFSET('Hygiene Data'!$D$12,0,10*ROW('Hygiene Data'!D56)))</f>
        <v/>
      </c>
      <c r="DQ62" s="271" t="str">
        <f ca="true">+IF(OFFSET('Hygiene Data'!$D$13,0,10*ROW('Hygiene Data'!D56))="","",OFFSET('Hygiene Data'!$D$13,0,10*ROW('Hygiene Data'!D56)))</f>
        <v/>
      </c>
      <c r="DR62" s="271" t="str">
        <f ca="true">+IF(OFFSET('Hygiene Data'!$E$11,0,10*ROW('Hygiene Data'!E56))="","",OFFSET('Hygiene Data'!$E$11,0,10*ROW('Hygiene Data'!E56)))</f>
        <v/>
      </c>
      <c r="DS62" s="271" t="str">
        <f ca="true">+IF(OFFSET('Hygiene Data'!$E$12,0,10*ROW('Hygiene Data'!E56))="","",OFFSET('Hygiene Data'!$E$12,0,10*ROW('Hygiene Data'!E56)))</f>
        <v/>
      </c>
      <c r="DT62" s="271" t="str">
        <f ca="true">+IF(OFFSET('Hygiene Data'!$E$13,0,10*ROW('Hygiene Data'!E56))="","",OFFSET('Hygiene Data'!$E$13,0,10*ROW('Hygiene Data'!E56)))</f>
        <v/>
      </c>
      <c r="DU62" s="271" t="str">
        <f ca="true">+IF(OFFSET('Hygiene Data'!$F$11,0,10*ROW('Hygiene Data'!F56))="","",OFFSET('Hygiene Data'!$F$11,0,10*ROW('Hygiene Data'!F56)))</f>
        <v/>
      </c>
      <c r="DV62" s="271" t="str">
        <f ca="true">+IF(OFFSET('Hygiene Data'!$F$12,0,10*ROW('Hygiene Data'!F56))="","",OFFSET('Hygiene Data'!$F$12,0,10*ROW('Hygiene Data'!F56)))</f>
        <v/>
      </c>
      <c r="DW62" s="271" t="str">
        <f ca="true">+IF(OFFSET('Hygiene Data'!$F$13,0,10*ROW('Hygiene Data'!F56))="","",OFFSET('Hygiene Data'!$F$13,0,10*ROW('Hygiene Data'!F56)))</f>
        <v/>
      </c>
      <c r="DX62" s="271" t="str">
        <f ca="true">+IF(OFFSET('Hygiene Data'!$G$11,0,10*ROW('Hygiene Data'!G56))="","",OFFSET('Hygiene Data'!$G$11,0,10*ROW('Hygiene Data'!G56)))</f>
        <v/>
      </c>
      <c r="DY62" s="271" t="str">
        <f ca="true">+IF(OFFSET('Hygiene Data'!$G$12,0,10*ROW('Hygiene Data'!G56))="","",OFFSET('Hygiene Data'!$G$12,0,10*ROW('Hygiene Data'!G56)))</f>
        <v/>
      </c>
      <c r="DZ62" s="271" t="str">
        <f ca="true">+IF(OFFSET('Hygiene Data'!$G$13,0,10*ROW('Hygiene Data'!G56))="","",OFFSET('Hygiene Data'!$G$13,0,10*ROW('Hygiene Data'!G56)))</f>
        <v/>
      </c>
      <c r="EA62" s="271" t="str">
        <f ca="true">+IF(OFFSET('Hygiene Data'!$H$11,0,10*ROW('Hygiene Data'!H56))="","",OFFSET('Hygiene Data'!$H$11,0,10*ROW('Hygiene Data'!H56)))</f>
        <v/>
      </c>
      <c r="EB62" s="271" t="str">
        <f ca="true">+IF(OFFSET('Hygiene Data'!$H$12,0,10*ROW('Hygiene Data'!H56))="","",OFFSET('Hygiene Data'!$H$12,0,10*ROW('Hygiene Data'!H56)))</f>
        <v/>
      </c>
      <c r="EC62" s="271" t="str">
        <f ca="true">+IF(OFFSET('Hygiene Data'!$H$13,0,10*ROW('Hygiene Data'!H56))="","",OFFSET('Hygiene Data'!$H$13,0,10*ROW('Hygiene Data'!H56)))</f>
        <v/>
      </c>
      <c r="ED62" s="271" t="str">
        <f ca="true">+IF(OFFSET('Hygiene Data'!$I$11,0,10*ROW('Hygiene Data'!I56))="","",OFFSET('Hygiene Data'!$I$11,0,10*ROW('Hygiene Data'!I56)))</f>
        <v/>
      </c>
      <c r="EE62" s="271" t="str">
        <f ca="true">+IF(OFFSET('Hygiene Data'!$I$12,0,10*ROW('Hygiene Data'!I56))="","",OFFSET('Hygiene Data'!$I$12,0,10*ROW('Hygiene Data'!I56)))</f>
        <v/>
      </c>
      <c r="EF62" s="271" t="str">
        <f ca="true">+IF(OFFSET('Hygiene Data'!$I$13,0,10*ROW('Hygiene Data'!I56))="","",OFFSET('Hygiene Data'!$I$13,0,10*ROW('Hygiene Data'!I56)))</f>
        <v/>
      </c>
    </row>
    <row xmlns:x14ac="http://schemas.microsoft.com/office/spreadsheetml/2009/9/ac" r="63" x14ac:dyDescent="0.2">
      <c r="A63" s="35" t="str">
        <f ca="true">+IF(OFFSET('Water Data'!$B$2,0,10*ROW('Water Data'!E57))="","",OFFSET('Water Data'!$B$2,0,10*ROW('Water Data'!E57)))</f>
        <v/>
      </c>
      <c r="B63" s="35" t="str">
        <f ca="true">+IF(OFFSET('Water Data'!$C$2,0,10*ROW('Water Data'!F57))="","",OFFSET('Water Data'!$C$2,0,10*ROW('Water Data'!F57)))</f>
        <v/>
      </c>
      <c r="C63" s="327" t="str">
        <f t="shared" ca="true" si="0"/>
        <v/>
      </c>
      <c r="D63" s="91"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1"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1"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1"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1"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1"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1"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1"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1"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1"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1"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1"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1"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1"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1"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1"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1"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1"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2"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2"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2"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2"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2"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2"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2"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2"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2"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2"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2"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2"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2"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2"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2"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2"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2"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2"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2"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2"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2"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2"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2"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2"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2"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2"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2"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2"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2"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2"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3"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3"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3"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3"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3"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3"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3"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3"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3"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3"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3"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3"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3"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3"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3"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3"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3"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3"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1"/>
      <c r="BS63" s="271" t="str">
        <f ca="true">+IF(OFFSET('Water Data'!$D$27,0,10*ROW('Water Data'!D57))="","",OFFSET('Water Data'!$D$27,0,10*ROW('Water Data'!D57)))</f>
        <v/>
      </c>
      <c r="BT63" s="271" t="str">
        <f ca="true">+IF(OFFSET('Water Data'!$D$28,0,10*ROW('Water Data'!D57))="","",OFFSET('Water Data'!$D$28,0,10*ROW('Water Data'!D57)))</f>
        <v/>
      </c>
      <c r="BU63" s="271" t="str">
        <f ca="true">+IF(OFFSET('Water Data'!$D$29,0,10*ROW('Water Data'!D57))="","",OFFSET('Water Data'!$D$29,0,10*ROW('Water Data'!D57)))</f>
        <v/>
      </c>
      <c r="BV63" s="271" t="str">
        <f ca="true">+IF(OFFSET('Water Data'!$E$27,0,10*ROW('Water Data'!E57))="","",OFFSET('Water Data'!$E$27,0,10*ROW('Water Data'!E57)))</f>
        <v/>
      </c>
      <c r="BW63" s="271" t="str">
        <f ca="true">+IF(OFFSET('Water Data'!$E$28,0,10*ROW('Water Data'!E57))="","",OFFSET('Water Data'!$E$28,0,10*ROW('Water Data'!E57)))</f>
        <v/>
      </c>
      <c r="BX63" s="271" t="str">
        <f ca="true">+IF(OFFSET('Water Data'!$E$29,0,10*ROW('Water Data'!E57))="","",OFFSET('Water Data'!$E$29,0,10*ROW('Water Data'!E57)))</f>
        <v/>
      </c>
      <c r="BY63" s="271" t="str">
        <f ca="true">+IF(OFFSET('Water Data'!$F$27,0,10*ROW('Water Data'!F57))="","",OFFSET('Water Data'!$F$27,0,10*ROW('Water Data'!F57)))</f>
        <v/>
      </c>
      <c r="BZ63" s="271" t="str">
        <f ca="true">+IF(OFFSET('Water Data'!$F$28,0,10*ROW('Water Data'!F57))="","",OFFSET('Water Data'!$F$28,0,10*ROW('Water Data'!F57)))</f>
        <v/>
      </c>
      <c r="CA63" s="271" t="str">
        <f ca="true">+IF(OFFSET('Water Data'!$F$29,0,10*ROW('Water Data'!F57))="","",OFFSET('Water Data'!$F$29,0,10*ROW('Water Data'!F57)))</f>
        <v/>
      </c>
      <c r="CB63" s="271" t="str">
        <f ca="true">+IF(OFFSET('Water Data'!$G$27,0,10*ROW('Water Data'!G57))="","",OFFSET('Water Data'!$G$27,0,10*ROW('Water Data'!G57)))</f>
        <v/>
      </c>
      <c r="CC63" s="271" t="str">
        <f ca="true">+IF(OFFSET('Water Data'!$G$28,0,10*ROW('Water Data'!G57))="","",OFFSET('Water Data'!$G$28,0,10*ROW('Water Data'!G57)))</f>
        <v/>
      </c>
      <c r="CD63" s="271" t="str">
        <f ca="true">+IF(OFFSET('Water Data'!$G$29,0,10*ROW('Water Data'!G57))="","",OFFSET('Water Data'!$G$29,0,10*ROW('Water Data'!G57)))</f>
        <v/>
      </c>
      <c r="CE63" s="271" t="str">
        <f ca="true">+IF(OFFSET('Water Data'!$H$27,0,10*ROW('Water Data'!H57))="","",OFFSET('Water Data'!$H$27,0,10*ROW('Water Data'!H57)))</f>
        <v/>
      </c>
      <c r="CF63" s="271" t="str">
        <f ca="true">+IF(OFFSET('Water Data'!$H$28,0,10*ROW('Water Data'!H57))="","",OFFSET('Water Data'!$H$28,0,10*ROW('Water Data'!H57)))</f>
        <v/>
      </c>
      <c r="CG63" s="271" t="str">
        <f ca="true">+IF(OFFSET('Water Data'!$H$29,0,10*ROW('Water Data'!H57))="","",OFFSET('Water Data'!$H$29,0,10*ROW('Water Data'!H57)))</f>
        <v/>
      </c>
      <c r="CH63" s="271" t="str">
        <f ca="true">+IF(OFFSET('Water Data'!$I$27,0,10*ROW('Water Data'!I57))="","",OFFSET('Water Data'!$I$27,0,10*ROW('Water Data'!I57)))</f>
        <v/>
      </c>
      <c r="CI63" s="271" t="str">
        <f ca="true">+IF(OFFSET('Water Data'!$I$28,0,10*ROW('Water Data'!I57))="","",OFFSET('Water Data'!$I$28,0,10*ROW('Water Data'!I57)))</f>
        <v/>
      </c>
      <c r="CJ63" s="271" t="str">
        <f ca="true">+IF(OFFSET('Water Data'!$I$29,0,10*ROW('Water Data'!I57))="","",OFFSET('Water Data'!$I$29,0,10*ROW('Water Data'!I57)))</f>
        <v/>
      </c>
      <c r="CK63" s="271" t="str">
        <f ca="true">+IF(OFFSET('Sanitation Data'!$D$28,0,10*ROW('Sanitation Data'!D57))="","",OFFSET('Sanitation Data'!$D$28,0,10*ROW('Sanitation Data'!D57)))</f>
        <v/>
      </c>
      <c r="CL63" s="271" t="str">
        <f ca="true">+IF(OFFSET('Sanitation Data'!$D$29,0,10*ROW('Sanitation Data'!D57))="","",OFFSET('Sanitation Data'!$D$29,0,10*ROW('Sanitation Data'!D57)))</f>
        <v/>
      </c>
      <c r="CM63" s="271" t="str">
        <f ca="true">+IF(OFFSET('Sanitation Data'!$D$30,0,10*ROW('Sanitation Data'!D57))="","",OFFSET('Sanitation Data'!$D$30,0,10*ROW('Sanitation Data'!D57)))</f>
        <v/>
      </c>
      <c r="CN63" s="271" t="str">
        <f ca="true">+IF(OFFSET('Sanitation Data'!$D$31,0,10*ROW('Sanitation Data'!D57))="","",OFFSET('Sanitation Data'!$D$31,0,10*ROW('Sanitation Data'!D57)))</f>
        <v/>
      </c>
      <c r="CO63" s="271" t="str">
        <f ca="true">+IF(OFFSET('Sanitation Data'!$D$32,0,10*ROW('Sanitation Data'!D57))="","",OFFSET('Sanitation Data'!$D$32,0,10*ROW('Sanitation Data'!D57)))</f>
        <v/>
      </c>
      <c r="CP63" s="271" t="str">
        <f ca="true">+IF(OFFSET('Sanitation Data'!$E$28,0,10*ROW('Sanitation Data'!E57))="","",OFFSET('Sanitation Data'!$E$28,0,10*ROW('Sanitation Data'!E57)))</f>
        <v/>
      </c>
      <c r="CQ63" s="271" t="str">
        <f ca="true">+IF(OFFSET('Sanitation Data'!$E$29,0,10*ROW('Sanitation Data'!E57))="","",OFFSET('Sanitation Data'!$E$29,0,10*ROW('Sanitation Data'!E57)))</f>
        <v/>
      </c>
      <c r="CR63" s="271" t="str">
        <f ca="true">+IF(OFFSET('Sanitation Data'!$E$30,0,10*ROW('Sanitation Data'!E57))="","",OFFSET('Sanitation Data'!$E$30,0,10*ROW('Sanitation Data'!E57)))</f>
        <v/>
      </c>
      <c r="CS63" s="271" t="str">
        <f ca="true">+IF(OFFSET('Sanitation Data'!$E$31,0,10*ROW('Sanitation Data'!E57))="","",OFFSET('Sanitation Data'!$E$31,0,10*ROW('Sanitation Data'!E57)))</f>
        <v/>
      </c>
      <c r="CT63" s="271" t="str">
        <f ca="true">+IF(OFFSET('Sanitation Data'!$E$32,0,10*ROW('Sanitation Data'!E57))="","",OFFSET('Sanitation Data'!$E$32,0,10*ROW('Sanitation Data'!E57)))</f>
        <v/>
      </c>
      <c r="CU63" s="271" t="str">
        <f ca="true">+IF(OFFSET('Sanitation Data'!$F$28,0,10*ROW('Sanitation Data'!F57))="","",OFFSET('Sanitation Data'!$F$28,0,10*ROW('Sanitation Data'!F57)))</f>
        <v/>
      </c>
      <c r="CV63" s="271" t="str">
        <f ca="true">+IF(OFFSET('Sanitation Data'!$F$29,0,10*ROW('Sanitation Data'!F57))="","",OFFSET('Sanitation Data'!$F$29,0,10*ROW('Sanitation Data'!F57)))</f>
        <v/>
      </c>
      <c r="CW63" s="271" t="str">
        <f ca="true">+IF(OFFSET('Sanitation Data'!$F$30,0,10*ROW('Sanitation Data'!F57))="","",OFFSET('Sanitation Data'!$F$30,0,10*ROW('Sanitation Data'!F57)))</f>
        <v/>
      </c>
      <c r="CX63" s="271" t="str">
        <f ca="true">+IF(OFFSET('Sanitation Data'!$F$31,0,10*ROW('Sanitation Data'!F57))="","",OFFSET('Sanitation Data'!$F$31,0,10*ROW('Sanitation Data'!F57)))</f>
        <v/>
      </c>
      <c r="CY63" s="271" t="str">
        <f ca="true">+IF(OFFSET('Sanitation Data'!$F$32,0,10*ROW('Sanitation Data'!F57))="","",OFFSET('Sanitation Data'!$F$32,0,10*ROW('Sanitation Data'!F57)))</f>
        <v/>
      </c>
      <c r="CZ63" s="271" t="str">
        <f ca="true">+IF(OFFSET('Sanitation Data'!$G$28,0,10*ROW('Sanitation Data'!G57))="","",OFFSET('Sanitation Data'!$G$28,0,10*ROW('Sanitation Data'!G57)))</f>
        <v/>
      </c>
      <c r="DA63" s="271" t="str">
        <f ca="true">+IF(OFFSET('Sanitation Data'!$G$29,0,10*ROW('Sanitation Data'!G57))="","",OFFSET('Sanitation Data'!$G$29,0,10*ROW('Sanitation Data'!G57)))</f>
        <v/>
      </c>
      <c r="DB63" s="271" t="str">
        <f ca="true">+IF(OFFSET('Sanitation Data'!$G$30,0,10*ROW('Sanitation Data'!G57))="","",OFFSET('Sanitation Data'!$G$30,0,10*ROW('Sanitation Data'!G57)))</f>
        <v/>
      </c>
      <c r="DC63" s="271" t="str">
        <f ca="true">+IF(OFFSET('Sanitation Data'!$G$31,0,10*ROW('Sanitation Data'!G57))="","",OFFSET('Sanitation Data'!$G$31,0,10*ROW('Sanitation Data'!G57)))</f>
        <v/>
      </c>
      <c r="DD63" s="271" t="str">
        <f ca="true">+IF(OFFSET('Sanitation Data'!$G$32,0,10*ROW('Sanitation Data'!G57))="","",OFFSET('Sanitation Data'!$G$32,0,10*ROW('Sanitation Data'!G57)))</f>
        <v/>
      </c>
      <c r="DE63" s="271" t="str">
        <f ca="true">+IF(OFFSET('Sanitation Data'!$H$28,0,10*ROW('Sanitation Data'!H57))="","",OFFSET('Sanitation Data'!$H$28,0,10*ROW('Sanitation Data'!H57)))</f>
        <v/>
      </c>
      <c r="DF63" s="271" t="str">
        <f ca="true">+IF(OFFSET('Sanitation Data'!$H$29,0,10*ROW('Sanitation Data'!H57))="","",OFFSET('Sanitation Data'!$H$29,0,10*ROW('Sanitation Data'!H57)))</f>
        <v/>
      </c>
      <c r="DG63" s="271" t="str">
        <f ca="true">+IF(OFFSET('Sanitation Data'!$H$30,0,10*ROW('Sanitation Data'!H57))="","",OFFSET('Sanitation Data'!$H$30,0,10*ROW('Sanitation Data'!H57)))</f>
        <v/>
      </c>
      <c r="DH63" s="271" t="str">
        <f ca="true">+IF(OFFSET('Sanitation Data'!$H$31,0,10*ROW('Sanitation Data'!H57))="","",OFFSET('Sanitation Data'!$H$31,0,10*ROW('Sanitation Data'!H57)))</f>
        <v/>
      </c>
      <c r="DI63" s="271" t="str">
        <f ca="true">+IF(OFFSET('Sanitation Data'!$H$32,0,10*ROW('Sanitation Data'!H57))="","",OFFSET('Sanitation Data'!$H$32,0,10*ROW('Sanitation Data'!H57)))</f>
        <v/>
      </c>
      <c r="DJ63" s="271" t="str">
        <f ca="true">+IF(OFFSET('Sanitation Data'!$I$28,0,10*ROW('Sanitation Data'!I57))="","",OFFSET('Sanitation Data'!$I$28,0,10*ROW('Sanitation Data'!I57)))</f>
        <v/>
      </c>
      <c r="DK63" s="271" t="str">
        <f ca="true">+IF(OFFSET('Sanitation Data'!$I$29,0,10*ROW('Sanitation Data'!I57))="","",OFFSET('Sanitation Data'!$I$29,0,10*ROW('Sanitation Data'!I57)))</f>
        <v/>
      </c>
      <c r="DL63" s="271" t="str">
        <f ca="true">+IF(OFFSET('Sanitation Data'!$I$30,0,10*ROW('Sanitation Data'!I57))="","",OFFSET('Sanitation Data'!$I$30,0,10*ROW('Sanitation Data'!I57)))</f>
        <v/>
      </c>
      <c r="DM63" s="271" t="str">
        <f ca="true">+IF(OFFSET('Sanitation Data'!$I$31,0,10*ROW('Sanitation Data'!I57))="","",OFFSET('Sanitation Data'!$I$31,0,10*ROW('Sanitation Data'!I57)))</f>
        <v/>
      </c>
      <c r="DN63" s="271" t="str">
        <f ca="true">+IF(OFFSET('Sanitation Data'!$I$32,0,10*ROW('Sanitation Data'!I57))="","",OFFSET('Sanitation Data'!$I$32,0,10*ROW('Sanitation Data'!I57)))</f>
        <v/>
      </c>
      <c r="DO63" s="271" t="str">
        <f ca="true">+IF(OFFSET('Hygiene Data'!$D$11,0,10*ROW('Hygiene Data'!D57))="","",OFFSET('Hygiene Data'!$D$11,0,10*ROW('Hygiene Data'!D57)))</f>
        <v/>
      </c>
      <c r="DP63" s="271" t="str">
        <f ca="true">+IF(OFFSET('Hygiene Data'!$D$12,0,10*ROW('Hygiene Data'!D57))="","",OFFSET('Hygiene Data'!$D$12,0,10*ROW('Hygiene Data'!D57)))</f>
        <v/>
      </c>
      <c r="DQ63" s="271" t="str">
        <f ca="true">+IF(OFFSET('Hygiene Data'!$D$13,0,10*ROW('Hygiene Data'!D57))="","",OFFSET('Hygiene Data'!$D$13,0,10*ROW('Hygiene Data'!D57)))</f>
        <v/>
      </c>
      <c r="DR63" s="271" t="str">
        <f ca="true">+IF(OFFSET('Hygiene Data'!$E$11,0,10*ROW('Hygiene Data'!E57))="","",OFFSET('Hygiene Data'!$E$11,0,10*ROW('Hygiene Data'!E57)))</f>
        <v/>
      </c>
      <c r="DS63" s="271" t="str">
        <f ca="true">+IF(OFFSET('Hygiene Data'!$E$12,0,10*ROW('Hygiene Data'!E57))="","",OFFSET('Hygiene Data'!$E$12,0,10*ROW('Hygiene Data'!E57)))</f>
        <v/>
      </c>
      <c r="DT63" s="271" t="str">
        <f ca="true">+IF(OFFSET('Hygiene Data'!$E$13,0,10*ROW('Hygiene Data'!E57))="","",OFFSET('Hygiene Data'!$E$13,0,10*ROW('Hygiene Data'!E57)))</f>
        <v/>
      </c>
      <c r="DU63" s="271" t="str">
        <f ca="true">+IF(OFFSET('Hygiene Data'!$F$11,0,10*ROW('Hygiene Data'!F57))="","",OFFSET('Hygiene Data'!$F$11,0,10*ROW('Hygiene Data'!F57)))</f>
        <v/>
      </c>
      <c r="DV63" s="271" t="str">
        <f ca="true">+IF(OFFSET('Hygiene Data'!$F$12,0,10*ROW('Hygiene Data'!F57))="","",OFFSET('Hygiene Data'!$F$12,0,10*ROW('Hygiene Data'!F57)))</f>
        <v/>
      </c>
      <c r="DW63" s="271" t="str">
        <f ca="true">+IF(OFFSET('Hygiene Data'!$F$13,0,10*ROW('Hygiene Data'!F57))="","",OFFSET('Hygiene Data'!$F$13,0,10*ROW('Hygiene Data'!F57)))</f>
        <v/>
      </c>
      <c r="DX63" s="271" t="str">
        <f ca="true">+IF(OFFSET('Hygiene Data'!$G$11,0,10*ROW('Hygiene Data'!G57))="","",OFFSET('Hygiene Data'!$G$11,0,10*ROW('Hygiene Data'!G57)))</f>
        <v/>
      </c>
      <c r="DY63" s="271" t="str">
        <f ca="true">+IF(OFFSET('Hygiene Data'!$G$12,0,10*ROW('Hygiene Data'!G57))="","",OFFSET('Hygiene Data'!$G$12,0,10*ROW('Hygiene Data'!G57)))</f>
        <v/>
      </c>
      <c r="DZ63" s="271" t="str">
        <f ca="true">+IF(OFFSET('Hygiene Data'!$G$13,0,10*ROW('Hygiene Data'!G57))="","",OFFSET('Hygiene Data'!$G$13,0,10*ROW('Hygiene Data'!G57)))</f>
        <v/>
      </c>
      <c r="EA63" s="271" t="str">
        <f ca="true">+IF(OFFSET('Hygiene Data'!$H$11,0,10*ROW('Hygiene Data'!H57))="","",OFFSET('Hygiene Data'!$H$11,0,10*ROW('Hygiene Data'!H57)))</f>
        <v/>
      </c>
      <c r="EB63" s="271" t="str">
        <f ca="true">+IF(OFFSET('Hygiene Data'!$H$12,0,10*ROW('Hygiene Data'!H57))="","",OFFSET('Hygiene Data'!$H$12,0,10*ROW('Hygiene Data'!H57)))</f>
        <v/>
      </c>
      <c r="EC63" s="271" t="str">
        <f ca="true">+IF(OFFSET('Hygiene Data'!$H$13,0,10*ROW('Hygiene Data'!H57))="","",OFFSET('Hygiene Data'!$H$13,0,10*ROW('Hygiene Data'!H57)))</f>
        <v/>
      </c>
      <c r="ED63" s="271" t="str">
        <f ca="true">+IF(OFFSET('Hygiene Data'!$I$11,0,10*ROW('Hygiene Data'!I57))="","",OFFSET('Hygiene Data'!$I$11,0,10*ROW('Hygiene Data'!I57)))</f>
        <v/>
      </c>
      <c r="EE63" s="271" t="str">
        <f ca="true">+IF(OFFSET('Hygiene Data'!$I$12,0,10*ROW('Hygiene Data'!I57))="","",OFFSET('Hygiene Data'!$I$12,0,10*ROW('Hygiene Data'!I57)))</f>
        <v/>
      </c>
      <c r="EF63" s="271" t="str">
        <f ca="true">+IF(OFFSET('Hygiene Data'!$I$13,0,10*ROW('Hygiene Data'!I57))="","",OFFSET('Hygiene Data'!$I$13,0,10*ROW('Hygiene Data'!I57)))</f>
        <v/>
      </c>
    </row>
    <row xmlns:x14ac="http://schemas.microsoft.com/office/spreadsheetml/2009/9/ac" r="64" x14ac:dyDescent="0.2">
      <c r="A64" s="35" t="str">
        <f ca="true">+IF(OFFSET('Water Data'!$B$2,0,10*ROW('Water Data'!E58))="","",OFFSET('Water Data'!$B$2,0,10*ROW('Water Data'!E58)))</f>
        <v/>
      </c>
      <c r="B64" s="35" t="str">
        <f ca="true">+IF(OFFSET('Water Data'!$C$2,0,10*ROW('Water Data'!F58))="","",OFFSET('Water Data'!$C$2,0,10*ROW('Water Data'!F58)))</f>
        <v/>
      </c>
      <c r="C64" s="327" t="str">
        <f t="shared" ca="true" si="0"/>
        <v/>
      </c>
      <c r="D64" s="91"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1"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1"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1"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1"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1"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1"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1"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1"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1"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1"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1"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1"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1"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1"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1"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1"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1"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2"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2"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2"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2"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2"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2"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2"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2"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2"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2"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2"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2"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2"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2"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2"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2"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2"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2"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2"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2"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2"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2"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2"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2"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2"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2"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2"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2"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2"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2"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3"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3"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3"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3"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3"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3"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3"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3"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3"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3"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3"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3"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3"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3"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3"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3"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3"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3"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1"/>
      <c r="BS64" s="271" t="str">
        <f ca="true">+IF(OFFSET('Water Data'!$D$27,0,10*ROW('Water Data'!D58))="","",OFFSET('Water Data'!$D$27,0,10*ROW('Water Data'!D58)))</f>
        <v/>
      </c>
      <c r="BT64" s="271" t="str">
        <f ca="true">+IF(OFFSET('Water Data'!$D$28,0,10*ROW('Water Data'!D58))="","",OFFSET('Water Data'!$D$28,0,10*ROW('Water Data'!D58)))</f>
        <v/>
      </c>
      <c r="BU64" s="271" t="str">
        <f ca="true">+IF(OFFSET('Water Data'!$D$29,0,10*ROW('Water Data'!D58))="","",OFFSET('Water Data'!$D$29,0,10*ROW('Water Data'!D58)))</f>
        <v/>
      </c>
      <c r="BV64" s="271" t="str">
        <f ca="true">+IF(OFFSET('Water Data'!$E$27,0,10*ROW('Water Data'!E58))="","",OFFSET('Water Data'!$E$27,0,10*ROW('Water Data'!E58)))</f>
        <v/>
      </c>
      <c r="BW64" s="271" t="str">
        <f ca="true">+IF(OFFSET('Water Data'!$E$28,0,10*ROW('Water Data'!E58))="","",OFFSET('Water Data'!$E$28,0,10*ROW('Water Data'!E58)))</f>
        <v/>
      </c>
      <c r="BX64" s="271" t="str">
        <f ca="true">+IF(OFFSET('Water Data'!$E$29,0,10*ROW('Water Data'!E58))="","",OFFSET('Water Data'!$E$29,0,10*ROW('Water Data'!E58)))</f>
        <v/>
      </c>
      <c r="BY64" s="271" t="str">
        <f ca="true">+IF(OFFSET('Water Data'!$F$27,0,10*ROW('Water Data'!F58))="","",OFFSET('Water Data'!$F$27,0,10*ROW('Water Data'!F58)))</f>
        <v/>
      </c>
      <c r="BZ64" s="271" t="str">
        <f ca="true">+IF(OFFSET('Water Data'!$F$28,0,10*ROW('Water Data'!F58))="","",OFFSET('Water Data'!$F$28,0,10*ROW('Water Data'!F58)))</f>
        <v/>
      </c>
      <c r="CA64" s="271" t="str">
        <f ca="true">+IF(OFFSET('Water Data'!$F$29,0,10*ROW('Water Data'!F58))="","",OFFSET('Water Data'!$F$29,0,10*ROW('Water Data'!F58)))</f>
        <v/>
      </c>
      <c r="CB64" s="271" t="str">
        <f ca="true">+IF(OFFSET('Water Data'!$G$27,0,10*ROW('Water Data'!G58))="","",OFFSET('Water Data'!$G$27,0,10*ROW('Water Data'!G58)))</f>
        <v/>
      </c>
      <c r="CC64" s="271" t="str">
        <f ca="true">+IF(OFFSET('Water Data'!$G$28,0,10*ROW('Water Data'!G58))="","",OFFSET('Water Data'!$G$28,0,10*ROW('Water Data'!G58)))</f>
        <v/>
      </c>
      <c r="CD64" s="271" t="str">
        <f ca="true">+IF(OFFSET('Water Data'!$G$29,0,10*ROW('Water Data'!G58))="","",OFFSET('Water Data'!$G$29,0,10*ROW('Water Data'!G58)))</f>
        <v/>
      </c>
      <c r="CE64" s="271" t="str">
        <f ca="true">+IF(OFFSET('Water Data'!$H$27,0,10*ROW('Water Data'!H58))="","",OFFSET('Water Data'!$H$27,0,10*ROW('Water Data'!H58)))</f>
        <v/>
      </c>
      <c r="CF64" s="271" t="str">
        <f ca="true">+IF(OFFSET('Water Data'!$H$28,0,10*ROW('Water Data'!H58))="","",OFFSET('Water Data'!$H$28,0,10*ROW('Water Data'!H58)))</f>
        <v/>
      </c>
      <c r="CG64" s="271" t="str">
        <f ca="true">+IF(OFFSET('Water Data'!$H$29,0,10*ROW('Water Data'!H58))="","",OFFSET('Water Data'!$H$29,0,10*ROW('Water Data'!H58)))</f>
        <v/>
      </c>
      <c r="CH64" s="271" t="str">
        <f ca="true">+IF(OFFSET('Water Data'!$I$27,0,10*ROW('Water Data'!I58))="","",OFFSET('Water Data'!$I$27,0,10*ROW('Water Data'!I58)))</f>
        <v/>
      </c>
      <c r="CI64" s="271" t="str">
        <f ca="true">+IF(OFFSET('Water Data'!$I$28,0,10*ROW('Water Data'!I58))="","",OFFSET('Water Data'!$I$28,0,10*ROW('Water Data'!I58)))</f>
        <v/>
      </c>
      <c r="CJ64" s="271" t="str">
        <f ca="true">+IF(OFFSET('Water Data'!$I$29,0,10*ROW('Water Data'!I58))="","",OFFSET('Water Data'!$I$29,0,10*ROW('Water Data'!I58)))</f>
        <v/>
      </c>
      <c r="CK64" s="271" t="str">
        <f ca="true">+IF(OFFSET('Sanitation Data'!$D$28,0,10*ROW('Sanitation Data'!D58))="","",OFFSET('Sanitation Data'!$D$28,0,10*ROW('Sanitation Data'!D58)))</f>
        <v/>
      </c>
      <c r="CL64" s="271" t="str">
        <f ca="true">+IF(OFFSET('Sanitation Data'!$D$29,0,10*ROW('Sanitation Data'!D58))="","",OFFSET('Sanitation Data'!$D$29,0,10*ROW('Sanitation Data'!D58)))</f>
        <v/>
      </c>
      <c r="CM64" s="271" t="str">
        <f ca="true">+IF(OFFSET('Sanitation Data'!$D$30,0,10*ROW('Sanitation Data'!D58))="","",OFFSET('Sanitation Data'!$D$30,0,10*ROW('Sanitation Data'!D58)))</f>
        <v/>
      </c>
      <c r="CN64" s="271" t="str">
        <f ca="true">+IF(OFFSET('Sanitation Data'!$D$31,0,10*ROW('Sanitation Data'!D58))="","",OFFSET('Sanitation Data'!$D$31,0,10*ROW('Sanitation Data'!D58)))</f>
        <v/>
      </c>
      <c r="CO64" s="271" t="str">
        <f ca="true">+IF(OFFSET('Sanitation Data'!$D$32,0,10*ROW('Sanitation Data'!D58))="","",OFFSET('Sanitation Data'!$D$32,0,10*ROW('Sanitation Data'!D58)))</f>
        <v/>
      </c>
      <c r="CP64" s="271" t="str">
        <f ca="true">+IF(OFFSET('Sanitation Data'!$E$28,0,10*ROW('Sanitation Data'!E58))="","",OFFSET('Sanitation Data'!$E$28,0,10*ROW('Sanitation Data'!E58)))</f>
        <v/>
      </c>
      <c r="CQ64" s="271" t="str">
        <f ca="true">+IF(OFFSET('Sanitation Data'!$E$29,0,10*ROW('Sanitation Data'!E58))="","",OFFSET('Sanitation Data'!$E$29,0,10*ROW('Sanitation Data'!E58)))</f>
        <v/>
      </c>
      <c r="CR64" s="271" t="str">
        <f ca="true">+IF(OFFSET('Sanitation Data'!$E$30,0,10*ROW('Sanitation Data'!E58))="","",OFFSET('Sanitation Data'!$E$30,0,10*ROW('Sanitation Data'!E58)))</f>
        <v/>
      </c>
      <c r="CS64" s="271" t="str">
        <f ca="true">+IF(OFFSET('Sanitation Data'!$E$31,0,10*ROW('Sanitation Data'!E58))="","",OFFSET('Sanitation Data'!$E$31,0,10*ROW('Sanitation Data'!E58)))</f>
        <v/>
      </c>
      <c r="CT64" s="271" t="str">
        <f ca="true">+IF(OFFSET('Sanitation Data'!$E$32,0,10*ROW('Sanitation Data'!E58))="","",OFFSET('Sanitation Data'!$E$32,0,10*ROW('Sanitation Data'!E58)))</f>
        <v/>
      </c>
      <c r="CU64" s="271" t="str">
        <f ca="true">+IF(OFFSET('Sanitation Data'!$F$28,0,10*ROW('Sanitation Data'!F58))="","",OFFSET('Sanitation Data'!$F$28,0,10*ROW('Sanitation Data'!F58)))</f>
        <v/>
      </c>
      <c r="CV64" s="271" t="str">
        <f ca="true">+IF(OFFSET('Sanitation Data'!$F$29,0,10*ROW('Sanitation Data'!F58))="","",OFFSET('Sanitation Data'!$F$29,0,10*ROW('Sanitation Data'!F58)))</f>
        <v/>
      </c>
      <c r="CW64" s="271" t="str">
        <f ca="true">+IF(OFFSET('Sanitation Data'!$F$30,0,10*ROW('Sanitation Data'!F58))="","",OFFSET('Sanitation Data'!$F$30,0,10*ROW('Sanitation Data'!F58)))</f>
        <v/>
      </c>
      <c r="CX64" s="271" t="str">
        <f ca="true">+IF(OFFSET('Sanitation Data'!$F$31,0,10*ROW('Sanitation Data'!F58))="","",OFFSET('Sanitation Data'!$F$31,0,10*ROW('Sanitation Data'!F58)))</f>
        <v/>
      </c>
      <c r="CY64" s="271" t="str">
        <f ca="true">+IF(OFFSET('Sanitation Data'!$F$32,0,10*ROW('Sanitation Data'!F58))="","",OFFSET('Sanitation Data'!$F$32,0,10*ROW('Sanitation Data'!F58)))</f>
        <v/>
      </c>
      <c r="CZ64" s="271" t="str">
        <f ca="true">+IF(OFFSET('Sanitation Data'!$G$28,0,10*ROW('Sanitation Data'!G58))="","",OFFSET('Sanitation Data'!$G$28,0,10*ROW('Sanitation Data'!G58)))</f>
        <v/>
      </c>
      <c r="DA64" s="271" t="str">
        <f ca="true">+IF(OFFSET('Sanitation Data'!$G$29,0,10*ROW('Sanitation Data'!G58))="","",OFFSET('Sanitation Data'!$G$29,0,10*ROW('Sanitation Data'!G58)))</f>
        <v/>
      </c>
      <c r="DB64" s="271" t="str">
        <f ca="true">+IF(OFFSET('Sanitation Data'!$G$30,0,10*ROW('Sanitation Data'!G58))="","",OFFSET('Sanitation Data'!$G$30,0,10*ROW('Sanitation Data'!G58)))</f>
        <v/>
      </c>
      <c r="DC64" s="271" t="str">
        <f ca="true">+IF(OFFSET('Sanitation Data'!$G$31,0,10*ROW('Sanitation Data'!G58))="","",OFFSET('Sanitation Data'!$G$31,0,10*ROW('Sanitation Data'!G58)))</f>
        <v/>
      </c>
      <c r="DD64" s="271" t="str">
        <f ca="true">+IF(OFFSET('Sanitation Data'!$G$32,0,10*ROW('Sanitation Data'!G58))="","",OFFSET('Sanitation Data'!$G$32,0,10*ROW('Sanitation Data'!G58)))</f>
        <v/>
      </c>
      <c r="DE64" s="271" t="str">
        <f ca="true">+IF(OFFSET('Sanitation Data'!$H$28,0,10*ROW('Sanitation Data'!H58))="","",OFFSET('Sanitation Data'!$H$28,0,10*ROW('Sanitation Data'!H58)))</f>
        <v/>
      </c>
      <c r="DF64" s="271" t="str">
        <f ca="true">+IF(OFFSET('Sanitation Data'!$H$29,0,10*ROW('Sanitation Data'!H58))="","",OFFSET('Sanitation Data'!$H$29,0,10*ROW('Sanitation Data'!H58)))</f>
        <v/>
      </c>
      <c r="DG64" s="271" t="str">
        <f ca="true">+IF(OFFSET('Sanitation Data'!$H$30,0,10*ROW('Sanitation Data'!H58))="","",OFFSET('Sanitation Data'!$H$30,0,10*ROW('Sanitation Data'!H58)))</f>
        <v/>
      </c>
      <c r="DH64" s="271" t="str">
        <f ca="true">+IF(OFFSET('Sanitation Data'!$H$31,0,10*ROW('Sanitation Data'!H58))="","",OFFSET('Sanitation Data'!$H$31,0,10*ROW('Sanitation Data'!H58)))</f>
        <v/>
      </c>
      <c r="DI64" s="271" t="str">
        <f ca="true">+IF(OFFSET('Sanitation Data'!$H$32,0,10*ROW('Sanitation Data'!H58))="","",OFFSET('Sanitation Data'!$H$32,0,10*ROW('Sanitation Data'!H58)))</f>
        <v/>
      </c>
      <c r="DJ64" s="271" t="str">
        <f ca="true">+IF(OFFSET('Sanitation Data'!$I$28,0,10*ROW('Sanitation Data'!I58))="","",OFFSET('Sanitation Data'!$I$28,0,10*ROW('Sanitation Data'!I58)))</f>
        <v/>
      </c>
      <c r="DK64" s="271" t="str">
        <f ca="true">+IF(OFFSET('Sanitation Data'!$I$29,0,10*ROW('Sanitation Data'!I58))="","",OFFSET('Sanitation Data'!$I$29,0,10*ROW('Sanitation Data'!I58)))</f>
        <v/>
      </c>
      <c r="DL64" s="271" t="str">
        <f ca="true">+IF(OFFSET('Sanitation Data'!$I$30,0,10*ROW('Sanitation Data'!I58))="","",OFFSET('Sanitation Data'!$I$30,0,10*ROW('Sanitation Data'!I58)))</f>
        <v/>
      </c>
      <c r="DM64" s="271" t="str">
        <f ca="true">+IF(OFFSET('Sanitation Data'!$I$31,0,10*ROW('Sanitation Data'!I58))="","",OFFSET('Sanitation Data'!$I$31,0,10*ROW('Sanitation Data'!I58)))</f>
        <v/>
      </c>
      <c r="DN64" s="271" t="str">
        <f ca="true">+IF(OFFSET('Sanitation Data'!$I$32,0,10*ROW('Sanitation Data'!I58))="","",OFFSET('Sanitation Data'!$I$32,0,10*ROW('Sanitation Data'!I58)))</f>
        <v/>
      </c>
      <c r="DO64" s="271" t="str">
        <f ca="true">+IF(OFFSET('Hygiene Data'!$D$11,0,10*ROW('Hygiene Data'!D58))="","",OFFSET('Hygiene Data'!$D$11,0,10*ROW('Hygiene Data'!D58)))</f>
        <v/>
      </c>
      <c r="DP64" s="271" t="str">
        <f ca="true">+IF(OFFSET('Hygiene Data'!$D$12,0,10*ROW('Hygiene Data'!D58))="","",OFFSET('Hygiene Data'!$D$12,0,10*ROW('Hygiene Data'!D58)))</f>
        <v/>
      </c>
      <c r="DQ64" s="271" t="str">
        <f ca="true">+IF(OFFSET('Hygiene Data'!$D$13,0,10*ROW('Hygiene Data'!D58))="","",OFFSET('Hygiene Data'!$D$13,0,10*ROW('Hygiene Data'!D58)))</f>
        <v/>
      </c>
      <c r="DR64" s="271" t="str">
        <f ca="true">+IF(OFFSET('Hygiene Data'!$E$11,0,10*ROW('Hygiene Data'!E58))="","",OFFSET('Hygiene Data'!$E$11,0,10*ROW('Hygiene Data'!E58)))</f>
        <v/>
      </c>
      <c r="DS64" s="271" t="str">
        <f ca="true">+IF(OFFSET('Hygiene Data'!$E$12,0,10*ROW('Hygiene Data'!E58))="","",OFFSET('Hygiene Data'!$E$12,0,10*ROW('Hygiene Data'!E58)))</f>
        <v/>
      </c>
      <c r="DT64" s="271" t="str">
        <f ca="true">+IF(OFFSET('Hygiene Data'!$E$13,0,10*ROW('Hygiene Data'!E58))="","",OFFSET('Hygiene Data'!$E$13,0,10*ROW('Hygiene Data'!E58)))</f>
        <v/>
      </c>
      <c r="DU64" s="271" t="str">
        <f ca="true">+IF(OFFSET('Hygiene Data'!$F$11,0,10*ROW('Hygiene Data'!F58))="","",OFFSET('Hygiene Data'!$F$11,0,10*ROW('Hygiene Data'!F58)))</f>
        <v/>
      </c>
      <c r="DV64" s="271" t="str">
        <f ca="true">+IF(OFFSET('Hygiene Data'!$F$12,0,10*ROW('Hygiene Data'!F58))="","",OFFSET('Hygiene Data'!$F$12,0,10*ROW('Hygiene Data'!F58)))</f>
        <v/>
      </c>
      <c r="DW64" s="271" t="str">
        <f ca="true">+IF(OFFSET('Hygiene Data'!$F$13,0,10*ROW('Hygiene Data'!F58))="","",OFFSET('Hygiene Data'!$F$13,0,10*ROW('Hygiene Data'!F58)))</f>
        <v/>
      </c>
      <c r="DX64" s="271" t="str">
        <f ca="true">+IF(OFFSET('Hygiene Data'!$G$11,0,10*ROW('Hygiene Data'!G58))="","",OFFSET('Hygiene Data'!$G$11,0,10*ROW('Hygiene Data'!G58)))</f>
        <v/>
      </c>
      <c r="DY64" s="271" t="str">
        <f ca="true">+IF(OFFSET('Hygiene Data'!$G$12,0,10*ROW('Hygiene Data'!G58))="","",OFFSET('Hygiene Data'!$G$12,0,10*ROW('Hygiene Data'!G58)))</f>
        <v/>
      </c>
      <c r="DZ64" s="271" t="str">
        <f ca="true">+IF(OFFSET('Hygiene Data'!$G$13,0,10*ROW('Hygiene Data'!G58))="","",OFFSET('Hygiene Data'!$G$13,0,10*ROW('Hygiene Data'!G58)))</f>
        <v/>
      </c>
      <c r="EA64" s="271" t="str">
        <f ca="true">+IF(OFFSET('Hygiene Data'!$H$11,0,10*ROW('Hygiene Data'!H58))="","",OFFSET('Hygiene Data'!$H$11,0,10*ROW('Hygiene Data'!H58)))</f>
        <v/>
      </c>
      <c r="EB64" s="271" t="str">
        <f ca="true">+IF(OFFSET('Hygiene Data'!$H$12,0,10*ROW('Hygiene Data'!H58))="","",OFFSET('Hygiene Data'!$H$12,0,10*ROW('Hygiene Data'!H58)))</f>
        <v/>
      </c>
      <c r="EC64" s="271" t="str">
        <f ca="true">+IF(OFFSET('Hygiene Data'!$H$13,0,10*ROW('Hygiene Data'!H58))="","",OFFSET('Hygiene Data'!$H$13,0,10*ROW('Hygiene Data'!H58)))</f>
        <v/>
      </c>
      <c r="ED64" s="271" t="str">
        <f ca="true">+IF(OFFSET('Hygiene Data'!$I$11,0,10*ROW('Hygiene Data'!I58))="","",OFFSET('Hygiene Data'!$I$11,0,10*ROW('Hygiene Data'!I58)))</f>
        <v/>
      </c>
      <c r="EE64" s="271" t="str">
        <f ca="true">+IF(OFFSET('Hygiene Data'!$I$12,0,10*ROW('Hygiene Data'!I58))="","",OFFSET('Hygiene Data'!$I$12,0,10*ROW('Hygiene Data'!I58)))</f>
        <v/>
      </c>
      <c r="EF64" s="271" t="str">
        <f ca="true">+IF(OFFSET('Hygiene Data'!$I$13,0,10*ROW('Hygiene Data'!I58))="","",OFFSET('Hygiene Data'!$I$13,0,10*ROW('Hygiene Data'!I58)))</f>
        <v/>
      </c>
    </row>
    <row xmlns:x14ac="http://schemas.microsoft.com/office/spreadsheetml/2009/9/ac" r="65" x14ac:dyDescent="0.2">
      <c r="A65" s="35" t="str">
        <f ca="true">+IF(OFFSET('Water Data'!$B$2,0,10*ROW('Water Data'!E59))="","",OFFSET('Water Data'!$B$2,0,10*ROW('Water Data'!E59)))</f>
        <v/>
      </c>
      <c r="B65" s="35" t="str">
        <f ca="true">+IF(OFFSET('Water Data'!$C$2,0,10*ROW('Water Data'!F59))="","",OFFSET('Water Data'!$C$2,0,10*ROW('Water Data'!F59)))</f>
        <v/>
      </c>
      <c r="C65" s="327" t="str">
        <f t="shared" ca="true" si="0"/>
        <v/>
      </c>
      <c r="D65" s="91"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1"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1"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1"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1"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1"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1"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1"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1"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1"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1"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1"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1"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1"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1"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1"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1"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1"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2"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2"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2"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2"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2"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2"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2"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2"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2"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2"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2"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2"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2"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2"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2"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2"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2"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2"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2"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2"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2"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2"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2"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2"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2"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2"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2"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2"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2"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2"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3"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3"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3"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3"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3"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3"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3"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3"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3"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3"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3"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3"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3"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3"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3"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3"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3"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3"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1"/>
      <c r="BS65" s="271" t="str">
        <f ca="true">+IF(OFFSET('Water Data'!$D$27,0,10*ROW('Water Data'!D59))="","",OFFSET('Water Data'!$D$27,0,10*ROW('Water Data'!D59)))</f>
        <v/>
      </c>
      <c r="BT65" s="271" t="str">
        <f ca="true">+IF(OFFSET('Water Data'!$D$28,0,10*ROW('Water Data'!D59))="","",OFFSET('Water Data'!$D$28,0,10*ROW('Water Data'!D59)))</f>
        <v/>
      </c>
      <c r="BU65" s="271" t="str">
        <f ca="true">+IF(OFFSET('Water Data'!$D$29,0,10*ROW('Water Data'!D59))="","",OFFSET('Water Data'!$D$29,0,10*ROW('Water Data'!D59)))</f>
        <v/>
      </c>
      <c r="BV65" s="271" t="str">
        <f ca="true">+IF(OFFSET('Water Data'!$E$27,0,10*ROW('Water Data'!E59))="","",OFFSET('Water Data'!$E$27,0,10*ROW('Water Data'!E59)))</f>
        <v/>
      </c>
      <c r="BW65" s="271" t="str">
        <f ca="true">+IF(OFFSET('Water Data'!$E$28,0,10*ROW('Water Data'!E59))="","",OFFSET('Water Data'!$E$28,0,10*ROW('Water Data'!E59)))</f>
        <v/>
      </c>
      <c r="BX65" s="271" t="str">
        <f ca="true">+IF(OFFSET('Water Data'!$E$29,0,10*ROW('Water Data'!E59))="","",OFFSET('Water Data'!$E$29,0,10*ROW('Water Data'!E59)))</f>
        <v/>
      </c>
      <c r="BY65" s="271" t="str">
        <f ca="true">+IF(OFFSET('Water Data'!$F$27,0,10*ROW('Water Data'!F59))="","",OFFSET('Water Data'!$F$27,0,10*ROW('Water Data'!F59)))</f>
        <v/>
      </c>
      <c r="BZ65" s="271" t="str">
        <f ca="true">+IF(OFFSET('Water Data'!$F$28,0,10*ROW('Water Data'!F59))="","",OFFSET('Water Data'!$F$28,0,10*ROW('Water Data'!F59)))</f>
        <v/>
      </c>
      <c r="CA65" s="271" t="str">
        <f ca="true">+IF(OFFSET('Water Data'!$F$29,0,10*ROW('Water Data'!F59))="","",OFFSET('Water Data'!$F$29,0,10*ROW('Water Data'!F59)))</f>
        <v/>
      </c>
      <c r="CB65" s="271" t="str">
        <f ca="true">+IF(OFFSET('Water Data'!$G$27,0,10*ROW('Water Data'!G59))="","",OFFSET('Water Data'!$G$27,0,10*ROW('Water Data'!G59)))</f>
        <v/>
      </c>
      <c r="CC65" s="271" t="str">
        <f ca="true">+IF(OFFSET('Water Data'!$G$28,0,10*ROW('Water Data'!G59))="","",OFFSET('Water Data'!$G$28,0,10*ROW('Water Data'!G59)))</f>
        <v/>
      </c>
      <c r="CD65" s="271" t="str">
        <f ca="true">+IF(OFFSET('Water Data'!$G$29,0,10*ROW('Water Data'!G59))="","",OFFSET('Water Data'!$G$29,0,10*ROW('Water Data'!G59)))</f>
        <v/>
      </c>
      <c r="CE65" s="271" t="str">
        <f ca="true">+IF(OFFSET('Water Data'!$H$27,0,10*ROW('Water Data'!H59))="","",OFFSET('Water Data'!$H$27,0,10*ROW('Water Data'!H59)))</f>
        <v/>
      </c>
      <c r="CF65" s="271" t="str">
        <f ca="true">+IF(OFFSET('Water Data'!$H$28,0,10*ROW('Water Data'!H59))="","",OFFSET('Water Data'!$H$28,0,10*ROW('Water Data'!H59)))</f>
        <v/>
      </c>
      <c r="CG65" s="271" t="str">
        <f ca="true">+IF(OFFSET('Water Data'!$H$29,0,10*ROW('Water Data'!H59))="","",OFFSET('Water Data'!$H$29,0,10*ROW('Water Data'!H59)))</f>
        <v/>
      </c>
      <c r="CH65" s="271" t="str">
        <f ca="true">+IF(OFFSET('Water Data'!$I$27,0,10*ROW('Water Data'!I59))="","",OFFSET('Water Data'!$I$27,0,10*ROW('Water Data'!I59)))</f>
        <v/>
      </c>
      <c r="CI65" s="271" t="str">
        <f ca="true">+IF(OFFSET('Water Data'!$I$28,0,10*ROW('Water Data'!I59))="","",OFFSET('Water Data'!$I$28,0,10*ROW('Water Data'!I59)))</f>
        <v/>
      </c>
      <c r="CJ65" s="271" t="str">
        <f ca="true">+IF(OFFSET('Water Data'!$I$29,0,10*ROW('Water Data'!I59))="","",OFFSET('Water Data'!$I$29,0,10*ROW('Water Data'!I59)))</f>
        <v/>
      </c>
      <c r="CK65" s="271" t="str">
        <f ca="true">+IF(OFFSET('Sanitation Data'!$D$28,0,10*ROW('Sanitation Data'!D59))="","",OFFSET('Sanitation Data'!$D$28,0,10*ROW('Sanitation Data'!D59)))</f>
        <v/>
      </c>
      <c r="CL65" s="271" t="str">
        <f ca="true">+IF(OFFSET('Sanitation Data'!$D$29,0,10*ROW('Sanitation Data'!D59))="","",OFFSET('Sanitation Data'!$D$29,0,10*ROW('Sanitation Data'!D59)))</f>
        <v/>
      </c>
      <c r="CM65" s="271" t="str">
        <f ca="true">+IF(OFFSET('Sanitation Data'!$D$30,0,10*ROW('Sanitation Data'!D59))="","",OFFSET('Sanitation Data'!$D$30,0,10*ROW('Sanitation Data'!D59)))</f>
        <v/>
      </c>
      <c r="CN65" s="271" t="str">
        <f ca="true">+IF(OFFSET('Sanitation Data'!$D$31,0,10*ROW('Sanitation Data'!D59))="","",OFFSET('Sanitation Data'!$D$31,0,10*ROW('Sanitation Data'!D59)))</f>
        <v/>
      </c>
      <c r="CO65" s="271" t="str">
        <f ca="true">+IF(OFFSET('Sanitation Data'!$D$32,0,10*ROW('Sanitation Data'!D59))="","",OFFSET('Sanitation Data'!$D$32,0,10*ROW('Sanitation Data'!D59)))</f>
        <v/>
      </c>
      <c r="CP65" s="271" t="str">
        <f ca="true">+IF(OFFSET('Sanitation Data'!$E$28,0,10*ROW('Sanitation Data'!E59))="","",OFFSET('Sanitation Data'!$E$28,0,10*ROW('Sanitation Data'!E59)))</f>
        <v/>
      </c>
      <c r="CQ65" s="271" t="str">
        <f ca="true">+IF(OFFSET('Sanitation Data'!$E$29,0,10*ROW('Sanitation Data'!E59))="","",OFFSET('Sanitation Data'!$E$29,0,10*ROW('Sanitation Data'!E59)))</f>
        <v/>
      </c>
      <c r="CR65" s="271" t="str">
        <f ca="true">+IF(OFFSET('Sanitation Data'!$E$30,0,10*ROW('Sanitation Data'!E59))="","",OFFSET('Sanitation Data'!$E$30,0,10*ROW('Sanitation Data'!E59)))</f>
        <v/>
      </c>
      <c r="CS65" s="271" t="str">
        <f ca="true">+IF(OFFSET('Sanitation Data'!$E$31,0,10*ROW('Sanitation Data'!E59))="","",OFFSET('Sanitation Data'!$E$31,0,10*ROW('Sanitation Data'!E59)))</f>
        <v/>
      </c>
      <c r="CT65" s="271" t="str">
        <f ca="true">+IF(OFFSET('Sanitation Data'!$E$32,0,10*ROW('Sanitation Data'!E59))="","",OFFSET('Sanitation Data'!$E$32,0,10*ROW('Sanitation Data'!E59)))</f>
        <v/>
      </c>
      <c r="CU65" s="271" t="str">
        <f ca="true">+IF(OFFSET('Sanitation Data'!$F$28,0,10*ROW('Sanitation Data'!F59))="","",OFFSET('Sanitation Data'!$F$28,0,10*ROW('Sanitation Data'!F59)))</f>
        <v/>
      </c>
      <c r="CV65" s="271" t="str">
        <f ca="true">+IF(OFFSET('Sanitation Data'!$F$29,0,10*ROW('Sanitation Data'!F59))="","",OFFSET('Sanitation Data'!$F$29,0,10*ROW('Sanitation Data'!F59)))</f>
        <v/>
      </c>
      <c r="CW65" s="271" t="str">
        <f ca="true">+IF(OFFSET('Sanitation Data'!$F$30,0,10*ROW('Sanitation Data'!F59))="","",OFFSET('Sanitation Data'!$F$30,0,10*ROW('Sanitation Data'!F59)))</f>
        <v/>
      </c>
      <c r="CX65" s="271" t="str">
        <f ca="true">+IF(OFFSET('Sanitation Data'!$F$31,0,10*ROW('Sanitation Data'!F59))="","",OFFSET('Sanitation Data'!$F$31,0,10*ROW('Sanitation Data'!F59)))</f>
        <v/>
      </c>
      <c r="CY65" s="271" t="str">
        <f ca="true">+IF(OFFSET('Sanitation Data'!$F$32,0,10*ROW('Sanitation Data'!F59))="","",OFFSET('Sanitation Data'!$F$32,0,10*ROW('Sanitation Data'!F59)))</f>
        <v/>
      </c>
      <c r="CZ65" s="271" t="str">
        <f ca="true">+IF(OFFSET('Sanitation Data'!$G$28,0,10*ROW('Sanitation Data'!G59))="","",OFFSET('Sanitation Data'!$G$28,0,10*ROW('Sanitation Data'!G59)))</f>
        <v/>
      </c>
      <c r="DA65" s="271" t="str">
        <f ca="true">+IF(OFFSET('Sanitation Data'!$G$29,0,10*ROW('Sanitation Data'!G59))="","",OFFSET('Sanitation Data'!$G$29,0,10*ROW('Sanitation Data'!G59)))</f>
        <v/>
      </c>
      <c r="DB65" s="271" t="str">
        <f ca="true">+IF(OFFSET('Sanitation Data'!$G$30,0,10*ROW('Sanitation Data'!G59))="","",OFFSET('Sanitation Data'!$G$30,0,10*ROW('Sanitation Data'!G59)))</f>
        <v/>
      </c>
      <c r="DC65" s="271" t="str">
        <f ca="true">+IF(OFFSET('Sanitation Data'!$G$31,0,10*ROW('Sanitation Data'!G59))="","",OFFSET('Sanitation Data'!$G$31,0,10*ROW('Sanitation Data'!G59)))</f>
        <v/>
      </c>
      <c r="DD65" s="271" t="str">
        <f ca="true">+IF(OFFSET('Sanitation Data'!$G$32,0,10*ROW('Sanitation Data'!G59))="","",OFFSET('Sanitation Data'!$G$32,0,10*ROW('Sanitation Data'!G59)))</f>
        <v/>
      </c>
      <c r="DE65" s="271" t="str">
        <f ca="true">+IF(OFFSET('Sanitation Data'!$H$28,0,10*ROW('Sanitation Data'!H59))="","",OFFSET('Sanitation Data'!$H$28,0,10*ROW('Sanitation Data'!H59)))</f>
        <v/>
      </c>
      <c r="DF65" s="271" t="str">
        <f ca="true">+IF(OFFSET('Sanitation Data'!$H$29,0,10*ROW('Sanitation Data'!H59))="","",OFFSET('Sanitation Data'!$H$29,0,10*ROW('Sanitation Data'!H59)))</f>
        <v/>
      </c>
      <c r="DG65" s="271" t="str">
        <f ca="true">+IF(OFFSET('Sanitation Data'!$H$30,0,10*ROW('Sanitation Data'!H59))="","",OFFSET('Sanitation Data'!$H$30,0,10*ROW('Sanitation Data'!H59)))</f>
        <v/>
      </c>
      <c r="DH65" s="271" t="str">
        <f ca="true">+IF(OFFSET('Sanitation Data'!$H$31,0,10*ROW('Sanitation Data'!H59))="","",OFFSET('Sanitation Data'!$H$31,0,10*ROW('Sanitation Data'!H59)))</f>
        <v/>
      </c>
      <c r="DI65" s="271" t="str">
        <f ca="true">+IF(OFFSET('Sanitation Data'!$H$32,0,10*ROW('Sanitation Data'!H59))="","",OFFSET('Sanitation Data'!$H$32,0,10*ROW('Sanitation Data'!H59)))</f>
        <v/>
      </c>
      <c r="DJ65" s="271" t="str">
        <f ca="true">+IF(OFFSET('Sanitation Data'!$I$28,0,10*ROW('Sanitation Data'!I59))="","",OFFSET('Sanitation Data'!$I$28,0,10*ROW('Sanitation Data'!I59)))</f>
        <v/>
      </c>
      <c r="DK65" s="271" t="str">
        <f ca="true">+IF(OFFSET('Sanitation Data'!$I$29,0,10*ROW('Sanitation Data'!I59))="","",OFFSET('Sanitation Data'!$I$29,0,10*ROW('Sanitation Data'!I59)))</f>
        <v/>
      </c>
      <c r="DL65" s="271" t="str">
        <f ca="true">+IF(OFFSET('Sanitation Data'!$I$30,0,10*ROW('Sanitation Data'!I59))="","",OFFSET('Sanitation Data'!$I$30,0,10*ROW('Sanitation Data'!I59)))</f>
        <v/>
      </c>
      <c r="DM65" s="271" t="str">
        <f ca="true">+IF(OFFSET('Sanitation Data'!$I$31,0,10*ROW('Sanitation Data'!I59))="","",OFFSET('Sanitation Data'!$I$31,0,10*ROW('Sanitation Data'!I59)))</f>
        <v/>
      </c>
      <c r="DN65" s="271" t="str">
        <f ca="true">+IF(OFFSET('Sanitation Data'!$I$32,0,10*ROW('Sanitation Data'!I59))="","",OFFSET('Sanitation Data'!$I$32,0,10*ROW('Sanitation Data'!I59)))</f>
        <v/>
      </c>
      <c r="DO65" s="271" t="str">
        <f ca="true">+IF(OFFSET('Hygiene Data'!$D$11,0,10*ROW('Hygiene Data'!D59))="","",OFFSET('Hygiene Data'!$D$11,0,10*ROW('Hygiene Data'!D59)))</f>
        <v/>
      </c>
      <c r="DP65" s="271" t="str">
        <f ca="true">+IF(OFFSET('Hygiene Data'!$D$12,0,10*ROW('Hygiene Data'!D59))="","",OFFSET('Hygiene Data'!$D$12,0,10*ROW('Hygiene Data'!D59)))</f>
        <v/>
      </c>
      <c r="DQ65" s="271" t="str">
        <f ca="true">+IF(OFFSET('Hygiene Data'!$D$13,0,10*ROW('Hygiene Data'!D59))="","",OFFSET('Hygiene Data'!$D$13,0,10*ROW('Hygiene Data'!D59)))</f>
        <v/>
      </c>
      <c r="DR65" s="271" t="str">
        <f ca="true">+IF(OFFSET('Hygiene Data'!$E$11,0,10*ROW('Hygiene Data'!E59))="","",OFFSET('Hygiene Data'!$E$11,0,10*ROW('Hygiene Data'!E59)))</f>
        <v/>
      </c>
      <c r="DS65" s="271" t="str">
        <f ca="true">+IF(OFFSET('Hygiene Data'!$E$12,0,10*ROW('Hygiene Data'!E59))="","",OFFSET('Hygiene Data'!$E$12,0,10*ROW('Hygiene Data'!E59)))</f>
        <v/>
      </c>
      <c r="DT65" s="271" t="str">
        <f ca="true">+IF(OFFSET('Hygiene Data'!$E$13,0,10*ROW('Hygiene Data'!E59))="","",OFFSET('Hygiene Data'!$E$13,0,10*ROW('Hygiene Data'!E59)))</f>
        <v/>
      </c>
      <c r="DU65" s="271" t="str">
        <f ca="true">+IF(OFFSET('Hygiene Data'!$F$11,0,10*ROW('Hygiene Data'!F59))="","",OFFSET('Hygiene Data'!$F$11,0,10*ROW('Hygiene Data'!F59)))</f>
        <v/>
      </c>
      <c r="DV65" s="271" t="str">
        <f ca="true">+IF(OFFSET('Hygiene Data'!$F$12,0,10*ROW('Hygiene Data'!F59))="","",OFFSET('Hygiene Data'!$F$12,0,10*ROW('Hygiene Data'!F59)))</f>
        <v/>
      </c>
      <c r="DW65" s="271" t="str">
        <f ca="true">+IF(OFFSET('Hygiene Data'!$F$13,0,10*ROW('Hygiene Data'!F59))="","",OFFSET('Hygiene Data'!$F$13,0,10*ROW('Hygiene Data'!F59)))</f>
        <v/>
      </c>
      <c r="DX65" s="271" t="str">
        <f ca="true">+IF(OFFSET('Hygiene Data'!$G$11,0,10*ROW('Hygiene Data'!G59))="","",OFFSET('Hygiene Data'!$G$11,0,10*ROW('Hygiene Data'!G59)))</f>
        <v/>
      </c>
      <c r="DY65" s="271" t="str">
        <f ca="true">+IF(OFFSET('Hygiene Data'!$G$12,0,10*ROW('Hygiene Data'!G59))="","",OFFSET('Hygiene Data'!$G$12,0,10*ROW('Hygiene Data'!G59)))</f>
        <v/>
      </c>
      <c r="DZ65" s="271" t="str">
        <f ca="true">+IF(OFFSET('Hygiene Data'!$G$13,0,10*ROW('Hygiene Data'!G59))="","",OFFSET('Hygiene Data'!$G$13,0,10*ROW('Hygiene Data'!G59)))</f>
        <v/>
      </c>
      <c r="EA65" s="271" t="str">
        <f ca="true">+IF(OFFSET('Hygiene Data'!$H$11,0,10*ROW('Hygiene Data'!H59))="","",OFFSET('Hygiene Data'!$H$11,0,10*ROW('Hygiene Data'!H59)))</f>
        <v/>
      </c>
      <c r="EB65" s="271" t="str">
        <f ca="true">+IF(OFFSET('Hygiene Data'!$H$12,0,10*ROW('Hygiene Data'!H59))="","",OFFSET('Hygiene Data'!$H$12,0,10*ROW('Hygiene Data'!H59)))</f>
        <v/>
      </c>
      <c r="EC65" s="271" t="str">
        <f ca="true">+IF(OFFSET('Hygiene Data'!$H$13,0,10*ROW('Hygiene Data'!H59))="","",OFFSET('Hygiene Data'!$H$13,0,10*ROW('Hygiene Data'!H59)))</f>
        <v/>
      </c>
      <c r="ED65" s="271" t="str">
        <f ca="true">+IF(OFFSET('Hygiene Data'!$I$11,0,10*ROW('Hygiene Data'!I59))="","",OFFSET('Hygiene Data'!$I$11,0,10*ROW('Hygiene Data'!I59)))</f>
        <v/>
      </c>
      <c r="EE65" s="271" t="str">
        <f ca="true">+IF(OFFSET('Hygiene Data'!$I$12,0,10*ROW('Hygiene Data'!I59))="","",OFFSET('Hygiene Data'!$I$12,0,10*ROW('Hygiene Data'!I59)))</f>
        <v/>
      </c>
      <c r="EF65" s="271" t="str">
        <f ca="true">+IF(OFFSET('Hygiene Data'!$I$13,0,10*ROW('Hygiene Data'!I59))="","",OFFSET('Hygiene Data'!$I$13,0,10*ROW('Hygiene Data'!I59)))</f>
        <v/>
      </c>
    </row>
    <row xmlns:x14ac="http://schemas.microsoft.com/office/spreadsheetml/2009/9/ac" r="66" x14ac:dyDescent="0.2">
      <c r="A66" s="35" t="str">
        <f ca="true">+IF(OFFSET('Water Data'!$B$2,0,10*ROW('Water Data'!E60))="","",OFFSET('Water Data'!$B$2,0,10*ROW('Water Data'!E60)))</f>
        <v/>
      </c>
      <c r="B66" s="35" t="str">
        <f ca="true">+IF(OFFSET('Water Data'!$C$2,0,10*ROW('Water Data'!F60))="","",OFFSET('Water Data'!$C$2,0,10*ROW('Water Data'!F60)))</f>
        <v/>
      </c>
      <c r="C66" s="327" t="str">
        <f t="shared" ca="true" si="0"/>
        <v/>
      </c>
      <c r="D66" s="91"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1"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1"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1"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1"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1"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1"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1"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1"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1"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1"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1"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1"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1"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1"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1"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1"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1"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2"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2"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2"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2"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2"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2"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2"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2"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2"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2"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2"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2"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2"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2"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2"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2"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2"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2"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2"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2"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2"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2"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2"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2"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2"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2"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2"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2"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2"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2"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3"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3"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3"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3"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3"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3"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3"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3"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3"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3"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3"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3"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3"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3"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3"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3"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3"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3"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1"/>
      <c r="BS66" s="271" t="str">
        <f ca="true">+IF(OFFSET('Water Data'!$D$27,0,10*ROW('Water Data'!D60))="","",OFFSET('Water Data'!$D$27,0,10*ROW('Water Data'!D60)))</f>
        <v/>
      </c>
      <c r="BT66" s="271" t="str">
        <f ca="true">+IF(OFFSET('Water Data'!$D$28,0,10*ROW('Water Data'!D60))="","",OFFSET('Water Data'!$D$28,0,10*ROW('Water Data'!D60)))</f>
        <v/>
      </c>
      <c r="BU66" s="271" t="str">
        <f ca="true">+IF(OFFSET('Water Data'!$D$29,0,10*ROW('Water Data'!D60))="","",OFFSET('Water Data'!$D$29,0,10*ROW('Water Data'!D60)))</f>
        <v/>
      </c>
      <c r="BV66" s="271" t="str">
        <f ca="true">+IF(OFFSET('Water Data'!$E$27,0,10*ROW('Water Data'!E60))="","",OFFSET('Water Data'!$E$27,0,10*ROW('Water Data'!E60)))</f>
        <v/>
      </c>
      <c r="BW66" s="271" t="str">
        <f ca="true">+IF(OFFSET('Water Data'!$E$28,0,10*ROW('Water Data'!E60))="","",OFFSET('Water Data'!$E$28,0,10*ROW('Water Data'!E60)))</f>
        <v/>
      </c>
      <c r="BX66" s="271" t="str">
        <f ca="true">+IF(OFFSET('Water Data'!$E$29,0,10*ROW('Water Data'!E60))="","",OFFSET('Water Data'!$E$29,0,10*ROW('Water Data'!E60)))</f>
        <v/>
      </c>
      <c r="BY66" s="271" t="str">
        <f ca="true">+IF(OFFSET('Water Data'!$F$27,0,10*ROW('Water Data'!F60))="","",OFFSET('Water Data'!$F$27,0,10*ROW('Water Data'!F60)))</f>
        <v/>
      </c>
      <c r="BZ66" s="271" t="str">
        <f ca="true">+IF(OFFSET('Water Data'!$F$28,0,10*ROW('Water Data'!F60))="","",OFFSET('Water Data'!$F$28,0,10*ROW('Water Data'!F60)))</f>
        <v/>
      </c>
      <c r="CA66" s="271" t="str">
        <f ca="true">+IF(OFFSET('Water Data'!$F$29,0,10*ROW('Water Data'!F60))="","",OFFSET('Water Data'!$F$29,0,10*ROW('Water Data'!F60)))</f>
        <v/>
      </c>
      <c r="CB66" s="271" t="str">
        <f ca="true">+IF(OFFSET('Water Data'!$G$27,0,10*ROW('Water Data'!G60))="","",OFFSET('Water Data'!$G$27,0,10*ROW('Water Data'!G60)))</f>
        <v/>
      </c>
      <c r="CC66" s="271" t="str">
        <f ca="true">+IF(OFFSET('Water Data'!$G$28,0,10*ROW('Water Data'!G60))="","",OFFSET('Water Data'!$G$28,0,10*ROW('Water Data'!G60)))</f>
        <v/>
      </c>
      <c r="CD66" s="271" t="str">
        <f ca="true">+IF(OFFSET('Water Data'!$G$29,0,10*ROW('Water Data'!G60))="","",OFFSET('Water Data'!$G$29,0,10*ROW('Water Data'!G60)))</f>
        <v/>
      </c>
      <c r="CE66" s="271" t="str">
        <f ca="true">+IF(OFFSET('Water Data'!$H$27,0,10*ROW('Water Data'!H60))="","",OFFSET('Water Data'!$H$27,0,10*ROW('Water Data'!H60)))</f>
        <v/>
      </c>
      <c r="CF66" s="271" t="str">
        <f ca="true">+IF(OFFSET('Water Data'!$H$28,0,10*ROW('Water Data'!H60))="","",OFFSET('Water Data'!$H$28,0,10*ROW('Water Data'!H60)))</f>
        <v/>
      </c>
      <c r="CG66" s="271" t="str">
        <f ca="true">+IF(OFFSET('Water Data'!$H$29,0,10*ROW('Water Data'!H60))="","",OFFSET('Water Data'!$H$29,0,10*ROW('Water Data'!H60)))</f>
        <v/>
      </c>
      <c r="CH66" s="271" t="str">
        <f ca="true">+IF(OFFSET('Water Data'!$I$27,0,10*ROW('Water Data'!I60))="","",OFFSET('Water Data'!$I$27,0,10*ROW('Water Data'!I60)))</f>
        <v/>
      </c>
      <c r="CI66" s="271" t="str">
        <f ca="true">+IF(OFFSET('Water Data'!$I$28,0,10*ROW('Water Data'!I60))="","",OFFSET('Water Data'!$I$28,0,10*ROW('Water Data'!I60)))</f>
        <v/>
      </c>
      <c r="CJ66" s="271" t="str">
        <f ca="true">+IF(OFFSET('Water Data'!$I$29,0,10*ROW('Water Data'!I60))="","",OFFSET('Water Data'!$I$29,0,10*ROW('Water Data'!I60)))</f>
        <v/>
      </c>
      <c r="CK66" s="271" t="str">
        <f ca="true">+IF(OFFSET('Sanitation Data'!$D$28,0,10*ROW('Sanitation Data'!D60))="","",OFFSET('Sanitation Data'!$D$28,0,10*ROW('Sanitation Data'!D60)))</f>
        <v/>
      </c>
      <c r="CL66" s="271" t="str">
        <f ca="true">+IF(OFFSET('Sanitation Data'!$D$29,0,10*ROW('Sanitation Data'!D60))="","",OFFSET('Sanitation Data'!$D$29,0,10*ROW('Sanitation Data'!D60)))</f>
        <v/>
      </c>
      <c r="CM66" s="271" t="str">
        <f ca="true">+IF(OFFSET('Sanitation Data'!$D$30,0,10*ROW('Sanitation Data'!D60))="","",OFFSET('Sanitation Data'!$D$30,0,10*ROW('Sanitation Data'!D60)))</f>
        <v/>
      </c>
      <c r="CN66" s="271" t="str">
        <f ca="true">+IF(OFFSET('Sanitation Data'!$D$31,0,10*ROW('Sanitation Data'!D60))="","",OFFSET('Sanitation Data'!$D$31,0,10*ROW('Sanitation Data'!D60)))</f>
        <v/>
      </c>
      <c r="CO66" s="271" t="str">
        <f ca="true">+IF(OFFSET('Sanitation Data'!$D$32,0,10*ROW('Sanitation Data'!D60))="","",OFFSET('Sanitation Data'!$D$32,0,10*ROW('Sanitation Data'!D60)))</f>
        <v/>
      </c>
      <c r="CP66" s="271" t="str">
        <f ca="true">+IF(OFFSET('Sanitation Data'!$E$28,0,10*ROW('Sanitation Data'!E60))="","",OFFSET('Sanitation Data'!$E$28,0,10*ROW('Sanitation Data'!E60)))</f>
        <v/>
      </c>
      <c r="CQ66" s="271" t="str">
        <f ca="true">+IF(OFFSET('Sanitation Data'!$E$29,0,10*ROW('Sanitation Data'!E60))="","",OFFSET('Sanitation Data'!$E$29,0,10*ROW('Sanitation Data'!E60)))</f>
        <v/>
      </c>
      <c r="CR66" s="271" t="str">
        <f ca="true">+IF(OFFSET('Sanitation Data'!$E$30,0,10*ROW('Sanitation Data'!E60))="","",OFFSET('Sanitation Data'!$E$30,0,10*ROW('Sanitation Data'!E60)))</f>
        <v/>
      </c>
      <c r="CS66" s="271" t="str">
        <f ca="true">+IF(OFFSET('Sanitation Data'!$E$31,0,10*ROW('Sanitation Data'!E60))="","",OFFSET('Sanitation Data'!$E$31,0,10*ROW('Sanitation Data'!E60)))</f>
        <v/>
      </c>
      <c r="CT66" s="271" t="str">
        <f ca="true">+IF(OFFSET('Sanitation Data'!$E$32,0,10*ROW('Sanitation Data'!E60))="","",OFFSET('Sanitation Data'!$E$32,0,10*ROW('Sanitation Data'!E60)))</f>
        <v/>
      </c>
      <c r="CU66" s="271" t="str">
        <f ca="true">+IF(OFFSET('Sanitation Data'!$F$28,0,10*ROW('Sanitation Data'!F60))="","",OFFSET('Sanitation Data'!$F$28,0,10*ROW('Sanitation Data'!F60)))</f>
        <v/>
      </c>
      <c r="CV66" s="271" t="str">
        <f ca="true">+IF(OFFSET('Sanitation Data'!$F$29,0,10*ROW('Sanitation Data'!F60))="","",OFFSET('Sanitation Data'!$F$29,0,10*ROW('Sanitation Data'!F60)))</f>
        <v/>
      </c>
      <c r="CW66" s="271" t="str">
        <f ca="true">+IF(OFFSET('Sanitation Data'!$F$30,0,10*ROW('Sanitation Data'!F60))="","",OFFSET('Sanitation Data'!$F$30,0,10*ROW('Sanitation Data'!F60)))</f>
        <v/>
      </c>
      <c r="CX66" s="271" t="str">
        <f ca="true">+IF(OFFSET('Sanitation Data'!$F$31,0,10*ROW('Sanitation Data'!F60))="","",OFFSET('Sanitation Data'!$F$31,0,10*ROW('Sanitation Data'!F60)))</f>
        <v/>
      </c>
      <c r="CY66" s="271" t="str">
        <f ca="true">+IF(OFFSET('Sanitation Data'!$F$32,0,10*ROW('Sanitation Data'!F60))="","",OFFSET('Sanitation Data'!$F$32,0,10*ROW('Sanitation Data'!F60)))</f>
        <v/>
      </c>
      <c r="CZ66" s="271" t="str">
        <f ca="true">+IF(OFFSET('Sanitation Data'!$G$28,0,10*ROW('Sanitation Data'!G60))="","",OFFSET('Sanitation Data'!$G$28,0,10*ROW('Sanitation Data'!G60)))</f>
        <v/>
      </c>
      <c r="DA66" s="271" t="str">
        <f ca="true">+IF(OFFSET('Sanitation Data'!$G$29,0,10*ROW('Sanitation Data'!G60))="","",OFFSET('Sanitation Data'!$G$29,0,10*ROW('Sanitation Data'!G60)))</f>
        <v/>
      </c>
      <c r="DB66" s="271" t="str">
        <f ca="true">+IF(OFFSET('Sanitation Data'!$G$30,0,10*ROW('Sanitation Data'!G60))="","",OFFSET('Sanitation Data'!$G$30,0,10*ROW('Sanitation Data'!G60)))</f>
        <v/>
      </c>
      <c r="DC66" s="271" t="str">
        <f ca="true">+IF(OFFSET('Sanitation Data'!$G$31,0,10*ROW('Sanitation Data'!G60))="","",OFFSET('Sanitation Data'!$G$31,0,10*ROW('Sanitation Data'!G60)))</f>
        <v/>
      </c>
      <c r="DD66" s="271" t="str">
        <f ca="true">+IF(OFFSET('Sanitation Data'!$G$32,0,10*ROW('Sanitation Data'!G60))="","",OFFSET('Sanitation Data'!$G$32,0,10*ROW('Sanitation Data'!G60)))</f>
        <v/>
      </c>
      <c r="DE66" s="271" t="str">
        <f ca="true">+IF(OFFSET('Sanitation Data'!$H$28,0,10*ROW('Sanitation Data'!H60))="","",OFFSET('Sanitation Data'!$H$28,0,10*ROW('Sanitation Data'!H60)))</f>
        <v/>
      </c>
      <c r="DF66" s="271" t="str">
        <f ca="true">+IF(OFFSET('Sanitation Data'!$H$29,0,10*ROW('Sanitation Data'!H60))="","",OFFSET('Sanitation Data'!$H$29,0,10*ROW('Sanitation Data'!H60)))</f>
        <v/>
      </c>
      <c r="DG66" s="271" t="str">
        <f ca="true">+IF(OFFSET('Sanitation Data'!$H$30,0,10*ROW('Sanitation Data'!H60))="","",OFFSET('Sanitation Data'!$H$30,0,10*ROW('Sanitation Data'!H60)))</f>
        <v/>
      </c>
      <c r="DH66" s="271" t="str">
        <f ca="true">+IF(OFFSET('Sanitation Data'!$H$31,0,10*ROW('Sanitation Data'!H60))="","",OFFSET('Sanitation Data'!$H$31,0,10*ROW('Sanitation Data'!H60)))</f>
        <v/>
      </c>
      <c r="DI66" s="271" t="str">
        <f ca="true">+IF(OFFSET('Sanitation Data'!$H$32,0,10*ROW('Sanitation Data'!H60))="","",OFFSET('Sanitation Data'!$H$32,0,10*ROW('Sanitation Data'!H60)))</f>
        <v/>
      </c>
      <c r="DJ66" s="271" t="str">
        <f ca="true">+IF(OFFSET('Sanitation Data'!$I$28,0,10*ROW('Sanitation Data'!I60))="","",OFFSET('Sanitation Data'!$I$28,0,10*ROW('Sanitation Data'!I60)))</f>
        <v/>
      </c>
      <c r="DK66" s="271" t="str">
        <f ca="true">+IF(OFFSET('Sanitation Data'!$I$29,0,10*ROW('Sanitation Data'!I60))="","",OFFSET('Sanitation Data'!$I$29,0,10*ROW('Sanitation Data'!I60)))</f>
        <v/>
      </c>
      <c r="DL66" s="271" t="str">
        <f ca="true">+IF(OFFSET('Sanitation Data'!$I$30,0,10*ROW('Sanitation Data'!I60))="","",OFFSET('Sanitation Data'!$I$30,0,10*ROW('Sanitation Data'!I60)))</f>
        <v/>
      </c>
      <c r="DM66" s="271" t="str">
        <f ca="true">+IF(OFFSET('Sanitation Data'!$I$31,0,10*ROW('Sanitation Data'!I60))="","",OFFSET('Sanitation Data'!$I$31,0,10*ROW('Sanitation Data'!I60)))</f>
        <v/>
      </c>
      <c r="DN66" s="271" t="str">
        <f ca="true">+IF(OFFSET('Sanitation Data'!$I$32,0,10*ROW('Sanitation Data'!I60))="","",OFFSET('Sanitation Data'!$I$32,0,10*ROW('Sanitation Data'!I60)))</f>
        <v/>
      </c>
      <c r="DO66" s="271" t="str">
        <f ca="true">+IF(OFFSET('Hygiene Data'!$D$11,0,10*ROW('Hygiene Data'!D60))="","",OFFSET('Hygiene Data'!$D$11,0,10*ROW('Hygiene Data'!D60)))</f>
        <v/>
      </c>
      <c r="DP66" s="271" t="str">
        <f ca="true">+IF(OFFSET('Hygiene Data'!$D$12,0,10*ROW('Hygiene Data'!D60))="","",OFFSET('Hygiene Data'!$D$12,0,10*ROW('Hygiene Data'!D60)))</f>
        <v/>
      </c>
      <c r="DQ66" s="271" t="str">
        <f ca="true">+IF(OFFSET('Hygiene Data'!$D$13,0,10*ROW('Hygiene Data'!D60))="","",OFFSET('Hygiene Data'!$D$13,0,10*ROW('Hygiene Data'!D60)))</f>
        <v/>
      </c>
      <c r="DR66" s="271" t="str">
        <f ca="true">+IF(OFFSET('Hygiene Data'!$E$11,0,10*ROW('Hygiene Data'!E60))="","",OFFSET('Hygiene Data'!$E$11,0,10*ROW('Hygiene Data'!E60)))</f>
        <v/>
      </c>
      <c r="DS66" s="271" t="str">
        <f ca="true">+IF(OFFSET('Hygiene Data'!$E$12,0,10*ROW('Hygiene Data'!E60))="","",OFFSET('Hygiene Data'!$E$12,0,10*ROW('Hygiene Data'!E60)))</f>
        <v/>
      </c>
      <c r="DT66" s="271" t="str">
        <f ca="true">+IF(OFFSET('Hygiene Data'!$E$13,0,10*ROW('Hygiene Data'!E60))="","",OFFSET('Hygiene Data'!$E$13,0,10*ROW('Hygiene Data'!E60)))</f>
        <v/>
      </c>
      <c r="DU66" s="271" t="str">
        <f ca="true">+IF(OFFSET('Hygiene Data'!$F$11,0,10*ROW('Hygiene Data'!F60))="","",OFFSET('Hygiene Data'!$F$11,0,10*ROW('Hygiene Data'!F60)))</f>
        <v/>
      </c>
      <c r="DV66" s="271" t="str">
        <f ca="true">+IF(OFFSET('Hygiene Data'!$F$12,0,10*ROW('Hygiene Data'!F60))="","",OFFSET('Hygiene Data'!$F$12,0,10*ROW('Hygiene Data'!F60)))</f>
        <v/>
      </c>
      <c r="DW66" s="271" t="str">
        <f ca="true">+IF(OFFSET('Hygiene Data'!$F$13,0,10*ROW('Hygiene Data'!F60))="","",OFFSET('Hygiene Data'!$F$13,0,10*ROW('Hygiene Data'!F60)))</f>
        <v/>
      </c>
      <c r="DX66" s="271" t="str">
        <f ca="true">+IF(OFFSET('Hygiene Data'!$G$11,0,10*ROW('Hygiene Data'!G60))="","",OFFSET('Hygiene Data'!$G$11,0,10*ROW('Hygiene Data'!G60)))</f>
        <v/>
      </c>
      <c r="DY66" s="271" t="str">
        <f ca="true">+IF(OFFSET('Hygiene Data'!$G$12,0,10*ROW('Hygiene Data'!G60))="","",OFFSET('Hygiene Data'!$G$12,0,10*ROW('Hygiene Data'!G60)))</f>
        <v/>
      </c>
      <c r="DZ66" s="271" t="str">
        <f ca="true">+IF(OFFSET('Hygiene Data'!$G$13,0,10*ROW('Hygiene Data'!G60))="","",OFFSET('Hygiene Data'!$G$13,0,10*ROW('Hygiene Data'!G60)))</f>
        <v/>
      </c>
      <c r="EA66" s="271" t="str">
        <f ca="true">+IF(OFFSET('Hygiene Data'!$H$11,0,10*ROW('Hygiene Data'!H60))="","",OFFSET('Hygiene Data'!$H$11,0,10*ROW('Hygiene Data'!H60)))</f>
        <v/>
      </c>
      <c r="EB66" s="271" t="str">
        <f ca="true">+IF(OFFSET('Hygiene Data'!$H$12,0,10*ROW('Hygiene Data'!H60))="","",OFFSET('Hygiene Data'!$H$12,0,10*ROW('Hygiene Data'!H60)))</f>
        <v/>
      </c>
      <c r="EC66" s="271" t="str">
        <f ca="true">+IF(OFFSET('Hygiene Data'!$H$13,0,10*ROW('Hygiene Data'!H60))="","",OFFSET('Hygiene Data'!$H$13,0,10*ROW('Hygiene Data'!H60)))</f>
        <v/>
      </c>
      <c r="ED66" s="271" t="str">
        <f ca="true">+IF(OFFSET('Hygiene Data'!$I$11,0,10*ROW('Hygiene Data'!I60))="","",OFFSET('Hygiene Data'!$I$11,0,10*ROW('Hygiene Data'!I60)))</f>
        <v/>
      </c>
      <c r="EE66" s="271" t="str">
        <f ca="true">+IF(OFFSET('Hygiene Data'!$I$12,0,10*ROW('Hygiene Data'!I60))="","",OFFSET('Hygiene Data'!$I$12,0,10*ROW('Hygiene Data'!I60)))</f>
        <v/>
      </c>
      <c r="EF66" s="271" t="str">
        <f ca="true">+IF(OFFSET('Hygiene Data'!$I$13,0,10*ROW('Hygiene Data'!I60))="","",OFFSET('Hygiene Data'!$I$13,0,10*ROW('Hygiene Data'!I60)))</f>
        <v/>
      </c>
    </row>
    <row xmlns:x14ac="http://schemas.microsoft.com/office/spreadsheetml/2009/9/ac" r="67" x14ac:dyDescent="0.2">
      <c r="A67" s="35" t="str">
        <f ca="true">+IF(OFFSET('Water Data'!$B$2,0,10*ROW('Water Data'!E61))="","",OFFSET('Water Data'!$B$2,0,10*ROW('Water Data'!E61)))</f>
        <v/>
      </c>
      <c r="B67" s="35" t="str">
        <f ca="true">+IF(OFFSET('Water Data'!$C$2,0,10*ROW('Water Data'!F61))="","",OFFSET('Water Data'!$C$2,0,10*ROW('Water Data'!F61)))</f>
        <v/>
      </c>
      <c r="C67" s="327" t="str">
        <f t="shared" ca="true" si="0"/>
        <v/>
      </c>
      <c r="D67" s="91"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1"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1"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1"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1"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1"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1"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1"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1"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1"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1"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1"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1"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1"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1"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1"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1"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1"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2"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2"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2"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2"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2"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2"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2"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2"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2"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2"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2"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2"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2"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2"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2"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2"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2"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2"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2"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2"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2"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2"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2"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2"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2"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2"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2"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2"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2"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2"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3"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3"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3"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3"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3"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3"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3"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3"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3"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3"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3"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3"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3"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3"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3"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3"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3"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3"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1"/>
      <c r="BS67" s="271" t="str">
        <f ca="true">+IF(OFFSET('Water Data'!$D$27,0,10*ROW('Water Data'!D61))="","",OFFSET('Water Data'!$D$27,0,10*ROW('Water Data'!D61)))</f>
        <v/>
      </c>
      <c r="BT67" s="271" t="str">
        <f ca="true">+IF(OFFSET('Water Data'!$D$28,0,10*ROW('Water Data'!D61))="","",OFFSET('Water Data'!$D$28,0,10*ROW('Water Data'!D61)))</f>
        <v/>
      </c>
      <c r="BU67" s="271" t="str">
        <f ca="true">+IF(OFFSET('Water Data'!$D$29,0,10*ROW('Water Data'!D61))="","",OFFSET('Water Data'!$D$29,0,10*ROW('Water Data'!D61)))</f>
        <v/>
      </c>
      <c r="BV67" s="271" t="str">
        <f ca="true">+IF(OFFSET('Water Data'!$E$27,0,10*ROW('Water Data'!E61))="","",OFFSET('Water Data'!$E$27,0,10*ROW('Water Data'!E61)))</f>
        <v/>
      </c>
      <c r="BW67" s="271" t="str">
        <f ca="true">+IF(OFFSET('Water Data'!$E$28,0,10*ROW('Water Data'!E61))="","",OFFSET('Water Data'!$E$28,0,10*ROW('Water Data'!E61)))</f>
        <v/>
      </c>
      <c r="BX67" s="271" t="str">
        <f ca="true">+IF(OFFSET('Water Data'!$E$29,0,10*ROW('Water Data'!E61))="","",OFFSET('Water Data'!$E$29,0,10*ROW('Water Data'!E61)))</f>
        <v/>
      </c>
      <c r="BY67" s="271" t="str">
        <f ca="true">+IF(OFFSET('Water Data'!$F$27,0,10*ROW('Water Data'!F61))="","",OFFSET('Water Data'!$F$27,0,10*ROW('Water Data'!F61)))</f>
        <v/>
      </c>
      <c r="BZ67" s="271" t="str">
        <f ca="true">+IF(OFFSET('Water Data'!$F$28,0,10*ROW('Water Data'!F61))="","",OFFSET('Water Data'!$F$28,0,10*ROW('Water Data'!F61)))</f>
        <v/>
      </c>
      <c r="CA67" s="271" t="str">
        <f ca="true">+IF(OFFSET('Water Data'!$F$29,0,10*ROW('Water Data'!F61))="","",OFFSET('Water Data'!$F$29,0,10*ROW('Water Data'!F61)))</f>
        <v/>
      </c>
      <c r="CB67" s="271" t="str">
        <f ca="true">+IF(OFFSET('Water Data'!$G$27,0,10*ROW('Water Data'!G61))="","",OFFSET('Water Data'!$G$27,0,10*ROW('Water Data'!G61)))</f>
        <v/>
      </c>
      <c r="CC67" s="271" t="str">
        <f ca="true">+IF(OFFSET('Water Data'!$G$28,0,10*ROW('Water Data'!G61))="","",OFFSET('Water Data'!$G$28,0,10*ROW('Water Data'!G61)))</f>
        <v/>
      </c>
      <c r="CD67" s="271" t="str">
        <f ca="true">+IF(OFFSET('Water Data'!$G$29,0,10*ROW('Water Data'!G61))="","",OFFSET('Water Data'!$G$29,0,10*ROW('Water Data'!G61)))</f>
        <v/>
      </c>
      <c r="CE67" s="271" t="str">
        <f ca="true">+IF(OFFSET('Water Data'!$H$27,0,10*ROW('Water Data'!H61))="","",OFFSET('Water Data'!$H$27,0,10*ROW('Water Data'!H61)))</f>
        <v/>
      </c>
      <c r="CF67" s="271" t="str">
        <f ca="true">+IF(OFFSET('Water Data'!$H$28,0,10*ROW('Water Data'!H61))="","",OFFSET('Water Data'!$H$28,0,10*ROW('Water Data'!H61)))</f>
        <v/>
      </c>
      <c r="CG67" s="271" t="str">
        <f ca="true">+IF(OFFSET('Water Data'!$H$29,0,10*ROW('Water Data'!H61))="","",OFFSET('Water Data'!$H$29,0,10*ROW('Water Data'!H61)))</f>
        <v/>
      </c>
      <c r="CH67" s="271" t="str">
        <f ca="true">+IF(OFFSET('Water Data'!$I$27,0,10*ROW('Water Data'!I61))="","",OFFSET('Water Data'!$I$27,0,10*ROW('Water Data'!I61)))</f>
        <v/>
      </c>
      <c r="CI67" s="271" t="str">
        <f ca="true">+IF(OFFSET('Water Data'!$I$28,0,10*ROW('Water Data'!I61))="","",OFFSET('Water Data'!$I$28,0,10*ROW('Water Data'!I61)))</f>
        <v/>
      </c>
      <c r="CJ67" s="271" t="str">
        <f ca="true">+IF(OFFSET('Water Data'!$I$29,0,10*ROW('Water Data'!I61))="","",OFFSET('Water Data'!$I$29,0,10*ROW('Water Data'!I61)))</f>
        <v/>
      </c>
      <c r="CK67" s="271" t="str">
        <f ca="true">+IF(OFFSET('Sanitation Data'!$D$28,0,10*ROW('Sanitation Data'!D61))="","",OFFSET('Sanitation Data'!$D$28,0,10*ROW('Sanitation Data'!D61)))</f>
        <v/>
      </c>
      <c r="CL67" s="271" t="str">
        <f ca="true">+IF(OFFSET('Sanitation Data'!$D$29,0,10*ROW('Sanitation Data'!D61))="","",OFFSET('Sanitation Data'!$D$29,0,10*ROW('Sanitation Data'!D61)))</f>
        <v/>
      </c>
      <c r="CM67" s="271" t="str">
        <f ca="true">+IF(OFFSET('Sanitation Data'!$D$30,0,10*ROW('Sanitation Data'!D61))="","",OFFSET('Sanitation Data'!$D$30,0,10*ROW('Sanitation Data'!D61)))</f>
        <v/>
      </c>
      <c r="CN67" s="271" t="str">
        <f ca="true">+IF(OFFSET('Sanitation Data'!$D$31,0,10*ROW('Sanitation Data'!D61))="","",OFFSET('Sanitation Data'!$D$31,0,10*ROW('Sanitation Data'!D61)))</f>
        <v/>
      </c>
      <c r="CO67" s="271" t="str">
        <f ca="true">+IF(OFFSET('Sanitation Data'!$D$32,0,10*ROW('Sanitation Data'!D61))="","",OFFSET('Sanitation Data'!$D$32,0,10*ROW('Sanitation Data'!D61)))</f>
        <v/>
      </c>
      <c r="CP67" s="271" t="str">
        <f ca="true">+IF(OFFSET('Sanitation Data'!$E$28,0,10*ROW('Sanitation Data'!E61))="","",OFFSET('Sanitation Data'!$E$28,0,10*ROW('Sanitation Data'!E61)))</f>
        <v/>
      </c>
      <c r="CQ67" s="271" t="str">
        <f ca="true">+IF(OFFSET('Sanitation Data'!$E$29,0,10*ROW('Sanitation Data'!E61))="","",OFFSET('Sanitation Data'!$E$29,0,10*ROW('Sanitation Data'!E61)))</f>
        <v/>
      </c>
      <c r="CR67" s="271" t="str">
        <f ca="true">+IF(OFFSET('Sanitation Data'!$E$30,0,10*ROW('Sanitation Data'!E61))="","",OFFSET('Sanitation Data'!$E$30,0,10*ROW('Sanitation Data'!E61)))</f>
        <v/>
      </c>
      <c r="CS67" s="271" t="str">
        <f ca="true">+IF(OFFSET('Sanitation Data'!$E$31,0,10*ROW('Sanitation Data'!E61))="","",OFFSET('Sanitation Data'!$E$31,0,10*ROW('Sanitation Data'!E61)))</f>
        <v/>
      </c>
      <c r="CT67" s="271" t="str">
        <f ca="true">+IF(OFFSET('Sanitation Data'!$E$32,0,10*ROW('Sanitation Data'!E61))="","",OFFSET('Sanitation Data'!$E$32,0,10*ROW('Sanitation Data'!E61)))</f>
        <v/>
      </c>
      <c r="CU67" s="271" t="str">
        <f ca="true">+IF(OFFSET('Sanitation Data'!$F$28,0,10*ROW('Sanitation Data'!F61))="","",OFFSET('Sanitation Data'!$F$28,0,10*ROW('Sanitation Data'!F61)))</f>
        <v/>
      </c>
      <c r="CV67" s="271" t="str">
        <f ca="true">+IF(OFFSET('Sanitation Data'!$F$29,0,10*ROW('Sanitation Data'!F61))="","",OFFSET('Sanitation Data'!$F$29,0,10*ROW('Sanitation Data'!F61)))</f>
        <v/>
      </c>
      <c r="CW67" s="271" t="str">
        <f ca="true">+IF(OFFSET('Sanitation Data'!$F$30,0,10*ROW('Sanitation Data'!F61))="","",OFFSET('Sanitation Data'!$F$30,0,10*ROW('Sanitation Data'!F61)))</f>
        <v/>
      </c>
      <c r="CX67" s="271" t="str">
        <f ca="true">+IF(OFFSET('Sanitation Data'!$F$31,0,10*ROW('Sanitation Data'!F61))="","",OFFSET('Sanitation Data'!$F$31,0,10*ROW('Sanitation Data'!F61)))</f>
        <v/>
      </c>
      <c r="CY67" s="271" t="str">
        <f ca="true">+IF(OFFSET('Sanitation Data'!$F$32,0,10*ROW('Sanitation Data'!F61))="","",OFFSET('Sanitation Data'!$F$32,0,10*ROW('Sanitation Data'!F61)))</f>
        <v/>
      </c>
      <c r="CZ67" s="271" t="str">
        <f ca="true">+IF(OFFSET('Sanitation Data'!$G$28,0,10*ROW('Sanitation Data'!G61))="","",OFFSET('Sanitation Data'!$G$28,0,10*ROW('Sanitation Data'!G61)))</f>
        <v/>
      </c>
      <c r="DA67" s="271" t="str">
        <f ca="true">+IF(OFFSET('Sanitation Data'!$G$29,0,10*ROW('Sanitation Data'!G61))="","",OFFSET('Sanitation Data'!$G$29,0,10*ROW('Sanitation Data'!G61)))</f>
        <v/>
      </c>
      <c r="DB67" s="271" t="str">
        <f ca="true">+IF(OFFSET('Sanitation Data'!$G$30,0,10*ROW('Sanitation Data'!G61))="","",OFFSET('Sanitation Data'!$G$30,0,10*ROW('Sanitation Data'!G61)))</f>
        <v/>
      </c>
      <c r="DC67" s="271" t="str">
        <f ca="true">+IF(OFFSET('Sanitation Data'!$G$31,0,10*ROW('Sanitation Data'!G61))="","",OFFSET('Sanitation Data'!$G$31,0,10*ROW('Sanitation Data'!G61)))</f>
        <v/>
      </c>
      <c r="DD67" s="271" t="str">
        <f ca="true">+IF(OFFSET('Sanitation Data'!$G$32,0,10*ROW('Sanitation Data'!G61))="","",OFFSET('Sanitation Data'!$G$32,0,10*ROW('Sanitation Data'!G61)))</f>
        <v/>
      </c>
      <c r="DE67" s="271" t="str">
        <f ca="true">+IF(OFFSET('Sanitation Data'!$H$28,0,10*ROW('Sanitation Data'!H61))="","",OFFSET('Sanitation Data'!$H$28,0,10*ROW('Sanitation Data'!H61)))</f>
        <v/>
      </c>
      <c r="DF67" s="271" t="str">
        <f ca="true">+IF(OFFSET('Sanitation Data'!$H$29,0,10*ROW('Sanitation Data'!H61))="","",OFFSET('Sanitation Data'!$H$29,0,10*ROW('Sanitation Data'!H61)))</f>
        <v/>
      </c>
      <c r="DG67" s="271" t="str">
        <f ca="true">+IF(OFFSET('Sanitation Data'!$H$30,0,10*ROW('Sanitation Data'!H61))="","",OFFSET('Sanitation Data'!$H$30,0,10*ROW('Sanitation Data'!H61)))</f>
        <v/>
      </c>
      <c r="DH67" s="271" t="str">
        <f ca="true">+IF(OFFSET('Sanitation Data'!$H$31,0,10*ROW('Sanitation Data'!H61))="","",OFFSET('Sanitation Data'!$H$31,0,10*ROW('Sanitation Data'!H61)))</f>
        <v/>
      </c>
      <c r="DI67" s="271" t="str">
        <f ca="true">+IF(OFFSET('Sanitation Data'!$H$32,0,10*ROW('Sanitation Data'!H61))="","",OFFSET('Sanitation Data'!$H$32,0,10*ROW('Sanitation Data'!H61)))</f>
        <v/>
      </c>
      <c r="DJ67" s="271" t="str">
        <f ca="true">+IF(OFFSET('Sanitation Data'!$I$28,0,10*ROW('Sanitation Data'!I61))="","",OFFSET('Sanitation Data'!$I$28,0,10*ROW('Sanitation Data'!I61)))</f>
        <v/>
      </c>
      <c r="DK67" s="271" t="str">
        <f ca="true">+IF(OFFSET('Sanitation Data'!$I$29,0,10*ROW('Sanitation Data'!I61))="","",OFFSET('Sanitation Data'!$I$29,0,10*ROW('Sanitation Data'!I61)))</f>
        <v/>
      </c>
      <c r="DL67" s="271" t="str">
        <f ca="true">+IF(OFFSET('Sanitation Data'!$I$30,0,10*ROW('Sanitation Data'!I61))="","",OFFSET('Sanitation Data'!$I$30,0,10*ROW('Sanitation Data'!I61)))</f>
        <v/>
      </c>
      <c r="DM67" s="271" t="str">
        <f ca="true">+IF(OFFSET('Sanitation Data'!$I$31,0,10*ROW('Sanitation Data'!I61))="","",OFFSET('Sanitation Data'!$I$31,0,10*ROW('Sanitation Data'!I61)))</f>
        <v/>
      </c>
      <c r="DN67" s="271" t="str">
        <f ca="true">+IF(OFFSET('Sanitation Data'!$I$32,0,10*ROW('Sanitation Data'!I61))="","",OFFSET('Sanitation Data'!$I$32,0,10*ROW('Sanitation Data'!I61)))</f>
        <v/>
      </c>
      <c r="DO67" s="271" t="str">
        <f ca="true">+IF(OFFSET('Hygiene Data'!$D$11,0,10*ROW('Hygiene Data'!D61))="","",OFFSET('Hygiene Data'!$D$11,0,10*ROW('Hygiene Data'!D61)))</f>
        <v/>
      </c>
      <c r="DP67" s="271" t="str">
        <f ca="true">+IF(OFFSET('Hygiene Data'!$D$12,0,10*ROW('Hygiene Data'!D61))="","",OFFSET('Hygiene Data'!$D$12,0,10*ROW('Hygiene Data'!D61)))</f>
        <v/>
      </c>
      <c r="DQ67" s="271" t="str">
        <f ca="true">+IF(OFFSET('Hygiene Data'!$D$13,0,10*ROW('Hygiene Data'!D61))="","",OFFSET('Hygiene Data'!$D$13,0,10*ROW('Hygiene Data'!D61)))</f>
        <v/>
      </c>
      <c r="DR67" s="271" t="str">
        <f ca="true">+IF(OFFSET('Hygiene Data'!$E$11,0,10*ROW('Hygiene Data'!E61))="","",OFFSET('Hygiene Data'!$E$11,0,10*ROW('Hygiene Data'!E61)))</f>
        <v/>
      </c>
      <c r="DS67" s="271" t="str">
        <f ca="true">+IF(OFFSET('Hygiene Data'!$E$12,0,10*ROW('Hygiene Data'!E61))="","",OFFSET('Hygiene Data'!$E$12,0,10*ROW('Hygiene Data'!E61)))</f>
        <v/>
      </c>
      <c r="DT67" s="271" t="str">
        <f ca="true">+IF(OFFSET('Hygiene Data'!$E$13,0,10*ROW('Hygiene Data'!E61))="","",OFFSET('Hygiene Data'!$E$13,0,10*ROW('Hygiene Data'!E61)))</f>
        <v/>
      </c>
      <c r="DU67" s="271" t="str">
        <f ca="true">+IF(OFFSET('Hygiene Data'!$F$11,0,10*ROW('Hygiene Data'!F61))="","",OFFSET('Hygiene Data'!$F$11,0,10*ROW('Hygiene Data'!F61)))</f>
        <v/>
      </c>
      <c r="DV67" s="271" t="str">
        <f ca="true">+IF(OFFSET('Hygiene Data'!$F$12,0,10*ROW('Hygiene Data'!F61))="","",OFFSET('Hygiene Data'!$F$12,0,10*ROW('Hygiene Data'!F61)))</f>
        <v/>
      </c>
      <c r="DW67" s="271" t="str">
        <f ca="true">+IF(OFFSET('Hygiene Data'!$F$13,0,10*ROW('Hygiene Data'!F61))="","",OFFSET('Hygiene Data'!$F$13,0,10*ROW('Hygiene Data'!F61)))</f>
        <v/>
      </c>
      <c r="DX67" s="271" t="str">
        <f ca="true">+IF(OFFSET('Hygiene Data'!$G$11,0,10*ROW('Hygiene Data'!G61))="","",OFFSET('Hygiene Data'!$G$11,0,10*ROW('Hygiene Data'!G61)))</f>
        <v/>
      </c>
      <c r="DY67" s="271" t="str">
        <f ca="true">+IF(OFFSET('Hygiene Data'!$G$12,0,10*ROW('Hygiene Data'!G61))="","",OFFSET('Hygiene Data'!$G$12,0,10*ROW('Hygiene Data'!G61)))</f>
        <v/>
      </c>
      <c r="DZ67" s="271" t="str">
        <f ca="true">+IF(OFFSET('Hygiene Data'!$G$13,0,10*ROW('Hygiene Data'!G61))="","",OFFSET('Hygiene Data'!$G$13,0,10*ROW('Hygiene Data'!G61)))</f>
        <v/>
      </c>
      <c r="EA67" s="271" t="str">
        <f ca="true">+IF(OFFSET('Hygiene Data'!$H$11,0,10*ROW('Hygiene Data'!H61))="","",OFFSET('Hygiene Data'!$H$11,0,10*ROW('Hygiene Data'!H61)))</f>
        <v/>
      </c>
      <c r="EB67" s="271" t="str">
        <f ca="true">+IF(OFFSET('Hygiene Data'!$H$12,0,10*ROW('Hygiene Data'!H61))="","",OFFSET('Hygiene Data'!$H$12,0,10*ROW('Hygiene Data'!H61)))</f>
        <v/>
      </c>
      <c r="EC67" s="271" t="str">
        <f ca="true">+IF(OFFSET('Hygiene Data'!$H$13,0,10*ROW('Hygiene Data'!H61))="","",OFFSET('Hygiene Data'!$H$13,0,10*ROW('Hygiene Data'!H61)))</f>
        <v/>
      </c>
      <c r="ED67" s="271" t="str">
        <f ca="true">+IF(OFFSET('Hygiene Data'!$I$11,0,10*ROW('Hygiene Data'!I61))="","",OFFSET('Hygiene Data'!$I$11,0,10*ROW('Hygiene Data'!I61)))</f>
        <v/>
      </c>
      <c r="EE67" s="271" t="str">
        <f ca="true">+IF(OFFSET('Hygiene Data'!$I$12,0,10*ROW('Hygiene Data'!I61))="","",OFFSET('Hygiene Data'!$I$12,0,10*ROW('Hygiene Data'!I61)))</f>
        <v/>
      </c>
      <c r="EF67" s="271" t="str">
        <f ca="true">+IF(OFFSET('Hygiene Data'!$I$13,0,10*ROW('Hygiene Data'!I61))="","",OFFSET('Hygiene Data'!$I$13,0,10*ROW('Hygiene Data'!I61)))</f>
        <v/>
      </c>
    </row>
    <row xmlns:x14ac="http://schemas.microsoft.com/office/spreadsheetml/2009/9/ac" r="68" x14ac:dyDescent="0.2">
      <c r="A68" s="35" t="str">
        <f ca="true">+IF(OFFSET('Water Data'!$B$2,0,10*ROW('Water Data'!E62))="","",OFFSET('Water Data'!$B$2,0,10*ROW('Water Data'!E62)))</f>
        <v/>
      </c>
      <c r="B68" s="35" t="str">
        <f ca="true">+IF(OFFSET('Water Data'!$C$2,0,10*ROW('Water Data'!F62))="","",OFFSET('Water Data'!$C$2,0,10*ROW('Water Data'!F62)))</f>
        <v/>
      </c>
      <c r="C68" s="327" t="str">
        <f t="shared" ca="true" si="0"/>
        <v/>
      </c>
      <c r="D68" s="91"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1"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1"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1"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1"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1"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1"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1"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1"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1"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1"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1"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1"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1"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1"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1"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1"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1"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2"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2"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2"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2"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2"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2"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2"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2"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2"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2"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2"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2"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2"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2"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2"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2"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2"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2"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2"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2"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2"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2"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2"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2"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2"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2"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2"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2"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2"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2"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3"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3"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3"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3"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3"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3"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3"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3"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3"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3"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3"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3"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3"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3"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3"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3"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3"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3"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1"/>
      <c r="BS68" s="271" t="str">
        <f ca="true">+IF(OFFSET('Water Data'!$D$27,0,10*ROW('Water Data'!D62))="","",OFFSET('Water Data'!$D$27,0,10*ROW('Water Data'!D62)))</f>
        <v/>
      </c>
      <c r="BT68" s="271" t="str">
        <f ca="true">+IF(OFFSET('Water Data'!$D$28,0,10*ROW('Water Data'!D62))="","",OFFSET('Water Data'!$D$28,0,10*ROW('Water Data'!D62)))</f>
        <v/>
      </c>
      <c r="BU68" s="271" t="str">
        <f ca="true">+IF(OFFSET('Water Data'!$D$29,0,10*ROW('Water Data'!D62))="","",OFFSET('Water Data'!$D$29,0,10*ROW('Water Data'!D62)))</f>
        <v/>
      </c>
      <c r="BV68" s="271" t="str">
        <f ca="true">+IF(OFFSET('Water Data'!$E$27,0,10*ROW('Water Data'!E62))="","",OFFSET('Water Data'!$E$27,0,10*ROW('Water Data'!E62)))</f>
        <v/>
      </c>
      <c r="BW68" s="271" t="str">
        <f ca="true">+IF(OFFSET('Water Data'!$E$28,0,10*ROW('Water Data'!E62))="","",OFFSET('Water Data'!$E$28,0,10*ROW('Water Data'!E62)))</f>
        <v/>
      </c>
      <c r="BX68" s="271" t="str">
        <f ca="true">+IF(OFFSET('Water Data'!$E$29,0,10*ROW('Water Data'!E62))="","",OFFSET('Water Data'!$E$29,0,10*ROW('Water Data'!E62)))</f>
        <v/>
      </c>
      <c r="BY68" s="271" t="str">
        <f ca="true">+IF(OFFSET('Water Data'!$F$27,0,10*ROW('Water Data'!F62))="","",OFFSET('Water Data'!$F$27,0,10*ROW('Water Data'!F62)))</f>
        <v/>
      </c>
      <c r="BZ68" s="271" t="str">
        <f ca="true">+IF(OFFSET('Water Data'!$F$28,0,10*ROW('Water Data'!F62))="","",OFFSET('Water Data'!$F$28,0,10*ROW('Water Data'!F62)))</f>
        <v/>
      </c>
      <c r="CA68" s="271" t="str">
        <f ca="true">+IF(OFFSET('Water Data'!$F$29,0,10*ROW('Water Data'!F62))="","",OFFSET('Water Data'!$F$29,0,10*ROW('Water Data'!F62)))</f>
        <v/>
      </c>
      <c r="CB68" s="271" t="str">
        <f ca="true">+IF(OFFSET('Water Data'!$G$27,0,10*ROW('Water Data'!G62))="","",OFFSET('Water Data'!$G$27,0,10*ROW('Water Data'!G62)))</f>
        <v/>
      </c>
      <c r="CC68" s="271" t="str">
        <f ca="true">+IF(OFFSET('Water Data'!$G$28,0,10*ROW('Water Data'!G62))="","",OFFSET('Water Data'!$G$28,0,10*ROW('Water Data'!G62)))</f>
        <v/>
      </c>
      <c r="CD68" s="271" t="str">
        <f ca="true">+IF(OFFSET('Water Data'!$G$29,0,10*ROW('Water Data'!G62))="","",OFFSET('Water Data'!$G$29,0,10*ROW('Water Data'!G62)))</f>
        <v/>
      </c>
      <c r="CE68" s="271" t="str">
        <f ca="true">+IF(OFFSET('Water Data'!$H$27,0,10*ROW('Water Data'!H62))="","",OFFSET('Water Data'!$H$27,0,10*ROW('Water Data'!H62)))</f>
        <v/>
      </c>
      <c r="CF68" s="271" t="str">
        <f ca="true">+IF(OFFSET('Water Data'!$H$28,0,10*ROW('Water Data'!H62))="","",OFFSET('Water Data'!$H$28,0,10*ROW('Water Data'!H62)))</f>
        <v/>
      </c>
      <c r="CG68" s="271" t="str">
        <f ca="true">+IF(OFFSET('Water Data'!$H$29,0,10*ROW('Water Data'!H62))="","",OFFSET('Water Data'!$H$29,0,10*ROW('Water Data'!H62)))</f>
        <v/>
      </c>
      <c r="CH68" s="271" t="str">
        <f ca="true">+IF(OFFSET('Water Data'!$I$27,0,10*ROW('Water Data'!I62))="","",OFFSET('Water Data'!$I$27,0,10*ROW('Water Data'!I62)))</f>
        <v/>
      </c>
      <c r="CI68" s="271" t="str">
        <f ca="true">+IF(OFFSET('Water Data'!$I$28,0,10*ROW('Water Data'!I62))="","",OFFSET('Water Data'!$I$28,0,10*ROW('Water Data'!I62)))</f>
        <v/>
      </c>
      <c r="CJ68" s="271" t="str">
        <f ca="true">+IF(OFFSET('Water Data'!$I$29,0,10*ROW('Water Data'!I62))="","",OFFSET('Water Data'!$I$29,0,10*ROW('Water Data'!I62)))</f>
        <v/>
      </c>
      <c r="CK68" s="271" t="str">
        <f ca="true">+IF(OFFSET('Sanitation Data'!$D$28,0,10*ROW('Sanitation Data'!D62))="","",OFFSET('Sanitation Data'!$D$28,0,10*ROW('Sanitation Data'!D62)))</f>
        <v/>
      </c>
      <c r="CL68" s="271" t="str">
        <f ca="true">+IF(OFFSET('Sanitation Data'!$D$29,0,10*ROW('Sanitation Data'!D62))="","",OFFSET('Sanitation Data'!$D$29,0,10*ROW('Sanitation Data'!D62)))</f>
        <v/>
      </c>
      <c r="CM68" s="271" t="str">
        <f ca="true">+IF(OFFSET('Sanitation Data'!$D$30,0,10*ROW('Sanitation Data'!D62))="","",OFFSET('Sanitation Data'!$D$30,0,10*ROW('Sanitation Data'!D62)))</f>
        <v/>
      </c>
      <c r="CN68" s="271" t="str">
        <f ca="true">+IF(OFFSET('Sanitation Data'!$D$31,0,10*ROW('Sanitation Data'!D62))="","",OFFSET('Sanitation Data'!$D$31,0,10*ROW('Sanitation Data'!D62)))</f>
        <v/>
      </c>
      <c r="CO68" s="271" t="str">
        <f ca="true">+IF(OFFSET('Sanitation Data'!$D$32,0,10*ROW('Sanitation Data'!D62))="","",OFFSET('Sanitation Data'!$D$32,0,10*ROW('Sanitation Data'!D62)))</f>
        <v/>
      </c>
      <c r="CP68" s="271" t="str">
        <f ca="true">+IF(OFFSET('Sanitation Data'!$E$28,0,10*ROW('Sanitation Data'!E62))="","",OFFSET('Sanitation Data'!$E$28,0,10*ROW('Sanitation Data'!E62)))</f>
        <v/>
      </c>
      <c r="CQ68" s="271" t="str">
        <f ca="true">+IF(OFFSET('Sanitation Data'!$E$29,0,10*ROW('Sanitation Data'!E62))="","",OFFSET('Sanitation Data'!$E$29,0,10*ROW('Sanitation Data'!E62)))</f>
        <v/>
      </c>
      <c r="CR68" s="271" t="str">
        <f ca="true">+IF(OFFSET('Sanitation Data'!$E$30,0,10*ROW('Sanitation Data'!E62))="","",OFFSET('Sanitation Data'!$E$30,0,10*ROW('Sanitation Data'!E62)))</f>
        <v/>
      </c>
      <c r="CS68" s="271" t="str">
        <f ca="true">+IF(OFFSET('Sanitation Data'!$E$31,0,10*ROW('Sanitation Data'!E62))="","",OFFSET('Sanitation Data'!$E$31,0,10*ROW('Sanitation Data'!E62)))</f>
        <v/>
      </c>
      <c r="CT68" s="271" t="str">
        <f ca="true">+IF(OFFSET('Sanitation Data'!$E$32,0,10*ROW('Sanitation Data'!E62))="","",OFFSET('Sanitation Data'!$E$32,0,10*ROW('Sanitation Data'!E62)))</f>
        <v/>
      </c>
      <c r="CU68" s="271" t="str">
        <f ca="true">+IF(OFFSET('Sanitation Data'!$F$28,0,10*ROW('Sanitation Data'!F62))="","",OFFSET('Sanitation Data'!$F$28,0,10*ROW('Sanitation Data'!F62)))</f>
        <v/>
      </c>
      <c r="CV68" s="271" t="str">
        <f ca="true">+IF(OFFSET('Sanitation Data'!$F$29,0,10*ROW('Sanitation Data'!F62))="","",OFFSET('Sanitation Data'!$F$29,0,10*ROW('Sanitation Data'!F62)))</f>
        <v/>
      </c>
      <c r="CW68" s="271" t="str">
        <f ca="true">+IF(OFFSET('Sanitation Data'!$F$30,0,10*ROW('Sanitation Data'!F62))="","",OFFSET('Sanitation Data'!$F$30,0,10*ROW('Sanitation Data'!F62)))</f>
        <v/>
      </c>
      <c r="CX68" s="271" t="str">
        <f ca="true">+IF(OFFSET('Sanitation Data'!$F$31,0,10*ROW('Sanitation Data'!F62))="","",OFFSET('Sanitation Data'!$F$31,0,10*ROW('Sanitation Data'!F62)))</f>
        <v/>
      </c>
      <c r="CY68" s="271" t="str">
        <f ca="true">+IF(OFFSET('Sanitation Data'!$F$32,0,10*ROW('Sanitation Data'!F62))="","",OFFSET('Sanitation Data'!$F$32,0,10*ROW('Sanitation Data'!F62)))</f>
        <v/>
      </c>
      <c r="CZ68" s="271" t="str">
        <f ca="true">+IF(OFFSET('Sanitation Data'!$G$28,0,10*ROW('Sanitation Data'!G62))="","",OFFSET('Sanitation Data'!$G$28,0,10*ROW('Sanitation Data'!G62)))</f>
        <v/>
      </c>
      <c r="DA68" s="271" t="str">
        <f ca="true">+IF(OFFSET('Sanitation Data'!$G$29,0,10*ROW('Sanitation Data'!G62))="","",OFFSET('Sanitation Data'!$G$29,0,10*ROW('Sanitation Data'!G62)))</f>
        <v/>
      </c>
      <c r="DB68" s="271" t="str">
        <f ca="true">+IF(OFFSET('Sanitation Data'!$G$30,0,10*ROW('Sanitation Data'!G62))="","",OFFSET('Sanitation Data'!$G$30,0,10*ROW('Sanitation Data'!G62)))</f>
        <v/>
      </c>
      <c r="DC68" s="271" t="str">
        <f ca="true">+IF(OFFSET('Sanitation Data'!$G$31,0,10*ROW('Sanitation Data'!G62))="","",OFFSET('Sanitation Data'!$G$31,0,10*ROW('Sanitation Data'!G62)))</f>
        <v/>
      </c>
      <c r="DD68" s="271" t="str">
        <f ca="true">+IF(OFFSET('Sanitation Data'!$G$32,0,10*ROW('Sanitation Data'!G62))="","",OFFSET('Sanitation Data'!$G$32,0,10*ROW('Sanitation Data'!G62)))</f>
        <v/>
      </c>
      <c r="DE68" s="271" t="str">
        <f ca="true">+IF(OFFSET('Sanitation Data'!$H$28,0,10*ROW('Sanitation Data'!H62))="","",OFFSET('Sanitation Data'!$H$28,0,10*ROW('Sanitation Data'!H62)))</f>
        <v/>
      </c>
      <c r="DF68" s="271" t="str">
        <f ca="true">+IF(OFFSET('Sanitation Data'!$H$29,0,10*ROW('Sanitation Data'!H62))="","",OFFSET('Sanitation Data'!$H$29,0,10*ROW('Sanitation Data'!H62)))</f>
        <v/>
      </c>
      <c r="DG68" s="271" t="str">
        <f ca="true">+IF(OFFSET('Sanitation Data'!$H$30,0,10*ROW('Sanitation Data'!H62))="","",OFFSET('Sanitation Data'!$H$30,0,10*ROW('Sanitation Data'!H62)))</f>
        <v/>
      </c>
      <c r="DH68" s="271" t="str">
        <f ca="true">+IF(OFFSET('Sanitation Data'!$H$31,0,10*ROW('Sanitation Data'!H62))="","",OFFSET('Sanitation Data'!$H$31,0,10*ROW('Sanitation Data'!H62)))</f>
        <v/>
      </c>
      <c r="DI68" s="271" t="str">
        <f ca="true">+IF(OFFSET('Sanitation Data'!$H$32,0,10*ROW('Sanitation Data'!H62))="","",OFFSET('Sanitation Data'!$H$32,0,10*ROW('Sanitation Data'!H62)))</f>
        <v/>
      </c>
      <c r="DJ68" s="271" t="str">
        <f ca="true">+IF(OFFSET('Sanitation Data'!$I$28,0,10*ROW('Sanitation Data'!I62))="","",OFFSET('Sanitation Data'!$I$28,0,10*ROW('Sanitation Data'!I62)))</f>
        <v/>
      </c>
      <c r="DK68" s="271" t="str">
        <f ca="true">+IF(OFFSET('Sanitation Data'!$I$29,0,10*ROW('Sanitation Data'!I62))="","",OFFSET('Sanitation Data'!$I$29,0,10*ROW('Sanitation Data'!I62)))</f>
        <v/>
      </c>
      <c r="DL68" s="271" t="str">
        <f ca="true">+IF(OFFSET('Sanitation Data'!$I$30,0,10*ROW('Sanitation Data'!I62))="","",OFFSET('Sanitation Data'!$I$30,0,10*ROW('Sanitation Data'!I62)))</f>
        <v/>
      </c>
      <c r="DM68" s="271" t="str">
        <f ca="true">+IF(OFFSET('Sanitation Data'!$I$31,0,10*ROW('Sanitation Data'!I62))="","",OFFSET('Sanitation Data'!$I$31,0,10*ROW('Sanitation Data'!I62)))</f>
        <v/>
      </c>
      <c r="DN68" s="271" t="str">
        <f ca="true">+IF(OFFSET('Sanitation Data'!$I$32,0,10*ROW('Sanitation Data'!I62))="","",OFFSET('Sanitation Data'!$I$32,0,10*ROW('Sanitation Data'!I62)))</f>
        <v/>
      </c>
      <c r="DO68" s="271" t="str">
        <f ca="true">+IF(OFFSET('Hygiene Data'!$D$11,0,10*ROW('Hygiene Data'!D62))="","",OFFSET('Hygiene Data'!$D$11,0,10*ROW('Hygiene Data'!D62)))</f>
        <v/>
      </c>
      <c r="DP68" s="271" t="str">
        <f ca="true">+IF(OFFSET('Hygiene Data'!$D$12,0,10*ROW('Hygiene Data'!D62))="","",OFFSET('Hygiene Data'!$D$12,0,10*ROW('Hygiene Data'!D62)))</f>
        <v/>
      </c>
      <c r="DQ68" s="271" t="str">
        <f ca="true">+IF(OFFSET('Hygiene Data'!$D$13,0,10*ROW('Hygiene Data'!D62))="","",OFFSET('Hygiene Data'!$D$13,0,10*ROW('Hygiene Data'!D62)))</f>
        <v/>
      </c>
      <c r="DR68" s="271" t="str">
        <f ca="true">+IF(OFFSET('Hygiene Data'!$E$11,0,10*ROW('Hygiene Data'!E62))="","",OFFSET('Hygiene Data'!$E$11,0,10*ROW('Hygiene Data'!E62)))</f>
        <v/>
      </c>
      <c r="DS68" s="271" t="str">
        <f ca="true">+IF(OFFSET('Hygiene Data'!$E$12,0,10*ROW('Hygiene Data'!E62))="","",OFFSET('Hygiene Data'!$E$12,0,10*ROW('Hygiene Data'!E62)))</f>
        <v/>
      </c>
      <c r="DT68" s="271" t="str">
        <f ca="true">+IF(OFFSET('Hygiene Data'!$E$13,0,10*ROW('Hygiene Data'!E62))="","",OFFSET('Hygiene Data'!$E$13,0,10*ROW('Hygiene Data'!E62)))</f>
        <v/>
      </c>
      <c r="DU68" s="271" t="str">
        <f ca="true">+IF(OFFSET('Hygiene Data'!$F$11,0,10*ROW('Hygiene Data'!F62))="","",OFFSET('Hygiene Data'!$F$11,0,10*ROW('Hygiene Data'!F62)))</f>
        <v/>
      </c>
      <c r="DV68" s="271" t="str">
        <f ca="true">+IF(OFFSET('Hygiene Data'!$F$12,0,10*ROW('Hygiene Data'!F62))="","",OFFSET('Hygiene Data'!$F$12,0,10*ROW('Hygiene Data'!F62)))</f>
        <v/>
      </c>
      <c r="DW68" s="271" t="str">
        <f ca="true">+IF(OFFSET('Hygiene Data'!$F$13,0,10*ROW('Hygiene Data'!F62))="","",OFFSET('Hygiene Data'!$F$13,0,10*ROW('Hygiene Data'!F62)))</f>
        <v/>
      </c>
      <c r="DX68" s="271" t="str">
        <f ca="true">+IF(OFFSET('Hygiene Data'!$G$11,0,10*ROW('Hygiene Data'!G62))="","",OFFSET('Hygiene Data'!$G$11,0,10*ROW('Hygiene Data'!G62)))</f>
        <v/>
      </c>
      <c r="DY68" s="271" t="str">
        <f ca="true">+IF(OFFSET('Hygiene Data'!$G$12,0,10*ROW('Hygiene Data'!G62))="","",OFFSET('Hygiene Data'!$G$12,0,10*ROW('Hygiene Data'!G62)))</f>
        <v/>
      </c>
      <c r="DZ68" s="271" t="str">
        <f ca="true">+IF(OFFSET('Hygiene Data'!$G$13,0,10*ROW('Hygiene Data'!G62))="","",OFFSET('Hygiene Data'!$G$13,0,10*ROW('Hygiene Data'!G62)))</f>
        <v/>
      </c>
      <c r="EA68" s="271" t="str">
        <f ca="true">+IF(OFFSET('Hygiene Data'!$H$11,0,10*ROW('Hygiene Data'!H62))="","",OFFSET('Hygiene Data'!$H$11,0,10*ROW('Hygiene Data'!H62)))</f>
        <v/>
      </c>
      <c r="EB68" s="271" t="str">
        <f ca="true">+IF(OFFSET('Hygiene Data'!$H$12,0,10*ROW('Hygiene Data'!H62))="","",OFFSET('Hygiene Data'!$H$12,0,10*ROW('Hygiene Data'!H62)))</f>
        <v/>
      </c>
      <c r="EC68" s="271" t="str">
        <f ca="true">+IF(OFFSET('Hygiene Data'!$H$13,0,10*ROW('Hygiene Data'!H62))="","",OFFSET('Hygiene Data'!$H$13,0,10*ROW('Hygiene Data'!H62)))</f>
        <v/>
      </c>
      <c r="ED68" s="271" t="str">
        <f ca="true">+IF(OFFSET('Hygiene Data'!$I$11,0,10*ROW('Hygiene Data'!I62))="","",OFFSET('Hygiene Data'!$I$11,0,10*ROW('Hygiene Data'!I62)))</f>
        <v/>
      </c>
      <c r="EE68" s="271" t="str">
        <f ca="true">+IF(OFFSET('Hygiene Data'!$I$12,0,10*ROW('Hygiene Data'!I62))="","",OFFSET('Hygiene Data'!$I$12,0,10*ROW('Hygiene Data'!I62)))</f>
        <v/>
      </c>
      <c r="EF68" s="271" t="str">
        <f ca="true">+IF(OFFSET('Hygiene Data'!$I$13,0,10*ROW('Hygiene Data'!I62))="","",OFFSET('Hygiene Data'!$I$13,0,10*ROW('Hygiene Data'!I62)))</f>
        <v/>
      </c>
    </row>
    <row xmlns:x14ac="http://schemas.microsoft.com/office/spreadsheetml/2009/9/ac" r="69" x14ac:dyDescent="0.2">
      <c r="A69" s="35" t="str">
        <f ca="true">+IF(OFFSET('Water Data'!$B$2,0,10*ROW('Water Data'!E63))="","",OFFSET('Water Data'!$B$2,0,10*ROW('Water Data'!E63)))</f>
        <v/>
      </c>
      <c r="B69" s="35" t="str">
        <f ca="true">+IF(OFFSET('Water Data'!$C$2,0,10*ROW('Water Data'!F63))="","",OFFSET('Water Data'!$C$2,0,10*ROW('Water Data'!F63)))</f>
        <v/>
      </c>
      <c r="C69" s="327" t="str">
        <f t="shared" ca="true" si="0"/>
        <v/>
      </c>
      <c r="D69" s="91"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1"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1"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1"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1"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1"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1"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1"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1"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1"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1"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1"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1"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1"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1"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1"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1"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1"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2"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2"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2"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2"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2"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2"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2"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2"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2"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2"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2"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2"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2"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2"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2"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2"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2"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2"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2"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2"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2"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2"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2"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2"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2"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2"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2"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2"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2"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2"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3"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3"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3"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3"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3"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3"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3"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3"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3"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3"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3"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3"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3"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3"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3"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3"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3"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3"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1"/>
      <c r="BS69" s="271" t="str">
        <f ca="true">+IF(OFFSET('Water Data'!$D$27,0,10*ROW('Water Data'!D63))="","",OFFSET('Water Data'!$D$27,0,10*ROW('Water Data'!D63)))</f>
        <v/>
      </c>
      <c r="BT69" s="271" t="str">
        <f ca="true">+IF(OFFSET('Water Data'!$D$28,0,10*ROW('Water Data'!D63))="","",OFFSET('Water Data'!$D$28,0,10*ROW('Water Data'!D63)))</f>
        <v/>
      </c>
      <c r="BU69" s="271" t="str">
        <f ca="true">+IF(OFFSET('Water Data'!$D$29,0,10*ROW('Water Data'!D63))="","",OFFSET('Water Data'!$D$29,0,10*ROW('Water Data'!D63)))</f>
        <v/>
      </c>
      <c r="BV69" s="271" t="str">
        <f ca="true">+IF(OFFSET('Water Data'!$E$27,0,10*ROW('Water Data'!E63))="","",OFFSET('Water Data'!$E$27,0,10*ROW('Water Data'!E63)))</f>
        <v/>
      </c>
      <c r="BW69" s="271" t="str">
        <f ca="true">+IF(OFFSET('Water Data'!$E$28,0,10*ROW('Water Data'!E63))="","",OFFSET('Water Data'!$E$28,0,10*ROW('Water Data'!E63)))</f>
        <v/>
      </c>
      <c r="BX69" s="271" t="str">
        <f ca="true">+IF(OFFSET('Water Data'!$E$29,0,10*ROW('Water Data'!E63))="","",OFFSET('Water Data'!$E$29,0,10*ROW('Water Data'!E63)))</f>
        <v/>
      </c>
      <c r="BY69" s="271" t="str">
        <f ca="true">+IF(OFFSET('Water Data'!$F$27,0,10*ROW('Water Data'!F63))="","",OFFSET('Water Data'!$F$27,0,10*ROW('Water Data'!F63)))</f>
        <v/>
      </c>
      <c r="BZ69" s="271" t="str">
        <f ca="true">+IF(OFFSET('Water Data'!$F$28,0,10*ROW('Water Data'!F63))="","",OFFSET('Water Data'!$F$28,0,10*ROW('Water Data'!F63)))</f>
        <v/>
      </c>
      <c r="CA69" s="271" t="str">
        <f ca="true">+IF(OFFSET('Water Data'!$F$29,0,10*ROW('Water Data'!F63))="","",OFFSET('Water Data'!$F$29,0,10*ROW('Water Data'!F63)))</f>
        <v/>
      </c>
      <c r="CB69" s="271" t="str">
        <f ca="true">+IF(OFFSET('Water Data'!$G$27,0,10*ROW('Water Data'!G63))="","",OFFSET('Water Data'!$G$27,0,10*ROW('Water Data'!G63)))</f>
        <v/>
      </c>
      <c r="CC69" s="271" t="str">
        <f ca="true">+IF(OFFSET('Water Data'!$G$28,0,10*ROW('Water Data'!G63))="","",OFFSET('Water Data'!$G$28,0,10*ROW('Water Data'!G63)))</f>
        <v/>
      </c>
      <c r="CD69" s="271" t="str">
        <f ca="true">+IF(OFFSET('Water Data'!$G$29,0,10*ROW('Water Data'!G63))="","",OFFSET('Water Data'!$G$29,0,10*ROW('Water Data'!G63)))</f>
        <v/>
      </c>
      <c r="CE69" s="271" t="str">
        <f ca="true">+IF(OFFSET('Water Data'!$H$27,0,10*ROW('Water Data'!H63))="","",OFFSET('Water Data'!$H$27,0,10*ROW('Water Data'!H63)))</f>
        <v/>
      </c>
      <c r="CF69" s="271" t="str">
        <f ca="true">+IF(OFFSET('Water Data'!$H$28,0,10*ROW('Water Data'!H63))="","",OFFSET('Water Data'!$H$28,0,10*ROW('Water Data'!H63)))</f>
        <v/>
      </c>
      <c r="CG69" s="271" t="str">
        <f ca="true">+IF(OFFSET('Water Data'!$H$29,0,10*ROW('Water Data'!H63))="","",OFFSET('Water Data'!$H$29,0,10*ROW('Water Data'!H63)))</f>
        <v/>
      </c>
      <c r="CH69" s="271" t="str">
        <f ca="true">+IF(OFFSET('Water Data'!$I$27,0,10*ROW('Water Data'!I63))="","",OFFSET('Water Data'!$I$27,0,10*ROW('Water Data'!I63)))</f>
        <v/>
      </c>
      <c r="CI69" s="271" t="str">
        <f ca="true">+IF(OFFSET('Water Data'!$I$28,0,10*ROW('Water Data'!I63))="","",OFFSET('Water Data'!$I$28,0,10*ROW('Water Data'!I63)))</f>
        <v/>
      </c>
      <c r="CJ69" s="271" t="str">
        <f ca="true">+IF(OFFSET('Water Data'!$I$29,0,10*ROW('Water Data'!I63))="","",OFFSET('Water Data'!$I$29,0,10*ROW('Water Data'!I63)))</f>
        <v/>
      </c>
      <c r="CK69" s="271" t="str">
        <f ca="true">+IF(OFFSET('Sanitation Data'!$D$28,0,10*ROW('Sanitation Data'!D63))="","",OFFSET('Sanitation Data'!$D$28,0,10*ROW('Sanitation Data'!D63)))</f>
        <v/>
      </c>
      <c r="CL69" s="271" t="str">
        <f ca="true">+IF(OFFSET('Sanitation Data'!$D$29,0,10*ROW('Sanitation Data'!D63))="","",OFFSET('Sanitation Data'!$D$29,0,10*ROW('Sanitation Data'!D63)))</f>
        <v/>
      </c>
      <c r="CM69" s="271" t="str">
        <f ca="true">+IF(OFFSET('Sanitation Data'!$D$30,0,10*ROW('Sanitation Data'!D63))="","",OFFSET('Sanitation Data'!$D$30,0,10*ROW('Sanitation Data'!D63)))</f>
        <v/>
      </c>
      <c r="CN69" s="271" t="str">
        <f ca="true">+IF(OFFSET('Sanitation Data'!$D$31,0,10*ROW('Sanitation Data'!D63))="","",OFFSET('Sanitation Data'!$D$31,0,10*ROW('Sanitation Data'!D63)))</f>
        <v/>
      </c>
      <c r="CO69" s="271" t="str">
        <f ca="true">+IF(OFFSET('Sanitation Data'!$D$32,0,10*ROW('Sanitation Data'!D63))="","",OFFSET('Sanitation Data'!$D$32,0,10*ROW('Sanitation Data'!D63)))</f>
        <v/>
      </c>
      <c r="CP69" s="271" t="str">
        <f ca="true">+IF(OFFSET('Sanitation Data'!$E$28,0,10*ROW('Sanitation Data'!E63))="","",OFFSET('Sanitation Data'!$E$28,0,10*ROW('Sanitation Data'!E63)))</f>
        <v/>
      </c>
      <c r="CQ69" s="271" t="str">
        <f ca="true">+IF(OFFSET('Sanitation Data'!$E$29,0,10*ROW('Sanitation Data'!E63))="","",OFFSET('Sanitation Data'!$E$29,0,10*ROW('Sanitation Data'!E63)))</f>
        <v/>
      </c>
      <c r="CR69" s="271" t="str">
        <f ca="true">+IF(OFFSET('Sanitation Data'!$E$30,0,10*ROW('Sanitation Data'!E63))="","",OFFSET('Sanitation Data'!$E$30,0,10*ROW('Sanitation Data'!E63)))</f>
        <v/>
      </c>
      <c r="CS69" s="271" t="str">
        <f ca="true">+IF(OFFSET('Sanitation Data'!$E$31,0,10*ROW('Sanitation Data'!E63))="","",OFFSET('Sanitation Data'!$E$31,0,10*ROW('Sanitation Data'!E63)))</f>
        <v/>
      </c>
      <c r="CT69" s="271" t="str">
        <f ca="true">+IF(OFFSET('Sanitation Data'!$E$32,0,10*ROW('Sanitation Data'!E63))="","",OFFSET('Sanitation Data'!$E$32,0,10*ROW('Sanitation Data'!E63)))</f>
        <v/>
      </c>
      <c r="CU69" s="271" t="str">
        <f ca="true">+IF(OFFSET('Sanitation Data'!$F$28,0,10*ROW('Sanitation Data'!F63))="","",OFFSET('Sanitation Data'!$F$28,0,10*ROW('Sanitation Data'!F63)))</f>
        <v/>
      </c>
      <c r="CV69" s="271" t="str">
        <f ca="true">+IF(OFFSET('Sanitation Data'!$F$29,0,10*ROW('Sanitation Data'!F63))="","",OFFSET('Sanitation Data'!$F$29,0,10*ROW('Sanitation Data'!F63)))</f>
        <v/>
      </c>
      <c r="CW69" s="271" t="str">
        <f ca="true">+IF(OFFSET('Sanitation Data'!$F$30,0,10*ROW('Sanitation Data'!F63))="","",OFFSET('Sanitation Data'!$F$30,0,10*ROW('Sanitation Data'!F63)))</f>
        <v/>
      </c>
      <c r="CX69" s="271" t="str">
        <f ca="true">+IF(OFFSET('Sanitation Data'!$F$31,0,10*ROW('Sanitation Data'!F63))="","",OFFSET('Sanitation Data'!$F$31,0,10*ROW('Sanitation Data'!F63)))</f>
        <v/>
      </c>
      <c r="CY69" s="271" t="str">
        <f ca="true">+IF(OFFSET('Sanitation Data'!$F$32,0,10*ROW('Sanitation Data'!F63))="","",OFFSET('Sanitation Data'!$F$32,0,10*ROW('Sanitation Data'!F63)))</f>
        <v/>
      </c>
      <c r="CZ69" s="271" t="str">
        <f ca="true">+IF(OFFSET('Sanitation Data'!$G$28,0,10*ROW('Sanitation Data'!G63))="","",OFFSET('Sanitation Data'!$G$28,0,10*ROW('Sanitation Data'!G63)))</f>
        <v/>
      </c>
      <c r="DA69" s="271" t="str">
        <f ca="true">+IF(OFFSET('Sanitation Data'!$G$29,0,10*ROW('Sanitation Data'!G63))="","",OFFSET('Sanitation Data'!$G$29,0,10*ROW('Sanitation Data'!G63)))</f>
        <v/>
      </c>
      <c r="DB69" s="271" t="str">
        <f ca="true">+IF(OFFSET('Sanitation Data'!$G$30,0,10*ROW('Sanitation Data'!G63))="","",OFFSET('Sanitation Data'!$G$30,0,10*ROW('Sanitation Data'!G63)))</f>
        <v/>
      </c>
      <c r="DC69" s="271" t="str">
        <f ca="true">+IF(OFFSET('Sanitation Data'!$G$31,0,10*ROW('Sanitation Data'!G63))="","",OFFSET('Sanitation Data'!$G$31,0,10*ROW('Sanitation Data'!G63)))</f>
        <v/>
      </c>
      <c r="DD69" s="271" t="str">
        <f ca="true">+IF(OFFSET('Sanitation Data'!$G$32,0,10*ROW('Sanitation Data'!G63))="","",OFFSET('Sanitation Data'!$G$32,0,10*ROW('Sanitation Data'!G63)))</f>
        <v/>
      </c>
      <c r="DE69" s="271" t="str">
        <f ca="true">+IF(OFFSET('Sanitation Data'!$H$28,0,10*ROW('Sanitation Data'!H63))="","",OFFSET('Sanitation Data'!$H$28,0,10*ROW('Sanitation Data'!H63)))</f>
        <v/>
      </c>
      <c r="DF69" s="271" t="str">
        <f ca="true">+IF(OFFSET('Sanitation Data'!$H$29,0,10*ROW('Sanitation Data'!H63))="","",OFFSET('Sanitation Data'!$H$29,0,10*ROW('Sanitation Data'!H63)))</f>
        <v/>
      </c>
      <c r="DG69" s="271" t="str">
        <f ca="true">+IF(OFFSET('Sanitation Data'!$H$30,0,10*ROW('Sanitation Data'!H63))="","",OFFSET('Sanitation Data'!$H$30,0,10*ROW('Sanitation Data'!H63)))</f>
        <v/>
      </c>
      <c r="DH69" s="271" t="str">
        <f ca="true">+IF(OFFSET('Sanitation Data'!$H$31,0,10*ROW('Sanitation Data'!H63))="","",OFFSET('Sanitation Data'!$H$31,0,10*ROW('Sanitation Data'!H63)))</f>
        <v/>
      </c>
      <c r="DI69" s="271" t="str">
        <f ca="true">+IF(OFFSET('Sanitation Data'!$H$32,0,10*ROW('Sanitation Data'!H63))="","",OFFSET('Sanitation Data'!$H$32,0,10*ROW('Sanitation Data'!H63)))</f>
        <v/>
      </c>
      <c r="DJ69" s="271" t="str">
        <f ca="true">+IF(OFFSET('Sanitation Data'!$I$28,0,10*ROW('Sanitation Data'!I63))="","",OFFSET('Sanitation Data'!$I$28,0,10*ROW('Sanitation Data'!I63)))</f>
        <v/>
      </c>
      <c r="DK69" s="271" t="str">
        <f ca="true">+IF(OFFSET('Sanitation Data'!$I$29,0,10*ROW('Sanitation Data'!I63))="","",OFFSET('Sanitation Data'!$I$29,0,10*ROW('Sanitation Data'!I63)))</f>
        <v/>
      </c>
      <c r="DL69" s="271" t="str">
        <f ca="true">+IF(OFFSET('Sanitation Data'!$I$30,0,10*ROW('Sanitation Data'!I63))="","",OFFSET('Sanitation Data'!$I$30,0,10*ROW('Sanitation Data'!I63)))</f>
        <v/>
      </c>
      <c r="DM69" s="271" t="str">
        <f ca="true">+IF(OFFSET('Sanitation Data'!$I$31,0,10*ROW('Sanitation Data'!I63))="","",OFFSET('Sanitation Data'!$I$31,0,10*ROW('Sanitation Data'!I63)))</f>
        <v/>
      </c>
      <c r="DN69" s="271" t="str">
        <f ca="true">+IF(OFFSET('Sanitation Data'!$I$32,0,10*ROW('Sanitation Data'!I63))="","",OFFSET('Sanitation Data'!$I$32,0,10*ROW('Sanitation Data'!I63)))</f>
        <v/>
      </c>
      <c r="DO69" s="271" t="str">
        <f ca="true">+IF(OFFSET('Hygiene Data'!$D$11,0,10*ROW('Hygiene Data'!D63))="","",OFFSET('Hygiene Data'!$D$11,0,10*ROW('Hygiene Data'!D63)))</f>
        <v/>
      </c>
      <c r="DP69" s="271" t="str">
        <f ca="true">+IF(OFFSET('Hygiene Data'!$D$12,0,10*ROW('Hygiene Data'!D63))="","",OFFSET('Hygiene Data'!$D$12,0,10*ROW('Hygiene Data'!D63)))</f>
        <v/>
      </c>
      <c r="DQ69" s="271" t="str">
        <f ca="true">+IF(OFFSET('Hygiene Data'!$D$13,0,10*ROW('Hygiene Data'!D63))="","",OFFSET('Hygiene Data'!$D$13,0,10*ROW('Hygiene Data'!D63)))</f>
        <v/>
      </c>
      <c r="DR69" s="271" t="str">
        <f ca="true">+IF(OFFSET('Hygiene Data'!$E$11,0,10*ROW('Hygiene Data'!E63))="","",OFFSET('Hygiene Data'!$E$11,0,10*ROW('Hygiene Data'!E63)))</f>
        <v/>
      </c>
      <c r="DS69" s="271" t="str">
        <f ca="true">+IF(OFFSET('Hygiene Data'!$E$12,0,10*ROW('Hygiene Data'!E63))="","",OFFSET('Hygiene Data'!$E$12,0,10*ROW('Hygiene Data'!E63)))</f>
        <v/>
      </c>
      <c r="DT69" s="271" t="str">
        <f ca="true">+IF(OFFSET('Hygiene Data'!$E$13,0,10*ROW('Hygiene Data'!E63))="","",OFFSET('Hygiene Data'!$E$13,0,10*ROW('Hygiene Data'!E63)))</f>
        <v/>
      </c>
      <c r="DU69" s="271" t="str">
        <f ca="true">+IF(OFFSET('Hygiene Data'!$F$11,0,10*ROW('Hygiene Data'!F63))="","",OFFSET('Hygiene Data'!$F$11,0,10*ROW('Hygiene Data'!F63)))</f>
        <v/>
      </c>
      <c r="DV69" s="271" t="str">
        <f ca="true">+IF(OFFSET('Hygiene Data'!$F$12,0,10*ROW('Hygiene Data'!F63))="","",OFFSET('Hygiene Data'!$F$12,0,10*ROW('Hygiene Data'!F63)))</f>
        <v/>
      </c>
      <c r="DW69" s="271" t="str">
        <f ca="true">+IF(OFFSET('Hygiene Data'!$F$13,0,10*ROW('Hygiene Data'!F63))="","",OFFSET('Hygiene Data'!$F$13,0,10*ROW('Hygiene Data'!F63)))</f>
        <v/>
      </c>
      <c r="DX69" s="271" t="str">
        <f ca="true">+IF(OFFSET('Hygiene Data'!$G$11,0,10*ROW('Hygiene Data'!G63))="","",OFFSET('Hygiene Data'!$G$11,0,10*ROW('Hygiene Data'!G63)))</f>
        <v/>
      </c>
      <c r="DY69" s="271" t="str">
        <f ca="true">+IF(OFFSET('Hygiene Data'!$G$12,0,10*ROW('Hygiene Data'!G63))="","",OFFSET('Hygiene Data'!$G$12,0,10*ROW('Hygiene Data'!G63)))</f>
        <v/>
      </c>
      <c r="DZ69" s="271" t="str">
        <f ca="true">+IF(OFFSET('Hygiene Data'!$G$13,0,10*ROW('Hygiene Data'!G63))="","",OFFSET('Hygiene Data'!$G$13,0,10*ROW('Hygiene Data'!G63)))</f>
        <v/>
      </c>
      <c r="EA69" s="271" t="str">
        <f ca="true">+IF(OFFSET('Hygiene Data'!$H$11,0,10*ROW('Hygiene Data'!H63))="","",OFFSET('Hygiene Data'!$H$11,0,10*ROW('Hygiene Data'!H63)))</f>
        <v/>
      </c>
      <c r="EB69" s="271" t="str">
        <f ca="true">+IF(OFFSET('Hygiene Data'!$H$12,0,10*ROW('Hygiene Data'!H63))="","",OFFSET('Hygiene Data'!$H$12,0,10*ROW('Hygiene Data'!H63)))</f>
        <v/>
      </c>
      <c r="EC69" s="271" t="str">
        <f ca="true">+IF(OFFSET('Hygiene Data'!$H$13,0,10*ROW('Hygiene Data'!H63))="","",OFFSET('Hygiene Data'!$H$13,0,10*ROW('Hygiene Data'!H63)))</f>
        <v/>
      </c>
      <c r="ED69" s="271" t="str">
        <f ca="true">+IF(OFFSET('Hygiene Data'!$I$11,0,10*ROW('Hygiene Data'!I63))="","",OFFSET('Hygiene Data'!$I$11,0,10*ROW('Hygiene Data'!I63)))</f>
        <v/>
      </c>
      <c r="EE69" s="271" t="str">
        <f ca="true">+IF(OFFSET('Hygiene Data'!$I$12,0,10*ROW('Hygiene Data'!I63))="","",OFFSET('Hygiene Data'!$I$12,0,10*ROW('Hygiene Data'!I63)))</f>
        <v/>
      </c>
      <c r="EF69" s="271" t="str">
        <f ca="true">+IF(OFFSET('Hygiene Data'!$I$13,0,10*ROW('Hygiene Data'!I63))="","",OFFSET('Hygiene Data'!$I$13,0,10*ROW('Hygiene Data'!I63)))</f>
        <v/>
      </c>
    </row>
    <row xmlns:x14ac="http://schemas.microsoft.com/office/spreadsheetml/2009/9/ac" r="70" x14ac:dyDescent="0.2">
      <c r="A70" s="35" t="str">
        <f ca="true">+IF(OFFSET('Water Data'!$B$2,0,10*ROW('Water Data'!E64))="","",OFFSET('Water Data'!$B$2,0,10*ROW('Water Data'!E64)))</f>
        <v/>
      </c>
      <c r="B70" s="35" t="str">
        <f ca="true">+IF(OFFSET('Water Data'!$C$2,0,10*ROW('Water Data'!F64))="","",OFFSET('Water Data'!$C$2,0,10*ROW('Water Data'!F64)))</f>
        <v/>
      </c>
      <c r="C70" s="327" t="str">
        <f t="shared" ca="true" si="0"/>
        <v/>
      </c>
      <c r="D70" s="91"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1"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1"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1"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1"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1"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1"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1"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1"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1"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1"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1"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1"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1"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1"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1"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1"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1"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2"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2"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2"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2"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2"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2"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2"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2"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2"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2"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2"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2"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2"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2"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2"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2"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2"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2"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2"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2"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2"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2"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2"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2"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2"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2"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2"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2"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2"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2"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3"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3"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3"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3"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3"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3"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3"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3"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3"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3"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3"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3"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3"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3"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3"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3"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3"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3"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1"/>
      <c r="BS70" s="271" t="str">
        <f ca="true">+IF(OFFSET('Water Data'!$D$27,0,10*ROW('Water Data'!D64))="","",OFFSET('Water Data'!$D$27,0,10*ROW('Water Data'!D64)))</f>
        <v/>
      </c>
      <c r="BT70" s="271" t="str">
        <f ca="true">+IF(OFFSET('Water Data'!$D$28,0,10*ROW('Water Data'!D64))="","",OFFSET('Water Data'!$D$28,0,10*ROW('Water Data'!D64)))</f>
        <v/>
      </c>
      <c r="BU70" s="271" t="str">
        <f ca="true">+IF(OFFSET('Water Data'!$D$29,0,10*ROW('Water Data'!D64))="","",OFFSET('Water Data'!$D$29,0,10*ROW('Water Data'!D64)))</f>
        <v/>
      </c>
      <c r="BV70" s="271" t="str">
        <f ca="true">+IF(OFFSET('Water Data'!$E$27,0,10*ROW('Water Data'!E64))="","",OFFSET('Water Data'!$E$27,0,10*ROW('Water Data'!E64)))</f>
        <v/>
      </c>
      <c r="BW70" s="271" t="str">
        <f ca="true">+IF(OFFSET('Water Data'!$E$28,0,10*ROW('Water Data'!E64))="","",OFFSET('Water Data'!$E$28,0,10*ROW('Water Data'!E64)))</f>
        <v/>
      </c>
      <c r="BX70" s="271" t="str">
        <f ca="true">+IF(OFFSET('Water Data'!$E$29,0,10*ROW('Water Data'!E64))="","",OFFSET('Water Data'!$E$29,0,10*ROW('Water Data'!E64)))</f>
        <v/>
      </c>
      <c r="BY70" s="271" t="str">
        <f ca="true">+IF(OFFSET('Water Data'!$F$27,0,10*ROW('Water Data'!F64))="","",OFFSET('Water Data'!$F$27,0,10*ROW('Water Data'!F64)))</f>
        <v/>
      </c>
      <c r="BZ70" s="271" t="str">
        <f ca="true">+IF(OFFSET('Water Data'!$F$28,0,10*ROW('Water Data'!F64))="","",OFFSET('Water Data'!$F$28,0,10*ROW('Water Data'!F64)))</f>
        <v/>
      </c>
      <c r="CA70" s="271" t="str">
        <f ca="true">+IF(OFFSET('Water Data'!$F$29,0,10*ROW('Water Data'!F64))="","",OFFSET('Water Data'!$F$29,0,10*ROW('Water Data'!F64)))</f>
        <v/>
      </c>
      <c r="CB70" s="271" t="str">
        <f ca="true">+IF(OFFSET('Water Data'!$G$27,0,10*ROW('Water Data'!G64))="","",OFFSET('Water Data'!$G$27,0,10*ROW('Water Data'!G64)))</f>
        <v/>
      </c>
      <c r="CC70" s="271" t="str">
        <f ca="true">+IF(OFFSET('Water Data'!$G$28,0,10*ROW('Water Data'!G64))="","",OFFSET('Water Data'!$G$28,0,10*ROW('Water Data'!G64)))</f>
        <v/>
      </c>
      <c r="CD70" s="271" t="str">
        <f ca="true">+IF(OFFSET('Water Data'!$G$29,0,10*ROW('Water Data'!G64))="","",OFFSET('Water Data'!$G$29,0,10*ROW('Water Data'!G64)))</f>
        <v/>
      </c>
      <c r="CE70" s="271" t="str">
        <f ca="true">+IF(OFFSET('Water Data'!$H$27,0,10*ROW('Water Data'!H64))="","",OFFSET('Water Data'!$H$27,0,10*ROW('Water Data'!H64)))</f>
        <v/>
      </c>
      <c r="CF70" s="271" t="str">
        <f ca="true">+IF(OFFSET('Water Data'!$H$28,0,10*ROW('Water Data'!H64))="","",OFFSET('Water Data'!$H$28,0,10*ROW('Water Data'!H64)))</f>
        <v/>
      </c>
      <c r="CG70" s="271" t="str">
        <f ca="true">+IF(OFFSET('Water Data'!$H$29,0,10*ROW('Water Data'!H64))="","",OFFSET('Water Data'!$H$29,0,10*ROW('Water Data'!H64)))</f>
        <v/>
      </c>
      <c r="CH70" s="271" t="str">
        <f ca="true">+IF(OFFSET('Water Data'!$I$27,0,10*ROW('Water Data'!I64))="","",OFFSET('Water Data'!$I$27,0,10*ROW('Water Data'!I64)))</f>
        <v/>
      </c>
      <c r="CI70" s="271" t="str">
        <f ca="true">+IF(OFFSET('Water Data'!$I$28,0,10*ROW('Water Data'!I64))="","",OFFSET('Water Data'!$I$28,0,10*ROW('Water Data'!I64)))</f>
        <v/>
      </c>
      <c r="CJ70" s="271" t="str">
        <f ca="true">+IF(OFFSET('Water Data'!$I$29,0,10*ROW('Water Data'!I64))="","",OFFSET('Water Data'!$I$29,0,10*ROW('Water Data'!I64)))</f>
        <v/>
      </c>
      <c r="CK70" s="271" t="str">
        <f ca="true">+IF(OFFSET('Sanitation Data'!$D$28,0,10*ROW('Sanitation Data'!D64))="","",OFFSET('Sanitation Data'!$D$28,0,10*ROW('Sanitation Data'!D64)))</f>
        <v/>
      </c>
      <c r="CL70" s="271" t="str">
        <f ca="true">+IF(OFFSET('Sanitation Data'!$D$29,0,10*ROW('Sanitation Data'!D64))="","",OFFSET('Sanitation Data'!$D$29,0,10*ROW('Sanitation Data'!D64)))</f>
        <v/>
      </c>
      <c r="CM70" s="271" t="str">
        <f ca="true">+IF(OFFSET('Sanitation Data'!$D$30,0,10*ROW('Sanitation Data'!D64))="","",OFFSET('Sanitation Data'!$D$30,0,10*ROW('Sanitation Data'!D64)))</f>
        <v/>
      </c>
      <c r="CN70" s="271" t="str">
        <f ca="true">+IF(OFFSET('Sanitation Data'!$D$31,0,10*ROW('Sanitation Data'!D64))="","",OFFSET('Sanitation Data'!$D$31,0,10*ROW('Sanitation Data'!D64)))</f>
        <v/>
      </c>
      <c r="CO70" s="271" t="str">
        <f ca="true">+IF(OFFSET('Sanitation Data'!$D$32,0,10*ROW('Sanitation Data'!D64))="","",OFFSET('Sanitation Data'!$D$32,0,10*ROW('Sanitation Data'!D64)))</f>
        <v/>
      </c>
      <c r="CP70" s="271" t="str">
        <f ca="true">+IF(OFFSET('Sanitation Data'!$E$28,0,10*ROW('Sanitation Data'!E64))="","",OFFSET('Sanitation Data'!$E$28,0,10*ROW('Sanitation Data'!E64)))</f>
        <v/>
      </c>
      <c r="CQ70" s="271" t="str">
        <f ca="true">+IF(OFFSET('Sanitation Data'!$E$29,0,10*ROW('Sanitation Data'!E64))="","",OFFSET('Sanitation Data'!$E$29,0,10*ROW('Sanitation Data'!E64)))</f>
        <v/>
      </c>
      <c r="CR70" s="271" t="str">
        <f ca="true">+IF(OFFSET('Sanitation Data'!$E$30,0,10*ROW('Sanitation Data'!E64))="","",OFFSET('Sanitation Data'!$E$30,0,10*ROW('Sanitation Data'!E64)))</f>
        <v/>
      </c>
      <c r="CS70" s="271" t="str">
        <f ca="true">+IF(OFFSET('Sanitation Data'!$E$31,0,10*ROW('Sanitation Data'!E64))="","",OFFSET('Sanitation Data'!$E$31,0,10*ROW('Sanitation Data'!E64)))</f>
        <v/>
      </c>
      <c r="CT70" s="271" t="str">
        <f ca="true">+IF(OFFSET('Sanitation Data'!$E$32,0,10*ROW('Sanitation Data'!E64))="","",OFFSET('Sanitation Data'!$E$32,0,10*ROW('Sanitation Data'!E64)))</f>
        <v/>
      </c>
      <c r="CU70" s="271" t="str">
        <f ca="true">+IF(OFFSET('Sanitation Data'!$F$28,0,10*ROW('Sanitation Data'!F64))="","",OFFSET('Sanitation Data'!$F$28,0,10*ROW('Sanitation Data'!F64)))</f>
        <v/>
      </c>
      <c r="CV70" s="271" t="str">
        <f ca="true">+IF(OFFSET('Sanitation Data'!$F$29,0,10*ROW('Sanitation Data'!F64))="","",OFFSET('Sanitation Data'!$F$29,0,10*ROW('Sanitation Data'!F64)))</f>
        <v/>
      </c>
      <c r="CW70" s="271" t="str">
        <f ca="true">+IF(OFFSET('Sanitation Data'!$F$30,0,10*ROW('Sanitation Data'!F64))="","",OFFSET('Sanitation Data'!$F$30,0,10*ROW('Sanitation Data'!F64)))</f>
        <v/>
      </c>
      <c r="CX70" s="271" t="str">
        <f ca="true">+IF(OFFSET('Sanitation Data'!$F$31,0,10*ROW('Sanitation Data'!F64))="","",OFFSET('Sanitation Data'!$F$31,0,10*ROW('Sanitation Data'!F64)))</f>
        <v/>
      </c>
      <c r="CY70" s="271" t="str">
        <f ca="true">+IF(OFFSET('Sanitation Data'!$F$32,0,10*ROW('Sanitation Data'!F64))="","",OFFSET('Sanitation Data'!$F$32,0,10*ROW('Sanitation Data'!F64)))</f>
        <v/>
      </c>
      <c r="CZ70" s="271" t="str">
        <f ca="true">+IF(OFFSET('Sanitation Data'!$G$28,0,10*ROW('Sanitation Data'!G64))="","",OFFSET('Sanitation Data'!$G$28,0,10*ROW('Sanitation Data'!G64)))</f>
        <v/>
      </c>
      <c r="DA70" s="271" t="str">
        <f ca="true">+IF(OFFSET('Sanitation Data'!$G$29,0,10*ROW('Sanitation Data'!G64))="","",OFFSET('Sanitation Data'!$G$29,0,10*ROW('Sanitation Data'!G64)))</f>
        <v/>
      </c>
      <c r="DB70" s="271" t="str">
        <f ca="true">+IF(OFFSET('Sanitation Data'!$G$30,0,10*ROW('Sanitation Data'!G64))="","",OFFSET('Sanitation Data'!$G$30,0,10*ROW('Sanitation Data'!G64)))</f>
        <v/>
      </c>
      <c r="DC70" s="271" t="str">
        <f ca="true">+IF(OFFSET('Sanitation Data'!$G$31,0,10*ROW('Sanitation Data'!G64))="","",OFFSET('Sanitation Data'!$G$31,0,10*ROW('Sanitation Data'!G64)))</f>
        <v/>
      </c>
      <c r="DD70" s="271" t="str">
        <f ca="true">+IF(OFFSET('Sanitation Data'!$G$32,0,10*ROW('Sanitation Data'!G64))="","",OFFSET('Sanitation Data'!$G$32,0,10*ROW('Sanitation Data'!G64)))</f>
        <v/>
      </c>
      <c r="DE70" s="271" t="str">
        <f ca="true">+IF(OFFSET('Sanitation Data'!$H$28,0,10*ROW('Sanitation Data'!H64))="","",OFFSET('Sanitation Data'!$H$28,0,10*ROW('Sanitation Data'!H64)))</f>
        <v/>
      </c>
      <c r="DF70" s="271" t="str">
        <f ca="true">+IF(OFFSET('Sanitation Data'!$H$29,0,10*ROW('Sanitation Data'!H64))="","",OFFSET('Sanitation Data'!$H$29,0,10*ROW('Sanitation Data'!H64)))</f>
        <v/>
      </c>
      <c r="DG70" s="271" t="str">
        <f ca="true">+IF(OFFSET('Sanitation Data'!$H$30,0,10*ROW('Sanitation Data'!H64))="","",OFFSET('Sanitation Data'!$H$30,0,10*ROW('Sanitation Data'!H64)))</f>
        <v/>
      </c>
      <c r="DH70" s="271" t="str">
        <f ca="true">+IF(OFFSET('Sanitation Data'!$H$31,0,10*ROW('Sanitation Data'!H64))="","",OFFSET('Sanitation Data'!$H$31,0,10*ROW('Sanitation Data'!H64)))</f>
        <v/>
      </c>
      <c r="DI70" s="271" t="str">
        <f ca="true">+IF(OFFSET('Sanitation Data'!$H$32,0,10*ROW('Sanitation Data'!H64))="","",OFFSET('Sanitation Data'!$H$32,0,10*ROW('Sanitation Data'!H64)))</f>
        <v/>
      </c>
      <c r="DJ70" s="271" t="str">
        <f ca="true">+IF(OFFSET('Sanitation Data'!$I$28,0,10*ROW('Sanitation Data'!I64))="","",OFFSET('Sanitation Data'!$I$28,0,10*ROW('Sanitation Data'!I64)))</f>
        <v/>
      </c>
      <c r="DK70" s="271" t="str">
        <f ca="true">+IF(OFFSET('Sanitation Data'!$I$29,0,10*ROW('Sanitation Data'!I64))="","",OFFSET('Sanitation Data'!$I$29,0,10*ROW('Sanitation Data'!I64)))</f>
        <v/>
      </c>
      <c r="DL70" s="271" t="str">
        <f ca="true">+IF(OFFSET('Sanitation Data'!$I$30,0,10*ROW('Sanitation Data'!I64))="","",OFFSET('Sanitation Data'!$I$30,0,10*ROW('Sanitation Data'!I64)))</f>
        <v/>
      </c>
      <c r="DM70" s="271" t="str">
        <f ca="true">+IF(OFFSET('Sanitation Data'!$I$31,0,10*ROW('Sanitation Data'!I64))="","",OFFSET('Sanitation Data'!$I$31,0,10*ROW('Sanitation Data'!I64)))</f>
        <v/>
      </c>
      <c r="DN70" s="271" t="str">
        <f ca="true">+IF(OFFSET('Sanitation Data'!$I$32,0,10*ROW('Sanitation Data'!I64))="","",OFFSET('Sanitation Data'!$I$32,0,10*ROW('Sanitation Data'!I64)))</f>
        <v/>
      </c>
      <c r="DO70" s="271" t="str">
        <f ca="true">+IF(OFFSET('Hygiene Data'!$D$11,0,10*ROW('Hygiene Data'!D64))="","",OFFSET('Hygiene Data'!$D$11,0,10*ROW('Hygiene Data'!D64)))</f>
        <v/>
      </c>
      <c r="DP70" s="271" t="str">
        <f ca="true">+IF(OFFSET('Hygiene Data'!$D$12,0,10*ROW('Hygiene Data'!D64))="","",OFFSET('Hygiene Data'!$D$12,0,10*ROW('Hygiene Data'!D64)))</f>
        <v/>
      </c>
      <c r="DQ70" s="271" t="str">
        <f ca="true">+IF(OFFSET('Hygiene Data'!$D$13,0,10*ROW('Hygiene Data'!D64))="","",OFFSET('Hygiene Data'!$D$13,0,10*ROW('Hygiene Data'!D64)))</f>
        <v/>
      </c>
      <c r="DR70" s="271" t="str">
        <f ca="true">+IF(OFFSET('Hygiene Data'!$E$11,0,10*ROW('Hygiene Data'!E64))="","",OFFSET('Hygiene Data'!$E$11,0,10*ROW('Hygiene Data'!E64)))</f>
        <v/>
      </c>
      <c r="DS70" s="271" t="str">
        <f ca="true">+IF(OFFSET('Hygiene Data'!$E$12,0,10*ROW('Hygiene Data'!E64))="","",OFFSET('Hygiene Data'!$E$12,0,10*ROW('Hygiene Data'!E64)))</f>
        <v/>
      </c>
      <c r="DT70" s="271" t="str">
        <f ca="true">+IF(OFFSET('Hygiene Data'!$E$13,0,10*ROW('Hygiene Data'!E64))="","",OFFSET('Hygiene Data'!$E$13,0,10*ROW('Hygiene Data'!E64)))</f>
        <v/>
      </c>
      <c r="DU70" s="271" t="str">
        <f ca="true">+IF(OFFSET('Hygiene Data'!$F$11,0,10*ROW('Hygiene Data'!F64))="","",OFFSET('Hygiene Data'!$F$11,0,10*ROW('Hygiene Data'!F64)))</f>
        <v/>
      </c>
      <c r="DV70" s="271" t="str">
        <f ca="true">+IF(OFFSET('Hygiene Data'!$F$12,0,10*ROW('Hygiene Data'!F64))="","",OFFSET('Hygiene Data'!$F$12,0,10*ROW('Hygiene Data'!F64)))</f>
        <v/>
      </c>
      <c r="DW70" s="271" t="str">
        <f ca="true">+IF(OFFSET('Hygiene Data'!$F$13,0,10*ROW('Hygiene Data'!F64))="","",OFFSET('Hygiene Data'!$F$13,0,10*ROW('Hygiene Data'!F64)))</f>
        <v/>
      </c>
      <c r="DX70" s="271" t="str">
        <f ca="true">+IF(OFFSET('Hygiene Data'!$G$11,0,10*ROW('Hygiene Data'!G64))="","",OFFSET('Hygiene Data'!$G$11,0,10*ROW('Hygiene Data'!G64)))</f>
        <v/>
      </c>
      <c r="DY70" s="271" t="str">
        <f ca="true">+IF(OFFSET('Hygiene Data'!$G$12,0,10*ROW('Hygiene Data'!G64))="","",OFFSET('Hygiene Data'!$G$12,0,10*ROW('Hygiene Data'!G64)))</f>
        <v/>
      </c>
      <c r="DZ70" s="271" t="str">
        <f ca="true">+IF(OFFSET('Hygiene Data'!$G$13,0,10*ROW('Hygiene Data'!G64))="","",OFFSET('Hygiene Data'!$G$13,0,10*ROW('Hygiene Data'!G64)))</f>
        <v/>
      </c>
      <c r="EA70" s="271" t="str">
        <f ca="true">+IF(OFFSET('Hygiene Data'!$H$11,0,10*ROW('Hygiene Data'!H64))="","",OFFSET('Hygiene Data'!$H$11,0,10*ROW('Hygiene Data'!H64)))</f>
        <v/>
      </c>
      <c r="EB70" s="271" t="str">
        <f ca="true">+IF(OFFSET('Hygiene Data'!$H$12,0,10*ROW('Hygiene Data'!H64))="","",OFFSET('Hygiene Data'!$H$12,0,10*ROW('Hygiene Data'!H64)))</f>
        <v/>
      </c>
      <c r="EC70" s="271" t="str">
        <f ca="true">+IF(OFFSET('Hygiene Data'!$H$13,0,10*ROW('Hygiene Data'!H64))="","",OFFSET('Hygiene Data'!$H$13,0,10*ROW('Hygiene Data'!H64)))</f>
        <v/>
      </c>
      <c r="ED70" s="271" t="str">
        <f ca="true">+IF(OFFSET('Hygiene Data'!$I$11,0,10*ROW('Hygiene Data'!I64))="","",OFFSET('Hygiene Data'!$I$11,0,10*ROW('Hygiene Data'!I64)))</f>
        <v/>
      </c>
      <c r="EE70" s="271" t="str">
        <f ca="true">+IF(OFFSET('Hygiene Data'!$I$12,0,10*ROW('Hygiene Data'!I64))="","",OFFSET('Hygiene Data'!$I$12,0,10*ROW('Hygiene Data'!I64)))</f>
        <v/>
      </c>
      <c r="EF70" s="271" t="str">
        <f ca="true">+IF(OFFSET('Hygiene Data'!$I$13,0,10*ROW('Hygiene Data'!I64))="","",OFFSET('Hygiene Data'!$I$13,0,10*ROW('Hygiene Data'!I64)))</f>
        <v/>
      </c>
    </row>
    <row xmlns:x14ac="http://schemas.microsoft.com/office/spreadsheetml/2009/9/ac" r="71" x14ac:dyDescent="0.2">
      <c r="A71" s="35" t="str">
        <f ca="true">+IF(OFFSET('Water Data'!$B$2,0,10*ROW('Water Data'!E65))="","",OFFSET('Water Data'!$B$2,0,10*ROW('Water Data'!E65)))</f>
        <v/>
      </c>
      <c r="B71" s="35" t="str">
        <f ca="true">+IF(OFFSET('Water Data'!$C$2,0,10*ROW('Water Data'!F65))="","",OFFSET('Water Data'!$C$2,0,10*ROW('Water Data'!F65)))</f>
        <v/>
      </c>
      <c r="C71" s="327" t="str">
        <f t="shared" ref="C71:C134" ca="true" si="1">+IF(ISNUMBER(VALUE(MID(A71,5,4))), VALUE(MID(A71, 5,4)),"")</f>
        <v/>
      </c>
      <c r="D71" s="91"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1"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1"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1"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1"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1"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1"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1"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1"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1"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1"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1"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1"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1"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1"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1"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1"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1"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2"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2"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2"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2"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2"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2"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2"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2"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2"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2"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2"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2"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2"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2"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2"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2"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2"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2"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2"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2"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2"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2"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2"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2"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2"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2"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2"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2"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2"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2"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3"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3"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3"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3"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3"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3"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3"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3"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3"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3"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3"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3"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3"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3"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3"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3"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3"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3"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1"/>
      <c r="BS71" s="271" t="str">
        <f ca="true">+IF(OFFSET('Water Data'!$D$27,0,10*ROW('Water Data'!D65))="","",OFFSET('Water Data'!$D$27,0,10*ROW('Water Data'!D65)))</f>
        <v/>
      </c>
      <c r="BT71" s="271" t="str">
        <f ca="true">+IF(OFFSET('Water Data'!$D$28,0,10*ROW('Water Data'!D65))="","",OFFSET('Water Data'!$D$28,0,10*ROW('Water Data'!D65)))</f>
        <v/>
      </c>
      <c r="BU71" s="271" t="str">
        <f ca="true">+IF(OFFSET('Water Data'!$D$29,0,10*ROW('Water Data'!D65))="","",OFFSET('Water Data'!$D$29,0,10*ROW('Water Data'!D65)))</f>
        <v/>
      </c>
      <c r="BV71" s="271" t="str">
        <f ca="true">+IF(OFFSET('Water Data'!$E$27,0,10*ROW('Water Data'!E65))="","",OFFSET('Water Data'!$E$27,0,10*ROW('Water Data'!E65)))</f>
        <v/>
      </c>
      <c r="BW71" s="271" t="str">
        <f ca="true">+IF(OFFSET('Water Data'!$E$28,0,10*ROW('Water Data'!E65))="","",OFFSET('Water Data'!$E$28,0,10*ROW('Water Data'!E65)))</f>
        <v/>
      </c>
      <c r="BX71" s="271" t="str">
        <f ca="true">+IF(OFFSET('Water Data'!$E$29,0,10*ROW('Water Data'!E65))="","",OFFSET('Water Data'!$E$29,0,10*ROW('Water Data'!E65)))</f>
        <v/>
      </c>
      <c r="BY71" s="271" t="str">
        <f ca="true">+IF(OFFSET('Water Data'!$F$27,0,10*ROW('Water Data'!F65))="","",OFFSET('Water Data'!$F$27,0,10*ROW('Water Data'!F65)))</f>
        <v/>
      </c>
      <c r="BZ71" s="271" t="str">
        <f ca="true">+IF(OFFSET('Water Data'!$F$28,0,10*ROW('Water Data'!F65))="","",OFFSET('Water Data'!$F$28,0,10*ROW('Water Data'!F65)))</f>
        <v/>
      </c>
      <c r="CA71" s="271" t="str">
        <f ca="true">+IF(OFFSET('Water Data'!$F$29,0,10*ROW('Water Data'!F65))="","",OFFSET('Water Data'!$F$29,0,10*ROW('Water Data'!F65)))</f>
        <v/>
      </c>
      <c r="CB71" s="271" t="str">
        <f ca="true">+IF(OFFSET('Water Data'!$G$27,0,10*ROW('Water Data'!G65))="","",OFFSET('Water Data'!$G$27,0,10*ROW('Water Data'!G65)))</f>
        <v/>
      </c>
      <c r="CC71" s="271" t="str">
        <f ca="true">+IF(OFFSET('Water Data'!$G$28,0,10*ROW('Water Data'!G65))="","",OFFSET('Water Data'!$G$28,0,10*ROW('Water Data'!G65)))</f>
        <v/>
      </c>
      <c r="CD71" s="271" t="str">
        <f ca="true">+IF(OFFSET('Water Data'!$G$29,0,10*ROW('Water Data'!G65))="","",OFFSET('Water Data'!$G$29,0,10*ROW('Water Data'!G65)))</f>
        <v/>
      </c>
      <c r="CE71" s="271" t="str">
        <f ca="true">+IF(OFFSET('Water Data'!$H$27,0,10*ROW('Water Data'!H65))="","",OFFSET('Water Data'!$H$27,0,10*ROW('Water Data'!H65)))</f>
        <v/>
      </c>
      <c r="CF71" s="271" t="str">
        <f ca="true">+IF(OFFSET('Water Data'!$H$28,0,10*ROW('Water Data'!H65))="","",OFFSET('Water Data'!$H$28,0,10*ROW('Water Data'!H65)))</f>
        <v/>
      </c>
      <c r="CG71" s="271" t="str">
        <f ca="true">+IF(OFFSET('Water Data'!$H$29,0,10*ROW('Water Data'!H65))="","",OFFSET('Water Data'!$H$29,0,10*ROW('Water Data'!H65)))</f>
        <v/>
      </c>
      <c r="CH71" s="271" t="str">
        <f ca="true">+IF(OFFSET('Water Data'!$I$27,0,10*ROW('Water Data'!I65))="","",OFFSET('Water Data'!$I$27,0,10*ROW('Water Data'!I65)))</f>
        <v/>
      </c>
      <c r="CI71" s="271" t="str">
        <f ca="true">+IF(OFFSET('Water Data'!$I$28,0,10*ROW('Water Data'!I65))="","",OFFSET('Water Data'!$I$28,0,10*ROW('Water Data'!I65)))</f>
        <v/>
      </c>
      <c r="CJ71" s="271" t="str">
        <f ca="true">+IF(OFFSET('Water Data'!$I$29,0,10*ROW('Water Data'!I65))="","",OFFSET('Water Data'!$I$29,0,10*ROW('Water Data'!I65)))</f>
        <v/>
      </c>
      <c r="CK71" s="271" t="str">
        <f ca="true">+IF(OFFSET('Sanitation Data'!$D$28,0,10*ROW('Sanitation Data'!D65))="","",OFFSET('Sanitation Data'!$D$28,0,10*ROW('Sanitation Data'!D65)))</f>
        <v/>
      </c>
      <c r="CL71" s="271" t="str">
        <f ca="true">+IF(OFFSET('Sanitation Data'!$D$29,0,10*ROW('Sanitation Data'!D65))="","",OFFSET('Sanitation Data'!$D$29,0,10*ROW('Sanitation Data'!D65)))</f>
        <v/>
      </c>
      <c r="CM71" s="271" t="str">
        <f ca="true">+IF(OFFSET('Sanitation Data'!$D$30,0,10*ROW('Sanitation Data'!D65))="","",OFFSET('Sanitation Data'!$D$30,0,10*ROW('Sanitation Data'!D65)))</f>
        <v/>
      </c>
      <c r="CN71" s="271" t="str">
        <f ca="true">+IF(OFFSET('Sanitation Data'!$D$31,0,10*ROW('Sanitation Data'!D65))="","",OFFSET('Sanitation Data'!$D$31,0,10*ROW('Sanitation Data'!D65)))</f>
        <v/>
      </c>
      <c r="CO71" s="271" t="str">
        <f ca="true">+IF(OFFSET('Sanitation Data'!$D$32,0,10*ROW('Sanitation Data'!D65))="","",OFFSET('Sanitation Data'!$D$32,0,10*ROW('Sanitation Data'!D65)))</f>
        <v/>
      </c>
      <c r="CP71" s="271" t="str">
        <f ca="true">+IF(OFFSET('Sanitation Data'!$E$28,0,10*ROW('Sanitation Data'!E65))="","",OFFSET('Sanitation Data'!$E$28,0,10*ROW('Sanitation Data'!E65)))</f>
        <v/>
      </c>
      <c r="CQ71" s="271" t="str">
        <f ca="true">+IF(OFFSET('Sanitation Data'!$E$29,0,10*ROW('Sanitation Data'!E65))="","",OFFSET('Sanitation Data'!$E$29,0,10*ROW('Sanitation Data'!E65)))</f>
        <v/>
      </c>
      <c r="CR71" s="271" t="str">
        <f ca="true">+IF(OFFSET('Sanitation Data'!$E$30,0,10*ROW('Sanitation Data'!E65))="","",OFFSET('Sanitation Data'!$E$30,0,10*ROW('Sanitation Data'!E65)))</f>
        <v/>
      </c>
      <c r="CS71" s="271" t="str">
        <f ca="true">+IF(OFFSET('Sanitation Data'!$E$31,0,10*ROW('Sanitation Data'!E65))="","",OFFSET('Sanitation Data'!$E$31,0,10*ROW('Sanitation Data'!E65)))</f>
        <v/>
      </c>
      <c r="CT71" s="271" t="str">
        <f ca="true">+IF(OFFSET('Sanitation Data'!$E$32,0,10*ROW('Sanitation Data'!E65))="","",OFFSET('Sanitation Data'!$E$32,0,10*ROW('Sanitation Data'!E65)))</f>
        <v/>
      </c>
      <c r="CU71" s="271" t="str">
        <f ca="true">+IF(OFFSET('Sanitation Data'!$F$28,0,10*ROW('Sanitation Data'!F65))="","",OFFSET('Sanitation Data'!$F$28,0,10*ROW('Sanitation Data'!F65)))</f>
        <v/>
      </c>
      <c r="CV71" s="271" t="str">
        <f ca="true">+IF(OFFSET('Sanitation Data'!$F$29,0,10*ROW('Sanitation Data'!F65))="","",OFFSET('Sanitation Data'!$F$29,0,10*ROW('Sanitation Data'!F65)))</f>
        <v/>
      </c>
      <c r="CW71" s="271" t="str">
        <f ca="true">+IF(OFFSET('Sanitation Data'!$F$30,0,10*ROW('Sanitation Data'!F65))="","",OFFSET('Sanitation Data'!$F$30,0,10*ROW('Sanitation Data'!F65)))</f>
        <v/>
      </c>
      <c r="CX71" s="271" t="str">
        <f ca="true">+IF(OFFSET('Sanitation Data'!$F$31,0,10*ROW('Sanitation Data'!F65))="","",OFFSET('Sanitation Data'!$F$31,0,10*ROW('Sanitation Data'!F65)))</f>
        <v/>
      </c>
      <c r="CY71" s="271" t="str">
        <f ca="true">+IF(OFFSET('Sanitation Data'!$F$32,0,10*ROW('Sanitation Data'!F65))="","",OFFSET('Sanitation Data'!$F$32,0,10*ROW('Sanitation Data'!F65)))</f>
        <v/>
      </c>
      <c r="CZ71" s="271" t="str">
        <f ca="true">+IF(OFFSET('Sanitation Data'!$G$28,0,10*ROW('Sanitation Data'!G65))="","",OFFSET('Sanitation Data'!$G$28,0,10*ROW('Sanitation Data'!G65)))</f>
        <v/>
      </c>
      <c r="DA71" s="271" t="str">
        <f ca="true">+IF(OFFSET('Sanitation Data'!$G$29,0,10*ROW('Sanitation Data'!G65))="","",OFFSET('Sanitation Data'!$G$29,0,10*ROW('Sanitation Data'!G65)))</f>
        <v/>
      </c>
      <c r="DB71" s="271" t="str">
        <f ca="true">+IF(OFFSET('Sanitation Data'!$G$30,0,10*ROW('Sanitation Data'!G65))="","",OFFSET('Sanitation Data'!$G$30,0,10*ROW('Sanitation Data'!G65)))</f>
        <v/>
      </c>
      <c r="DC71" s="271" t="str">
        <f ca="true">+IF(OFFSET('Sanitation Data'!$G$31,0,10*ROW('Sanitation Data'!G65))="","",OFFSET('Sanitation Data'!$G$31,0,10*ROW('Sanitation Data'!G65)))</f>
        <v/>
      </c>
      <c r="DD71" s="271" t="str">
        <f ca="true">+IF(OFFSET('Sanitation Data'!$G$32,0,10*ROW('Sanitation Data'!G65))="","",OFFSET('Sanitation Data'!$G$32,0,10*ROW('Sanitation Data'!G65)))</f>
        <v/>
      </c>
      <c r="DE71" s="271" t="str">
        <f ca="true">+IF(OFFSET('Sanitation Data'!$H$28,0,10*ROW('Sanitation Data'!H65))="","",OFFSET('Sanitation Data'!$H$28,0,10*ROW('Sanitation Data'!H65)))</f>
        <v/>
      </c>
      <c r="DF71" s="271" t="str">
        <f ca="true">+IF(OFFSET('Sanitation Data'!$H$29,0,10*ROW('Sanitation Data'!H65))="","",OFFSET('Sanitation Data'!$H$29,0,10*ROW('Sanitation Data'!H65)))</f>
        <v/>
      </c>
      <c r="DG71" s="271" t="str">
        <f ca="true">+IF(OFFSET('Sanitation Data'!$H$30,0,10*ROW('Sanitation Data'!H65))="","",OFFSET('Sanitation Data'!$H$30,0,10*ROW('Sanitation Data'!H65)))</f>
        <v/>
      </c>
      <c r="DH71" s="271" t="str">
        <f ca="true">+IF(OFFSET('Sanitation Data'!$H$31,0,10*ROW('Sanitation Data'!H65))="","",OFFSET('Sanitation Data'!$H$31,0,10*ROW('Sanitation Data'!H65)))</f>
        <v/>
      </c>
      <c r="DI71" s="271" t="str">
        <f ca="true">+IF(OFFSET('Sanitation Data'!$H$32,0,10*ROW('Sanitation Data'!H65))="","",OFFSET('Sanitation Data'!$H$32,0,10*ROW('Sanitation Data'!H65)))</f>
        <v/>
      </c>
      <c r="DJ71" s="271" t="str">
        <f ca="true">+IF(OFFSET('Sanitation Data'!$I$28,0,10*ROW('Sanitation Data'!I65))="","",OFFSET('Sanitation Data'!$I$28,0,10*ROW('Sanitation Data'!I65)))</f>
        <v/>
      </c>
      <c r="DK71" s="271" t="str">
        <f ca="true">+IF(OFFSET('Sanitation Data'!$I$29,0,10*ROW('Sanitation Data'!I65))="","",OFFSET('Sanitation Data'!$I$29,0,10*ROW('Sanitation Data'!I65)))</f>
        <v/>
      </c>
      <c r="DL71" s="271" t="str">
        <f ca="true">+IF(OFFSET('Sanitation Data'!$I$30,0,10*ROW('Sanitation Data'!I65))="","",OFFSET('Sanitation Data'!$I$30,0,10*ROW('Sanitation Data'!I65)))</f>
        <v/>
      </c>
      <c r="DM71" s="271" t="str">
        <f ca="true">+IF(OFFSET('Sanitation Data'!$I$31,0,10*ROW('Sanitation Data'!I65))="","",OFFSET('Sanitation Data'!$I$31,0,10*ROW('Sanitation Data'!I65)))</f>
        <v/>
      </c>
      <c r="DN71" s="271" t="str">
        <f ca="true">+IF(OFFSET('Sanitation Data'!$I$32,0,10*ROW('Sanitation Data'!I65))="","",OFFSET('Sanitation Data'!$I$32,0,10*ROW('Sanitation Data'!I65)))</f>
        <v/>
      </c>
      <c r="DO71" s="271" t="str">
        <f ca="true">+IF(OFFSET('Hygiene Data'!$D$11,0,10*ROW('Hygiene Data'!D65))="","",OFFSET('Hygiene Data'!$D$11,0,10*ROW('Hygiene Data'!D65)))</f>
        <v/>
      </c>
      <c r="DP71" s="271" t="str">
        <f ca="true">+IF(OFFSET('Hygiene Data'!$D$12,0,10*ROW('Hygiene Data'!D65))="","",OFFSET('Hygiene Data'!$D$12,0,10*ROW('Hygiene Data'!D65)))</f>
        <v/>
      </c>
      <c r="DQ71" s="271" t="str">
        <f ca="true">+IF(OFFSET('Hygiene Data'!$D$13,0,10*ROW('Hygiene Data'!D65))="","",OFFSET('Hygiene Data'!$D$13,0,10*ROW('Hygiene Data'!D65)))</f>
        <v/>
      </c>
      <c r="DR71" s="271" t="str">
        <f ca="true">+IF(OFFSET('Hygiene Data'!$E$11,0,10*ROW('Hygiene Data'!E65))="","",OFFSET('Hygiene Data'!$E$11,0,10*ROW('Hygiene Data'!E65)))</f>
        <v/>
      </c>
      <c r="DS71" s="271" t="str">
        <f ca="true">+IF(OFFSET('Hygiene Data'!$E$12,0,10*ROW('Hygiene Data'!E65))="","",OFFSET('Hygiene Data'!$E$12,0,10*ROW('Hygiene Data'!E65)))</f>
        <v/>
      </c>
      <c r="DT71" s="271" t="str">
        <f ca="true">+IF(OFFSET('Hygiene Data'!$E$13,0,10*ROW('Hygiene Data'!E65))="","",OFFSET('Hygiene Data'!$E$13,0,10*ROW('Hygiene Data'!E65)))</f>
        <v/>
      </c>
      <c r="DU71" s="271" t="str">
        <f ca="true">+IF(OFFSET('Hygiene Data'!$F$11,0,10*ROW('Hygiene Data'!F65))="","",OFFSET('Hygiene Data'!$F$11,0,10*ROW('Hygiene Data'!F65)))</f>
        <v/>
      </c>
      <c r="DV71" s="271" t="str">
        <f ca="true">+IF(OFFSET('Hygiene Data'!$F$12,0,10*ROW('Hygiene Data'!F65))="","",OFFSET('Hygiene Data'!$F$12,0,10*ROW('Hygiene Data'!F65)))</f>
        <v/>
      </c>
      <c r="DW71" s="271" t="str">
        <f ca="true">+IF(OFFSET('Hygiene Data'!$F$13,0,10*ROW('Hygiene Data'!F65))="","",OFFSET('Hygiene Data'!$F$13,0,10*ROW('Hygiene Data'!F65)))</f>
        <v/>
      </c>
      <c r="DX71" s="271" t="str">
        <f ca="true">+IF(OFFSET('Hygiene Data'!$G$11,0,10*ROW('Hygiene Data'!G65))="","",OFFSET('Hygiene Data'!$G$11,0,10*ROW('Hygiene Data'!G65)))</f>
        <v/>
      </c>
      <c r="DY71" s="271" t="str">
        <f ca="true">+IF(OFFSET('Hygiene Data'!$G$12,0,10*ROW('Hygiene Data'!G65))="","",OFFSET('Hygiene Data'!$G$12,0,10*ROW('Hygiene Data'!G65)))</f>
        <v/>
      </c>
      <c r="DZ71" s="271" t="str">
        <f ca="true">+IF(OFFSET('Hygiene Data'!$G$13,0,10*ROW('Hygiene Data'!G65))="","",OFFSET('Hygiene Data'!$G$13,0,10*ROW('Hygiene Data'!G65)))</f>
        <v/>
      </c>
      <c r="EA71" s="271" t="str">
        <f ca="true">+IF(OFFSET('Hygiene Data'!$H$11,0,10*ROW('Hygiene Data'!H65))="","",OFFSET('Hygiene Data'!$H$11,0,10*ROW('Hygiene Data'!H65)))</f>
        <v/>
      </c>
      <c r="EB71" s="271" t="str">
        <f ca="true">+IF(OFFSET('Hygiene Data'!$H$12,0,10*ROW('Hygiene Data'!H65))="","",OFFSET('Hygiene Data'!$H$12,0,10*ROW('Hygiene Data'!H65)))</f>
        <v/>
      </c>
      <c r="EC71" s="271" t="str">
        <f ca="true">+IF(OFFSET('Hygiene Data'!$H$13,0,10*ROW('Hygiene Data'!H65))="","",OFFSET('Hygiene Data'!$H$13,0,10*ROW('Hygiene Data'!H65)))</f>
        <v/>
      </c>
      <c r="ED71" s="271" t="str">
        <f ca="true">+IF(OFFSET('Hygiene Data'!$I$11,0,10*ROW('Hygiene Data'!I65))="","",OFFSET('Hygiene Data'!$I$11,0,10*ROW('Hygiene Data'!I65)))</f>
        <v/>
      </c>
      <c r="EE71" s="271" t="str">
        <f ca="true">+IF(OFFSET('Hygiene Data'!$I$12,0,10*ROW('Hygiene Data'!I65))="","",OFFSET('Hygiene Data'!$I$12,0,10*ROW('Hygiene Data'!I65)))</f>
        <v/>
      </c>
      <c r="EF71" s="271" t="str">
        <f ca="true">+IF(OFFSET('Hygiene Data'!$I$13,0,10*ROW('Hygiene Data'!I65))="","",OFFSET('Hygiene Data'!$I$13,0,10*ROW('Hygiene Data'!I65)))</f>
        <v/>
      </c>
    </row>
    <row xmlns:x14ac="http://schemas.microsoft.com/office/spreadsheetml/2009/9/ac" r="72" x14ac:dyDescent="0.2">
      <c r="A72" s="35" t="str">
        <f ca="true">+IF(OFFSET('Water Data'!$B$2,0,10*ROW('Water Data'!E66))="","",OFFSET('Water Data'!$B$2,0,10*ROW('Water Data'!E66)))</f>
        <v/>
      </c>
      <c r="B72" s="35" t="str">
        <f ca="true">+IF(OFFSET('Water Data'!$C$2,0,10*ROW('Water Data'!F66))="","",OFFSET('Water Data'!$C$2,0,10*ROW('Water Data'!F66)))</f>
        <v/>
      </c>
      <c r="C72" s="327" t="str">
        <f t="shared" ca="true" si="1"/>
        <v/>
      </c>
      <c r="D72" s="91"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1"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1"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1"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1"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1"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1"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1"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1"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1"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1"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1"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1"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1"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1"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1"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1"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1"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2"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2"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2"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2"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2"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2"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2"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2"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2"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2"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2"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2"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2"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2"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2"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2"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2"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2"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2"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2"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2"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2"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2"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2"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2"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2"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2"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2"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2"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2"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3"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3"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3"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3"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3"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3"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3"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3"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3"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3"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3"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3"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3"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3"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3"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3"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3"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3"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1"/>
      <c r="BS72" s="271" t="str">
        <f ca="true">+IF(OFFSET('Water Data'!$D$27,0,10*ROW('Water Data'!D66))="","",OFFSET('Water Data'!$D$27,0,10*ROW('Water Data'!D66)))</f>
        <v/>
      </c>
      <c r="BT72" s="271" t="str">
        <f ca="true">+IF(OFFSET('Water Data'!$D$28,0,10*ROW('Water Data'!D66))="","",OFFSET('Water Data'!$D$28,0,10*ROW('Water Data'!D66)))</f>
        <v/>
      </c>
      <c r="BU72" s="271" t="str">
        <f ca="true">+IF(OFFSET('Water Data'!$D$29,0,10*ROW('Water Data'!D66))="","",OFFSET('Water Data'!$D$29,0,10*ROW('Water Data'!D66)))</f>
        <v/>
      </c>
      <c r="BV72" s="271" t="str">
        <f ca="true">+IF(OFFSET('Water Data'!$E$27,0,10*ROW('Water Data'!E66))="","",OFFSET('Water Data'!$E$27,0,10*ROW('Water Data'!E66)))</f>
        <v/>
      </c>
      <c r="BW72" s="271" t="str">
        <f ca="true">+IF(OFFSET('Water Data'!$E$28,0,10*ROW('Water Data'!E66))="","",OFFSET('Water Data'!$E$28,0,10*ROW('Water Data'!E66)))</f>
        <v/>
      </c>
      <c r="BX72" s="271" t="str">
        <f ca="true">+IF(OFFSET('Water Data'!$E$29,0,10*ROW('Water Data'!E66))="","",OFFSET('Water Data'!$E$29,0,10*ROW('Water Data'!E66)))</f>
        <v/>
      </c>
      <c r="BY72" s="271" t="str">
        <f ca="true">+IF(OFFSET('Water Data'!$F$27,0,10*ROW('Water Data'!F66))="","",OFFSET('Water Data'!$F$27,0,10*ROW('Water Data'!F66)))</f>
        <v/>
      </c>
      <c r="BZ72" s="271" t="str">
        <f ca="true">+IF(OFFSET('Water Data'!$F$28,0,10*ROW('Water Data'!F66))="","",OFFSET('Water Data'!$F$28,0,10*ROW('Water Data'!F66)))</f>
        <v/>
      </c>
      <c r="CA72" s="271" t="str">
        <f ca="true">+IF(OFFSET('Water Data'!$F$29,0,10*ROW('Water Data'!F66))="","",OFFSET('Water Data'!$F$29,0,10*ROW('Water Data'!F66)))</f>
        <v/>
      </c>
      <c r="CB72" s="271" t="str">
        <f ca="true">+IF(OFFSET('Water Data'!$G$27,0,10*ROW('Water Data'!G66))="","",OFFSET('Water Data'!$G$27,0,10*ROW('Water Data'!G66)))</f>
        <v/>
      </c>
      <c r="CC72" s="271" t="str">
        <f ca="true">+IF(OFFSET('Water Data'!$G$28,0,10*ROW('Water Data'!G66))="","",OFFSET('Water Data'!$G$28,0,10*ROW('Water Data'!G66)))</f>
        <v/>
      </c>
      <c r="CD72" s="271" t="str">
        <f ca="true">+IF(OFFSET('Water Data'!$G$29,0,10*ROW('Water Data'!G66))="","",OFFSET('Water Data'!$G$29,0,10*ROW('Water Data'!G66)))</f>
        <v/>
      </c>
      <c r="CE72" s="271" t="str">
        <f ca="true">+IF(OFFSET('Water Data'!$H$27,0,10*ROW('Water Data'!H66))="","",OFFSET('Water Data'!$H$27,0,10*ROW('Water Data'!H66)))</f>
        <v/>
      </c>
      <c r="CF72" s="271" t="str">
        <f ca="true">+IF(OFFSET('Water Data'!$H$28,0,10*ROW('Water Data'!H66))="","",OFFSET('Water Data'!$H$28,0,10*ROW('Water Data'!H66)))</f>
        <v/>
      </c>
      <c r="CG72" s="271" t="str">
        <f ca="true">+IF(OFFSET('Water Data'!$H$29,0,10*ROW('Water Data'!H66))="","",OFFSET('Water Data'!$H$29,0,10*ROW('Water Data'!H66)))</f>
        <v/>
      </c>
      <c r="CH72" s="271" t="str">
        <f ca="true">+IF(OFFSET('Water Data'!$I$27,0,10*ROW('Water Data'!I66))="","",OFFSET('Water Data'!$I$27,0,10*ROW('Water Data'!I66)))</f>
        <v/>
      </c>
      <c r="CI72" s="271" t="str">
        <f ca="true">+IF(OFFSET('Water Data'!$I$28,0,10*ROW('Water Data'!I66))="","",OFFSET('Water Data'!$I$28,0,10*ROW('Water Data'!I66)))</f>
        <v/>
      </c>
      <c r="CJ72" s="271" t="str">
        <f ca="true">+IF(OFFSET('Water Data'!$I$29,0,10*ROW('Water Data'!I66))="","",OFFSET('Water Data'!$I$29,0,10*ROW('Water Data'!I66)))</f>
        <v/>
      </c>
      <c r="CK72" s="271" t="str">
        <f ca="true">+IF(OFFSET('Sanitation Data'!$D$28,0,10*ROW('Sanitation Data'!D66))="","",OFFSET('Sanitation Data'!$D$28,0,10*ROW('Sanitation Data'!D66)))</f>
        <v/>
      </c>
      <c r="CL72" s="271" t="str">
        <f ca="true">+IF(OFFSET('Sanitation Data'!$D$29,0,10*ROW('Sanitation Data'!D66))="","",OFFSET('Sanitation Data'!$D$29,0,10*ROW('Sanitation Data'!D66)))</f>
        <v/>
      </c>
      <c r="CM72" s="271" t="str">
        <f ca="true">+IF(OFFSET('Sanitation Data'!$D$30,0,10*ROW('Sanitation Data'!D66))="","",OFFSET('Sanitation Data'!$D$30,0,10*ROW('Sanitation Data'!D66)))</f>
        <v/>
      </c>
      <c r="CN72" s="271" t="str">
        <f ca="true">+IF(OFFSET('Sanitation Data'!$D$31,0,10*ROW('Sanitation Data'!D66))="","",OFFSET('Sanitation Data'!$D$31,0,10*ROW('Sanitation Data'!D66)))</f>
        <v/>
      </c>
      <c r="CO72" s="271" t="str">
        <f ca="true">+IF(OFFSET('Sanitation Data'!$D$32,0,10*ROW('Sanitation Data'!D66))="","",OFFSET('Sanitation Data'!$D$32,0,10*ROW('Sanitation Data'!D66)))</f>
        <v/>
      </c>
      <c r="CP72" s="271" t="str">
        <f ca="true">+IF(OFFSET('Sanitation Data'!$E$28,0,10*ROW('Sanitation Data'!E66))="","",OFFSET('Sanitation Data'!$E$28,0,10*ROW('Sanitation Data'!E66)))</f>
        <v/>
      </c>
      <c r="CQ72" s="271" t="str">
        <f ca="true">+IF(OFFSET('Sanitation Data'!$E$29,0,10*ROW('Sanitation Data'!E66))="","",OFFSET('Sanitation Data'!$E$29,0,10*ROW('Sanitation Data'!E66)))</f>
        <v/>
      </c>
      <c r="CR72" s="271" t="str">
        <f ca="true">+IF(OFFSET('Sanitation Data'!$E$30,0,10*ROW('Sanitation Data'!E66))="","",OFFSET('Sanitation Data'!$E$30,0,10*ROW('Sanitation Data'!E66)))</f>
        <v/>
      </c>
      <c r="CS72" s="271" t="str">
        <f ca="true">+IF(OFFSET('Sanitation Data'!$E$31,0,10*ROW('Sanitation Data'!E66))="","",OFFSET('Sanitation Data'!$E$31,0,10*ROW('Sanitation Data'!E66)))</f>
        <v/>
      </c>
      <c r="CT72" s="271" t="str">
        <f ca="true">+IF(OFFSET('Sanitation Data'!$E$32,0,10*ROW('Sanitation Data'!E66))="","",OFFSET('Sanitation Data'!$E$32,0,10*ROW('Sanitation Data'!E66)))</f>
        <v/>
      </c>
      <c r="CU72" s="271" t="str">
        <f ca="true">+IF(OFFSET('Sanitation Data'!$F$28,0,10*ROW('Sanitation Data'!F66))="","",OFFSET('Sanitation Data'!$F$28,0,10*ROW('Sanitation Data'!F66)))</f>
        <v/>
      </c>
      <c r="CV72" s="271" t="str">
        <f ca="true">+IF(OFFSET('Sanitation Data'!$F$29,0,10*ROW('Sanitation Data'!F66))="","",OFFSET('Sanitation Data'!$F$29,0,10*ROW('Sanitation Data'!F66)))</f>
        <v/>
      </c>
      <c r="CW72" s="271" t="str">
        <f ca="true">+IF(OFFSET('Sanitation Data'!$F$30,0,10*ROW('Sanitation Data'!F66))="","",OFFSET('Sanitation Data'!$F$30,0,10*ROW('Sanitation Data'!F66)))</f>
        <v/>
      </c>
      <c r="CX72" s="271" t="str">
        <f ca="true">+IF(OFFSET('Sanitation Data'!$F$31,0,10*ROW('Sanitation Data'!F66))="","",OFFSET('Sanitation Data'!$F$31,0,10*ROW('Sanitation Data'!F66)))</f>
        <v/>
      </c>
      <c r="CY72" s="271" t="str">
        <f ca="true">+IF(OFFSET('Sanitation Data'!$F$32,0,10*ROW('Sanitation Data'!F66))="","",OFFSET('Sanitation Data'!$F$32,0,10*ROW('Sanitation Data'!F66)))</f>
        <v/>
      </c>
      <c r="CZ72" s="271" t="str">
        <f ca="true">+IF(OFFSET('Sanitation Data'!$G$28,0,10*ROW('Sanitation Data'!G66))="","",OFFSET('Sanitation Data'!$G$28,0,10*ROW('Sanitation Data'!G66)))</f>
        <v/>
      </c>
      <c r="DA72" s="271" t="str">
        <f ca="true">+IF(OFFSET('Sanitation Data'!$G$29,0,10*ROW('Sanitation Data'!G66))="","",OFFSET('Sanitation Data'!$G$29,0,10*ROW('Sanitation Data'!G66)))</f>
        <v/>
      </c>
      <c r="DB72" s="271" t="str">
        <f ca="true">+IF(OFFSET('Sanitation Data'!$G$30,0,10*ROW('Sanitation Data'!G66))="","",OFFSET('Sanitation Data'!$G$30,0,10*ROW('Sanitation Data'!G66)))</f>
        <v/>
      </c>
      <c r="DC72" s="271" t="str">
        <f ca="true">+IF(OFFSET('Sanitation Data'!$G$31,0,10*ROW('Sanitation Data'!G66))="","",OFFSET('Sanitation Data'!$G$31,0,10*ROW('Sanitation Data'!G66)))</f>
        <v/>
      </c>
      <c r="DD72" s="271" t="str">
        <f ca="true">+IF(OFFSET('Sanitation Data'!$G$32,0,10*ROW('Sanitation Data'!G66))="","",OFFSET('Sanitation Data'!$G$32,0,10*ROW('Sanitation Data'!G66)))</f>
        <v/>
      </c>
      <c r="DE72" s="271" t="str">
        <f ca="true">+IF(OFFSET('Sanitation Data'!$H$28,0,10*ROW('Sanitation Data'!H66))="","",OFFSET('Sanitation Data'!$H$28,0,10*ROW('Sanitation Data'!H66)))</f>
        <v/>
      </c>
      <c r="DF72" s="271" t="str">
        <f ca="true">+IF(OFFSET('Sanitation Data'!$H$29,0,10*ROW('Sanitation Data'!H66))="","",OFFSET('Sanitation Data'!$H$29,0,10*ROW('Sanitation Data'!H66)))</f>
        <v/>
      </c>
      <c r="DG72" s="271" t="str">
        <f ca="true">+IF(OFFSET('Sanitation Data'!$H$30,0,10*ROW('Sanitation Data'!H66))="","",OFFSET('Sanitation Data'!$H$30,0,10*ROW('Sanitation Data'!H66)))</f>
        <v/>
      </c>
      <c r="DH72" s="271" t="str">
        <f ca="true">+IF(OFFSET('Sanitation Data'!$H$31,0,10*ROW('Sanitation Data'!H66))="","",OFFSET('Sanitation Data'!$H$31,0,10*ROW('Sanitation Data'!H66)))</f>
        <v/>
      </c>
      <c r="DI72" s="271" t="str">
        <f ca="true">+IF(OFFSET('Sanitation Data'!$H$32,0,10*ROW('Sanitation Data'!H66))="","",OFFSET('Sanitation Data'!$H$32,0,10*ROW('Sanitation Data'!H66)))</f>
        <v/>
      </c>
      <c r="DJ72" s="271" t="str">
        <f ca="true">+IF(OFFSET('Sanitation Data'!$I$28,0,10*ROW('Sanitation Data'!I66))="","",OFFSET('Sanitation Data'!$I$28,0,10*ROW('Sanitation Data'!I66)))</f>
        <v/>
      </c>
      <c r="DK72" s="271" t="str">
        <f ca="true">+IF(OFFSET('Sanitation Data'!$I$29,0,10*ROW('Sanitation Data'!I66))="","",OFFSET('Sanitation Data'!$I$29,0,10*ROW('Sanitation Data'!I66)))</f>
        <v/>
      </c>
      <c r="DL72" s="271" t="str">
        <f ca="true">+IF(OFFSET('Sanitation Data'!$I$30,0,10*ROW('Sanitation Data'!I66))="","",OFFSET('Sanitation Data'!$I$30,0,10*ROW('Sanitation Data'!I66)))</f>
        <v/>
      </c>
      <c r="DM72" s="271" t="str">
        <f ca="true">+IF(OFFSET('Sanitation Data'!$I$31,0,10*ROW('Sanitation Data'!I66))="","",OFFSET('Sanitation Data'!$I$31,0,10*ROW('Sanitation Data'!I66)))</f>
        <v/>
      </c>
      <c r="DN72" s="271" t="str">
        <f ca="true">+IF(OFFSET('Sanitation Data'!$I$32,0,10*ROW('Sanitation Data'!I66))="","",OFFSET('Sanitation Data'!$I$32,0,10*ROW('Sanitation Data'!I66)))</f>
        <v/>
      </c>
      <c r="DO72" s="271" t="str">
        <f ca="true">+IF(OFFSET('Hygiene Data'!$D$11,0,10*ROW('Hygiene Data'!D66))="","",OFFSET('Hygiene Data'!$D$11,0,10*ROW('Hygiene Data'!D66)))</f>
        <v/>
      </c>
      <c r="DP72" s="271" t="str">
        <f ca="true">+IF(OFFSET('Hygiene Data'!$D$12,0,10*ROW('Hygiene Data'!D66))="","",OFFSET('Hygiene Data'!$D$12,0,10*ROW('Hygiene Data'!D66)))</f>
        <v/>
      </c>
      <c r="DQ72" s="271" t="str">
        <f ca="true">+IF(OFFSET('Hygiene Data'!$D$13,0,10*ROW('Hygiene Data'!D66))="","",OFFSET('Hygiene Data'!$D$13,0,10*ROW('Hygiene Data'!D66)))</f>
        <v/>
      </c>
      <c r="DR72" s="271" t="str">
        <f ca="true">+IF(OFFSET('Hygiene Data'!$E$11,0,10*ROW('Hygiene Data'!E66))="","",OFFSET('Hygiene Data'!$E$11,0,10*ROW('Hygiene Data'!E66)))</f>
        <v/>
      </c>
      <c r="DS72" s="271" t="str">
        <f ca="true">+IF(OFFSET('Hygiene Data'!$E$12,0,10*ROW('Hygiene Data'!E66))="","",OFFSET('Hygiene Data'!$E$12,0,10*ROW('Hygiene Data'!E66)))</f>
        <v/>
      </c>
      <c r="DT72" s="271" t="str">
        <f ca="true">+IF(OFFSET('Hygiene Data'!$E$13,0,10*ROW('Hygiene Data'!E66))="","",OFFSET('Hygiene Data'!$E$13,0,10*ROW('Hygiene Data'!E66)))</f>
        <v/>
      </c>
      <c r="DU72" s="271" t="str">
        <f ca="true">+IF(OFFSET('Hygiene Data'!$F$11,0,10*ROW('Hygiene Data'!F66))="","",OFFSET('Hygiene Data'!$F$11,0,10*ROW('Hygiene Data'!F66)))</f>
        <v/>
      </c>
      <c r="DV72" s="271" t="str">
        <f ca="true">+IF(OFFSET('Hygiene Data'!$F$12,0,10*ROW('Hygiene Data'!F66))="","",OFFSET('Hygiene Data'!$F$12,0,10*ROW('Hygiene Data'!F66)))</f>
        <v/>
      </c>
      <c r="DW72" s="271" t="str">
        <f ca="true">+IF(OFFSET('Hygiene Data'!$F$13,0,10*ROW('Hygiene Data'!F66))="","",OFFSET('Hygiene Data'!$F$13,0,10*ROW('Hygiene Data'!F66)))</f>
        <v/>
      </c>
      <c r="DX72" s="271" t="str">
        <f ca="true">+IF(OFFSET('Hygiene Data'!$G$11,0,10*ROW('Hygiene Data'!G66))="","",OFFSET('Hygiene Data'!$G$11,0,10*ROW('Hygiene Data'!G66)))</f>
        <v/>
      </c>
      <c r="DY72" s="271" t="str">
        <f ca="true">+IF(OFFSET('Hygiene Data'!$G$12,0,10*ROW('Hygiene Data'!G66))="","",OFFSET('Hygiene Data'!$G$12,0,10*ROW('Hygiene Data'!G66)))</f>
        <v/>
      </c>
      <c r="DZ72" s="271" t="str">
        <f ca="true">+IF(OFFSET('Hygiene Data'!$G$13,0,10*ROW('Hygiene Data'!G66))="","",OFFSET('Hygiene Data'!$G$13,0,10*ROW('Hygiene Data'!G66)))</f>
        <v/>
      </c>
      <c r="EA72" s="271" t="str">
        <f ca="true">+IF(OFFSET('Hygiene Data'!$H$11,0,10*ROW('Hygiene Data'!H66))="","",OFFSET('Hygiene Data'!$H$11,0,10*ROW('Hygiene Data'!H66)))</f>
        <v/>
      </c>
      <c r="EB72" s="271" t="str">
        <f ca="true">+IF(OFFSET('Hygiene Data'!$H$12,0,10*ROW('Hygiene Data'!H66))="","",OFFSET('Hygiene Data'!$H$12,0,10*ROW('Hygiene Data'!H66)))</f>
        <v/>
      </c>
      <c r="EC72" s="271" t="str">
        <f ca="true">+IF(OFFSET('Hygiene Data'!$H$13,0,10*ROW('Hygiene Data'!H66))="","",OFFSET('Hygiene Data'!$H$13,0,10*ROW('Hygiene Data'!H66)))</f>
        <v/>
      </c>
      <c r="ED72" s="271" t="str">
        <f ca="true">+IF(OFFSET('Hygiene Data'!$I$11,0,10*ROW('Hygiene Data'!I66))="","",OFFSET('Hygiene Data'!$I$11,0,10*ROW('Hygiene Data'!I66)))</f>
        <v/>
      </c>
      <c r="EE72" s="271" t="str">
        <f ca="true">+IF(OFFSET('Hygiene Data'!$I$12,0,10*ROW('Hygiene Data'!I66))="","",OFFSET('Hygiene Data'!$I$12,0,10*ROW('Hygiene Data'!I66)))</f>
        <v/>
      </c>
      <c r="EF72" s="271" t="str">
        <f ca="true">+IF(OFFSET('Hygiene Data'!$I$13,0,10*ROW('Hygiene Data'!I66))="","",OFFSET('Hygiene Data'!$I$13,0,10*ROW('Hygiene Data'!I66)))</f>
        <v/>
      </c>
    </row>
    <row xmlns:x14ac="http://schemas.microsoft.com/office/spreadsheetml/2009/9/ac" r="73" x14ac:dyDescent="0.2">
      <c r="A73" s="35" t="str">
        <f ca="true">+IF(OFFSET('Water Data'!$B$2,0,10*ROW('Water Data'!E67))="","",OFFSET('Water Data'!$B$2,0,10*ROW('Water Data'!E67)))</f>
        <v/>
      </c>
      <c r="B73" s="35" t="str">
        <f ca="true">+IF(OFFSET('Water Data'!$C$2,0,10*ROW('Water Data'!F67))="","",OFFSET('Water Data'!$C$2,0,10*ROW('Water Data'!F67)))</f>
        <v/>
      </c>
      <c r="C73" s="327" t="str">
        <f t="shared" ca="true" si="1"/>
        <v/>
      </c>
      <c r="D73" s="91"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1"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1"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1"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1"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1"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1"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1"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1"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1"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1"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1"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1"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1"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1"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1"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1"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1"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2"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2"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2"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2"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2"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2"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2"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2"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2"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2"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2"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2"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2"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2"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2"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2"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2"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2"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2"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2"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2"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2"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2"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2"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2"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2"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2"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2"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2"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2"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3"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3"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3"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3"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3"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3"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3"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3"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3"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3"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3"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3"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3"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3"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3"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3"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3"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3"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1"/>
      <c r="BS73" s="271" t="str">
        <f ca="true">+IF(OFFSET('Water Data'!$D$27,0,10*ROW('Water Data'!D67))="","",OFFSET('Water Data'!$D$27,0,10*ROW('Water Data'!D67)))</f>
        <v/>
      </c>
      <c r="BT73" s="271" t="str">
        <f ca="true">+IF(OFFSET('Water Data'!$D$28,0,10*ROW('Water Data'!D67))="","",OFFSET('Water Data'!$D$28,0,10*ROW('Water Data'!D67)))</f>
        <v/>
      </c>
      <c r="BU73" s="271" t="str">
        <f ca="true">+IF(OFFSET('Water Data'!$D$29,0,10*ROW('Water Data'!D67))="","",OFFSET('Water Data'!$D$29,0,10*ROW('Water Data'!D67)))</f>
        <v/>
      </c>
      <c r="BV73" s="271" t="str">
        <f ca="true">+IF(OFFSET('Water Data'!$E$27,0,10*ROW('Water Data'!E67))="","",OFFSET('Water Data'!$E$27,0,10*ROW('Water Data'!E67)))</f>
        <v/>
      </c>
      <c r="BW73" s="271" t="str">
        <f ca="true">+IF(OFFSET('Water Data'!$E$28,0,10*ROW('Water Data'!E67))="","",OFFSET('Water Data'!$E$28,0,10*ROW('Water Data'!E67)))</f>
        <v/>
      </c>
      <c r="BX73" s="271" t="str">
        <f ca="true">+IF(OFFSET('Water Data'!$E$29,0,10*ROW('Water Data'!E67))="","",OFFSET('Water Data'!$E$29,0,10*ROW('Water Data'!E67)))</f>
        <v/>
      </c>
      <c r="BY73" s="271" t="str">
        <f ca="true">+IF(OFFSET('Water Data'!$F$27,0,10*ROW('Water Data'!F67))="","",OFFSET('Water Data'!$F$27,0,10*ROW('Water Data'!F67)))</f>
        <v/>
      </c>
      <c r="BZ73" s="271" t="str">
        <f ca="true">+IF(OFFSET('Water Data'!$F$28,0,10*ROW('Water Data'!F67))="","",OFFSET('Water Data'!$F$28,0,10*ROW('Water Data'!F67)))</f>
        <v/>
      </c>
      <c r="CA73" s="271" t="str">
        <f ca="true">+IF(OFFSET('Water Data'!$F$29,0,10*ROW('Water Data'!F67))="","",OFFSET('Water Data'!$F$29,0,10*ROW('Water Data'!F67)))</f>
        <v/>
      </c>
      <c r="CB73" s="271" t="str">
        <f ca="true">+IF(OFFSET('Water Data'!$G$27,0,10*ROW('Water Data'!G67))="","",OFFSET('Water Data'!$G$27,0,10*ROW('Water Data'!G67)))</f>
        <v/>
      </c>
      <c r="CC73" s="271" t="str">
        <f ca="true">+IF(OFFSET('Water Data'!$G$28,0,10*ROW('Water Data'!G67))="","",OFFSET('Water Data'!$G$28,0,10*ROW('Water Data'!G67)))</f>
        <v/>
      </c>
      <c r="CD73" s="271" t="str">
        <f ca="true">+IF(OFFSET('Water Data'!$G$29,0,10*ROW('Water Data'!G67))="","",OFFSET('Water Data'!$G$29,0,10*ROW('Water Data'!G67)))</f>
        <v/>
      </c>
      <c r="CE73" s="271" t="str">
        <f ca="true">+IF(OFFSET('Water Data'!$H$27,0,10*ROW('Water Data'!H67))="","",OFFSET('Water Data'!$H$27,0,10*ROW('Water Data'!H67)))</f>
        <v/>
      </c>
      <c r="CF73" s="271" t="str">
        <f ca="true">+IF(OFFSET('Water Data'!$H$28,0,10*ROW('Water Data'!H67))="","",OFFSET('Water Data'!$H$28,0,10*ROW('Water Data'!H67)))</f>
        <v/>
      </c>
      <c r="CG73" s="271" t="str">
        <f ca="true">+IF(OFFSET('Water Data'!$H$29,0,10*ROW('Water Data'!H67))="","",OFFSET('Water Data'!$H$29,0,10*ROW('Water Data'!H67)))</f>
        <v/>
      </c>
      <c r="CH73" s="271" t="str">
        <f ca="true">+IF(OFFSET('Water Data'!$I$27,0,10*ROW('Water Data'!I67))="","",OFFSET('Water Data'!$I$27,0,10*ROW('Water Data'!I67)))</f>
        <v/>
      </c>
      <c r="CI73" s="271" t="str">
        <f ca="true">+IF(OFFSET('Water Data'!$I$28,0,10*ROW('Water Data'!I67))="","",OFFSET('Water Data'!$I$28,0,10*ROW('Water Data'!I67)))</f>
        <v/>
      </c>
      <c r="CJ73" s="271" t="str">
        <f ca="true">+IF(OFFSET('Water Data'!$I$29,0,10*ROW('Water Data'!I67))="","",OFFSET('Water Data'!$I$29,0,10*ROW('Water Data'!I67)))</f>
        <v/>
      </c>
      <c r="CK73" s="271" t="str">
        <f ca="true">+IF(OFFSET('Sanitation Data'!$D$28,0,10*ROW('Sanitation Data'!D67))="","",OFFSET('Sanitation Data'!$D$28,0,10*ROW('Sanitation Data'!D67)))</f>
        <v/>
      </c>
      <c r="CL73" s="271" t="str">
        <f ca="true">+IF(OFFSET('Sanitation Data'!$D$29,0,10*ROW('Sanitation Data'!D67))="","",OFFSET('Sanitation Data'!$D$29,0,10*ROW('Sanitation Data'!D67)))</f>
        <v/>
      </c>
      <c r="CM73" s="271" t="str">
        <f ca="true">+IF(OFFSET('Sanitation Data'!$D$30,0,10*ROW('Sanitation Data'!D67))="","",OFFSET('Sanitation Data'!$D$30,0,10*ROW('Sanitation Data'!D67)))</f>
        <v/>
      </c>
      <c r="CN73" s="271" t="str">
        <f ca="true">+IF(OFFSET('Sanitation Data'!$D$31,0,10*ROW('Sanitation Data'!D67))="","",OFFSET('Sanitation Data'!$D$31,0,10*ROW('Sanitation Data'!D67)))</f>
        <v/>
      </c>
      <c r="CO73" s="271" t="str">
        <f ca="true">+IF(OFFSET('Sanitation Data'!$D$32,0,10*ROW('Sanitation Data'!D67))="","",OFFSET('Sanitation Data'!$D$32,0,10*ROW('Sanitation Data'!D67)))</f>
        <v/>
      </c>
      <c r="CP73" s="271" t="str">
        <f ca="true">+IF(OFFSET('Sanitation Data'!$E$28,0,10*ROW('Sanitation Data'!E67))="","",OFFSET('Sanitation Data'!$E$28,0,10*ROW('Sanitation Data'!E67)))</f>
        <v/>
      </c>
      <c r="CQ73" s="271" t="str">
        <f ca="true">+IF(OFFSET('Sanitation Data'!$E$29,0,10*ROW('Sanitation Data'!E67))="","",OFFSET('Sanitation Data'!$E$29,0,10*ROW('Sanitation Data'!E67)))</f>
        <v/>
      </c>
      <c r="CR73" s="271" t="str">
        <f ca="true">+IF(OFFSET('Sanitation Data'!$E$30,0,10*ROW('Sanitation Data'!E67))="","",OFFSET('Sanitation Data'!$E$30,0,10*ROW('Sanitation Data'!E67)))</f>
        <v/>
      </c>
      <c r="CS73" s="271" t="str">
        <f ca="true">+IF(OFFSET('Sanitation Data'!$E$31,0,10*ROW('Sanitation Data'!E67))="","",OFFSET('Sanitation Data'!$E$31,0,10*ROW('Sanitation Data'!E67)))</f>
        <v/>
      </c>
      <c r="CT73" s="271" t="str">
        <f ca="true">+IF(OFFSET('Sanitation Data'!$E$32,0,10*ROW('Sanitation Data'!E67))="","",OFFSET('Sanitation Data'!$E$32,0,10*ROW('Sanitation Data'!E67)))</f>
        <v/>
      </c>
      <c r="CU73" s="271" t="str">
        <f ca="true">+IF(OFFSET('Sanitation Data'!$F$28,0,10*ROW('Sanitation Data'!F67))="","",OFFSET('Sanitation Data'!$F$28,0,10*ROW('Sanitation Data'!F67)))</f>
        <v/>
      </c>
      <c r="CV73" s="271" t="str">
        <f ca="true">+IF(OFFSET('Sanitation Data'!$F$29,0,10*ROW('Sanitation Data'!F67))="","",OFFSET('Sanitation Data'!$F$29,0,10*ROW('Sanitation Data'!F67)))</f>
        <v/>
      </c>
      <c r="CW73" s="271" t="str">
        <f ca="true">+IF(OFFSET('Sanitation Data'!$F$30,0,10*ROW('Sanitation Data'!F67))="","",OFFSET('Sanitation Data'!$F$30,0,10*ROW('Sanitation Data'!F67)))</f>
        <v/>
      </c>
      <c r="CX73" s="271" t="str">
        <f ca="true">+IF(OFFSET('Sanitation Data'!$F$31,0,10*ROW('Sanitation Data'!F67))="","",OFFSET('Sanitation Data'!$F$31,0,10*ROW('Sanitation Data'!F67)))</f>
        <v/>
      </c>
      <c r="CY73" s="271" t="str">
        <f ca="true">+IF(OFFSET('Sanitation Data'!$F$32,0,10*ROW('Sanitation Data'!F67))="","",OFFSET('Sanitation Data'!$F$32,0,10*ROW('Sanitation Data'!F67)))</f>
        <v/>
      </c>
      <c r="CZ73" s="271" t="str">
        <f ca="true">+IF(OFFSET('Sanitation Data'!$G$28,0,10*ROW('Sanitation Data'!G67))="","",OFFSET('Sanitation Data'!$G$28,0,10*ROW('Sanitation Data'!G67)))</f>
        <v/>
      </c>
      <c r="DA73" s="271" t="str">
        <f ca="true">+IF(OFFSET('Sanitation Data'!$G$29,0,10*ROW('Sanitation Data'!G67))="","",OFFSET('Sanitation Data'!$G$29,0,10*ROW('Sanitation Data'!G67)))</f>
        <v/>
      </c>
      <c r="DB73" s="271" t="str">
        <f ca="true">+IF(OFFSET('Sanitation Data'!$G$30,0,10*ROW('Sanitation Data'!G67))="","",OFFSET('Sanitation Data'!$G$30,0,10*ROW('Sanitation Data'!G67)))</f>
        <v/>
      </c>
      <c r="DC73" s="271" t="str">
        <f ca="true">+IF(OFFSET('Sanitation Data'!$G$31,0,10*ROW('Sanitation Data'!G67))="","",OFFSET('Sanitation Data'!$G$31,0,10*ROW('Sanitation Data'!G67)))</f>
        <v/>
      </c>
      <c r="DD73" s="271" t="str">
        <f ca="true">+IF(OFFSET('Sanitation Data'!$G$32,0,10*ROW('Sanitation Data'!G67))="","",OFFSET('Sanitation Data'!$G$32,0,10*ROW('Sanitation Data'!G67)))</f>
        <v/>
      </c>
      <c r="DE73" s="271" t="str">
        <f ca="true">+IF(OFFSET('Sanitation Data'!$H$28,0,10*ROW('Sanitation Data'!H67))="","",OFFSET('Sanitation Data'!$H$28,0,10*ROW('Sanitation Data'!H67)))</f>
        <v/>
      </c>
      <c r="DF73" s="271" t="str">
        <f ca="true">+IF(OFFSET('Sanitation Data'!$H$29,0,10*ROW('Sanitation Data'!H67))="","",OFFSET('Sanitation Data'!$H$29,0,10*ROW('Sanitation Data'!H67)))</f>
        <v/>
      </c>
      <c r="DG73" s="271" t="str">
        <f ca="true">+IF(OFFSET('Sanitation Data'!$H$30,0,10*ROW('Sanitation Data'!H67))="","",OFFSET('Sanitation Data'!$H$30,0,10*ROW('Sanitation Data'!H67)))</f>
        <v/>
      </c>
      <c r="DH73" s="271" t="str">
        <f ca="true">+IF(OFFSET('Sanitation Data'!$H$31,0,10*ROW('Sanitation Data'!H67))="","",OFFSET('Sanitation Data'!$H$31,0,10*ROW('Sanitation Data'!H67)))</f>
        <v/>
      </c>
      <c r="DI73" s="271" t="str">
        <f ca="true">+IF(OFFSET('Sanitation Data'!$H$32,0,10*ROW('Sanitation Data'!H67))="","",OFFSET('Sanitation Data'!$H$32,0,10*ROW('Sanitation Data'!H67)))</f>
        <v/>
      </c>
      <c r="DJ73" s="271" t="str">
        <f ca="true">+IF(OFFSET('Sanitation Data'!$I$28,0,10*ROW('Sanitation Data'!I67))="","",OFFSET('Sanitation Data'!$I$28,0,10*ROW('Sanitation Data'!I67)))</f>
        <v/>
      </c>
      <c r="DK73" s="271" t="str">
        <f ca="true">+IF(OFFSET('Sanitation Data'!$I$29,0,10*ROW('Sanitation Data'!I67))="","",OFFSET('Sanitation Data'!$I$29,0,10*ROW('Sanitation Data'!I67)))</f>
        <v/>
      </c>
      <c r="DL73" s="271" t="str">
        <f ca="true">+IF(OFFSET('Sanitation Data'!$I$30,0,10*ROW('Sanitation Data'!I67))="","",OFFSET('Sanitation Data'!$I$30,0,10*ROW('Sanitation Data'!I67)))</f>
        <v/>
      </c>
      <c r="DM73" s="271" t="str">
        <f ca="true">+IF(OFFSET('Sanitation Data'!$I$31,0,10*ROW('Sanitation Data'!I67))="","",OFFSET('Sanitation Data'!$I$31,0,10*ROW('Sanitation Data'!I67)))</f>
        <v/>
      </c>
      <c r="DN73" s="271" t="str">
        <f ca="true">+IF(OFFSET('Sanitation Data'!$I$32,0,10*ROW('Sanitation Data'!I67))="","",OFFSET('Sanitation Data'!$I$32,0,10*ROW('Sanitation Data'!I67)))</f>
        <v/>
      </c>
      <c r="DO73" s="271" t="str">
        <f ca="true">+IF(OFFSET('Hygiene Data'!$D$11,0,10*ROW('Hygiene Data'!D67))="","",OFFSET('Hygiene Data'!$D$11,0,10*ROW('Hygiene Data'!D67)))</f>
        <v/>
      </c>
      <c r="DP73" s="271" t="str">
        <f ca="true">+IF(OFFSET('Hygiene Data'!$D$12,0,10*ROW('Hygiene Data'!D67))="","",OFFSET('Hygiene Data'!$D$12,0,10*ROW('Hygiene Data'!D67)))</f>
        <v/>
      </c>
      <c r="DQ73" s="271" t="str">
        <f ca="true">+IF(OFFSET('Hygiene Data'!$D$13,0,10*ROW('Hygiene Data'!D67))="","",OFFSET('Hygiene Data'!$D$13,0,10*ROW('Hygiene Data'!D67)))</f>
        <v/>
      </c>
      <c r="DR73" s="271" t="str">
        <f ca="true">+IF(OFFSET('Hygiene Data'!$E$11,0,10*ROW('Hygiene Data'!E67))="","",OFFSET('Hygiene Data'!$E$11,0,10*ROW('Hygiene Data'!E67)))</f>
        <v/>
      </c>
      <c r="DS73" s="271" t="str">
        <f ca="true">+IF(OFFSET('Hygiene Data'!$E$12,0,10*ROW('Hygiene Data'!E67))="","",OFFSET('Hygiene Data'!$E$12,0,10*ROW('Hygiene Data'!E67)))</f>
        <v/>
      </c>
      <c r="DT73" s="271" t="str">
        <f ca="true">+IF(OFFSET('Hygiene Data'!$E$13,0,10*ROW('Hygiene Data'!E67))="","",OFFSET('Hygiene Data'!$E$13,0,10*ROW('Hygiene Data'!E67)))</f>
        <v/>
      </c>
      <c r="DU73" s="271" t="str">
        <f ca="true">+IF(OFFSET('Hygiene Data'!$F$11,0,10*ROW('Hygiene Data'!F67))="","",OFFSET('Hygiene Data'!$F$11,0,10*ROW('Hygiene Data'!F67)))</f>
        <v/>
      </c>
      <c r="DV73" s="271" t="str">
        <f ca="true">+IF(OFFSET('Hygiene Data'!$F$12,0,10*ROW('Hygiene Data'!F67))="","",OFFSET('Hygiene Data'!$F$12,0,10*ROW('Hygiene Data'!F67)))</f>
        <v/>
      </c>
      <c r="DW73" s="271" t="str">
        <f ca="true">+IF(OFFSET('Hygiene Data'!$F$13,0,10*ROW('Hygiene Data'!F67))="","",OFFSET('Hygiene Data'!$F$13,0,10*ROW('Hygiene Data'!F67)))</f>
        <v/>
      </c>
      <c r="DX73" s="271" t="str">
        <f ca="true">+IF(OFFSET('Hygiene Data'!$G$11,0,10*ROW('Hygiene Data'!G67))="","",OFFSET('Hygiene Data'!$G$11,0,10*ROW('Hygiene Data'!G67)))</f>
        <v/>
      </c>
      <c r="DY73" s="271" t="str">
        <f ca="true">+IF(OFFSET('Hygiene Data'!$G$12,0,10*ROW('Hygiene Data'!G67))="","",OFFSET('Hygiene Data'!$G$12,0,10*ROW('Hygiene Data'!G67)))</f>
        <v/>
      </c>
      <c r="DZ73" s="271" t="str">
        <f ca="true">+IF(OFFSET('Hygiene Data'!$G$13,0,10*ROW('Hygiene Data'!G67))="","",OFFSET('Hygiene Data'!$G$13,0,10*ROW('Hygiene Data'!G67)))</f>
        <v/>
      </c>
      <c r="EA73" s="271" t="str">
        <f ca="true">+IF(OFFSET('Hygiene Data'!$H$11,0,10*ROW('Hygiene Data'!H67))="","",OFFSET('Hygiene Data'!$H$11,0,10*ROW('Hygiene Data'!H67)))</f>
        <v/>
      </c>
      <c r="EB73" s="271" t="str">
        <f ca="true">+IF(OFFSET('Hygiene Data'!$H$12,0,10*ROW('Hygiene Data'!H67))="","",OFFSET('Hygiene Data'!$H$12,0,10*ROW('Hygiene Data'!H67)))</f>
        <v/>
      </c>
      <c r="EC73" s="271" t="str">
        <f ca="true">+IF(OFFSET('Hygiene Data'!$H$13,0,10*ROW('Hygiene Data'!H67))="","",OFFSET('Hygiene Data'!$H$13,0,10*ROW('Hygiene Data'!H67)))</f>
        <v/>
      </c>
      <c r="ED73" s="271" t="str">
        <f ca="true">+IF(OFFSET('Hygiene Data'!$I$11,0,10*ROW('Hygiene Data'!I67))="","",OFFSET('Hygiene Data'!$I$11,0,10*ROW('Hygiene Data'!I67)))</f>
        <v/>
      </c>
      <c r="EE73" s="271" t="str">
        <f ca="true">+IF(OFFSET('Hygiene Data'!$I$12,0,10*ROW('Hygiene Data'!I67))="","",OFFSET('Hygiene Data'!$I$12,0,10*ROW('Hygiene Data'!I67)))</f>
        <v/>
      </c>
      <c r="EF73" s="271" t="str">
        <f ca="true">+IF(OFFSET('Hygiene Data'!$I$13,0,10*ROW('Hygiene Data'!I67))="","",OFFSET('Hygiene Data'!$I$13,0,10*ROW('Hygiene Data'!I67)))</f>
        <v/>
      </c>
    </row>
    <row xmlns:x14ac="http://schemas.microsoft.com/office/spreadsheetml/2009/9/ac" r="74" x14ac:dyDescent="0.2">
      <c r="A74" s="35" t="str">
        <f ca="true">+IF(OFFSET('Water Data'!$B$2,0,10*ROW('Water Data'!E68))="","",OFFSET('Water Data'!$B$2,0,10*ROW('Water Data'!E68)))</f>
        <v/>
      </c>
      <c r="B74" s="35" t="str">
        <f ca="true">+IF(OFFSET('Water Data'!$C$2,0,10*ROW('Water Data'!F68))="","",OFFSET('Water Data'!$C$2,0,10*ROW('Water Data'!F68)))</f>
        <v/>
      </c>
      <c r="C74" s="327" t="str">
        <f t="shared" ca="true" si="1"/>
        <v/>
      </c>
      <c r="D74" s="91"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1"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1"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1"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1"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1"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1"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1"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1"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1"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1"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1"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1"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1"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1"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1"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1"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1"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2"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2"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2"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2"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2"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2"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2"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2"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2"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2"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2"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2"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2"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2"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2"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2"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2"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2"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2"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2"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2"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2"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2"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2"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2"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2"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2"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2"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2"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2"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3"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3"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3"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3"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3"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3"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3"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3"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3"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3"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3"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3"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3"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3"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3"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3"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3"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3"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1"/>
      <c r="BS74" s="271" t="str">
        <f ca="true">+IF(OFFSET('Water Data'!$D$27,0,10*ROW('Water Data'!D68))="","",OFFSET('Water Data'!$D$27,0,10*ROW('Water Data'!D68)))</f>
        <v/>
      </c>
      <c r="BT74" s="271" t="str">
        <f ca="true">+IF(OFFSET('Water Data'!$D$28,0,10*ROW('Water Data'!D68))="","",OFFSET('Water Data'!$D$28,0,10*ROW('Water Data'!D68)))</f>
        <v/>
      </c>
      <c r="BU74" s="271" t="str">
        <f ca="true">+IF(OFFSET('Water Data'!$D$29,0,10*ROW('Water Data'!D68))="","",OFFSET('Water Data'!$D$29,0,10*ROW('Water Data'!D68)))</f>
        <v/>
      </c>
      <c r="BV74" s="271" t="str">
        <f ca="true">+IF(OFFSET('Water Data'!$E$27,0,10*ROW('Water Data'!E68))="","",OFFSET('Water Data'!$E$27,0,10*ROW('Water Data'!E68)))</f>
        <v/>
      </c>
      <c r="BW74" s="271" t="str">
        <f ca="true">+IF(OFFSET('Water Data'!$E$28,0,10*ROW('Water Data'!E68))="","",OFFSET('Water Data'!$E$28,0,10*ROW('Water Data'!E68)))</f>
        <v/>
      </c>
      <c r="BX74" s="271" t="str">
        <f ca="true">+IF(OFFSET('Water Data'!$E$29,0,10*ROW('Water Data'!E68))="","",OFFSET('Water Data'!$E$29,0,10*ROW('Water Data'!E68)))</f>
        <v/>
      </c>
      <c r="BY74" s="271" t="str">
        <f ca="true">+IF(OFFSET('Water Data'!$F$27,0,10*ROW('Water Data'!F68))="","",OFFSET('Water Data'!$F$27,0,10*ROW('Water Data'!F68)))</f>
        <v/>
      </c>
      <c r="BZ74" s="271" t="str">
        <f ca="true">+IF(OFFSET('Water Data'!$F$28,0,10*ROW('Water Data'!F68))="","",OFFSET('Water Data'!$F$28,0,10*ROW('Water Data'!F68)))</f>
        <v/>
      </c>
      <c r="CA74" s="271" t="str">
        <f ca="true">+IF(OFFSET('Water Data'!$F$29,0,10*ROW('Water Data'!F68))="","",OFFSET('Water Data'!$F$29,0,10*ROW('Water Data'!F68)))</f>
        <v/>
      </c>
      <c r="CB74" s="271" t="str">
        <f ca="true">+IF(OFFSET('Water Data'!$G$27,0,10*ROW('Water Data'!G68))="","",OFFSET('Water Data'!$G$27,0,10*ROW('Water Data'!G68)))</f>
        <v/>
      </c>
      <c r="CC74" s="271" t="str">
        <f ca="true">+IF(OFFSET('Water Data'!$G$28,0,10*ROW('Water Data'!G68))="","",OFFSET('Water Data'!$G$28,0,10*ROW('Water Data'!G68)))</f>
        <v/>
      </c>
      <c r="CD74" s="271" t="str">
        <f ca="true">+IF(OFFSET('Water Data'!$G$29,0,10*ROW('Water Data'!G68))="","",OFFSET('Water Data'!$G$29,0,10*ROW('Water Data'!G68)))</f>
        <v/>
      </c>
      <c r="CE74" s="271" t="str">
        <f ca="true">+IF(OFFSET('Water Data'!$H$27,0,10*ROW('Water Data'!H68))="","",OFFSET('Water Data'!$H$27,0,10*ROW('Water Data'!H68)))</f>
        <v/>
      </c>
      <c r="CF74" s="271" t="str">
        <f ca="true">+IF(OFFSET('Water Data'!$H$28,0,10*ROW('Water Data'!H68))="","",OFFSET('Water Data'!$H$28,0,10*ROW('Water Data'!H68)))</f>
        <v/>
      </c>
      <c r="CG74" s="271" t="str">
        <f ca="true">+IF(OFFSET('Water Data'!$H$29,0,10*ROW('Water Data'!H68))="","",OFFSET('Water Data'!$H$29,0,10*ROW('Water Data'!H68)))</f>
        <v/>
      </c>
      <c r="CH74" s="271" t="str">
        <f ca="true">+IF(OFFSET('Water Data'!$I$27,0,10*ROW('Water Data'!I68))="","",OFFSET('Water Data'!$I$27,0,10*ROW('Water Data'!I68)))</f>
        <v/>
      </c>
      <c r="CI74" s="271" t="str">
        <f ca="true">+IF(OFFSET('Water Data'!$I$28,0,10*ROW('Water Data'!I68))="","",OFFSET('Water Data'!$I$28,0,10*ROW('Water Data'!I68)))</f>
        <v/>
      </c>
      <c r="CJ74" s="271" t="str">
        <f ca="true">+IF(OFFSET('Water Data'!$I$29,0,10*ROW('Water Data'!I68))="","",OFFSET('Water Data'!$I$29,0,10*ROW('Water Data'!I68)))</f>
        <v/>
      </c>
      <c r="CK74" s="271" t="str">
        <f ca="true">+IF(OFFSET('Sanitation Data'!$D$28,0,10*ROW('Sanitation Data'!D68))="","",OFFSET('Sanitation Data'!$D$28,0,10*ROW('Sanitation Data'!D68)))</f>
        <v/>
      </c>
      <c r="CL74" s="271" t="str">
        <f ca="true">+IF(OFFSET('Sanitation Data'!$D$29,0,10*ROW('Sanitation Data'!D68))="","",OFFSET('Sanitation Data'!$D$29,0,10*ROW('Sanitation Data'!D68)))</f>
        <v/>
      </c>
      <c r="CM74" s="271" t="str">
        <f ca="true">+IF(OFFSET('Sanitation Data'!$D$30,0,10*ROW('Sanitation Data'!D68))="","",OFFSET('Sanitation Data'!$D$30,0,10*ROW('Sanitation Data'!D68)))</f>
        <v/>
      </c>
      <c r="CN74" s="271" t="str">
        <f ca="true">+IF(OFFSET('Sanitation Data'!$D$31,0,10*ROW('Sanitation Data'!D68))="","",OFFSET('Sanitation Data'!$D$31,0,10*ROW('Sanitation Data'!D68)))</f>
        <v/>
      </c>
      <c r="CO74" s="271" t="str">
        <f ca="true">+IF(OFFSET('Sanitation Data'!$D$32,0,10*ROW('Sanitation Data'!D68))="","",OFFSET('Sanitation Data'!$D$32,0,10*ROW('Sanitation Data'!D68)))</f>
        <v/>
      </c>
      <c r="CP74" s="271" t="str">
        <f ca="true">+IF(OFFSET('Sanitation Data'!$E$28,0,10*ROW('Sanitation Data'!E68))="","",OFFSET('Sanitation Data'!$E$28,0,10*ROW('Sanitation Data'!E68)))</f>
        <v/>
      </c>
      <c r="CQ74" s="271" t="str">
        <f ca="true">+IF(OFFSET('Sanitation Data'!$E$29,0,10*ROW('Sanitation Data'!E68))="","",OFFSET('Sanitation Data'!$E$29,0,10*ROW('Sanitation Data'!E68)))</f>
        <v/>
      </c>
      <c r="CR74" s="271" t="str">
        <f ca="true">+IF(OFFSET('Sanitation Data'!$E$30,0,10*ROW('Sanitation Data'!E68))="","",OFFSET('Sanitation Data'!$E$30,0,10*ROW('Sanitation Data'!E68)))</f>
        <v/>
      </c>
      <c r="CS74" s="271" t="str">
        <f ca="true">+IF(OFFSET('Sanitation Data'!$E$31,0,10*ROW('Sanitation Data'!E68))="","",OFFSET('Sanitation Data'!$E$31,0,10*ROW('Sanitation Data'!E68)))</f>
        <v/>
      </c>
      <c r="CT74" s="271" t="str">
        <f ca="true">+IF(OFFSET('Sanitation Data'!$E$32,0,10*ROW('Sanitation Data'!E68))="","",OFFSET('Sanitation Data'!$E$32,0,10*ROW('Sanitation Data'!E68)))</f>
        <v/>
      </c>
      <c r="CU74" s="271" t="str">
        <f ca="true">+IF(OFFSET('Sanitation Data'!$F$28,0,10*ROW('Sanitation Data'!F68))="","",OFFSET('Sanitation Data'!$F$28,0,10*ROW('Sanitation Data'!F68)))</f>
        <v/>
      </c>
      <c r="CV74" s="271" t="str">
        <f ca="true">+IF(OFFSET('Sanitation Data'!$F$29,0,10*ROW('Sanitation Data'!F68))="","",OFFSET('Sanitation Data'!$F$29,0,10*ROW('Sanitation Data'!F68)))</f>
        <v/>
      </c>
      <c r="CW74" s="271" t="str">
        <f ca="true">+IF(OFFSET('Sanitation Data'!$F$30,0,10*ROW('Sanitation Data'!F68))="","",OFFSET('Sanitation Data'!$F$30,0,10*ROW('Sanitation Data'!F68)))</f>
        <v/>
      </c>
      <c r="CX74" s="271" t="str">
        <f ca="true">+IF(OFFSET('Sanitation Data'!$F$31,0,10*ROW('Sanitation Data'!F68))="","",OFFSET('Sanitation Data'!$F$31,0,10*ROW('Sanitation Data'!F68)))</f>
        <v/>
      </c>
      <c r="CY74" s="271" t="str">
        <f ca="true">+IF(OFFSET('Sanitation Data'!$F$32,0,10*ROW('Sanitation Data'!F68))="","",OFFSET('Sanitation Data'!$F$32,0,10*ROW('Sanitation Data'!F68)))</f>
        <v/>
      </c>
      <c r="CZ74" s="271" t="str">
        <f ca="true">+IF(OFFSET('Sanitation Data'!$G$28,0,10*ROW('Sanitation Data'!G68))="","",OFFSET('Sanitation Data'!$G$28,0,10*ROW('Sanitation Data'!G68)))</f>
        <v/>
      </c>
      <c r="DA74" s="271" t="str">
        <f ca="true">+IF(OFFSET('Sanitation Data'!$G$29,0,10*ROW('Sanitation Data'!G68))="","",OFFSET('Sanitation Data'!$G$29,0,10*ROW('Sanitation Data'!G68)))</f>
        <v/>
      </c>
      <c r="DB74" s="271" t="str">
        <f ca="true">+IF(OFFSET('Sanitation Data'!$G$30,0,10*ROW('Sanitation Data'!G68))="","",OFFSET('Sanitation Data'!$G$30,0,10*ROW('Sanitation Data'!G68)))</f>
        <v/>
      </c>
      <c r="DC74" s="271" t="str">
        <f ca="true">+IF(OFFSET('Sanitation Data'!$G$31,0,10*ROW('Sanitation Data'!G68))="","",OFFSET('Sanitation Data'!$G$31,0,10*ROW('Sanitation Data'!G68)))</f>
        <v/>
      </c>
      <c r="DD74" s="271" t="str">
        <f ca="true">+IF(OFFSET('Sanitation Data'!$G$32,0,10*ROW('Sanitation Data'!G68))="","",OFFSET('Sanitation Data'!$G$32,0,10*ROW('Sanitation Data'!G68)))</f>
        <v/>
      </c>
      <c r="DE74" s="271" t="str">
        <f ca="true">+IF(OFFSET('Sanitation Data'!$H$28,0,10*ROW('Sanitation Data'!H68))="","",OFFSET('Sanitation Data'!$H$28,0,10*ROW('Sanitation Data'!H68)))</f>
        <v/>
      </c>
      <c r="DF74" s="271" t="str">
        <f ca="true">+IF(OFFSET('Sanitation Data'!$H$29,0,10*ROW('Sanitation Data'!H68))="","",OFFSET('Sanitation Data'!$H$29,0,10*ROW('Sanitation Data'!H68)))</f>
        <v/>
      </c>
      <c r="DG74" s="271" t="str">
        <f ca="true">+IF(OFFSET('Sanitation Data'!$H$30,0,10*ROW('Sanitation Data'!H68))="","",OFFSET('Sanitation Data'!$H$30,0,10*ROW('Sanitation Data'!H68)))</f>
        <v/>
      </c>
      <c r="DH74" s="271" t="str">
        <f ca="true">+IF(OFFSET('Sanitation Data'!$H$31,0,10*ROW('Sanitation Data'!H68))="","",OFFSET('Sanitation Data'!$H$31,0,10*ROW('Sanitation Data'!H68)))</f>
        <v/>
      </c>
      <c r="DI74" s="271" t="str">
        <f ca="true">+IF(OFFSET('Sanitation Data'!$H$32,0,10*ROW('Sanitation Data'!H68))="","",OFFSET('Sanitation Data'!$H$32,0,10*ROW('Sanitation Data'!H68)))</f>
        <v/>
      </c>
      <c r="DJ74" s="271" t="str">
        <f ca="true">+IF(OFFSET('Sanitation Data'!$I$28,0,10*ROW('Sanitation Data'!I68))="","",OFFSET('Sanitation Data'!$I$28,0,10*ROW('Sanitation Data'!I68)))</f>
        <v/>
      </c>
      <c r="DK74" s="271" t="str">
        <f ca="true">+IF(OFFSET('Sanitation Data'!$I$29,0,10*ROW('Sanitation Data'!I68))="","",OFFSET('Sanitation Data'!$I$29,0,10*ROW('Sanitation Data'!I68)))</f>
        <v/>
      </c>
      <c r="DL74" s="271" t="str">
        <f ca="true">+IF(OFFSET('Sanitation Data'!$I$30,0,10*ROW('Sanitation Data'!I68))="","",OFFSET('Sanitation Data'!$I$30,0,10*ROW('Sanitation Data'!I68)))</f>
        <v/>
      </c>
      <c r="DM74" s="271" t="str">
        <f ca="true">+IF(OFFSET('Sanitation Data'!$I$31,0,10*ROW('Sanitation Data'!I68))="","",OFFSET('Sanitation Data'!$I$31,0,10*ROW('Sanitation Data'!I68)))</f>
        <v/>
      </c>
      <c r="DN74" s="271" t="str">
        <f ca="true">+IF(OFFSET('Sanitation Data'!$I$32,0,10*ROW('Sanitation Data'!I68))="","",OFFSET('Sanitation Data'!$I$32,0,10*ROW('Sanitation Data'!I68)))</f>
        <v/>
      </c>
      <c r="DO74" s="271" t="str">
        <f ca="true">+IF(OFFSET('Hygiene Data'!$D$11,0,10*ROW('Hygiene Data'!D68))="","",OFFSET('Hygiene Data'!$D$11,0,10*ROW('Hygiene Data'!D68)))</f>
        <v/>
      </c>
      <c r="DP74" s="271" t="str">
        <f ca="true">+IF(OFFSET('Hygiene Data'!$D$12,0,10*ROW('Hygiene Data'!D68))="","",OFFSET('Hygiene Data'!$D$12,0,10*ROW('Hygiene Data'!D68)))</f>
        <v/>
      </c>
      <c r="DQ74" s="271" t="str">
        <f ca="true">+IF(OFFSET('Hygiene Data'!$D$13,0,10*ROW('Hygiene Data'!D68))="","",OFFSET('Hygiene Data'!$D$13,0,10*ROW('Hygiene Data'!D68)))</f>
        <v/>
      </c>
      <c r="DR74" s="271" t="str">
        <f ca="true">+IF(OFFSET('Hygiene Data'!$E$11,0,10*ROW('Hygiene Data'!E68))="","",OFFSET('Hygiene Data'!$E$11,0,10*ROW('Hygiene Data'!E68)))</f>
        <v/>
      </c>
      <c r="DS74" s="271" t="str">
        <f ca="true">+IF(OFFSET('Hygiene Data'!$E$12,0,10*ROW('Hygiene Data'!E68))="","",OFFSET('Hygiene Data'!$E$12,0,10*ROW('Hygiene Data'!E68)))</f>
        <v/>
      </c>
      <c r="DT74" s="271" t="str">
        <f ca="true">+IF(OFFSET('Hygiene Data'!$E$13,0,10*ROW('Hygiene Data'!E68))="","",OFFSET('Hygiene Data'!$E$13,0,10*ROW('Hygiene Data'!E68)))</f>
        <v/>
      </c>
      <c r="DU74" s="271" t="str">
        <f ca="true">+IF(OFFSET('Hygiene Data'!$F$11,0,10*ROW('Hygiene Data'!F68))="","",OFFSET('Hygiene Data'!$F$11,0,10*ROW('Hygiene Data'!F68)))</f>
        <v/>
      </c>
      <c r="DV74" s="271" t="str">
        <f ca="true">+IF(OFFSET('Hygiene Data'!$F$12,0,10*ROW('Hygiene Data'!F68))="","",OFFSET('Hygiene Data'!$F$12,0,10*ROW('Hygiene Data'!F68)))</f>
        <v/>
      </c>
      <c r="DW74" s="271" t="str">
        <f ca="true">+IF(OFFSET('Hygiene Data'!$F$13,0,10*ROW('Hygiene Data'!F68))="","",OFFSET('Hygiene Data'!$F$13,0,10*ROW('Hygiene Data'!F68)))</f>
        <v/>
      </c>
      <c r="DX74" s="271" t="str">
        <f ca="true">+IF(OFFSET('Hygiene Data'!$G$11,0,10*ROW('Hygiene Data'!G68))="","",OFFSET('Hygiene Data'!$G$11,0,10*ROW('Hygiene Data'!G68)))</f>
        <v/>
      </c>
      <c r="DY74" s="271" t="str">
        <f ca="true">+IF(OFFSET('Hygiene Data'!$G$12,0,10*ROW('Hygiene Data'!G68))="","",OFFSET('Hygiene Data'!$G$12,0,10*ROW('Hygiene Data'!G68)))</f>
        <v/>
      </c>
      <c r="DZ74" s="271" t="str">
        <f ca="true">+IF(OFFSET('Hygiene Data'!$G$13,0,10*ROW('Hygiene Data'!G68))="","",OFFSET('Hygiene Data'!$G$13,0,10*ROW('Hygiene Data'!G68)))</f>
        <v/>
      </c>
      <c r="EA74" s="271" t="str">
        <f ca="true">+IF(OFFSET('Hygiene Data'!$H$11,0,10*ROW('Hygiene Data'!H68))="","",OFFSET('Hygiene Data'!$H$11,0,10*ROW('Hygiene Data'!H68)))</f>
        <v/>
      </c>
      <c r="EB74" s="271" t="str">
        <f ca="true">+IF(OFFSET('Hygiene Data'!$H$12,0,10*ROW('Hygiene Data'!H68))="","",OFFSET('Hygiene Data'!$H$12,0,10*ROW('Hygiene Data'!H68)))</f>
        <v/>
      </c>
      <c r="EC74" s="271" t="str">
        <f ca="true">+IF(OFFSET('Hygiene Data'!$H$13,0,10*ROW('Hygiene Data'!H68))="","",OFFSET('Hygiene Data'!$H$13,0,10*ROW('Hygiene Data'!H68)))</f>
        <v/>
      </c>
      <c r="ED74" s="271" t="str">
        <f ca="true">+IF(OFFSET('Hygiene Data'!$I$11,0,10*ROW('Hygiene Data'!I68))="","",OFFSET('Hygiene Data'!$I$11,0,10*ROW('Hygiene Data'!I68)))</f>
        <v/>
      </c>
      <c r="EE74" s="271" t="str">
        <f ca="true">+IF(OFFSET('Hygiene Data'!$I$12,0,10*ROW('Hygiene Data'!I68))="","",OFFSET('Hygiene Data'!$I$12,0,10*ROW('Hygiene Data'!I68)))</f>
        <v/>
      </c>
      <c r="EF74" s="271" t="str">
        <f ca="true">+IF(OFFSET('Hygiene Data'!$I$13,0,10*ROW('Hygiene Data'!I68))="","",OFFSET('Hygiene Data'!$I$13,0,10*ROW('Hygiene Data'!I68)))</f>
        <v/>
      </c>
    </row>
    <row xmlns:x14ac="http://schemas.microsoft.com/office/spreadsheetml/2009/9/ac" r="75" x14ac:dyDescent="0.2">
      <c r="A75" s="35" t="str">
        <f ca="true">+IF(OFFSET('Water Data'!$B$2,0,10*ROW('Water Data'!E69))="","",OFFSET('Water Data'!$B$2,0,10*ROW('Water Data'!E69)))</f>
        <v/>
      </c>
      <c r="B75" s="35" t="str">
        <f ca="true">+IF(OFFSET('Water Data'!$C$2,0,10*ROW('Water Data'!F69))="","",OFFSET('Water Data'!$C$2,0,10*ROW('Water Data'!F69)))</f>
        <v/>
      </c>
      <c r="C75" s="327" t="str">
        <f t="shared" ca="true" si="1"/>
        <v/>
      </c>
      <c r="D75" s="91"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1"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1"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1"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1"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1"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1"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1"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1"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1"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1"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1"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1"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1"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1"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1"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1"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1"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2"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2"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2"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2"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2"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2"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2"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2"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2"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2"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2"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2"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2"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2"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2"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2"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2"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2"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2"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2"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2"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2"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2"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2"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2"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2"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2"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2"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2"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2"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3"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3"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3"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3"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3"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3"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3"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3"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3"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3"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3"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3"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3"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3"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3"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3"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3"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3"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1"/>
      <c r="BS75" s="271" t="str">
        <f ca="true">+IF(OFFSET('Water Data'!$D$27,0,10*ROW('Water Data'!D69))="","",OFFSET('Water Data'!$D$27,0,10*ROW('Water Data'!D69)))</f>
        <v/>
      </c>
      <c r="BT75" s="271" t="str">
        <f ca="true">+IF(OFFSET('Water Data'!$D$28,0,10*ROW('Water Data'!D69))="","",OFFSET('Water Data'!$D$28,0,10*ROW('Water Data'!D69)))</f>
        <v/>
      </c>
      <c r="BU75" s="271" t="str">
        <f ca="true">+IF(OFFSET('Water Data'!$D$29,0,10*ROW('Water Data'!D69))="","",OFFSET('Water Data'!$D$29,0,10*ROW('Water Data'!D69)))</f>
        <v/>
      </c>
      <c r="BV75" s="271" t="str">
        <f ca="true">+IF(OFFSET('Water Data'!$E$27,0,10*ROW('Water Data'!E69))="","",OFFSET('Water Data'!$E$27,0,10*ROW('Water Data'!E69)))</f>
        <v/>
      </c>
      <c r="BW75" s="271" t="str">
        <f ca="true">+IF(OFFSET('Water Data'!$E$28,0,10*ROW('Water Data'!E69))="","",OFFSET('Water Data'!$E$28,0,10*ROW('Water Data'!E69)))</f>
        <v/>
      </c>
      <c r="BX75" s="271" t="str">
        <f ca="true">+IF(OFFSET('Water Data'!$E$29,0,10*ROW('Water Data'!E69))="","",OFFSET('Water Data'!$E$29,0,10*ROW('Water Data'!E69)))</f>
        <v/>
      </c>
      <c r="BY75" s="271" t="str">
        <f ca="true">+IF(OFFSET('Water Data'!$F$27,0,10*ROW('Water Data'!F69))="","",OFFSET('Water Data'!$F$27,0,10*ROW('Water Data'!F69)))</f>
        <v/>
      </c>
      <c r="BZ75" s="271" t="str">
        <f ca="true">+IF(OFFSET('Water Data'!$F$28,0,10*ROW('Water Data'!F69))="","",OFFSET('Water Data'!$F$28,0,10*ROW('Water Data'!F69)))</f>
        <v/>
      </c>
      <c r="CA75" s="271" t="str">
        <f ca="true">+IF(OFFSET('Water Data'!$F$29,0,10*ROW('Water Data'!F69))="","",OFFSET('Water Data'!$F$29,0,10*ROW('Water Data'!F69)))</f>
        <v/>
      </c>
      <c r="CB75" s="271" t="str">
        <f ca="true">+IF(OFFSET('Water Data'!$G$27,0,10*ROW('Water Data'!G69))="","",OFFSET('Water Data'!$G$27,0,10*ROW('Water Data'!G69)))</f>
        <v/>
      </c>
      <c r="CC75" s="271" t="str">
        <f ca="true">+IF(OFFSET('Water Data'!$G$28,0,10*ROW('Water Data'!G69))="","",OFFSET('Water Data'!$G$28,0,10*ROW('Water Data'!G69)))</f>
        <v/>
      </c>
      <c r="CD75" s="271" t="str">
        <f ca="true">+IF(OFFSET('Water Data'!$G$29,0,10*ROW('Water Data'!G69))="","",OFFSET('Water Data'!$G$29,0,10*ROW('Water Data'!G69)))</f>
        <v/>
      </c>
      <c r="CE75" s="271" t="str">
        <f ca="true">+IF(OFFSET('Water Data'!$H$27,0,10*ROW('Water Data'!H69))="","",OFFSET('Water Data'!$H$27,0,10*ROW('Water Data'!H69)))</f>
        <v/>
      </c>
      <c r="CF75" s="271" t="str">
        <f ca="true">+IF(OFFSET('Water Data'!$H$28,0,10*ROW('Water Data'!H69))="","",OFFSET('Water Data'!$H$28,0,10*ROW('Water Data'!H69)))</f>
        <v/>
      </c>
      <c r="CG75" s="271" t="str">
        <f ca="true">+IF(OFFSET('Water Data'!$H$29,0,10*ROW('Water Data'!H69))="","",OFFSET('Water Data'!$H$29,0,10*ROW('Water Data'!H69)))</f>
        <v/>
      </c>
      <c r="CH75" s="271" t="str">
        <f ca="true">+IF(OFFSET('Water Data'!$I$27,0,10*ROW('Water Data'!I69))="","",OFFSET('Water Data'!$I$27,0,10*ROW('Water Data'!I69)))</f>
        <v/>
      </c>
      <c r="CI75" s="271" t="str">
        <f ca="true">+IF(OFFSET('Water Data'!$I$28,0,10*ROW('Water Data'!I69))="","",OFFSET('Water Data'!$I$28,0,10*ROW('Water Data'!I69)))</f>
        <v/>
      </c>
      <c r="CJ75" s="271" t="str">
        <f ca="true">+IF(OFFSET('Water Data'!$I$29,0,10*ROW('Water Data'!I69))="","",OFFSET('Water Data'!$I$29,0,10*ROW('Water Data'!I69)))</f>
        <v/>
      </c>
      <c r="CK75" s="271" t="str">
        <f ca="true">+IF(OFFSET('Sanitation Data'!$D$28,0,10*ROW('Sanitation Data'!D69))="","",OFFSET('Sanitation Data'!$D$28,0,10*ROW('Sanitation Data'!D69)))</f>
        <v/>
      </c>
      <c r="CL75" s="271" t="str">
        <f ca="true">+IF(OFFSET('Sanitation Data'!$D$29,0,10*ROW('Sanitation Data'!D69))="","",OFFSET('Sanitation Data'!$D$29,0,10*ROW('Sanitation Data'!D69)))</f>
        <v/>
      </c>
      <c r="CM75" s="271" t="str">
        <f ca="true">+IF(OFFSET('Sanitation Data'!$D$30,0,10*ROW('Sanitation Data'!D69))="","",OFFSET('Sanitation Data'!$D$30,0,10*ROW('Sanitation Data'!D69)))</f>
        <v/>
      </c>
      <c r="CN75" s="271" t="str">
        <f ca="true">+IF(OFFSET('Sanitation Data'!$D$31,0,10*ROW('Sanitation Data'!D69))="","",OFFSET('Sanitation Data'!$D$31,0,10*ROW('Sanitation Data'!D69)))</f>
        <v/>
      </c>
      <c r="CO75" s="271" t="str">
        <f ca="true">+IF(OFFSET('Sanitation Data'!$D$32,0,10*ROW('Sanitation Data'!D69))="","",OFFSET('Sanitation Data'!$D$32,0,10*ROW('Sanitation Data'!D69)))</f>
        <v/>
      </c>
      <c r="CP75" s="271" t="str">
        <f ca="true">+IF(OFFSET('Sanitation Data'!$E$28,0,10*ROW('Sanitation Data'!E69))="","",OFFSET('Sanitation Data'!$E$28,0,10*ROW('Sanitation Data'!E69)))</f>
        <v/>
      </c>
      <c r="CQ75" s="271" t="str">
        <f ca="true">+IF(OFFSET('Sanitation Data'!$E$29,0,10*ROW('Sanitation Data'!E69))="","",OFFSET('Sanitation Data'!$E$29,0,10*ROW('Sanitation Data'!E69)))</f>
        <v/>
      </c>
      <c r="CR75" s="271" t="str">
        <f ca="true">+IF(OFFSET('Sanitation Data'!$E$30,0,10*ROW('Sanitation Data'!E69))="","",OFFSET('Sanitation Data'!$E$30,0,10*ROW('Sanitation Data'!E69)))</f>
        <v/>
      </c>
      <c r="CS75" s="271" t="str">
        <f ca="true">+IF(OFFSET('Sanitation Data'!$E$31,0,10*ROW('Sanitation Data'!E69))="","",OFFSET('Sanitation Data'!$E$31,0,10*ROW('Sanitation Data'!E69)))</f>
        <v/>
      </c>
      <c r="CT75" s="271" t="str">
        <f ca="true">+IF(OFFSET('Sanitation Data'!$E$32,0,10*ROW('Sanitation Data'!E69))="","",OFFSET('Sanitation Data'!$E$32,0,10*ROW('Sanitation Data'!E69)))</f>
        <v/>
      </c>
      <c r="CU75" s="271" t="str">
        <f ca="true">+IF(OFFSET('Sanitation Data'!$F$28,0,10*ROW('Sanitation Data'!F69))="","",OFFSET('Sanitation Data'!$F$28,0,10*ROW('Sanitation Data'!F69)))</f>
        <v/>
      </c>
      <c r="CV75" s="271" t="str">
        <f ca="true">+IF(OFFSET('Sanitation Data'!$F$29,0,10*ROW('Sanitation Data'!F69))="","",OFFSET('Sanitation Data'!$F$29,0,10*ROW('Sanitation Data'!F69)))</f>
        <v/>
      </c>
      <c r="CW75" s="271" t="str">
        <f ca="true">+IF(OFFSET('Sanitation Data'!$F$30,0,10*ROW('Sanitation Data'!F69))="","",OFFSET('Sanitation Data'!$F$30,0,10*ROW('Sanitation Data'!F69)))</f>
        <v/>
      </c>
      <c r="CX75" s="271" t="str">
        <f ca="true">+IF(OFFSET('Sanitation Data'!$F$31,0,10*ROW('Sanitation Data'!F69))="","",OFFSET('Sanitation Data'!$F$31,0,10*ROW('Sanitation Data'!F69)))</f>
        <v/>
      </c>
      <c r="CY75" s="271" t="str">
        <f ca="true">+IF(OFFSET('Sanitation Data'!$F$32,0,10*ROW('Sanitation Data'!F69))="","",OFFSET('Sanitation Data'!$F$32,0,10*ROW('Sanitation Data'!F69)))</f>
        <v/>
      </c>
      <c r="CZ75" s="271" t="str">
        <f ca="true">+IF(OFFSET('Sanitation Data'!$G$28,0,10*ROW('Sanitation Data'!G69))="","",OFFSET('Sanitation Data'!$G$28,0,10*ROW('Sanitation Data'!G69)))</f>
        <v/>
      </c>
      <c r="DA75" s="271" t="str">
        <f ca="true">+IF(OFFSET('Sanitation Data'!$G$29,0,10*ROW('Sanitation Data'!G69))="","",OFFSET('Sanitation Data'!$G$29,0,10*ROW('Sanitation Data'!G69)))</f>
        <v/>
      </c>
      <c r="DB75" s="271" t="str">
        <f ca="true">+IF(OFFSET('Sanitation Data'!$G$30,0,10*ROW('Sanitation Data'!G69))="","",OFFSET('Sanitation Data'!$G$30,0,10*ROW('Sanitation Data'!G69)))</f>
        <v/>
      </c>
      <c r="DC75" s="271" t="str">
        <f ca="true">+IF(OFFSET('Sanitation Data'!$G$31,0,10*ROW('Sanitation Data'!G69))="","",OFFSET('Sanitation Data'!$G$31,0,10*ROW('Sanitation Data'!G69)))</f>
        <v/>
      </c>
      <c r="DD75" s="271" t="str">
        <f ca="true">+IF(OFFSET('Sanitation Data'!$G$32,0,10*ROW('Sanitation Data'!G69))="","",OFFSET('Sanitation Data'!$G$32,0,10*ROW('Sanitation Data'!G69)))</f>
        <v/>
      </c>
      <c r="DE75" s="271" t="str">
        <f ca="true">+IF(OFFSET('Sanitation Data'!$H$28,0,10*ROW('Sanitation Data'!H69))="","",OFFSET('Sanitation Data'!$H$28,0,10*ROW('Sanitation Data'!H69)))</f>
        <v/>
      </c>
      <c r="DF75" s="271" t="str">
        <f ca="true">+IF(OFFSET('Sanitation Data'!$H$29,0,10*ROW('Sanitation Data'!H69))="","",OFFSET('Sanitation Data'!$H$29,0,10*ROW('Sanitation Data'!H69)))</f>
        <v/>
      </c>
      <c r="DG75" s="271" t="str">
        <f ca="true">+IF(OFFSET('Sanitation Data'!$H$30,0,10*ROW('Sanitation Data'!H69))="","",OFFSET('Sanitation Data'!$H$30,0,10*ROW('Sanitation Data'!H69)))</f>
        <v/>
      </c>
      <c r="DH75" s="271" t="str">
        <f ca="true">+IF(OFFSET('Sanitation Data'!$H$31,0,10*ROW('Sanitation Data'!H69))="","",OFFSET('Sanitation Data'!$H$31,0,10*ROW('Sanitation Data'!H69)))</f>
        <v/>
      </c>
      <c r="DI75" s="271" t="str">
        <f ca="true">+IF(OFFSET('Sanitation Data'!$H$32,0,10*ROW('Sanitation Data'!H69))="","",OFFSET('Sanitation Data'!$H$32,0,10*ROW('Sanitation Data'!H69)))</f>
        <v/>
      </c>
      <c r="DJ75" s="271" t="str">
        <f ca="true">+IF(OFFSET('Sanitation Data'!$I$28,0,10*ROW('Sanitation Data'!I69))="","",OFFSET('Sanitation Data'!$I$28,0,10*ROW('Sanitation Data'!I69)))</f>
        <v/>
      </c>
      <c r="DK75" s="271" t="str">
        <f ca="true">+IF(OFFSET('Sanitation Data'!$I$29,0,10*ROW('Sanitation Data'!I69))="","",OFFSET('Sanitation Data'!$I$29,0,10*ROW('Sanitation Data'!I69)))</f>
        <v/>
      </c>
      <c r="DL75" s="271" t="str">
        <f ca="true">+IF(OFFSET('Sanitation Data'!$I$30,0,10*ROW('Sanitation Data'!I69))="","",OFFSET('Sanitation Data'!$I$30,0,10*ROW('Sanitation Data'!I69)))</f>
        <v/>
      </c>
      <c r="DM75" s="271" t="str">
        <f ca="true">+IF(OFFSET('Sanitation Data'!$I$31,0,10*ROW('Sanitation Data'!I69))="","",OFFSET('Sanitation Data'!$I$31,0,10*ROW('Sanitation Data'!I69)))</f>
        <v/>
      </c>
      <c r="DN75" s="271" t="str">
        <f ca="true">+IF(OFFSET('Sanitation Data'!$I$32,0,10*ROW('Sanitation Data'!I69))="","",OFFSET('Sanitation Data'!$I$32,0,10*ROW('Sanitation Data'!I69)))</f>
        <v/>
      </c>
      <c r="DO75" s="271" t="str">
        <f ca="true">+IF(OFFSET('Hygiene Data'!$D$11,0,10*ROW('Hygiene Data'!D69))="","",OFFSET('Hygiene Data'!$D$11,0,10*ROW('Hygiene Data'!D69)))</f>
        <v/>
      </c>
      <c r="DP75" s="271" t="str">
        <f ca="true">+IF(OFFSET('Hygiene Data'!$D$12,0,10*ROW('Hygiene Data'!D69))="","",OFFSET('Hygiene Data'!$D$12,0,10*ROW('Hygiene Data'!D69)))</f>
        <v/>
      </c>
      <c r="DQ75" s="271" t="str">
        <f ca="true">+IF(OFFSET('Hygiene Data'!$D$13,0,10*ROW('Hygiene Data'!D69))="","",OFFSET('Hygiene Data'!$D$13,0,10*ROW('Hygiene Data'!D69)))</f>
        <v/>
      </c>
      <c r="DR75" s="271" t="str">
        <f ca="true">+IF(OFFSET('Hygiene Data'!$E$11,0,10*ROW('Hygiene Data'!E69))="","",OFFSET('Hygiene Data'!$E$11,0,10*ROW('Hygiene Data'!E69)))</f>
        <v/>
      </c>
      <c r="DS75" s="271" t="str">
        <f ca="true">+IF(OFFSET('Hygiene Data'!$E$12,0,10*ROW('Hygiene Data'!E69))="","",OFFSET('Hygiene Data'!$E$12,0,10*ROW('Hygiene Data'!E69)))</f>
        <v/>
      </c>
      <c r="DT75" s="271" t="str">
        <f ca="true">+IF(OFFSET('Hygiene Data'!$E$13,0,10*ROW('Hygiene Data'!E69))="","",OFFSET('Hygiene Data'!$E$13,0,10*ROW('Hygiene Data'!E69)))</f>
        <v/>
      </c>
      <c r="DU75" s="271" t="str">
        <f ca="true">+IF(OFFSET('Hygiene Data'!$F$11,0,10*ROW('Hygiene Data'!F69))="","",OFFSET('Hygiene Data'!$F$11,0,10*ROW('Hygiene Data'!F69)))</f>
        <v/>
      </c>
      <c r="DV75" s="271" t="str">
        <f ca="true">+IF(OFFSET('Hygiene Data'!$F$12,0,10*ROW('Hygiene Data'!F69))="","",OFFSET('Hygiene Data'!$F$12,0,10*ROW('Hygiene Data'!F69)))</f>
        <v/>
      </c>
      <c r="DW75" s="271" t="str">
        <f ca="true">+IF(OFFSET('Hygiene Data'!$F$13,0,10*ROW('Hygiene Data'!F69))="","",OFFSET('Hygiene Data'!$F$13,0,10*ROW('Hygiene Data'!F69)))</f>
        <v/>
      </c>
      <c r="DX75" s="271" t="str">
        <f ca="true">+IF(OFFSET('Hygiene Data'!$G$11,0,10*ROW('Hygiene Data'!G69))="","",OFFSET('Hygiene Data'!$G$11,0,10*ROW('Hygiene Data'!G69)))</f>
        <v/>
      </c>
      <c r="DY75" s="271" t="str">
        <f ca="true">+IF(OFFSET('Hygiene Data'!$G$12,0,10*ROW('Hygiene Data'!G69))="","",OFFSET('Hygiene Data'!$G$12,0,10*ROW('Hygiene Data'!G69)))</f>
        <v/>
      </c>
      <c r="DZ75" s="271" t="str">
        <f ca="true">+IF(OFFSET('Hygiene Data'!$G$13,0,10*ROW('Hygiene Data'!G69))="","",OFFSET('Hygiene Data'!$G$13,0,10*ROW('Hygiene Data'!G69)))</f>
        <v/>
      </c>
      <c r="EA75" s="271" t="str">
        <f ca="true">+IF(OFFSET('Hygiene Data'!$H$11,0,10*ROW('Hygiene Data'!H69))="","",OFFSET('Hygiene Data'!$H$11,0,10*ROW('Hygiene Data'!H69)))</f>
        <v/>
      </c>
      <c r="EB75" s="271" t="str">
        <f ca="true">+IF(OFFSET('Hygiene Data'!$H$12,0,10*ROW('Hygiene Data'!H69))="","",OFFSET('Hygiene Data'!$H$12,0,10*ROW('Hygiene Data'!H69)))</f>
        <v/>
      </c>
      <c r="EC75" s="271" t="str">
        <f ca="true">+IF(OFFSET('Hygiene Data'!$H$13,0,10*ROW('Hygiene Data'!H69))="","",OFFSET('Hygiene Data'!$H$13,0,10*ROW('Hygiene Data'!H69)))</f>
        <v/>
      </c>
      <c r="ED75" s="271" t="str">
        <f ca="true">+IF(OFFSET('Hygiene Data'!$I$11,0,10*ROW('Hygiene Data'!I69))="","",OFFSET('Hygiene Data'!$I$11,0,10*ROW('Hygiene Data'!I69)))</f>
        <v/>
      </c>
      <c r="EE75" s="271" t="str">
        <f ca="true">+IF(OFFSET('Hygiene Data'!$I$12,0,10*ROW('Hygiene Data'!I69))="","",OFFSET('Hygiene Data'!$I$12,0,10*ROW('Hygiene Data'!I69)))</f>
        <v/>
      </c>
      <c r="EF75" s="271" t="str">
        <f ca="true">+IF(OFFSET('Hygiene Data'!$I$13,0,10*ROW('Hygiene Data'!I69))="","",OFFSET('Hygiene Data'!$I$13,0,10*ROW('Hygiene Data'!I69)))</f>
        <v/>
      </c>
    </row>
    <row xmlns:x14ac="http://schemas.microsoft.com/office/spreadsheetml/2009/9/ac" r="76" x14ac:dyDescent="0.2">
      <c r="A76" s="35" t="str">
        <f ca="true">+IF(OFFSET('Water Data'!$B$2,0,10*ROW('Water Data'!E70))="","",OFFSET('Water Data'!$B$2,0,10*ROW('Water Data'!E70)))</f>
        <v/>
      </c>
      <c r="B76" s="35" t="str">
        <f ca="true">+IF(OFFSET('Water Data'!$C$2,0,10*ROW('Water Data'!F70))="","",OFFSET('Water Data'!$C$2,0,10*ROW('Water Data'!F70)))</f>
        <v/>
      </c>
      <c r="C76" s="327" t="str">
        <f t="shared" ca="true" si="1"/>
        <v/>
      </c>
      <c r="D76" s="91"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1"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1"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1"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1"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1"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1"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1"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1"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1"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1"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1"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1"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1"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1"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1"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1"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1"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2"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2"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2"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2"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2"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2"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2"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2"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2"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2"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2"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2"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2"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2"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2"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2"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2"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2"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2"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2"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2"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2"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2"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2"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2"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2"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2"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2"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2"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2"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3"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3"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3"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3"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3"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3"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3"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3"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3"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3"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3"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3"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3"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3"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3"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3"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3"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3"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1"/>
      <c r="BS76" s="271" t="str">
        <f ca="true">+IF(OFFSET('Water Data'!$D$27,0,10*ROW('Water Data'!D70))="","",OFFSET('Water Data'!$D$27,0,10*ROW('Water Data'!D70)))</f>
        <v/>
      </c>
      <c r="BT76" s="271" t="str">
        <f ca="true">+IF(OFFSET('Water Data'!$D$28,0,10*ROW('Water Data'!D70))="","",OFFSET('Water Data'!$D$28,0,10*ROW('Water Data'!D70)))</f>
        <v/>
      </c>
      <c r="BU76" s="271" t="str">
        <f ca="true">+IF(OFFSET('Water Data'!$D$29,0,10*ROW('Water Data'!D70))="","",OFFSET('Water Data'!$D$29,0,10*ROW('Water Data'!D70)))</f>
        <v/>
      </c>
      <c r="BV76" s="271" t="str">
        <f ca="true">+IF(OFFSET('Water Data'!$E$27,0,10*ROW('Water Data'!E70))="","",OFFSET('Water Data'!$E$27,0,10*ROW('Water Data'!E70)))</f>
        <v/>
      </c>
      <c r="BW76" s="271" t="str">
        <f ca="true">+IF(OFFSET('Water Data'!$E$28,0,10*ROW('Water Data'!E70))="","",OFFSET('Water Data'!$E$28,0,10*ROW('Water Data'!E70)))</f>
        <v/>
      </c>
      <c r="BX76" s="271" t="str">
        <f ca="true">+IF(OFFSET('Water Data'!$E$29,0,10*ROW('Water Data'!E70))="","",OFFSET('Water Data'!$E$29,0,10*ROW('Water Data'!E70)))</f>
        <v/>
      </c>
      <c r="BY76" s="271" t="str">
        <f ca="true">+IF(OFFSET('Water Data'!$F$27,0,10*ROW('Water Data'!F70))="","",OFFSET('Water Data'!$F$27,0,10*ROW('Water Data'!F70)))</f>
        <v/>
      </c>
      <c r="BZ76" s="271" t="str">
        <f ca="true">+IF(OFFSET('Water Data'!$F$28,0,10*ROW('Water Data'!F70))="","",OFFSET('Water Data'!$F$28,0,10*ROW('Water Data'!F70)))</f>
        <v/>
      </c>
      <c r="CA76" s="271" t="str">
        <f ca="true">+IF(OFFSET('Water Data'!$F$29,0,10*ROW('Water Data'!F70))="","",OFFSET('Water Data'!$F$29,0,10*ROW('Water Data'!F70)))</f>
        <v/>
      </c>
      <c r="CB76" s="271" t="str">
        <f ca="true">+IF(OFFSET('Water Data'!$G$27,0,10*ROW('Water Data'!G70))="","",OFFSET('Water Data'!$G$27,0,10*ROW('Water Data'!G70)))</f>
        <v/>
      </c>
      <c r="CC76" s="271" t="str">
        <f ca="true">+IF(OFFSET('Water Data'!$G$28,0,10*ROW('Water Data'!G70))="","",OFFSET('Water Data'!$G$28,0,10*ROW('Water Data'!G70)))</f>
        <v/>
      </c>
      <c r="CD76" s="271" t="str">
        <f ca="true">+IF(OFFSET('Water Data'!$G$29,0,10*ROW('Water Data'!G70))="","",OFFSET('Water Data'!$G$29,0,10*ROW('Water Data'!G70)))</f>
        <v/>
      </c>
      <c r="CE76" s="271" t="str">
        <f ca="true">+IF(OFFSET('Water Data'!$H$27,0,10*ROW('Water Data'!H70))="","",OFFSET('Water Data'!$H$27,0,10*ROW('Water Data'!H70)))</f>
        <v/>
      </c>
      <c r="CF76" s="271" t="str">
        <f ca="true">+IF(OFFSET('Water Data'!$H$28,0,10*ROW('Water Data'!H70))="","",OFFSET('Water Data'!$H$28,0,10*ROW('Water Data'!H70)))</f>
        <v/>
      </c>
      <c r="CG76" s="271" t="str">
        <f ca="true">+IF(OFFSET('Water Data'!$H$29,0,10*ROW('Water Data'!H70))="","",OFFSET('Water Data'!$H$29,0,10*ROW('Water Data'!H70)))</f>
        <v/>
      </c>
      <c r="CH76" s="271" t="str">
        <f ca="true">+IF(OFFSET('Water Data'!$I$27,0,10*ROW('Water Data'!I70))="","",OFFSET('Water Data'!$I$27,0,10*ROW('Water Data'!I70)))</f>
        <v/>
      </c>
      <c r="CI76" s="271" t="str">
        <f ca="true">+IF(OFFSET('Water Data'!$I$28,0,10*ROW('Water Data'!I70))="","",OFFSET('Water Data'!$I$28,0,10*ROW('Water Data'!I70)))</f>
        <v/>
      </c>
      <c r="CJ76" s="271" t="str">
        <f ca="true">+IF(OFFSET('Water Data'!$I$29,0,10*ROW('Water Data'!I70))="","",OFFSET('Water Data'!$I$29,0,10*ROW('Water Data'!I70)))</f>
        <v/>
      </c>
      <c r="CK76" s="271" t="str">
        <f ca="true">+IF(OFFSET('Sanitation Data'!$D$28,0,10*ROW('Sanitation Data'!D70))="","",OFFSET('Sanitation Data'!$D$28,0,10*ROW('Sanitation Data'!D70)))</f>
        <v/>
      </c>
      <c r="CL76" s="271" t="str">
        <f ca="true">+IF(OFFSET('Sanitation Data'!$D$29,0,10*ROW('Sanitation Data'!D70))="","",OFFSET('Sanitation Data'!$D$29,0,10*ROW('Sanitation Data'!D70)))</f>
        <v/>
      </c>
      <c r="CM76" s="271" t="str">
        <f ca="true">+IF(OFFSET('Sanitation Data'!$D$30,0,10*ROW('Sanitation Data'!D70))="","",OFFSET('Sanitation Data'!$D$30,0,10*ROW('Sanitation Data'!D70)))</f>
        <v/>
      </c>
      <c r="CN76" s="271" t="str">
        <f ca="true">+IF(OFFSET('Sanitation Data'!$D$31,0,10*ROW('Sanitation Data'!D70))="","",OFFSET('Sanitation Data'!$D$31,0,10*ROW('Sanitation Data'!D70)))</f>
        <v/>
      </c>
      <c r="CO76" s="271" t="str">
        <f ca="true">+IF(OFFSET('Sanitation Data'!$D$32,0,10*ROW('Sanitation Data'!D70))="","",OFFSET('Sanitation Data'!$D$32,0,10*ROW('Sanitation Data'!D70)))</f>
        <v/>
      </c>
      <c r="CP76" s="271" t="str">
        <f ca="true">+IF(OFFSET('Sanitation Data'!$E$28,0,10*ROW('Sanitation Data'!E70))="","",OFFSET('Sanitation Data'!$E$28,0,10*ROW('Sanitation Data'!E70)))</f>
        <v/>
      </c>
      <c r="CQ76" s="271" t="str">
        <f ca="true">+IF(OFFSET('Sanitation Data'!$E$29,0,10*ROW('Sanitation Data'!E70))="","",OFFSET('Sanitation Data'!$E$29,0,10*ROW('Sanitation Data'!E70)))</f>
        <v/>
      </c>
      <c r="CR76" s="271" t="str">
        <f ca="true">+IF(OFFSET('Sanitation Data'!$E$30,0,10*ROW('Sanitation Data'!E70))="","",OFFSET('Sanitation Data'!$E$30,0,10*ROW('Sanitation Data'!E70)))</f>
        <v/>
      </c>
      <c r="CS76" s="271" t="str">
        <f ca="true">+IF(OFFSET('Sanitation Data'!$E$31,0,10*ROW('Sanitation Data'!E70))="","",OFFSET('Sanitation Data'!$E$31,0,10*ROW('Sanitation Data'!E70)))</f>
        <v/>
      </c>
      <c r="CT76" s="271" t="str">
        <f ca="true">+IF(OFFSET('Sanitation Data'!$E$32,0,10*ROW('Sanitation Data'!E70))="","",OFFSET('Sanitation Data'!$E$32,0,10*ROW('Sanitation Data'!E70)))</f>
        <v/>
      </c>
      <c r="CU76" s="271" t="str">
        <f ca="true">+IF(OFFSET('Sanitation Data'!$F$28,0,10*ROW('Sanitation Data'!F70))="","",OFFSET('Sanitation Data'!$F$28,0,10*ROW('Sanitation Data'!F70)))</f>
        <v/>
      </c>
      <c r="CV76" s="271" t="str">
        <f ca="true">+IF(OFFSET('Sanitation Data'!$F$29,0,10*ROW('Sanitation Data'!F70))="","",OFFSET('Sanitation Data'!$F$29,0,10*ROW('Sanitation Data'!F70)))</f>
        <v/>
      </c>
      <c r="CW76" s="271" t="str">
        <f ca="true">+IF(OFFSET('Sanitation Data'!$F$30,0,10*ROW('Sanitation Data'!F70))="","",OFFSET('Sanitation Data'!$F$30,0,10*ROW('Sanitation Data'!F70)))</f>
        <v/>
      </c>
      <c r="CX76" s="271" t="str">
        <f ca="true">+IF(OFFSET('Sanitation Data'!$F$31,0,10*ROW('Sanitation Data'!F70))="","",OFFSET('Sanitation Data'!$F$31,0,10*ROW('Sanitation Data'!F70)))</f>
        <v/>
      </c>
      <c r="CY76" s="271" t="str">
        <f ca="true">+IF(OFFSET('Sanitation Data'!$F$32,0,10*ROW('Sanitation Data'!F70))="","",OFFSET('Sanitation Data'!$F$32,0,10*ROW('Sanitation Data'!F70)))</f>
        <v/>
      </c>
      <c r="CZ76" s="271" t="str">
        <f ca="true">+IF(OFFSET('Sanitation Data'!$G$28,0,10*ROW('Sanitation Data'!G70))="","",OFFSET('Sanitation Data'!$G$28,0,10*ROW('Sanitation Data'!G70)))</f>
        <v/>
      </c>
      <c r="DA76" s="271" t="str">
        <f ca="true">+IF(OFFSET('Sanitation Data'!$G$29,0,10*ROW('Sanitation Data'!G70))="","",OFFSET('Sanitation Data'!$G$29,0,10*ROW('Sanitation Data'!G70)))</f>
        <v/>
      </c>
      <c r="DB76" s="271" t="str">
        <f ca="true">+IF(OFFSET('Sanitation Data'!$G$30,0,10*ROW('Sanitation Data'!G70))="","",OFFSET('Sanitation Data'!$G$30,0,10*ROW('Sanitation Data'!G70)))</f>
        <v/>
      </c>
      <c r="DC76" s="271" t="str">
        <f ca="true">+IF(OFFSET('Sanitation Data'!$G$31,0,10*ROW('Sanitation Data'!G70))="","",OFFSET('Sanitation Data'!$G$31,0,10*ROW('Sanitation Data'!G70)))</f>
        <v/>
      </c>
      <c r="DD76" s="271" t="str">
        <f ca="true">+IF(OFFSET('Sanitation Data'!$G$32,0,10*ROW('Sanitation Data'!G70))="","",OFFSET('Sanitation Data'!$G$32,0,10*ROW('Sanitation Data'!G70)))</f>
        <v/>
      </c>
      <c r="DE76" s="271" t="str">
        <f ca="true">+IF(OFFSET('Sanitation Data'!$H$28,0,10*ROW('Sanitation Data'!H70))="","",OFFSET('Sanitation Data'!$H$28,0,10*ROW('Sanitation Data'!H70)))</f>
        <v/>
      </c>
      <c r="DF76" s="271" t="str">
        <f ca="true">+IF(OFFSET('Sanitation Data'!$H$29,0,10*ROW('Sanitation Data'!H70))="","",OFFSET('Sanitation Data'!$H$29,0,10*ROW('Sanitation Data'!H70)))</f>
        <v/>
      </c>
      <c r="DG76" s="271" t="str">
        <f ca="true">+IF(OFFSET('Sanitation Data'!$H$30,0,10*ROW('Sanitation Data'!H70))="","",OFFSET('Sanitation Data'!$H$30,0,10*ROW('Sanitation Data'!H70)))</f>
        <v/>
      </c>
      <c r="DH76" s="271" t="str">
        <f ca="true">+IF(OFFSET('Sanitation Data'!$H$31,0,10*ROW('Sanitation Data'!H70))="","",OFFSET('Sanitation Data'!$H$31,0,10*ROW('Sanitation Data'!H70)))</f>
        <v/>
      </c>
      <c r="DI76" s="271" t="str">
        <f ca="true">+IF(OFFSET('Sanitation Data'!$H$32,0,10*ROW('Sanitation Data'!H70))="","",OFFSET('Sanitation Data'!$H$32,0,10*ROW('Sanitation Data'!H70)))</f>
        <v/>
      </c>
      <c r="DJ76" s="271" t="str">
        <f ca="true">+IF(OFFSET('Sanitation Data'!$I$28,0,10*ROW('Sanitation Data'!I70))="","",OFFSET('Sanitation Data'!$I$28,0,10*ROW('Sanitation Data'!I70)))</f>
        <v/>
      </c>
      <c r="DK76" s="271" t="str">
        <f ca="true">+IF(OFFSET('Sanitation Data'!$I$29,0,10*ROW('Sanitation Data'!I70))="","",OFFSET('Sanitation Data'!$I$29,0,10*ROW('Sanitation Data'!I70)))</f>
        <v/>
      </c>
      <c r="DL76" s="271" t="str">
        <f ca="true">+IF(OFFSET('Sanitation Data'!$I$30,0,10*ROW('Sanitation Data'!I70))="","",OFFSET('Sanitation Data'!$I$30,0,10*ROW('Sanitation Data'!I70)))</f>
        <v/>
      </c>
      <c r="DM76" s="271" t="str">
        <f ca="true">+IF(OFFSET('Sanitation Data'!$I$31,0,10*ROW('Sanitation Data'!I70))="","",OFFSET('Sanitation Data'!$I$31,0,10*ROW('Sanitation Data'!I70)))</f>
        <v/>
      </c>
      <c r="DN76" s="271" t="str">
        <f ca="true">+IF(OFFSET('Sanitation Data'!$I$32,0,10*ROW('Sanitation Data'!I70))="","",OFFSET('Sanitation Data'!$I$32,0,10*ROW('Sanitation Data'!I70)))</f>
        <v/>
      </c>
      <c r="DO76" s="271" t="str">
        <f ca="true">+IF(OFFSET('Hygiene Data'!$D$11,0,10*ROW('Hygiene Data'!D70))="","",OFFSET('Hygiene Data'!$D$11,0,10*ROW('Hygiene Data'!D70)))</f>
        <v/>
      </c>
      <c r="DP76" s="271" t="str">
        <f ca="true">+IF(OFFSET('Hygiene Data'!$D$12,0,10*ROW('Hygiene Data'!D70))="","",OFFSET('Hygiene Data'!$D$12,0,10*ROW('Hygiene Data'!D70)))</f>
        <v/>
      </c>
      <c r="DQ76" s="271" t="str">
        <f ca="true">+IF(OFFSET('Hygiene Data'!$D$13,0,10*ROW('Hygiene Data'!D70))="","",OFFSET('Hygiene Data'!$D$13,0,10*ROW('Hygiene Data'!D70)))</f>
        <v/>
      </c>
      <c r="DR76" s="271" t="str">
        <f ca="true">+IF(OFFSET('Hygiene Data'!$E$11,0,10*ROW('Hygiene Data'!E70))="","",OFFSET('Hygiene Data'!$E$11,0,10*ROW('Hygiene Data'!E70)))</f>
        <v/>
      </c>
      <c r="DS76" s="271" t="str">
        <f ca="true">+IF(OFFSET('Hygiene Data'!$E$12,0,10*ROW('Hygiene Data'!E70))="","",OFFSET('Hygiene Data'!$E$12,0,10*ROW('Hygiene Data'!E70)))</f>
        <v/>
      </c>
      <c r="DT76" s="271" t="str">
        <f ca="true">+IF(OFFSET('Hygiene Data'!$E$13,0,10*ROW('Hygiene Data'!E70))="","",OFFSET('Hygiene Data'!$E$13,0,10*ROW('Hygiene Data'!E70)))</f>
        <v/>
      </c>
      <c r="DU76" s="271" t="str">
        <f ca="true">+IF(OFFSET('Hygiene Data'!$F$11,0,10*ROW('Hygiene Data'!F70))="","",OFFSET('Hygiene Data'!$F$11,0,10*ROW('Hygiene Data'!F70)))</f>
        <v/>
      </c>
      <c r="DV76" s="271" t="str">
        <f ca="true">+IF(OFFSET('Hygiene Data'!$F$12,0,10*ROW('Hygiene Data'!F70))="","",OFFSET('Hygiene Data'!$F$12,0,10*ROW('Hygiene Data'!F70)))</f>
        <v/>
      </c>
      <c r="DW76" s="271" t="str">
        <f ca="true">+IF(OFFSET('Hygiene Data'!$F$13,0,10*ROW('Hygiene Data'!F70))="","",OFFSET('Hygiene Data'!$F$13,0,10*ROW('Hygiene Data'!F70)))</f>
        <v/>
      </c>
      <c r="DX76" s="271" t="str">
        <f ca="true">+IF(OFFSET('Hygiene Data'!$G$11,0,10*ROW('Hygiene Data'!G70))="","",OFFSET('Hygiene Data'!$G$11,0,10*ROW('Hygiene Data'!G70)))</f>
        <v/>
      </c>
      <c r="DY76" s="271" t="str">
        <f ca="true">+IF(OFFSET('Hygiene Data'!$G$12,0,10*ROW('Hygiene Data'!G70))="","",OFFSET('Hygiene Data'!$G$12,0,10*ROW('Hygiene Data'!G70)))</f>
        <v/>
      </c>
      <c r="DZ76" s="271" t="str">
        <f ca="true">+IF(OFFSET('Hygiene Data'!$G$13,0,10*ROW('Hygiene Data'!G70))="","",OFFSET('Hygiene Data'!$G$13,0,10*ROW('Hygiene Data'!G70)))</f>
        <v/>
      </c>
      <c r="EA76" s="271" t="str">
        <f ca="true">+IF(OFFSET('Hygiene Data'!$H$11,0,10*ROW('Hygiene Data'!H70))="","",OFFSET('Hygiene Data'!$H$11,0,10*ROW('Hygiene Data'!H70)))</f>
        <v/>
      </c>
      <c r="EB76" s="271" t="str">
        <f ca="true">+IF(OFFSET('Hygiene Data'!$H$12,0,10*ROW('Hygiene Data'!H70))="","",OFFSET('Hygiene Data'!$H$12,0,10*ROW('Hygiene Data'!H70)))</f>
        <v/>
      </c>
      <c r="EC76" s="271" t="str">
        <f ca="true">+IF(OFFSET('Hygiene Data'!$H$13,0,10*ROW('Hygiene Data'!H70))="","",OFFSET('Hygiene Data'!$H$13,0,10*ROW('Hygiene Data'!H70)))</f>
        <v/>
      </c>
      <c r="ED76" s="271" t="str">
        <f ca="true">+IF(OFFSET('Hygiene Data'!$I$11,0,10*ROW('Hygiene Data'!I70))="","",OFFSET('Hygiene Data'!$I$11,0,10*ROW('Hygiene Data'!I70)))</f>
        <v/>
      </c>
      <c r="EE76" s="271" t="str">
        <f ca="true">+IF(OFFSET('Hygiene Data'!$I$12,0,10*ROW('Hygiene Data'!I70))="","",OFFSET('Hygiene Data'!$I$12,0,10*ROW('Hygiene Data'!I70)))</f>
        <v/>
      </c>
      <c r="EF76" s="271" t="str">
        <f ca="true">+IF(OFFSET('Hygiene Data'!$I$13,0,10*ROW('Hygiene Data'!I70))="","",OFFSET('Hygiene Data'!$I$13,0,10*ROW('Hygiene Data'!I70)))</f>
        <v/>
      </c>
    </row>
    <row xmlns:x14ac="http://schemas.microsoft.com/office/spreadsheetml/2009/9/ac" r="77" x14ac:dyDescent="0.2">
      <c r="A77" s="35" t="str">
        <f ca="true">+IF(OFFSET('Water Data'!$B$2,0,10*ROW('Water Data'!E71))="","",OFFSET('Water Data'!$B$2,0,10*ROW('Water Data'!E71)))</f>
        <v/>
      </c>
      <c r="B77" s="35" t="str">
        <f ca="true">+IF(OFFSET('Water Data'!$C$2,0,10*ROW('Water Data'!F71))="","",OFFSET('Water Data'!$C$2,0,10*ROW('Water Data'!F71)))</f>
        <v/>
      </c>
      <c r="C77" s="327" t="str">
        <f t="shared" ca="true" si="1"/>
        <v/>
      </c>
      <c r="D77" s="91"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1"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1"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1"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1"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1"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1"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1"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1"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1"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1"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1"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1"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1"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1"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1"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1"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1"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2"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2"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2"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2"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2"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2"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2"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2"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2"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2"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2"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2"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2"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2"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2"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2"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2"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2"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2"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2"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2"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2"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2"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2"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2"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2"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2"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2"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2"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2"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3"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3"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3"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3"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3"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3"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3"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3"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3"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3"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3"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3"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3"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3"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3"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3"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3"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3"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1"/>
      <c r="BS77" s="271" t="str">
        <f ca="true">+IF(OFFSET('Water Data'!$D$27,0,10*ROW('Water Data'!D71))="","",OFFSET('Water Data'!$D$27,0,10*ROW('Water Data'!D71)))</f>
        <v/>
      </c>
      <c r="BT77" s="271" t="str">
        <f ca="true">+IF(OFFSET('Water Data'!$D$28,0,10*ROW('Water Data'!D71))="","",OFFSET('Water Data'!$D$28,0,10*ROW('Water Data'!D71)))</f>
        <v/>
      </c>
      <c r="BU77" s="271" t="str">
        <f ca="true">+IF(OFFSET('Water Data'!$D$29,0,10*ROW('Water Data'!D71))="","",OFFSET('Water Data'!$D$29,0,10*ROW('Water Data'!D71)))</f>
        <v/>
      </c>
      <c r="BV77" s="271" t="str">
        <f ca="true">+IF(OFFSET('Water Data'!$E$27,0,10*ROW('Water Data'!E71))="","",OFFSET('Water Data'!$E$27,0,10*ROW('Water Data'!E71)))</f>
        <v/>
      </c>
      <c r="BW77" s="271" t="str">
        <f ca="true">+IF(OFFSET('Water Data'!$E$28,0,10*ROW('Water Data'!E71))="","",OFFSET('Water Data'!$E$28,0,10*ROW('Water Data'!E71)))</f>
        <v/>
      </c>
      <c r="BX77" s="271" t="str">
        <f ca="true">+IF(OFFSET('Water Data'!$E$29,0,10*ROW('Water Data'!E71))="","",OFFSET('Water Data'!$E$29,0,10*ROW('Water Data'!E71)))</f>
        <v/>
      </c>
      <c r="BY77" s="271" t="str">
        <f ca="true">+IF(OFFSET('Water Data'!$F$27,0,10*ROW('Water Data'!F71))="","",OFFSET('Water Data'!$F$27,0,10*ROW('Water Data'!F71)))</f>
        <v/>
      </c>
      <c r="BZ77" s="271" t="str">
        <f ca="true">+IF(OFFSET('Water Data'!$F$28,0,10*ROW('Water Data'!F71))="","",OFFSET('Water Data'!$F$28,0,10*ROW('Water Data'!F71)))</f>
        <v/>
      </c>
      <c r="CA77" s="271" t="str">
        <f ca="true">+IF(OFFSET('Water Data'!$F$29,0,10*ROW('Water Data'!F71))="","",OFFSET('Water Data'!$F$29,0,10*ROW('Water Data'!F71)))</f>
        <v/>
      </c>
      <c r="CB77" s="271" t="str">
        <f ca="true">+IF(OFFSET('Water Data'!$G$27,0,10*ROW('Water Data'!G71))="","",OFFSET('Water Data'!$G$27,0,10*ROW('Water Data'!G71)))</f>
        <v/>
      </c>
      <c r="CC77" s="271" t="str">
        <f ca="true">+IF(OFFSET('Water Data'!$G$28,0,10*ROW('Water Data'!G71))="","",OFFSET('Water Data'!$G$28,0,10*ROW('Water Data'!G71)))</f>
        <v/>
      </c>
      <c r="CD77" s="271" t="str">
        <f ca="true">+IF(OFFSET('Water Data'!$G$29,0,10*ROW('Water Data'!G71))="","",OFFSET('Water Data'!$G$29,0,10*ROW('Water Data'!G71)))</f>
        <v/>
      </c>
      <c r="CE77" s="271" t="str">
        <f ca="true">+IF(OFFSET('Water Data'!$H$27,0,10*ROW('Water Data'!H71))="","",OFFSET('Water Data'!$H$27,0,10*ROW('Water Data'!H71)))</f>
        <v/>
      </c>
      <c r="CF77" s="271" t="str">
        <f ca="true">+IF(OFFSET('Water Data'!$H$28,0,10*ROW('Water Data'!H71))="","",OFFSET('Water Data'!$H$28,0,10*ROW('Water Data'!H71)))</f>
        <v/>
      </c>
      <c r="CG77" s="271" t="str">
        <f ca="true">+IF(OFFSET('Water Data'!$H$29,0,10*ROW('Water Data'!H71))="","",OFFSET('Water Data'!$H$29,0,10*ROW('Water Data'!H71)))</f>
        <v/>
      </c>
      <c r="CH77" s="271" t="str">
        <f ca="true">+IF(OFFSET('Water Data'!$I$27,0,10*ROW('Water Data'!I71))="","",OFFSET('Water Data'!$I$27,0,10*ROW('Water Data'!I71)))</f>
        <v/>
      </c>
      <c r="CI77" s="271" t="str">
        <f ca="true">+IF(OFFSET('Water Data'!$I$28,0,10*ROW('Water Data'!I71))="","",OFFSET('Water Data'!$I$28,0,10*ROW('Water Data'!I71)))</f>
        <v/>
      </c>
      <c r="CJ77" s="271" t="str">
        <f ca="true">+IF(OFFSET('Water Data'!$I$29,0,10*ROW('Water Data'!I71))="","",OFFSET('Water Data'!$I$29,0,10*ROW('Water Data'!I71)))</f>
        <v/>
      </c>
      <c r="CK77" s="271" t="str">
        <f ca="true">+IF(OFFSET('Sanitation Data'!$D$28,0,10*ROW('Sanitation Data'!D71))="","",OFFSET('Sanitation Data'!$D$28,0,10*ROW('Sanitation Data'!D71)))</f>
        <v/>
      </c>
      <c r="CL77" s="271" t="str">
        <f ca="true">+IF(OFFSET('Sanitation Data'!$D$29,0,10*ROW('Sanitation Data'!D71))="","",OFFSET('Sanitation Data'!$D$29,0,10*ROW('Sanitation Data'!D71)))</f>
        <v/>
      </c>
      <c r="CM77" s="271" t="str">
        <f ca="true">+IF(OFFSET('Sanitation Data'!$D$30,0,10*ROW('Sanitation Data'!D71))="","",OFFSET('Sanitation Data'!$D$30,0,10*ROW('Sanitation Data'!D71)))</f>
        <v/>
      </c>
      <c r="CN77" s="271" t="str">
        <f ca="true">+IF(OFFSET('Sanitation Data'!$D$31,0,10*ROW('Sanitation Data'!D71))="","",OFFSET('Sanitation Data'!$D$31,0,10*ROW('Sanitation Data'!D71)))</f>
        <v/>
      </c>
      <c r="CO77" s="271" t="str">
        <f ca="true">+IF(OFFSET('Sanitation Data'!$D$32,0,10*ROW('Sanitation Data'!D71))="","",OFFSET('Sanitation Data'!$D$32,0,10*ROW('Sanitation Data'!D71)))</f>
        <v/>
      </c>
      <c r="CP77" s="271" t="str">
        <f ca="true">+IF(OFFSET('Sanitation Data'!$E$28,0,10*ROW('Sanitation Data'!E71))="","",OFFSET('Sanitation Data'!$E$28,0,10*ROW('Sanitation Data'!E71)))</f>
        <v/>
      </c>
      <c r="CQ77" s="271" t="str">
        <f ca="true">+IF(OFFSET('Sanitation Data'!$E$29,0,10*ROW('Sanitation Data'!E71))="","",OFFSET('Sanitation Data'!$E$29,0,10*ROW('Sanitation Data'!E71)))</f>
        <v/>
      </c>
      <c r="CR77" s="271" t="str">
        <f ca="true">+IF(OFFSET('Sanitation Data'!$E$30,0,10*ROW('Sanitation Data'!E71))="","",OFFSET('Sanitation Data'!$E$30,0,10*ROW('Sanitation Data'!E71)))</f>
        <v/>
      </c>
      <c r="CS77" s="271" t="str">
        <f ca="true">+IF(OFFSET('Sanitation Data'!$E$31,0,10*ROW('Sanitation Data'!E71))="","",OFFSET('Sanitation Data'!$E$31,0,10*ROW('Sanitation Data'!E71)))</f>
        <v/>
      </c>
      <c r="CT77" s="271" t="str">
        <f ca="true">+IF(OFFSET('Sanitation Data'!$E$32,0,10*ROW('Sanitation Data'!E71))="","",OFFSET('Sanitation Data'!$E$32,0,10*ROW('Sanitation Data'!E71)))</f>
        <v/>
      </c>
      <c r="CU77" s="271" t="str">
        <f ca="true">+IF(OFFSET('Sanitation Data'!$F$28,0,10*ROW('Sanitation Data'!F71))="","",OFFSET('Sanitation Data'!$F$28,0,10*ROW('Sanitation Data'!F71)))</f>
        <v/>
      </c>
      <c r="CV77" s="271" t="str">
        <f ca="true">+IF(OFFSET('Sanitation Data'!$F$29,0,10*ROW('Sanitation Data'!F71))="","",OFFSET('Sanitation Data'!$F$29,0,10*ROW('Sanitation Data'!F71)))</f>
        <v/>
      </c>
      <c r="CW77" s="271" t="str">
        <f ca="true">+IF(OFFSET('Sanitation Data'!$F$30,0,10*ROW('Sanitation Data'!F71))="","",OFFSET('Sanitation Data'!$F$30,0,10*ROW('Sanitation Data'!F71)))</f>
        <v/>
      </c>
      <c r="CX77" s="271" t="str">
        <f ca="true">+IF(OFFSET('Sanitation Data'!$F$31,0,10*ROW('Sanitation Data'!F71))="","",OFFSET('Sanitation Data'!$F$31,0,10*ROW('Sanitation Data'!F71)))</f>
        <v/>
      </c>
      <c r="CY77" s="271" t="str">
        <f ca="true">+IF(OFFSET('Sanitation Data'!$F$32,0,10*ROW('Sanitation Data'!F71))="","",OFFSET('Sanitation Data'!$F$32,0,10*ROW('Sanitation Data'!F71)))</f>
        <v/>
      </c>
      <c r="CZ77" s="271" t="str">
        <f ca="true">+IF(OFFSET('Sanitation Data'!$G$28,0,10*ROW('Sanitation Data'!G71))="","",OFFSET('Sanitation Data'!$G$28,0,10*ROW('Sanitation Data'!G71)))</f>
        <v/>
      </c>
      <c r="DA77" s="271" t="str">
        <f ca="true">+IF(OFFSET('Sanitation Data'!$G$29,0,10*ROW('Sanitation Data'!G71))="","",OFFSET('Sanitation Data'!$G$29,0,10*ROW('Sanitation Data'!G71)))</f>
        <v/>
      </c>
      <c r="DB77" s="271" t="str">
        <f ca="true">+IF(OFFSET('Sanitation Data'!$G$30,0,10*ROW('Sanitation Data'!G71))="","",OFFSET('Sanitation Data'!$G$30,0,10*ROW('Sanitation Data'!G71)))</f>
        <v/>
      </c>
      <c r="DC77" s="271" t="str">
        <f ca="true">+IF(OFFSET('Sanitation Data'!$G$31,0,10*ROW('Sanitation Data'!G71))="","",OFFSET('Sanitation Data'!$G$31,0,10*ROW('Sanitation Data'!G71)))</f>
        <v/>
      </c>
      <c r="DD77" s="271" t="str">
        <f ca="true">+IF(OFFSET('Sanitation Data'!$G$32,0,10*ROW('Sanitation Data'!G71))="","",OFFSET('Sanitation Data'!$G$32,0,10*ROW('Sanitation Data'!G71)))</f>
        <v/>
      </c>
      <c r="DE77" s="271" t="str">
        <f ca="true">+IF(OFFSET('Sanitation Data'!$H$28,0,10*ROW('Sanitation Data'!H71))="","",OFFSET('Sanitation Data'!$H$28,0,10*ROW('Sanitation Data'!H71)))</f>
        <v/>
      </c>
      <c r="DF77" s="271" t="str">
        <f ca="true">+IF(OFFSET('Sanitation Data'!$H$29,0,10*ROW('Sanitation Data'!H71))="","",OFFSET('Sanitation Data'!$H$29,0,10*ROW('Sanitation Data'!H71)))</f>
        <v/>
      </c>
      <c r="DG77" s="271" t="str">
        <f ca="true">+IF(OFFSET('Sanitation Data'!$H$30,0,10*ROW('Sanitation Data'!H71))="","",OFFSET('Sanitation Data'!$H$30,0,10*ROW('Sanitation Data'!H71)))</f>
        <v/>
      </c>
      <c r="DH77" s="271" t="str">
        <f ca="true">+IF(OFFSET('Sanitation Data'!$H$31,0,10*ROW('Sanitation Data'!H71))="","",OFFSET('Sanitation Data'!$H$31,0,10*ROW('Sanitation Data'!H71)))</f>
        <v/>
      </c>
      <c r="DI77" s="271" t="str">
        <f ca="true">+IF(OFFSET('Sanitation Data'!$H$32,0,10*ROW('Sanitation Data'!H71))="","",OFFSET('Sanitation Data'!$H$32,0,10*ROW('Sanitation Data'!H71)))</f>
        <v/>
      </c>
      <c r="DJ77" s="271" t="str">
        <f ca="true">+IF(OFFSET('Sanitation Data'!$I$28,0,10*ROW('Sanitation Data'!I71))="","",OFFSET('Sanitation Data'!$I$28,0,10*ROW('Sanitation Data'!I71)))</f>
        <v/>
      </c>
      <c r="DK77" s="271" t="str">
        <f ca="true">+IF(OFFSET('Sanitation Data'!$I$29,0,10*ROW('Sanitation Data'!I71))="","",OFFSET('Sanitation Data'!$I$29,0,10*ROW('Sanitation Data'!I71)))</f>
        <v/>
      </c>
      <c r="DL77" s="271" t="str">
        <f ca="true">+IF(OFFSET('Sanitation Data'!$I$30,0,10*ROW('Sanitation Data'!I71))="","",OFFSET('Sanitation Data'!$I$30,0,10*ROW('Sanitation Data'!I71)))</f>
        <v/>
      </c>
      <c r="DM77" s="271" t="str">
        <f ca="true">+IF(OFFSET('Sanitation Data'!$I$31,0,10*ROW('Sanitation Data'!I71))="","",OFFSET('Sanitation Data'!$I$31,0,10*ROW('Sanitation Data'!I71)))</f>
        <v/>
      </c>
      <c r="DN77" s="271" t="str">
        <f ca="true">+IF(OFFSET('Sanitation Data'!$I$32,0,10*ROW('Sanitation Data'!I71))="","",OFFSET('Sanitation Data'!$I$32,0,10*ROW('Sanitation Data'!I71)))</f>
        <v/>
      </c>
      <c r="DO77" s="271" t="str">
        <f ca="true">+IF(OFFSET('Hygiene Data'!$D$11,0,10*ROW('Hygiene Data'!D71))="","",OFFSET('Hygiene Data'!$D$11,0,10*ROW('Hygiene Data'!D71)))</f>
        <v/>
      </c>
      <c r="DP77" s="271" t="str">
        <f ca="true">+IF(OFFSET('Hygiene Data'!$D$12,0,10*ROW('Hygiene Data'!D71))="","",OFFSET('Hygiene Data'!$D$12,0,10*ROW('Hygiene Data'!D71)))</f>
        <v/>
      </c>
      <c r="DQ77" s="271" t="str">
        <f ca="true">+IF(OFFSET('Hygiene Data'!$D$13,0,10*ROW('Hygiene Data'!D71))="","",OFFSET('Hygiene Data'!$D$13,0,10*ROW('Hygiene Data'!D71)))</f>
        <v/>
      </c>
      <c r="DR77" s="271" t="str">
        <f ca="true">+IF(OFFSET('Hygiene Data'!$E$11,0,10*ROW('Hygiene Data'!E71))="","",OFFSET('Hygiene Data'!$E$11,0,10*ROW('Hygiene Data'!E71)))</f>
        <v/>
      </c>
      <c r="DS77" s="271" t="str">
        <f ca="true">+IF(OFFSET('Hygiene Data'!$E$12,0,10*ROW('Hygiene Data'!E71))="","",OFFSET('Hygiene Data'!$E$12,0,10*ROW('Hygiene Data'!E71)))</f>
        <v/>
      </c>
      <c r="DT77" s="271" t="str">
        <f ca="true">+IF(OFFSET('Hygiene Data'!$E$13,0,10*ROW('Hygiene Data'!E71))="","",OFFSET('Hygiene Data'!$E$13,0,10*ROW('Hygiene Data'!E71)))</f>
        <v/>
      </c>
      <c r="DU77" s="271" t="str">
        <f ca="true">+IF(OFFSET('Hygiene Data'!$F$11,0,10*ROW('Hygiene Data'!F71))="","",OFFSET('Hygiene Data'!$F$11,0,10*ROW('Hygiene Data'!F71)))</f>
        <v/>
      </c>
      <c r="DV77" s="271" t="str">
        <f ca="true">+IF(OFFSET('Hygiene Data'!$F$12,0,10*ROW('Hygiene Data'!F71))="","",OFFSET('Hygiene Data'!$F$12,0,10*ROW('Hygiene Data'!F71)))</f>
        <v/>
      </c>
      <c r="DW77" s="271" t="str">
        <f ca="true">+IF(OFFSET('Hygiene Data'!$F$13,0,10*ROW('Hygiene Data'!F71))="","",OFFSET('Hygiene Data'!$F$13,0,10*ROW('Hygiene Data'!F71)))</f>
        <v/>
      </c>
      <c r="DX77" s="271" t="str">
        <f ca="true">+IF(OFFSET('Hygiene Data'!$G$11,0,10*ROW('Hygiene Data'!G71))="","",OFFSET('Hygiene Data'!$G$11,0,10*ROW('Hygiene Data'!G71)))</f>
        <v/>
      </c>
      <c r="DY77" s="271" t="str">
        <f ca="true">+IF(OFFSET('Hygiene Data'!$G$12,0,10*ROW('Hygiene Data'!G71))="","",OFFSET('Hygiene Data'!$G$12,0,10*ROW('Hygiene Data'!G71)))</f>
        <v/>
      </c>
      <c r="DZ77" s="271" t="str">
        <f ca="true">+IF(OFFSET('Hygiene Data'!$G$13,0,10*ROW('Hygiene Data'!G71))="","",OFFSET('Hygiene Data'!$G$13,0,10*ROW('Hygiene Data'!G71)))</f>
        <v/>
      </c>
      <c r="EA77" s="271" t="str">
        <f ca="true">+IF(OFFSET('Hygiene Data'!$H$11,0,10*ROW('Hygiene Data'!H71))="","",OFFSET('Hygiene Data'!$H$11,0,10*ROW('Hygiene Data'!H71)))</f>
        <v/>
      </c>
      <c r="EB77" s="271" t="str">
        <f ca="true">+IF(OFFSET('Hygiene Data'!$H$12,0,10*ROW('Hygiene Data'!H71))="","",OFFSET('Hygiene Data'!$H$12,0,10*ROW('Hygiene Data'!H71)))</f>
        <v/>
      </c>
      <c r="EC77" s="271" t="str">
        <f ca="true">+IF(OFFSET('Hygiene Data'!$H$13,0,10*ROW('Hygiene Data'!H71))="","",OFFSET('Hygiene Data'!$H$13,0,10*ROW('Hygiene Data'!H71)))</f>
        <v/>
      </c>
      <c r="ED77" s="271" t="str">
        <f ca="true">+IF(OFFSET('Hygiene Data'!$I$11,0,10*ROW('Hygiene Data'!I71))="","",OFFSET('Hygiene Data'!$I$11,0,10*ROW('Hygiene Data'!I71)))</f>
        <v/>
      </c>
      <c r="EE77" s="271" t="str">
        <f ca="true">+IF(OFFSET('Hygiene Data'!$I$12,0,10*ROW('Hygiene Data'!I71))="","",OFFSET('Hygiene Data'!$I$12,0,10*ROW('Hygiene Data'!I71)))</f>
        <v/>
      </c>
      <c r="EF77" s="271" t="str">
        <f ca="true">+IF(OFFSET('Hygiene Data'!$I$13,0,10*ROW('Hygiene Data'!I71))="","",OFFSET('Hygiene Data'!$I$13,0,10*ROW('Hygiene Data'!I71)))</f>
        <v/>
      </c>
    </row>
    <row xmlns:x14ac="http://schemas.microsoft.com/office/spreadsheetml/2009/9/ac" r="78" x14ac:dyDescent="0.2">
      <c r="A78" s="35" t="str">
        <f ca="true">+IF(OFFSET('Water Data'!$B$2,0,10*ROW('Water Data'!E72))="","",OFFSET('Water Data'!$B$2,0,10*ROW('Water Data'!E72)))</f>
        <v/>
      </c>
      <c r="B78" s="35" t="str">
        <f ca="true">+IF(OFFSET('Water Data'!$C$2,0,10*ROW('Water Data'!F72))="","",OFFSET('Water Data'!$C$2,0,10*ROW('Water Data'!F72)))</f>
        <v/>
      </c>
      <c r="C78" s="327" t="str">
        <f t="shared" ca="true" si="1"/>
        <v/>
      </c>
      <c r="D78" s="91"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1"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1"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1"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1"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1"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1"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1"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1"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1"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1"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1"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1"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1"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1"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1"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1"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1"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2"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2"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2"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2"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2"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2"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2"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2"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2"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2"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2"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2"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2"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2"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2"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2"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2"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2"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2"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2"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2"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2"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2"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2"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2"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2"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2"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2"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2"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2"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3"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3"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3"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3"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3"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3"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3"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3"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3"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3"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3"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3"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3"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3"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3"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3"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3"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3"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1"/>
      <c r="BS78" s="271" t="str">
        <f ca="true">+IF(OFFSET('Water Data'!$D$27,0,10*ROW('Water Data'!D72))="","",OFFSET('Water Data'!$D$27,0,10*ROW('Water Data'!D72)))</f>
        <v/>
      </c>
      <c r="BT78" s="271" t="str">
        <f ca="true">+IF(OFFSET('Water Data'!$D$28,0,10*ROW('Water Data'!D72))="","",OFFSET('Water Data'!$D$28,0,10*ROW('Water Data'!D72)))</f>
        <v/>
      </c>
      <c r="BU78" s="271" t="str">
        <f ca="true">+IF(OFFSET('Water Data'!$D$29,0,10*ROW('Water Data'!D72))="","",OFFSET('Water Data'!$D$29,0,10*ROW('Water Data'!D72)))</f>
        <v/>
      </c>
      <c r="BV78" s="271" t="str">
        <f ca="true">+IF(OFFSET('Water Data'!$E$27,0,10*ROW('Water Data'!E72))="","",OFFSET('Water Data'!$E$27,0,10*ROW('Water Data'!E72)))</f>
        <v/>
      </c>
      <c r="BW78" s="271" t="str">
        <f ca="true">+IF(OFFSET('Water Data'!$E$28,0,10*ROW('Water Data'!E72))="","",OFFSET('Water Data'!$E$28,0,10*ROW('Water Data'!E72)))</f>
        <v/>
      </c>
      <c r="BX78" s="271" t="str">
        <f ca="true">+IF(OFFSET('Water Data'!$E$29,0,10*ROW('Water Data'!E72))="","",OFFSET('Water Data'!$E$29,0,10*ROW('Water Data'!E72)))</f>
        <v/>
      </c>
      <c r="BY78" s="271" t="str">
        <f ca="true">+IF(OFFSET('Water Data'!$F$27,0,10*ROW('Water Data'!F72))="","",OFFSET('Water Data'!$F$27,0,10*ROW('Water Data'!F72)))</f>
        <v/>
      </c>
      <c r="BZ78" s="271" t="str">
        <f ca="true">+IF(OFFSET('Water Data'!$F$28,0,10*ROW('Water Data'!F72))="","",OFFSET('Water Data'!$F$28,0,10*ROW('Water Data'!F72)))</f>
        <v/>
      </c>
      <c r="CA78" s="271" t="str">
        <f ca="true">+IF(OFFSET('Water Data'!$F$29,0,10*ROW('Water Data'!F72))="","",OFFSET('Water Data'!$F$29,0,10*ROW('Water Data'!F72)))</f>
        <v/>
      </c>
      <c r="CB78" s="271" t="str">
        <f ca="true">+IF(OFFSET('Water Data'!$G$27,0,10*ROW('Water Data'!G72))="","",OFFSET('Water Data'!$G$27,0,10*ROW('Water Data'!G72)))</f>
        <v/>
      </c>
      <c r="CC78" s="271" t="str">
        <f ca="true">+IF(OFFSET('Water Data'!$G$28,0,10*ROW('Water Data'!G72))="","",OFFSET('Water Data'!$G$28,0,10*ROW('Water Data'!G72)))</f>
        <v/>
      </c>
      <c r="CD78" s="271" t="str">
        <f ca="true">+IF(OFFSET('Water Data'!$G$29,0,10*ROW('Water Data'!G72))="","",OFFSET('Water Data'!$G$29,0,10*ROW('Water Data'!G72)))</f>
        <v/>
      </c>
      <c r="CE78" s="271" t="str">
        <f ca="true">+IF(OFFSET('Water Data'!$H$27,0,10*ROW('Water Data'!H72))="","",OFFSET('Water Data'!$H$27,0,10*ROW('Water Data'!H72)))</f>
        <v/>
      </c>
      <c r="CF78" s="271" t="str">
        <f ca="true">+IF(OFFSET('Water Data'!$H$28,0,10*ROW('Water Data'!H72))="","",OFFSET('Water Data'!$H$28,0,10*ROW('Water Data'!H72)))</f>
        <v/>
      </c>
      <c r="CG78" s="271" t="str">
        <f ca="true">+IF(OFFSET('Water Data'!$H$29,0,10*ROW('Water Data'!H72))="","",OFFSET('Water Data'!$H$29,0,10*ROW('Water Data'!H72)))</f>
        <v/>
      </c>
      <c r="CH78" s="271" t="str">
        <f ca="true">+IF(OFFSET('Water Data'!$I$27,0,10*ROW('Water Data'!I72))="","",OFFSET('Water Data'!$I$27,0,10*ROW('Water Data'!I72)))</f>
        <v/>
      </c>
      <c r="CI78" s="271" t="str">
        <f ca="true">+IF(OFFSET('Water Data'!$I$28,0,10*ROW('Water Data'!I72))="","",OFFSET('Water Data'!$I$28,0,10*ROW('Water Data'!I72)))</f>
        <v/>
      </c>
      <c r="CJ78" s="271" t="str">
        <f ca="true">+IF(OFFSET('Water Data'!$I$29,0,10*ROW('Water Data'!I72))="","",OFFSET('Water Data'!$I$29,0,10*ROW('Water Data'!I72)))</f>
        <v/>
      </c>
      <c r="CK78" s="271" t="str">
        <f ca="true">+IF(OFFSET('Sanitation Data'!$D$28,0,10*ROW('Sanitation Data'!D72))="","",OFFSET('Sanitation Data'!$D$28,0,10*ROW('Sanitation Data'!D72)))</f>
        <v/>
      </c>
      <c r="CL78" s="271" t="str">
        <f ca="true">+IF(OFFSET('Sanitation Data'!$D$29,0,10*ROW('Sanitation Data'!D72))="","",OFFSET('Sanitation Data'!$D$29,0,10*ROW('Sanitation Data'!D72)))</f>
        <v/>
      </c>
      <c r="CM78" s="271" t="str">
        <f ca="true">+IF(OFFSET('Sanitation Data'!$D$30,0,10*ROW('Sanitation Data'!D72))="","",OFFSET('Sanitation Data'!$D$30,0,10*ROW('Sanitation Data'!D72)))</f>
        <v/>
      </c>
      <c r="CN78" s="271" t="str">
        <f ca="true">+IF(OFFSET('Sanitation Data'!$D$31,0,10*ROW('Sanitation Data'!D72))="","",OFFSET('Sanitation Data'!$D$31,0,10*ROW('Sanitation Data'!D72)))</f>
        <v/>
      </c>
      <c r="CO78" s="271" t="str">
        <f ca="true">+IF(OFFSET('Sanitation Data'!$D$32,0,10*ROW('Sanitation Data'!D72))="","",OFFSET('Sanitation Data'!$D$32,0,10*ROW('Sanitation Data'!D72)))</f>
        <v/>
      </c>
      <c r="CP78" s="271" t="str">
        <f ca="true">+IF(OFFSET('Sanitation Data'!$E$28,0,10*ROW('Sanitation Data'!E72))="","",OFFSET('Sanitation Data'!$E$28,0,10*ROW('Sanitation Data'!E72)))</f>
        <v/>
      </c>
      <c r="CQ78" s="271" t="str">
        <f ca="true">+IF(OFFSET('Sanitation Data'!$E$29,0,10*ROW('Sanitation Data'!E72))="","",OFFSET('Sanitation Data'!$E$29,0,10*ROW('Sanitation Data'!E72)))</f>
        <v/>
      </c>
      <c r="CR78" s="271" t="str">
        <f ca="true">+IF(OFFSET('Sanitation Data'!$E$30,0,10*ROW('Sanitation Data'!E72))="","",OFFSET('Sanitation Data'!$E$30,0,10*ROW('Sanitation Data'!E72)))</f>
        <v/>
      </c>
      <c r="CS78" s="271" t="str">
        <f ca="true">+IF(OFFSET('Sanitation Data'!$E$31,0,10*ROW('Sanitation Data'!E72))="","",OFFSET('Sanitation Data'!$E$31,0,10*ROW('Sanitation Data'!E72)))</f>
        <v/>
      </c>
      <c r="CT78" s="271" t="str">
        <f ca="true">+IF(OFFSET('Sanitation Data'!$E$32,0,10*ROW('Sanitation Data'!E72))="","",OFFSET('Sanitation Data'!$E$32,0,10*ROW('Sanitation Data'!E72)))</f>
        <v/>
      </c>
      <c r="CU78" s="271" t="str">
        <f ca="true">+IF(OFFSET('Sanitation Data'!$F$28,0,10*ROW('Sanitation Data'!F72))="","",OFFSET('Sanitation Data'!$F$28,0,10*ROW('Sanitation Data'!F72)))</f>
        <v/>
      </c>
      <c r="CV78" s="271" t="str">
        <f ca="true">+IF(OFFSET('Sanitation Data'!$F$29,0,10*ROW('Sanitation Data'!F72))="","",OFFSET('Sanitation Data'!$F$29,0,10*ROW('Sanitation Data'!F72)))</f>
        <v/>
      </c>
      <c r="CW78" s="271" t="str">
        <f ca="true">+IF(OFFSET('Sanitation Data'!$F$30,0,10*ROW('Sanitation Data'!F72))="","",OFFSET('Sanitation Data'!$F$30,0,10*ROW('Sanitation Data'!F72)))</f>
        <v/>
      </c>
      <c r="CX78" s="271" t="str">
        <f ca="true">+IF(OFFSET('Sanitation Data'!$F$31,0,10*ROW('Sanitation Data'!F72))="","",OFFSET('Sanitation Data'!$F$31,0,10*ROW('Sanitation Data'!F72)))</f>
        <v/>
      </c>
      <c r="CY78" s="271" t="str">
        <f ca="true">+IF(OFFSET('Sanitation Data'!$F$32,0,10*ROW('Sanitation Data'!F72))="","",OFFSET('Sanitation Data'!$F$32,0,10*ROW('Sanitation Data'!F72)))</f>
        <v/>
      </c>
      <c r="CZ78" s="271" t="str">
        <f ca="true">+IF(OFFSET('Sanitation Data'!$G$28,0,10*ROW('Sanitation Data'!G72))="","",OFFSET('Sanitation Data'!$G$28,0,10*ROW('Sanitation Data'!G72)))</f>
        <v/>
      </c>
      <c r="DA78" s="271" t="str">
        <f ca="true">+IF(OFFSET('Sanitation Data'!$G$29,0,10*ROW('Sanitation Data'!G72))="","",OFFSET('Sanitation Data'!$G$29,0,10*ROW('Sanitation Data'!G72)))</f>
        <v/>
      </c>
      <c r="DB78" s="271" t="str">
        <f ca="true">+IF(OFFSET('Sanitation Data'!$G$30,0,10*ROW('Sanitation Data'!G72))="","",OFFSET('Sanitation Data'!$G$30,0,10*ROW('Sanitation Data'!G72)))</f>
        <v/>
      </c>
      <c r="DC78" s="271" t="str">
        <f ca="true">+IF(OFFSET('Sanitation Data'!$G$31,0,10*ROW('Sanitation Data'!G72))="","",OFFSET('Sanitation Data'!$G$31,0,10*ROW('Sanitation Data'!G72)))</f>
        <v/>
      </c>
      <c r="DD78" s="271" t="str">
        <f ca="true">+IF(OFFSET('Sanitation Data'!$G$32,0,10*ROW('Sanitation Data'!G72))="","",OFFSET('Sanitation Data'!$G$32,0,10*ROW('Sanitation Data'!G72)))</f>
        <v/>
      </c>
      <c r="DE78" s="271" t="str">
        <f ca="true">+IF(OFFSET('Sanitation Data'!$H$28,0,10*ROW('Sanitation Data'!H72))="","",OFFSET('Sanitation Data'!$H$28,0,10*ROW('Sanitation Data'!H72)))</f>
        <v/>
      </c>
      <c r="DF78" s="271" t="str">
        <f ca="true">+IF(OFFSET('Sanitation Data'!$H$29,0,10*ROW('Sanitation Data'!H72))="","",OFFSET('Sanitation Data'!$H$29,0,10*ROW('Sanitation Data'!H72)))</f>
        <v/>
      </c>
      <c r="DG78" s="271" t="str">
        <f ca="true">+IF(OFFSET('Sanitation Data'!$H$30,0,10*ROW('Sanitation Data'!H72))="","",OFFSET('Sanitation Data'!$H$30,0,10*ROW('Sanitation Data'!H72)))</f>
        <v/>
      </c>
      <c r="DH78" s="271" t="str">
        <f ca="true">+IF(OFFSET('Sanitation Data'!$H$31,0,10*ROW('Sanitation Data'!H72))="","",OFFSET('Sanitation Data'!$H$31,0,10*ROW('Sanitation Data'!H72)))</f>
        <v/>
      </c>
      <c r="DI78" s="271" t="str">
        <f ca="true">+IF(OFFSET('Sanitation Data'!$H$32,0,10*ROW('Sanitation Data'!H72))="","",OFFSET('Sanitation Data'!$H$32,0,10*ROW('Sanitation Data'!H72)))</f>
        <v/>
      </c>
      <c r="DJ78" s="271" t="str">
        <f ca="true">+IF(OFFSET('Sanitation Data'!$I$28,0,10*ROW('Sanitation Data'!I72))="","",OFFSET('Sanitation Data'!$I$28,0,10*ROW('Sanitation Data'!I72)))</f>
        <v/>
      </c>
      <c r="DK78" s="271" t="str">
        <f ca="true">+IF(OFFSET('Sanitation Data'!$I$29,0,10*ROW('Sanitation Data'!I72))="","",OFFSET('Sanitation Data'!$I$29,0,10*ROW('Sanitation Data'!I72)))</f>
        <v/>
      </c>
      <c r="DL78" s="271" t="str">
        <f ca="true">+IF(OFFSET('Sanitation Data'!$I$30,0,10*ROW('Sanitation Data'!I72))="","",OFFSET('Sanitation Data'!$I$30,0,10*ROW('Sanitation Data'!I72)))</f>
        <v/>
      </c>
      <c r="DM78" s="271" t="str">
        <f ca="true">+IF(OFFSET('Sanitation Data'!$I$31,0,10*ROW('Sanitation Data'!I72))="","",OFFSET('Sanitation Data'!$I$31,0,10*ROW('Sanitation Data'!I72)))</f>
        <v/>
      </c>
      <c r="DN78" s="271" t="str">
        <f ca="true">+IF(OFFSET('Sanitation Data'!$I$32,0,10*ROW('Sanitation Data'!I72))="","",OFFSET('Sanitation Data'!$I$32,0,10*ROW('Sanitation Data'!I72)))</f>
        <v/>
      </c>
      <c r="DO78" s="271" t="str">
        <f ca="true">+IF(OFFSET('Hygiene Data'!$D$11,0,10*ROW('Hygiene Data'!D72))="","",OFFSET('Hygiene Data'!$D$11,0,10*ROW('Hygiene Data'!D72)))</f>
        <v/>
      </c>
      <c r="DP78" s="271" t="str">
        <f ca="true">+IF(OFFSET('Hygiene Data'!$D$12,0,10*ROW('Hygiene Data'!D72))="","",OFFSET('Hygiene Data'!$D$12,0,10*ROW('Hygiene Data'!D72)))</f>
        <v/>
      </c>
      <c r="DQ78" s="271" t="str">
        <f ca="true">+IF(OFFSET('Hygiene Data'!$D$13,0,10*ROW('Hygiene Data'!D72))="","",OFFSET('Hygiene Data'!$D$13,0,10*ROW('Hygiene Data'!D72)))</f>
        <v/>
      </c>
      <c r="DR78" s="271" t="str">
        <f ca="true">+IF(OFFSET('Hygiene Data'!$E$11,0,10*ROW('Hygiene Data'!E72))="","",OFFSET('Hygiene Data'!$E$11,0,10*ROW('Hygiene Data'!E72)))</f>
        <v/>
      </c>
      <c r="DS78" s="271" t="str">
        <f ca="true">+IF(OFFSET('Hygiene Data'!$E$12,0,10*ROW('Hygiene Data'!E72))="","",OFFSET('Hygiene Data'!$E$12,0,10*ROW('Hygiene Data'!E72)))</f>
        <v/>
      </c>
      <c r="DT78" s="271" t="str">
        <f ca="true">+IF(OFFSET('Hygiene Data'!$E$13,0,10*ROW('Hygiene Data'!E72))="","",OFFSET('Hygiene Data'!$E$13,0,10*ROW('Hygiene Data'!E72)))</f>
        <v/>
      </c>
      <c r="DU78" s="271" t="str">
        <f ca="true">+IF(OFFSET('Hygiene Data'!$F$11,0,10*ROW('Hygiene Data'!F72))="","",OFFSET('Hygiene Data'!$F$11,0,10*ROW('Hygiene Data'!F72)))</f>
        <v/>
      </c>
      <c r="DV78" s="271" t="str">
        <f ca="true">+IF(OFFSET('Hygiene Data'!$F$12,0,10*ROW('Hygiene Data'!F72))="","",OFFSET('Hygiene Data'!$F$12,0,10*ROW('Hygiene Data'!F72)))</f>
        <v/>
      </c>
      <c r="DW78" s="271" t="str">
        <f ca="true">+IF(OFFSET('Hygiene Data'!$F$13,0,10*ROW('Hygiene Data'!F72))="","",OFFSET('Hygiene Data'!$F$13,0,10*ROW('Hygiene Data'!F72)))</f>
        <v/>
      </c>
      <c r="DX78" s="271" t="str">
        <f ca="true">+IF(OFFSET('Hygiene Data'!$G$11,0,10*ROW('Hygiene Data'!G72))="","",OFFSET('Hygiene Data'!$G$11,0,10*ROW('Hygiene Data'!G72)))</f>
        <v/>
      </c>
      <c r="DY78" s="271" t="str">
        <f ca="true">+IF(OFFSET('Hygiene Data'!$G$12,0,10*ROW('Hygiene Data'!G72))="","",OFFSET('Hygiene Data'!$G$12,0,10*ROW('Hygiene Data'!G72)))</f>
        <v/>
      </c>
      <c r="DZ78" s="271" t="str">
        <f ca="true">+IF(OFFSET('Hygiene Data'!$G$13,0,10*ROW('Hygiene Data'!G72))="","",OFFSET('Hygiene Data'!$G$13,0,10*ROW('Hygiene Data'!G72)))</f>
        <v/>
      </c>
      <c r="EA78" s="271" t="str">
        <f ca="true">+IF(OFFSET('Hygiene Data'!$H$11,0,10*ROW('Hygiene Data'!H72))="","",OFFSET('Hygiene Data'!$H$11,0,10*ROW('Hygiene Data'!H72)))</f>
        <v/>
      </c>
      <c r="EB78" s="271" t="str">
        <f ca="true">+IF(OFFSET('Hygiene Data'!$H$12,0,10*ROW('Hygiene Data'!H72))="","",OFFSET('Hygiene Data'!$H$12,0,10*ROW('Hygiene Data'!H72)))</f>
        <v/>
      </c>
      <c r="EC78" s="271" t="str">
        <f ca="true">+IF(OFFSET('Hygiene Data'!$H$13,0,10*ROW('Hygiene Data'!H72))="","",OFFSET('Hygiene Data'!$H$13,0,10*ROW('Hygiene Data'!H72)))</f>
        <v/>
      </c>
      <c r="ED78" s="271" t="str">
        <f ca="true">+IF(OFFSET('Hygiene Data'!$I$11,0,10*ROW('Hygiene Data'!I72))="","",OFFSET('Hygiene Data'!$I$11,0,10*ROW('Hygiene Data'!I72)))</f>
        <v/>
      </c>
      <c r="EE78" s="271" t="str">
        <f ca="true">+IF(OFFSET('Hygiene Data'!$I$12,0,10*ROW('Hygiene Data'!I72))="","",OFFSET('Hygiene Data'!$I$12,0,10*ROW('Hygiene Data'!I72)))</f>
        <v/>
      </c>
      <c r="EF78" s="271" t="str">
        <f ca="true">+IF(OFFSET('Hygiene Data'!$I$13,0,10*ROW('Hygiene Data'!I72))="","",OFFSET('Hygiene Data'!$I$13,0,10*ROW('Hygiene Data'!I72)))</f>
        <v/>
      </c>
    </row>
    <row xmlns:x14ac="http://schemas.microsoft.com/office/spreadsheetml/2009/9/ac" r="79" x14ac:dyDescent="0.2">
      <c r="A79" s="35" t="str">
        <f ca="true">+IF(OFFSET('Water Data'!$B$2,0,10*ROW('Water Data'!E73))="","",OFFSET('Water Data'!$B$2,0,10*ROW('Water Data'!E73)))</f>
        <v/>
      </c>
      <c r="B79" s="35" t="str">
        <f ca="true">+IF(OFFSET('Water Data'!$C$2,0,10*ROW('Water Data'!F73))="","",OFFSET('Water Data'!$C$2,0,10*ROW('Water Data'!F73)))</f>
        <v/>
      </c>
      <c r="C79" s="327" t="str">
        <f t="shared" ca="true" si="1"/>
        <v/>
      </c>
      <c r="D79" s="91"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1"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1"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1"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1"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1"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1"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1"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1"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1"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1"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1"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1"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1"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1"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1"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1"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1"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2"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2"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2"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2"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2"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2"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2"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2"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2"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2"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2"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2"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2"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2"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2"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2"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2"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2"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2"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2"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2"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2"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2"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2"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2"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2"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2"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2"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2"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2"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3"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3"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3"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3"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3"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3"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3"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3"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3"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3"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3"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3"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3"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3"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3"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3"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3"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3"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1"/>
      <c r="BS79" s="271" t="str">
        <f ca="true">+IF(OFFSET('Water Data'!$D$27,0,10*ROW('Water Data'!D73))="","",OFFSET('Water Data'!$D$27,0,10*ROW('Water Data'!D73)))</f>
        <v/>
      </c>
      <c r="BT79" s="271" t="str">
        <f ca="true">+IF(OFFSET('Water Data'!$D$28,0,10*ROW('Water Data'!D73))="","",OFFSET('Water Data'!$D$28,0,10*ROW('Water Data'!D73)))</f>
        <v/>
      </c>
      <c r="BU79" s="271" t="str">
        <f ca="true">+IF(OFFSET('Water Data'!$D$29,0,10*ROW('Water Data'!D73))="","",OFFSET('Water Data'!$D$29,0,10*ROW('Water Data'!D73)))</f>
        <v/>
      </c>
      <c r="BV79" s="271" t="str">
        <f ca="true">+IF(OFFSET('Water Data'!$E$27,0,10*ROW('Water Data'!E73))="","",OFFSET('Water Data'!$E$27,0,10*ROW('Water Data'!E73)))</f>
        <v/>
      </c>
      <c r="BW79" s="271" t="str">
        <f ca="true">+IF(OFFSET('Water Data'!$E$28,0,10*ROW('Water Data'!E73))="","",OFFSET('Water Data'!$E$28,0,10*ROW('Water Data'!E73)))</f>
        <v/>
      </c>
      <c r="BX79" s="271" t="str">
        <f ca="true">+IF(OFFSET('Water Data'!$E$29,0,10*ROW('Water Data'!E73))="","",OFFSET('Water Data'!$E$29,0,10*ROW('Water Data'!E73)))</f>
        <v/>
      </c>
      <c r="BY79" s="271" t="str">
        <f ca="true">+IF(OFFSET('Water Data'!$F$27,0,10*ROW('Water Data'!F73))="","",OFFSET('Water Data'!$F$27,0,10*ROW('Water Data'!F73)))</f>
        <v/>
      </c>
      <c r="BZ79" s="271" t="str">
        <f ca="true">+IF(OFFSET('Water Data'!$F$28,0,10*ROW('Water Data'!F73))="","",OFFSET('Water Data'!$F$28,0,10*ROW('Water Data'!F73)))</f>
        <v/>
      </c>
      <c r="CA79" s="271" t="str">
        <f ca="true">+IF(OFFSET('Water Data'!$F$29,0,10*ROW('Water Data'!F73))="","",OFFSET('Water Data'!$F$29,0,10*ROW('Water Data'!F73)))</f>
        <v/>
      </c>
      <c r="CB79" s="271" t="str">
        <f ca="true">+IF(OFFSET('Water Data'!$G$27,0,10*ROW('Water Data'!G73))="","",OFFSET('Water Data'!$G$27,0,10*ROW('Water Data'!G73)))</f>
        <v/>
      </c>
      <c r="CC79" s="271" t="str">
        <f ca="true">+IF(OFFSET('Water Data'!$G$28,0,10*ROW('Water Data'!G73))="","",OFFSET('Water Data'!$G$28,0,10*ROW('Water Data'!G73)))</f>
        <v/>
      </c>
      <c r="CD79" s="271" t="str">
        <f ca="true">+IF(OFFSET('Water Data'!$G$29,0,10*ROW('Water Data'!G73))="","",OFFSET('Water Data'!$G$29,0,10*ROW('Water Data'!G73)))</f>
        <v/>
      </c>
      <c r="CE79" s="271" t="str">
        <f ca="true">+IF(OFFSET('Water Data'!$H$27,0,10*ROW('Water Data'!H73))="","",OFFSET('Water Data'!$H$27,0,10*ROW('Water Data'!H73)))</f>
        <v/>
      </c>
      <c r="CF79" s="271" t="str">
        <f ca="true">+IF(OFFSET('Water Data'!$H$28,0,10*ROW('Water Data'!H73))="","",OFFSET('Water Data'!$H$28,0,10*ROW('Water Data'!H73)))</f>
        <v/>
      </c>
      <c r="CG79" s="271" t="str">
        <f ca="true">+IF(OFFSET('Water Data'!$H$29,0,10*ROW('Water Data'!H73))="","",OFFSET('Water Data'!$H$29,0,10*ROW('Water Data'!H73)))</f>
        <v/>
      </c>
      <c r="CH79" s="271" t="str">
        <f ca="true">+IF(OFFSET('Water Data'!$I$27,0,10*ROW('Water Data'!I73))="","",OFFSET('Water Data'!$I$27,0,10*ROW('Water Data'!I73)))</f>
        <v/>
      </c>
      <c r="CI79" s="271" t="str">
        <f ca="true">+IF(OFFSET('Water Data'!$I$28,0,10*ROW('Water Data'!I73))="","",OFFSET('Water Data'!$I$28,0,10*ROW('Water Data'!I73)))</f>
        <v/>
      </c>
      <c r="CJ79" s="271" t="str">
        <f ca="true">+IF(OFFSET('Water Data'!$I$29,0,10*ROW('Water Data'!I73))="","",OFFSET('Water Data'!$I$29,0,10*ROW('Water Data'!I73)))</f>
        <v/>
      </c>
      <c r="CK79" s="271" t="str">
        <f ca="true">+IF(OFFSET('Sanitation Data'!$D$28,0,10*ROW('Sanitation Data'!D73))="","",OFFSET('Sanitation Data'!$D$28,0,10*ROW('Sanitation Data'!D73)))</f>
        <v/>
      </c>
      <c r="CL79" s="271" t="str">
        <f ca="true">+IF(OFFSET('Sanitation Data'!$D$29,0,10*ROW('Sanitation Data'!D73))="","",OFFSET('Sanitation Data'!$D$29,0,10*ROW('Sanitation Data'!D73)))</f>
        <v/>
      </c>
      <c r="CM79" s="271" t="str">
        <f ca="true">+IF(OFFSET('Sanitation Data'!$D$30,0,10*ROW('Sanitation Data'!D73))="","",OFFSET('Sanitation Data'!$D$30,0,10*ROW('Sanitation Data'!D73)))</f>
        <v/>
      </c>
      <c r="CN79" s="271" t="str">
        <f ca="true">+IF(OFFSET('Sanitation Data'!$D$31,0,10*ROW('Sanitation Data'!D73))="","",OFFSET('Sanitation Data'!$D$31,0,10*ROW('Sanitation Data'!D73)))</f>
        <v/>
      </c>
      <c r="CO79" s="271" t="str">
        <f ca="true">+IF(OFFSET('Sanitation Data'!$D$32,0,10*ROW('Sanitation Data'!D73))="","",OFFSET('Sanitation Data'!$D$32,0,10*ROW('Sanitation Data'!D73)))</f>
        <v/>
      </c>
      <c r="CP79" s="271" t="str">
        <f ca="true">+IF(OFFSET('Sanitation Data'!$E$28,0,10*ROW('Sanitation Data'!E73))="","",OFFSET('Sanitation Data'!$E$28,0,10*ROW('Sanitation Data'!E73)))</f>
        <v/>
      </c>
      <c r="CQ79" s="271" t="str">
        <f ca="true">+IF(OFFSET('Sanitation Data'!$E$29,0,10*ROW('Sanitation Data'!E73))="","",OFFSET('Sanitation Data'!$E$29,0,10*ROW('Sanitation Data'!E73)))</f>
        <v/>
      </c>
      <c r="CR79" s="271" t="str">
        <f ca="true">+IF(OFFSET('Sanitation Data'!$E$30,0,10*ROW('Sanitation Data'!E73))="","",OFFSET('Sanitation Data'!$E$30,0,10*ROW('Sanitation Data'!E73)))</f>
        <v/>
      </c>
      <c r="CS79" s="271" t="str">
        <f ca="true">+IF(OFFSET('Sanitation Data'!$E$31,0,10*ROW('Sanitation Data'!E73))="","",OFFSET('Sanitation Data'!$E$31,0,10*ROW('Sanitation Data'!E73)))</f>
        <v/>
      </c>
      <c r="CT79" s="271" t="str">
        <f ca="true">+IF(OFFSET('Sanitation Data'!$E$32,0,10*ROW('Sanitation Data'!E73))="","",OFFSET('Sanitation Data'!$E$32,0,10*ROW('Sanitation Data'!E73)))</f>
        <v/>
      </c>
      <c r="CU79" s="271" t="str">
        <f ca="true">+IF(OFFSET('Sanitation Data'!$F$28,0,10*ROW('Sanitation Data'!F73))="","",OFFSET('Sanitation Data'!$F$28,0,10*ROW('Sanitation Data'!F73)))</f>
        <v/>
      </c>
      <c r="CV79" s="271" t="str">
        <f ca="true">+IF(OFFSET('Sanitation Data'!$F$29,0,10*ROW('Sanitation Data'!F73))="","",OFFSET('Sanitation Data'!$F$29,0,10*ROW('Sanitation Data'!F73)))</f>
        <v/>
      </c>
      <c r="CW79" s="271" t="str">
        <f ca="true">+IF(OFFSET('Sanitation Data'!$F$30,0,10*ROW('Sanitation Data'!F73))="","",OFFSET('Sanitation Data'!$F$30,0,10*ROW('Sanitation Data'!F73)))</f>
        <v/>
      </c>
      <c r="CX79" s="271" t="str">
        <f ca="true">+IF(OFFSET('Sanitation Data'!$F$31,0,10*ROW('Sanitation Data'!F73))="","",OFFSET('Sanitation Data'!$F$31,0,10*ROW('Sanitation Data'!F73)))</f>
        <v/>
      </c>
      <c r="CY79" s="271" t="str">
        <f ca="true">+IF(OFFSET('Sanitation Data'!$F$32,0,10*ROW('Sanitation Data'!F73))="","",OFFSET('Sanitation Data'!$F$32,0,10*ROW('Sanitation Data'!F73)))</f>
        <v/>
      </c>
      <c r="CZ79" s="271" t="str">
        <f ca="true">+IF(OFFSET('Sanitation Data'!$G$28,0,10*ROW('Sanitation Data'!G73))="","",OFFSET('Sanitation Data'!$G$28,0,10*ROW('Sanitation Data'!G73)))</f>
        <v/>
      </c>
      <c r="DA79" s="271" t="str">
        <f ca="true">+IF(OFFSET('Sanitation Data'!$G$29,0,10*ROW('Sanitation Data'!G73))="","",OFFSET('Sanitation Data'!$G$29,0,10*ROW('Sanitation Data'!G73)))</f>
        <v/>
      </c>
      <c r="DB79" s="271" t="str">
        <f ca="true">+IF(OFFSET('Sanitation Data'!$G$30,0,10*ROW('Sanitation Data'!G73))="","",OFFSET('Sanitation Data'!$G$30,0,10*ROW('Sanitation Data'!G73)))</f>
        <v/>
      </c>
      <c r="DC79" s="271" t="str">
        <f ca="true">+IF(OFFSET('Sanitation Data'!$G$31,0,10*ROW('Sanitation Data'!G73))="","",OFFSET('Sanitation Data'!$G$31,0,10*ROW('Sanitation Data'!G73)))</f>
        <v/>
      </c>
      <c r="DD79" s="271" t="str">
        <f ca="true">+IF(OFFSET('Sanitation Data'!$G$32,0,10*ROW('Sanitation Data'!G73))="","",OFFSET('Sanitation Data'!$G$32,0,10*ROW('Sanitation Data'!G73)))</f>
        <v/>
      </c>
      <c r="DE79" s="271" t="str">
        <f ca="true">+IF(OFFSET('Sanitation Data'!$H$28,0,10*ROW('Sanitation Data'!H73))="","",OFFSET('Sanitation Data'!$H$28,0,10*ROW('Sanitation Data'!H73)))</f>
        <v/>
      </c>
      <c r="DF79" s="271" t="str">
        <f ca="true">+IF(OFFSET('Sanitation Data'!$H$29,0,10*ROW('Sanitation Data'!H73))="","",OFFSET('Sanitation Data'!$H$29,0,10*ROW('Sanitation Data'!H73)))</f>
        <v/>
      </c>
      <c r="DG79" s="271" t="str">
        <f ca="true">+IF(OFFSET('Sanitation Data'!$H$30,0,10*ROW('Sanitation Data'!H73))="","",OFFSET('Sanitation Data'!$H$30,0,10*ROW('Sanitation Data'!H73)))</f>
        <v/>
      </c>
      <c r="DH79" s="271" t="str">
        <f ca="true">+IF(OFFSET('Sanitation Data'!$H$31,0,10*ROW('Sanitation Data'!H73))="","",OFFSET('Sanitation Data'!$H$31,0,10*ROW('Sanitation Data'!H73)))</f>
        <v/>
      </c>
      <c r="DI79" s="271" t="str">
        <f ca="true">+IF(OFFSET('Sanitation Data'!$H$32,0,10*ROW('Sanitation Data'!H73))="","",OFFSET('Sanitation Data'!$H$32,0,10*ROW('Sanitation Data'!H73)))</f>
        <v/>
      </c>
      <c r="DJ79" s="271" t="str">
        <f ca="true">+IF(OFFSET('Sanitation Data'!$I$28,0,10*ROW('Sanitation Data'!I73))="","",OFFSET('Sanitation Data'!$I$28,0,10*ROW('Sanitation Data'!I73)))</f>
        <v/>
      </c>
      <c r="DK79" s="271" t="str">
        <f ca="true">+IF(OFFSET('Sanitation Data'!$I$29,0,10*ROW('Sanitation Data'!I73))="","",OFFSET('Sanitation Data'!$I$29,0,10*ROW('Sanitation Data'!I73)))</f>
        <v/>
      </c>
      <c r="DL79" s="271" t="str">
        <f ca="true">+IF(OFFSET('Sanitation Data'!$I$30,0,10*ROW('Sanitation Data'!I73))="","",OFFSET('Sanitation Data'!$I$30,0,10*ROW('Sanitation Data'!I73)))</f>
        <v/>
      </c>
      <c r="DM79" s="271" t="str">
        <f ca="true">+IF(OFFSET('Sanitation Data'!$I$31,0,10*ROW('Sanitation Data'!I73))="","",OFFSET('Sanitation Data'!$I$31,0,10*ROW('Sanitation Data'!I73)))</f>
        <v/>
      </c>
      <c r="DN79" s="271" t="str">
        <f ca="true">+IF(OFFSET('Sanitation Data'!$I$32,0,10*ROW('Sanitation Data'!I73))="","",OFFSET('Sanitation Data'!$I$32,0,10*ROW('Sanitation Data'!I73)))</f>
        <v/>
      </c>
      <c r="DO79" s="271" t="str">
        <f ca="true">+IF(OFFSET('Hygiene Data'!$D$11,0,10*ROW('Hygiene Data'!D73))="","",OFFSET('Hygiene Data'!$D$11,0,10*ROW('Hygiene Data'!D73)))</f>
        <v/>
      </c>
      <c r="DP79" s="271" t="str">
        <f ca="true">+IF(OFFSET('Hygiene Data'!$D$12,0,10*ROW('Hygiene Data'!D73))="","",OFFSET('Hygiene Data'!$D$12,0,10*ROW('Hygiene Data'!D73)))</f>
        <v/>
      </c>
      <c r="DQ79" s="271" t="str">
        <f ca="true">+IF(OFFSET('Hygiene Data'!$D$13,0,10*ROW('Hygiene Data'!D73))="","",OFFSET('Hygiene Data'!$D$13,0,10*ROW('Hygiene Data'!D73)))</f>
        <v/>
      </c>
      <c r="DR79" s="271" t="str">
        <f ca="true">+IF(OFFSET('Hygiene Data'!$E$11,0,10*ROW('Hygiene Data'!E73))="","",OFFSET('Hygiene Data'!$E$11,0,10*ROW('Hygiene Data'!E73)))</f>
        <v/>
      </c>
      <c r="DS79" s="271" t="str">
        <f ca="true">+IF(OFFSET('Hygiene Data'!$E$12,0,10*ROW('Hygiene Data'!E73))="","",OFFSET('Hygiene Data'!$E$12,0,10*ROW('Hygiene Data'!E73)))</f>
        <v/>
      </c>
      <c r="DT79" s="271" t="str">
        <f ca="true">+IF(OFFSET('Hygiene Data'!$E$13,0,10*ROW('Hygiene Data'!E73))="","",OFFSET('Hygiene Data'!$E$13,0,10*ROW('Hygiene Data'!E73)))</f>
        <v/>
      </c>
      <c r="DU79" s="271" t="str">
        <f ca="true">+IF(OFFSET('Hygiene Data'!$F$11,0,10*ROW('Hygiene Data'!F73))="","",OFFSET('Hygiene Data'!$F$11,0,10*ROW('Hygiene Data'!F73)))</f>
        <v/>
      </c>
      <c r="DV79" s="271" t="str">
        <f ca="true">+IF(OFFSET('Hygiene Data'!$F$12,0,10*ROW('Hygiene Data'!F73))="","",OFFSET('Hygiene Data'!$F$12,0,10*ROW('Hygiene Data'!F73)))</f>
        <v/>
      </c>
      <c r="DW79" s="271" t="str">
        <f ca="true">+IF(OFFSET('Hygiene Data'!$F$13,0,10*ROW('Hygiene Data'!F73))="","",OFFSET('Hygiene Data'!$F$13,0,10*ROW('Hygiene Data'!F73)))</f>
        <v/>
      </c>
      <c r="DX79" s="271" t="str">
        <f ca="true">+IF(OFFSET('Hygiene Data'!$G$11,0,10*ROW('Hygiene Data'!G73))="","",OFFSET('Hygiene Data'!$G$11,0,10*ROW('Hygiene Data'!G73)))</f>
        <v/>
      </c>
      <c r="DY79" s="271" t="str">
        <f ca="true">+IF(OFFSET('Hygiene Data'!$G$12,0,10*ROW('Hygiene Data'!G73))="","",OFFSET('Hygiene Data'!$G$12,0,10*ROW('Hygiene Data'!G73)))</f>
        <v/>
      </c>
      <c r="DZ79" s="271" t="str">
        <f ca="true">+IF(OFFSET('Hygiene Data'!$G$13,0,10*ROW('Hygiene Data'!G73))="","",OFFSET('Hygiene Data'!$G$13,0,10*ROW('Hygiene Data'!G73)))</f>
        <v/>
      </c>
      <c r="EA79" s="271" t="str">
        <f ca="true">+IF(OFFSET('Hygiene Data'!$H$11,0,10*ROW('Hygiene Data'!H73))="","",OFFSET('Hygiene Data'!$H$11,0,10*ROW('Hygiene Data'!H73)))</f>
        <v/>
      </c>
      <c r="EB79" s="271" t="str">
        <f ca="true">+IF(OFFSET('Hygiene Data'!$H$12,0,10*ROW('Hygiene Data'!H73))="","",OFFSET('Hygiene Data'!$H$12,0,10*ROW('Hygiene Data'!H73)))</f>
        <v/>
      </c>
      <c r="EC79" s="271" t="str">
        <f ca="true">+IF(OFFSET('Hygiene Data'!$H$13,0,10*ROW('Hygiene Data'!H73))="","",OFFSET('Hygiene Data'!$H$13,0,10*ROW('Hygiene Data'!H73)))</f>
        <v/>
      </c>
      <c r="ED79" s="271" t="str">
        <f ca="true">+IF(OFFSET('Hygiene Data'!$I$11,0,10*ROW('Hygiene Data'!I73))="","",OFFSET('Hygiene Data'!$I$11,0,10*ROW('Hygiene Data'!I73)))</f>
        <v/>
      </c>
      <c r="EE79" s="271" t="str">
        <f ca="true">+IF(OFFSET('Hygiene Data'!$I$12,0,10*ROW('Hygiene Data'!I73))="","",OFFSET('Hygiene Data'!$I$12,0,10*ROW('Hygiene Data'!I73)))</f>
        <v/>
      </c>
      <c r="EF79" s="271" t="str">
        <f ca="true">+IF(OFFSET('Hygiene Data'!$I$13,0,10*ROW('Hygiene Data'!I73))="","",OFFSET('Hygiene Data'!$I$13,0,10*ROW('Hygiene Data'!I73)))</f>
        <v/>
      </c>
    </row>
    <row xmlns:x14ac="http://schemas.microsoft.com/office/spreadsheetml/2009/9/ac" r="80" x14ac:dyDescent="0.2">
      <c r="A80" s="35" t="str">
        <f ca="true">+IF(OFFSET('Water Data'!$B$2,0,10*ROW('Water Data'!E74))="","",OFFSET('Water Data'!$B$2,0,10*ROW('Water Data'!E74)))</f>
        <v/>
      </c>
      <c r="B80" s="35" t="str">
        <f ca="true">+IF(OFFSET('Water Data'!$C$2,0,10*ROW('Water Data'!F74))="","",OFFSET('Water Data'!$C$2,0,10*ROW('Water Data'!F74)))</f>
        <v/>
      </c>
      <c r="C80" s="327" t="str">
        <f t="shared" ca="true" si="1"/>
        <v/>
      </c>
      <c r="D80" s="91"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1"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1"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1"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1"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1"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1"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1"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1"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1"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1"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1"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1"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1"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1"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1"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1"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1"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2"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2"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2"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2"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2"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2"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2"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2"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2"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2"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2"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2"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2"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2"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2"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2"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2"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2"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2"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2"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2"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2"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2"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2"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2"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2"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2"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2"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2"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2"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3"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3"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3"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3"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3"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3"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3"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3"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3"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3"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3"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3"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3"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3"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3"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3"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3"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3"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1"/>
      <c r="BS80" s="271" t="str">
        <f ca="true">+IF(OFFSET('Water Data'!$D$27,0,10*ROW('Water Data'!D74))="","",OFFSET('Water Data'!$D$27,0,10*ROW('Water Data'!D74)))</f>
        <v/>
      </c>
      <c r="BT80" s="271" t="str">
        <f ca="true">+IF(OFFSET('Water Data'!$D$28,0,10*ROW('Water Data'!D74))="","",OFFSET('Water Data'!$D$28,0,10*ROW('Water Data'!D74)))</f>
        <v/>
      </c>
      <c r="BU80" s="271" t="str">
        <f ca="true">+IF(OFFSET('Water Data'!$D$29,0,10*ROW('Water Data'!D74))="","",OFFSET('Water Data'!$D$29,0,10*ROW('Water Data'!D74)))</f>
        <v/>
      </c>
      <c r="BV80" s="271" t="str">
        <f ca="true">+IF(OFFSET('Water Data'!$E$27,0,10*ROW('Water Data'!E74))="","",OFFSET('Water Data'!$E$27,0,10*ROW('Water Data'!E74)))</f>
        <v/>
      </c>
      <c r="BW80" s="271" t="str">
        <f ca="true">+IF(OFFSET('Water Data'!$E$28,0,10*ROW('Water Data'!E74))="","",OFFSET('Water Data'!$E$28,0,10*ROW('Water Data'!E74)))</f>
        <v/>
      </c>
      <c r="BX80" s="271" t="str">
        <f ca="true">+IF(OFFSET('Water Data'!$E$29,0,10*ROW('Water Data'!E74))="","",OFFSET('Water Data'!$E$29,0,10*ROW('Water Data'!E74)))</f>
        <v/>
      </c>
      <c r="BY80" s="271" t="str">
        <f ca="true">+IF(OFFSET('Water Data'!$F$27,0,10*ROW('Water Data'!F74))="","",OFFSET('Water Data'!$F$27,0,10*ROW('Water Data'!F74)))</f>
        <v/>
      </c>
      <c r="BZ80" s="271" t="str">
        <f ca="true">+IF(OFFSET('Water Data'!$F$28,0,10*ROW('Water Data'!F74))="","",OFFSET('Water Data'!$F$28,0,10*ROW('Water Data'!F74)))</f>
        <v/>
      </c>
      <c r="CA80" s="271" t="str">
        <f ca="true">+IF(OFFSET('Water Data'!$F$29,0,10*ROW('Water Data'!F74))="","",OFFSET('Water Data'!$F$29,0,10*ROW('Water Data'!F74)))</f>
        <v/>
      </c>
      <c r="CB80" s="271" t="str">
        <f ca="true">+IF(OFFSET('Water Data'!$G$27,0,10*ROW('Water Data'!G74))="","",OFFSET('Water Data'!$G$27,0,10*ROW('Water Data'!G74)))</f>
        <v/>
      </c>
      <c r="CC80" s="271" t="str">
        <f ca="true">+IF(OFFSET('Water Data'!$G$28,0,10*ROW('Water Data'!G74))="","",OFFSET('Water Data'!$G$28,0,10*ROW('Water Data'!G74)))</f>
        <v/>
      </c>
      <c r="CD80" s="271" t="str">
        <f ca="true">+IF(OFFSET('Water Data'!$G$29,0,10*ROW('Water Data'!G74))="","",OFFSET('Water Data'!$G$29,0,10*ROW('Water Data'!G74)))</f>
        <v/>
      </c>
      <c r="CE80" s="271" t="str">
        <f ca="true">+IF(OFFSET('Water Data'!$H$27,0,10*ROW('Water Data'!H74))="","",OFFSET('Water Data'!$H$27,0,10*ROW('Water Data'!H74)))</f>
        <v/>
      </c>
      <c r="CF80" s="271" t="str">
        <f ca="true">+IF(OFFSET('Water Data'!$H$28,0,10*ROW('Water Data'!H74))="","",OFFSET('Water Data'!$H$28,0,10*ROW('Water Data'!H74)))</f>
        <v/>
      </c>
      <c r="CG80" s="271" t="str">
        <f ca="true">+IF(OFFSET('Water Data'!$H$29,0,10*ROW('Water Data'!H74))="","",OFFSET('Water Data'!$H$29,0,10*ROW('Water Data'!H74)))</f>
        <v/>
      </c>
      <c r="CH80" s="271" t="str">
        <f ca="true">+IF(OFFSET('Water Data'!$I$27,0,10*ROW('Water Data'!I74))="","",OFFSET('Water Data'!$I$27,0,10*ROW('Water Data'!I74)))</f>
        <v/>
      </c>
      <c r="CI80" s="271" t="str">
        <f ca="true">+IF(OFFSET('Water Data'!$I$28,0,10*ROW('Water Data'!I74))="","",OFFSET('Water Data'!$I$28,0,10*ROW('Water Data'!I74)))</f>
        <v/>
      </c>
      <c r="CJ80" s="271" t="str">
        <f ca="true">+IF(OFFSET('Water Data'!$I$29,0,10*ROW('Water Data'!I74))="","",OFFSET('Water Data'!$I$29,0,10*ROW('Water Data'!I74)))</f>
        <v/>
      </c>
      <c r="CK80" s="271" t="str">
        <f ca="true">+IF(OFFSET('Sanitation Data'!$D$28,0,10*ROW('Sanitation Data'!D74))="","",OFFSET('Sanitation Data'!$D$28,0,10*ROW('Sanitation Data'!D74)))</f>
        <v/>
      </c>
      <c r="CL80" s="271" t="str">
        <f ca="true">+IF(OFFSET('Sanitation Data'!$D$29,0,10*ROW('Sanitation Data'!D74))="","",OFFSET('Sanitation Data'!$D$29,0,10*ROW('Sanitation Data'!D74)))</f>
        <v/>
      </c>
      <c r="CM80" s="271" t="str">
        <f ca="true">+IF(OFFSET('Sanitation Data'!$D$30,0,10*ROW('Sanitation Data'!D74))="","",OFFSET('Sanitation Data'!$D$30,0,10*ROW('Sanitation Data'!D74)))</f>
        <v/>
      </c>
      <c r="CN80" s="271" t="str">
        <f ca="true">+IF(OFFSET('Sanitation Data'!$D$31,0,10*ROW('Sanitation Data'!D74))="","",OFFSET('Sanitation Data'!$D$31,0,10*ROW('Sanitation Data'!D74)))</f>
        <v/>
      </c>
      <c r="CO80" s="271" t="str">
        <f ca="true">+IF(OFFSET('Sanitation Data'!$D$32,0,10*ROW('Sanitation Data'!D74))="","",OFFSET('Sanitation Data'!$D$32,0,10*ROW('Sanitation Data'!D74)))</f>
        <v/>
      </c>
      <c r="CP80" s="271" t="str">
        <f ca="true">+IF(OFFSET('Sanitation Data'!$E$28,0,10*ROW('Sanitation Data'!E74))="","",OFFSET('Sanitation Data'!$E$28,0,10*ROW('Sanitation Data'!E74)))</f>
        <v/>
      </c>
      <c r="CQ80" s="271" t="str">
        <f ca="true">+IF(OFFSET('Sanitation Data'!$E$29,0,10*ROW('Sanitation Data'!E74))="","",OFFSET('Sanitation Data'!$E$29,0,10*ROW('Sanitation Data'!E74)))</f>
        <v/>
      </c>
      <c r="CR80" s="271" t="str">
        <f ca="true">+IF(OFFSET('Sanitation Data'!$E$30,0,10*ROW('Sanitation Data'!E74))="","",OFFSET('Sanitation Data'!$E$30,0,10*ROW('Sanitation Data'!E74)))</f>
        <v/>
      </c>
      <c r="CS80" s="271" t="str">
        <f ca="true">+IF(OFFSET('Sanitation Data'!$E$31,0,10*ROW('Sanitation Data'!E74))="","",OFFSET('Sanitation Data'!$E$31,0,10*ROW('Sanitation Data'!E74)))</f>
        <v/>
      </c>
      <c r="CT80" s="271" t="str">
        <f ca="true">+IF(OFFSET('Sanitation Data'!$E$32,0,10*ROW('Sanitation Data'!E74))="","",OFFSET('Sanitation Data'!$E$32,0,10*ROW('Sanitation Data'!E74)))</f>
        <v/>
      </c>
      <c r="CU80" s="271" t="str">
        <f ca="true">+IF(OFFSET('Sanitation Data'!$F$28,0,10*ROW('Sanitation Data'!F74))="","",OFFSET('Sanitation Data'!$F$28,0,10*ROW('Sanitation Data'!F74)))</f>
        <v/>
      </c>
      <c r="CV80" s="271" t="str">
        <f ca="true">+IF(OFFSET('Sanitation Data'!$F$29,0,10*ROW('Sanitation Data'!F74))="","",OFFSET('Sanitation Data'!$F$29,0,10*ROW('Sanitation Data'!F74)))</f>
        <v/>
      </c>
      <c r="CW80" s="271" t="str">
        <f ca="true">+IF(OFFSET('Sanitation Data'!$F$30,0,10*ROW('Sanitation Data'!F74))="","",OFFSET('Sanitation Data'!$F$30,0,10*ROW('Sanitation Data'!F74)))</f>
        <v/>
      </c>
      <c r="CX80" s="271" t="str">
        <f ca="true">+IF(OFFSET('Sanitation Data'!$F$31,0,10*ROW('Sanitation Data'!F74))="","",OFFSET('Sanitation Data'!$F$31,0,10*ROW('Sanitation Data'!F74)))</f>
        <v/>
      </c>
      <c r="CY80" s="271" t="str">
        <f ca="true">+IF(OFFSET('Sanitation Data'!$F$32,0,10*ROW('Sanitation Data'!F74))="","",OFFSET('Sanitation Data'!$F$32,0,10*ROW('Sanitation Data'!F74)))</f>
        <v/>
      </c>
      <c r="CZ80" s="271" t="str">
        <f ca="true">+IF(OFFSET('Sanitation Data'!$G$28,0,10*ROW('Sanitation Data'!G74))="","",OFFSET('Sanitation Data'!$G$28,0,10*ROW('Sanitation Data'!G74)))</f>
        <v/>
      </c>
      <c r="DA80" s="271" t="str">
        <f ca="true">+IF(OFFSET('Sanitation Data'!$G$29,0,10*ROW('Sanitation Data'!G74))="","",OFFSET('Sanitation Data'!$G$29,0,10*ROW('Sanitation Data'!G74)))</f>
        <v/>
      </c>
      <c r="DB80" s="271" t="str">
        <f ca="true">+IF(OFFSET('Sanitation Data'!$G$30,0,10*ROW('Sanitation Data'!G74))="","",OFFSET('Sanitation Data'!$G$30,0,10*ROW('Sanitation Data'!G74)))</f>
        <v/>
      </c>
      <c r="DC80" s="271" t="str">
        <f ca="true">+IF(OFFSET('Sanitation Data'!$G$31,0,10*ROW('Sanitation Data'!G74))="","",OFFSET('Sanitation Data'!$G$31,0,10*ROW('Sanitation Data'!G74)))</f>
        <v/>
      </c>
      <c r="DD80" s="271" t="str">
        <f ca="true">+IF(OFFSET('Sanitation Data'!$G$32,0,10*ROW('Sanitation Data'!G74))="","",OFFSET('Sanitation Data'!$G$32,0,10*ROW('Sanitation Data'!G74)))</f>
        <v/>
      </c>
      <c r="DE80" s="271" t="str">
        <f ca="true">+IF(OFFSET('Sanitation Data'!$H$28,0,10*ROW('Sanitation Data'!H74))="","",OFFSET('Sanitation Data'!$H$28,0,10*ROW('Sanitation Data'!H74)))</f>
        <v/>
      </c>
      <c r="DF80" s="271" t="str">
        <f ca="true">+IF(OFFSET('Sanitation Data'!$H$29,0,10*ROW('Sanitation Data'!H74))="","",OFFSET('Sanitation Data'!$H$29,0,10*ROW('Sanitation Data'!H74)))</f>
        <v/>
      </c>
      <c r="DG80" s="271" t="str">
        <f ca="true">+IF(OFFSET('Sanitation Data'!$H$30,0,10*ROW('Sanitation Data'!H74))="","",OFFSET('Sanitation Data'!$H$30,0,10*ROW('Sanitation Data'!H74)))</f>
        <v/>
      </c>
      <c r="DH80" s="271" t="str">
        <f ca="true">+IF(OFFSET('Sanitation Data'!$H$31,0,10*ROW('Sanitation Data'!H74))="","",OFFSET('Sanitation Data'!$H$31,0,10*ROW('Sanitation Data'!H74)))</f>
        <v/>
      </c>
      <c r="DI80" s="271" t="str">
        <f ca="true">+IF(OFFSET('Sanitation Data'!$H$32,0,10*ROW('Sanitation Data'!H74))="","",OFFSET('Sanitation Data'!$H$32,0,10*ROW('Sanitation Data'!H74)))</f>
        <v/>
      </c>
      <c r="DJ80" s="271" t="str">
        <f ca="true">+IF(OFFSET('Sanitation Data'!$I$28,0,10*ROW('Sanitation Data'!I74))="","",OFFSET('Sanitation Data'!$I$28,0,10*ROW('Sanitation Data'!I74)))</f>
        <v/>
      </c>
      <c r="DK80" s="271" t="str">
        <f ca="true">+IF(OFFSET('Sanitation Data'!$I$29,0,10*ROW('Sanitation Data'!I74))="","",OFFSET('Sanitation Data'!$I$29,0,10*ROW('Sanitation Data'!I74)))</f>
        <v/>
      </c>
      <c r="DL80" s="271" t="str">
        <f ca="true">+IF(OFFSET('Sanitation Data'!$I$30,0,10*ROW('Sanitation Data'!I74))="","",OFFSET('Sanitation Data'!$I$30,0,10*ROW('Sanitation Data'!I74)))</f>
        <v/>
      </c>
      <c r="DM80" s="271" t="str">
        <f ca="true">+IF(OFFSET('Sanitation Data'!$I$31,0,10*ROW('Sanitation Data'!I74))="","",OFFSET('Sanitation Data'!$I$31,0,10*ROW('Sanitation Data'!I74)))</f>
        <v/>
      </c>
      <c r="DN80" s="271" t="str">
        <f ca="true">+IF(OFFSET('Sanitation Data'!$I$32,0,10*ROW('Sanitation Data'!I74))="","",OFFSET('Sanitation Data'!$I$32,0,10*ROW('Sanitation Data'!I74)))</f>
        <v/>
      </c>
      <c r="DO80" s="271" t="str">
        <f ca="true">+IF(OFFSET('Hygiene Data'!$D$11,0,10*ROW('Hygiene Data'!D74))="","",OFFSET('Hygiene Data'!$D$11,0,10*ROW('Hygiene Data'!D74)))</f>
        <v/>
      </c>
      <c r="DP80" s="271" t="str">
        <f ca="true">+IF(OFFSET('Hygiene Data'!$D$12,0,10*ROW('Hygiene Data'!D74))="","",OFFSET('Hygiene Data'!$D$12,0,10*ROW('Hygiene Data'!D74)))</f>
        <v/>
      </c>
      <c r="DQ80" s="271" t="str">
        <f ca="true">+IF(OFFSET('Hygiene Data'!$D$13,0,10*ROW('Hygiene Data'!D74))="","",OFFSET('Hygiene Data'!$D$13,0,10*ROW('Hygiene Data'!D74)))</f>
        <v/>
      </c>
      <c r="DR80" s="271" t="str">
        <f ca="true">+IF(OFFSET('Hygiene Data'!$E$11,0,10*ROW('Hygiene Data'!E74))="","",OFFSET('Hygiene Data'!$E$11,0,10*ROW('Hygiene Data'!E74)))</f>
        <v/>
      </c>
      <c r="DS80" s="271" t="str">
        <f ca="true">+IF(OFFSET('Hygiene Data'!$E$12,0,10*ROW('Hygiene Data'!E74))="","",OFFSET('Hygiene Data'!$E$12,0,10*ROW('Hygiene Data'!E74)))</f>
        <v/>
      </c>
      <c r="DT80" s="271" t="str">
        <f ca="true">+IF(OFFSET('Hygiene Data'!$E$13,0,10*ROW('Hygiene Data'!E74))="","",OFFSET('Hygiene Data'!$E$13,0,10*ROW('Hygiene Data'!E74)))</f>
        <v/>
      </c>
      <c r="DU80" s="271" t="str">
        <f ca="true">+IF(OFFSET('Hygiene Data'!$F$11,0,10*ROW('Hygiene Data'!F74))="","",OFFSET('Hygiene Data'!$F$11,0,10*ROW('Hygiene Data'!F74)))</f>
        <v/>
      </c>
      <c r="DV80" s="271" t="str">
        <f ca="true">+IF(OFFSET('Hygiene Data'!$F$12,0,10*ROW('Hygiene Data'!F74))="","",OFFSET('Hygiene Data'!$F$12,0,10*ROW('Hygiene Data'!F74)))</f>
        <v/>
      </c>
      <c r="DW80" s="271" t="str">
        <f ca="true">+IF(OFFSET('Hygiene Data'!$F$13,0,10*ROW('Hygiene Data'!F74))="","",OFFSET('Hygiene Data'!$F$13,0,10*ROW('Hygiene Data'!F74)))</f>
        <v/>
      </c>
      <c r="DX80" s="271" t="str">
        <f ca="true">+IF(OFFSET('Hygiene Data'!$G$11,0,10*ROW('Hygiene Data'!G74))="","",OFFSET('Hygiene Data'!$G$11,0,10*ROW('Hygiene Data'!G74)))</f>
        <v/>
      </c>
      <c r="DY80" s="271" t="str">
        <f ca="true">+IF(OFFSET('Hygiene Data'!$G$12,0,10*ROW('Hygiene Data'!G74))="","",OFFSET('Hygiene Data'!$G$12,0,10*ROW('Hygiene Data'!G74)))</f>
        <v/>
      </c>
      <c r="DZ80" s="271" t="str">
        <f ca="true">+IF(OFFSET('Hygiene Data'!$G$13,0,10*ROW('Hygiene Data'!G74))="","",OFFSET('Hygiene Data'!$G$13,0,10*ROW('Hygiene Data'!G74)))</f>
        <v/>
      </c>
      <c r="EA80" s="271" t="str">
        <f ca="true">+IF(OFFSET('Hygiene Data'!$H$11,0,10*ROW('Hygiene Data'!H74))="","",OFFSET('Hygiene Data'!$H$11,0,10*ROW('Hygiene Data'!H74)))</f>
        <v/>
      </c>
      <c r="EB80" s="271" t="str">
        <f ca="true">+IF(OFFSET('Hygiene Data'!$H$12,0,10*ROW('Hygiene Data'!H74))="","",OFFSET('Hygiene Data'!$H$12,0,10*ROW('Hygiene Data'!H74)))</f>
        <v/>
      </c>
      <c r="EC80" s="271" t="str">
        <f ca="true">+IF(OFFSET('Hygiene Data'!$H$13,0,10*ROW('Hygiene Data'!H74))="","",OFFSET('Hygiene Data'!$H$13,0,10*ROW('Hygiene Data'!H74)))</f>
        <v/>
      </c>
      <c r="ED80" s="271" t="str">
        <f ca="true">+IF(OFFSET('Hygiene Data'!$I$11,0,10*ROW('Hygiene Data'!I74))="","",OFFSET('Hygiene Data'!$I$11,0,10*ROW('Hygiene Data'!I74)))</f>
        <v/>
      </c>
      <c r="EE80" s="271" t="str">
        <f ca="true">+IF(OFFSET('Hygiene Data'!$I$12,0,10*ROW('Hygiene Data'!I74))="","",OFFSET('Hygiene Data'!$I$12,0,10*ROW('Hygiene Data'!I74)))</f>
        <v/>
      </c>
      <c r="EF80" s="271" t="str">
        <f ca="true">+IF(OFFSET('Hygiene Data'!$I$13,0,10*ROW('Hygiene Data'!I74))="","",OFFSET('Hygiene Data'!$I$13,0,10*ROW('Hygiene Data'!I74)))</f>
        <v/>
      </c>
    </row>
    <row xmlns:x14ac="http://schemas.microsoft.com/office/spreadsheetml/2009/9/ac" r="81" x14ac:dyDescent="0.2">
      <c r="A81" s="35" t="str">
        <f ca="true">+IF(OFFSET('Water Data'!$B$2,0,10*ROW('Water Data'!E75))="","",OFFSET('Water Data'!$B$2,0,10*ROW('Water Data'!E75)))</f>
        <v/>
      </c>
      <c r="B81" s="35" t="str">
        <f ca="true">+IF(OFFSET('Water Data'!$C$2,0,10*ROW('Water Data'!F75))="","",OFFSET('Water Data'!$C$2,0,10*ROW('Water Data'!F75)))</f>
        <v/>
      </c>
      <c r="C81" s="327" t="str">
        <f t="shared" ca="true" si="1"/>
        <v/>
      </c>
      <c r="D81" s="91"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1"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1"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1"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1"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1"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1"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1"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1"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1"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1"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1"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1"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1"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1"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1"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1"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1"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2"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2"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2"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2"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2"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2"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2"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2"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2"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2"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2"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2"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2"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2"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2"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2"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2"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2"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2"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2"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2"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2"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2"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2"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2"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2"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2"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2"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2"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2"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3"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3"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3"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3"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3"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3"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3"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3"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3"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3"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3"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3"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3"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3"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3"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3"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3"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3"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1"/>
      <c r="BS81" s="271" t="str">
        <f ca="true">+IF(OFFSET('Water Data'!$D$27,0,10*ROW('Water Data'!D75))="","",OFFSET('Water Data'!$D$27,0,10*ROW('Water Data'!D75)))</f>
        <v/>
      </c>
      <c r="BT81" s="271" t="str">
        <f ca="true">+IF(OFFSET('Water Data'!$D$28,0,10*ROW('Water Data'!D75))="","",OFFSET('Water Data'!$D$28,0,10*ROW('Water Data'!D75)))</f>
        <v/>
      </c>
      <c r="BU81" s="271" t="str">
        <f ca="true">+IF(OFFSET('Water Data'!$D$29,0,10*ROW('Water Data'!D75))="","",OFFSET('Water Data'!$D$29,0,10*ROW('Water Data'!D75)))</f>
        <v/>
      </c>
      <c r="BV81" s="271" t="str">
        <f ca="true">+IF(OFFSET('Water Data'!$E$27,0,10*ROW('Water Data'!E75))="","",OFFSET('Water Data'!$E$27,0,10*ROW('Water Data'!E75)))</f>
        <v/>
      </c>
      <c r="BW81" s="271" t="str">
        <f ca="true">+IF(OFFSET('Water Data'!$E$28,0,10*ROW('Water Data'!E75))="","",OFFSET('Water Data'!$E$28,0,10*ROW('Water Data'!E75)))</f>
        <v/>
      </c>
      <c r="BX81" s="271" t="str">
        <f ca="true">+IF(OFFSET('Water Data'!$E$29,0,10*ROW('Water Data'!E75))="","",OFFSET('Water Data'!$E$29,0,10*ROW('Water Data'!E75)))</f>
        <v/>
      </c>
      <c r="BY81" s="271" t="str">
        <f ca="true">+IF(OFFSET('Water Data'!$F$27,0,10*ROW('Water Data'!F75))="","",OFFSET('Water Data'!$F$27,0,10*ROW('Water Data'!F75)))</f>
        <v/>
      </c>
      <c r="BZ81" s="271" t="str">
        <f ca="true">+IF(OFFSET('Water Data'!$F$28,0,10*ROW('Water Data'!F75))="","",OFFSET('Water Data'!$F$28,0,10*ROW('Water Data'!F75)))</f>
        <v/>
      </c>
      <c r="CA81" s="271" t="str">
        <f ca="true">+IF(OFFSET('Water Data'!$F$29,0,10*ROW('Water Data'!F75))="","",OFFSET('Water Data'!$F$29,0,10*ROW('Water Data'!F75)))</f>
        <v/>
      </c>
      <c r="CB81" s="271" t="str">
        <f ca="true">+IF(OFFSET('Water Data'!$G$27,0,10*ROW('Water Data'!G75))="","",OFFSET('Water Data'!$G$27,0,10*ROW('Water Data'!G75)))</f>
        <v/>
      </c>
      <c r="CC81" s="271" t="str">
        <f ca="true">+IF(OFFSET('Water Data'!$G$28,0,10*ROW('Water Data'!G75))="","",OFFSET('Water Data'!$G$28,0,10*ROW('Water Data'!G75)))</f>
        <v/>
      </c>
      <c r="CD81" s="271" t="str">
        <f ca="true">+IF(OFFSET('Water Data'!$G$29,0,10*ROW('Water Data'!G75))="","",OFFSET('Water Data'!$G$29,0,10*ROW('Water Data'!G75)))</f>
        <v/>
      </c>
      <c r="CE81" s="271" t="str">
        <f ca="true">+IF(OFFSET('Water Data'!$H$27,0,10*ROW('Water Data'!H75))="","",OFFSET('Water Data'!$H$27,0,10*ROW('Water Data'!H75)))</f>
        <v/>
      </c>
      <c r="CF81" s="271" t="str">
        <f ca="true">+IF(OFFSET('Water Data'!$H$28,0,10*ROW('Water Data'!H75))="","",OFFSET('Water Data'!$H$28,0,10*ROW('Water Data'!H75)))</f>
        <v/>
      </c>
      <c r="CG81" s="271" t="str">
        <f ca="true">+IF(OFFSET('Water Data'!$H$29,0,10*ROW('Water Data'!H75))="","",OFFSET('Water Data'!$H$29,0,10*ROW('Water Data'!H75)))</f>
        <v/>
      </c>
      <c r="CH81" s="271" t="str">
        <f ca="true">+IF(OFFSET('Water Data'!$I$27,0,10*ROW('Water Data'!I75))="","",OFFSET('Water Data'!$I$27,0,10*ROW('Water Data'!I75)))</f>
        <v/>
      </c>
      <c r="CI81" s="271" t="str">
        <f ca="true">+IF(OFFSET('Water Data'!$I$28,0,10*ROW('Water Data'!I75))="","",OFFSET('Water Data'!$I$28,0,10*ROW('Water Data'!I75)))</f>
        <v/>
      </c>
      <c r="CJ81" s="271" t="str">
        <f ca="true">+IF(OFFSET('Water Data'!$I$29,0,10*ROW('Water Data'!I75))="","",OFFSET('Water Data'!$I$29,0,10*ROW('Water Data'!I75)))</f>
        <v/>
      </c>
      <c r="CK81" s="271" t="str">
        <f ca="true">+IF(OFFSET('Sanitation Data'!$D$28,0,10*ROW('Sanitation Data'!D75))="","",OFFSET('Sanitation Data'!$D$28,0,10*ROW('Sanitation Data'!D75)))</f>
        <v/>
      </c>
      <c r="CL81" s="271" t="str">
        <f ca="true">+IF(OFFSET('Sanitation Data'!$D$29,0,10*ROW('Sanitation Data'!D75))="","",OFFSET('Sanitation Data'!$D$29,0,10*ROW('Sanitation Data'!D75)))</f>
        <v/>
      </c>
      <c r="CM81" s="271" t="str">
        <f ca="true">+IF(OFFSET('Sanitation Data'!$D$30,0,10*ROW('Sanitation Data'!D75))="","",OFFSET('Sanitation Data'!$D$30,0,10*ROW('Sanitation Data'!D75)))</f>
        <v/>
      </c>
      <c r="CN81" s="271" t="str">
        <f ca="true">+IF(OFFSET('Sanitation Data'!$D$31,0,10*ROW('Sanitation Data'!D75))="","",OFFSET('Sanitation Data'!$D$31,0,10*ROW('Sanitation Data'!D75)))</f>
        <v/>
      </c>
      <c r="CO81" s="271" t="str">
        <f ca="true">+IF(OFFSET('Sanitation Data'!$D$32,0,10*ROW('Sanitation Data'!D75))="","",OFFSET('Sanitation Data'!$D$32,0,10*ROW('Sanitation Data'!D75)))</f>
        <v/>
      </c>
      <c r="CP81" s="271" t="str">
        <f ca="true">+IF(OFFSET('Sanitation Data'!$E$28,0,10*ROW('Sanitation Data'!E75))="","",OFFSET('Sanitation Data'!$E$28,0,10*ROW('Sanitation Data'!E75)))</f>
        <v/>
      </c>
      <c r="CQ81" s="271" t="str">
        <f ca="true">+IF(OFFSET('Sanitation Data'!$E$29,0,10*ROW('Sanitation Data'!E75))="","",OFFSET('Sanitation Data'!$E$29,0,10*ROW('Sanitation Data'!E75)))</f>
        <v/>
      </c>
      <c r="CR81" s="271" t="str">
        <f ca="true">+IF(OFFSET('Sanitation Data'!$E$30,0,10*ROW('Sanitation Data'!E75))="","",OFFSET('Sanitation Data'!$E$30,0,10*ROW('Sanitation Data'!E75)))</f>
        <v/>
      </c>
      <c r="CS81" s="271" t="str">
        <f ca="true">+IF(OFFSET('Sanitation Data'!$E$31,0,10*ROW('Sanitation Data'!E75))="","",OFFSET('Sanitation Data'!$E$31,0,10*ROW('Sanitation Data'!E75)))</f>
        <v/>
      </c>
      <c r="CT81" s="271" t="str">
        <f ca="true">+IF(OFFSET('Sanitation Data'!$E$32,0,10*ROW('Sanitation Data'!E75))="","",OFFSET('Sanitation Data'!$E$32,0,10*ROW('Sanitation Data'!E75)))</f>
        <v/>
      </c>
      <c r="CU81" s="271" t="str">
        <f ca="true">+IF(OFFSET('Sanitation Data'!$F$28,0,10*ROW('Sanitation Data'!F75))="","",OFFSET('Sanitation Data'!$F$28,0,10*ROW('Sanitation Data'!F75)))</f>
        <v/>
      </c>
      <c r="CV81" s="271" t="str">
        <f ca="true">+IF(OFFSET('Sanitation Data'!$F$29,0,10*ROW('Sanitation Data'!F75))="","",OFFSET('Sanitation Data'!$F$29,0,10*ROW('Sanitation Data'!F75)))</f>
        <v/>
      </c>
      <c r="CW81" s="271" t="str">
        <f ca="true">+IF(OFFSET('Sanitation Data'!$F$30,0,10*ROW('Sanitation Data'!F75))="","",OFFSET('Sanitation Data'!$F$30,0,10*ROW('Sanitation Data'!F75)))</f>
        <v/>
      </c>
      <c r="CX81" s="271" t="str">
        <f ca="true">+IF(OFFSET('Sanitation Data'!$F$31,0,10*ROW('Sanitation Data'!F75))="","",OFFSET('Sanitation Data'!$F$31,0,10*ROW('Sanitation Data'!F75)))</f>
        <v/>
      </c>
      <c r="CY81" s="271" t="str">
        <f ca="true">+IF(OFFSET('Sanitation Data'!$F$32,0,10*ROW('Sanitation Data'!F75))="","",OFFSET('Sanitation Data'!$F$32,0,10*ROW('Sanitation Data'!F75)))</f>
        <v/>
      </c>
      <c r="CZ81" s="271" t="str">
        <f ca="true">+IF(OFFSET('Sanitation Data'!$G$28,0,10*ROW('Sanitation Data'!G75))="","",OFFSET('Sanitation Data'!$G$28,0,10*ROW('Sanitation Data'!G75)))</f>
        <v/>
      </c>
      <c r="DA81" s="271" t="str">
        <f ca="true">+IF(OFFSET('Sanitation Data'!$G$29,0,10*ROW('Sanitation Data'!G75))="","",OFFSET('Sanitation Data'!$G$29,0,10*ROW('Sanitation Data'!G75)))</f>
        <v/>
      </c>
      <c r="DB81" s="271" t="str">
        <f ca="true">+IF(OFFSET('Sanitation Data'!$G$30,0,10*ROW('Sanitation Data'!G75))="","",OFFSET('Sanitation Data'!$G$30,0,10*ROW('Sanitation Data'!G75)))</f>
        <v/>
      </c>
      <c r="DC81" s="271" t="str">
        <f ca="true">+IF(OFFSET('Sanitation Data'!$G$31,0,10*ROW('Sanitation Data'!G75))="","",OFFSET('Sanitation Data'!$G$31,0,10*ROW('Sanitation Data'!G75)))</f>
        <v/>
      </c>
      <c r="DD81" s="271" t="str">
        <f ca="true">+IF(OFFSET('Sanitation Data'!$G$32,0,10*ROW('Sanitation Data'!G75))="","",OFFSET('Sanitation Data'!$G$32,0,10*ROW('Sanitation Data'!G75)))</f>
        <v/>
      </c>
      <c r="DE81" s="271" t="str">
        <f ca="true">+IF(OFFSET('Sanitation Data'!$H$28,0,10*ROW('Sanitation Data'!H75))="","",OFFSET('Sanitation Data'!$H$28,0,10*ROW('Sanitation Data'!H75)))</f>
        <v/>
      </c>
      <c r="DF81" s="271" t="str">
        <f ca="true">+IF(OFFSET('Sanitation Data'!$H$29,0,10*ROW('Sanitation Data'!H75))="","",OFFSET('Sanitation Data'!$H$29,0,10*ROW('Sanitation Data'!H75)))</f>
        <v/>
      </c>
      <c r="DG81" s="271" t="str">
        <f ca="true">+IF(OFFSET('Sanitation Data'!$H$30,0,10*ROW('Sanitation Data'!H75))="","",OFFSET('Sanitation Data'!$H$30,0,10*ROW('Sanitation Data'!H75)))</f>
        <v/>
      </c>
      <c r="DH81" s="271" t="str">
        <f ca="true">+IF(OFFSET('Sanitation Data'!$H$31,0,10*ROW('Sanitation Data'!H75))="","",OFFSET('Sanitation Data'!$H$31,0,10*ROW('Sanitation Data'!H75)))</f>
        <v/>
      </c>
      <c r="DI81" s="271" t="str">
        <f ca="true">+IF(OFFSET('Sanitation Data'!$H$32,0,10*ROW('Sanitation Data'!H75))="","",OFFSET('Sanitation Data'!$H$32,0,10*ROW('Sanitation Data'!H75)))</f>
        <v/>
      </c>
      <c r="DJ81" s="271" t="str">
        <f ca="true">+IF(OFFSET('Sanitation Data'!$I$28,0,10*ROW('Sanitation Data'!I75))="","",OFFSET('Sanitation Data'!$I$28,0,10*ROW('Sanitation Data'!I75)))</f>
        <v/>
      </c>
      <c r="DK81" s="271" t="str">
        <f ca="true">+IF(OFFSET('Sanitation Data'!$I$29,0,10*ROW('Sanitation Data'!I75))="","",OFFSET('Sanitation Data'!$I$29,0,10*ROW('Sanitation Data'!I75)))</f>
        <v/>
      </c>
      <c r="DL81" s="271" t="str">
        <f ca="true">+IF(OFFSET('Sanitation Data'!$I$30,0,10*ROW('Sanitation Data'!I75))="","",OFFSET('Sanitation Data'!$I$30,0,10*ROW('Sanitation Data'!I75)))</f>
        <v/>
      </c>
      <c r="DM81" s="271" t="str">
        <f ca="true">+IF(OFFSET('Sanitation Data'!$I$31,0,10*ROW('Sanitation Data'!I75))="","",OFFSET('Sanitation Data'!$I$31,0,10*ROW('Sanitation Data'!I75)))</f>
        <v/>
      </c>
      <c r="DN81" s="271" t="str">
        <f ca="true">+IF(OFFSET('Sanitation Data'!$I$32,0,10*ROW('Sanitation Data'!I75))="","",OFFSET('Sanitation Data'!$I$32,0,10*ROW('Sanitation Data'!I75)))</f>
        <v/>
      </c>
      <c r="DO81" s="271" t="str">
        <f ca="true">+IF(OFFSET('Hygiene Data'!$D$11,0,10*ROW('Hygiene Data'!D75))="","",OFFSET('Hygiene Data'!$D$11,0,10*ROW('Hygiene Data'!D75)))</f>
        <v/>
      </c>
      <c r="DP81" s="271" t="str">
        <f ca="true">+IF(OFFSET('Hygiene Data'!$D$12,0,10*ROW('Hygiene Data'!D75))="","",OFFSET('Hygiene Data'!$D$12,0,10*ROW('Hygiene Data'!D75)))</f>
        <v/>
      </c>
      <c r="DQ81" s="271" t="str">
        <f ca="true">+IF(OFFSET('Hygiene Data'!$D$13,0,10*ROW('Hygiene Data'!D75))="","",OFFSET('Hygiene Data'!$D$13,0,10*ROW('Hygiene Data'!D75)))</f>
        <v/>
      </c>
      <c r="DR81" s="271" t="str">
        <f ca="true">+IF(OFFSET('Hygiene Data'!$E$11,0,10*ROW('Hygiene Data'!E75))="","",OFFSET('Hygiene Data'!$E$11,0,10*ROW('Hygiene Data'!E75)))</f>
        <v/>
      </c>
      <c r="DS81" s="271" t="str">
        <f ca="true">+IF(OFFSET('Hygiene Data'!$E$12,0,10*ROW('Hygiene Data'!E75))="","",OFFSET('Hygiene Data'!$E$12,0,10*ROW('Hygiene Data'!E75)))</f>
        <v/>
      </c>
      <c r="DT81" s="271" t="str">
        <f ca="true">+IF(OFFSET('Hygiene Data'!$E$13,0,10*ROW('Hygiene Data'!E75))="","",OFFSET('Hygiene Data'!$E$13,0,10*ROW('Hygiene Data'!E75)))</f>
        <v/>
      </c>
      <c r="DU81" s="271" t="str">
        <f ca="true">+IF(OFFSET('Hygiene Data'!$F$11,0,10*ROW('Hygiene Data'!F75))="","",OFFSET('Hygiene Data'!$F$11,0,10*ROW('Hygiene Data'!F75)))</f>
        <v/>
      </c>
      <c r="DV81" s="271" t="str">
        <f ca="true">+IF(OFFSET('Hygiene Data'!$F$12,0,10*ROW('Hygiene Data'!F75))="","",OFFSET('Hygiene Data'!$F$12,0,10*ROW('Hygiene Data'!F75)))</f>
        <v/>
      </c>
      <c r="DW81" s="271" t="str">
        <f ca="true">+IF(OFFSET('Hygiene Data'!$F$13,0,10*ROW('Hygiene Data'!F75))="","",OFFSET('Hygiene Data'!$F$13,0,10*ROW('Hygiene Data'!F75)))</f>
        <v/>
      </c>
      <c r="DX81" s="271" t="str">
        <f ca="true">+IF(OFFSET('Hygiene Data'!$G$11,0,10*ROW('Hygiene Data'!G75))="","",OFFSET('Hygiene Data'!$G$11,0,10*ROW('Hygiene Data'!G75)))</f>
        <v/>
      </c>
      <c r="DY81" s="271" t="str">
        <f ca="true">+IF(OFFSET('Hygiene Data'!$G$12,0,10*ROW('Hygiene Data'!G75))="","",OFFSET('Hygiene Data'!$G$12,0,10*ROW('Hygiene Data'!G75)))</f>
        <v/>
      </c>
      <c r="DZ81" s="271" t="str">
        <f ca="true">+IF(OFFSET('Hygiene Data'!$G$13,0,10*ROW('Hygiene Data'!G75))="","",OFFSET('Hygiene Data'!$G$13,0,10*ROW('Hygiene Data'!G75)))</f>
        <v/>
      </c>
      <c r="EA81" s="271" t="str">
        <f ca="true">+IF(OFFSET('Hygiene Data'!$H$11,0,10*ROW('Hygiene Data'!H75))="","",OFFSET('Hygiene Data'!$H$11,0,10*ROW('Hygiene Data'!H75)))</f>
        <v/>
      </c>
      <c r="EB81" s="271" t="str">
        <f ca="true">+IF(OFFSET('Hygiene Data'!$H$12,0,10*ROW('Hygiene Data'!H75))="","",OFFSET('Hygiene Data'!$H$12,0,10*ROW('Hygiene Data'!H75)))</f>
        <v/>
      </c>
      <c r="EC81" s="271" t="str">
        <f ca="true">+IF(OFFSET('Hygiene Data'!$H$13,0,10*ROW('Hygiene Data'!H75))="","",OFFSET('Hygiene Data'!$H$13,0,10*ROW('Hygiene Data'!H75)))</f>
        <v/>
      </c>
      <c r="ED81" s="271" t="str">
        <f ca="true">+IF(OFFSET('Hygiene Data'!$I$11,0,10*ROW('Hygiene Data'!I75))="","",OFFSET('Hygiene Data'!$I$11,0,10*ROW('Hygiene Data'!I75)))</f>
        <v/>
      </c>
      <c r="EE81" s="271" t="str">
        <f ca="true">+IF(OFFSET('Hygiene Data'!$I$12,0,10*ROW('Hygiene Data'!I75))="","",OFFSET('Hygiene Data'!$I$12,0,10*ROW('Hygiene Data'!I75)))</f>
        <v/>
      </c>
      <c r="EF81" s="271" t="str">
        <f ca="true">+IF(OFFSET('Hygiene Data'!$I$13,0,10*ROW('Hygiene Data'!I75))="","",OFFSET('Hygiene Data'!$I$13,0,10*ROW('Hygiene Data'!I75)))</f>
        <v/>
      </c>
    </row>
    <row xmlns:x14ac="http://schemas.microsoft.com/office/spreadsheetml/2009/9/ac" r="82" x14ac:dyDescent="0.2">
      <c r="A82" s="35" t="str">
        <f ca="true">+IF(OFFSET('Water Data'!$B$2,0,10*ROW('Water Data'!E76))="","",OFFSET('Water Data'!$B$2,0,10*ROW('Water Data'!E76)))</f>
        <v/>
      </c>
      <c r="B82" s="35" t="str">
        <f ca="true">+IF(OFFSET('Water Data'!$C$2,0,10*ROW('Water Data'!F76))="","",OFFSET('Water Data'!$C$2,0,10*ROW('Water Data'!F76)))</f>
        <v/>
      </c>
      <c r="C82" s="327" t="str">
        <f t="shared" ca="true" si="1"/>
        <v/>
      </c>
      <c r="D82" s="91"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1"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1"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1"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1"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1"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1"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1"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1"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1"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1"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1"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1"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1"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1"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1"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1"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1"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2"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2"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2"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2"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2"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2"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2"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2"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2"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2"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2"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2"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2"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2"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2"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2"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2"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2"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2"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2"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2"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2"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2"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2"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2"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2"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2"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2"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2"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2"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3"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3"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3"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3"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3"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3"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3"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3"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3"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3"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3"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3"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3"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3"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3"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3"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3"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3"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1"/>
      <c r="BS82" s="271" t="str">
        <f ca="true">+IF(OFFSET('Water Data'!$D$27,0,10*ROW('Water Data'!D76))="","",OFFSET('Water Data'!$D$27,0,10*ROW('Water Data'!D76)))</f>
        <v/>
      </c>
      <c r="BT82" s="271" t="str">
        <f ca="true">+IF(OFFSET('Water Data'!$D$28,0,10*ROW('Water Data'!D76))="","",OFFSET('Water Data'!$D$28,0,10*ROW('Water Data'!D76)))</f>
        <v/>
      </c>
      <c r="BU82" s="271" t="str">
        <f ca="true">+IF(OFFSET('Water Data'!$D$29,0,10*ROW('Water Data'!D76))="","",OFFSET('Water Data'!$D$29,0,10*ROW('Water Data'!D76)))</f>
        <v/>
      </c>
      <c r="BV82" s="271" t="str">
        <f ca="true">+IF(OFFSET('Water Data'!$E$27,0,10*ROW('Water Data'!E76))="","",OFFSET('Water Data'!$E$27,0,10*ROW('Water Data'!E76)))</f>
        <v/>
      </c>
      <c r="BW82" s="271" t="str">
        <f ca="true">+IF(OFFSET('Water Data'!$E$28,0,10*ROW('Water Data'!E76))="","",OFFSET('Water Data'!$E$28,0,10*ROW('Water Data'!E76)))</f>
        <v/>
      </c>
      <c r="BX82" s="271" t="str">
        <f ca="true">+IF(OFFSET('Water Data'!$E$29,0,10*ROW('Water Data'!E76))="","",OFFSET('Water Data'!$E$29,0,10*ROW('Water Data'!E76)))</f>
        <v/>
      </c>
      <c r="BY82" s="271" t="str">
        <f ca="true">+IF(OFFSET('Water Data'!$F$27,0,10*ROW('Water Data'!F76))="","",OFFSET('Water Data'!$F$27,0,10*ROW('Water Data'!F76)))</f>
        <v/>
      </c>
      <c r="BZ82" s="271" t="str">
        <f ca="true">+IF(OFFSET('Water Data'!$F$28,0,10*ROW('Water Data'!F76))="","",OFFSET('Water Data'!$F$28,0,10*ROW('Water Data'!F76)))</f>
        <v/>
      </c>
      <c r="CA82" s="271" t="str">
        <f ca="true">+IF(OFFSET('Water Data'!$F$29,0,10*ROW('Water Data'!F76))="","",OFFSET('Water Data'!$F$29,0,10*ROW('Water Data'!F76)))</f>
        <v/>
      </c>
      <c r="CB82" s="271" t="str">
        <f ca="true">+IF(OFFSET('Water Data'!$G$27,0,10*ROW('Water Data'!G76))="","",OFFSET('Water Data'!$G$27,0,10*ROW('Water Data'!G76)))</f>
        <v/>
      </c>
      <c r="CC82" s="271" t="str">
        <f ca="true">+IF(OFFSET('Water Data'!$G$28,0,10*ROW('Water Data'!G76))="","",OFFSET('Water Data'!$G$28,0,10*ROW('Water Data'!G76)))</f>
        <v/>
      </c>
      <c r="CD82" s="271" t="str">
        <f ca="true">+IF(OFFSET('Water Data'!$G$29,0,10*ROW('Water Data'!G76))="","",OFFSET('Water Data'!$G$29,0,10*ROW('Water Data'!G76)))</f>
        <v/>
      </c>
      <c r="CE82" s="271" t="str">
        <f ca="true">+IF(OFFSET('Water Data'!$H$27,0,10*ROW('Water Data'!H76))="","",OFFSET('Water Data'!$H$27,0,10*ROW('Water Data'!H76)))</f>
        <v/>
      </c>
      <c r="CF82" s="271" t="str">
        <f ca="true">+IF(OFFSET('Water Data'!$H$28,0,10*ROW('Water Data'!H76))="","",OFFSET('Water Data'!$H$28,0,10*ROW('Water Data'!H76)))</f>
        <v/>
      </c>
      <c r="CG82" s="271" t="str">
        <f ca="true">+IF(OFFSET('Water Data'!$H$29,0,10*ROW('Water Data'!H76))="","",OFFSET('Water Data'!$H$29,0,10*ROW('Water Data'!H76)))</f>
        <v/>
      </c>
      <c r="CH82" s="271" t="str">
        <f ca="true">+IF(OFFSET('Water Data'!$I$27,0,10*ROW('Water Data'!I76))="","",OFFSET('Water Data'!$I$27,0,10*ROW('Water Data'!I76)))</f>
        <v/>
      </c>
      <c r="CI82" s="271" t="str">
        <f ca="true">+IF(OFFSET('Water Data'!$I$28,0,10*ROW('Water Data'!I76))="","",OFFSET('Water Data'!$I$28,0,10*ROW('Water Data'!I76)))</f>
        <v/>
      </c>
      <c r="CJ82" s="271" t="str">
        <f ca="true">+IF(OFFSET('Water Data'!$I$29,0,10*ROW('Water Data'!I76))="","",OFFSET('Water Data'!$I$29,0,10*ROW('Water Data'!I76)))</f>
        <v/>
      </c>
      <c r="CK82" s="271" t="str">
        <f ca="true">+IF(OFFSET('Sanitation Data'!$D$28,0,10*ROW('Sanitation Data'!D76))="","",OFFSET('Sanitation Data'!$D$28,0,10*ROW('Sanitation Data'!D76)))</f>
        <v/>
      </c>
      <c r="CL82" s="271" t="str">
        <f ca="true">+IF(OFFSET('Sanitation Data'!$D$29,0,10*ROW('Sanitation Data'!D76))="","",OFFSET('Sanitation Data'!$D$29,0,10*ROW('Sanitation Data'!D76)))</f>
        <v/>
      </c>
      <c r="CM82" s="271" t="str">
        <f ca="true">+IF(OFFSET('Sanitation Data'!$D$30,0,10*ROW('Sanitation Data'!D76))="","",OFFSET('Sanitation Data'!$D$30,0,10*ROW('Sanitation Data'!D76)))</f>
        <v/>
      </c>
      <c r="CN82" s="271" t="str">
        <f ca="true">+IF(OFFSET('Sanitation Data'!$D$31,0,10*ROW('Sanitation Data'!D76))="","",OFFSET('Sanitation Data'!$D$31,0,10*ROW('Sanitation Data'!D76)))</f>
        <v/>
      </c>
      <c r="CO82" s="271" t="str">
        <f ca="true">+IF(OFFSET('Sanitation Data'!$D$32,0,10*ROW('Sanitation Data'!D76))="","",OFFSET('Sanitation Data'!$D$32,0,10*ROW('Sanitation Data'!D76)))</f>
        <v/>
      </c>
      <c r="CP82" s="271" t="str">
        <f ca="true">+IF(OFFSET('Sanitation Data'!$E$28,0,10*ROW('Sanitation Data'!E76))="","",OFFSET('Sanitation Data'!$E$28,0,10*ROW('Sanitation Data'!E76)))</f>
        <v/>
      </c>
      <c r="CQ82" s="271" t="str">
        <f ca="true">+IF(OFFSET('Sanitation Data'!$E$29,0,10*ROW('Sanitation Data'!E76))="","",OFFSET('Sanitation Data'!$E$29,0,10*ROW('Sanitation Data'!E76)))</f>
        <v/>
      </c>
      <c r="CR82" s="271" t="str">
        <f ca="true">+IF(OFFSET('Sanitation Data'!$E$30,0,10*ROW('Sanitation Data'!E76))="","",OFFSET('Sanitation Data'!$E$30,0,10*ROW('Sanitation Data'!E76)))</f>
        <v/>
      </c>
      <c r="CS82" s="271" t="str">
        <f ca="true">+IF(OFFSET('Sanitation Data'!$E$31,0,10*ROW('Sanitation Data'!E76))="","",OFFSET('Sanitation Data'!$E$31,0,10*ROW('Sanitation Data'!E76)))</f>
        <v/>
      </c>
      <c r="CT82" s="271" t="str">
        <f ca="true">+IF(OFFSET('Sanitation Data'!$E$32,0,10*ROW('Sanitation Data'!E76))="","",OFFSET('Sanitation Data'!$E$32,0,10*ROW('Sanitation Data'!E76)))</f>
        <v/>
      </c>
      <c r="CU82" s="271" t="str">
        <f ca="true">+IF(OFFSET('Sanitation Data'!$F$28,0,10*ROW('Sanitation Data'!F76))="","",OFFSET('Sanitation Data'!$F$28,0,10*ROW('Sanitation Data'!F76)))</f>
        <v/>
      </c>
      <c r="CV82" s="271" t="str">
        <f ca="true">+IF(OFFSET('Sanitation Data'!$F$29,0,10*ROW('Sanitation Data'!F76))="","",OFFSET('Sanitation Data'!$F$29,0,10*ROW('Sanitation Data'!F76)))</f>
        <v/>
      </c>
      <c r="CW82" s="271" t="str">
        <f ca="true">+IF(OFFSET('Sanitation Data'!$F$30,0,10*ROW('Sanitation Data'!F76))="","",OFFSET('Sanitation Data'!$F$30,0,10*ROW('Sanitation Data'!F76)))</f>
        <v/>
      </c>
      <c r="CX82" s="271" t="str">
        <f ca="true">+IF(OFFSET('Sanitation Data'!$F$31,0,10*ROW('Sanitation Data'!F76))="","",OFFSET('Sanitation Data'!$F$31,0,10*ROW('Sanitation Data'!F76)))</f>
        <v/>
      </c>
      <c r="CY82" s="271" t="str">
        <f ca="true">+IF(OFFSET('Sanitation Data'!$F$32,0,10*ROW('Sanitation Data'!F76))="","",OFFSET('Sanitation Data'!$F$32,0,10*ROW('Sanitation Data'!F76)))</f>
        <v/>
      </c>
      <c r="CZ82" s="271" t="str">
        <f ca="true">+IF(OFFSET('Sanitation Data'!$G$28,0,10*ROW('Sanitation Data'!G76))="","",OFFSET('Sanitation Data'!$G$28,0,10*ROW('Sanitation Data'!G76)))</f>
        <v/>
      </c>
      <c r="DA82" s="271" t="str">
        <f ca="true">+IF(OFFSET('Sanitation Data'!$G$29,0,10*ROW('Sanitation Data'!G76))="","",OFFSET('Sanitation Data'!$G$29,0,10*ROW('Sanitation Data'!G76)))</f>
        <v/>
      </c>
      <c r="DB82" s="271" t="str">
        <f ca="true">+IF(OFFSET('Sanitation Data'!$G$30,0,10*ROW('Sanitation Data'!G76))="","",OFFSET('Sanitation Data'!$G$30,0,10*ROW('Sanitation Data'!G76)))</f>
        <v/>
      </c>
      <c r="DC82" s="271" t="str">
        <f ca="true">+IF(OFFSET('Sanitation Data'!$G$31,0,10*ROW('Sanitation Data'!G76))="","",OFFSET('Sanitation Data'!$G$31,0,10*ROW('Sanitation Data'!G76)))</f>
        <v/>
      </c>
      <c r="DD82" s="271" t="str">
        <f ca="true">+IF(OFFSET('Sanitation Data'!$G$32,0,10*ROW('Sanitation Data'!G76))="","",OFFSET('Sanitation Data'!$G$32,0,10*ROW('Sanitation Data'!G76)))</f>
        <v/>
      </c>
      <c r="DE82" s="271" t="str">
        <f ca="true">+IF(OFFSET('Sanitation Data'!$H$28,0,10*ROW('Sanitation Data'!H76))="","",OFFSET('Sanitation Data'!$H$28,0,10*ROW('Sanitation Data'!H76)))</f>
        <v/>
      </c>
      <c r="DF82" s="271" t="str">
        <f ca="true">+IF(OFFSET('Sanitation Data'!$H$29,0,10*ROW('Sanitation Data'!H76))="","",OFFSET('Sanitation Data'!$H$29,0,10*ROW('Sanitation Data'!H76)))</f>
        <v/>
      </c>
      <c r="DG82" s="271" t="str">
        <f ca="true">+IF(OFFSET('Sanitation Data'!$H$30,0,10*ROW('Sanitation Data'!H76))="","",OFFSET('Sanitation Data'!$H$30,0,10*ROW('Sanitation Data'!H76)))</f>
        <v/>
      </c>
      <c r="DH82" s="271" t="str">
        <f ca="true">+IF(OFFSET('Sanitation Data'!$H$31,0,10*ROW('Sanitation Data'!H76))="","",OFFSET('Sanitation Data'!$H$31,0,10*ROW('Sanitation Data'!H76)))</f>
        <v/>
      </c>
      <c r="DI82" s="271" t="str">
        <f ca="true">+IF(OFFSET('Sanitation Data'!$H$32,0,10*ROW('Sanitation Data'!H76))="","",OFFSET('Sanitation Data'!$H$32,0,10*ROW('Sanitation Data'!H76)))</f>
        <v/>
      </c>
      <c r="DJ82" s="271" t="str">
        <f ca="true">+IF(OFFSET('Sanitation Data'!$I$28,0,10*ROW('Sanitation Data'!I76))="","",OFFSET('Sanitation Data'!$I$28,0,10*ROW('Sanitation Data'!I76)))</f>
        <v/>
      </c>
      <c r="DK82" s="271" t="str">
        <f ca="true">+IF(OFFSET('Sanitation Data'!$I$29,0,10*ROW('Sanitation Data'!I76))="","",OFFSET('Sanitation Data'!$I$29,0,10*ROW('Sanitation Data'!I76)))</f>
        <v/>
      </c>
      <c r="DL82" s="271" t="str">
        <f ca="true">+IF(OFFSET('Sanitation Data'!$I$30,0,10*ROW('Sanitation Data'!I76))="","",OFFSET('Sanitation Data'!$I$30,0,10*ROW('Sanitation Data'!I76)))</f>
        <v/>
      </c>
      <c r="DM82" s="271" t="str">
        <f ca="true">+IF(OFFSET('Sanitation Data'!$I$31,0,10*ROW('Sanitation Data'!I76))="","",OFFSET('Sanitation Data'!$I$31,0,10*ROW('Sanitation Data'!I76)))</f>
        <v/>
      </c>
      <c r="DN82" s="271" t="str">
        <f ca="true">+IF(OFFSET('Sanitation Data'!$I$32,0,10*ROW('Sanitation Data'!I76))="","",OFFSET('Sanitation Data'!$I$32,0,10*ROW('Sanitation Data'!I76)))</f>
        <v/>
      </c>
      <c r="DO82" s="271" t="str">
        <f ca="true">+IF(OFFSET('Hygiene Data'!$D$11,0,10*ROW('Hygiene Data'!D76))="","",OFFSET('Hygiene Data'!$D$11,0,10*ROW('Hygiene Data'!D76)))</f>
        <v/>
      </c>
      <c r="DP82" s="271" t="str">
        <f ca="true">+IF(OFFSET('Hygiene Data'!$D$12,0,10*ROW('Hygiene Data'!D76))="","",OFFSET('Hygiene Data'!$D$12,0,10*ROW('Hygiene Data'!D76)))</f>
        <v/>
      </c>
      <c r="DQ82" s="271" t="str">
        <f ca="true">+IF(OFFSET('Hygiene Data'!$D$13,0,10*ROW('Hygiene Data'!D76))="","",OFFSET('Hygiene Data'!$D$13,0,10*ROW('Hygiene Data'!D76)))</f>
        <v/>
      </c>
      <c r="DR82" s="271" t="str">
        <f ca="true">+IF(OFFSET('Hygiene Data'!$E$11,0,10*ROW('Hygiene Data'!E76))="","",OFFSET('Hygiene Data'!$E$11,0,10*ROW('Hygiene Data'!E76)))</f>
        <v/>
      </c>
      <c r="DS82" s="271" t="str">
        <f ca="true">+IF(OFFSET('Hygiene Data'!$E$12,0,10*ROW('Hygiene Data'!E76))="","",OFFSET('Hygiene Data'!$E$12,0,10*ROW('Hygiene Data'!E76)))</f>
        <v/>
      </c>
      <c r="DT82" s="271" t="str">
        <f ca="true">+IF(OFFSET('Hygiene Data'!$E$13,0,10*ROW('Hygiene Data'!E76))="","",OFFSET('Hygiene Data'!$E$13,0,10*ROW('Hygiene Data'!E76)))</f>
        <v/>
      </c>
      <c r="DU82" s="271" t="str">
        <f ca="true">+IF(OFFSET('Hygiene Data'!$F$11,0,10*ROW('Hygiene Data'!F76))="","",OFFSET('Hygiene Data'!$F$11,0,10*ROW('Hygiene Data'!F76)))</f>
        <v/>
      </c>
      <c r="DV82" s="271" t="str">
        <f ca="true">+IF(OFFSET('Hygiene Data'!$F$12,0,10*ROW('Hygiene Data'!F76))="","",OFFSET('Hygiene Data'!$F$12,0,10*ROW('Hygiene Data'!F76)))</f>
        <v/>
      </c>
      <c r="DW82" s="271" t="str">
        <f ca="true">+IF(OFFSET('Hygiene Data'!$F$13,0,10*ROW('Hygiene Data'!F76))="","",OFFSET('Hygiene Data'!$F$13,0,10*ROW('Hygiene Data'!F76)))</f>
        <v/>
      </c>
      <c r="DX82" s="271" t="str">
        <f ca="true">+IF(OFFSET('Hygiene Data'!$G$11,0,10*ROW('Hygiene Data'!G76))="","",OFFSET('Hygiene Data'!$G$11,0,10*ROW('Hygiene Data'!G76)))</f>
        <v/>
      </c>
      <c r="DY82" s="271" t="str">
        <f ca="true">+IF(OFFSET('Hygiene Data'!$G$12,0,10*ROW('Hygiene Data'!G76))="","",OFFSET('Hygiene Data'!$G$12,0,10*ROW('Hygiene Data'!G76)))</f>
        <v/>
      </c>
      <c r="DZ82" s="271" t="str">
        <f ca="true">+IF(OFFSET('Hygiene Data'!$G$13,0,10*ROW('Hygiene Data'!G76))="","",OFFSET('Hygiene Data'!$G$13,0,10*ROW('Hygiene Data'!G76)))</f>
        <v/>
      </c>
      <c r="EA82" s="271" t="str">
        <f ca="true">+IF(OFFSET('Hygiene Data'!$H$11,0,10*ROW('Hygiene Data'!H76))="","",OFFSET('Hygiene Data'!$H$11,0,10*ROW('Hygiene Data'!H76)))</f>
        <v/>
      </c>
      <c r="EB82" s="271" t="str">
        <f ca="true">+IF(OFFSET('Hygiene Data'!$H$12,0,10*ROW('Hygiene Data'!H76))="","",OFFSET('Hygiene Data'!$H$12,0,10*ROW('Hygiene Data'!H76)))</f>
        <v/>
      </c>
      <c r="EC82" s="271" t="str">
        <f ca="true">+IF(OFFSET('Hygiene Data'!$H$13,0,10*ROW('Hygiene Data'!H76))="","",OFFSET('Hygiene Data'!$H$13,0,10*ROW('Hygiene Data'!H76)))</f>
        <v/>
      </c>
      <c r="ED82" s="271" t="str">
        <f ca="true">+IF(OFFSET('Hygiene Data'!$I$11,0,10*ROW('Hygiene Data'!I76))="","",OFFSET('Hygiene Data'!$I$11,0,10*ROW('Hygiene Data'!I76)))</f>
        <v/>
      </c>
      <c r="EE82" s="271" t="str">
        <f ca="true">+IF(OFFSET('Hygiene Data'!$I$12,0,10*ROW('Hygiene Data'!I76))="","",OFFSET('Hygiene Data'!$I$12,0,10*ROW('Hygiene Data'!I76)))</f>
        <v/>
      </c>
      <c r="EF82" s="271" t="str">
        <f ca="true">+IF(OFFSET('Hygiene Data'!$I$13,0,10*ROW('Hygiene Data'!I76))="","",OFFSET('Hygiene Data'!$I$13,0,10*ROW('Hygiene Data'!I76)))</f>
        <v/>
      </c>
    </row>
    <row xmlns:x14ac="http://schemas.microsoft.com/office/spreadsheetml/2009/9/ac" r="83" x14ac:dyDescent="0.2">
      <c r="A83" s="35" t="str">
        <f ca="true">+IF(OFFSET('Water Data'!$B$2,0,10*ROW('Water Data'!E77))="","",OFFSET('Water Data'!$B$2,0,10*ROW('Water Data'!E77)))</f>
        <v/>
      </c>
      <c r="B83" s="35" t="str">
        <f ca="true">+IF(OFFSET('Water Data'!$C$2,0,10*ROW('Water Data'!F77))="","",OFFSET('Water Data'!$C$2,0,10*ROW('Water Data'!F77)))</f>
        <v/>
      </c>
      <c r="C83" s="327" t="str">
        <f t="shared" ca="true" si="1"/>
        <v/>
      </c>
      <c r="D83" s="91"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1"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1"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1"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1"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1"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1"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1"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1"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1"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1"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1"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1"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1"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1"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1"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1"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1"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2"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2"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2"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2"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2"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2"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2"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2"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2"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2"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2"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2"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2"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2"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2"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2"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2"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2"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2"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2"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2"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2"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2"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2"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2"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2"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2"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2"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2"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2"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3"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3"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3"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3"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3"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3"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3"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3"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3"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3"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3"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3"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3"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3"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3"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3"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3"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3"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1"/>
      <c r="BS83" s="271" t="str">
        <f ca="true">+IF(OFFSET('Water Data'!$D$27,0,10*ROW('Water Data'!D77))="","",OFFSET('Water Data'!$D$27,0,10*ROW('Water Data'!D77)))</f>
        <v/>
      </c>
      <c r="BT83" s="271" t="str">
        <f ca="true">+IF(OFFSET('Water Data'!$D$28,0,10*ROW('Water Data'!D77))="","",OFFSET('Water Data'!$D$28,0,10*ROW('Water Data'!D77)))</f>
        <v/>
      </c>
      <c r="BU83" s="271" t="str">
        <f ca="true">+IF(OFFSET('Water Data'!$D$29,0,10*ROW('Water Data'!D77))="","",OFFSET('Water Data'!$D$29,0,10*ROW('Water Data'!D77)))</f>
        <v/>
      </c>
      <c r="BV83" s="271" t="str">
        <f ca="true">+IF(OFFSET('Water Data'!$E$27,0,10*ROW('Water Data'!E77))="","",OFFSET('Water Data'!$E$27,0,10*ROW('Water Data'!E77)))</f>
        <v/>
      </c>
      <c r="BW83" s="271" t="str">
        <f ca="true">+IF(OFFSET('Water Data'!$E$28,0,10*ROW('Water Data'!E77))="","",OFFSET('Water Data'!$E$28,0,10*ROW('Water Data'!E77)))</f>
        <v/>
      </c>
      <c r="BX83" s="271" t="str">
        <f ca="true">+IF(OFFSET('Water Data'!$E$29,0,10*ROW('Water Data'!E77))="","",OFFSET('Water Data'!$E$29,0,10*ROW('Water Data'!E77)))</f>
        <v/>
      </c>
      <c r="BY83" s="271" t="str">
        <f ca="true">+IF(OFFSET('Water Data'!$F$27,0,10*ROW('Water Data'!F77))="","",OFFSET('Water Data'!$F$27,0,10*ROW('Water Data'!F77)))</f>
        <v/>
      </c>
      <c r="BZ83" s="271" t="str">
        <f ca="true">+IF(OFFSET('Water Data'!$F$28,0,10*ROW('Water Data'!F77))="","",OFFSET('Water Data'!$F$28,0,10*ROW('Water Data'!F77)))</f>
        <v/>
      </c>
      <c r="CA83" s="271" t="str">
        <f ca="true">+IF(OFFSET('Water Data'!$F$29,0,10*ROW('Water Data'!F77))="","",OFFSET('Water Data'!$F$29,0,10*ROW('Water Data'!F77)))</f>
        <v/>
      </c>
      <c r="CB83" s="271" t="str">
        <f ca="true">+IF(OFFSET('Water Data'!$G$27,0,10*ROW('Water Data'!G77))="","",OFFSET('Water Data'!$G$27,0,10*ROW('Water Data'!G77)))</f>
        <v/>
      </c>
      <c r="CC83" s="271" t="str">
        <f ca="true">+IF(OFFSET('Water Data'!$G$28,0,10*ROW('Water Data'!G77))="","",OFFSET('Water Data'!$G$28,0,10*ROW('Water Data'!G77)))</f>
        <v/>
      </c>
      <c r="CD83" s="271" t="str">
        <f ca="true">+IF(OFFSET('Water Data'!$G$29,0,10*ROW('Water Data'!G77))="","",OFFSET('Water Data'!$G$29,0,10*ROW('Water Data'!G77)))</f>
        <v/>
      </c>
      <c r="CE83" s="271" t="str">
        <f ca="true">+IF(OFFSET('Water Data'!$H$27,0,10*ROW('Water Data'!H77))="","",OFFSET('Water Data'!$H$27,0,10*ROW('Water Data'!H77)))</f>
        <v/>
      </c>
      <c r="CF83" s="271" t="str">
        <f ca="true">+IF(OFFSET('Water Data'!$H$28,0,10*ROW('Water Data'!H77))="","",OFFSET('Water Data'!$H$28,0,10*ROW('Water Data'!H77)))</f>
        <v/>
      </c>
      <c r="CG83" s="271" t="str">
        <f ca="true">+IF(OFFSET('Water Data'!$H$29,0,10*ROW('Water Data'!H77))="","",OFFSET('Water Data'!$H$29,0,10*ROW('Water Data'!H77)))</f>
        <v/>
      </c>
      <c r="CH83" s="271" t="str">
        <f ca="true">+IF(OFFSET('Water Data'!$I$27,0,10*ROW('Water Data'!I77))="","",OFFSET('Water Data'!$I$27,0,10*ROW('Water Data'!I77)))</f>
        <v/>
      </c>
      <c r="CI83" s="271" t="str">
        <f ca="true">+IF(OFFSET('Water Data'!$I$28,0,10*ROW('Water Data'!I77))="","",OFFSET('Water Data'!$I$28,0,10*ROW('Water Data'!I77)))</f>
        <v/>
      </c>
      <c r="CJ83" s="271" t="str">
        <f ca="true">+IF(OFFSET('Water Data'!$I$29,0,10*ROW('Water Data'!I77))="","",OFFSET('Water Data'!$I$29,0,10*ROW('Water Data'!I77)))</f>
        <v/>
      </c>
      <c r="CK83" s="271" t="str">
        <f ca="true">+IF(OFFSET('Sanitation Data'!$D$28,0,10*ROW('Sanitation Data'!D77))="","",OFFSET('Sanitation Data'!$D$28,0,10*ROW('Sanitation Data'!D77)))</f>
        <v/>
      </c>
      <c r="CL83" s="271" t="str">
        <f ca="true">+IF(OFFSET('Sanitation Data'!$D$29,0,10*ROW('Sanitation Data'!D77))="","",OFFSET('Sanitation Data'!$D$29,0,10*ROW('Sanitation Data'!D77)))</f>
        <v/>
      </c>
      <c r="CM83" s="271" t="str">
        <f ca="true">+IF(OFFSET('Sanitation Data'!$D$30,0,10*ROW('Sanitation Data'!D77))="","",OFFSET('Sanitation Data'!$D$30,0,10*ROW('Sanitation Data'!D77)))</f>
        <v/>
      </c>
      <c r="CN83" s="271" t="str">
        <f ca="true">+IF(OFFSET('Sanitation Data'!$D$31,0,10*ROW('Sanitation Data'!D77))="","",OFFSET('Sanitation Data'!$D$31,0,10*ROW('Sanitation Data'!D77)))</f>
        <v/>
      </c>
      <c r="CO83" s="271" t="str">
        <f ca="true">+IF(OFFSET('Sanitation Data'!$D$32,0,10*ROW('Sanitation Data'!D77))="","",OFFSET('Sanitation Data'!$D$32,0,10*ROW('Sanitation Data'!D77)))</f>
        <v/>
      </c>
      <c r="CP83" s="271" t="str">
        <f ca="true">+IF(OFFSET('Sanitation Data'!$E$28,0,10*ROW('Sanitation Data'!E77))="","",OFFSET('Sanitation Data'!$E$28,0,10*ROW('Sanitation Data'!E77)))</f>
        <v/>
      </c>
      <c r="CQ83" s="271" t="str">
        <f ca="true">+IF(OFFSET('Sanitation Data'!$E$29,0,10*ROW('Sanitation Data'!E77))="","",OFFSET('Sanitation Data'!$E$29,0,10*ROW('Sanitation Data'!E77)))</f>
        <v/>
      </c>
      <c r="CR83" s="271" t="str">
        <f ca="true">+IF(OFFSET('Sanitation Data'!$E$30,0,10*ROW('Sanitation Data'!E77))="","",OFFSET('Sanitation Data'!$E$30,0,10*ROW('Sanitation Data'!E77)))</f>
        <v/>
      </c>
      <c r="CS83" s="271" t="str">
        <f ca="true">+IF(OFFSET('Sanitation Data'!$E$31,0,10*ROW('Sanitation Data'!E77))="","",OFFSET('Sanitation Data'!$E$31,0,10*ROW('Sanitation Data'!E77)))</f>
        <v/>
      </c>
      <c r="CT83" s="271" t="str">
        <f ca="true">+IF(OFFSET('Sanitation Data'!$E$32,0,10*ROW('Sanitation Data'!E77))="","",OFFSET('Sanitation Data'!$E$32,0,10*ROW('Sanitation Data'!E77)))</f>
        <v/>
      </c>
      <c r="CU83" s="271" t="str">
        <f ca="true">+IF(OFFSET('Sanitation Data'!$F$28,0,10*ROW('Sanitation Data'!F77))="","",OFFSET('Sanitation Data'!$F$28,0,10*ROW('Sanitation Data'!F77)))</f>
        <v/>
      </c>
      <c r="CV83" s="271" t="str">
        <f ca="true">+IF(OFFSET('Sanitation Data'!$F$29,0,10*ROW('Sanitation Data'!F77))="","",OFFSET('Sanitation Data'!$F$29,0,10*ROW('Sanitation Data'!F77)))</f>
        <v/>
      </c>
      <c r="CW83" s="271" t="str">
        <f ca="true">+IF(OFFSET('Sanitation Data'!$F$30,0,10*ROW('Sanitation Data'!F77))="","",OFFSET('Sanitation Data'!$F$30,0,10*ROW('Sanitation Data'!F77)))</f>
        <v/>
      </c>
      <c r="CX83" s="271" t="str">
        <f ca="true">+IF(OFFSET('Sanitation Data'!$F$31,0,10*ROW('Sanitation Data'!F77))="","",OFFSET('Sanitation Data'!$F$31,0,10*ROW('Sanitation Data'!F77)))</f>
        <v/>
      </c>
      <c r="CY83" s="271" t="str">
        <f ca="true">+IF(OFFSET('Sanitation Data'!$F$32,0,10*ROW('Sanitation Data'!F77))="","",OFFSET('Sanitation Data'!$F$32,0,10*ROW('Sanitation Data'!F77)))</f>
        <v/>
      </c>
      <c r="CZ83" s="271" t="str">
        <f ca="true">+IF(OFFSET('Sanitation Data'!$G$28,0,10*ROW('Sanitation Data'!G77))="","",OFFSET('Sanitation Data'!$G$28,0,10*ROW('Sanitation Data'!G77)))</f>
        <v/>
      </c>
      <c r="DA83" s="271" t="str">
        <f ca="true">+IF(OFFSET('Sanitation Data'!$G$29,0,10*ROW('Sanitation Data'!G77))="","",OFFSET('Sanitation Data'!$G$29,0,10*ROW('Sanitation Data'!G77)))</f>
        <v/>
      </c>
      <c r="DB83" s="271" t="str">
        <f ca="true">+IF(OFFSET('Sanitation Data'!$G$30,0,10*ROW('Sanitation Data'!G77))="","",OFFSET('Sanitation Data'!$G$30,0,10*ROW('Sanitation Data'!G77)))</f>
        <v/>
      </c>
      <c r="DC83" s="271" t="str">
        <f ca="true">+IF(OFFSET('Sanitation Data'!$G$31,0,10*ROW('Sanitation Data'!G77))="","",OFFSET('Sanitation Data'!$G$31,0,10*ROW('Sanitation Data'!G77)))</f>
        <v/>
      </c>
      <c r="DD83" s="271" t="str">
        <f ca="true">+IF(OFFSET('Sanitation Data'!$G$32,0,10*ROW('Sanitation Data'!G77))="","",OFFSET('Sanitation Data'!$G$32,0,10*ROW('Sanitation Data'!G77)))</f>
        <v/>
      </c>
      <c r="DE83" s="271" t="str">
        <f ca="true">+IF(OFFSET('Sanitation Data'!$H$28,0,10*ROW('Sanitation Data'!H77))="","",OFFSET('Sanitation Data'!$H$28,0,10*ROW('Sanitation Data'!H77)))</f>
        <v/>
      </c>
      <c r="DF83" s="271" t="str">
        <f ca="true">+IF(OFFSET('Sanitation Data'!$H$29,0,10*ROW('Sanitation Data'!H77))="","",OFFSET('Sanitation Data'!$H$29,0,10*ROW('Sanitation Data'!H77)))</f>
        <v/>
      </c>
      <c r="DG83" s="271" t="str">
        <f ca="true">+IF(OFFSET('Sanitation Data'!$H$30,0,10*ROW('Sanitation Data'!H77))="","",OFFSET('Sanitation Data'!$H$30,0,10*ROW('Sanitation Data'!H77)))</f>
        <v/>
      </c>
      <c r="DH83" s="271" t="str">
        <f ca="true">+IF(OFFSET('Sanitation Data'!$H$31,0,10*ROW('Sanitation Data'!H77))="","",OFFSET('Sanitation Data'!$H$31,0,10*ROW('Sanitation Data'!H77)))</f>
        <v/>
      </c>
      <c r="DI83" s="271" t="str">
        <f ca="true">+IF(OFFSET('Sanitation Data'!$H$32,0,10*ROW('Sanitation Data'!H77))="","",OFFSET('Sanitation Data'!$H$32,0,10*ROW('Sanitation Data'!H77)))</f>
        <v/>
      </c>
      <c r="DJ83" s="271" t="str">
        <f ca="true">+IF(OFFSET('Sanitation Data'!$I$28,0,10*ROW('Sanitation Data'!I77))="","",OFFSET('Sanitation Data'!$I$28,0,10*ROW('Sanitation Data'!I77)))</f>
        <v/>
      </c>
      <c r="DK83" s="271" t="str">
        <f ca="true">+IF(OFFSET('Sanitation Data'!$I$29,0,10*ROW('Sanitation Data'!I77))="","",OFFSET('Sanitation Data'!$I$29,0,10*ROW('Sanitation Data'!I77)))</f>
        <v/>
      </c>
      <c r="DL83" s="271" t="str">
        <f ca="true">+IF(OFFSET('Sanitation Data'!$I$30,0,10*ROW('Sanitation Data'!I77))="","",OFFSET('Sanitation Data'!$I$30,0,10*ROW('Sanitation Data'!I77)))</f>
        <v/>
      </c>
      <c r="DM83" s="271" t="str">
        <f ca="true">+IF(OFFSET('Sanitation Data'!$I$31,0,10*ROW('Sanitation Data'!I77))="","",OFFSET('Sanitation Data'!$I$31,0,10*ROW('Sanitation Data'!I77)))</f>
        <v/>
      </c>
      <c r="DN83" s="271" t="str">
        <f ca="true">+IF(OFFSET('Sanitation Data'!$I$32,0,10*ROW('Sanitation Data'!I77))="","",OFFSET('Sanitation Data'!$I$32,0,10*ROW('Sanitation Data'!I77)))</f>
        <v/>
      </c>
      <c r="DO83" s="271" t="str">
        <f ca="true">+IF(OFFSET('Hygiene Data'!$D$11,0,10*ROW('Hygiene Data'!D77))="","",OFFSET('Hygiene Data'!$D$11,0,10*ROW('Hygiene Data'!D77)))</f>
        <v/>
      </c>
      <c r="DP83" s="271" t="str">
        <f ca="true">+IF(OFFSET('Hygiene Data'!$D$12,0,10*ROW('Hygiene Data'!D77))="","",OFFSET('Hygiene Data'!$D$12,0,10*ROW('Hygiene Data'!D77)))</f>
        <v/>
      </c>
      <c r="DQ83" s="271" t="str">
        <f ca="true">+IF(OFFSET('Hygiene Data'!$D$13,0,10*ROW('Hygiene Data'!D77))="","",OFFSET('Hygiene Data'!$D$13,0,10*ROW('Hygiene Data'!D77)))</f>
        <v/>
      </c>
      <c r="DR83" s="271" t="str">
        <f ca="true">+IF(OFFSET('Hygiene Data'!$E$11,0,10*ROW('Hygiene Data'!E77))="","",OFFSET('Hygiene Data'!$E$11,0,10*ROW('Hygiene Data'!E77)))</f>
        <v/>
      </c>
      <c r="DS83" s="271" t="str">
        <f ca="true">+IF(OFFSET('Hygiene Data'!$E$12,0,10*ROW('Hygiene Data'!E77))="","",OFFSET('Hygiene Data'!$E$12,0,10*ROW('Hygiene Data'!E77)))</f>
        <v/>
      </c>
      <c r="DT83" s="271" t="str">
        <f ca="true">+IF(OFFSET('Hygiene Data'!$E$13,0,10*ROW('Hygiene Data'!E77))="","",OFFSET('Hygiene Data'!$E$13,0,10*ROW('Hygiene Data'!E77)))</f>
        <v/>
      </c>
      <c r="DU83" s="271" t="str">
        <f ca="true">+IF(OFFSET('Hygiene Data'!$F$11,0,10*ROW('Hygiene Data'!F77))="","",OFFSET('Hygiene Data'!$F$11,0,10*ROW('Hygiene Data'!F77)))</f>
        <v/>
      </c>
      <c r="DV83" s="271" t="str">
        <f ca="true">+IF(OFFSET('Hygiene Data'!$F$12,0,10*ROW('Hygiene Data'!F77))="","",OFFSET('Hygiene Data'!$F$12,0,10*ROW('Hygiene Data'!F77)))</f>
        <v/>
      </c>
      <c r="DW83" s="271" t="str">
        <f ca="true">+IF(OFFSET('Hygiene Data'!$F$13,0,10*ROW('Hygiene Data'!F77))="","",OFFSET('Hygiene Data'!$F$13,0,10*ROW('Hygiene Data'!F77)))</f>
        <v/>
      </c>
      <c r="DX83" s="271" t="str">
        <f ca="true">+IF(OFFSET('Hygiene Data'!$G$11,0,10*ROW('Hygiene Data'!G77))="","",OFFSET('Hygiene Data'!$G$11,0,10*ROW('Hygiene Data'!G77)))</f>
        <v/>
      </c>
      <c r="DY83" s="271" t="str">
        <f ca="true">+IF(OFFSET('Hygiene Data'!$G$12,0,10*ROW('Hygiene Data'!G77))="","",OFFSET('Hygiene Data'!$G$12,0,10*ROW('Hygiene Data'!G77)))</f>
        <v/>
      </c>
      <c r="DZ83" s="271" t="str">
        <f ca="true">+IF(OFFSET('Hygiene Data'!$G$13,0,10*ROW('Hygiene Data'!G77))="","",OFFSET('Hygiene Data'!$G$13,0,10*ROW('Hygiene Data'!G77)))</f>
        <v/>
      </c>
      <c r="EA83" s="271" t="str">
        <f ca="true">+IF(OFFSET('Hygiene Data'!$H$11,0,10*ROW('Hygiene Data'!H77))="","",OFFSET('Hygiene Data'!$H$11,0,10*ROW('Hygiene Data'!H77)))</f>
        <v/>
      </c>
      <c r="EB83" s="271" t="str">
        <f ca="true">+IF(OFFSET('Hygiene Data'!$H$12,0,10*ROW('Hygiene Data'!H77))="","",OFFSET('Hygiene Data'!$H$12,0,10*ROW('Hygiene Data'!H77)))</f>
        <v/>
      </c>
      <c r="EC83" s="271" t="str">
        <f ca="true">+IF(OFFSET('Hygiene Data'!$H$13,0,10*ROW('Hygiene Data'!H77))="","",OFFSET('Hygiene Data'!$H$13,0,10*ROW('Hygiene Data'!H77)))</f>
        <v/>
      </c>
      <c r="ED83" s="271" t="str">
        <f ca="true">+IF(OFFSET('Hygiene Data'!$I$11,0,10*ROW('Hygiene Data'!I77))="","",OFFSET('Hygiene Data'!$I$11,0,10*ROW('Hygiene Data'!I77)))</f>
        <v/>
      </c>
      <c r="EE83" s="271" t="str">
        <f ca="true">+IF(OFFSET('Hygiene Data'!$I$12,0,10*ROW('Hygiene Data'!I77))="","",OFFSET('Hygiene Data'!$I$12,0,10*ROW('Hygiene Data'!I77)))</f>
        <v/>
      </c>
      <c r="EF83" s="271" t="str">
        <f ca="true">+IF(OFFSET('Hygiene Data'!$I$13,0,10*ROW('Hygiene Data'!I77))="","",OFFSET('Hygiene Data'!$I$13,0,10*ROW('Hygiene Data'!I77)))</f>
        <v/>
      </c>
    </row>
    <row xmlns:x14ac="http://schemas.microsoft.com/office/spreadsheetml/2009/9/ac" r="84" x14ac:dyDescent="0.2">
      <c r="A84" s="35" t="str">
        <f ca="true">+IF(OFFSET('Water Data'!$B$2,0,10*ROW('Water Data'!E78))="","",OFFSET('Water Data'!$B$2,0,10*ROW('Water Data'!E78)))</f>
        <v/>
      </c>
      <c r="B84" s="35" t="str">
        <f ca="true">+IF(OFFSET('Water Data'!$C$2,0,10*ROW('Water Data'!F78))="","",OFFSET('Water Data'!$C$2,0,10*ROW('Water Data'!F78)))</f>
        <v/>
      </c>
      <c r="C84" s="327" t="str">
        <f t="shared" ca="true" si="1"/>
        <v/>
      </c>
      <c r="D84" s="91"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1"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1"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1"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1"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1"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1"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1"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1"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1"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1"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1"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1"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1"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1"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1"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1"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1"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2"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2"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2"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2"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2"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2"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2"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2"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2"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2"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2"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2"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2"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2"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2"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2"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2"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2"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2"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2"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2"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2"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2"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2"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2"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2"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2"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2"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2"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2"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3"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3"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3"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3"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3"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3"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3"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3"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3"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3"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3"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3"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3"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3"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3"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3"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3"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3"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1"/>
      <c r="BS84" s="271" t="str">
        <f ca="true">+IF(OFFSET('Water Data'!$D$27,0,10*ROW('Water Data'!D78))="","",OFFSET('Water Data'!$D$27,0,10*ROW('Water Data'!D78)))</f>
        <v/>
      </c>
      <c r="BT84" s="271" t="str">
        <f ca="true">+IF(OFFSET('Water Data'!$D$28,0,10*ROW('Water Data'!D78))="","",OFFSET('Water Data'!$D$28,0,10*ROW('Water Data'!D78)))</f>
        <v/>
      </c>
      <c r="BU84" s="271" t="str">
        <f ca="true">+IF(OFFSET('Water Data'!$D$29,0,10*ROW('Water Data'!D78))="","",OFFSET('Water Data'!$D$29,0,10*ROW('Water Data'!D78)))</f>
        <v/>
      </c>
      <c r="BV84" s="271" t="str">
        <f ca="true">+IF(OFFSET('Water Data'!$E$27,0,10*ROW('Water Data'!E78))="","",OFFSET('Water Data'!$E$27,0,10*ROW('Water Data'!E78)))</f>
        <v/>
      </c>
      <c r="BW84" s="271" t="str">
        <f ca="true">+IF(OFFSET('Water Data'!$E$28,0,10*ROW('Water Data'!E78))="","",OFFSET('Water Data'!$E$28,0,10*ROW('Water Data'!E78)))</f>
        <v/>
      </c>
      <c r="BX84" s="271" t="str">
        <f ca="true">+IF(OFFSET('Water Data'!$E$29,0,10*ROW('Water Data'!E78))="","",OFFSET('Water Data'!$E$29,0,10*ROW('Water Data'!E78)))</f>
        <v/>
      </c>
      <c r="BY84" s="271" t="str">
        <f ca="true">+IF(OFFSET('Water Data'!$F$27,0,10*ROW('Water Data'!F78))="","",OFFSET('Water Data'!$F$27,0,10*ROW('Water Data'!F78)))</f>
        <v/>
      </c>
      <c r="BZ84" s="271" t="str">
        <f ca="true">+IF(OFFSET('Water Data'!$F$28,0,10*ROW('Water Data'!F78))="","",OFFSET('Water Data'!$F$28,0,10*ROW('Water Data'!F78)))</f>
        <v/>
      </c>
      <c r="CA84" s="271" t="str">
        <f ca="true">+IF(OFFSET('Water Data'!$F$29,0,10*ROW('Water Data'!F78))="","",OFFSET('Water Data'!$F$29,0,10*ROW('Water Data'!F78)))</f>
        <v/>
      </c>
      <c r="CB84" s="271" t="str">
        <f ca="true">+IF(OFFSET('Water Data'!$G$27,0,10*ROW('Water Data'!G78))="","",OFFSET('Water Data'!$G$27,0,10*ROW('Water Data'!G78)))</f>
        <v/>
      </c>
      <c r="CC84" s="271" t="str">
        <f ca="true">+IF(OFFSET('Water Data'!$G$28,0,10*ROW('Water Data'!G78))="","",OFFSET('Water Data'!$G$28,0,10*ROW('Water Data'!G78)))</f>
        <v/>
      </c>
      <c r="CD84" s="271" t="str">
        <f ca="true">+IF(OFFSET('Water Data'!$G$29,0,10*ROW('Water Data'!G78))="","",OFFSET('Water Data'!$G$29,0,10*ROW('Water Data'!G78)))</f>
        <v/>
      </c>
      <c r="CE84" s="271" t="str">
        <f ca="true">+IF(OFFSET('Water Data'!$H$27,0,10*ROW('Water Data'!H78))="","",OFFSET('Water Data'!$H$27,0,10*ROW('Water Data'!H78)))</f>
        <v/>
      </c>
      <c r="CF84" s="271" t="str">
        <f ca="true">+IF(OFFSET('Water Data'!$H$28,0,10*ROW('Water Data'!H78))="","",OFFSET('Water Data'!$H$28,0,10*ROW('Water Data'!H78)))</f>
        <v/>
      </c>
      <c r="CG84" s="271" t="str">
        <f ca="true">+IF(OFFSET('Water Data'!$H$29,0,10*ROW('Water Data'!H78))="","",OFFSET('Water Data'!$H$29,0,10*ROW('Water Data'!H78)))</f>
        <v/>
      </c>
      <c r="CH84" s="271" t="str">
        <f ca="true">+IF(OFFSET('Water Data'!$I$27,0,10*ROW('Water Data'!I78))="","",OFFSET('Water Data'!$I$27,0,10*ROW('Water Data'!I78)))</f>
        <v/>
      </c>
      <c r="CI84" s="271" t="str">
        <f ca="true">+IF(OFFSET('Water Data'!$I$28,0,10*ROW('Water Data'!I78))="","",OFFSET('Water Data'!$I$28,0,10*ROW('Water Data'!I78)))</f>
        <v/>
      </c>
      <c r="CJ84" s="271" t="str">
        <f ca="true">+IF(OFFSET('Water Data'!$I$29,0,10*ROW('Water Data'!I78))="","",OFFSET('Water Data'!$I$29,0,10*ROW('Water Data'!I78)))</f>
        <v/>
      </c>
      <c r="CK84" s="271" t="str">
        <f ca="true">+IF(OFFSET('Sanitation Data'!$D$28,0,10*ROW('Sanitation Data'!D78))="","",OFFSET('Sanitation Data'!$D$28,0,10*ROW('Sanitation Data'!D78)))</f>
        <v/>
      </c>
      <c r="CL84" s="271" t="str">
        <f ca="true">+IF(OFFSET('Sanitation Data'!$D$29,0,10*ROW('Sanitation Data'!D78))="","",OFFSET('Sanitation Data'!$D$29,0,10*ROW('Sanitation Data'!D78)))</f>
        <v/>
      </c>
      <c r="CM84" s="271" t="str">
        <f ca="true">+IF(OFFSET('Sanitation Data'!$D$30,0,10*ROW('Sanitation Data'!D78))="","",OFFSET('Sanitation Data'!$D$30,0,10*ROW('Sanitation Data'!D78)))</f>
        <v/>
      </c>
      <c r="CN84" s="271" t="str">
        <f ca="true">+IF(OFFSET('Sanitation Data'!$D$31,0,10*ROW('Sanitation Data'!D78))="","",OFFSET('Sanitation Data'!$D$31,0,10*ROW('Sanitation Data'!D78)))</f>
        <v/>
      </c>
      <c r="CO84" s="271" t="str">
        <f ca="true">+IF(OFFSET('Sanitation Data'!$D$32,0,10*ROW('Sanitation Data'!D78))="","",OFFSET('Sanitation Data'!$D$32,0,10*ROW('Sanitation Data'!D78)))</f>
        <v/>
      </c>
      <c r="CP84" s="271" t="str">
        <f ca="true">+IF(OFFSET('Sanitation Data'!$E$28,0,10*ROW('Sanitation Data'!E78))="","",OFFSET('Sanitation Data'!$E$28,0,10*ROW('Sanitation Data'!E78)))</f>
        <v/>
      </c>
      <c r="CQ84" s="271" t="str">
        <f ca="true">+IF(OFFSET('Sanitation Data'!$E$29,0,10*ROW('Sanitation Data'!E78))="","",OFFSET('Sanitation Data'!$E$29,0,10*ROW('Sanitation Data'!E78)))</f>
        <v/>
      </c>
      <c r="CR84" s="271" t="str">
        <f ca="true">+IF(OFFSET('Sanitation Data'!$E$30,0,10*ROW('Sanitation Data'!E78))="","",OFFSET('Sanitation Data'!$E$30,0,10*ROW('Sanitation Data'!E78)))</f>
        <v/>
      </c>
      <c r="CS84" s="271" t="str">
        <f ca="true">+IF(OFFSET('Sanitation Data'!$E$31,0,10*ROW('Sanitation Data'!E78))="","",OFFSET('Sanitation Data'!$E$31,0,10*ROW('Sanitation Data'!E78)))</f>
        <v/>
      </c>
      <c r="CT84" s="271" t="str">
        <f ca="true">+IF(OFFSET('Sanitation Data'!$E$32,0,10*ROW('Sanitation Data'!E78))="","",OFFSET('Sanitation Data'!$E$32,0,10*ROW('Sanitation Data'!E78)))</f>
        <v/>
      </c>
      <c r="CU84" s="271" t="str">
        <f ca="true">+IF(OFFSET('Sanitation Data'!$F$28,0,10*ROW('Sanitation Data'!F78))="","",OFFSET('Sanitation Data'!$F$28,0,10*ROW('Sanitation Data'!F78)))</f>
        <v/>
      </c>
      <c r="CV84" s="271" t="str">
        <f ca="true">+IF(OFFSET('Sanitation Data'!$F$29,0,10*ROW('Sanitation Data'!F78))="","",OFFSET('Sanitation Data'!$F$29,0,10*ROW('Sanitation Data'!F78)))</f>
        <v/>
      </c>
      <c r="CW84" s="271" t="str">
        <f ca="true">+IF(OFFSET('Sanitation Data'!$F$30,0,10*ROW('Sanitation Data'!F78))="","",OFFSET('Sanitation Data'!$F$30,0,10*ROW('Sanitation Data'!F78)))</f>
        <v/>
      </c>
      <c r="CX84" s="271" t="str">
        <f ca="true">+IF(OFFSET('Sanitation Data'!$F$31,0,10*ROW('Sanitation Data'!F78))="","",OFFSET('Sanitation Data'!$F$31,0,10*ROW('Sanitation Data'!F78)))</f>
        <v/>
      </c>
      <c r="CY84" s="271" t="str">
        <f ca="true">+IF(OFFSET('Sanitation Data'!$F$32,0,10*ROW('Sanitation Data'!F78))="","",OFFSET('Sanitation Data'!$F$32,0,10*ROW('Sanitation Data'!F78)))</f>
        <v/>
      </c>
      <c r="CZ84" s="271" t="str">
        <f ca="true">+IF(OFFSET('Sanitation Data'!$G$28,0,10*ROW('Sanitation Data'!G78))="","",OFFSET('Sanitation Data'!$G$28,0,10*ROW('Sanitation Data'!G78)))</f>
        <v/>
      </c>
      <c r="DA84" s="271" t="str">
        <f ca="true">+IF(OFFSET('Sanitation Data'!$G$29,0,10*ROW('Sanitation Data'!G78))="","",OFFSET('Sanitation Data'!$G$29,0,10*ROW('Sanitation Data'!G78)))</f>
        <v/>
      </c>
      <c r="DB84" s="271" t="str">
        <f ca="true">+IF(OFFSET('Sanitation Data'!$G$30,0,10*ROW('Sanitation Data'!G78))="","",OFFSET('Sanitation Data'!$G$30,0,10*ROW('Sanitation Data'!G78)))</f>
        <v/>
      </c>
      <c r="DC84" s="271" t="str">
        <f ca="true">+IF(OFFSET('Sanitation Data'!$G$31,0,10*ROW('Sanitation Data'!G78))="","",OFFSET('Sanitation Data'!$G$31,0,10*ROW('Sanitation Data'!G78)))</f>
        <v/>
      </c>
      <c r="DD84" s="271" t="str">
        <f ca="true">+IF(OFFSET('Sanitation Data'!$G$32,0,10*ROW('Sanitation Data'!G78))="","",OFFSET('Sanitation Data'!$G$32,0,10*ROW('Sanitation Data'!G78)))</f>
        <v/>
      </c>
      <c r="DE84" s="271" t="str">
        <f ca="true">+IF(OFFSET('Sanitation Data'!$H$28,0,10*ROW('Sanitation Data'!H78))="","",OFFSET('Sanitation Data'!$H$28,0,10*ROW('Sanitation Data'!H78)))</f>
        <v/>
      </c>
      <c r="DF84" s="271" t="str">
        <f ca="true">+IF(OFFSET('Sanitation Data'!$H$29,0,10*ROW('Sanitation Data'!H78))="","",OFFSET('Sanitation Data'!$H$29,0,10*ROW('Sanitation Data'!H78)))</f>
        <v/>
      </c>
      <c r="DG84" s="271" t="str">
        <f ca="true">+IF(OFFSET('Sanitation Data'!$H$30,0,10*ROW('Sanitation Data'!H78))="","",OFFSET('Sanitation Data'!$H$30,0,10*ROW('Sanitation Data'!H78)))</f>
        <v/>
      </c>
      <c r="DH84" s="271" t="str">
        <f ca="true">+IF(OFFSET('Sanitation Data'!$H$31,0,10*ROW('Sanitation Data'!H78))="","",OFFSET('Sanitation Data'!$H$31,0,10*ROW('Sanitation Data'!H78)))</f>
        <v/>
      </c>
      <c r="DI84" s="271" t="str">
        <f ca="true">+IF(OFFSET('Sanitation Data'!$H$32,0,10*ROW('Sanitation Data'!H78))="","",OFFSET('Sanitation Data'!$H$32,0,10*ROW('Sanitation Data'!H78)))</f>
        <v/>
      </c>
      <c r="DJ84" s="271" t="str">
        <f ca="true">+IF(OFFSET('Sanitation Data'!$I$28,0,10*ROW('Sanitation Data'!I78))="","",OFFSET('Sanitation Data'!$I$28,0,10*ROW('Sanitation Data'!I78)))</f>
        <v/>
      </c>
      <c r="DK84" s="271" t="str">
        <f ca="true">+IF(OFFSET('Sanitation Data'!$I$29,0,10*ROW('Sanitation Data'!I78))="","",OFFSET('Sanitation Data'!$I$29,0,10*ROW('Sanitation Data'!I78)))</f>
        <v/>
      </c>
      <c r="DL84" s="271" t="str">
        <f ca="true">+IF(OFFSET('Sanitation Data'!$I$30,0,10*ROW('Sanitation Data'!I78))="","",OFFSET('Sanitation Data'!$I$30,0,10*ROW('Sanitation Data'!I78)))</f>
        <v/>
      </c>
      <c r="DM84" s="271" t="str">
        <f ca="true">+IF(OFFSET('Sanitation Data'!$I$31,0,10*ROW('Sanitation Data'!I78))="","",OFFSET('Sanitation Data'!$I$31,0,10*ROW('Sanitation Data'!I78)))</f>
        <v/>
      </c>
      <c r="DN84" s="271" t="str">
        <f ca="true">+IF(OFFSET('Sanitation Data'!$I$32,0,10*ROW('Sanitation Data'!I78))="","",OFFSET('Sanitation Data'!$I$32,0,10*ROW('Sanitation Data'!I78)))</f>
        <v/>
      </c>
      <c r="DO84" s="271" t="str">
        <f ca="true">+IF(OFFSET('Hygiene Data'!$D$11,0,10*ROW('Hygiene Data'!D78))="","",OFFSET('Hygiene Data'!$D$11,0,10*ROW('Hygiene Data'!D78)))</f>
        <v/>
      </c>
      <c r="DP84" s="271" t="str">
        <f ca="true">+IF(OFFSET('Hygiene Data'!$D$12,0,10*ROW('Hygiene Data'!D78))="","",OFFSET('Hygiene Data'!$D$12,0,10*ROW('Hygiene Data'!D78)))</f>
        <v/>
      </c>
      <c r="DQ84" s="271" t="str">
        <f ca="true">+IF(OFFSET('Hygiene Data'!$D$13,0,10*ROW('Hygiene Data'!D78))="","",OFFSET('Hygiene Data'!$D$13,0,10*ROW('Hygiene Data'!D78)))</f>
        <v/>
      </c>
      <c r="DR84" s="271" t="str">
        <f ca="true">+IF(OFFSET('Hygiene Data'!$E$11,0,10*ROW('Hygiene Data'!E78))="","",OFFSET('Hygiene Data'!$E$11,0,10*ROW('Hygiene Data'!E78)))</f>
        <v/>
      </c>
      <c r="DS84" s="271" t="str">
        <f ca="true">+IF(OFFSET('Hygiene Data'!$E$12,0,10*ROW('Hygiene Data'!E78))="","",OFFSET('Hygiene Data'!$E$12,0,10*ROW('Hygiene Data'!E78)))</f>
        <v/>
      </c>
      <c r="DT84" s="271" t="str">
        <f ca="true">+IF(OFFSET('Hygiene Data'!$E$13,0,10*ROW('Hygiene Data'!E78))="","",OFFSET('Hygiene Data'!$E$13,0,10*ROW('Hygiene Data'!E78)))</f>
        <v/>
      </c>
      <c r="DU84" s="271" t="str">
        <f ca="true">+IF(OFFSET('Hygiene Data'!$F$11,0,10*ROW('Hygiene Data'!F78))="","",OFFSET('Hygiene Data'!$F$11,0,10*ROW('Hygiene Data'!F78)))</f>
        <v/>
      </c>
      <c r="DV84" s="271" t="str">
        <f ca="true">+IF(OFFSET('Hygiene Data'!$F$12,0,10*ROW('Hygiene Data'!F78))="","",OFFSET('Hygiene Data'!$F$12,0,10*ROW('Hygiene Data'!F78)))</f>
        <v/>
      </c>
      <c r="DW84" s="271" t="str">
        <f ca="true">+IF(OFFSET('Hygiene Data'!$F$13,0,10*ROW('Hygiene Data'!F78))="","",OFFSET('Hygiene Data'!$F$13,0,10*ROW('Hygiene Data'!F78)))</f>
        <v/>
      </c>
      <c r="DX84" s="271" t="str">
        <f ca="true">+IF(OFFSET('Hygiene Data'!$G$11,0,10*ROW('Hygiene Data'!G78))="","",OFFSET('Hygiene Data'!$G$11,0,10*ROW('Hygiene Data'!G78)))</f>
        <v/>
      </c>
      <c r="DY84" s="271" t="str">
        <f ca="true">+IF(OFFSET('Hygiene Data'!$G$12,0,10*ROW('Hygiene Data'!G78))="","",OFFSET('Hygiene Data'!$G$12,0,10*ROW('Hygiene Data'!G78)))</f>
        <v/>
      </c>
      <c r="DZ84" s="271" t="str">
        <f ca="true">+IF(OFFSET('Hygiene Data'!$G$13,0,10*ROW('Hygiene Data'!G78))="","",OFFSET('Hygiene Data'!$G$13,0,10*ROW('Hygiene Data'!G78)))</f>
        <v/>
      </c>
      <c r="EA84" s="271" t="str">
        <f ca="true">+IF(OFFSET('Hygiene Data'!$H$11,0,10*ROW('Hygiene Data'!H78))="","",OFFSET('Hygiene Data'!$H$11,0,10*ROW('Hygiene Data'!H78)))</f>
        <v/>
      </c>
      <c r="EB84" s="271" t="str">
        <f ca="true">+IF(OFFSET('Hygiene Data'!$H$12,0,10*ROW('Hygiene Data'!H78))="","",OFFSET('Hygiene Data'!$H$12,0,10*ROW('Hygiene Data'!H78)))</f>
        <v/>
      </c>
      <c r="EC84" s="271" t="str">
        <f ca="true">+IF(OFFSET('Hygiene Data'!$H$13,0,10*ROW('Hygiene Data'!H78))="","",OFFSET('Hygiene Data'!$H$13,0,10*ROW('Hygiene Data'!H78)))</f>
        <v/>
      </c>
      <c r="ED84" s="271" t="str">
        <f ca="true">+IF(OFFSET('Hygiene Data'!$I$11,0,10*ROW('Hygiene Data'!I78))="","",OFFSET('Hygiene Data'!$I$11,0,10*ROW('Hygiene Data'!I78)))</f>
        <v/>
      </c>
      <c r="EE84" s="271" t="str">
        <f ca="true">+IF(OFFSET('Hygiene Data'!$I$12,0,10*ROW('Hygiene Data'!I78))="","",OFFSET('Hygiene Data'!$I$12,0,10*ROW('Hygiene Data'!I78)))</f>
        <v/>
      </c>
      <c r="EF84" s="271" t="str">
        <f ca="true">+IF(OFFSET('Hygiene Data'!$I$13,0,10*ROW('Hygiene Data'!I78))="","",OFFSET('Hygiene Data'!$I$13,0,10*ROW('Hygiene Data'!I78)))</f>
        <v/>
      </c>
    </row>
    <row xmlns:x14ac="http://schemas.microsoft.com/office/spreadsheetml/2009/9/ac" r="85" x14ac:dyDescent="0.2">
      <c r="A85" s="35" t="str">
        <f ca="true">+IF(OFFSET('Water Data'!$B$2,0,10*ROW('Water Data'!E79))="","",OFFSET('Water Data'!$B$2,0,10*ROW('Water Data'!E79)))</f>
        <v/>
      </c>
      <c r="B85" s="35" t="str">
        <f ca="true">+IF(OFFSET('Water Data'!$C$2,0,10*ROW('Water Data'!F79))="","",OFFSET('Water Data'!$C$2,0,10*ROW('Water Data'!F79)))</f>
        <v/>
      </c>
      <c r="C85" s="327" t="str">
        <f t="shared" ca="true" si="1"/>
        <v/>
      </c>
      <c r="D85" s="91"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1"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1"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1"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1"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1"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1"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1"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1"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1"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1"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1"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1"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1"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1"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1"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1"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1"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2"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2"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2"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2"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2"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2"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2"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2"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2"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2"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2"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2"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2"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2"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2"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2"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2"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2"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2"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2"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2"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2"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2"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2"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2"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2"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2"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2"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2"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2"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3"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3"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3"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3"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3"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3"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3"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3"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3"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3"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3"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3"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3"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3"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3"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3"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3"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3"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1"/>
      <c r="BS85" s="271" t="str">
        <f ca="true">+IF(OFFSET('Water Data'!$D$27,0,10*ROW('Water Data'!D79))="","",OFFSET('Water Data'!$D$27,0,10*ROW('Water Data'!D79)))</f>
        <v/>
      </c>
      <c r="BT85" s="271" t="str">
        <f ca="true">+IF(OFFSET('Water Data'!$D$28,0,10*ROW('Water Data'!D79))="","",OFFSET('Water Data'!$D$28,0,10*ROW('Water Data'!D79)))</f>
        <v/>
      </c>
      <c r="BU85" s="271" t="str">
        <f ca="true">+IF(OFFSET('Water Data'!$D$29,0,10*ROW('Water Data'!D79))="","",OFFSET('Water Data'!$D$29,0,10*ROW('Water Data'!D79)))</f>
        <v/>
      </c>
      <c r="BV85" s="271" t="str">
        <f ca="true">+IF(OFFSET('Water Data'!$E$27,0,10*ROW('Water Data'!E79))="","",OFFSET('Water Data'!$E$27,0,10*ROW('Water Data'!E79)))</f>
        <v/>
      </c>
      <c r="BW85" s="271" t="str">
        <f ca="true">+IF(OFFSET('Water Data'!$E$28,0,10*ROW('Water Data'!E79))="","",OFFSET('Water Data'!$E$28,0,10*ROW('Water Data'!E79)))</f>
        <v/>
      </c>
      <c r="BX85" s="271" t="str">
        <f ca="true">+IF(OFFSET('Water Data'!$E$29,0,10*ROW('Water Data'!E79))="","",OFFSET('Water Data'!$E$29,0,10*ROW('Water Data'!E79)))</f>
        <v/>
      </c>
      <c r="BY85" s="271" t="str">
        <f ca="true">+IF(OFFSET('Water Data'!$F$27,0,10*ROW('Water Data'!F79))="","",OFFSET('Water Data'!$F$27,0,10*ROW('Water Data'!F79)))</f>
        <v/>
      </c>
      <c r="BZ85" s="271" t="str">
        <f ca="true">+IF(OFFSET('Water Data'!$F$28,0,10*ROW('Water Data'!F79))="","",OFFSET('Water Data'!$F$28,0,10*ROW('Water Data'!F79)))</f>
        <v/>
      </c>
      <c r="CA85" s="271" t="str">
        <f ca="true">+IF(OFFSET('Water Data'!$F$29,0,10*ROW('Water Data'!F79))="","",OFFSET('Water Data'!$F$29,0,10*ROW('Water Data'!F79)))</f>
        <v/>
      </c>
      <c r="CB85" s="271" t="str">
        <f ca="true">+IF(OFFSET('Water Data'!$G$27,0,10*ROW('Water Data'!G79))="","",OFFSET('Water Data'!$G$27,0,10*ROW('Water Data'!G79)))</f>
        <v/>
      </c>
      <c r="CC85" s="271" t="str">
        <f ca="true">+IF(OFFSET('Water Data'!$G$28,0,10*ROW('Water Data'!G79))="","",OFFSET('Water Data'!$G$28,0,10*ROW('Water Data'!G79)))</f>
        <v/>
      </c>
      <c r="CD85" s="271" t="str">
        <f ca="true">+IF(OFFSET('Water Data'!$G$29,0,10*ROW('Water Data'!G79))="","",OFFSET('Water Data'!$G$29,0,10*ROW('Water Data'!G79)))</f>
        <v/>
      </c>
      <c r="CE85" s="271" t="str">
        <f ca="true">+IF(OFFSET('Water Data'!$H$27,0,10*ROW('Water Data'!H79))="","",OFFSET('Water Data'!$H$27,0,10*ROW('Water Data'!H79)))</f>
        <v/>
      </c>
      <c r="CF85" s="271" t="str">
        <f ca="true">+IF(OFFSET('Water Data'!$H$28,0,10*ROW('Water Data'!H79))="","",OFFSET('Water Data'!$H$28,0,10*ROW('Water Data'!H79)))</f>
        <v/>
      </c>
      <c r="CG85" s="271" t="str">
        <f ca="true">+IF(OFFSET('Water Data'!$H$29,0,10*ROW('Water Data'!H79))="","",OFFSET('Water Data'!$H$29,0,10*ROW('Water Data'!H79)))</f>
        <v/>
      </c>
      <c r="CH85" s="271" t="str">
        <f ca="true">+IF(OFFSET('Water Data'!$I$27,0,10*ROW('Water Data'!I79))="","",OFFSET('Water Data'!$I$27,0,10*ROW('Water Data'!I79)))</f>
        <v/>
      </c>
      <c r="CI85" s="271" t="str">
        <f ca="true">+IF(OFFSET('Water Data'!$I$28,0,10*ROW('Water Data'!I79))="","",OFFSET('Water Data'!$I$28,0,10*ROW('Water Data'!I79)))</f>
        <v/>
      </c>
      <c r="CJ85" s="271" t="str">
        <f ca="true">+IF(OFFSET('Water Data'!$I$29,0,10*ROW('Water Data'!I79))="","",OFFSET('Water Data'!$I$29,0,10*ROW('Water Data'!I79)))</f>
        <v/>
      </c>
      <c r="CK85" s="271" t="str">
        <f ca="true">+IF(OFFSET('Sanitation Data'!$D$28,0,10*ROW('Sanitation Data'!D79))="","",OFFSET('Sanitation Data'!$D$28,0,10*ROW('Sanitation Data'!D79)))</f>
        <v/>
      </c>
      <c r="CL85" s="271" t="str">
        <f ca="true">+IF(OFFSET('Sanitation Data'!$D$29,0,10*ROW('Sanitation Data'!D79))="","",OFFSET('Sanitation Data'!$D$29,0,10*ROW('Sanitation Data'!D79)))</f>
        <v/>
      </c>
      <c r="CM85" s="271" t="str">
        <f ca="true">+IF(OFFSET('Sanitation Data'!$D$30,0,10*ROW('Sanitation Data'!D79))="","",OFFSET('Sanitation Data'!$D$30,0,10*ROW('Sanitation Data'!D79)))</f>
        <v/>
      </c>
      <c r="CN85" s="271" t="str">
        <f ca="true">+IF(OFFSET('Sanitation Data'!$D$31,0,10*ROW('Sanitation Data'!D79))="","",OFFSET('Sanitation Data'!$D$31,0,10*ROW('Sanitation Data'!D79)))</f>
        <v/>
      </c>
      <c r="CO85" s="271" t="str">
        <f ca="true">+IF(OFFSET('Sanitation Data'!$D$32,0,10*ROW('Sanitation Data'!D79))="","",OFFSET('Sanitation Data'!$D$32,0,10*ROW('Sanitation Data'!D79)))</f>
        <v/>
      </c>
      <c r="CP85" s="271" t="str">
        <f ca="true">+IF(OFFSET('Sanitation Data'!$E$28,0,10*ROW('Sanitation Data'!E79))="","",OFFSET('Sanitation Data'!$E$28,0,10*ROW('Sanitation Data'!E79)))</f>
        <v/>
      </c>
      <c r="CQ85" s="271" t="str">
        <f ca="true">+IF(OFFSET('Sanitation Data'!$E$29,0,10*ROW('Sanitation Data'!E79))="","",OFFSET('Sanitation Data'!$E$29,0,10*ROW('Sanitation Data'!E79)))</f>
        <v/>
      </c>
      <c r="CR85" s="271" t="str">
        <f ca="true">+IF(OFFSET('Sanitation Data'!$E$30,0,10*ROW('Sanitation Data'!E79))="","",OFFSET('Sanitation Data'!$E$30,0,10*ROW('Sanitation Data'!E79)))</f>
        <v/>
      </c>
      <c r="CS85" s="271" t="str">
        <f ca="true">+IF(OFFSET('Sanitation Data'!$E$31,0,10*ROW('Sanitation Data'!E79))="","",OFFSET('Sanitation Data'!$E$31,0,10*ROW('Sanitation Data'!E79)))</f>
        <v/>
      </c>
      <c r="CT85" s="271" t="str">
        <f ca="true">+IF(OFFSET('Sanitation Data'!$E$32,0,10*ROW('Sanitation Data'!E79))="","",OFFSET('Sanitation Data'!$E$32,0,10*ROW('Sanitation Data'!E79)))</f>
        <v/>
      </c>
      <c r="CU85" s="271" t="str">
        <f ca="true">+IF(OFFSET('Sanitation Data'!$F$28,0,10*ROW('Sanitation Data'!F79))="","",OFFSET('Sanitation Data'!$F$28,0,10*ROW('Sanitation Data'!F79)))</f>
        <v/>
      </c>
      <c r="CV85" s="271" t="str">
        <f ca="true">+IF(OFFSET('Sanitation Data'!$F$29,0,10*ROW('Sanitation Data'!F79))="","",OFFSET('Sanitation Data'!$F$29,0,10*ROW('Sanitation Data'!F79)))</f>
        <v/>
      </c>
      <c r="CW85" s="271" t="str">
        <f ca="true">+IF(OFFSET('Sanitation Data'!$F$30,0,10*ROW('Sanitation Data'!F79))="","",OFFSET('Sanitation Data'!$F$30,0,10*ROW('Sanitation Data'!F79)))</f>
        <v/>
      </c>
      <c r="CX85" s="271" t="str">
        <f ca="true">+IF(OFFSET('Sanitation Data'!$F$31,0,10*ROW('Sanitation Data'!F79))="","",OFFSET('Sanitation Data'!$F$31,0,10*ROW('Sanitation Data'!F79)))</f>
        <v/>
      </c>
      <c r="CY85" s="271" t="str">
        <f ca="true">+IF(OFFSET('Sanitation Data'!$F$32,0,10*ROW('Sanitation Data'!F79))="","",OFFSET('Sanitation Data'!$F$32,0,10*ROW('Sanitation Data'!F79)))</f>
        <v/>
      </c>
      <c r="CZ85" s="271" t="str">
        <f ca="true">+IF(OFFSET('Sanitation Data'!$G$28,0,10*ROW('Sanitation Data'!G79))="","",OFFSET('Sanitation Data'!$G$28,0,10*ROW('Sanitation Data'!G79)))</f>
        <v/>
      </c>
      <c r="DA85" s="271" t="str">
        <f ca="true">+IF(OFFSET('Sanitation Data'!$G$29,0,10*ROW('Sanitation Data'!G79))="","",OFFSET('Sanitation Data'!$G$29,0,10*ROW('Sanitation Data'!G79)))</f>
        <v/>
      </c>
      <c r="DB85" s="271" t="str">
        <f ca="true">+IF(OFFSET('Sanitation Data'!$G$30,0,10*ROW('Sanitation Data'!G79))="","",OFFSET('Sanitation Data'!$G$30,0,10*ROW('Sanitation Data'!G79)))</f>
        <v/>
      </c>
      <c r="DC85" s="271" t="str">
        <f ca="true">+IF(OFFSET('Sanitation Data'!$G$31,0,10*ROW('Sanitation Data'!G79))="","",OFFSET('Sanitation Data'!$G$31,0,10*ROW('Sanitation Data'!G79)))</f>
        <v/>
      </c>
      <c r="DD85" s="271" t="str">
        <f ca="true">+IF(OFFSET('Sanitation Data'!$G$32,0,10*ROW('Sanitation Data'!G79))="","",OFFSET('Sanitation Data'!$G$32,0,10*ROW('Sanitation Data'!G79)))</f>
        <v/>
      </c>
      <c r="DE85" s="271" t="str">
        <f ca="true">+IF(OFFSET('Sanitation Data'!$H$28,0,10*ROW('Sanitation Data'!H79))="","",OFFSET('Sanitation Data'!$H$28,0,10*ROW('Sanitation Data'!H79)))</f>
        <v/>
      </c>
      <c r="DF85" s="271" t="str">
        <f ca="true">+IF(OFFSET('Sanitation Data'!$H$29,0,10*ROW('Sanitation Data'!H79))="","",OFFSET('Sanitation Data'!$H$29,0,10*ROW('Sanitation Data'!H79)))</f>
        <v/>
      </c>
      <c r="DG85" s="271" t="str">
        <f ca="true">+IF(OFFSET('Sanitation Data'!$H$30,0,10*ROW('Sanitation Data'!H79))="","",OFFSET('Sanitation Data'!$H$30,0,10*ROW('Sanitation Data'!H79)))</f>
        <v/>
      </c>
      <c r="DH85" s="271" t="str">
        <f ca="true">+IF(OFFSET('Sanitation Data'!$H$31,0,10*ROW('Sanitation Data'!H79))="","",OFFSET('Sanitation Data'!$H$31,0,10*ROW('Sanitation Data'!H79)))</f>
        <v/>
      </c>
      <c r="DI85" s="271" t="str">
        <f ca="true">+IF(OFFSET('Sanitation Data'!$H$32,0,10*ROW('Sanitation Data'!H79))="","",OFFSET('Sanitation Data'!$H$32,0,10*ROW('Sanitation Data'!H79)))</f>
        <v/>
      </c>
      <c r="DJ85" s="271" t="str">
        <f ca="true">+IF(OFFSET('Sanitation Data'!$I$28,0,10*ROW('Sanitation Data'!I79))="","",OFFSET('Sanitation Data'!$I$28,0,10*ROW('Sanitation Data'!I79)))</f>
        <v/>
      </c>
      <c r="DK85" s="271" t="str">
        <f ca="true">+IF(OFFSET('Sanitation Data'!$I$29,0,10*ROW('Sanitation Data'!I79))="","",OFFSET('Sanitation Data'!$I$29,0,10*ROW('Sanitation Data'!I79)))</f>
        <v/>
      </c>
      <c r="DL85" s="271" t="str">
        <f ca="true">+IF(OFFSET('Sanitation Data'!$I$30,0,10*ROW('Sanitation Data'!I79))="","",OFFSET('Sanitation Data'!$I$30,0,10*ROW('Sanitation Data'!I79)))</f>
        <v/>
      </c>
      <c r="DM85" s="271" t="str">
        <f ca="true">+IF(OFFSET('Sanitation Data'!$I$31,0,10*ROW('Sanitation Data'!I79))="","",OFFSET('Sanitation Data'!$I$31,0,10*ROW('Sanitation Data'!I79)))</f>
        <v/>
      </c>
      <c r="DN85" s="271" t="str">
        <f ca="true">+IF(OFFSET('Sanitation Data'!$I$32,0,10*ROW('Sanitation Data'!I79))="","",OFFSET('Sanitation Data'!$I$32,0,10*ROW('Sanitation Data'!I79)))</f>
        <v/>
      </c>
      <c r="DO85" s="271" t="str">
        <f ca="true">+IF(OFFSET('Hygiene Data'!$D$11,0,10*ROW('Hygiene Data'!D79))="","",OFFSET('Hygiene Data'!$D$11,0,10*ROW('Hygiene Data'!D79)))</f>
        <v/>
      </c>
      <c r="DP85" s="271" t="str">
        <f ca="true">+IF(OFFSET('Hygiene Data'!$D$12,0,10*ROW('Hygiene Data'!D79))="","",OFFSET('Hygiene Data'!$D$12,0,10*ROW('Hygiene Data'!D79)))</f>
        <v/>
      </c>
      <c r="DQ85" s="271" t="str">
        <f ca="true">+IF(OFFSET('Hygiene Data'!$D$13,0,10*ROW('Hygiene Data'!D79))="","",OFFSET('Hygiene Data'!$D$13,0,10*ROW('Hygiene Data'!D79)))</f>
        <v/>
      </c>
      <c r="DR85" s="271" t="str">
        <f ca="true">+IF(OFFSET('Hygiene Data'!$E$11,0,10*ROW('Hygiene Data'!E79))="","",OFFSET('Hygiene Data'!$E$11,0,10*ROW('Hygiene Data'!E79)))</f>
        <v/>
      </c>
      <c r="DS85" s="271" t="str">
        <f ca="true">+IF(OFFSET('Hygiene Data'!$E$12,0,10*ROW('Hygiene Data'!E79))="","",OFFSET('Hygiene Data'!$E$12,0,10*ROW('Hygiene Data'!E79)))</f>
        <v/>
      </c>
      <c r="DT85" s="271" t="str">
        <f ca="true">+IF(OFFSET('Hygiene Data'!$E$13,0,10*ROW('Hygiene Data'!E79))="","",OFFSET('Hygiene Data'!$E$13,0,10*ROW('Hygiene Data'!E79)))</f>
        <v/>
      </c>
      <c r="DU85" s="271" t="str">
        <f ca="true">+IF(OFFSET('Hygiene Data'!$F$11,0,10*ROW('Hygiene Data'!F79))="","",OFFSET('Hygiene Data'!$F$11,0,10*ROW('Hygiene Data'!F79)))</f>
        <v/>
      </c>
      <c r="DV85" s="271" t="str">
        <f ca="true">+IF(OFFSET('Hygiene Data'!$F$12,0,10*ROW('Hygiene Data'!F79))="","",OFFSET('Hygiene Data'!$F$12,0,10*ROW('Hygiene Data'!F79)))</f>
        <v/>
      </c>
      <c r="DW85" s="271" t="str">
        <f ca="true">+IF(OFFSET('Hygiene Data'!$F$13,0,10*ROW('Hygiene Data'!F79))="","",OFFSET('Hygiene Data'!$F$13,0,10*ROW('Hygiene Data'!F79)))</f>
        <v/>
      </c>
      <c r="DX85" s="271" t="str">
        <f ca="true">+IF(OFFSET('Hygiene Data'!$G$11,0,10*ROW('Hygiene Data'!G79))="","",OFFSET('Hygiene Data'!$G$11,0,10*ROW('Hygiene Data'!G79)))</f>
        <v/>
      </c>
      <c r="DY85" s="271" t="str">
        <f ca="true">+IF(OFFSET('Hygiene Data'!$G$12,0,10*ROW('Hygiene Data'!G79))="","",OFFSET('Hygiene Data'!$G$12,0,10*ROW('Hygiene Data'!G79)))</f>
        <v/>
      </c>
      <c r="DZ85" s="271" t="str">
        <f ca="true">+IF(OFFSET('Hygiene Data'!$G$13,0,10*ROW('Hygiene Data'!G79))="","",OFFSET('Hygiene Data'!$G$13,0,10*ROW('Hygiene Data'!G79)))</f>
        <v/>
      </c>
      <c r="EA85" s="271" t="str">
        <f ca="true">+IF(OFFSET('Hygiene Data'!$H$11,0,10*ROW('Hygiene Data'!H79))="","",OFFSET('Hygiene Data'!$H$11,0,10*ROW('Hygiene Data'!H79)))</f>
        <v/>
      </c>
      <c r="EB85" s="271" t="str">
        <f ca="true">+IF(OFFSET('Hygiene Data'!$H$12,0,10*ROW('Hygiene Data'!H79))="","",OFFSET('Hygiene Data'!$H$12,0,10*ROW('Hygiene Data'!H79)))</f>
        <v/>
      </c>
      <c r="EC85" s="271" t="str">
        <f ca="true">+IF(OFFSET('Hygiene Data'!$H$13,0,10*ROW('Hygiene Data'!H79))="","",OFFSET('Hygiene Data'!$H$13,0,10*ROW('Hygiene Data'!H79)))</f>
        <v/>
      </c>
      <c r="ED85" s="271" t="str">
        <f ca="true">+IF(OFFSET('Hygiene Data'!$I$11,0,10*ROW('Hygiene Data'!I79))="","",OFFSET('Hygiene Data'!$I$11,0,10*ROW('Hygiene Data'!I79)))</f>
        <v/>
      </c>
      <c r="EE85" s="271" t="str">
        <f ca="true">+IF(OFFSET('Hygiene Data'!$I$12,0,10*ROW('Hygiene Data'!I79))="","",OFFSET('Hygiene Data'!$I$12,0,10*ROW('Hygiene Data'!I79)))</f>
        <v/>
      </c>
      <c r="EF85" s="271" t="str">
        <f ca="true">+IF(OFFSET('Hygiene Data'!$I$13,0,10*ROW('Hygiene Data'!I79))="","",OFFSET('Hygiene Data'!$I$13,0,10*ROW('Hygiene Data'!I79)))</f>
        <v/>
      </c>
    </row>
    <row xmlns:x14ac="http://schemas.microsoft.com/office/spreadsheetml/2009/9/ac" r="86" x14ac:dyDescent="0.2">
      <c r="A86" s="35" t="str">
        <f ca="true">+IF(OFFSET('Water Data'!$B$2,0,10*ROW('Water Data'!E80))="","",OFFSET('Water Data'!$B$2,0,10*ROW('Water Data'!E80)))</f>
        <v/>
      </c>
      <c r="B86" s="35" t="str">
        <f ca="true">+IF(OFFSET('Water Data'!$C$2,0,10*ROW('Water Data'!F80))="","",OFFSET('Water Data'!$C$2,0,10*ROW('Water Data'!F80)))</f>
        <v/>
      </c>
      <c r="C86" s="327" t="str">
        <f t="shared" ca="true" si="1"/>
        <v/>
      </c>
      <c r="D86" s="91"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1"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1"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1"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1"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1"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1"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1"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1"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1"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1"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1"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1"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1"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1"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1"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1"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1"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2"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2"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2"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2"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2"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2"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2"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2"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2"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2"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2"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2"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2"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2"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2"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2"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2"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2"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2"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2"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2"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2"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2"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2"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2"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2"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2"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2"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2"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2"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3"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3"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3"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3"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3"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3"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3"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3"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3"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3"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3"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3"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3"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3"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3"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3"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3"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3"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1"/>
      <c r="BS86" s="271" t="str">
        <f ca="true">+IF(OFFSET('Water Data'!$D$27,0,10*ROW('Water Data'!D80))="","",OFFSET('Water Data'!$D$27,0,10*ROW('Water Data'!D80)))</f>
        <v/>
      </c>
      <c r="BT86" s="271" t="str">
        <f ca="true">+IF(OFFSET('Water Data'!$D$28,0,10*ROW('Water Data'!D80))="","",OFFSET('Water Data'!$D$28,0,10*ROW('Water Data'!D80)))</f>
        <v/>
      </c>
      <c r="BU86" s="271" t="str">
        <f ca="true">+IF(OFFSET('Water Data'!$D$29,0,10*ROW('Water Data'!D80))="","",OFFSET('Water Data'!$D$29,0,10*ROW('Water Data'!D80)))</f>
        <v/>
      </c>
      <c r="BV86" s="271" t="str">
        <f ca="true">+IF(OFFSET('Water Data'!$E$27,0,10*ROW('Water Data'!E80))="","",OFFSET('Water Data'!$E$27,0,10*ROW('Water Data'!E80)))</f>
        <v/>
      </c>
      <c r="BW86" s="271" t="str">
        <f ca="true">+IF(OFFSET('Water Data'!$E$28,0,10*ROW('Water Data'!E80))="","",OFFSET('Water Data'!$E$28,0,10*ROW('Water Data'!E80)))</f>
        <v/>
      </c>
      <c r="BX86" s="271" t="str">
        <f ca="true">+IF(OFFSET('Water Data'!$E$29,0,10*ROW('Water Data'!E80))="","",OFFSET('Water Data'!$E$29,0,10*ROW('Water Data'!E80)))</f>
        <v/>
      </c>
      <c r="BY86" s="271" t="str">
        <f ca="true">+IF(OFFSET('Water Data'!$F$27,0,10*ROW('Water Data'!F80))="","",OFFSET('Water Data'!$F$27,0,10*ROW('Water Data'!F80)))</f>
        <v/>
      </c>
      <c r="BZ86" s="271" t="str">
        <f ca="true">+IF(OFFSET('Water Data'!$F$28,0,10*ROW('Water Data'!F80))="","",OFFSET('Water Data'!$F$28,0,10*ROW('Water Data'!F80)))</f>
        <v/>
      </c>
      <c r="CA86" s="271" t="str">
        <f ca="true">+IF(OFFSET('Water Data'!$F$29,0,10*ROW('Water Data'!F80))="","",OFFSET('Water Data'!$F$29,0,10*ROW('Water Data'!F80)))</f>
        <v/>
      </c>
      <c r="CB86" s="271" t="str">
        <f ca="true">+IF(OFFSET('Water Data'!$G$27,0,10*ROW('Water Data'!G80))="","",OFFSET('Water Data'!$G$27,0,10*ROW('Water Data'!G80)))</f>
        <v/>
      </c>
      <c r="CC86" s="271" t="str">
        <f ca="true">+IF(OFFSET('Water Data'!$G$28,0,10*ROW('Water Data'!G80))="","",OFFSET('Water Data'!$G$28,0,10*ROW('Water Data'!G80)))</f>
        <v/>
      </c>
      <c r="CD86" s="271" t="str">
        <f ca="true">+IF(OFFSET('Water Data'!$G$29,0,10*ROW('Water Data'!G80))="","",OFFSET('Water Data'!$G$29,0,10*ROW('Water Data'!G80)))</f>
        <v/>
      </c>
      <c r="CE86" s="271" t="str">
        <f ca="true">+IF(OFFSET('Water Data'!$H$27,0,10*ROW('Water Data'!H80))="","",OFFSET('Water Data'!$H$27,0,10*ROW('Water Data'!H80)))</f>
        <v/>
      </c>
      <c r="CF86" s="271" t="str">
        <f ca="true">+IF(OFFSET('Water Data'!$H$28,0,10*ROW('Water Data'!H80))="","",OFFSET('Water Data'!$H$28,0,10*ROW('Water Data'!H80)))</f>
        <v/>
      </c>
      <c r="CG86" s="271" t="str">
        <f ca="true">+IF(OFFSET('Water Data'!$H$29,0,10*ROW('Water Data'!H80))="","",OFFSET('Water Data'!$H$29,0,10*ROW('Water Data'!H80)))</f>
        <v/>
      </c>
      <c r="CH86" s="271" t="str">
        <f ca="true">+IF(OFFSET('Water Data'!$I$27,0,10*ROW('Water Data'!I80))="","",OFFSET('Water Data'!$I$27,0,10*ROW('Water Data'!I80)))</f>
        <v/>
      </c>
      <c r="CI86" s="271" t="str">
        <f ca="true">+IF(OFFSET('Water Data'!$I$28,0,10*ROW('Water Data'!I80))="","",OFFSET('Water Data'!$I$28,0,10*ROW('Water Data'!I80)))</f>
        <v/>
      </c>
      <c r="CJ86" s="271" t="str">
        <f ca="true">+IF(OFFSET('Water Data'!$I$29,0,10*ROW('Water Data'!I80))="","",OFFSET('Water Data'!$I$29,0,10*ROW('Water Data'!I80)))</f>
        <v/>
      </c>
      <c r="CK86" s="271" t="str">
        <f ca="true">+IF(OFFSET('Sanitation Data'!$D$28,0,10*ROW('Sanitation Data'!D80))="","",OFFSET('Sanitation Data'!$D$28,0,10*ROW('Sanitation Data'!D80)))</f>
        <v/>
      </c>
      <c r="CL86" s="271" t="str">
        <f ca="true">+IF(OFFSET('Sanitation Data'!$D$29,0,10*ROW('Sanitation Data'!D80))="","",OFFSET('Sanitation Data'!$D$29,0,10*ROW('Sanitation Data'!D80)))</f>
        <v/>
      </c>
      <c r="CM86" s="271" t="str">
        <f ca="true">+IF(OFFSET('Sanitation Data'!$D$30,0,10*ROW('Sanitation Data'!D80))="","",OFFSET('Sanitation Data'!$D$30,0,10*ROW('Sanitation Data'!D80)))</f>
        <v/>
      </c>
      <c r="CN86" s="271" t="str">
        <f ca="true">+IF(OFFSET('Sanitation Data'!$D$31,0,10*ROW('Sanitation Data'!D80))="","",OFFSET('Sanitation Data'!$D$31,0,10*ROW('Sanitation Data'!D80)))</f>
        <v/>
      </c>
      <c r="CO86" s="271" t="str">
        <f ca="true">+IF(OFFSET('Sanitation Data'!$D$32,0,10*ROW('Sanitation Data'!D80))="","",OFFSET('Sanitation Data'!$D$32,0,10*ROW('Sanitation Data'!D80)))</f>
        <v/>
      </c>
      <c r="CP86" s="271" t="str">
        <f ca="true">+IF(OFFSET('Sanitation Data'!$E$28,0,10*ROW('Sanitation Data'!E80))="","",OFFSET('Sanitation Data'!$E$28,0,10*ROW('Sanitation Data'!E80)))</f>
        <v/>
      </c>
      <c r="CQ86" s="271" t="str">
        <f ca="true">+IF(OFFSET('Sanitation Data'!$E$29,0,10*ROW('Sanitation Data'!E80))="","",OFFSET('Sanitation Data'!$E$29,0,10*ROW('Sanitation Data'!E80)))</f>
        <v/>
      </c>
      <c r="CR86" s="271" t="str">
        <f ca="true">+IF(OFFSET('Sanitation Data'!$E$30,0,10*ROW('Sanitation Data'!E80))="","",OFFSET('Sanitation Data'!$E$30,0,10*ROW('Sanitation Data'!E80)))</f>
        <v/>
      </c>
      <c r="CS86" s="271" t="str">
        <f ca="true">+IF(OFFSET('Sanitation Data'!$E$31,0,10*ROW('Sanitation Data'!E80))="","",OFFSET('Sanitation Data'!$E$31,0,10*ROW('Sanitation Data'!E80)))</f>
        <v/>
      </c>
      <c r="CT86" s="271" t="str">
        <f ca="true">+IF(OFFSET('Sanitation Data'!$E$32,0,10*ROW('Sanitation Data'!E80))="","",OFFSET('Sanitation Data'!$E$32,0,10*ROW('Sanitation Data'!E80)))</f>
        <v/>
      </c>
      <c r="CU86" s="271" t="str">
        <f ca="true">+IF(OFFSET('Sanitation Data'!$F$28,0,10*ROW('Sanitation Data'!F80))="","",OFFSET('Sanitation Data'!$F$28,0,10*ROW('Sanitation Data'!F80)))</f>
        <v/>
      </c>
      <c r="CV86" s="271" t="str">
        <f ca="true">+IF(OFFSET('Sanitation Data'!$F$29,0,10*ROW('Sanitation Data'!F80))="","",OFFSET('Sanitation Data'!$F$29,0,10*ROW('Sanitation Data'!F80)))</f>
        <v/>
      </c>
      <c r="CW86" s="271" t="str">
        <f ca="true">+IF(OFFSET('Sanitation Data'!$F$30,0,10*ROW('Sanitation Data'!F80))="","",OFFSET('Sanitation Data'!$F$30,0,10*ROW('Sanitation Data'!F80)))</f>
        <v/>
      </c>
      <c r="CX86" s="271" t="str">
        <f ca="true">+IF(OFFSET('Sanitation Data'!$F$31,0,10*ROW('Sanitation Data'!F80))="","",OFFSET('Sanitation Data'!$F$31,0,10*ROW('Sanitation Data'!F80)))</f>
        <v/>
      </c>
      <c r="CY86" s="271" t="str">
        <f ca="true">+IF(OFFSET('Sanitation Data'!$F$32,0,10*ROW('Sanitation Data'!F80))="","",OFFSET('Sanitation Data'!$F$32,0,10*ROW('Sanitation Data'!F80)))</f>
        <v/>
      </c>
      <c r="CZ86" s="271" t="str">
        <f ca="true">+IF(OFFSET('Sanitation Data'!$G$28,0,10*ROW('Sanitation Data'!G80))="","",OFFSET('Sanitation Data'!$G$28,0,10*ROW('Sanitation Data'!G80)))</f>
        <v/>
      </c>
      <c r="DA86" s="271" t="str">
        <f ca="true">+IF(OFFSET('Sanitation Data'!$G$29,0,10*ROW('Sanitation Data'!G80))="","",OFFSET('Sanitation Data'!$G$29,0,10*ROW('Sanitation Data'!G80)))</f>
        <v/>
      </c>
      <c r="DB86" s="271" t="str">
        <f ca="true">+IF(OFFSET('Sanitation Data'!$G$30,0,10*ROW('Sanitation Data'!G80))="","",OFFSET('Sanitation Data'!$G$30,0,10*ROW('Sanitation Data'!G80)))</f>
        <v/>
      </c>
      <c r="DC86" s="271" t="str">
        <f ca="true">+IF(OFFSET('Sanitation Data'!$G$31,0,10*ROW('Sanitation Data'!G80))="","",OFFSET('Sanitation Data'!$G$31,0,10*ROW('Sanitation Data'!G80)))</f>
        <v/>
      </c>
      <c r="DD86" s="271" t="str">
        <f ca="true">+IF(OFFSET('Sanitation Data'!$G$32,0,10*ROW('Sanitation Data'!G80))="","",OFFSET('Sanitation Data'!$G$32,0,10*ROW('Sanitation Data'!G80)))</f>
        <v/>
      </c>
      <c r="DE86" s="271" t="str">
        <f ca="true">+IF(OFFSET('Sanitation Data'!$H$28,0,10*ROW('Sanitation Data'!H80))="","",OFFSET('Sanitation Data'!$H$28,0,10*ROW('Sanitation Data'!H80)))</f>
        <v/>
      </c>
      <c r="DF86" s="271" t="str">
        <f ca="true">+IF(OFFSET('Sanitation Data'!$H$29,0,10*ROW('Sanitation Data'!H80))="","",OFFSET('Sanitation Data'!$H$29,0,10*ROW('Sanitation Data'!H80)))</f>
        <v/>
      </c>
      <c r="DG86" s="271" t="str">
        <f ca="true">+IF(OFFSET('Sanitation Data'!$H$30,0,10*ROW('Sanitation Data'!H80))="","",OFFSET('Sanitation Data'!$H$30,0,10*ROW('Sanitation Data'!H80)))</f>
        <v/>
      </c>
      <c r="DH86" s="271" t="str">
        <f ca="true">+IF(OFFSET('Sanitation Data'!$H$31,0,10*ROW('Sanitation Data'!H80))="","",OFFSET('Sanitation Data'!$H$31,0,10*ROW('Sanitation Data'!H80)))</f>
        <v/>
      </c>
      <c r="DI86" s="271" t="str">
        <f ca="true">+IF(OFFSET('Sanitation Data'!$H$32,0,10*ROW('Sanitation Data'!H80))="","",OFFSET('Sanitation Data'!$H$32,0,10*ROW('Sanitation Data'!H80)))</f>
        <v/>
      </c>
      <c r="DJ86" s="271" t="str">
        <f ca="true">+IF(OFFSET('Sanitation Data'!$I$28,0,10*ROW('Sanitation Data'!I80))="","",OFFSET('Sanitation Data'!$I$28,0,10*ROW('Sanitation Data'!I80)))</f>
        <v/>
      </c>
      <c r="DK86" s="271" t="str">
        <f ca="true">+IF(OFFSET('Sanitation Data'!$I$29,0,10*ROW('Sanitation Data'!I80))="","",OFFSET('Sanitation Data'!$I$29,0,10*ROW('Sanitation Data'!I80)))</f>
        <v/>
      </c>
      <c r="DL86" s="271" t="str">
        <f ca="true">+IF(OFFSET('Sanitation Data'!$I$30,0,10*ROW('Sanitation Data'!I80))="","",OFFSET('Sanitation Data'!$I$30,0,10*ROW('Sanitation Data'!I80)))</f>
        <v/>
      </c>
      <c r="DM86" s="271" t="str">
        <f ca="true">+IF(OFFSET('Sanitation Data'!$I$31,0,10*ROW('Sanitation Data'!I80))="","",OFFSET('Sanitation Data'!$I$31,0,10*ROW('Sanitation Data'!I80)))</f>
        <v/>
      </c>
      <c r="DN86" s="271" t="str">
        <f ca="true">+IF(OFFSET('Sanitation Data'!$I$32,0,10*ROW('Sanitation Data'!I80))="","",OFFSET('Sanitation Data'!$I$32,0,10*ROW('Sanitation Data'!I80)))</f>
        <v/>
      </c>
      <c r="DO86" s="271" t="str">
        <f ca="true">+IF(OFFSET('Hygiene Data'!$D$11,0,10*ROW('Hygiene Data'!D80))="","",OFFSET('Hygiene Data'!$D$11,0,10*ROW('Hygiene Data'!D80)))</f>
        <v/>
      </c>
      <c r="DP86" s="271" t="str">
        <f ca="true">+IF(OFFSET('Hygiene Data'!$D$12,0,10*ROW('Hygiene Data'!D80))="","",OFFSET('Hygiene Data'!$D$12,0,10*ROW('Hygiene Data'!D80)))</f>
        <v/>
      </c>
      <c r="DQ86" s="271" t="str">
        <f ca="true">+IF(OFFSET('Hygiene Data'!$D$13,0,10*ROW('Hygiene Data'!D80))="","",OFFSET('Hygiene Data'!$D$13,0,10*ROW('Hygiene Data'!D80)))</f>
        <v/>
      </c>
      <c r="DR86" s="271" t="str">
        <f ca="true">+IF(OFFSET('Hygiene Data'!$E$11,0,10*ROW('Hygiene Data'!E80))="","",OFFSET('Hygiene Data'!$E$11,0,10*ROW('Hygiene Data'!E80)))</f>
        <v/>
      </c>
      <c r="DS86" s="271" t="str">
        <f ca="true">+IF(OFFSET('Hygiene Data'!$E$12,0,10*ROW('Hygiene Data'!E80))="","",OFFSET('Hygiene Data'!$E$12,0,10*ROW('Hygiene Data'!E80)))</f>
        <v/>
      </c>
      <c r="DT86" s="271" t="str">
        <f ca="true">+IF(OFFSET('Hygiene Data'!$E$13,0,10*ROW('Hygiene Data'!E80))="","",OFFSET('Hygiene Data'!$E$13,0,10*ROW('Hygiene Data'!E80)))</f>
        <v/>
      </c>
      <c r="DU86" s="271" t="str">
        <f ca="true">+IF(OFFSET('Hygiene Data'!$F$11,0,10*ROW('Hygiene Data'!F80))="","",OFFSET('Hygiene Data'!$F$11,0,10*ROW('Hygiene Data'!F80)))</f>
        <v/>
      </c>
      <c r="DV86" s="271" t="str">
        <f ca="true">+IF(OFFSET('Hygiene Data'!$F$12,0,10*ROW('Hygiene Data'!F80))="","",OFFSET('Hygiene Data'!$F$12,0,10*ROW('Hygiene Data'!F80)))</f>
        <v/>
      </c>
      <c r="DW86" s="271" t="str">
        <f ca="true">+IF(OFFSET('Hygiene Data'!$F$13,0,10*ROW('Hygiene Data'!F80))="","",OFFSET('Hygiene Data'!$F$13,0,10*ROW('Hygiene Data'!F80)))</f>
        <v/>
      </c>
      <c r="DX86" s="271" t="str">
        <f ca="true">+IF(OFFSET('Hygiene Data'!$G$11,0,10*ROW('Hygiene Data'!G80))="","",OFFSET('Hygiene Data'!$G$11,0,10*ROW('Hygiene Data'!G80)))</f>
        <v/>
      </c>
      <c r="DY86" s="271" t="str">
        <f ca="true">+IF(OFFSET('Hygiene Data'!$G$12,0,10*ROW('Hygiene Data'!G80))="","",OFFSET('Hygiene Data'!$G$12,0,10*ROW('Hygiene Data'!G80)))</f>
        <v/>
      </c>
      <c r="DZ86" s="271" t="str">
        <f ca="true">+IF(OFFSET('Hygiene Data'!$G$13,0,10*ROW('Hygiene Data'!G80))="","",OFFSET('Hygiene Data'!$G$13,0,10*ROW('Hygiene Data'!G80)))</f>
        <v/>
      </c>
      <c r="EA86" s="271" t="str">
        <f ca="true">+IF(OFFSET('Hygiene Data'!$H$11,0,10*ROW('Hygiene Data'!H80))="","",OFFSET('Hygiene Data'!$H$11,0,10*ROW('Hygiene Data'!H80)))</f>
        <v/>
      </c>
      <c r="EB86" s="271" t="str">
        <f ca="true">+IF(OFFSET('Hygiene Data'!$H$12,0,10*ROW('Hygiene Data'!H80))="","",OFFSET('Hygiene Data'!$H$12,0,10*ROW('Hygiene Data'!H80)))</f>
        <v/>
      </c>
      <c r="EC86" s="271" t="str">
        <f ca="true">+IF(OFFSET('Hygiene Data'!$H$13,0,10*ROW('Hygiene Data'!H80))="","",OFFSET('Hygiene Data'!$H$13,0,10*ROW('Hygiene Data'!H80)))</f>
        <v/>
      </c>
      <c r="ED86" s="271" t="str">
        <f ca="true">+IF(OFFSET('Hygiene Data'!$I$11,0,10*ROW('Hygiene Data'!I80))="","",OFFSET('Hygiene Data'!$I$11,0,10*ROW('Hygiene Data'!I80)))</f>
        <v/>
      </c>
      <c r="EE86" s="271" t="str">
        <f ca="true">+IF(OFFSET('Hygiene Data'!$I$12,0,10*ROW('Hygiene Data'!I80))="","",OFFSET('Hygiene Data'!$I$12,0,10*ROW('Hygiene Data'!I80)))</f>
        <v/>
      </c>
      <c r="EF86" s="271" t="str">
        <f ca="true">+IF(OFFSET('Hygiene Data'!$I$13,0,10*ROW('Hygiene Data'!I80))="","",OFFSET('Hygiene Data'!$I$13,0,10*ROW('Hygiene Data'!I80)))</f>
        <v/>
      </c>
    </row>
    <row xmlns:x14ac="http://schemas.microsoft.com/office/spreadsheetml/2009/9/ac" r="87" x14ac:dyDescent="0.2">
      <c r="A87" s="35" t="str">
        <f ca="true">+IF(OFFSET('Water Data'!$B$2,0,10*ROW('Water Data'!E81))="","",OFFSET('Water Data'!$B$2,0,10*ROW('Water Data'!E81)))</f>
        <v/>
      </c>
      <c r="B87" s="35" t="str">
        <f ca="true">+IF(OFFSET('Water Data'!$C$2,0,10*ROW('Water Data'!F81))="","",OFFSET('Water Data'!$C$2,0,10*ROW('Water Data'!F81)))</f>
        <v/>
      </c>
      <c r="C87" s="327" t="str">
        <f t="shared" ca="true" si="1"/>
        <v/>
      </c>
      <c r="D87" s="91"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1"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1"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1"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1"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1"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1"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1"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1"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1"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1"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1"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1"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1"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1"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1"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1"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1"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2"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2"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2"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2"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2"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2"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2"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2"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2"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2"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2"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2"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2"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2"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2"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2"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2"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2"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2"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2"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2"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2"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2"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2"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2"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2"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2"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2"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2"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2"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3"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3"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3"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3"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3"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3"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3"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3"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3"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3"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3"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3"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3"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3"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3"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3"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3"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3"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1"/>
      <c r="BS87" s="271" t="str">
        <f ca="true">+IF(OFFSET('Water Data'!$D$27,0,10*ROW('Water Data'!D81))="","",OFFSET('Water Data'!$D$27,0,10*ROW('Water Data'!D81)))</f>
        <v/>
      </c>
      <c r="BT87" s="271" t="str">
        <f ca="true">+IF(OFFSET('Water Data'!$D$28,0,10*ROW('Water Data'!D81))="","",OFFSET('Water Data'!$D$28,0,10*ROW('Water Data'!D81)))</f>
        <v/>
      </c>
      <c r="BU87" s="271" t="str">
        <f ca="true">+IF(OFFSET('Water Data'!$D$29,0,10*ROW('Water Data'!D81))="","",OFFSET('Water Data'!$D$29,0,10*ROW('Water Data'!D81)))</f>
        <v/>
      </c>
      <c r="BV87" s="271" t="str">
        <f ca="true">+IF(OFFSET('Water Data'!$E$27,0,10*ROW('Water Data'!E81))="","",OFFSET('Water Data'!$E$27,0,10*ROW('Water Data'!E81)))</f>
        <v/>
      </c>
      <c r="BW87" s="271" t="str">
        <f ca="true">+IF(OFFSET('Water Data'!$E$28,0,10*ROW('Water Data'!E81))="","",OFFSET('Water Data'!$E$28,0,10*ROW('Water Data'!E81)))</f>
        <v/>
      </c>
      <c r="BX87" s="271" t="str">
        <f ca="true">+IF(OFFSET('Water Data'!$E$29,0,10*ROW('Water Data'!E81))="","",OFFSET('Water Data'!$E$29,0,10*ROW('Water Data'!E81)))</f>
        <v/>
      </c>
      <c r="BY87" s="271" t="str">
        <f ca="true">+IF(OFFSET('Water Data'!$F$27,0,10*ROW('Water Data'!F81))="","",OFFSET('Water Data'!$F$27,0,10*ROW('Water Data'!F81)))</f>
        <v/>
      </c>
      <c r="BZ87" s="271" t="str">
        <f ca="true">+IF(OFFSET('Water Data'!$F$28,0,10*ROW('Water Data'!F81))="","",OFFSET('Water Data'!$F$28,0,10*ROW('Water Data'!F81)))</f>
        <v/>
      </c>
      <c r="CA87" s="271" t="str">
        <f ca="true">+IF(OFFSET('Water Data'!$F$29,0,10*ROW('Water Data'!F81))="","",OFFSET('Water Data'!$F$29,0,10*ROW('Water Data'!F81)))</f>
        <v/>
      </c>
      <c r="CB87" s="271" t="str">
        <f ca="true">+IF(OFFSET('Water Data'!$G$27,0,10*ROW('Water Data'!G81))="","",OFFSET('Water Data'!$G$27,0,10*ROW('Water Data'!G81)))</f>
        <v/>
      </c>
      <c r="CC87" s="271" t="str">
        <f ca="true">+IF(OFFSET('Water Data'!$G$28,0,10*ROW('Water Data'!G81))="","",OFFSET('Water Data'!$G$28,0,10*ROW('Water Data'!G81)))</f>
        <v/>
      </c>
      <c r="CD87" s="271" t="str">
        <f ca="true">+IF(OFFSET('Water Data'!$G$29,0,10*ROW('Water Data'!G81))="","",OFFSET('Water Data'!$G$29,0,10*ROW('Water Data'!G81)))</f>
        <v/>
      </c>
      <c r="CE87" s="271" t="str">
        <f ca="true">+IF(OFFSET('Water Data'!$H$27,0,10*ROW('Water Data'!H81))="","",OFFSET('Water Data'!$H$27,0,10*ROW('Water Data'!H81)))</f>
        <v/>
      </c>
      <c r="CF87" s="271" t="str">
        <f ca="true">+IF(OFFSET('Water Data'!$H$28,0,10*ROW('Water Data'!H81))="","",OFFSET('Water Data'!$H$28,0,10*ROW('Water Data'!H81)))</f>
        <v/>
      </c>
      <c r="CG87" s="271" t="str">
        <f ca="true">+IF(OFFSET('Water Data'!$H$29,0,10*ROW('Water Data'!H81))="","",OFFSET('Water Data'!$H$29,0,10*ROW('Water Data'!H81)))</f>
        <v/>
      </c>
      <c r="CH87" s="271" t="str">
        <f ca="true">+IF(OFFSET('Water Data'!$I$27,0,10*ROW('Water Data'!I81))="","",OFFSET('Water Data'!$I$27,0,10*ROW('Water Data'!I81)))</f>
        <v/>
      </c>
      <c r="CI87" s="271" t="str">
        <f ca="true">+IF(OFFSET('Water Data'!$I$28,0,10*ROW('Water Data'!I81))="","",OFFSET('Water Data'!$I$28,0,10*ROW('Water Data'!I81)))</f>
        <v/>
      </c>
      <c r="CJ87" s="271" t="str">
        <f ca="true">+IF(OFFSET('Water Data'!$I$29,0,10*ROW('Water Data'!I81))="","",OFFSET('Water Data'!$I$29,0,10*ROW('Water Data'!I81)))</f>
        <v/>
      </c>
      <c r="CK87" s="271" t="str">
        <f ca="true">+IF(OFFSET('Sanitation Data'!$D$28,0,10*ROW('Sanitation Data'!D81))="","",OFFSET('Sanitation Data'!$D$28,0,10*ROW('Sanitation Data'!D81)))</f>
        <v/>
      </c>
      <c r="CL87" s="271" t="str">
        <f ca="true">+IF(OFFSET('Sanitation Data'!$D$29,0,10*ROW('Sanitation Data'!D81))="","",OFFSET('Sanitation Data'!$D$29,0,10*ROW('Sanitation Data'!D81)))</f>
        <v/>
      </c>
      <c r="CM87" s="271" t="str">
        <f ca="true">+IF(OFFSET('Sanitation Data'!$D$30,0,10*ROW('Sanitation Data'!D81))="","",OFFSET('Sanitation Data'!$D$30,0,10*ROW('Sanitation Data'!D81)))</f>
        <v/>
      </c>
      <c r="CN87" s="271" t="str">
        <f ca="true">+IF(OFFSET('Sanitation Data'!$D$31,0,10*ROW('Sanitation Data'!D81))="","",OFFSET('Sanitation Data'!$D$31,0,10*ROW('Sanitation Data'!D81)))</f>
        <v/>
      </c>
      <c r="CO87" s="271" t="str">
        <f ca="true">+IF(OFFSET('Sanitation Data'!$D$32,0,10*ROW('Sanitation Data'!D81))="","",OFFSET('Sanitation Data'!$D$32,0,10*ROW('Sanitation Data'!D81)))</f>
        <v/>
      </c>
      <c r="CP87" s="271" t="str">
        <f ca="true">+IF(OFFSET('Sanitation Data'!$E$28,0,10*ROW('Sanitation Data'!E81))="","",OFFSET('Sanitation Data'!$E$28,0,10*ROW('Sanitation Data'!E81)))</f>
        <v/>
      </c>
      <c r="CQ87" s="271" t="str">
        <f ca="true">+IF(OFFSET('Sanitation Data'!$E$29,0,10*ROW('Sanitation Data'!E81))="","",OFFSET('Sanitation Data'!$E$29,0,10*ROW('Sanitation Data'!E81)))</f>
        <v/>
      </c>
      <c r="CR87" s="271" t="str">
        <f ca="true">+IF(OFFSET('Sanitation Data'!$E$30,0,10*ROW('Sanitation Data'!E81))="","",OFFSET('Sanitation Data'!$E$30,0,10*ROW('Sanitation Data'!E81)))</f>
        <v/>
      </c>
      <c r="CS87" s="271" t="str">
        <f ca="true">+IF(OFFSET('Sanitation Data'!$E$31,0,10*ROW('Sanitation Data'!E81))="","",OFFSET('Sanitation Data'!$E$31,0,10*ROW('Sanitation Data'!E81)))</f>
        <v/>
      </c>
      <c r="CT87" s="271" t="str">
        <f ca="true">+IF(OFFSET('Sanitation Data'!$E$32,0,10*ROW('Sanitation Data'!E81))="","",OFFSET('Sanitation Data'!$E$32,0,10*ROW('Sanitation Data'!E81)))</f>
        <v/>
      </c>
      <c r="CU87" s="271" t="str">
        <f ca="true">+IF(OFFSET('Sanitation Data'!$F$28,0,10*ROW('Sanitation Data'!F81))="","",OFFSET('Sanitation Data'!$F$28,0,10*ROW('Sanitation Data'!F81)))</f>
        <v/>
      </c>
      <c r="CV87" s="271" t="str">
        <f ca="true">+IF(OFFSET('Sanitation Data'!$F$29,0,10*ROW('Sanitation Data'!F81))="","",OFFSET('Sanitation Data'!$F$29,0,10*ROW('Sanitation Data'!F81)))</f>
        <v/>
      </c>
      <c r="CW87" s="271" t="str">
        <f ca="true">+IF(OFFSET('Sanitation Data'!$F$30,0,10*ROW('Sanitation Data'!F81))="","",OFFSET('Sanitation Data'!$F$30,0,10*ROW('Sanitation Data'!F81)))</f>
        <v/>
      </c>
      <c r="CX87" s="271" t="str">
        <f ca="true">+IF(OFFSET('Sanitation Data'!$F$31,0,10*ROW('Sanitation Data'!F81))="","",OFFSET('Sanitation Data'!$F$31,0,10*ROW('Sanitation Data'!F81)))</f>
        <v/>
      </c>
      <c r="CY87" s="271" t="str">
        <f ca="true">+IF(OFFSET('Sanitation Data'!$F$32,0,10*ROW('Sanitation Data'!F81))="","",OFFSET('Sanitation Data'!$F$32,0,10*ROW('Sanitation Data'!F81)))</f>
        <v/>
      </c>
      <c r="CZ87" s="271" t="str">
        <f ca="true">+IF(OFFSET('Sanitation Data'!$G$28,0,10*ROW('Sanitation Data'!G81))="","",OFFSET('Sanitation Data'!$G$28,0,10*ROW('Sanitation Data'!G81)))</f>
        <v/>
      </c>
      <c r="DA87" s="271" t="str">
        <f ca="true">+IF(OFFSET('Sanitation Data'!$G$29,0,10*ROW('Sanitation Data'!G81))="","",OFFSET('Sanitation Data'!$G$29,0,10*ROW('Sanitation Data'!G81)))</f>
        <v/>
      </c>
      <c r="DB87" s="271" t="str">
        <f ca="true">+IF(OFFSET('Sanitation Data'!$G$30,0,10*ROW('Sanitation Data'!G81))="","",OFFSET('Sanitation Data'!$G$30,0,10*ROW('Sanitation Data'!G81)))</f>
        <v/>
      </c>
      <c r="DC87" s="271" t="str">
        <f ca="true">+IF(OFFSET('Sanitation Data'!$G$31,0,10*ROW('Sanitation Data'!G81))="","",OFFSET('Sanitation Data'!$G$31,0,10*ROW('Sanitation Data'!G81)))</f>
        <v/>
      </c>
      <c r="DD87" s="271" t="str">
        <f ca="true">+IF(OFFSET('Sanitation Data'!$G$32,0,10*ROW('Sanitation Data'!G81))="","",OFFSET('Sanitation Data'!$G$32,0,10*ROW('Sanitation Data'!G81)))</f>
        <v/>
      </c>
      <c r="DE87" s="271" t="str">
        <f ca="true">+IF(OFFSET('Sanitation Data'!$H$28,0,10*ROW('Sanitation Data'!H81))="","",OFFSET('Sanitation Data'!$H$28,0,10*ROW('Sanitation Data'!H81)))</f>
        <v/>
      </c>
      <c r="DF87" s="271" t="str">
        <f ca="true">+IF(OFFSET('Sanitation Data'!$H$29,0,10*ROW('Sanitation Data'!H81))="","",OFFSET('Sanitation Data'!$H$29,0,10*ROW('Sanitation Data'!H81)))</f>
        <v/>
      </c>
      <c r="DG87" s="271" t="str">
        <f ca="true">+IF(OFFSET('Sanitation Data'!$H$30,0,10*ROW('Sanitation Data'!H81))="","",OFFSET('Sanitation Data'!$H$30,0,10*ROW('Sanitation Data'!H81)))</f>
        <v/>
      </c>
      <c r="DH87" s="271" t="str">
        <f ca="true">+IF(OFFSET('Sanitation Data'!$H$31,0,10*ROW('Sanitation Data'!H81))="","",OFFSET('Sanitation Data'!$H$31,0,10*ROW('Sanitation Data'!H81)))</f>
        <v/>
      </c>
      <c r="DI87" s="271" t="str">
        <f ca="true">+IF(OFFSET('Sanitation Data'!$H$32,0,10*ROW('Sanitation Data'!H81))="","",OFFSET('Sanitation Data'!$H$32,0,10*ROW('Sanitation Data'!H81)))</f>
        <v/>
      </c>
      <c r="DJ87" s="271" t="str">
        <f ca="true">+IF(OFFSET('Sanitation Data'!$I$28,0,10*ROW('Sanitation Data'!I81))="","",OFFSET('Sanitation Data'!$I$28,0,10*ROW('Sanitation Data'!I81)))</f>
        <v/>
      </c>
      <c r="DK87" s="271" t="str">
        <f ca="true">+IF(OFFSET('Sanitation Data'!$I$29,0,10*ROW('Sanitation Data'!I81))="","",OFFSET('Sanitation Data'!$I$29,0,10*ROW('Sanitation Data'!I81)))</f>
        <v/>
      </c>
      <c r="DL87" s="271" t="str">
        <f ca="true">+IF(OFFSET('Sanitation Data'!$I$30,0,10*ROW('Sanitation Data'!I81))="","",OFFSET('Sanitation Data'!$I$30,0,10*ROW('Sanitation Data'!I81)))</f>
        <v/>
      </c>
      <c r="DM87" s="271" t="str">
        <f ca="true">+IF(OFFSET('Sanitation Data'!$I$31,0,10*ROW('Sanitation Data'!I81))="","",OFFSET('Sanitation Data'!$I$31,0,10*ROW('Sanitation Data'!I81)))</f>
        <v/>
      </c>
      <c r="DN87" s="271" t="str">
        <f ca="true">+IF(OFFSET('Sanitation Data'!$I$32,0,10*ROW('Sanitation Data'!I81))="","",OFFSET('Sanitation Data'!$I$32,0,10*ROW('Sanitation Data'!I81)))</f>
        <v/>
      </c>
      <c r="DO87" s="271" t="str">
        <f ca="true">+IF(OFFSET('Hygiene Data'!$D$11,0,10*ROW('Hygiene Data'!D81))="","",OFFSET('Hygiene Data'!$D$11,0,10*ROW('Hygiene Data'!D81)))</f>
        <v/>
      </c>
      <c r="DP87" s="271" t="str">
        <f ca="true">+IF(OFFSET('Hygiene Data'!$D$12,0,10*ROW('Hygiene Data'!D81))="","",OFFSET('Hygiene Data'!$D$12,0,10*ROW('Hygiene Data'!D81)))</f>
        <v/>
      </c>
      <c r="DQ87" s="271" t="str">
        <f ca="true">+IF(OFFSET('Hygiene Data'!$D$13,0,10*ROW('Hygiene Data'!D81))="","",OFFSET('Hygiene Data'!$D$13,0,10*ROW('Hygiene Data'!D81)))</f>
        <v/>
      </c>
      <c r="DR87" s="271" t="str">
        <f ca="true">+IF(OFFSET('Hygiene Data'!$E$11,0,10*ROW('Hygiene Data'!E81))="","",OFFSET('Hygiene Data'!$E$11,0,10*ROW('Hygiene Data'!E81)))</f>
        <v/>
      </c>
      <c r="DS87" s="271" t="str">
        <f ca="true">+IF(OFFSET('Hygiene Data'!$E$12,0,10*ROW('Hygiene Data'!E81))="","",OFFSET('Hygiene Data'!$E$12,0,10*ROW('Hygiene Data'!E81)))</f>
        <v/>
      </c>
      <c r="DT87" s="271" t="str">
        <f ca="true">+IF(OFFSET('Hygiene Data'!$E$13,0,10*ROW('Hygiene Data'!E81))="","",OFFSET('Hygiene Data'!$E$13,0,10*ROW('Hygiene Data'!E81)))</f>
        <v/>
      </c>
      <c r="DU87" s="271" t="str">
        <f ca="true">+IF(OFFSET('Hygiene Data'!$F$11,0,10*ROW('Hygiene Data'!F81))="","",OFFSET('Hygiene Data'!$F$11,0,10*ROW('Hygiene Data'!F81)))</f>
        <v/>
      </c>
      <c r="DV87" s="271" t="str">
        <f ca="true">+IF(OFFSET('Hygiene Data'!$F$12,0,10*ROW('Hygiene Data'!F81))="","",OFFSET('Hygiene Data'!$F$12,0,10*ROW('Hygiene Data'!F81)))</f>
        <v/>
      </c>
      <c r="DW87" s="271" t="str">
        <f ca="true">+IF(OFFSET('Hygiene Data'!$F$13,0,10*ROW('Hygiene Data'!F81))="","",OFFSET('Hygiene Data'!$F$13,0,10*ROW('Hygiene Data'!F81)))</f>
        <v/>
      </c>
      <c r="DX87" s="271" t="str">
        <f ca="true">+IF(OFFSET('Hygiene Data'!$G$11,0,10*ROW('Hygiene Data'!G81))="","",OFFSET('Hygiene Data'!$G$11,0,10*ROW('Hygiene Data'!G81)))</f>
        <v/>
      </c>
      <c r="DY87" s="271" t="str">
        <f ca="true">+IF(OFFSET('Hygiene Data'!$G$12,0,10*ROW('Hygiene Data'!G81))="","",OFFSET('Hygiene Data'!$G$12,0,10*ROW('Hygiene Data'!G81)))</f>
        <v/>
      </c>
      <c r="DZ87" s="271" t="str">
        <f ca="true">+IF(OFFSET('Hygiene Data'!$G$13,0,10*ROW('Hygiene Data'!G81))="","",OFFSET('Hygiene Data'!$G$13,0,10*ROW('Hygiene Data'!G81)))</f>
        <v/>
      </c>
      <c r="EA87" s="271" t="str">
        <f ca="true">+IF(OFFSET('Hygiene Data'!$H$11,0,10*ROW('Hygiene Data'!H81))="","",OFFSET('Hygiene Data'!$H$11,0,10*ROW('Hygiene Data'!H81)))</f>
        <v/>
      </c>
      <c r="EB87" s="271" t="str">
        <f ca="true">+IF(OFFSET('Hygiene Data'!$H$12,0,10*ROW('Hygiene Data'!H81))="","",OFFSET('Hygiene Data'!$H$12,0,10*ROW('Hygiene Data'!H81)))</f>
        <v/>
      </c>
      <c r="EC87" s="271" t="str">
        <f ca="true">+IF(OFFSET('Hygiene Data'!$H$13,0,10*ROW('Hygiene Data'!H81))="","",OFFSET('Hygiene Data'!$H$13,0,10*ROW('Hygiene Data'!H81)))</f>
        <v/>
      </c>
      <c r="ED87" s="271" t="str">
        <f ca="true">+IF(OFFSET('Hygiene Data'!$I$11,0,10*ROW('Hygiene Data'!I81))="","",OFFSET('Hygiene Data'!$I$11,0,10*ROW('Hygiene Data'!I81)))</f>
        <v/>
      </c>
      <c r="EE87" s="271" t="str">
        <f ca="true">+IF(OFFSET('Hygiene Data'!$I$12,0,10*ROW('Hygiene Data'!I81))="","",OFFSET('Hygiene Data'!$I$12,0,10*ROW('Hygiene Data'!I81)))</f>
        <v/>
      </c>
      <c r="EF87" s="271" t="str">
        <f ca="true">+IF(OFFSET('Hygiene Data'!$I$13,0,10*ROW('Hygiene Data'!I81))="","",OFFSET('Hygiene Data'!$I$13,0,10*ROW('Hygiene Data'!I81)))</f>
        <v/>
      </c>
    </row>
    <row xmlns:x14ac="http://schemas.microsoft.com/office/spreadsheetml/2009/9/ac" r="88" x14ac:dyDescent="0.2">
      <c r="A88" s="35" t="str">
        <f ca="true">+IF(OFFSET('Water Data'!$B$2,0,10*ROW('Water Data'!E82))="","",OFFSET('Water Data'!$B$2,0,10*ROW('Water Data'!E82)))</f>
        <v/>
      </c>
      <c r="B88" s="35" t="str">
        <f ca="true">+IF(OFFSET('Water Data'!$C$2,0,10*ROW('Water Data'!F82))="","",OFFSET('Water Data'!$C$2,0,10*ROW('Water Data'!F82)))</f>
        <v/>
      </c>
      <c r="C88" s="327" t="str">
        <f t="shared" ca="true" si="1"/>
        <v/>
      </c>
      <c r="D88" s="91"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1"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1"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1"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1"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1"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1"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1"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1"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1"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1"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1"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1"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1"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1"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1"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1"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1"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2"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2"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2"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2"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2"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2"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2"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2"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2"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2"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2"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2"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2"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2"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2"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2"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2"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2"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2"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2"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2"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2"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2"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2"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2"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2"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2"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2"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2"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2"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3"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3"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3"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3"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3"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3"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3"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3"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3"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3"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3"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3"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3"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3"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3"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3"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3"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3"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1"/>
      <c r="BS88" s="271" t="str">
        <f ca="true">+IF(OFFSET('Water Data'!$D$27,0,10*ROW('Water Data'!D82))="","",OFFSET('Water Data'!$D$27,0,10*ROW('Water Data'!D82)))</f>
        <v/>
      </c>
      <c r="BT88" s="271" t="str">
        <f ca="true">+IF(OFFSET('Water Data'!$D$28,0,10*ROW('Water Data'!D82))="","",OFFSET('Water Data'!$D$28,0,10*ROW('Water Data'!D82)))</f>
        <v/>
      </c>
      <c r="BU88" s="271" t="str">
        <f ca="true">+IF(OFFSET('Water Data'!$D$29,0,10*ROW('Water Data'!D82))="","",OFFSET('Water Data'!$D$29,0,10*ROW('Water Data'!D82)))</f>
        <v/>
      </c>
      <c r="BV88" s="271" t="str">
        <f ca="true">+IF(OFFSET('Water Data'!$E$27,0,10*ROW('Water Data'!E82))="","",OFFSET('Water Data'!$E$27,0,10*ROW('Water Data'!E82)))</f>
        <v/>
      </c>
      <c r="BW88" s="271" t="str">
        <f ca="true">+IF(OFFSET('Water Data'!$E$28,0,10*ROW('Water Data'!E82))="","",OFFSET('Water Data'!$E$28,0,10*ROW('Water Data'!E82)))</f>
        <v/>
      </c>
      <c r="BX88" s="271" t="str">
        <f ca="true">+IF(OFFSET('Water Data'!$E$29,0,10*ROW('Water Data'!E82))="","",OFFSET('Water Data'!$E$29,0,10*ROW('Water Data'!E82)))</f>
        <v/>
      </c>
      <c r="BY88" s="271" t="str">
        <f ca="true">+IF(OFFSET('Water Data'!$F$27,0,10*ROW('Water Data'!F82))="","",OFFSET('Water Data'!$F$27,0,10*ROW('Water Data'!F82)))</f>
        <v/>
      </c>
      <c r="BZ88" s="271" t="str">
        <f ca="true">+IF(OFFSET('Water Data'!$F$28,0,10*ROW('Water Data'!F82))="","",OFFSET('Water Data'!$F$28,0,10*ROW('Water Data'!F82)))</f>
        <v/>
      </c>
      <c r="CA88" s="271" t="str">
        <f ca="true">+IF(OFFSET('Water Data'!$F$29,0,10*ROW('Water Data'!F82))="","",OFFSET('Water Data'!$F$29,0,10*ROW('Water Data'!F82)))</f>
        <v/>
      </c>
      <c r="CB88" s="271" t="str">
        <f ca="true">+IF(OFFSET('Water Data'!$G$27,0,10*ROW('Water Data'!G82))="","",OFFSET('Water Data'!$G$27,0,10*ROW('Water Data'!G82)))</f>
        <v/>
      </c>
      <c r="CC88" s="271" t="str">
        <f ca="true">+IF(OFFSET('Water Data'!$G$28,0,10*ROW('Water Data'!G82))="","",OFFSET('Water Data'!$G$28,0,10*ROW('Water Data'!G82)))</f>
        <v/>
      </c>
      <c r="CD88" s="271" t="str">
        <f ca="true">+IF(OFFSET('Water Data'!$G$29,0,10*ROW('Water Data'!G82))="","",OFFSET('Water Data'!$G$29,0,10*ROW('Water Data'!G82)))</f>
        <v/>
      </c>
      <c r="CE88" s="271" t="str">
        <f ca="true">+IF(OFFSET('Water Data'!$H$27,0,10*ROW('Water Data'!H82))="","",OFFSET('Water Data'!$H$27,0,10*ROW('Water Data'!H82)))</f>
        <v/>
      </c>
      <c r="CF88" s="271" t="str">
        <f ca="true">+IF(OFFSET('Water Data'!$H$28,0,10*ROW('Water Data'!H82))="","",OFFSET('Water Data'!$H$28,0,10*ROW('Water Data'!H82)))</f>
        <v/>
      </c>
      <c r="CG88" s="271" t="str">
        <f ca="true">+IF(OFFSET('Water Data'!$H$29,0,10*ROW('Water Data'!H82))="","",OFFSET('Water Data'!$H$29,0,10*ROW('Water Data'!H82)))</f>
        <v/>
      </c>
      <c r="CH88" s="271" t="str">
        <f ca="true">+IF(OFFSET('Water Data'!$I$27,0,10*ROW('Water Data'!I82))="","",OFFSET('Water Data'!$I$27,0,10*ROW('Water Data'!I82)))</f>
        <v/>
      </c>
      <c r="CI88" s="271" t="str">
        <f ca="true">+IF(OFFSET('Water Data'!$I$28,0,10*ROW('Water Data'!I82))="","",OFFSET('Water Data'!$I$28,0,10*ROW('Water Data'!I82)))</f>
        <v/>
      </c>
      <c r="CJ88" s="271" t="str">
        <f ca="true">+IF(OFFSET('Water Data'!$I$29,0,10*ROW('Water Data'!I82))="","",OFFSET('Water Data'!$I$29,0,10*ROW('Water Data'!I82)))</f>
        <v/>
      </c>
      <c r="CK88" s="271" t="str">
        <f ca="true">+IF(OFFSET('Sanitation Data'!$D$28,0,10*ROW('Sanitation Data'!D82))="","",OFFSET('Sanitation Data'!$D$28,0,10*ROW('Sanitation Data'!D82)))</f>
        <v/>
      </c>
      <c r="CL88" s="271" t="str">
        <f ca="true">+IF(OFFSET('Sanitation Data'!$D$29,0,10*ROW('Sanitation Data'!D82))="","",OFFSET('Sanitation Data'!$D$29,0,10*ROW('Sanitation Data'!D82)))</f>
        <v/>
      </c>
      <c r="CM88" s="271" t="str">
        <f ca="true">+IF(OFFSET('Sanitation Data'!$D$30,0,10*ROW('Sanitation Data'!D82))="","",OFFSET('Sanitation Data'!$D$30,0,10*ROW('Sanitation Data'!D82)))</f>
        <v/>
      </c>
      <c r="CN88" s="271" t="str">
        <f ca="true">+IF(OFFSET('Sanitation Data'!$D$31,0,10*ROW('Sanitation Data'!D82))="","",OFFSET('Sanitation Data'!$D$31,0,10*ROW('Sanitation Data'!D82)))</f>
        <v/>
      </c>
      <c r="CO88" s="271" t="str">
        <f ca="true">+IF(OFFSET('Sanitation Data'!$D$32,0,10*ROW('Sanitation Data'!D82))="","",OFFSET('Sanitation Data'!$D$32,0,10*ROW('Sanitation Data'!D82)))</f>
        <v/>
      </c>
      <c r="CP88" s="271" t="str">
        <f ca="true">+IF(OFFSET('Sanitation Data'!$E$28,0,10*ROW('Sanitation Data'!E82))="","",OFFSET('Sanitation Data'!$E$28,0,10*ROW('Sanitation Data'!E82)))</f>
        <v/>
      </c>
      <c r="CQ88" s="271" t="str">
        <f ca="true">+IF(OFFSET('Sanitation Data'!$E$29,0,10*ROW('Sanitation Data'!E82))="","",OFFSET('Sanitation Data'!$E$29,0,10*ROW('Sanitation Data'!E82)))</f>
        <v/>
      </c>
      <c r="CR88" s="271" t="str">
        <f ca="true">+IF(OFFSET('Sanitation Data'!$E$30,0,10*ROW('Sanitation Data'!E82))="","",OFFSET('Sanitation Data'!$E$30,0,10*ROW('Sanitation Data'!E82)))</f>
        <v/>
      </c>
      <c r="CS88" s="271" t="str">
        <f ca="true">+IF(OFFSET('Sanitation Data'!$E$31,0,10*ROW('Sanitation Data'!E82))="","",OFFSET('Sanitation Data'!$E$31,0,10*ROW('Sanitation Data'!E82)))</f>
        <v/>
      </c>
      <c r="CT88" s="271" t="str">
        <f ca="true">+IF(OFFSET('Sanitation Data'!$E$32,0,10*ROW('Sanitation Data'!E82))="","",OFFSET('Sanitation Data'!$E$32,0,10*ROW('Sanitation Data'!E82)))</f>
        <v/>
      </c>
      <c r="CU88" s="271" t="str">
        <f ca="true">+IF(OFFSET('Sanitation Data'!$F$28,0,10*ROW('Sanitation Data'!F82))="","",OFFSET('Sanitation Data'!$F$28,0,10*ROW('Sanitation Data'!F82)))</f>
        <v/>
      </c>
      <c r="CV88" s="271" t="str">
        <f ca="true">+IF(OFFSET('Sanitation Data'!$F$29,0,10*ROW('Sanitation Data'!F82))="","",OFFSET('Sanitation Data'!$F$29,0,10*ROW('Sanitation Data'!F82)))</f>
        <v/>
      </c>
      <c r="CW88" s="271" t="str">
        <f ca="true">+IF(OFFSET('Sanitation Data'!$F$30,0,10*ROW('Sanitation Data'!F82))="","",OFFSET('Sanitation Data'!$F$30,0,10*ROW('Sanitation Data'!F82)))</f>
        <v/>
      </c>
      <c r="CX88" s="271" t="str">
        <f ca="true">+IF(OFFSET('Sanitation Data'!$F$31,0,10*ROW('Sanitation Data'!F82))="","",OFFSET('Sanitation Data'!$F$31,0,10*ROW('Sanitation Data'!F82)))</f>
        <v/>
      </c>
      <c r="CY88" s="271" t="str">
        <f ca="true">+IF(OFFSET('Sanitation Data'!$F$32,0,10*ROW('Sanitation Data'!F82))="","",OFFSET('Sanitation Data'!$F$32,0,10*ROW('Sanitation Data'!F82)))</f>
        <v/>
      </c>
      <c r="CZ88" s="271" t="str">
        <f ca="true">+IF(OFFSET('Sanitation Data'!$G$28,0,10*ROW('Sanitation Data'!G82))="","",OFFSET('Sanitation Data'!$G$28,0,10*ROW('Sanitation Data'!G82)))</f>
        <v/>
      </c>
      <c r="DA88" s="271" t="str">
        <f ca="true">+IF(OFFSET('Sanitation Data'!$G$29,0,10*ROW('Sanitation Data'!G82))="","",OFFSET('Sanitation Data'!$G$29,0,10*ROW('Sanitation Data'!G82)))</f>
        <v/>
      </c>
      <c r="DB88" s="271" t="str">
        <f ca="true">+IF(OFFSET('Sanitation Data'!$G$30,0,10*ROW('Sanitation Data'!G82))="","",OFFSET('Sanitation Data'!$G$30,0,10*ROW('Sanitation Data'!G82)))</f>
        <v/>
      </c>
      <c r="DC88" s="271" t="str">
        <f ca="true">+IF(OFFSET('Sanitation Data'!$G$31,0,10*ROW('Sanitation Data'!G82))="","",OFFSET('Sanitation Data'!$G$31,0,10*ROW('Sanitation Data'!G82)))</f>
        <v/>
      </c>
      <c r="DD88" s="271" t="str">
        <f ca="true">+IF(OFFSET('Sanitation Data'!$G$32,0,10*ROW('Sanitation Data'!G82))="","",OFFSET('Sanitation Data'!$G$32,0,10*ROW('Sanitation Data'!G82)))</f>
        <v/>
      </c>
      <c r="DE88" s="271" t="str">
        <f ca="true">+IF(OFFSET('Sanitation Data'!$H$28,0,10*ROW('Sanitation Data'!H82))="","",OFFSET('Sanitation Data'!$H$28,0,10*ROW('Sanitation Data'!H82)))</f>
        <v/>
      </c>
      <c r="DF88" s="271" t="str">
        <f ca="true">+IF(OFFSET('Sanitation Data'!$H$29,0,10*ROW('Sanitation Data'!H82))="","",OFFSET('Sanitation Data'!$H$29,0,10*ROW('Sanitation Data'!H82)))</f>
        <v/>
      </c>
      <c r="DG88" s="271" t="str">
        <f ca="true">+IF(OFFSET('Sanitation Data'!$H$30,0,10*ROW('Sanitation Data'!H82))="","",OFFSET('Sanitation Data'!$H$30,0,10*ROW('Sanitation Data'!H82)))</f>
        <v/>
      </c>
      <c r="DH88" s="271" t="str">
        <f ca="true">+IF(OFFSET('Sanitation Data'!$H$31,0,10*ROW('Sanitation Data'!H82))="","",OFFSET('Sanitation Data'!$H$31,0,10*ROW('Sanitation Data'!H82)))</f>
        <v/>
      </c>
      <c r="DI88" s="271" t="str">
        <f ca="true">+IF(OFFSET('Sanitation Data'!$H$32,0,10*ROW('Sanitation Data'!H82))="","",OFFSET('Sanitation Data'!$H$32,0,10*ROW('Sanitation Data'!H82)))</f>
        <v/>
      </c>
      <c r="DJ88" s="271" t="str">
        <f ca="true">+IF(OFFSET('Sanitation Data'!$I$28,0,10*ROW('Sanitation Data'!I82))="","",OFFSET('Sanitation Data'!$I$28,0,10*ROW('Sanitation Data'!I82)))</f>
        <v/>
      </c>
      <c r="DK88" s="271" t="str">
        <f ca="true">+IF(OFFSET('Sanitation Data'!$I$29,0,10*ROW('Sanitation Data'!I82))="","",OFFSET('Sanitation Data'!$I$29,0,10*ROW('Sanitation Data'!I82)))</f>
        <v/>
      </c>
      <c r="DL88" s="271" t="str">
        <f ca="true">+IF(OFFSET('Sanitation Data'!$I$30,0,10*ROW('Sanitation Data'!I82))="","",OFFSET('Sanitation Data'!$I$30,0,10*ROW('Sanitation Data'!I82)))</f>
        <v/>
      </c>
      <c r="DM88" s="271" t="str">
        <f ca="true">+IF(OFFSET('Sanitation Data'!$I$31,0,10*ROW('Sanitation Data'!I82))="","",OFFSET('Sanitation Data'!$I$31,0,10*ROW('Sanitation Data'!I82)))</f>
        <v/>
      </c>
      <c r="DN88" s="271" t="str">
        <f ca="true">+IF(OFFSET('Sanitation Data'!$I$32,0,10*ROW('Sanitation Data'!I82))="","",OFFSET('Sanitation Data'!$I$32,0,10*ROW('Sanitation Data'!I82)))</f>
        <v/>
      </c>
      <c r="DO88" s="271" t="str">
        <f ca="true">+IF(OFFSET('Hygiene Data'!$D$11,0,10*ROW('Hygiene Data'!D82))="","",OFFSET('Hygiene Data'!$D$11,0,10*ROW('Hygiene Data'!D82)))</f>
        <v/>
      </c>
      <c r="DP88" s="271" t="str">
        <f ca="true">+IF(OFFSET('Hygiene Data'!$D$12,0,10*ROW('Hygiene Data'!D82))="","",OFFSET('Hygiene Data'!$D$12,0,10*ROW('Hygiene Data'!D82)))</f>
        <v/>
      </c>
      <c r="DQ88" s="271" t="str">
        <f ca="true">+IF(OFFSET('Hygiene Data'!$D$13,0,10*ROW('Hygiene Data'!D82))="","",OFFSET('Hygiene Data'!$D$13,0,10*ROW('Hygiene Data'!D82)))</f>
        <v/>
      </c>
      <c r="DR88" s="271" t="str">
        <f ca="true">+IF(OFFSET('Hygiene Data'!$E$11,0,10*ROW('Hygiene Data'!E82))="","",OFFSET('Hygiene Data'!$E$11,0,10*ROW('Hygiene Data'!E82)))</f>
        <v/>
      </c>
      <c r="DS88" s="271" t="str">
        <f ca="true">+IF(OFFSET('Hygiene Data'!$E$12,0,10*ROW('Hygiene Data'!E82))="","",OFFSET('Hygiene Data'!$E$12,0,10*ROW('Hygiene Data'!E82)))</f>
        <v/>
      </c>
      <c r="DT88" s="271" t="str">
        <f ca="true">+IF(OFFSET('Hygiene Data'!$E$13,0,10*ROW('Hygiene Data'!E82))="","",OFFSET('Hygiene Data'!$E$13,0,10*ROW('Hygiene Data'!E82)))</f>
        <v/>
      </c>
      <c r="DU88" s="271" t="str">
        <f ca="true">+IF(OFFSET('Hygiene Data'!$F$11,0,10*ROW('Hygiene Data'!F82))="","",OFFSET('Hygiene Data'!$F$11,0,10*ROW('Hygiene Data'!F82)))</f>
        <v/>
      </c>
      <c r="DV88" s="271" t="str">
        <f ca="true">+IF(OFFSET('Hygiene Data'!$F$12,0,10*ROW('Hygiene Data'!F82))="","",OFFSET('Hygiene Data'!$F$12,0,10*ROW('Hygiene Data'!F82)))</f>
        <v/>
      </c>
      <c r="DW88" s="271" t="str">
        <f ca="true">+IF(OFFSET('Hygiene Data'!$F$13,0,10*ROW('Hygiene Data'!F82))="","",OFFSET('Hygiene Data'!$F$13,0,10*ROW('Hygiene Data'!F82)))</f>
        <v/>
      </c>
      <c r="DX88" s="271" t="str">
        <f ca="true">+IF(OFFSET('Hygiene Data'!$G$11,0,10*ROW('Hygiene Data'!G82))="","",OFFSET('Hygiene Data'!$G$11,0,10*ROW('Hygiene Data'!G82)))</f>
        <v/>
      </c>
      <c r="DY88" s="271" t="str">
        <f ca="true">+IF(OFFSET('Hygiene Data'!$G$12,0,10*ROW('Hygiene Data'!G82))="","",OFFSET('Hygiene Data'!$G$12,0,10*ROW('Hygiene Data'!G82)))</f>
        <v/>
      </c>
      <c r="DZ88" s="271" t="str">
        <f ca="true">+IF(OFFSET('Hygiene Data'!$G$13,0,10*ROW('Hygiene Data'!G82))="","",OFFSET('Hygiene Data'!$G$13,0,10*ROW('Hygiene Data'!G82)))</f>
        <v/>
      </c>
      <c r="EA88" s="271" t="str">
        <f ca="true">+IF(OFFSET('Hygiene Data'!$H$11,0,10*ROW('Hygiene Data'!H82))="","",OFFSET('Hygiene Data'!$H$11,0,10*ROW('Hygiene Data'!H82)))</f>
        <v/>
      </c>
      <c r="EB88" s="271" t="str">
        <f ca="true">+IF(OFFSET('Hygiene Data'!$H$12,0,10*ROW('Hygiene Data'!H82))="","",OFFSET('Hygiene Data'!$H$12,0,10*ROW('Hygiene Data'!H82)))</f>
        <v/>
      </c>
      <c r="EC88" s="271" t="str">
        <f ca="true">+IF(OFFSET('Hygiene Data'!$H$13,0,10*ROW('Hygiene Data'!H82))="","",OFFSET('Hygiene Data'!$H$13,0,10*ROW('Hygiene Data'!H82)))</f>
        <v/>
      </c>
      <c r="ED88" s="271" t="str">
        <f ca="true">+IF(OFFSET('Hygiene Data'!$I$11,0,10*ROW('Hygiene Data'!I82))="","",OFFSET('Hygiene Data'!$I$11,0,10*ROW('Hygiene Data'!I82)))</f>
        <v/>
      </c>
      <c r="EE88" s="271" t="str">
        <f ca="true">+IF(OFFSET('Hygiene Data'!$I$12,0,10*ROW('Hygiene Data'!I82))="","",OFFSET('Hygiene Data'!$I$12,0,10*ROW('Hygiene Data'!I82)))</f>
        <v/>
      </c>
      <c r="EF88" s="271" t="str">
        <f ca="true">+IF(OFFSET('Hygiene Data'!$I$13,0,10*ROW('Hygiene Data'!I82))="","",OFFSET('Hygiene Data'!$I$13,0,10*ROW('Hygiene Data'!I82)))</f>
        <v/>
      </c>
    </row>
    <row xmlns:x14ac="http://schemas.microsoft.com/office/spreadsheetml/2009/9/ac" r="89" x14ac:dyDescent="0.2">
      <c r="A89" s="35" t="str">
        <f ca="true">+IF(OFFSET('Water Data'!$B$2,0,10*ROW('Water Data'!E83))="","",OFFSET('Water Data'!$B$2,0,10*ROW('Water Data'!E83)))</f>
        <v/>
      </c>
      <c r="B89" s="35" t="str">
        <f ca="true">+IF(OFFSET('Water Data'!$C$2,0,10*ROW('Water Data'!F83))="","",OFFSET('Water Data'!$C$2,0,10*ROW('Water Data'!F83)))</f>
        <v/>
      </c>
      <c r="C89" s="327" t="str">
        <f t="shared" ca="true" si="1"/>
        <v/>
      </c>
      <c r="D89" s="91"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1"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1"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1"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1"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1"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1"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1"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1"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1"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1"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1"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1"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1"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1"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1"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1"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1"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2"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2"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2"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2"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2"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2"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2"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2"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2"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2"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2"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2"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2"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2"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2"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2"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2"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2"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2"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2"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2"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2"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2"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2"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2"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2"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2"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2"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2"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2"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3"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3"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3"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3"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3"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3"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3"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3"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3"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3"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3"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3"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3"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3"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3"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3"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3"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3"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1"/>
      <c r="BS89" s="271" t="str">
        <f ca="true">+IF(OFFSET('Water Data'!$D$27,0,10*ROW('Water Data'!D83))="","",OFFSET('Water Data'!$D$27,0,10*ROW('Water Data'!D83)))</f>
        <v/>
      </c>
      <c r="BT89" s="271" t="str">
        <f ca="true">+IF(OFFSET('Water Data'!$D$28,0,10*ROW('Water Data'!D83))="","",OFFSET('Water Data'!$D$28,0,10*ROW('Water Data'!D83)))</f>
        <v/>
      </c>
      <c r="BU89" s="271" t="str">
        <f ca="true">+IF(OFFSET('Water Data'!$D$29,0,10*ROW('Water Data'!D83))="","",OFFSET('Water Data'!$D$29,0,10*ROW('Water Data'!D83)))</f>
        <v/>
      </c>
      <c r="BV89" s="271" t="str">
        <f ca="true">+IF(OFFSET('Water Data'!$E$27,0,10*ROW('Water Data'!E83))="","",OFFSET('Water Data'!$E$27,0,10*ROW('Water Data'!E83)))</f>
        <v/>
      </c>
      <c r="BW89" s="271" t="str">
        <f ca="true">+IF(OFFSET('Water Data'!$E$28,0,10*ROW('Water Data'!E83))="","",OFFSET('Water Data'!$E$28,0,10*ROW('Water Data'!E83)))</f>
        <v/>
      </c>
      <c r="BX89" s="271" t="str">
        <f ca="true">+IF(OFFSET('Water Data'!$E$29,0,10*ROW('Water Data'!E83))="","",OFFSET('Water Data'!$E$29,0,10*ROW('Water Data'!E83)))</f>
        <v/>
      </c>
      <c r="BY89" s="271" t="str">
        <f ca="true">+IF(OFFSET('Water Data'!$F$27,0,10*ROW('Water Data'!F83))="","",OFFSET('Water Data'!$F$27,0,10*ROW('Water Data'!F83)))</f>
        <v/>
      </c>
      <c r="BZ89" s="271" t="str">
        <f ca="true">+IF(OFFSET('Water Data'!$F$28,0,10*ROW('Water Data'!F83))="","",OFFSET('Water Data'!$F$28,0,10*ROW('Water Data'!F83)))</f>
        <v/>
      </c>
      <c r="CA89" s="271" t="str">
        <f ca="true">+IF(OFFSET('Water Data'!$F$29,0,10*ROW('Water Data'!F83))="","",OFFSET('Water Data'!$F$29,0,10*ROW('Water Data'!F83)))</f>
        <v/>
      </c>
      <c r="CB89" s="271" t="str">
        <f ca="true">+IF(OFFSET('Water Data'!$G$27,0,10*ROW('Water Data'!G83))="","",OFFSET('Water Data'!$G$27,0,10*ROW('Water Data'!G83)))</f>
        <v/>
      </c>
      <c r="CC89" s="271" t="str">
        <f ca="true">+IF(OFFSET('Water Data'!$G$28,0,10*ROW('Water Data'!G83))="","",OFFSET('Water Data'!$G$28,0,10*ROW('Water Data'!G83)))</f>
        <v/>
      </c>
      <c r="CD89" s="271" t="str">
        <f ca="true">+IF(OFFSET('Water Data'!$G$29,0,10*ROW('Water Data'!G83))="","",OFFSET('Water Data'!$G$29,0,10*ROW('Water Data'!G83)))</f>
        <v/>
      </c>
      <c r="CE89" s="271" t="str">
        <f ca="true">+IF(OFFSET('Water Data'!$H$27,0,10*ROW('Water Data'!H83))="","",OFFSET('Water Data'!$H$27,0,10*ROW('Water Data'!H83)))</f>
        <v/>
      </c>
      <c r="CF89" s="271" t="str">
        <f ca="true">+IF(OFFSET('Water Data'!$H$28,0,10*ROW('Water Data'!H83))="","",OFFSET('Water Data'!$H$28,0,10*ROW('Water Data'!H83)))</f>
        <v/>
      </c>
      <c r="CG89" s="271" t="str">
        <f ca="true">+IF(OFFSET('Water Data'!$H$29,0,10*ROW('Water Data'!H83))="","",OFFSET('Water Data'!$H$29,0,10*ROW('Water Data'!H83)))</f>
        <v/>
      </c>
      <c r="CH89" s="271" t="str">
        <f ca="true">+IF(OFFSET('Water Data'!$I$27,0,10*ROW('Water Data'!I83))="","",OFFSET('Water Data'!$I$27,0,10*ROW('Water Data'!I83)))</f>
        <v/>
      </c>
      <c r="CI89" s="271" t="str">
        <f ca="true">+IF(OFFSET('Water Data'!$I$28,0,10*ROW('Water Data'!I83))="","",OFFSET('Water Data'!$I$28,0,10*ROW('Water Data'!I83)))</f>
        <v/>
      </c>
      <c r="CJ89" s="271" t="str">
        <f ca="true">+IF(OFFSET('Water Data'!$I$29,0,10*ROW('Water Data'!I83))="","",OFFSET('Water Data'!$I$29,0,10*ROW('Water Data'!I83)))</f>
        <v/>
      </c>
      <c r="CK89" s="271" t="str">
        <f ca="true">+IF(OFFSET('Sanitation Data'!$D$28,0,10*ROW('Sanitation Data'!D83))="","",OFFSET('Sanitation Data'!$D$28,0,10*ROW('Sanitation Data'!D83)))</f>
        <v/>
      </c>
      <c r="CL89" s="271" t="str">
        <f ca="true">+IF(OFFSET('Sanitation Data'!$D$29,0,10*ROW('Sanitation Data'!D83))="","",OFFSET('Sanitation Data'!$D$29,0,10*ROW('Sanitation Data'!D83)))</f>
        <v/>
      </c>
      <c r="CM89" s="271" t="str">
        <f ca="true">+IF(OFFSET('Sanitation Data'!$D$30,0,10*ROW('Sanitation Data'!D83))="","",OFFSET('Sanitation Data'!$D$30,0,10*ROW('Sanitation Data'!D83)))</f>
        <v/>
      </c>
      <c r="CN89" s="271" t="str">
        <f ca="true">+IF(OFFSET('Sanitation Data'!$D$31,0,10*ROW('Sanitation Data'!D83))="","",OFFSET('Sanitation Data'!$D$31,0,10*ROW('Sanitation Data'!D83)))</f>
        <v/>
      </c>
      <c r="CO89" s="271" t="str">
        <f ca="true">+IF(OFFSET('Sanitation Data'!$D$32,0,10*ROW('Sanitation Data'!D83))="","",OFFSET('Sanitation Data'!$D$32,0,10*ROW('Sanitation Data'!D83)))</f>
        <v/>
      </c>
      <c r="CP89" s="271" t="str">
        <f ca="true">+IF(OFFSET('Sanitation Data'!$E$28,0,10*ROW('Sanitation Data'!E83))="","",OFFSET('Sanitation Data'!$E$28,0,10*ROW('Sanitation Data'!E83)))</f>
        <v/>
      </c>
      <c r="CQ89" s="271" t="str">
        <f ca="true">+IF(OFFSET('Sanitation Data'!$E$29,0,10*ROW('Sanitation Data'!E83))="","",OFFSET('Sanitation Data'!$E$29,0,10*ROW('Sanitation Data'!E83)))</f>
        <v/>
      </c>
      <c r="CR89" s="271" t="str">
        <f ca="true">+IF(OFFSET('Sanitation Data'!$E$30,0,10*ROW('Sanitation Data'!E83))="","",OFFSET('Sanitation Data'!$E$30,0,10*ROW('Sanitation Data'!E83)))</f>
        <v/>
      </c>
      <c r="CS89" s="271" t="str">
        <f ca="true">+IF(OFFSET('Sanitation Data'!$E$31,0,10*ROW('Sanitation Data'!E83))="","",OFFSET('Sanitation Data'!$E$31,0,10*ROW('Sanitation Data'!E83)))</f>
        <v/>
      </c>
      <c r="CT89" s="271" t="str">
        <f ca="true">+IF(OFFSET('Sanitation Data'!$E$32,0,10*ROW('Sanitation Data'!E83))="","",OFFSET('Sanitation Data'!$E$32,0,10*ROW('Sanitation Data'!E83)))</f>
        <v/>
      </c>
      <c r="CU89" s="271" t="str">
        <f ca="true">+IF(OFFSET('Sanitation Data'!$F$28,0,10*ROW('Sanitation Data'!F83))="","",OFFSET('Sanitation Data'!$F$28,0,10*ROW('Sanitation Data'!F83)))</f>
        <v/>
      </c>
      <c r="CV89" s="271" t="str">
        <f ca="true">+IF(OFFSET('Sanitation Data'!$F$29,0,10*ROW('Sanitation Data'!F83))="","",OFFSET('Sanitation Data'!$F$29,0,10*ROW('Sanitation Data'!F83)))</f>
        <v/>
      </c>
      <c r="CW89" s="271" t="str">
        <f ca="true">+IF(OFFSET('Sanitation Data'!$F$30,0,10*ROW('Sanitation Data'!F83))="","",OFFSET('Sanitation Data'!$F$30,0,10*ROW('Sanitation Data'!F83)))</f>
        <v/>
      </c>
      <c r="CX89" s="271" t="str">
        <f ca="true">+IF(OFFSET('Sanitation Data'!$F$31,0,10*ROW('Sanitation Data'!F83))="","",OFFSET('Sanitation Data'!$F$31,0,10*ROW('Sanitation Data'!F83)))</f>
        <v/>
      </c>
      <c r="CY89" s="271" t="str">
        <f ca="true">+IF(OFFSET('Sanitation Data'!$F$32,0,10*ROW('Sanitation Data'!F83))="","",OFFSET('Sanitation Data'!$F$32,0,10*ROW('Sanitation Data'!F83)))</f>
        <v/>
      </c>
      <c r="CZ89" s="271" t="str">
        <f ca="true">+IF(OFFSET('Sanitation Data'!$G$28,0,10*ROW('Sanitation Data'!G83))="","",OFFSET('Sanitation Data'!$G$28,0,10*ROW('Sanitation Data'!G83)))</f>
        <v/>
      </c>
      <c r="DA89" s="271" t="str">
        <f ca="true">+IF(OFFSET('Sanitation Data'!$G$29,0,10*ROW('Sanitation Data'!G83))="","",OFFSET('Sanitation Data'!$G$29,0,10*ROW('Sanitation Data'!G83)))</f>
        <v/>
      </c>
      <c r="DB89" s="271" t="str">
        <f ca="true">+IF(OFFSET('Sanitation Data'!$G$30,0,10*ROW('Sanitation Data'!G83))="","",OFFSET('Sanitation Data'!$G$30,0,10*ROW('Sanitation Data'!G83)))</f>
        <v/>
      </c>
      <c r="DC89" s="271" t="str">
        <f ca="true">+IF(OFFSET('Sanitation Data'!$G$31,0,10*ROW('Sanitation Data'!G83))="","",OFFSET('Sanitation Data'!$G$31,0,10*ROW('Sanitation Data'!G83)))</f>
        <v/>
      </c>
      <c r="DD89" s="271" t="str">
        <f ca="true">+IF(OFFSET('Sanitation Data'!$G$32,0,10*ROW('Sanitation Data'!G83))="","",OFFSET('Sanitation Data'!$G$32,0,10*ROW('Sanitation Data'!G83)))</f>
        <v/>
      </c>
      <c r="DE89" s="271" t="str">
        <f ca="true">+IF(OFFSET('Sanitation Data'!$H$28,0,10*ROW('Sanitation Data'!H83))="","",OFFSET('Sanitation Data'!$H$28,0,10*ROW('Sanitation Data'!H83)))</f>
        <v/>
      </c>
      <c r="DF89" s="271" t="str">
        <f ca="true">+IF(OFFSET('Sanitation Data'!$H$29,0,10*ROW('Sanitation Data'!H83))="","",OFFSET('Sanitation Data'!$H$29,0,10*ROW('Sanitation Data'!H83)))</f>
        <v/>
      </c>
      <c r="DG89" s="271" t="str">
        <f ca="true">+IF(OFFSET('Sanitation Data'!$H$30,0,10*ROW('Sanitation Data'!H83))="","",OFFSET('Sanitation Data'!$H$30,0,10*ROW('Sanitation Data'!H83)))</f>
        <v/>
      </c>
      <c r="DH89" s="271" t="str">
        <f ca="true">+IF(OFFSET('Sanitation Data'!$H$31,0,10*ROW('Sanitation Data'!H83))="","",OFFSET('Sanitation Data'!$H$31,0,10*ROW('Sanitation Data'!H83)))</f>
        <v/>
      </c>
      <c r="DI89" s="271" t="str">
        <f ca="true">+IF(OFFSET('Sanitation Data'!$H$32,0,10*ROW('Sanitation Data'!H83))="","",OFFSET('Sanitation Data'!$H$32,0,10*ROW('Sanitation Data'!H83)))</f>
        <v/>
      </c>
      <c r="DJ89" s="271" t="str">
        <f ca="true">+IF(OFFSET('Sanitation Data'!$I$28,0,10*ROW('Sanitation Data'!I83))="","",OFFSET('Sanitation Data'!$I$28,0,10*ROW('Sanitation Data'!I83)))</f>
        <v/>
      </c>
      <c r="DK89" s="271" t="str">
        <f ca="true">+IF(OFFSET('Sanitation Data'!$I$29,0,10*ROW('Sanitation Data'!I83))="","",OFFSET('Sanitation Data'!$I$29,0,10*ROW('Sanitation Data'!I83)))</f>
        <v/>
      </c>
      <c r="DL89" s="271" t="str">
        <f ca="true">+IF(OFFSET('Sanitation Data'!$I$30,0,10*ROW('Sanitation Data'!I83))="","",OFFSET('Sanitation Data'!$I$30,0,10*ROW('Sanitation Data'!I83)))</f>
        <v/>
      </c>
      <c r="DM89" s="271" t="str">
        <f ca="true">+IF(OFFSET('Sanitation Data'!$I$31,0,10*ROW('Sanitation Data'!I83))="","",OFFSET('Sanitation Data'!$I$31,0,10*ROW('Sanitation Data'!I83)))</f>
        <v/>
      </c>
      <c r="DN89" s="271" t="str">
        <f ca="true">+IF(OFFSET('Sanitation Data'!$I$32,0,10*ROW('Sanitation Data'!I83))="","",OFFSET('Sanitation Data'!$I$32,0,10*ROW('Sanitation Data'!I83)))</f>
        <v/>
      </c>
      <c r="DO89" s="271" t="str">
        <f ca="true">+IF(OFFSET('Hygiene Data'!$D$11,0,10*ROW('Hygiene Data'!D83))="","",OFFSET('Hygiene Data'!$D$11,0,10*ROW('Hygiene Data'!D83)))</f>
        <v/>
      </c>
      <c r="DP89" s="271" t="str">
        <f ca="true">+IF(OFFSET('Hygiene Data'!$D$12,0,10*ROW('Hygiene Data'!D83))="","",OFFSET('Hygiene Data'!$D$12,0,10*ROW('Hygiene Data'!D83)))</f>
        <v/>
      </c>
      <c r="DQ89" s="271" t="str">
        <f ca="true">+IF(OFFSET('Hygiene Data'!$D$13,0,10*ROW('Hygiene Data'!D83))="","",OFFSET('Hygiene Data'!$D$13,0,10*ROW('Hygiene Data'!D83)))</f>
        <v/>
      </c>
      <c r="DR89" s="271" t="str">
        <f ca="true">+IF(OFFSET('Hygiene Data'!$E$11,0,10*ROW('Hygiene Data'!E83))="","",OFFSET('Hygiene Data'!$E$11,0,10*ROW('Hygiene Data'!E83)))</f>
        <v/>
      </c>
      <c r="DS89" s="271" t="str">
        <f ca="true">+IF(OFFSET('Hygiene Data'!$E$12,0,10*ROW('Hygiene Data'!E83))="","",OFFSET('Hygiene Data'!$E$12,0,10*ROW('Hygiene Data'!E83)))</f>
        <v/>
      </c>
      <c r="DT89" s="271" t="str">
        <f ca="true">+IF(OFFSET('Hygiene Data'!$E$13,0,10*ROW('Hygiene Data'!E83))="","",OFFSET('Hygiene Data'!$E$13,0,10*ROW('Hygiene Data'!E83)))</f>
        <v/>
      </c>
      <c r="DU89" s="271" t="str">
        <f ca="true">+IF(OFFSET('Hygiene Data'!$F$11,0,10*ROW('Hygiene Data'!F83))="","",OFFSET('Hygiene Data'!$F$11,0,10*ROW('Hygiene Data'!F83)))</f>
        <v/>
      </c>
      <c r="DV89" s="271" t="str">
        <f ca="true">+IF(OFFSET('Hygiene Data'!$F$12,0,10*ROW('Hygiene Data'!F83))="","",OFFSET('Hygiene Data'!$F$12,0,10*ROW('Hygiene Data'!F83)))</f>
        <v/>
      </c>
      <c r="DW89" s="271" t="str">
        <f ca="true">+IF(OFFSET('Hygiene Data'!$F$13,0,10*ROW('Hygiene Data'!F83))="","",OFFSET('Hygiene Data'!$F$13,0,10*ROW('Hygiene Data'!F83)))</f>
        <v/>
      </c>
      <c r="DX89" s="271" t="str">
        <f ca="true">+IF(OFFSET('Hygiene Data'!$G$11,0,10*ROW('Hygiene Data'!G83))="","",OFFSET('Hygiene Data'!$G$11,0,10*ROW('Hygiene Data'!G83)))</f>
        <v/>
      </c>
      <c r="DY89" s="271" t="str">
        <f ca="true">+IF(OFFSET('Hygiene Data'!$G$12,0,10*ROW('Hygiene Data'!G83))="","",OFFSET('Hygiene Data'!$G$12,0,10*ROW('Hygiene Data'!G83)))</f>
        <v/>
      </c>
      <c r="DZ89" s="271" t="str">
        <f ca="true">+IF(OFFSET('Hygiene Data'!$G$13,0,10*ROW('Hygiene Data'!G83))="","",OFFSET('Hygiene Data'!$G$13,0,10*ROW('Hygiene Data'!G83)))</f>
        <v/>
      </c>
      <c r="EA89" s="271" t="str">
        <f ca="true">+IF(OFFSET('Hygiene Data'!$H$11,0,10*ROW('Hygiene Data'!H83))="","",OFFSET('Hygiene Data'!$H$11,0,10*ROW('Hygiene Data'!H83)))</f>
        <v/>
      </c>
      <c r="EB89" s="271" t="str">
        <f ca="true">+IF(OFFSET('Hygiene Data'!$H$12,0,10*ROW('Hygiene Data'!H83))="","",OFFSET('Hygiene Data'!$H$12,0,10*ROW('Hygiene Data'!H83)))</f>
        <v/>
      </c>
      <c r="EC89" s="271" t="str">
        <f ca="true">+IF(OFFSET('Hygiene Data'!$H$13,0,10*ROW('Hygiene Data'!H83))="","",OFFSET('Hygiene Data'!$H$13,0,10*ROW('Hygiene Data'!H83)))</f>
        <v/>
      </c>
      <c r="ED89" s="271" t="str">
        <f ca="true">+IF(OFFSET('Hygiene Data'!$I$11,0,10*ROW('Hygiene Data'!I83))="","",OFFSET('Hygiene Data'!$I$11,0,10*ROW('Hygiene Data'!I83)))</f>
        <v/>
      </c>
      <c r="EE89" s="271" t="str">
        <f ca="true">+IF(OFFSET('Hygiene Data'!$I$12,0,10*ROW('Hygiene Data'!I83))="","",OFFSET('Hygiene Data'!$I$12,0,10*ROW('Hygiene Data'!I83)))</f>
        <v/>
      </c>
      <c r="EF89" s="271" t="str">
        <f ca="true">+IF(OFFSET('Hygiene Data'!$I$13,0,10*ROW('Hygiene Data'!I83))="","",OFFSET('Hygiene Data'!$I$13,0,10*ROW('Hygiene Data'!I83)))</f>
        <v/>
      </c>
    </row>
    <row xmlns:x14ac="http://schemas.microsoft.com/office/spreadsheetml/2009/9/ac" r="90" x14ac:dyDescent="0.2">
      <c r="A90" s="35" t="str">
        <f ca="true">+IF(OFFSET('Water Data'!$B$2,0,10*ROW('Water Data'!E84))="","",OFFSET('Water Data'!$B$2,0,10*ROW('Water Data'!E84)))</f>
        <v/>
      </c>
      <c r="B90" s="35" t="str">
        <f ca="true">+IF(OFFSET('Water Data'!$C$2,0,10*ROW('Water Data'!F84))="","",OFFSET('Water Data'!$C$2,0,10*ROW('Water Data'!F84)))</f>
        <v/>
      </c>
      <c r="C90" s="327" t="str">
        <f t="shared" ca="true" si="1"/>
        <v/>
      </c>
      <c r="D90" s="91"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1"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1"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1"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1"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1"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1"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1"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1"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1"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1"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1"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1"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1"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1"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1"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1"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1"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2"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2"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2"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2"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2"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2"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2"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2"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2"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2"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2"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2"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2"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2"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2"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2"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2"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2"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2"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2"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2"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2"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2"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2"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2"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2"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2"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2"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2"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2"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3"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3"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3"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3"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3"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3"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3"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3"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3"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3"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3"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3"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3"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3"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3"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3"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3"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3"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1"/>
      <c r="BS90" s="271" t="str">
        <f ca="true">+IF(OFFSET('Water Data'!$D$27,0,10*ROW('Water Data'!D84))="","",OFFSET('Water Data'!$D$27,0,10*ROW('Water Data'!D84)))</f>
        <v/>
      </c>
      <c r="BT90" s="271" t="str">
        <f ca="true">+IF(OFFSET('Water Data'!$D$28,0,10*ROW('Water Data'!D84))="","",OFFSET('Water Data'!$D$28,0,10*ROW('Water Data'!D84)))</f>
        <v/>
      </c>
      <c r="BU90" s="271" t="str">
        <f ca="true">+IF(OFFSET('Water Data'!$D$29,0,10*ROW('Water Data'!D84))="","",OFFSET('Water Data'!$D$29,0,10*ROW('Water Data'!D84)))</f>
        <v/>
      </c>
      <c r="BV90" s="271" t="str">
        <f ca="true">+IF(OFFSET('Water Data'!$E$27,0,10*ROW('Water Data'!E84))="","",OFFSET('Water Data'!$E$27,0,10*ROW('Water Data'!E84)))</f>
        <v/>
      </c>
      <c r="BW90" s="271" t="str">
        <f ca="true">+IF(OFFSET('Water Data'!$E$28,0,10*ROW('Water Data'!E84))="","",OFFSET('Water Data'!$E$28,0,10*ROW('Water Data'!E84)))</f>
        <v/>
      </c>
      <c r="BX90" s="271" t="str">
        <f ca="true">+IF(OFFSET('Water Data'!$E$29,0,10*ROW('Water Data'!E84))="","",OFFSET('Water Data'!$E$29,0,10*ROW('Water Data'!E84)))</f>
        <v/>
      </c>
      <c r="BY90" s="271" t="str">
        <f ca="true">+IF(OFFSET('Water Data'!$F$27,0,10*ROW('Water Data'!F84))="","",OFFSET('Water Data'!$F$27,0,10*ROW('Water Data'!F84)))</f>
        <v/>
      </c>
      <c r="BZ90" s="271" t="str">
        <f ca="true">+IF(OFFSET('Water Data'!$F$28,0,10*ROW('Water Data'!F84))="","",OFFSET('Water Data'!$F$28,0,10*ROW('Water Data'!F84)))</f>
        <v/>
      </c>
      <c r="CA90" s="271" t="str">
        <f ca="true">+IF(OFFSET('Water Data'!$F$29,0,10*ROW('Water Data'!F84))="","",OFFSET('Water Data'!$F$29,0,10*ROW('Water Data'!F84)))</f>
        <v/>
      </c>
      <c r="CB90" s="271" t="str">
        <f ca="true">+IF(OFFSET('Water Data'!$G$27,0,10*ROW('Water Data'!G84))="","",OFFSET('Water Data'!$G$27,0,10*ROW('Water Data'!G84)))</f>
        <v/>
      </c>
      <c r="CC90" s="271" t="str">
        <f ca="true">+IF(OFFSET('Water Data'!$G$28,0,10*ROW('Water Data'!G84))="","",OFFSET('Water Data'!$G$28,0,10*ROW('Water Data'!G84)))</f>
        <v/>
      </c>
      <c r="CD90" s="271" t="str">
        <f ca="true">+IF(OFFSET('Water Data'!$G$29,0,10*ROW('Water Data'!G84))="","",OFFSET('Water Data'!$G$29,0,10*ROW('Water Data'!G84)))</f>
        <v/>
      </c>
      <c r="CE90" s="271" t="str">
        <f ca="true">+IF(OFFSET('Water Data'!$H$27,0,10*ROW('Water Data'!H84))="","",OFFSET('Water Data'!$H$27,0,10*ROW('Water Data'!H84)))</f>
        <v/>
      </c>
      <c r="CF90" s="271" t="str">
        <f ca="true">+IF(OFFSET('Water Data'!$H$28,0,10*ROW('Water Data'!H84))="","",OFFSET('Water Data'!$H$28,0,10*ROW('Water Data'!H84)))</f>
        <v/>
      </c>
      <c r="CG90" s="271" t="str">
        <f ca="true">+IF(OFFSET('Water Data'!$H$29,0,10*ROW('Water Data'!H84))="","",OFFSET('Water Data'!$H$29,0,10*ROW('Water Data'!H84)))</f>
        <v/>
      </c>
      <c r="CH90" s="271" t="str">
        <f ca="true">+IF(OFFSET('Water Data'!$I$27,0,10*ROW('Water Data'!I84))="","",OFFSET('Water Data'!$I$27,0,10*ROW('Water Data'!I84)))</f>
        <v/>
      </c>
      <c r="CI90" s="271" t="str">
        <f ca="true">+IF(OFFSET('Water Data'!$I$28,0,10*ROW('Water Data'!I84))="","",OFFSET('Water Data'!$I$28,0,10*ROW('Water Data'!I84)))</f>
        <v/>
      </c>
      <c r="CJ90" s="271" t="str">
        <f ca="true">+IF(OFFSET('Water Data'!$I$29,0,10*ROW('Water Data'!I84))="","",OFFSET('Water Data'!$I$29,0,10*ROW('Water Data'!I84)))</f>
        <v/>
      </c>
      <c r="CK90" s="271" t="str">
        <f ca="true">+IF(OFFSET('Sanitation Data'!$D$28,0,10*ROW('Sanitation Data'!D84))="","",OFFSET('Sanitation Data'!$D$28,0,10*ROW('Sanitation Data'!D84)))</f>
        <v/>
      </c>
      <c r="CL90" s="271" t="str">
        <f ca="true">+IF(OFFSET('Sanitation Data'!$D$29,0,10*ROW('Sanitation Data'!D84))="","",OFFSET('Sanitation Data'!$D$29,0,10*ROW('Sanitation Data'!D84)))</f>
        <v/>
      </c>
      <c r="CM90" s="271" t="str">
        <f ca="true">+IF(OFFSET('Sanitation Data'!$D$30,0,10*ROW('Sanitation Data'!D84))="","",OFFSET('Sanitation Data'!$D$30,0,10*ROW('Sanitation Data'!D84)))</f>
        <v/>
      </c>
      <c r="CN90" s="271" t="str">
        <f ca="true">+IF(OFFSET('Sanitation Data'!$D$31,0,10*ROW('Sanitation Data'!D84))="","",OFFSET('Sanitation Data'!$D$31,0,10*ROW('Sanitation Data'!D84)))</f>
        <v/>
      </c>
      <c r="CO90" s="271" t="str">
        <f ca="true">+IF(OFFSET('Sanitation Data'!$D$32,0,10*ROW('Sanitation Data'!D84))="","",OFFSET('Sanitation Data'!$D$32,0,10*ROW('Sanitation Data'!D84)))</f>
        <v/>
      </c>
      <c r="CP90" s="271" t="str">
        <f ca="true">+IF(OFFSET('Sanitation Data'!$E$28,0,10*ROW('Sanitation Data'!E84))="","",OFFSET('Sanitation Data'!$E$28,0,10*ROW('Sanitation Data'!E84)))</f>
        <v/>
      </c>
      <c r="CQ90" s="271" t="str">
        <f ca="true">+IF(OFFSET('Sanitation Data'!$E$29,0,10*ROW('Sanitation Data'!E84))="","",OFFSET('Sanitation Data'!$E$29,0,10*ROW('Sanitation Data'!E84)))</f>
        <v/>
      </c>
      <c r="CR90" s="271" t="str">
        <f ca="true">+IF(OFFSET('Sanitation Data'!$E$30,0,10*ROW('Sanitation Data'!E84))="","",OFFSET('Sanitation Data'!$E$30,0,10*ROW('Sanitation Data'!E84)))</f>
        <v/>
      </c>
      <c r="CS90" s="271" t="str">
        <f ca="true">+IF(OFFSET('Sanitation Data'!$E$31,0,10*ROW('Sanitation Data'!E84))="","",OFFSET('Sanitation Data'!$E$31,0,10*ROW('Sanitation Data'!E84)))</f>
        <v/>
      </c>
      <c r="CT90" s="271" t="str">
        <f ca="true">+IF(OFFSET('Sanitation Data'!$E$32,0,10*ROW('Sanitation Data'!E84))="","",OFFSET('Sanitation Data'!$E$32,0,10*ROW('Sanitation Data'!E84)))</f>
        <v/>
      </c>
      <c r="CU90" s="271" t="str">
        <f ca="true">+IF(OFFSET('Sanitation Data'!$F$28,0,10*ROW('Sanitation Data'!F84))="","",OFFSET('Sanitation Data'!$F$28,0,10*ROW('Sanitation Data'!F84)))</f>
        <v/>
      </c>
      <c r="CV90" s="271" t="str">
        <f ca="true">+IF(OFFSET('Sanitation Data'!$F$29,0,10*ROW('Sanitation Data'!F84))="","",OFFSET('Sanitation Data'!$F$29,0,10*ROW('Sanitation Data'!F84)))</f>
        <v/>
      </c>
      <c r="CW90" s="271" t="str">
        <f ca="true">+IF(OFFSET('Sanitation Data'!$F$30,0,10*ROW('Sanitation Data'!F84))="","",OFFSET('Sanitation Data'!$F$30,0,10*ROW('Sanitation Data'!F84)))</f>
        <v/>
      </c>
      <c r="CX90" s="271" t="str">
        <f ca="true">+IF(OFFSET('Sanitation Data'!$F$31,0,10*ROW('Sanitation Data'!F84))="","",OFFSET('Sanitation Data'!$F$31,0,10*ROW('Sanitation Data'!F84)))</f>
        <v/>
      </c>
      <c r="CY90" s="271" t="str">
        <f ca="true">+IF(OFFSET('Sanitation Data'!$F$32,0,10*ROW('Sanitation Data'!F84))="","",OFFSET('Sanitation Data'!$F$32,0,10*ROW('Sanitation Data'!F84)))</f>
        <v/>
      </c>
      <c r="CZ90" s="271" t="str">
        <f ca="true">+IF(OFFSET('Sanitation Data'!$G$28,0,10*ROW('Sanitation Data'!G84))="","",OFFSET('Sanitation Data'!$G$28,0,10*ROW('Sanitation Data'!G84)))</f>
        <v/>
      </c>
      <c r="DA90" s="271" t="str">
        <f ca="true">+IF(OFFSET('Sanitation Data'!$G$29,0,10*ROW('Sanitation Data'!G84))="","",OFFSET('Sanitation Data'!$G$29,0,10*ROW('Sanitation Data'!G84)))</f>
        <v/>
      </c>
      <c r="DB90" s="271" t="str">
        <f ca="true">+IF(OFFSET('Sanitation Data'!$G$30,0,10*ROW('Sanitation Data'!G84))="","",OFFSET('Sanitation Data'!$G$30,0,10*ROW('Sanitation Data'!G84)))</f>
        <v/>
      </c>
      <c r="DC90" s="271" t="str">
        <f ca="true">+IF(OFFSET('Sanitation Data'!$G$31,0,10*ROW('Sanitation Data'!G84))="","",OFFSET('Sanitation Data'!$G$31,0,10*ROW('Sanitation Data'!G84)))</f>
        <v/>
      </c>
      <c r="DD90" s="271" t="str">
        <f ca="true">+IF(OFFSET('Sanitation Data'!$G$32,0,10*ROW('Sanitation Data'!G84))="","",OFFSET('Sanitation Data'!$G$32,0,10*ROW('Sanitation Data'!G84)))</f>
        <v/>
      </c>
      <c r="DE90" s="271" t="str">
        <f ca="true">+IF(OFFSET('Sanitation Data'!$H$28,0,10*ROW('Sanitation Data'!H84))="","",OFFSET('Sanitation Data'!$H$28,0,10*ROW('Sanitation Data'!H84)))</f>
        <v/>
      </c>
      <c r="DF90" s="271" t="str">
        <f ca="true">+IF(OFFSET('Sanitation Data'!$H$29,0,10*ROW('Sanitation Data'!H84))="","",OFFSET('Sanitation Data'!$H$29,0,10*ROW('Sanitation Data'!H84)))</f>
        <v/>
      </c>
      <c r="DG90" s="271" t="str">
        <f ca="true">+IF(OFFSET('Sanitation Data'!$H$30,0,10*ROW('Sanitation Data'!H84))="","",OFFSET('Sanitation Data'!$H$30,0,10*ROW('Sanitation Data'!H84)))</f>
        <v/>
      </c>
      <c r="DH90" s="271" t="str">
        <f ca="true">+IF(OFFSET('Sanitation Data'!$H$31,0,10*ROW('Sanitation Data'!H84))="","",OFFSET('Sanitation Data'!$H$31,0,10*ROW('Sanitation Data'!H84)))</f>
        <v/>
      </c>
      <c r="DI90" s="271" t="str">
        <f ca="true">+IF(OFFSET('Sanitation Data'!$H$32,0,10*ROW('Sanitation Data'!H84))="","",OFFSET('Sanitation Data'!$H$32,0,10*ROW('Sanitation Data'!H84)))</f>
        <v/>
      </c>
      <c r="DJ90" s="271" t="str">
        <f ca="true">+IF(OFFSET('Sanitation Data'!$I$28,0,10*ROW('Sanitation Data'!I84))="","",OFFSET('Sanitation Data'!$I$28,0,10*ROW('Sanitation Data'!I84)))</f>
        <v/>
      </c>
      <c r="DK90" s="271" t="str">
        <f ca="true">+IF(OFFSET('Sanitation Data'!$I$29,0,10*ROW('Sanitation Data'!I84))="","",OFFSET('Sanitation Data'!$I$29,0,10*ROW('Sanitation Data'!I84)))</f>
        <v/>
      </c>
      <c r="DL90" s="271" t="str">
        <f ca="true">+IF(OFFSET('Sanitation Data'!$I$30,0,10*ROW('Sanitation Data'!I84))="","",OFFSET('Sanitation Data'!$I$30,0,10*ROW('Sanitation Data'!I84)))</f>
        <v/>
      </c>
      <c r="DM90" s="271" t="str">
        <f ca="true">+IF(OFFSET('Sanitation Data'!$I$31,0,10*ROW('Sanitation Data'!I84))="","",OFFSET('Sanitation Data'!$I$31,0,10*ROW('Sanitation Data'!I84)))</f>
        <v/>
      </c>
      <c r="DN90" s="271" t="str">
        <f ca="true">+IF(OFFSET('Sanitation Data'!$I$32,0,10*ROW('Sanitation Data'!I84))="","",OFFSET('Sanitation Data'!$I$32,0,10*ROW('Sanitation Data'!I84)))</f>
        <v/>
      </c>
      <c r="DO90" s="271" t="str">
        <f ca="true">+IF(OFFSET('Hygiene Data'!$D$11,0,10*ROW('Hygiene Data'!D84))="","",OFFSET('Hygiene Data'!$D$11,0,10*ROW('Hygiene Data'!D84)))</f>
        <v/>
      </c>
      <c r="DP90" s="271" t="str">
        <f ca="true">+IF(OFFSET('Hygiene Data'!$D$12,0,10*ROW('Hygiene Data'!D84))="","",OFFSET('Hygiene Data'!$D$12,0,10*ROW('Hygiene Data'!D84)))</f>
        <v/>
      </c>
      <c r="DQ90" s="271" t="str">
        <f ca="true">+IF(OFFSET('Hygiene Data'!$D$13,0,10*ROW('Hygiene Data'!D84))="","",OFFSET('Hygiene Data'!$D$13,0,10*ROW('Hygiene Data'!D84)))</f>
        <v/>
      </c>
      <c r="DR90" s="271" t="str">
        <f ca="true">+IF(OFFSET('Hygiene Data'!$E$11,0,10*ROW('Hygiene Data'!E84))="","",OFFSET('Hygiene Data'!$E$11,0,10*ROW('Hygiene Data'!E84)))</f>
        <v/>
      </c>
      <c r="DS90" s="271" t="str">
        <f ca="true">+IF(OFFSET('Hygiene Data'!$E$12,0,10*ROW('Hygiene Data'!E84))="","",OFFSET('Hygiene Data'!$E$12,0,10*ROW('Hygiene Data'!E84)))</f>
        <v/>
      </c>
      <c r="DT90" s="271" t="str">
        <f ca="true">+IF(OFFSET('Hygiene Data'!$E$13,0,10*ROW('Hygiene Data'!E84))="","",OFFSET('Hygiene Data'!$E$13,0,10*ROW('Hygiene Data'!E84)))</f>
        <v/>
      </c>
      <c r="DU90" s="271" t="str">
        <f ca="true">+IF(OFFSET('Hygiene Data'!$F$11,0,10*ROW('Hygiene Data'!F84))="","",OFFSET('Hygiene Data'!$F$11,0,10*ROW('Hygiene Data'!F84)))</f>
        <v/>
      </c>
      <c r="DV90" s="271" t="str">
        <f ca="true">+IF(OFFSET('Hygiene Data'!$F$12,0,10*ROW('Hygiene Data'!F84))="","",OFFSET('Hygiene Data'!$F$12,0,10*ROW('Hygiene Data'!F84)))</f>
        <v/>
      </c>
      <c r="DW90" s="271" t="str">
        <f ca="true">+IF(OFFSET('Hygiene Data'!$F$13,0,10*ROW('Hygiene Data'!F84))="","",OFFSET('Hygiene Data'!$F$13,0,10*ROW('Hygiene Data'!F84)))</f>
        <v/>
      </c>
      <c r="DX90" s="271" t="str">
        <f ca="true">+IF(OFFSET('Hygiene Data'!$G$11,0,10*ROW('Hygiene Data'!G84))="","",OFFSET('Hygiene Data'!$G$11,0,10*ROW('Hygiene Data'!G84)))</f>
        <v/>
      </c>
      <c r="DY90" s="271" t="str">
        <f ca="true">+IF(OFFSET('Hygiene Data'!$G$12,0,10*ROW('Hygiene Data'!G84))="","",OFFSET('Hygiene Data'!$G$12,0,10*ROW('Hygiene Data'!G84)))</f>
        <v/>
      </c>
      <c r="DZ90" s="271" t="str">
        <f ca="true">+IF(OFFSET('Hygiene Data'!$G$13,0,10*ROW('Hygiene Data'!G84))="","",OFFSET('Hygiene Data'!$G$13,0,10*ROW('Hygiene Data'!G84)))</f>
        <v/>
      </c>
      <c r="EA90" s="271" t="str">
        <f ca="true">+IF(OFFSET('Hygiene Data'!$H$11,0,10*ROW('Hygiene Data'!H84))="","",OFFSET('Hygiene Data'!$H$11,0,10*ROW('Hygiene Data'!H84)))</f>
        <v/>
      </c>
      <c r="EB90" s="271" t="str">
        <f ca="true">+IF(OFFSET('Hygiene Data'!$H$12,0,10*ROW('Hygiene Data'!H84))="","",OFFSET('Hygiene Data'!$H$12,0,10*ROW('Hygiene Data'!H84)))</f>
        <v/>
      </c>
      <c r="EC90" s="271" t="str">
        <f ca="true">+IF(OFFSET('Hygiene Data'!$H$13,0,10*ROW('Hygiene Data'!H84))="","",OFFSET('Hygiene Data'!$H$13,0,10*ROW('Hygiene Data'!H84)))</f>
        <v/>
      </c>
      <c r="ED90" s="271" t="str">
        <f ca="true">+IF(OFFSET('Hygiene Data'!$I$11,0,10*ROW('Hygiene Data'!I84))="","",OFFSET('Hygiene Data'!$I$11,0,10*ROW('Hygiene Data'!I84)))</f>
        <v/>
      </c>
      <c r="EE90" s="271" t="str">
        <f ca="true">+IF(OFFSET('Hygiene Data'!$I$12,0,10*ROW('Hygiene Data'!I84))="","",OFFSET('Hygiene Data'!$I$12,0,10*ROW('Hygiene Data'!I84)))</f>
        <v/>
      </c>
      <c r="EF90" s="271" t="str">
        <f ca="true">+IF(OFFSET('Hygiene Data'!$I$13,0,10*ROW('Hygiene Data'!I84))="","",OFFSET('Hygiene Data'!$I$13,0,10*ROW('Hygiene Data'!I84)))</f>
        <v/>
      </c>
    </row>
    <row xmlns:x14ac="http://schemas.microsoft.com/office/spreadsheetml/2009/9/ac" r="91" x14ac:dyDescent="0.2">
      <c r="A91" s="35" t="str">
        <f ca="true">+IF(OFFSET('Water Data'!$B$2,0,10*ROW('Water Data'!E85))="","",OFFSET('Water Data'!$B$2,0,10*ROW('Water Data'!E85)))</f>
        <v/>
      </c>
      <c r="B91" s="35" t="str">
        <f ca="true">+IF(OFFSET('Water Data'!$C$2,0,10*ROW('Water Data'!F85))="","",OFFSET('Water Data'!$C$2,0,10*ROW('Water Data'!F85)))</f>
        <v/>
      </c>
      <c r="C91" s="327" t="str">
        <f t="shared" ca="true" si="1"/>
        <v/>
      </c>
      <c r="D91" s="91"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1"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1"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1"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1"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1"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1"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1"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1"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1"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1"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1"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1"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1"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1"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1"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1"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1"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2"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2"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2"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2"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2"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2"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2"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2"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2"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2"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2"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2"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2"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2"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2"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2"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2"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2"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2"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2"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2"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2"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2"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2"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2"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2"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2"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2"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2"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2"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3"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3"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3"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3"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3"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3"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3"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3"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3"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3"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3"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3"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3"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3"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3"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3"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3"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3"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1"/>
      <c r="BS91" s="271" t="str">
        <f ca="true">+IF(OFFSET('Water Data'!$D$27,0,10*ROW('Water Data'!D85))="","",OFFSET('Water Data'!$D$27,0,10*ROW('Water Data'!D85)))</f>
        <v/>
      </c>
      <c r="BT91" s="271" t="str">
        <f ca="true">+IF(OFFSET('Water Data'!$D$28,0,10*ROW('Water Data'!D85))="","",OFFSET('Water Data'!$D$28,0,10*ROW('Water Data'!D85)))</f>
        <v/>
      </c>
      <c r="BU91" s="271" t="str">
        <f ca="true">+IF(OFFSET('Water Data'!$D$29,0,10*ROW('Water Data'!D85))="","",OFFSET('Water Data'!$D$29,0,10*ROW('Water Data'!D85)))</f>
        <v/>
      </c>
      <c r="BV91" s="271" t="str">
        <f ca="true">+IF(OFFSET('Water Data'!$E$27,0,10*ROW('Water Data'!E85))="","",OFFSET('Water Data'!$E$27,0,10*ROW('Water Data'!E85)))</f>
        <v/>
      </c>
      <c r="BW91" s="271" t="str">
        <f ca="true">+IF(OFFSET('Water Data'!$E$28,0,10*ROW('Water Data'!E85))="","",OFFSET('Water Data'!$E$28,0,10*ROW('Water Data'!E85)))</f>
        <v/>
      </c>
      <c r="BX91" s="271" t="str">
        <f ca="true">+IF(OFFSET('Water Data'!$E$29,0,10*ROW('Water Data'!E85))="","",OFFSET('Water Data'!$E$29,0,10*ROW('Water Data'!E85)))</f>
        <v/>
      </c>
      <c r="BY91" s="271" t="str">
        <f ca="true">+IF(OFFSET('Water Data'!$F$27,0,10*ROW('Water Data'!F85))="","",OFFSET('Water Data'!$F$27,0,10*ROW('Water Data'!F85)))</f>
        <v/>
      </c>
      <c r="BZ91" s="271" t="str">
        <f ca="true">+IF(OFFSET('Water Data'!$F$28,0,10*ROW('Water Data'!F85))="","",OFFSET('Water Data'!$F$28,0,10*ROW('Water Data'!F85)))</f>
        <v/>
      </c>
      <c r="CA91" s="271" t="str">
        <f ca="true">+IF(OFFSET('Water Data'!$F$29,0,10*ROW('Water Data'!F85))="","",OFFSET('Water Data'!$F$29,0,10*ROW('Water Data'!F85)))</f>
        <v/>
      </c>
      <c r="CB91" s="271" t="str">
        <f ca="true">+IF(OFFSET('Water Data'!$G$27,0,10*ROW('Water Data'!G85))="","",OFFSET('Water Data'!$G$27,0,10*ROW('Water Data'!G85)))</f>
        <v/>
      </c>
      <c r="CC91" s="271" t="str">
        <f ca="true">+IF(OFFSET('Water Data'!$G$28,0,10*ROW('Water Data'!G85))="","",OFFSET('Water Data'!$G$28,0,10*ROW('Water Data'!G85)))</f>
        <v/>
      </c>
      <c r="CD91" s="271" t="str">
        <f ca="true">+IF(OFFSET('Water Data'!$G$29,0,10*ROW('Water Data'!G85))="","",OFFSET('Water Data'!$G$29,0,10*ROW('Water Data'!G85)))</f>
        <v/>
      </c>
      <c r="CE91" s="271" t="str">
        <f ca="true">+IF(OFFSET('Water Data'!$H$27,0,10*ROW('Water Data'!H85))="","",OFFSET('Water Data'!$H$27,0,10*ROW('Water Data'!H85)))</f>
        <v/>
      </c>
      <c r="CF91" s="271" t="str">
        <f ca="true">+IF(OFFSET('Water Data'!$H$28,0,10*ROW('Water Data'!H85))="","",OFFSET('Water Data'!$H$28,0,10*ROW('Water Data'!H85)))</f>
        <v/>
      </c>
      <c r="CG91" s="271" t="str">
        <f ca="true">+IF(OFFSET('Water Data'!$H$29,0,10*ROW('Water Data'!H85))="","",OFFSET('Water Data'!$H$29,0,10*ROW('Water Data'!H85)))</f>
        <v/>
      </c>
      <c r="CH91" s="271" t="str">
        <f ca="true">+IF(OFFSET('Water Data'!$I$27,0,10*ROW('Water Data'!I85))="","",OFFSET('Water Data'!$I$27,0,10*ROW('Water Data'!I85)))</f>
        <v/>
      </c>
      <c r="CI91" s="271" t="str">
        <f ca="true">+IF(OFFSET('Water Data'!$I$28,0,10*ROW('Water Data'!I85))="","",OFFSET('Water Data'!$I$28,0,10*ROW('Water Data'!I85)))</f>
        <v/>
      </c>
      <c r="CJ91" s="271" t="str">
        <f ca="true">+IF(OFFSET('Water Data'!$I$29,0,10*ROW('Water Data'!I85))="","",OFFSET('Water Data'!$I$29,0,10*ROW('Water Data'!I85)))</f>
        <v/>
      </c>
      <c r="CK91" s="271" t="str">
        <f ca="true">+IF(OFFSET('Sanitation Data'!$D$28,0,10*ROW('Sanitation Data'!D85))="","",OFFSET('Sanitation Data'!$D$28,0,10*ROW('Sanitation Data'!D85)))</f>
        <v/>
      </c>
      <c r="CL91" s="271" t="str">
        <f ca="true">+IF(OFFSET('Sanitation Data'!$D$29,0,10*ROW('Sanitation Data'!D85))="","",OFFSET('Sanitation Data'!$D$29,0,10*ROW('Sanitation Data'!D85)))</f>
        <v/>
      </c>
      <c r="CM91" s="271" t="str">
        <f ca="true">+IF(OFFSET('Sanitation Data'!$D$30,0,10*ROW('Sanitation Data'!D85))="","",OFFSET('Sanitation Data'!$D$30,0,10*ROW('Sanitation Data'!D85)))</f>
        <v/>
      </c>
      <c r="CN91" s="271" t="str">
        <f ca="true">+IF(OFFSET('Sanitation Data'!$D$31,0,10*ROW('Sanitation Data'!D85))="","",OFFSET('Sanitation Data'!$D$31,0,10*ROW('Sanitation Data'!D85)))</f>
        <v/>
      </c>
      <c r="CO91" s="271" t="str">
        <f ca="true">+IF(OFFSET('Sanitation Data'!$D$32,0,10*ROW('Sanitation Data'!D85))="","",OFFSET('Sanitation Data'!$D$32,0,10*ROW('Sanitation Data'!D85)))</f>
        <v/>
      </c>
      <c r="CP91" s="271" t="str">
        <f ca="true">+IF(OFFSET('Sanitation Data'!$E$28,0,10*ROW('Sanitation Data'!E85))="","",OFFSET('Sanitation Data'!$E$28,0,10*ROW('Sanitation Data'!E85)))</f>
        <v/>
      </c>
      <c r="CQ91" s="271" t="str">
        <f ca="true">+IF(OFFSET('Sanitation Data'!$E$29,0,10*ROW('Sanitation Data'!E85))="","",OFFSET('Sanitation Data'!$E$29,0,10*ROW('Sanitation Data'!E85)))</f>
        <v/>
      </c>
      <c r="CR91" s="271" t="str">
        <f ca="true">+IF(OFFSET('Sanitation Data'!$E$30,0,10*ROW('Sanitation Data'!E85))="","",OFFSET('Sanitation Data'!$E$30,0,10*ROW('Sanitation Data'!E85)))</f>
        <v/>
      </c>
      <c r="CS91" s="271" t="str">
        <f ca="true">+IF(OFFSET('Sanitation Data'!$E$31,0,10*ROW('Sanitation Data'!E85))="","",OFFSET('Sanitation Data'!$E$31,0,10*ROW('Sanitation Data'!E85)))</f>
        <v/>
      </c>
      <c r="CT91" s="271" t="str">
        <f ca="true">+IF(OFFSET('Sanitation Data'!$E$32,0,10*ROW('Sanitation Data'!E85))="","",OFFSET('Sanitation Data'!$E$32,0,10*ROW('Sanitation Data'!E85)))</f>
        <v/>
      </c>
      <c r="CU91" s="271" t="str">
        <f ca="true">+IF(OFFSET('Sanitation Data'!$F$28,0,10*ROW('Sanitation Data'!F85))="","",OFFSET('Sanitation Data'!$F$28,0,10*ROW('Sanitation Data'!F85)))</f>
        <v/>
      </c>
      <c r="CV91" s="271" t="str">
        <f ca="true">+IF(OFFSET('Sanitation Data'!$F$29,0,10*ROW('Sanitation Data'!F85))="","",OFFSET('Sanitation Data'!$F$29,0,10*ROW('Sanitation Data'!F85)))</f>
        <v/>
      </c>
      <c r="CW91" s="271" t="str">
        <f ca="true">+IF(OFFSET('Sanitation Data'!$F$30,0,10*ROW('Sanitation Data'!F85))="","",OFFSET('Sanitation Data'!$F$30,0,10*ROW('Sanitation Data'!F85)))</f>
        <v/>
      </c>
      <c r="CX91" s="271" t="str">
        <f ca="true">+IF(OFFSET('Sanitation Data'!$F$31,0,10*ROW('Sanitation Data'!F85))="","",OFFSET('Sanitation Data'!$F$31,0,10*ROW('Sanitation Data'!F85)))</f>
        <v/>
      </c>
      <c r="CY91" s="271" t="str">
        <f ca="true">+IF(OFFSET('Sanitation Data'!$F$32,0,10*ROW('Sanitation Data'!F85))="","",OFFSET('Sanitation Data'!$F$32,0,10*ROW('Sanitation Data'!F85)))</f>
        <v/>
      </c>
      <c r="CZ91" s="271" t="str">
        <f ca="true">+IF(OFFSET('Sanitation Data'!$G$28,0,10*ROW('Sanitation Data'!G85))="","",OFFSET('Sanitation Data'!$G$28,0,10*ROW('Sanitation Data'!G85)))</f>
        <v/>
      </c>
      <c r="DA91" s="271" t="str">
        <f ca="true">+IF(OFFSET('Sanitation Data'!$G$29,0,10*ROW('Sanitation Data'!G85))="","",OFFSET('Sanitation Data'!$G$29,0,10*ROW('Sanitation Data'!G85)))</f>
        <v/>
      </c>
      <c r="DB91" s="271" t="str">
        <f ca="true">+IF(OFFSET('Sanitation Data'!$G$30,0,10*ROW('Sanitation Data'!G85))="","",OFFSET('Sanitation Data'!$G$30,0,10*ROW('Sanitation Data'!G85)))</f>
        <v/>
      </c>
      <c r="DC91" s="271" t="str">
        <f ca="true">+IF(OFFSET('Sanitation Data'!$G$31,0,10*ROW('Sanitation Data'!G85))="","",OFFSET('Sanitation Data'!$G$31,0,10*ROW('Sanitation Data'!G85)))</f>
        <v/>
      </c>
      <c r="DD91" s="271" t="str">
        <f ca="true">+IF(OFFSET('Sanitation Data'!$G$32,0,10*ROW('Sanitation Data'!G85))="","",OFFSET('Sanitation Data'!$G$32,0,10*ROW('Sanitation Data'!G85)))</f>
        <v/>
      </c>
      <c r="DE91" s="271" t="str">
        <f ca="true">+IF(OFFSET('Sanitation Data'!$H$28,0,10*ROW('Sanitation Data'!H85))="","",OFFSET('Sanitation Data'!$H$28,0,10*ROW('Sanitation Data'!H85)))</f>
        <v/>
      </c>
      <c r="DF91" s="271" t="str">
        <f ca="true">+IF(OFFSET('Sanitation Data'!$H$29,0,10*ROW('Sanitation Data'!H85))="","",OFFSET('Sanitation Data'!$H$29,0,10*ROW('Sanitation Data'!H85)))</f>
        <v/>
      </c>
      <c r="DG91" s="271" t="str">
        <f ca="true">+IF(OFFSET('Sanitation Data'!$H$30,0,10*ROW('Sanitation Data'!H85))="","",OFFSET('Sanitation Data'!$H$30,0,10*ROW('Sanitation Data'!H85)))</f>
        <v/>
      </c>
      <c r="DH91" s="271" t="str">
        <f ca="true">+IF(OFFSET('Sanitation Data'!$H$31,0,10*ROW('Sanitation Data'!H85))="","",OFFSET('Sanitation Data'!$H$31,0,10*ROW('Sanitation Data'!H85)))</f>
        <v/>
      </c>
      <c r="DI91" s="271" t="str">
        <f ca="true">+IF(OFFSET('Sanitation Data'!$H$32,0,10*ROW('Sanitation Data'!H85))="","",OFFSET('Sanitation Data'!$H$32,0,10*ROW('Sanitation Data'!H85)))</f>
        <v/>
      </c>
      <c r="DJ91" s="271" t="str">
        <f ca="true">+IF(OFFSET('Sanitation Data'!$I$28,0,10*ROW('Sanitation Data'!I85))="","",OFFSET('Sanitation Data'!$I$28,0,10*ROW('Sanitation Data'!I85)))</f>
        <v/>
      </c>
      <c r="DK91" s="271" t="str">
        <f ca="true">+IF(OFFSET('Sanitation Data'!$I$29,0,10*ROW('Sanitation Data'!I85))="","",OFFSET('Sanitation Data'!$I$29,0,10*ROW('Sanitation Data'!I85)))</f>
        <v/>
      </c>
      <c r="DL91" s="271" t="str">
        <f ca="true">+IF(OFFSET('Sanitation Data'!$I$30,0,10*ROW('Sanitation Data'!I85))="","",OFFSET('Sanitation Data'!$I$30,0,10*ROW('Sanitation Data'!I85)))</f>
        <v/>
      </c>
      <c r="DM91" s="271" t="str">
        <f ca="true">+IF(OFFSET('Sanitation Data'!$I$31,0,10*ROW('Sanitation Data'!I85))="","",OFFSET('Sanitation Data'!$I$31,0,10*ROW('Sanitation Data'!I85)))</f>
        <v/>
      </c>
      <c r="DN91" s="271" t="str">
        <f ca="true">+IF(OFFSET('Sanitation Data'!$I$32,0,10*ROW('Sanitation Data'!I85))="","",OFFSET('Sanitation Data'!$I$32,0,10*ROW('Sanitation Data'!I85)))</f>
        <v/>
      </c>
      <c r="DO91" s="271" t="str">
        <f ca="true">+IF(OFFSET('Hygiene Data'!$D$11,0,10*ROW('Hygiene Data'!D85))="","",OFFSET('Hygiene Data'!$D$11,0,10*ROW('Hygiene Data'!D85)))</f>
        <v/>
      </c>
      <c r="DP91" s="271" t="str">
        <f ca="true">+IF(OFFSET('Hygiene Data'!$D$12,0,10*ROW('Hygiene Data'!D85))="","",OFFSET('Hygiene Data'!$D$12,0,10*ROW('Hygiene Data'!D85)))</f>
        <v/>
      </c>
      <c r="DQ91" s="271" t="str">
        <f ca="true">+IF(OFFSET('Hygiene Data'!$D$13,0,10*ROW('Hygiene Data'!D85))="","",OFFSET('Hygiene Data'!$D$13,0,10*ROW('Hygiene Data'!D85)))</f>
        <v/>
      </c>
      <c r="DR91" s="271" t="str">
        <f ca="true">+IF(OFFSET('Hygiene Data'!$E$11,0,10*ROW('Hygiene Data'!E85))="","",OFFSET('Hygiene Data'!$E$11,0,10*ROW('Hygiene Data'!E85)))</f>
        <v/>
      </c>
      <c r="DS91" s="271" t="str">
        <f ca="true">+IF(OFFSET('Hygiene Data'!$E$12,0,10*ROW('Hygiene Data'!E85))="","",OFFSET('Hygiene Data'!$E$12,0,10*ROW('Hygiene Data'!E85)))</f>
        <v/>
      </c>
      <c r="DT91" s="271" t="str">
        <f ca="true">+IF(OFFSET('Hygiene Data'!$E$13,0,10*ROW('Hygiene Data'!E85))="","",OFFSET('Hygiene Data'!$E$13,0,10*ROW('Hygiene Data'!E85)))</f>
        <v/>
      </c>
      <c r="DU91" s="271" t="str">
        <f ca="true">+IF(OFFSET('Hygiene Data'!$F$11,0,10*ROW('Hygiene Data'!F85))="","",OFFSET('Hygiene Data'!$F$11,0,10*ROW('Hygiene Data'!F85)))</f>
        <v/>
      </c>
      <c r="DV91" s="271" t="str">
        <f ca="true">+IF(OFFSET('Hygiene Data'!$F$12,0,10*ROW('Hygiene Data'!F85))="","",OFFSET('Hygiene Data'!$F$12,0,10*ROW('Hygiene Data'!F85)))</f>
        <v/>
      </c>
      <c r="DW91" s="271" t="str">
        <f ca="true">+IF(OFFSET('Hygiene Data'!$F$13,0,10*ROW('Hygiene Data'!F85))="","",OFFSET('Hygiene Data'!$F$13,0,10*ROW('Hygiene Data'!F85)))</f>
        <v/>
      </c>
      <c r="DX91" s="271" t="str">
        <f ca="true">+IF(OFFSET('Hygiene Data'!$G$11,0,10*ROW('Hygiene Data'!G85))="","",OFFSET('Hygiene Data'!$G$11,0,10*ROW('Hygiene Data'!G85)))</f>
        <v/>
      </c>
      <c r="DY91" s="271" t="str">
        <f ca="true">+IF(OFFSET('Hygiene Data'!$G$12,0,10*ROW('Hygiene Data'!G85))="","",OFFSET('Hygiene Data'!$G$12,0,10*ROW('Hygiene Data'!G85)))</f>
        <v/>
      </c>
      <c r="DZ91" s="271" t="str">
        <f ca="true">+IF(OFFSET('Hygiene Data'!$G$13,0,10*ROW('Hygiene Data'!G85))="","",OFFSET('Hygiene Data'!$G$13,0,10*ROW('Hygiene Data'!G85)))</f>
        <v/>
      </c>
      <c r="EA91" s="271" t="str">
        <f ca="true">+IF(OFFSET('Hygiene Data'!$H$11,0,10*ROW('Hygiene Data'!H85))="","",OFFSET('Hygiene Data'!$H$11,0,10*ROW('Hygiene Data'!H85)))</f>
        <v/>
      </c>
      <c r="EB91" s="271" t="str">
        <f ca="true">+IF(OFFSET('Hygiene Data'!$H$12,0,10*ROW('Hygiene Data'!H85))="","",OFFSET('Hygiene Data'!$H$12,0,10*ROW('Hygiene Data'!H85)))</f>
        <v/>
      </c>
      <c r="EC91" s="271" t="str">
        <f ca="true">+IF(OFFSET('Hygiene Data'!$H$13,0,10*ROW('Hygiene Data'!H85))="","",OFFSET('Hygiene Data'!$H$13,0,10*ROW('Hygiene Data'!H85)))</f>
        <v/>
      </c>
      <c r="ED91" s="271" t="str">
        <f ca="true">+IF(OFFSET('Hygiene Data'!$I$11,0,10*ROW('Hygiene Data'!I85))="","",OFFSET('Hygiene Data'!$I$11,0,10*ROW('Hygiene Data'!I85)))</f>
        <v/>
      </c>
      <c r="EE91" s="271" t="str">
        <f ca="true">+IF(OFFSET('Hygiene Data'!$I$12,0,10*ROW('Hygiene Data'!I85))="","",OFFSET('Hygiene Data'!$I$12,0,10*ROW('Hygiene Data'!I85)))</f>
        <v/>
      </c>
      <c r="EF91" s="271" t="str">
        <f ca="true">+IF(OFFSET('Hygiene Data'!$I$13,0,10*ROW('Hygiene Data'!I85))="","",OFFSET('Hygiene Data'!$I$13,0,10*ROW('Hygiene Data'!I85)))</f>
        <v/>
      </c>
    </row>
    <row xmlns:x14ac="http://schemas.microsoft.com/office/spreadsheetml/2009/9/ac" r="92" x14ac:dyDescent="0.2">
      <c r="A92" s="35" t="str">
        <f ca="true">+IF(OFFSET('Water Data'!$B$2,0,10*ROW('Water Data'!E86))="","",OFFSET('Water Data'!$B$2,0,10*ROW('Water Data'!E86)))</f>
        <v/>
      </c>
      <c r="B92" s="35" t="str">
        <f ca="true">+IF(OFFSET('Water Data'!$C$2,0,10*ROW('Water Data'!F86))="","",OFFSET('Water Data'!$C$2,0,10*ROW('Water Data'!F86)))</f>
        <v/>
      </c>
      <c r="C92" s="327" t="str">
        <f t="shared" ca="true" si="1"/>
        <v/>
      </c>
      <c r="D92" s="91"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1"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1"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1"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1"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1"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1"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1"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1"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1"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1"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1"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1"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1"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1"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1"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1"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1"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2"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2"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2"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2"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2"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2"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2"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2"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2"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2"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2"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2"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2"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2"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2"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2"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2"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2"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2"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2"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2"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2"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2"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2"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2"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2"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2"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2"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2"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2"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3"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3"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3"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3"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3"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3"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3"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3"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3"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3"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3"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3"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3"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3"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3"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3"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3"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3"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1"/>
      <c r="BS92" s="271" t="str">
        <f ca="true">+IF(OFFSET('Water Data'!$D$27,0,10*ROW('Water Data'!D86))="","",OFFSET('Water Data'!$D$27,0,10*ROW('Water Data'!D86)))</f>
        <v/>
      </c>
      <c r="BT92" s="271" t="str">
        <f ca="true">+IF(OFFSET('Water Data'!$D$28,0,10*ROW('Water Data'!D86))="","",OFFSET('Water Data'!$D$28,0,10*ROW('Water Data'!D86)))</f>
        <v/>
      </c>
      <c r="BU92" s="271" t="str">
        <f ca="true">+IF(OFFSET('Water Data'!$D$29,0,10*ROW('Water Data'!D86))="","",OFFSET('Water Data'!$D$29,0,10*ROW('Water Data'!D86)))</f>
        <v/>
      </c>
      <c r="BV92" s="271" t="str">
        <f ca="true">+IF(OFFSET('Water Data'!$E$27,0,10*ROW('Water Data'!E86))="","",OFFSET('Water Data'!$E$27,0,10*ROW('Water Data'!E86)))</f>
        <v/>
      </c>
      <c r="BW92" s="271" t="str">
        <f ca="true">+IF(OFFSET('Water Data'!$E$28,0,10*ROW('Water Data'!E86))="","",OFFSET('Water Data'!$E$28,0,10*ROW('Water Data'!E86)))</f>
        <v/>
      </c>
      <c r="BX92" s="271" t="str">
        <f ca="true">+IF(OFFSET('Water Data'!$E$29,0,10*ROW('Water Data'!E86))="","",OFFSET('Water Data'!$E$29,0,10*ROW('Water Data'!E86)))</f>
        <v/>
      </c>
      <c r="BY92" s="271" t="str">
        <f ca="true">+IF(OFFSET('Water Data'!$F$27,0,10*ROW('Water Data'!F86))="","",OFFSET('Water Data'!$F$27,0,10*ROW('Water Data'!F86)))</f>
        <v/>
      </c>
      <c r="BZ92" s="271" t="str">
        <f ca="true">+IF(OFFSET('Water Data'!$F$28,0,10*ROW('Water Data'!F86))="","",OFFSET('Water Data'!$F$28,0,10*ROW('Water Data'!F86)))</f>
        <v/>
      </c>
      <c r="CA92" s="271" t="str">
        <f ca="true">+IF(OFFSET('Water Data'!$F$29,0,10*ROW('Water Data'!F86))="","",OFFSET('Water Data'!$F$29,0,10*ROW('Water Data'!F86)))</f>
        <v/>
      </c>
      <c r="CB92" s="271" t="str">
        <f ca="true">+IF(OFFSET('Water Data'!$G$27,0,10*ROW('Water Data'!G86))="","",OFFSET('Water Data'!$G$27,0,10*ROW('Water Data'!G86)))</f>
        <v/>
      </c>
      <c r="CC92" s="271" t="str">
        <f ca="true">+IF(OFFSET('Water Data'!$G$28,0,10*ROW('Water Data'!G86))="","",OFFSET('Water Data'!$G$28,0,10*ROW('Water Data'!G86)))</f>
        <v/>
      </c>
      <c r="CD92" s="271" t="str">
        <f ca="true">+IF(OFFSET('Water Data'!$G$29,0,10*ROW('Water Data'!G86))="","",OFFSET('Water Data'!$G$29,0,10*ROW('Water Data'!G86)))</f>
        <v/>
      </c>
      <c r="CE92" s="271" t="str">
        <f ca="true">+IF(OFFSET('Water Data'!$H$27,0,10*ROW('Water Data'!H86))="","",OFFSET('Water Data'!$H$27,0,10*ROW('Water Data'!H86)))</f>
        <v/>
      </c>
      <c r="CF92" s="271" t="str">
        <f ca="true">+IF(OFFSET('Water Data'!$H$28,0,10*ROW('Water Data'!H86))="","",OFFSET('Water Data'!$H$28,0,10*ROW('Water Data'!H86)))</f>
        <v/>
      </c>
      <c r="CG92" s="271" t="str">
        <f ca="true">+IF(OFFSET('Water Data'!$H$29,0,10*ROW('Water Data'!H86))="","",OFFSET('Water Data'!$H$29,0,10*ROW('Water Data'!H86)))</f>
        <v/>
      </c>
      <c r="CH92" s="271" t="str">
        <f ca="true">+IF(OFFSET('Water Data'!$I$27,0,10*ROW('Water Data'!I86))="","",OFFSET('Water Data'!$I$27,0,10*ROW('Water Data'!I86)))</f>
        <v/>
      </c>
      <c r="CI92" s="271" t="str">
        <f ca="true">+IF(OFFSET('Water Data'!$I$28,0,10*ROW('Water Data'!I86))="","",OFFSET('Water Data'!$I$28,0,10*ROW('Water Data'!I86)))</f>
        <v/>
      </c>
      <c r="CJ92" s="271" t="str">
        <f ca="true">+IF(OFFSET('Water Data'!$I$29,0,10*ROW('Water Data'!I86))="","",OFFSET('Water Data'!$I$29,0,10*ROW('Water Data'!I86)))</f>
        <v/>
      </c>
      <c r="CK92" s="271" t="str">
        <f ca="true">+IF(OFFSET('Sanitation Data'!$D$28,0,10*ROW('Sanitation Data'!D86))="","",OFFSET('Sanitation Data'!$D$28,0,10*ROW('Sanitation Data'!D86)))</f>
        <v/>
      </c>
      <c r="CL92" s="271" t="str">
        <f ca="true">+IF(OFFSET('Sanitation Data'!$D$29,0,10*ROW('Sanitation Data'!D86))="","",OFFSET('Sanitation Data'!$D$29,0,10*ROW('Sanitation Data'!D86)))</f>
        <v/>
      </c>
      <c r="CM92" s="271" t="str">
        <f ca="true">+IF(OFFSET('Sanitation Data'!$D$30,0,10*ROW('Sanitation Data'!D86))="","",OFFSET('Sanitation Data'!$D$30,0,10*ROW('Sanitation Data'!D86)))</f>
        <v/>
      </c>
      <c r="CN92" s="271" t="str">
        <f ca="true">+IF(OFFSET('Sanitation Data'!$D$31,0,10*ROW('Sanitation Data'!D86))="","",OFFSET('Sanitation Data'!$D$31,0,10*ROW('Sanitation Data'!D86)))</f>
        <v/>
      </c>
      <c r="CO92" s="271" t="str">
        <f ca="true">+IF(OFFSET('Sanitation Data'!$D$32,0,10*ROW('Sanitation Data'!D86))="","",OFFSET('Sanitation Data'!$D$32,0,10*ROW('Sanitation Data'!D86)))</f>
        <v/>
      </c>
      <c r="CP92" s="271" t="str">
        <f ca="true">+IF(OFFSET('Sanitation Data'!$E$28,0,10*ROW('Sanitation Data'!E86))="","",OFFSET('Sanitation Data'!$E$28,0,10*ROW('Sanitation Data'!E86)))</f>
        <v/>
      </c>
      <c r="CQ92" s="271" t="str">
        <f ca="true">+IF(OFFSET('Sanitation Data'!$E$29,0,10*ROW('Sanitation Data'!E86))="","",OFFSET('Sanitation Data'!$E$29,0,10*ROW('Sanitation Data'!E86)))</f>
        <v/>
      </c>
      <c r="CR92" s="271" t="str">
        <f ca="true">+IF(OFFSET('Sanitation Data'!$E$30,0,10*ROW('Sanitation Data'!E86))="","",OFFSET('Sanitation Data'!$E$30,0,10*ROW('Sanitation Data'!E86)))</f>
        <v/>
      </c>
      <c r="CS92" s="271" t="str">
        <f ca="true">+IF(OFFSET('Sanitation Data'!$E$31,0,10*ROW('Sanitation Data'!E86))="","",OFFSET('Sanitation Data'!$E$31,0,10*ROW('Sanitation Data'!E86)))</f>
        <v/>
      </c>
      <c r="CT92" s="271" t="str">
        <f ca="true">+IF(OFFSET('Sanitation Data'!$E$32,0,10*ROW('Sanitation Data'!E86))="","",OFFSET('Sanitation Data'!$E$32,0,10*ROW('Sanitation Data'!E86)))</f>
        <v/>
      </c>
      <c r="CU92" s="271" t="str">
        <f ca="true">+IF(OFFSET('Sanitation Data'!$F$28,0,10*ROW('Sanitation Data'!F86))="","",OFFSET('Sanitation Data'!$F$28,0,10*ROW('Sanitation Data'!F86)))</f>
        <v/>
      </c>
      <c r="CV92" s="271" t="str">
        <f ca="true">+IF(OFFSET('Sanitation Data'!$F$29,0,10*ROW('Sanitation Data'!F86))="","",OFFSET('Sanitation Data'!$F$29,0,10*ROW('Sanitation Data'!F86)))</f>
        <v/>
      </c>
      <c r="CW92" s="271" t="str">
        <f ca="true">+IF(OFFSET('Sanitation Data'!$F$30,0,10*ROW('Sanitation Data'!F86))="","",OFFSET('Sanitation Data'!$F$30,0,10*ROW('Sanitation Data'!F86)))</f>
        <v/>
      </c>
      <c r="CX92" s="271" t="str">
        <f ca="true">+IF(OFFSET('Sanitation Data'!$F$31,0,10*ROW('Sanitation Data'!F86))="","",OFFSET('Sanitation Data'!$F$31,0,10*ROW('Sanitation Data'!F86)))</f>
        <v/>
      </c>
      <c r="CY92" s="271" t="str">
        <f ca="true">+IF(OFFSET('Sanitation Data'!$F$32,0,10*ROW('Sanitation Data'!F86))="","",OFFSET('Sanitation Data'!$F$32,0,10*ROW('Sanitation Data'!F86)))</f>
        <v/>
      </c>
      <c r="CZ92" s="271" t="str">
        <f ca="true">+IF(OFFSET('Sanitation Data'!$G$28,0,10*ROW('Sanitation Data'!G86))="","",OFFSET('Sanitation Data'!$G$28,0,10*ROW('Sanitation Data'!G86)))</f>
        <v/>
      </c>
      <c r="DA92" s="271" t="str">
        <f ca="true">+IF(OFFSET('Sanitation Data'!$G$29,0,10*ROW('Sanitation Data'!G86))="","",OFFSET('Sanitation Data'!$G$29,0,10*ROW('Sanitation Data'!G86)))</f>
        <v/>
      </c>
      <c r="DB92" s="271" t="str">
        <f ca="true">+IF(OFFSET('Sanitation Data'!$G$30,0,10*ROW('Sanitation Data'!G86))="","",OFFSET('Sanitation Data'!$G$30,0,10*ROW('Sanitation Data'!G86)))</f>
        <v/>
      </c>
      <c r="DC92" s="271" t="str">
        <f ca="true">+IF(OFFSET('Sanitation Data'!$G$31,0,10*ROW('Sanitation Data'!G86))="","",OFFSET('Sanitation Data'!$G$31,0,10*ROW('Sanitation Data'!G86)))</f>
        <v/>
      </c>
      <c r="DD92" s="271" t="str">
        <f ca="true">+IF(OFFSET('Sanitation Data'!$G$32,0,10*ROW('Sanitation Data'!G86))="","",OFFSET('Sanitation Data'!$G$32,0,10*ROW('Sanitation Data'!G86)))</f>
        <v/>
      </c>
      <c r="DE92" s="271" t="str">
        <f ca="true">+IF(OFFSET('Sanitation Data'!$H$28,0,10*ROW('Sanitation Data'!H86))="","",OFFSET('Sanitation Data'!$H$28,0,10*ROW('Sanitation Data'!H86)))</f>
        <v/>
      </c>
      <c r="DF92" s="271" t="str">
        <f ca="true">+IF(OFFSET('Sanitation Data'!$H$29,0,10*ROW('Sanitation Data'!H86))="","",OFFSET('Sanitation Data'!$H$29,0,10*ROW('Sanitation Data'!H86)))</f>
        <v/>
      </c>
      <c r="DG92" s="271" t="str">
        <f ca="true">+IF(OFFSET('Sanitation Data'!$H$30,0,10*ROW('Sanitation Data'!H86))="","",OFFSET('Sanitation Data'!$H$30,0,10*ROW('Sanitation Data'!H86)))</f>
        <v/>
      </c>
      <c r="DH92" s="271" t="str">
        <f ca="true">+IF(OFFSET('Sanitation Data'!$H$31,0,10*ROW('Sanitation Data'!H86))="","",OFFSET('Sanitation Data'!$H$31,0,10*ROW('Sanitation Data'!H86)))</f>
        <v/>
      </c>
      <c r="DI92" s="271" t="str">
        <f ca="true">+IF(OFFSET('Sanitation Data'!$H$32,0,10*ROW('Sanitation Data'!H86))="","",OFFSET('Sanitation Data'!$H$32,0,10*ROW('Sanitation Data'!H86)))</f>
        <v/>
      </c>
      <c r="DJ92" s="271" t="str">
        <f ca="true">+IF(OFFSET('Sanitation Data'!$I$28,0,10*ROW('Sanitation Data'!I86))="","",OFFSET('Sanitation Data'!$I$28,0,10*ROW('Sanitation Data'!I86)))</f>
        <v/>
      </c>
      <c r="DK92" s="271" t="str">
        <f ca="true">+IF(OFFSET('Sanitation Data'!$I$29,0,10*ROW('Sanitation Data'!I86))="","",OFFSET('Sanitation Data'!$I$29,0,10*ROW('Sanitation Data'!I86)))</f>
        <v/>
      </c>
      <c r="DL92" s="271" t="str">
        <f ca="true">+IF(OFFSET('Sanitation Data'!$I$30,0,10*ROW('Sanitation Data'!I86))="","",OFFSET('Sanitation Data'!$I$30,0,10*ROW('Sanitation Data'!I86)))</f>
        <v/>
      </c>
      <c r="DM92" s="271" t="str">
        <f ca="true">+IF(OFFSET('Sanitation Data'!$I$31,0,10*ROW('Sanitation Data'!I86))="","",OFFSET('Sanitation Data'!$I$31,0,10*ROW('Sanitation Data'!I86)))</f>
        <v/>
      </c>
      <c r="DN92" s="271" t="str">
        <f ca="true">+IF(OFFSET('Sanitation Data'!$I$32,0,10*ROW('Sanitation Data'!I86))="","",OFFSET('Sanitation Data'!$I$32,0,10*ROW('Sanitation Data'!I86)))</f>
        <v/>
      </c>
      <c r="DO92" s="271" t="str">
        <f ca="true">+IF(OFFSET('Hygiene Data'!$D$11,0,10*ROW('Hygiene Data'!D86))="","",OFFSET('Hygiene Data'!$D$11,0,10*ROW('Hygiene Data'!D86)))</f>
        <v/>
      </c>
      <c r="DP92" s="271" t="str">
        <f ca="true">+IF(OFFSET('Hygiene Data'!$D$12,0,10*ROW('Hygiene Data'!D86))="","",OFFSET('Hygiene Data'!$D$12,0,10*ROW('Hygiene Data'!D86)))</f>
        <v/>
      </c>
      <c r="DQ92" s="271" t="str">
        <f ca="true">+IF(OFFSET('Hygiene Data'!$D$13,0,10*ROW('Hygiene Data'!D86))="","",OFFSET('Hygiene Data'!$D$13,0,10*ROW('Hygiene Data'!D86)))</f>
        <v/>
      </c>
      <c r="DR92" s="271" t="str">
        <f ca="true">+IF(OFFSET('Hygiene Data'!$E$11,0,10*ROW('Hygiene Data'!E86))="","",OFFSET('Hygiene Data'!$E$11,0,10*ROW('Hygiene Data'!E86)))</f>
        <v/>
      </c>
      <c r="DS92" s="271" t="str">
        <f ca="true">+IF(OFFSET('Hygiene Data'!$E$12,0,10*ROW('Hygiene Data'!E86))="","",OFFSET('Hygiene Data'!$E$12,0,10*ROW('Hygiene Data'!E86)))</f>
        <v/>
      </c>
      <c r="DT92" s="271" t="str">
        <f ca="true">+IF(OFFSET('Hygiene Data'!$E$13,0,10*ROW('Hygiene Data'!E86))="","",OFFSET('Hygiene Data'!$E$13,0,10*ROW('Hygiene Data'!E86)))</f>
        <v/>
      </c>
      <c r="DU92" s="271" t="str">
        <f ca="true">+IF(OFFSET('Hygiene Data'!$F$11,0,10*ROW('Hygiene Data'!F86))="","",OFFSET('Hygiene Data'!$F$11,0,10*ROW('Hygiene Data'!F86)))</f>
        <v/>
      </c>
      <c r="DV92" s="271" t="str">
        <f ca="true">+IF(OFFSET('Hygiene Data'!$F$12,0,10*ROW('Hygiene Data'!F86))="","",OFFSET('Hygiene Data'!$F$12,0,10*ROW('Hygiene Data'!F86)))</f>
        <v/>
      </c>
      <c r="DW92" s="271" t="str">
        <f ca="true">+IF(OFFSET('Hygiene Data'!$F$13,0,10*ROW('Hygiene Data'!F86))="","",OFFSET('Hygiene Data'!$F$13,0,10*ROW('Hygiene Data'!F86)))</f>
        <v/>
      </c>
      <c r="DX92" s="271" t="str">
        <f ca="true">+IF(OFFSET('Hygiene Data'!$G$11,0,10*ROW('Hygiene Data'!G86))="","",OFFSET('Hygiene Data'!$G$11,0,10*ROW('Hygiene Data'!G86)))</f>
        <v/>
      </c>
      <c r="DY92" s="271" t="str">
        <f ca="true">+IF(OFFSET('Hygiene Data'!$G$12,0,10*ROW('Hygiene Data'!G86))="","",OFFSET('Hygiene Data'!$G$12,0,10*ROW('Hygiene Data'!G86)))</f>
        <v/>
      </c>
      <c r="DZ92" s="271" t="str">
        <f ca="true">+IF(OFFSET('Hygiene Data'!$G$13,0,10*ROW('Hygiene Data'!G86))="","",OFFSET('Hygiene Data'!$G$13,0,10*ROW('Hygiene Data'!G86)))</f>
        <v/>
      </c>
      <c r="EA92" s="271" t="str">
        <f ca="true">+IF(OFFSET('Hygiene Data'!$H$11,0,10*ROW('Hygiene Data'!H86))="","",OFFSET('Hygiene Data'!$H$11,0,10*ROW('Hygiene Data'!H86)))</f>
        <v/>
      </c>
      <c r="EB92" s="271" t="str">
        <f ca="true">+IF(OFFSET('Hygiene Data'!$H$12,0,10*ROW('Hygiene Data'!H86))="","",OFFSET('Hygiene Data'!$H$12,0,10*ROW('Hygiene Data'!H86)))</f>
        <v/>
      </c>
      <c r="EC92" s="271" t="str">
        <f ca="true">+IF(OFFSET('Hygiene Data'!$H$13,0,10*ROW('Hygiene Data'!H86))="","",OFFSET('Hygiene Data'!$H$13,0,10*ROW('Hygiene Data'!H86)))</f>
        <v/>
      </c>
      <c r="ED92" s="271" t="str">
        <f ca="true">+IF(OFFSET('Hygiene Data'!$I$11,0,10*ROW('Hygiene Data'!I86))="","",OFFSET('Hygiene Data'!$I$11,0,10*ROW('Hygiene Data'!I86)))</f>
        <v/>
      </c>
      <c r="EE92" s="271" t="str">
        <f ca="true">+IF(OFFSET('Hygiene Data'!$I$12,0,10*ROW('Hygiene Data'!I86))="","",OFFSET('Hygiene Data'!$I$12,0,10*ROW('Hygiene Data'!I86)))</f>
        <v/>
      </c>
      <c r="EF92" s="271" t="str">
        <f ca="true">+IF(OFFSET('Hygiene Data'!$I$13,0,10*ROW('Hygiene Data'!I86))="","",OFFSET('Hygiene Data'!$I$13,0,10*ROW('Hygiene Data'!I86)))</f>
        <v/>
      </c>
    </row>
    <row xmlns:x14ac="http://schemas.microsoft.com/office/spreadsheetml/2009/9/ac" r="93" x14ac:dyDescent="0.2">
      <c r="A93" s="35" t="str">
        <f ca="true">+IF(OFFSET('Water Data'!$B$2,0,10*ROW('Water Data'!E87))="","",OFFSET('Water Data'!$B$2,0,10*ROW('Water Data'!E87)))</f>
        <v/>
      </c>
      <c r="B93" s="35" t="str">
        <f ca="true">+IF(OFFSET('Water Data'!$C$2,0,10*ROW('Water Data'!F87))="","",OFFSET('Water Data'!$C$2,0,10*ROW('Water Data'!F87)))</f>
        <v/>
      </c>
      <c r="C93" s="327" t="str">
        <f t="shared" ca="true" si="1"/>
        <v/>
      </c>
      <c r="D93" s="91"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1"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1"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1"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1"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1"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1"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1"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1"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1"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1"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1"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1"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1"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1"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1"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1"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1"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2"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2"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2"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2"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2"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2"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2"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2"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2"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2"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2"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2"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2"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2"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2"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2"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2"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2"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2"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2"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2"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2"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2"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2"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2"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2"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2"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2"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2"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2"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3"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3"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3"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3"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3"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3"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3"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3"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3"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3"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3"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3"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3"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3"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3"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3"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3"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3"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1"/>
      <c r="BS93" s="271" t="str">
        <f ca="true">+IF(OFFSET('Water Data'!$D$27,0,10*ROW('Water Data'!D87))="","",OFFSET('Water Data'!$D$27,0,10*ROW('Water Data'!D87)))</f>
        <v/>
      </c>
      <c r="BT93" s="271" t="str">
        <f ca="true">+IF(OFFSET('Water Data'!$D$28,0,10*ROW('Water Data'!D87))="","",OFFSET('Water Data'!$D$28,0,10*ROW('Water Data'!D87)))</f>
        <v/>
      </c>
      <c r="BU93" s="271" t="str">
        <f ca="true">+IF(OFFSET('Water Data'!$D$29,0,10*ROW('Water Data'!D87))="","",OFFSET('Water Data'!$D$29,0,10*ROW('Water Data'!D87)))</f>
        <v/>
      </c>
      <c r="BV93" s="271" t="str">
        <f ca="true">+IF(OFFSET('Water Data'!$E$27,0,10*ROW('Water Data'!E87))="","",OFFSET('Water Data'!$E$27,0,10*ROW('Water Data'!E87)))</f>
        <v/>
      </c>
      <c r="BW93" s="271" t="str">
        <f ca="true">+IF(OFFSET('Water Data'!$E$28,0,10*ROW('Water Data'!E87))="","",OFFSET('Water Data'!$E$28,0,10*ROW('Water Data'!E87)))</f>
        <v/>
      </c>
      <c r="BX93" s="271" t="str">
        <f ca="true">+IF(OFFSET('Water Data'!$E$29,0,10*ROW('Water Data'!E87))="","",OFFSET('Water Data'!$E$29,0,10*ROW('Water Data'!E87)))</f>
        <v/>
      </c>
      <c r="BY93" s="271" t="str">
        <f ca="true">+IF(OFFSET('Water Data'!$F$27,0,10*ROW('Water Data'!F87))="","",OFFSET('Water Data'!$F$27,0,10*ROW('Water Data'!F87)))</f>
        <v/>
      </c>
      <c r="BZ93" s="271" t="str">
        <f ca="true">+IF(OFFSET('Water Data'!$F$28,0,10*ROW('Water Data'!F87))="","",OFFSET('Water Data'!$F$28,0,10*ROW('Water Data'!F87)))</f>
        <v/>
      </c>
      <c r="CA93" s="271" t="str">
        <f ca="true">+IF(OFFSET('Water Data'!$F$29,0,10*ROW('Water Data'!F87))="","",OFFSET('Water Data'!$F$29,0,10*ROW('Water Data'!F87)))</f>
        <v/>
      </c>
      <c r="CB93" s="271" t="str">
        <f ca="true">+IF(OFFSET('Water Data'!$G$27,0,10*ROW('Water Data'!G87))="","",OFFSET('Water Data'!$G$27,0,10*ROW('Water Data'!G87)))</f>
        <v/>
      </c>
      <c r="CC93" s="271" t="str">
        <f ca="true">+IF(OFFSET('Water Data'!$G$28,0,10*ROW('Water Data'!G87))="","",OFFSET('Water Data'!$G$28,0,10*ROW('Water Data'!G87)))</f>
        <v/>
      </c>
      <c r="CD93" s="271" t="str">
        <f ca="true">+IF(OFFSET('Water Data'!$G$29,0,10*ROW('Water Data'!G87))="","",OFFSET('Water Data'!$G$29,0,10*ROW('Water Data'!G87)))</f>
        <v/>
      </c>
      <c r="CE93" s="271" t="str">
        <f ca="true">+IF(OFFSET('Water Data'!$H$27,0,10*ROW('Water Data'!H87))="","",OFFSET('Water Data'!$H$27,0,10*ROW('Water Data'!H87)))</f>
        <v/>
      </c>
      <c r="CF93" s="271" t="str">
        <f ca="true">+IF(OFFSET('Water Data'!$H$28,0,10*ROW('Water Data'!H87))="","",OFFSET('Water Data'!$H$28,0,10*ROW('Water Data'!H87)))</f>
        <v/>
      </c>
      <c r="CG93" s="271" t="str">
        <f ca="true">+IF(OFFSET('Water Data'!$H$29,0,10*ROW('Water Data'!H87))="","",OFFSET('Water Data'!$H$29,0,10*ROW('Water Data'!H87)))</f>
        <v/>
      </c>
      <c r="CH93" s="271" t="str">
        <f ca="true">+IF(OFFSET('Water Data'!$I$27,0,10*ROW('Water Data'!I87))="","",OFFSET('Water Data'!$I$27,0,10*ROW('Water Data'!I87)))</f>
        <v/>
      </c>
      <c r="CI93" s="271" t="str">
        <f ca="true">+IF(OFFSET('Water Data'!$I$28,0,10*ROW('Water Data'!I87))="","",OFFSET('Water Data'!$I$28,0,10*ROW('Water Data'!I87)))</f>
        <v/>
      </c>
      <c r="CJ93" s="271" t="str">
        <f ca="true">+IF(OFFSET('Water Data'!$I$29,0,10*ROW('Water Data'!I87))="","",OFFSET('Water Data'!$I$29,0,10*ROW('Water Data'!I87)))</f>
        <v/>
      </c>
      <c r="CK93" s="271" t="str">
        <f ca="true">+IF(OFFSET('Sanitation Data'!$D$28,0,10*ROW('Sanitation Data'!D87))="","",OFFSET('Sanitation Data'!$D$28,0,10*ROW('Sanitation Data'!D87)))</f>
        <v/>
      </c>
      <c r="CL93" s="271" t="str">
        <f ca="true">+IF(OFFSET('Sanitation Data'!$D$29,0,10*ROW('Sanitation Data'!D87))="","",OFFSET('Sanitation Data'!$D$29,0,10*ROW('Sanitation Data'!D87)))</f>
        <v/>
      </c>
      <c r="CM93" s="271" t="str">
        <f ca="true">+IF(OFFSET('Sanitation Data'!$D$30,0,10*ROW('Sanitation Data'!D87))="","",OFFSET('Sanitation Data'!$D$30,0,10*ROW('Sanitation Data'!D87)))</f>
        <v/>
      </c>
      <c r="CN93" s="271" t="str">
        <f ca="true">+IF(OFFSET('Sanitation Data'!$D$31,0,10*ROW('Sanitation Data'!D87))="","",OFFSET('Sanitation Data'!$D$31,0,10*ROW('Sanitation Data'!D87)))</f>
        <v/>
      </c>
      <c r="CO93" s="271" t="str">
        <f ca="true">+IF(OFFSET('Sanitation Data'!$D$32,0,10*ROW('Sanitation Data'!D87))="","",OFFSET('Sanitation Data'!$D$32,0,10*ROW('Sanitation Data'!D87)))</f>
        <v/>
      </c>
      <c r="CP93" s="271" t="str">
        <f ca="true">+IF(OFFSET('Sanitation Data'!$E$28,0,10*ROW('Sanitation Data'!E87))="","",OFFSET('Sanitation Data'!$E$28,0,10*ROW('Sanitation Data'!E87)))</f>
        <v/>
      </c>
      <c r="CQ93" s="271" t="str">
        <f ca="true">+IF(OFFSET('Sanitation Data'!$E$29,0,10*ROW('Sanitation Data'!E87))="","",OFFSET('Sanitation Data'!$E$29,0,10*ROW('Sanitation Data'!E87)))</f>
        <v/>
      </c>
      <c r="CR93" s="271" t="str">
        <f ca="true">+IF(OFFSET('Sanitation Data'!$E$30,0,10*ROW('Sanitation Data'!E87))="","",OFFSET('Sanitation Data'!$E$30,0,10*ROW('Sanitation Data'!E87)))</f>
        <v/>
      </c>
      <c r="CS93" s="271" t="str">
        <f ca="true">+IF(OFFSET('Sanitation Data'!$E$31,0,10*ROW('Sanitation Data'!E87))="","",OFFSET('Sanitation Data'!$E$31,0,10*ROW('Sanitation Data'!E87)))</f>
        <v/>
      </c>
      <c r="CT93" s="271" t="str">
        <f ca="true">+IF(OFFSET('Sanitation Data'!$E$32,0,10*ROW('Sanitation Data'!E87))="","",OFFSET('Sanitation Data'!$E$32,0,10*ROW('Sanitation Data'!E87)))</f>
        <v/>
      </c>
      <c r="CU93" s="271" t="str">
        <f ca="true">+IF(OFFSET('Sanitation Data'!$F$28,0,10*ROW('Sanitation Data'!F87))="","",OFFSET('Sanitation Data'!$F$28,0,10*ROW('Sanitation Data'!F87)))</f>
        <v/>
      </c>
      <c r="CV93" s="271" t="str">
        <f ca="true">+IF(OFFSET('Sanitation Data'!$F$29,0,10*ROW('Sanitation Data'!F87))="","",OFFSET('Sanitation Data'!$F$29,0,10*ROW('Sanitation Data'!F87)))</f>
        <v/>
      </c>
      <c r="CW93" s="271" t="str">
        <f ca="true">+IF(OFFSET('Sanitation Data'!$F$30,0,10*ROW('Sanitation Data'!F87))="","",OFFSET('Sanitation Data'!$F$30,0,10*ROW('Sanitation Data'!F87)))</f>
        <v/>
      </c>
      <c r="CX93" s="271" t="str">
        <f ca="true">+IF(OFFSET('Sanitation Data'!$F$31,0,10*ROW('Sanitation Data'!F87))="","",OFFSET('Sanitation Data'!$F$31,0,10*ROW('Sanitation Data'!F87)))</f>
        <v/>
      </c>
      <c r="CY93" s="271" t="str">
        <f ca="true">+IF(OFFSET('Sanitation Data'!$F$32,0,10*ROW('Sanitation Data'!F87))="","",OFFSET('Sanitation Data'!$F$32,0,10*ROW('Sanitation Data'!F87)))</f>
        <v/>
      </c>
      <c r="CZ93" s="271" t="str">
        <f ca="true">+IF(OFFSET('Sanitation Data'!$G$28,0,10*ROW('Sanitation Data'!G87))="","",OFFSET('Sanitation Data'!$G$28,0,10*ROW('Sanitation Data'!G87)))</f>
        <v/>
      </c>
      <c r="DA93" s="271" t="str">
        <f ca="true">+IF(OFFSET('Sanitation Data'!$G$29,0,10*ROW('Sanitation Data'!G87))="","",OFFSET('Sanitation Data'!$G$29,0,10*ROW('Sanitation Data'!G87)))</f>
        <v/>
      </c>
      <c r="DB93" s="271" t="str">
        <f ca="true">+IF(OFFSET('Sanitation Data'!$G$30,0,10*ROW('Sanitation Data'!G87))="","",OFFSET('Sanitation Data'!$G$30,0,10*ROW('Sanitation Data'!G87)))</f>
        <v/>
      </c>
      <c r="DC93" s="271" t="str">
        <f ca="true">+IF(OFFSET('Sanitation Data'!$G$31,0,10*ROW('Sanitation Data'!G87))="","",OFFSET('Sanitation Data'!$G$31,0,10*ROW('Sanitation Data'!G87)))</f>
        <v/>
      </c>
      <c r="DD93" s="271" t="str">
        <f ca="true">+IF(OFFSET('Sanitation Data'!$G$32,0,10*ROW('Sanitation Data'!G87))="","",OFFSET('Sanitation Data'!$G$32,0,10*ROW('Sanitation Data'!G87)))</f>
        <v/>
      </c>
      <c r="DE93" s="271" t="str">
        <f ca="true">+IF(OFFSET('Sanitation Data'!$H$28,0,10*ROW('Sanitation Data'!H87))="","",OFFSET('Sanitation Data'!$H$28,0,10*ROW('Sanitation Data'!H87)))</f>
        <v/>
      </c>
      <c r="DF93" s="271" t="str">
        <f ca="true">+IF(OFFSET('Sanitation Data'!$H$29,0,10*ROW('Sanitation Data'!H87))="","",OFFSET('Sanitation Data'!$H$29,0,10*ROW('Sanitation Data'!H87)))</f>
        <v/>
      </c>
      <c r="DG93" s="271" t="str">
        <f ca="true">+IF(OFFSET('Sanitation Data'!$H$30,0,10*ROW('Sanitation Data'!H87))="","",OFFSET('Sanitation Data'!$H$30,0,10*ROW('Sanitation Data'!H87)))</f>
        <v/>
      </c>
      <c r="DH93" s="271" t="str">
        <f ca="true">+IF(OFFSET('Sanitation Data'!$H$31,0,10*ROW('Sanitation Data'!H87))="","",OFFSET('Sanitation Data'!$H$31,0,10*ROW('Sanitation Data'!H87)))</f>
        <v/>
      </c>
      <c r="DI93" s="271" t="str">
        <f ca="true">+IF(OFFSET('Sanitation Data'!$H$32,0,10*ROW('Sanitation Data'!H87))="","",OFFSET('Sanitation Data'!$H$32,0,10*ROW('Sanitation Data'!H87)))</f>
        <v/>
      </c>
      <c r="DJ93" s="271" t="str">
        <f ca="true">+IF(OFFSET('Sanitation Data'!$I$28,0,10*ROW('Sanitation Data'!I87))="","",OFFSET('Sanitation Data'!$I$28,0,10*ROW('Sanitation Data'!I87)))</f>
        <v/>
      </c>
      <c r="DK93" s="271" t="str">
        <f ca="true">+IF(OFFSET('Sanitation Data'!$I$29,0,10*ROW('Sanitation Data'!I87))="","",OFFSET('Sanitation Data'!$I$29,0,10*ROW('Sanitation Data'!I87)))</f>
        <v/>
      </c>
      <c r="DL93" s="271" t="str">
        <f ca="true">+IF(OFFSET('Sanitation Data'!$I$30,0,10*ROW('Sanitation Data'!I87))="","",OFFSET('Sanitation Data'!$I$30,0,10*ROW('Sanitation Data'!I87)))</f>
        <v/>
      </c>
      <c r="DM93" s="271" t="str">
        <f ca="true">+IF(OFFSET('Sanitation Data'!$I$31,0,10*ROW('Sanitation Data'!I87))="","",OFFSET('Sanitation Data'!$I$31,0,10*ROW('Sanitation Data'!I87)))</f>
        <v/>
      </c>
      <c r="DN93" s="271" t="str">
        <f ca="true">+IF(OFFSET('Sanitation Data'!$I$32,0,10*ROW('Sanitation Data'!I87))="","",OFFSET('Sanitation Data'!$I$32,0,10*ROW('Sanitation Data'!I87)))</f>
        <v/>
      </c>
      <c r="DO93" s="271" t="str">
        <f ca="true">+IF(OFFSET('Hygiene Data'!$D$11,0,10*ROW('Hygiene Data'!D87))="","",OFFSET('Hygiene Data'!$D$11,0,10*ROW('Hygiene Data'!D87)))</f>
        <v/>
      </c>
      <c r="DP93" s="271" t="str">
        <f ca="true">+IF(OFFSET('Hygiene Data'!$D$12,0,10*ROW('Hygiene Data'!D87))="","",OFFSET('Hygiene Data'!$D$12,0,10*ROW('Hygiene Data'!D87)))</f>
        <v/>
      </c>
      <c r="DQ93" s="271" t="str">
        <f ca="true">+IF(OFFSET('Hygiene Data'!$D$13,0,10*ROW('Hygiene Data'!D87))="","",OFFSET('Hygiene Data'!$D$13,0,10*ROW('Hygiene Data'!D87)))</f>
        <v/>
      </c>
      <c r="DR93" s="271" t="str">
        <f ca="true">+IF(OFFSET('Hygiene Data'!$E$11,0,10*ROW('Hygiene Data'!E87))="","",OFFSET('Hygiene Data'!$E$11,0,10*ROW('Hygiene Data'!E87)))</f>
        <v/>
      </c>
      <c r="DS93" s="271" t="str">
        <f ca="true">+IF(OFFSET('Hygiene Data'!$E$12,0,10*ROW('Hygiene Data'!E87))="","",OFFSET('Hygiene Data'!$E$12,0,10*ROW('Hygiene Data'!E87)))</f>
        <v/>
      </c>
      <c r="DT93" s="271" t="str">
        <f ca="true">+IF(OFFSET('Hygiene Data'!$E$13,0,10*ROW('Hygiene Data'!E87))="","",OFFSET('Hygiene Data'!$E$13,0,10*ROW('Hygiene Data'!E87)))</f>
        <v/>
      </c>
      <c r="DU93" s="271" t="str">
        <f ca="true">+IF(OFFSET('Hygiene Data'!$F$11,0,10*ROW('Hygiene Data'!F87))="","",OFFSET('Hygiene Data'!$F$11,0,10*ROW('Hygiene Data'!F87)))</f>
        <v/>
      </c>
      <c r="DV93" s="271" t="str">
        <f ca="true">+IF(OFFSET('Hygiene Data'!$F$12,0,10*ROW('Hygiene Data'!F87))="","",OFFSET('Hygiene Data'!$F$12,0,10*ROW('Hygiene Data'!F87)))</f>
        <v/>
      </c>
      <c r="DW93" s="271" t="str">
        <f ca="true">+IF(OFFSET('Hygiene Data'!$F$13,0,10*ROW('Hygiene Data'!F87))="","",OFFSET('Hygiene Data'!$F$13,0,10*ROW('Hygiene Data'!F87)))</f>
        <v/>
      </c>
      <c r="DX93" s="271" t="str">
        <f ca="true">+IF(OFFSET('Hygiene Data'!$G$11,0,10*ROW('Hygiene Data'!G87))="","",OFFSET('Hygiene Data'!$G$11,0,10*ROW('Hygiene Data'!G87)))</f>
        <v/>
      </c>
      <c r="DY93" s="271" t="str">
        <f ca="true">+IF(OFFSET('Hygiene Data'!$G$12,0,10*ROW('Hygiene Data'!G87))="","",OFFSET('Hygiene Data'!$G$12,0,10*ROW('Hygiene Data'!G87)))</f>
        <v/>
      </c>
      <c r="DZ93" s="271" t="str">
        <f ca="true">+IF(OFFSET('Hygiene Data'!$G$13,0,10*ROW('Hygiene Data'!G87))="","",OFFSET('Hygiene Data'!$G$13,0,10*ROW('Hygiene Data'!G87)))</f>
        <v/>
      </c>
      <c r="EA93" s="271" t="str">
        <f ca="true">+IF(OFFSET('Hygiene Data'!$H$11,0,10*ROW('Hygiene Data'!H87))="","",OFFSET('Hygiene Data'!$H$11,0,10*ROW('Hygiene Data'!H87)))</f>
        <v/>
      </c>
      <c r="EB93" s="271" t="str">
        <f ca="true">+IF(OFFSET('Hygiene Data'!$H$12,0,10*ROW('Hygiene Data'!H87))="","",OFFSET('Hygiene Data'!$H$12,0,10*ROW('Hygiene Data'!H87)))</f>
        <v/>
      </c>
      <c r="EC93" s="271" t="str">
        <f ca="true">+IF(OFFSET('Hygiene Data'!$H$13,0,10*ROW('Hygiene Data'!H87))="","",OFFSET('Hygiene Data'!$H$13,0,10*ROW('Hygiene Data'!H87)))</f>
        <v/>
      </c>
      <c r="ED93" s="271" t="str">
        <f ca="true">+IF(OFFSET('Hygiene Data'!$I$11,0,10*ROW('Hygiene Data'!I87))="","",OFFSET('Hygiene Data'!$I$11,0,10*ROW('Hygiene Data'!I87)))</f>
        <v/>
      </c>
      <c r="EE93" s="271" t="str">
        <f ca="true">+IF(OFFSET('Hygiene Data'!$I$12,0,10*ROW('Hygiene Data'!I87))="","",OFFSET('Hygiene Data'!$I$12,0,10*ROW('Hygiene Data'!I87)))</f>
        <v/>
      </c>
      <c r="EF93" s="271" t="str">
        <f ca="true">+IF(OFFSET('Hygiene Data'!$I$13,0,10*ROW('Hygiene Data'!I87))="","",OFFSET('Hygiene Data'!$I$13,0,10*ROW('Hygiene Data'!I87)))</f>
        <v/>
      </c>
    </row>
    <row xmlns:x14ac="http://schemas.microsoft.com/office/spreadsheetml/2009/9/ac" r="94" x14ac:dyDescent="0.2">
      <c r="A94" s="35" t="str">
        <f ca="true">+IF(OFFSET('Water Data'!$B$2,0,10*ROW('Water Data'!E88))="","",OFFSET('Water Data'!$B$2,0,10*ROW('Water Data'!E88)))</f>
        <v/>
      </c>
      <c r="B94" s="35" t="str">
        <f ca="true">+IF(OFFSET('Water Data'!$C$2,0,10*ROW('Water Data'!F88))="","",OFFSET('Water Data'!$C$2,0,10*ROW('Water Data'!F88)))</f>
        <v/>
      </c>
      <c r="C94" s="327" t="str">
        <f t="shared" ca="true" si="1"/>
        <v/>
      </c>
      <c r="D94" s="91"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1"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1"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1"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1"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1"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1"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1"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1"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1"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1"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1"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1"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1"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1"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1"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1"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1"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2"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2"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2"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2"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2"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2"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2"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2"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2"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2"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2"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2"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2"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2"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2"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2"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2"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2"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2"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2"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2"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2"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2"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2"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2"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2"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2"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2"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2"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2"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3"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3"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3"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3"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3"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3"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3"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3"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3"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3"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3"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3"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3"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3"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3"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3"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3"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3"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1"/>
      <c r="BS94" s="271" t="str">
        <f ca="true">+IF(OFFSET('Water Data'!$D$27,0,10*ROW('Water Data'!D88))="","",OFFSET('Water Data'!$D$27,0,10*ROW('Water Data'!D88)))</f>
        <v/>
      </c>
      <c r="BT94" s="271" t="str">
        <f ca="true">+IF(OFFSET('Water Data'!$D$28,0,10*ROW('Water Data'!D88))="","",OFFSET('Water Data'!$D$28,0,10*ROW('Water Data'!D88)))</f>
        <v/>
      </c>
      <c r="BU94" s="271" t="str">
        <f ca="true">+IF(OFFSET('Water Data'!$D$29,0,10*ROW('Water Data'!D88))="","",OFFSET('Water Data'!$D$29,0,10*ROW('Water Data'!D88)))</f>
        <v/>
      </c>
      <c r="BV94" s="271" t="str">
        <f ca="true">+IF(OFFSET('Water Data'!$E$27,0,10*ROW('Water Data'!E88))="","",OFFSET('Water Data'!$E$27,0,10*ROW('Water Data'!E88)))</f>
        <v/>
      </c>
      <c r="BW94" s="271" t="str">
        <f ca="true">+IF(OFFSET('Water Data'!$E$28,0,10*ROW('Water Data'!E88))="","",OFFSET('Water Data'!$E$28,0,10*ROW('Water Data'!E88)))</f>
        <v/>
      </c>
      <c r="BX94" s="271" t="str">
        <f ca="true">+IF(OFFSET('Water Data'!$E$29,0,10*ROW('Water Data'!E88))="","",OFFSET('Water Data'!$E$29,0,10*ROW('Water Data'!E88)))</f>
        <v/>
      </c>
      <c r="BY94" s="271" t="str">
        <f ca="true">+IF(OFFSET('Water Data'!$F$27,0,10*ROW('Water Data'!F88))="","",OFFSET('Water Data'!$F$27,0,10*ROW('Water Data'!F88)))</f>
        <v/>
      </c>
      <c r="BZ94" s="271" t="str">
        <f ca="true">+IF(OFFSET('Water Data'!$F$28,0,10*ROW('Water Data'!F88))="","",OFFSET('Water Data'!$F$28,0,10*ROW('Water Data'!F88)))</f>
        <v/>
      </c>
      <c r="CA94" s="271" t="str">
        <f ca="true">+IF(OFFSET('Water Data'!$F$29,0,10*ROW('Water Data'!F88))="","",OFFSET('Water Data'!$F$29,0,10*ROW('Water Data'!F88)))</f>
        <v/>
      </c>
      <c r="CB94" s="271" t="str">
        <f ca="true">+IF(OFFSET('Water Data'!$G$27,0,10*ROW('Water Data'!G88))="","",OFFSET('Water Data'!$G$27,0,10*ROW('Water Data'!G88)))</f>
        <v/>
      </c>
      <c r="CC94" s="271" t="str">
        <f ca="true">+IF(OFFSET('Water Data'!$G$28,0,10*ROW('Water Data'!G88))="","",OFFSET('Water Data'!$G$28,0,10*ROW('Water Data'!G88)))</f>
        <v/>
      </c>
      <c r="CD94" s="271" t="str">
        <f ca="true">+IF(OFFSET('Water Data'!$G$29,0,10*ROW('Water Data'!G88))="","",OFFSET('Water Data'!$G$29,0,10*ROW('Water Data'!G88)))</f>
        <v/>
      </c>
      <c r="CE94" s="271" t="str">
        <f ca="true">+IF(OFFSET('Water Data'!$H$27,0,10*ROW('Water Data'!H88))="","",OFFSET('Water Data'!$H$27,0,10*ROW('Water Data'!H88)))</f>
        <v/>
      </c>
      <c r="CF94" s="271" t="str">
        <f ca="true">+IF(OFFSET('Water Data'!$H$28,0,10*ROW('Water Data'!H88))="","",OFFSET('Water Data'!$H$28,0,10*ROW('Water Data'!H88)))</f>
        <v/>
      </c>
      <c r="CG94" s="271" t="str">
        <f ca="true">+IF(OFFSET('Water Data'!$H$29,0,10*ROW('Water Data'!H88))="","",OFFSET('Water Data'!$H$29,0,10*ROW('Water Data'!H88)))</f>
        <v/>
      </c>
      <c r="CH94" s="271" t="str">
        <f ca="true">+IF(OFFSET('Water Data'!$I$27,0,10*ROW('Water Data'!I88))="","",OFFSET('Water Data'!$I$27,0,10*ROW('Water Data'!I88)))</f>
        <v/>
      </c>
      <c r="CI94" s="271" t="str">
        <f ca="true">+IF(OFFSET('Water Data'!$I$28,0,10*ROW('Water Data'!I88))="","",OFFSET('Water Data'!$I$28,0,10*ROW('Water Data'!I88)))</f>
        <v/>
      </c>
      <c r="CJ94" s="271" t="str">
        <f ca="true">+IF(OFFSET('Water Data'!$I$29,0,10*ROW('Water Data'!I88))="","",OFFSET('Water Data'!$I$29,0,10*ROW('Water Data'!I88)))</f>
        <v/>
      </c>
      <c r="CK94" s="271" t="str">
        <f ca="true">+IF(OFFSET('Sanitation Data'!$D$28,0,10*ROW('Sanitation Data'!D88))="","",OFFSET('Sanitation Data'!$D$28,0,10*ROW('Sanitation Data'!D88)))</f>
        <v/>
      </c>
      <c r="CL94" s="271" t="str">
        <f ca="true">+IF(OFFSET('Sanitation Data'!$D$29,0,10*ROW('Sanitation Data'!D88))="","",OFFSET('Sanitation Data'!$D$29,0,10*ROW('Sanitation Data'!D88)))</f>
        <v/>
      </c>
      <c r="CM94" s="271" t="str">
        <f ca="true">+IF(OFFSET('Sanitation Data'!$D$30,0,10*ROW('Sanitation Data'!D88))="","",OFFSET('Sanitation Data'!$D$30,0,10*ROW('Sanitation Data'!D88)))</f>
        <v/>
      </c>
      <c r="CN94" s="271" t="str">
        <f ca="true">+IF(OFFSET('Sanitation Data'!$D$31,0,10*ROW('Sanitation Data'!D88))="","",OFFSET('Sanitation Data'!$D$31,0,10*ROW('Sanitation Data'!D88)))</f>
        <v/>
      </c>
      <c r="CO94" s="271" t="str">
        <f ca="true">+IF(OFFSET('Sanitation Data'!$D$32,0,10*ROW('Sanitation Data'!D88))="","",OFFSET('Sanitation Data'!$D$32,0,10*ROW('Sanitation Data'!D88)))</f>
        <v/>
      </c>
      <c r="CP94" s="271" t="str">
        <f ca="true">+IF(OFFSET('Sanitation Data'!$E$28,0,10*ROW('Sanitation Data'!E88))="","",OFFSET('Sanitation Data'!$E$28,0,10*ROW('Sanitation Data'!E88)))</f>
        <v/>
      </c>
      <c r="CQ94" s="271" t="str">
        <f ca="true">+IF(OFFSET('Sanitation Data'!$E$29,0,10*ROW('Sanitation Data'!E88))="","",OFFSET('Sanitation Data'!$E$29,0,10*ROW('Sanitation Data'!E88)))</f>
        <v/>
      </c>
      <c r="CR94" s="271" t="str">
        <f ca="true">+IF(OFFSET('Sanitation Data'!$E$30,0,10*ROW('Sanitation Data'!E88))="","",OFFSET('Sanitation Data'!$E$30,0,10*ROW('Sanitation Data'!E88)))</f>
        <v/>
      </c>
      <c r="CS94" s="271" t="str">
        <f ca="true">+IF(OFFSET('Sanitation Data'!$E$31,0,10*ROW('Sanitation Data'!E88))="","",OFFSET('Sanitation Data'!$E$31,0,10*ROW('Sanitation Data'!E88)))</f>
        <v/>
      </c>
      <c r="CT94" s="271" t="str">
        <f ca="true">+IF(OFFSET('Sanitation Data'!$E$32,0,10*ROW('Sanitation Data'!E88))="","",OFFSET('Sanitation Data'!$E$32,0,10*ROW('Sanitation Data'!E88)))</f>
        <v/>
      </c>
      <c r="CU94" s="271" t="str">
        <f ca="true">+IF(OFFSET('Sanitation Data'!$F$28,0,10*ROW('Sanitation Data'!F88))="","",OFFSET('Sanitation Data'!$F$28,0,10*ROW('Sanitation Data'!F88)))</f>
        <v/>
      </c>
      <c r="CV94" s="271" t="str">
        <f ca="true">+IF(OFFSET('Sanitation Data'!$F$29,0,10*ROW('Sanitation Data'!F88))="","",OFFSET('Sanitation Data'!$F$29,0,10*ROW('Sanitation Data'!F88)))</f>
        <v/>
      </c>
      <c r="CW94" s="271" t="str">
        <f ca="true">+IF(OFFSET('Sanitation Data'!$F$30,0,10*ROW('Sanitation Data'!F88))="","",OFFSET('Sanitation Data'!$F$30,0,10*ROW('Sanitation Data'!F88)))</f>
        <v/>
      </c>
      <c r="CX94" s="271" t="str">
        <f ca="true">+IF(OFFSET('Sanitation Data'!$F$31,0,10*ROW('Sanitation Data'!F88))="","",OFFSET('Sanitation Data'!$F$31,0,10*ROW('Sanitation Data'!F88)))</f>
        <v/>
      </c>
      <c r="CY94" s="271" t="str">
        <f ca="true">+IF(OFFSET('Sanitation Data'!$F$32,0,10*ROW('Sanitation Data'!F88))="","",OFFSET('Sanitation Data'!$F$32,0,10*ROW('Sanitation Data'!F88)))</f>
        <v/>
      </c>
      <c r="CZ94" s="271" t="str">
        <f ca="true">+IF(OFFSET('Sanitation Data'!$G$28,0,10*ROW('Sanitation Data'!G88))="","",OFFSET('Sanitation Data'!$G$28,0,10*ROW('Sanitation Data'!G88)))</f>
        <v/>
      </c>
      <c r="DA94" s="271" t="str">
        <f ca="true">+IF(OFFSET('Sanitation Data'!$G$29,0,10*ROW('Sanitation Data'!G88))="","",OFFSET('Sanitation Data'!$G$29,0,10*ROW('Sanitation Data'!G88)))</f>
        <v/>
      </c>
      <c r="DB94" s="271" t="str">
        <f ca="true">+IF(OFFSET('Sanitation Data'!$G$30,0,10*ROW('Sanitation Data'!G88))="","",OFFSET('Sanitation Data'!$G$30,0,10*ROW('Sanitation Data'!G88)))</f>
        <v/>
      </c>
      <c r="DC94" s="271" t="str">
        <f ca="true">+IF(OFFSET('Sanitation Data'!$G$31,0,10*ROW('Sanitation Data'!G88))="","",OFFSET('Sanitation Data'!$G$31,0,10*ROW('Sanitation Data'!G88)))</f>
        <v/>
      </c>
      <c r="DD94" s="271" t="str">
        <f ca="true">+IF(OFFSET('Sanitation Data'!$G$32,0,10*ROW('Sanitation Data'!G88))="","",OFFSET('Sanitation Data'!$G$32,0,10*ROW('Sanitation Data'!G88)))</f>
        <v/>
      </c>
      <c r="DE94" s="271" t="str">
        <f ca="true">+IF(OFFSET('Sanitation Data'!$H$28,0,10*ROW('Sanitation Data'!H88))="","",OFFSET('Sanitation Data'!$H$28,0,10*ROW('Sanitation Data'!H88)))</f>
        <v/>
      </c>
      <c r="DF94" s="271" t="str">
        <f ca="true">+IF(OFFSET('Sanitation Data'!$H$29,0,10*ROW('Sanitation Data'!H88))="","",OFFSET('Sanitation Data'!$H$29,0,10*ROW('Sanitation Data'!H88)))</f>
        <v/>
      </c>
      <c r="DG94" s="271" t="str">
        <f ca="true">+IF(OFFSET('Sanitation Data'!$H$30,0,10*ROW('Sanitation Data'!H88))="","",OFFSET('Sanitation Data'!$H$30,0,10*ROW('Sanitation Data'!H88)))</f>
        <v/>
      </c>
      <c r="DH94" s="271" t="str">
        <f ca="true">+IF(OFFSET('Sanitation Data'!$H$31,0,10*ROW('Sanitation Data'!H88))="","",OFFSET('Sanitation Data'!$H$31,0,10*ROW('Sanitation Data'!H88)))</f>
        <v/>
      </c>
      <c r="DI94" s="271" t="str">
        <f ca="true">+IF(OFFSET('Sanitation Data'!$H$32,0,10*ROW('Sanitation Data'!H88))="","",OFFSET('Sanitation Data'!$H$32,0,10*ROW('Sanitation Data'!H88)))</f>
        <v/>
      </c>
      <c r="DJ94" s="271" t="str">
        <f ca="true">+IF(OFFSET('Sanitation Data'!$I$28,0,10*ROW('Sanitation Data'!I88))="","",OFFSET('Sanitation Data'!$I$28,0,10*ROW('Sanitation Data'!I88)))</f>
        <v/>
      </c>
      <c r="DK94" s="271" t="str">
        <f ca="true">+IF(OFFSET('Sanitation Data'!$I$29,0,10*ROW('Sanitation Data'!I88))="","",OFFSET('Sanitation Data'!$I$29,0,10*ROW('Sanitation Data'!I88)))</f>
        <v/>
      </c>
      <c r="DL94" s="271" t="str">
        <f ca="true">+IF(OFFSET('Sanitation Data'!$I$30,0,10*ROW('Sanitation Data'!I88))="","",OFFSET('Sanitation Data'!$I$30,0,10*ROW('Sanitation Data'!I88)))</f>
        <v/>
      </c>
      <c r="DM94" s="271" t="str">
        <f ca="true">+IF(OFFSET('Sanitation Data'!$I$31,0,10*ROW('Sanitation Data'!I88))="","",OFFSET('Sanitation Data'!$I$31,0,10*ROW('Sanitation Data'!I88)))</f>
        <v/>
      </c>
      <c r="DN94" s="271" t="str">
        <f ca="true">+IF(OFFSET('Sanitation Data'!$I$32,0,10*ROW('Sanitation Data'!I88))="","",OFFSET('Sanitation Data'!$I$32,0,10*ROW('Sanitation Data'!I88)))</f>
        <v/>
      </c>
      <c r="DO94" s="271" t="str">
        <f ca="true">+IF(OFFSET('Hygiene Data'!$D$11,0,10*ROW('Hygiene Data'!D88))="","",OFFSET('Hygiene Data'!$D$11,0,10*ROW('Hygiene Data'!D88)))</f>
        <v/>
      </c>
      <c r="DP94" s="271" t="str">
        <f ca="true">+IF(OFFSET('Hygiene Data'!$D$12,0,10*ROW('Hygiene Data'!D88))="","",OFFSET('Hygiene Data'!$D$12,0,10*ROW('Hygiene Data'!D88)))</f>
        <v/>
      </c>
      <c r="DQ94" s="271" t="str">
        <f ca="true">+IF(OFFSET('Hygiene Data'!$D$13,0,10*ROW('Hygiene Data'!D88))="","",OFFSET('Hygiene Data'!$D$13,0,10*ROW('Hygiene Data'!D88)))</f>
        <v/>
      </c>
      <c r="DR94" s="271" t="str">
        <f ca="true">+IF(OFFSET('Hygiene Data'!$E$11,0,10*ROW('Hygiene Data'!E88))="","",OFFSET('Hygiene Data'!$E$11,0,10*ROW('Hygiene Data'!E88)))</f>
        <v/>
      </c>
      <c r="DS94" s="271" t="str">
        <f ca="true">+IF(OFFSET('Hygiene Data'!$E$12,0,10*ROW('Hygiene Data'!E88))="","",OFFSET('Hygiene Data'!$E$12,0,10*ROW('Hygiene Data'!E88)))</f>
        <v/>
      </c>
      <c r="DT94" s="271" t="str">
        <f ca="true">+IF(OFFSET('Hygiene Data'!$E$13,0,10*ROW('Hygiene Data'!E88))="","",OFFSET('Hygiene Data'!$E$13,0,10*ROW('Hygiene Data'!E88)))</f>
        <v/>
      </c>
      <c r="DU94" s="271" t="str">
        <f ca="true">+IF(OFFSET('Hygiene Data'!$F$11,0,10*ROW('Hygiene Data'!F88))="","",OFFSET('Hygiene Data'!$F$11,0,10*ROW('Hygiene Data'!F88)))</f>
        <v/>
      </c>
      <c r="DV94" s="271" t="str">
        <f ca="true">+IF(OFFSET('Hygiene Data'!$F$12,0,10*ROW('Hygiene Data'!F88))="","",OFFSET('Hygiene Data'!$F$12,0,10*ROW('Hygiene Data'!F88)))</f>
        <v/>
      </c>
      <c r="DW94" s="271" t="str">
        <f ca="true">+IF(OFFSET('Hygiene Data'!$F$13,0,10*ROW('Hygiene Data'!F88))="","",OFFSET('Hygiene Data'!$F$13,0,10*ROW('Hygiene Data'!F88)))</f>
        <v/>
      </c>
      <c r="DX94" s="271" t="str">
        <f ca="true">+IF(OFFSET('Hygiene Data'!$G$11,0,10*ROW('Hygiene Data'!G88))="","",OFFSET('Hygiene Data'!$G$11,0,10*ROW('Hygiene Data'!G88)))</f>
        <v/>
      </c>
      <c r="DY94" s="271" t="str">
        <f ca="true">+IF(OFFSET('Hygiene Data'!$G$12,0,10*ROW('Hygiene Data'!G88))="","",OFFSET('Hygiene Data'!$G$12,0,10*ROW('Hygiene Data'!G88)))</f>
        <v/>
      </c>
      <c r="DZ94" s="271" t="str">
        <f ca="true">+IF(OFFSET('Hygiene Data'!$G$13,0,10*ROW('Hygiene Data'!G88))="","",OFFSET('Hygiene Data'!$G$13,0,10*ROW('Hygiene Data'!G88)))</f>
        <v/>
      </c>
      <c r="EA94" s="271" t="str">
        <f ca="true">+IF(OFFSET('Hygiene Data'!$H$11,0,10*ROW('Hygiene Data'!H88))="","",OFFSET('Hygiene Data'!$H$11,0,10*ROW('Hygiene Data'!H88)))</f>
        <v/>
      </c>
      <c r="EB94" s="271" t="str">
        <f ca="true">+IF(OFFSET('Hygiene Data'!$H$12,0,10*ROW('Hygiene Data'!H88))="","",OFFSET('Hygiene Data'!$H$12,0,10*ROW('Hygiene Data'!H88)))</f>
        <v/>
      </c>
      <c r="EC94" s="271" t="str">
        <f ca="true">+IF(OFFSET('Hygiene Data'!$H$13,0,10*ROW('Hygiene Data'!H88))="","",OFFSET('Hygiene Data'!$H$13,0,10*ROW('Hygiene Data'!H88)))</f>
        <v/>
      </c>
      <c r="ED94" s="271" t="str">
        <f ca="true">+IF(OFFSET('Hygiene Data'!$I$11,0,10*ROW('Hygiene Data'!I88))="","",OFFSET('Hygiene Data'!$I$11,0,10*ROW('Hygiene Data'!I88)))</f>
        <v/>
      </c>
      <c r="EE94" s="271" t="str">
        <f ca="true">+IF(OFFSET('Hygiene Data'!$I$12,0,10*ROW('Hygiene Data'!I88))="","",OFFSET('Hygiene Data'!$I$12,0,10*ROW('Hygiene Data'!I88)))</f>
        <v/>
      </c>
      <c r="EF94" s="271" t="str">
        <f ca="true">+IF(OFFSET('Hygiene Data'!$I$13,0,10*ROW('Hygiene Data'!I88))="","",OFFSET('Hygiene Data'!$I$13,0,10*ROW('Hygiene Data'!I88)))</f>
        <v/>
      </c>
    </row>
    <row xmlns:x14ac="http://schemas.microsoft.com/office/spreadsheetml/2009/9/ac" r="95" x14ac:dyDescent="0.2">
      <c r="A95" s="35" t="str">
        <f ca="true">+IF(OFFSET('Water Data'!$B$2,0,10*ROW('Water Data'!E89))="","",OFFSET('Water Data'!$B$2,0,10*ROW('Water Data'!E89)))</f>
        <v/>
      </c>
      <c r="B95" s="35" t="str">
        <f ca="true">+IF(OFFSET('Water Data'!$C$2,0,10*ROW('Water Data'!F89))="","",OFFSET('Water Data'!$C$2,0,10*ROW('Water Data'!F89)))</f>
        <v/>
      </c>
      <c r="C95" s="327" t="str">
        <f t="shared" ca="true" si="1"/>
        <v/>
      </c>
      <c r="D95" s="91"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1"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1"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1"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1"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1"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1"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1"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1"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1"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1"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1"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1"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1"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1"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1"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1"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1"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2"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2"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2"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2"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2"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2"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2"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2"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2"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2"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2"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2"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2"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2"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2"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2"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2"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2"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2"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2"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2"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2"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2"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2"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2"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2"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2"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2"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2"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2"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3"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3"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3"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3"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3"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3"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3"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3"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3"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3"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3"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3"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3"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3"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3"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3"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3"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3"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1"/>
      <c r="BS95" s="271" t="str">
        <f ca="true">+IF(OFFSET('Water Data'!$D$27,0,10*ROW('Water Data'!D89))="","",OFFSET('Water Data'!$D$27,0,10*ROW('Water Data'!D89)))</f>
        <v/>
      </c>
      <c r="BT95" s="271" t="str">
        <f ca="true">+IF(OFFSET('Water Data'!$D$28,0,10*ROW('Water Data'!D89))="","",OFFSET('Water Data'!$D$28,0,10*ROW('Water Data'!D89)))</f>
        <v/>
      </c>
      <c r="BU95" s="271" t="str">
        <f ca="true">+IF(OFFSET('Water Data'!$D$29,0,10*ROW('Water Data'!D89))="","",OFFSET('Water Data'!$D$29,0,10*ROW('Water Data'!D89)))</f>
        <v/>
      </c>
      <c r="BV95" s="271" t="str">
        <f ca="true">+IF(OFFSET('Water Data'!$E$27,0,10*ROW('Water Data'!E89))="","",OFFSET('Water Data'!$E$27,0,10*ROW('Water Data'!E89)))</f>
        <v/>
      </c>
      <c r="BW95" s="271" t="str">
        <f ca="true">+IF(OFFSET('Water Data'!$E$28,0,10*ROW('Water Data'!E89))="","",OFFSET('Water Data'!$E$28,0,10*ROW('Water Data'!E89)))</f>
        <v/>
      </c>
      <c r="BX95" s="271" t="str">
        <f ca="true">+IF(OFFSET('Water Data'!$E$29,0,10*ROW('Water Data'!E89))="","",OFFSET('Water Data'!$E$29,0,10*ROW('Water Data'!E89)))</f>
        <v/>
      </c>
      <c r="BY95" s="271" t="str">
        <f ca="true">+IF(OFFSET('Water Data'!$F$27,0,10*ROW('Water Data'!F89))="","",OFFSET('Water Data'!$F$27,0,10*ROW('Water Data'!F89)))</f>
        <v/>
      </c>
      <c r="BZ95" s="271" t="str">
        <f ca="true">+IF(OFFSET('Water Data'!$F$28,0,10*ROW('Water Data'!F89))="","",OFFSET('Water Data'!$F$28,0,10*ROW('Water Data'!F89)))</f>
        <v/>
      </c>
      <c r="CA95" s="271" t="str">
        <f ca="true">+IF(OFFSET('Water Data'!$F$29,0,10*ROW('Water Data'!F89))="","",OFFSET('Water Data'!$F$29,0,10*ROW('Water Data'!F89)))</f>
        <v/>
      </c>
      <c r="CB95" s="271" t="str">
        <f ca="true">+IF(OFFSET('Water Data'!$G$27,0,10*ROW('Water Data'!G89))="","",OFFSET('Water Data'!$G$27,0,10*ROW('Water Data'!G89)))</f>
        <v/>
      </c>
      <c r="CC95" s="271" t="str">
        <f ca="true">+IF(OFFSET('Water Data'!$G$28,0,10*ROW('Water Data'!G89))="","",OFFSET('Water Data'!$G$28,0,10*ROW('Water Data'!G89)))</f>
        <v/>
      </c>
      <c r="CD95" s="271" t="str">
        <f ca="true">+IF(OFFSET('Water Data'!$G$29,0,10*ROW('Water Data'!G89))="","",OFFSET('Water Data'!$G$29,0,10*ROW('Water Data'!G89)))</f>
        <v/>
      </c>
      <c r="CE95" s="271" t="str">
        <f ca="true">+IF(OFFSET('Water Data'!$H$27,0,10*ROW('Water Data'!H89))="","",OFFSET('Water Data'!$H$27,0,10*ROW('Water Data'!H89)))</f>
        <v/>
      </c>
      <c r="CF95" s="271" t="str">
        <f ca="true">+IF(OFFSET('Water Data'!$H$28,0,10*ROW('Water Data'!H89))="","",OFFSET('Water Data'!$H$28,0,10*ROW('Water Data'!H89)))</f>
        <v/>
      </c>
      <c r="CG95" s="271" t="str">
        <f ca="true">+IF(OFFSET('Water Data'!$H$29,0,10*ROW('Water Data'!H89))="","",OFFSET('Water Data'!$H$29,0,10*ROW('Water Data'!H89)))</f>
        <v/>
      </c>
      <c r="CH95" s="271" t="str">
        <f ca="true">+IF(OFFSET('Water Data'!$I$27,0,10*ROW('Water Data'!I89))="","",OFFSET('Water Data'!$I$27,0,10*ROW('Water Data'!I89)))</f>
        <v/>
      </c>
      <c r="CI95" s="271" t="str">
        <f ca="true">+IF(OFFSET('Water Data'!$I$28,0,10*ROW('Water Data'!I89))="","",OFFSET('Water Data'!$I$28,0,10*ROW('Water Data'!I89)))</f>
        <v/>
      </c>
      <c r="CJ95" s="271" t="str">
        <f ca="true">+IF(OFFSET('Water Data'!$I$29,0,10*ROW('Water Data'!I89))="","",OFFSET('Water Data'!$I$29,0,10*ROW('Water Data'!I89)))</f>
        <v/>
      </c>
      <c r="CK95" s="271" t="str">
        <f ca="true">+IF(OFFSET('Sanitation Data'!$D$28,0,10*ROW('Sanitation Data'!D89))="","",OFFSET('Sanitation Data'!$D$28,0,10*ROW('Sanitation Data'!D89)))</f>
        <v/>
      </c>
      <c r="CL95" s="271" t="str">
        <f ca="true">+IF(OFFSET('Sanitation Data'!$D$29,0,10*ROW('Sanitation Data'!D89))="","",OFFSET('Sanitation Data'!$D$29,0,10*ROW('Sanitation Data'!D89)))</f>
        <v/>
      </c>
      <c r="CM95" s="271" t="str">
        <f ca="true">+IF(OFFSET('Sanitation Data'!$D$30,0,10*ROW('Sanitation Data'!D89))="","",OFFSET('Sanitation Data'!$D$30,0,10*ROW('Sanitation Data'!D89)))</f>
        <v/>
      </c>
      <c r="CN95" s="271" t="str">
        <f ca="true">+IF(OFFSET('Sanitation Data'!$D$31,0,10*ROW('Sanitation Data'!D89))="","",OFFSET('Sanitation Data'!$D$31,0,10*ROW('Sanitation Data'!D89)))</f>
        <v/>
      </c>
      <c r="CO95" s="271" t="str">
        <f ca="true">+IF(OFFSET('Sanitation Data'!$D$32,0,10*ROW('Sanitation Data'!D89))="","",OFFSET('Sanitation Data'!$D$32,0,10*ROW('Sanitation Data'!D89)))</f>
        <v/>
      </c>
      <c r="CP95" s="271" t="str">
        <f ca="true">+IF(OFFSET('Sanitation Data'!$E$28,0,10*ROW('Sanitation Data'!E89))="","",OFFSET('Sanitation Data'!$E$28,0,10*ROW('Sanitation Data'!E89)))</f>
        <v/>
      </c>
      <c r="CQ95" s="271" t="str">
        <f ca="true">+IF(OFFSET('Sanitation Data'!$E$29,0,10*ROW('Sanitation Data'!E89))="","",OFFSET('Sanitation Data'!$E$29,0,10*ROW('Sanitation Data'!E89)))</f>
        <v/>
      </c>
      <c r="CR95" s="271" t="str">
        <f ca="true">+IF(OFFSET('Sanitation Data'!$E$30,0,10*ROW('Sanitation Data'!E89))="","",OFFSET('Sanitation Data'!$E$30,0,10*ROW('Sanitation Data'!E89)))</f>
        <v/>
      </c>
      <c r="CS95" s="271" t="str">
        <f ca="true">+IF(OFFSET('Sanitation Data'!$E$31,0,10*ROW('Sanitation Data'!E89))="","",OFFSET('Sanitation Data'!$E$31,0,10*ROW('Sanitation Data'!E89)))</f>
        <v/>
      </c>
      <c r="CT95" s="271" t="str">
        <f ca="true">+IF(OFFSET('Sanitation Data'!$E$32,0,10*ROW('Sanitation Data'!E89))="","",OFFSET('Sanitation Data'!$E$32,0,10*ROW('Sanitation Data'!E89)))</f>
        <v/>
      </c>
      <c r="CU95" s="271" t="str">
        <f ca="true">+IF(OFFSET('Sanitation Data'!$F$28,0,10*ROW('Sanitation Data'!F89))="","",OFFSET('Sanitation Data'!$F$28,0,10*ROW('Sanitation Data'!F89)))</f>
        <v/>
      </c>
      <c r="CV95" s="271" t="str">
        <f ca="true">+IF(OFFSET('Sanitation Data'!$F$29,0,10*ROW('Sanitation Data'!F89))="","",OFFSET('Sanitation Data'!$F$29,0,10*ROW('Sanitation Data'!F89)))</f>
        <v/>
      </c>
      <c r="CW95" s="271" t="str">
        <f ca="true">+IF(OFFSET('Sanitation Data'!$F$30,0,10*ROW('Sanitation Data'!F89))="","",OFFSET('Sanitation Data'!$F$30,0,10*ROW('Sanitation Data'!F89)))</f>
        <v/>
      </c>
      <c r="CX95" s="271" t="str">
        <f ca="true">+IF(OFFSET('Sanitation Data'!$F$31,0,10*ROW('Sanitation Data'!F89))="","",OFFSET('Sanitation Data'!$F$31,0,10*ROW('Sanitation Data'!F89)))</f>
        <v/>
      </c>
      <c r="CY95" s="271" t="str">
        <f ca="true">+IF(OFFSET('Sanitation Data'!$F$32,0,10*ROW('Sanitation Data'!F89))="","",OFFSET('Sanitation Data'!$F$32,0,10*ROW('Sanitation Data'!F89)))</f>
        <v/>
      </c>
      <c r="CZ95" s="271" t="str">
        <f ca="true">+IF(OFFSET('Sanitation Data'!$G$28,0,10*ROW('Sanitation Data'!G89))="","",OFFSET('Sanitation Data'!$G$28,0,10*ROW('Sanitation Data'!G89)))</f>
        <v/>
      </c>
      <c r="DA95" s="271" t="str">
        <f ca="true">+IF(OFFSET('Sanitation Data'!$G$29,0,10*ROW('Sanitation Data'!G89))="","",OFFSET('Sanitation Data'!$G$29,0,10*ROW('Sanitation Data'!G89)))</f>
        <v/>
      </c>
      <c r="DB95" s="271" t="str">
        <f ca="true">+IF(OFFSET('Sanitation Data'!$G$30,0,10*ROW('Sanitation Data'!G89))="","",OFFSET('Sanitation Data'!$G$30,0,10*ROW('Sanitation Data'!G89)))</f>
        <v/>
      </c>
      <c r="DC95" s="271" t="str">
        <f ca="true">+IF(OFFSET('Sanitation Data'!$G$31,0,10*ROW('Sanitation Data'!G89))="","",OFFSET('Sanitation Data'!$G$31,0,10*ROW('Sanitation Data'!G89)))</f>
        <v/>
      </c>
      <c r="DD95" s="271" t="str">
        <f ca="true">+IF(OFFSET('Sanitation Data'!$G$32,0,10*ROW('Sanitation Data'!G89))="","",OFFSET('Sanitation Data'!$G$32,0,10*ROW('Sanitation Data'!G89)))</f>
        <v/>
      </c>
      <c r="DE95" s="271" t="str">
        <f ca="true">+IF(OFFSET('Sanitation Data'!$H$28,0,10*ROW('Sanitation Data'!H89))="","",OFFSET('Sanitation Data'!$H$28,0,10*ROW('Sanitation Data'!H89)))</f>
        <v/>
      </c>
      <c r="DF95" s="271" t="str">
        <f ca="true">+IF(OFFSET('Sanitation Data'!$H$29,0,10*ROW('Sanitation Data'!H89))="","",OFFSET('Sanitation Data'!$H$29,0,10*ROW('Sanitation Data'!H89)))</f>
        <v/>
      </c>
      <c r="DG95" s="271" t="str">
        <f ca="true">+IF(OFFSET('Sanitation Data'!$H$30,0,10*ROW('Sanitation Data'!H89))="","",OFFSET('Sanitation Data'!$H$30,0,10*ROW('Sanitation Data'!H89)))</f>
        <v/>
      </c>
      <c r="DH95" s="271" t="str">
        <f ca="true">+IF(OFFSET('Sanitation Data'!$H$31,0,10*ROW('Sanitation Data'!H89))="","",OFFSET('Sanitation Data'!$H$31,0,10*ROW('Sanitation Data'!H89)))</f>
        <v/>
      </c>
      <c r="DI95" s="271" t="str">
        <f ca="true">+IF(OFFSET('Sanitation Data'!$H$32,0,10*ROW('Sanitation Data'!H89))="","",OFFSET('Sanitation Data'!$H$32,0,10*ROW('Sanitation Data'!H89)))</f>
        <v/>
      </c>
      <c r="DJ95" s="271" t="str">
        <f ca="true">+IF(OFFSET('Sanitation Data'!$I$28,0,10*ROW('Sanitation Data'!I89))="","",OFFSET('Sanitation Data'!$I$28,0,10*ROW('Sanitation Data'!I89)))</f>
        <v/>
      </c>
      <c r="DK95" s="271" t="str">
        <f ca="true">+IF(OFFSET('Sanitation Data'!$I$29,0,10*ROW('Sanitation Data'!I89))="","",OFFSET('Sanitation Data'!$I$29,0,10*ROW('Sanitation Data'!I89)))</f>
        <v/>
      </c>
      <c r="DL95" s="271" t="str">
        <f ca="true">+IF(OFFSET('Sanitation Data'!$I$30,0,10*ROW('Sanitation Data'!I89))="","",OFFSET('Sanitation Data'!$I$30,0,10*ROW('Sanitation Data'!I89)))</f>
        <v/>
      </c>
      <c r="DM95" s="271" t="str">
        <f ca="true">+IF(OFFSET('Sanitation Data'!$I$31,0,10*ROW('Sanitation Data'!I89))="","",OFFSET('Sanitation Data'!$I$31,0,10*ROW('Sanitation Data'!I89)))</f>
        <v/>
      </c>
      <c r="DN95" s="271" t="str">
        <f ca="true">+IF(OFFSET('Sanitation Data'!$I$32,0,10*ROW('Sanitation Data'!I89))="","",OFFSET('Sanitation Data'!$I$32,0,10*ROW('Sanitation Data'!I89)))</f>
        <v/>
      </c>
      <c r="DO95" s="271" t="str">
        <f ca="true">+IF(OFFSET('Hygiene Data'!$D$11,0,10*ROW('Hygiene Data'!D89))="","",OFFSET('Hygiene Data'!$D$11,0,10*ROW('Hygiene Data'!D89)))</f>
        <v/>
      </c>
      <c r="DP95" s="271" t="str">
        <f ca="true">+IF(OFFSET('Hygiene Data'!$D$12,0,10*ROW('Hygiene Data'!D89))="","",OFFSET('Hygiene Data'!$D$12,0,10*ROW('Hygiene Data'!D89)))</f>
        <v/>
      </c>
      <c r="DQ95" s="271" t="str">
        <f ca="true">+IF(OFFSET('Hygiene Data'!$D$13,0,10*ROW('Hygiene Data'!D89))="","",OFFSET('Hygiene Data'!$D$13,0,10*ROW('Hygiene Data'!D89)))</f>
        <v/>
      </c>
      <c r="DR95" s="271" t="str">
        <f ca="true">+IF(OFFSET('Hygiene Data'!$E$11,0,10*ROW('Hygiene Data'!E89))="","",OFFSET('Hygiene Data'!$E$11,0,10*ROW('Hygiene Data'!E89)))</f>
        <v/>
      </c>
      <c r="DS95" s="271" t="str">
        <f ca="true">+IF(OFFSET('Hygiene Data'!$E$12,0,10*ROW('Hygiene Data'!E89))="","",OFFSET('Hygiene Data'!$E$12,0,10*ROW('Hygiene Data'!E89)))</f>
        <v/>
      </c>
      <c r="DT95" s="271" t="str">
        <f ca="true">+IF(OFFSET('Hygiene Data'!$E$13,0,10*ROW('Hygiene Data'!E89))="","",OFFSET('Hygiene Data'!$E$13,0,10*ROW('Hygiene Data'!E89)))</f>
        <v/>
      </c>
      <c r="DU95" s="271" t="str">
        <f ca="true">+IF(OFFSET('Hygiene Data'!$F$11,0,10*ROW('Hygiene Data'!F89))="","",OFFSET('Hygiene Data'!$F$11,0,10*ROW('Hygiene Data'!F89)))</f>
        <v/>
      </c>
      <c r="DV95" s="271" t="str">
        <f ca="true">+IF(OFFSET('Hygiene Data'!$F$12,0,10*ROW('Hygiene Data'!F89))="","",OFFSET('Hygiene Data'!$F$12,0,10*ROW('Hygiene Data'!F89)))</f>
        <v/>
      </c>
      <c r="DW95" s="271" t="str">
        <f ca="true">+IF(OFFSET('Hygiene Data'!$F$13,0,10*ROW('Hygiene Data'!F89))="","",OFFSET('Hygiene Data'!$F$13,0,10*ROW('Hygiene Data'!F89)))</f>
        <v/>
      </c>
      <c r="DX95" s="271" t="str">
        <f ca="true">+IF(OFFSET('Hygiene Data'!$G$11,0,10*ROW('Hygiene Data'!G89))="","",OFFSET('Hygiene Data'!$G$11,0,10*ROW('Hygiene Data'!G89)))</f>
        <v/>
      </c>
      <c r="DY95" s="271" t="str">
        <f ca="true">+IF(OFFSET('Hygiene Data'!$G$12,0,10*ROW('Hygiene Data'!G89))="","",OFFSET('Hygiene Data'!$G$12,0,10*ROW('Hygiene Data'!G89)))</f>
        <v/>
      </c>
      <c r="DZ95" s="271" t="str">
        <f ca="true">+IF(OFFSET('Hygiene Data'!$G$13,0,10*ROW('Hygiene Data'!G89))="","",OFFSET('Hygiene Data'!$G$13,0,10*ROW('Hygiene Data'!G89)))</f>
        <v/>
      </c>
      <c r="EA95" s="271" t="str">
        <f ca="true">+IF(OFFSET('Hygiene Data'!$H$11,0,10*ROW('Hygiene Data'!H89))="","",OFFSET('Hygiene Data'!$H$11,0,10*ROW('Hygiene Data'!H89)))</f>
        <v/>
      </c>
      <c r="EB95" s="271" t="str">
        <f ca="true">+IF(OFFSET('Hygiene Data'!$H$12,0,10*ROW('Hygiene Data'!H89))="","",OFFSET('Hygiene Data'!$H$12,0,10*ROW('Hygiene Data'!H89)))</f>
        <v/>
      </c>
      <c r="EC95" s="271" t="str">
        <f ca="true">+IF(OFFSET('Hygiene Data'!$H$13,0,10*ROW('Hygiene Data'!H89))="","",OFFSET('Hygiene Data'!$H$13,0,10*ROW('Hygiene Data'!H89)))</f>
        <v/>
      </c>
      <c r="ED95" s="271" t="str">
        <f ca="true">+IF(OFFSET('Hygiene Data'!$I$11,0,10*ROW('Hygiene Data'!I89))="","",OFFSET('Hygiene Data'!$I$11,0,10*ROW('Hygiene Data'!I89)))</f>
        <v/>
      </c>
      <c r="EE95" s="271" t="str">
        <f ca="true">+IF(OFFSET('Hygiene Data'!$I$12,0,10*ROW('Hygiene Data'!I89))="","",OFFSET('Hygiene Data'!$I$12,0,10*ROW('Hygiene Data'!I89)))</f>
        <v/>
      </c>
      <c r="EF95" s="271" t="str">
        <f ca="true">+IF(OFFSET('Hygiene Data'!$I$13,0,10*ROW('Hygiene Data'!I89))="","",OFFSET('Hygiene Data'!$I$13,0,10*ROW('Hygiene Data'!I89)))</f>
        <v/>
      </c>
    </row>
    <row xmlns:x14ac="http://schemas.microsoft.com/office/spreadsheetml/2009/9/ac" r="96" x14ac:dyDescent="0.2">
      <c r="A96" s="35" t="str">
        <f ca="true">+IF(OFFSET('Water Data'!$B$2,0,10*ROW('Water Data'!E90))="","",OFFSET('Water Data'!$B$2,0,10*ROW('Water Data'!E90)))</f>
        <v/>
      </c>
      <c r="B96" s="35" t="str">
        <f ca="true">+IF(OFFSET('Water Data'!$C$2,0,10*ROW('Water Data'!F90))="","",OFFSET('Water Data'!$C$2,0,10*ROW('Water Data'!F90)))</f>
        <v/>
      </c>
      <c r="C96" s="327" t="str">
        <f t="shared" ca="true" si="1"/>
        <v/>
      </c>
      <c r="D96" s="91"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1"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1"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1"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1"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1"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1"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1"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1"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1"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1"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1"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1"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1"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1"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1"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1"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1"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2"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2"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2"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2"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2"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2"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2"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2"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2"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2"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2"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2"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2"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2"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2"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2"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2"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2"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2"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2"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2"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2"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2"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2"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2"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2"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2"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2"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2"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2"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3"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3"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3"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3"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3"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3"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3"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3"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3"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3"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3"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3"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3"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3"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3"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3"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3"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3"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1"/>
      <c r="BS96" s="271" t="str">
        <f ca="true">+IF(OFFSET('Water Data'!$D$27,0,10*ROW('Water Data'!D90))="","",OFFSET('Water Data'!$D$27,0,10*ROW('Water Data'!D90)))</f>
        <v/>
      </c>
      <c r="BT96" s="271" t="str">
        <f ca="true">+IF(OFFSET('Water Data'!$D$28,0,10*ROW('Water Data'!D90))="","",OFFSET('Water Data'!$D$28,0,10*ROW('Water Data'!D90)))</f>
        <v/>
      </c>
      <c r="BU96" s="271" t="str">
        <f ca="true">+IF(OFFSET('Water Data'!$D$29,0,10*ROW('Water Data'!D90))="","",OFFSET('Water Data'!$D$29,0,10*ROW('Water Data'!D90)))</f>
        <v/>
      </c>
      <c r="BV96" s="271" t="str">
        <f ca="true">+IF(OFFSET('Water Data'!$E$27,0,10*ROW('Water Data'!E90))="","",OFFSET('Water Data'!$E$27,0,10*ROW('Water Data'!E90)))</f>
        <v/>
      </c>
      <c r="BW96" s="271" t="str">
        <f ca="true">+IF(OFFSET('Water Data'!$E$28,0,10*ROW('Water Data'!E90))="","",OFFSET('Water Data'!$E$28,0,10*ROW('Water Data'!E90)))</f>
        <v/>
      </c>
      <c r="BX96" s="271" t="str">
        <f ca="true">+IF(OFFSET('Water Data'!$E$29,0,10*ROW('Water Data'!E90))="","",OFFSET('Water Data'!$E$29,0,10*ROW('Water Data'!E90)))</f>
        <v/>
      </c>
      <c r="BY96" s="271" t="str">
        <f ca="true">+IF(OFFSET('Water Data'!$F$27,0,10*ROW('Water Data'!F90))="","",OFFSET('Water Data'!$F$27,0,10*ROW('Water Data'!F90)))</f>
        <v/>
      </c>
      <c r="BZ96" s="271" t="str">
        <f ca="true">+IF(OFFSET('Water Data'!$F$28,0,10*ROW('Water Data'!F90))="","",OFFSET('Water Data'!$F$28,0,10*ROW('Water Data'!F90)))</f>
        <v/>
      </c>
      <c r="CA96" s="271" t="str">
        <f ca="true">+IF(OFFSET('Water Data'!$F$29,0,10*ROW('Water Data'!F90))="","",OFFSET('Water Data'!$F$29,0,10*ROW('Water Data'!F90)))</f>
        <v/>
      </c>
      <c r="CB96" s="271" t="str">
        <f ca="true">+IF(OFFSET('Water Data'!$G$27,0,10*ROW('Water Data'!G90))="","",OFFSET('Water Data'!$G$27,0,10*ROW('Water Data'!G90)))</f>
        <v/>
      </c>
      <c r="CC96" s="271" t="str">
        <f ca="true">+IF(OFFSET('Water Data'!$G$28,0,10*ROW('Water Data'!G90))="","",OFFSET('Water Data'!$G$28,0,10*ROW('Water Data'!G90)))</f>
        <v/>
      </c>
      <c r="CD96" s="271" t="str">
        <f ca="true">+IF(OFFSET('Water Data'!$G$29,0,10*ROW('Water Data'!G90))="","",OFFSET('Water Data'!$G$29,0,10*ROW('Water Data'!G90)))</f>
        <v/>
      </c>
      <c r="CE96" s="271" t="str">
        <f ca="true">+IF(OFFSET('Water Data'!$H$27,0,10*ROW('Water Data'!H90))="","",OFFSET('Water Data'!$H$27,0,10*ROW('Water Data'!H90)))</f>
        <v/>
      </c>
      <c r="CF96" s="271" t="str">
        <f ca="true">+IF(OFFSET('Water Data'!$H$28,0,10*ROW('Water Data'!H90))="","",OFFSET('Water Data'!$H$28,0,10*ROW('Water Data'!H90)))</f>
        <v/>
      </c>
      <c r="CG96" s="271" t="str">
        <f ca="true">+IF(OFFSET('Water Data'!$H$29,0,10*ROW('Water Data'!H90))="","",OFFSET('Water Data'!$H$29,0,10*ROW('Water Data'!H90)))</f>
        <v/>
      </c>
      <c r="CH96" s="271" t="str">
        <f ca="true">+IF(OFFSET('Water Data'!$I$27,0,10*ROW('Water Data'!I90))="","",OFFSET('Water Data'!$I$27,0,10*ROW('Water Data'!I90)))</f>
        <v/>
      </c>
      <c r="CI96" s="271" t="str">
        <f ca="true">+IF(OFFSET('Water Data'!$I$28,0,10*ROW('Water Data'!I90))="","",OFFSET('Water Data'!$I$28,0,10*ROW('Water Data'!I90)))</f>
        <v/>
      </c>
      <c r="CJ96" s="271" t="str">
        <f ca="true">+IF(OFFSET('Water Data'!$I$29,0,10*ROW('Water Data'!I90))="","",OFFSET('Water Data'!$I$29,0,10*ROW('Water Data'!I90)))</f>
        <v/>
      </c>
      <c r="CK96" s="271" t="str">
        <f ca="true">+IF(OFFSET('Sanitation Data'!$D$28,0,10*ROW('Sanitation Data'!D90))="","",OFFSET('Sanitation Data'!$D$28,0,10*ROW('Sanitation Data'!D90)))</f>
        <v/>
      </c>
      <c r="CL96" s="271" t="str">
        <f ca="true">+IF(OFFSET('Sanitation Data'!$D$29,0,10*ROW('Sanitation Data'!D90))="","",OFFSET('Sanitation Data'!$D$29,0,10*ROW('Sanitation Data'!D90)))</f>
        <v/>
      </c>
      <c r="CM96" s="271" t="str">
        <f ca="true">+IF(OFFSET('Sanitation Data'!$D$30,0,10*ROW('Sanitation Data'!D90))="","",OFFSET('Sanitation Data'!$D$30,0,10*ROW('Sanitation Data'!D90)))</f>
        <v/>
      </c>
      <c r="CN96" s="271" t="str">
        <f ca="true">+IF(OFFSET('Sanitation Data'!$D$31,0,10*ROW('Sanitation Data'!D90))="","",OFFSET('Sanitation Data'!$D$31,0,10*ROW('Sanitation Data'!D90)))</f>
        <v/>
      </c>
      <c r="CO96" s="271" t="str">
        <f ca="true">+IF(OFFSET('Sanitation Data'!$D$32,0,10*ROW('Sanitation Data'!D90))="","",OFFSET('Sanitation Data'!$D$32,0,10*ROW('Sanitation Data'!D90)))</f>
        <v/>
      </c>
      <c r="CP96" s="271" t="str">
        <f ca="true">+IF(OFFSET('Sanitation Data'!$E$28,0,10*ROW('Sanitation Data'!E90))="","",OFFSET('Sanitation Data'!$E$28,0,10*ROW('Sanitation Data'!E90)))</f>
        <v/>
      </c>
      <c r="CQ96" s="271" t="str">
        <f ca="true">+IF(OFFSET('Sanitation Data'!$E$29,0,10*ROW('Sanitation Data'!E90))="","",OFFSET('Sanitation Data'!$E$29,0,10*ROW('Sanitation Data'!E90)))</f>
        <v/>
      </c>
      <c r="CR96" s="271" t="str">
        <f ca="true">+IF(OFFSET('Sanitation Data'!$E$30,0,10*ROW('Sanitation Data'!E90))="","",OFFSET('Sanitation Data'!$E$30,0,10*ROW('Sanitation Data'!E90)))</f>
        <v/>
      </c>
      <c r="CS96" s="271" t="str">
        <f ca="true">+IF(OFFSET('Sanitation Data'!$E$31,0,10*ROW('Sanitation Data'!E90))="","",OFFSET('Sanitation Data'!$E$31,0,10*ROW('Sanitation Data'!E90)))</f>
        <v/>
      </c>
      <c r="CT96" s="271" t="str">
        <f ca="true">+IF(OFFSET('Sanitation Data'!$E$32,0,10*ROW('Sanitation Data'!E90))="","",OFFSET('Sanitation Data'!$E$32,0,10*ROW('Sanitation Data'!E90)))</f>
        <v/>
      </c>
      <c r="CU96" s="271" t="str">
        <f ca="true">+IF(OFFSET('Sanitation Data'!$F$28,0,10*ROW('Sanitation Data'!F90))="","",OFFSET('Sanitation Data'!$F$28,0,10*ROW('Sanitation Data'!F90)))</f>
        <v/>
      </c>
      <c r="CV96" s="271" t="str">
        <f ca="true">+IF(OFFSET('Sanitation Data'!$F$29,0,10*ROW('Sanitation Data'!F90))="","",OFFSET('Sanitation Data'!$F$29,0,10*ROW('Sanitation Data'!F90)))</f>
        <v/>
      </c>
      <c r="CW96" s="271" t="str">
        <f ca="true">+IF(OFFSET('Sanitation Data'!$F$30,0,10*ROW('Sanitation Data'!F90))="","",OFFSET('Sanitation Data'!$F$30,0,10*ROW('Sanitation Data'!F90)))</f>
        <v/>
      </c>
      <c r="CX96" s="271" t="str">
        <f ca="true">+IF(OFFSET('Sanitation Data'!$F$31,0,10*ROW('Sanitation Data'!F90))="","",OFFSET('Sanitation Data'!$F$31,0,10*ROW('Sanitation Data'!F90)))</f>
        <v/>
      </c>
      <c r="CY96" s="271" t="str">
        <f ca="true">+IF(OFFSET('Sanitation Data'!$F$32,0,10*ROW('Sanitation Data'!F90))="","",OFFSET('Sanitation Data'!$F$32,0,10*ROW('Sanitation Data'!F90)))</f>
        <v/>
      </c>
      <c r="CZ96" s="271" t="str">
        <f ca="true">+IF(OFFSET('Sanitation Data'!$G$28,0,10*ROW('Sanitation Data'!G90))="","",OFFSET('Sanitation Data'!$G$28,0,10*ROW('Sanitation Data'!G90)))</f>
        <v/>
      </c>
      <c r="DA96" s="271" t="str">
        <f ca="true">+IF(OFFSET('Sanitation Data'!$G$29,0,10*ROW('Sanitation Data'!G90))="","",OFFSET('Sanitation Data'!$G$29,0,10*ROW('Sanitation Data'!G90)))</f>
        <v/>
      </c>
      <c r="DB96" s="271" t="str">
        <f ca="true">+IF(OFFSET('Sanitation Data'!$G$30,0,10*ROW('Sanitation Data'!G90))="","",OFFSET('Sanitation Data'!$G$30,0,10*ROW('Sanitation Data'!G90)))</f>
        <v/>
      </c>
      <c r="DC96" s="271" t="str">
        <f ca="true">+IF(OFFSET('Sanitation Data'!$G$31,0,10*ROW('Sanitation Data'!G90))="","",OFFSET('Sanitation Data'!$G$31,0,10*ROW('Sanitation Data'!G90)))</f>
        <v/>
      </c>
      <c r="DD96" s="271" t="str">
        <f ca="true">+IF(OFFSET('Sanitation Data'!$G$32,0,10*ROW('Sanitation Data'!G90))="","",OFFSET('Sanitation Data'!$G$32,0,10*ROW('Sanitation Data'!G90)))</f>
        <v/>
      </c>
      <c r="DE96" s="271" t="str">
        <f ca="true">+IF(OFFSET('Sanitation Data'!$H$28,0,10*ROW('Sanitation Data'!H90))="","",OFFSET('Sanitation Data'!$H$28,0,10*ROW('Sanitation Data'!H90)))</f>
        <v/>
      </c>
      <c r="DF96" s="271" t="str">
        <f ca="true">+IF(OFFSET('Sanitation Data'!$H$29,0,10*ROW('Sanitation Data'!H90))="","",OFFSET('Sanitation Data'!$H$29,0,10*ROW('Sanitation Data'!H90)))</f>
        <v/>
      </c>
      <c r="DG96" s="271" t="str">
        <f ca="true">+IF(OFFSET('Sanitation Data'!$H$30,0,10*ROW('Sanitation Data'!H90))="","",OFFSET('Sanitation Data'!$H$30,0,10*ROW('Sanitation Data'!H90)))</f>
        <v/>
      </c>
      <c r="DH96" s="271" t="str">
        <f ca="true">+IF(OFFSET('Sanitation Data'!$H$31,0,10*ROW('Sanitation Data'!H90))="","",OFFSET('Sanitation Data'!$H$31,0,10*ROW('Sanitation Data'!H90)))</f>
        <v/>
      </c>
      <c r="DI96" s="271" t="str">
        <f ca="true">+IF(OFFSET('Sanitation Data'!$H$32,0,10*ROW('Sanitation Data'!H90))="","",OFFSET('Sanitation Data'!$H$32,0,10*ROW('Sanitation Data'!H90)))</f>
        <v/>
      </c>
      <c r="DJ96" s="271" t="str">
        <f ca="true">+IF(OFFSET('Sanitation Data'!$I$28,0,10*ROW('Sanitation Data'!I90))="","",OFFSET('Sanitation Data'!$I$28,0,10*ROW('Sanitation Data'!I90)))</f>
        <v/>
      </c>
      <c r="DK96" s="271" t="str">
        <f ca="true">+IF(OFFSET('Sanitation Data'!$I$29,0,10*ROW('Sanitation Data'!I90))="","",OFFSET('Sanitation Data'!$I$29,0,10*ROW('Sanitation Data'!I90)))</f>
        <v/>
      </c>
      <c r="DL96" s="271" t="str">
        <f ca="true">+IF(OFFSET('Sanitation Data'!$I$30,0,10*ROW('Sanitation Data'!I90))="","",OFFSET('Sanitation Data'!$I$30,0,10*ROW('Sanitation Data'!I90)))</f>
        <v/>
      </c>
      <c r="DM96" s="271" t="str">
        <f ca="true">+IF(OFFSET('Sanitation Data'!$I$31,0,10*ROW('Sanitation Data'!I90))="","",OFFSET('Sanitation Data'!$I$31,0,10*ROW('Sanitation Data'!I90)))</f>
        <v/>
      </c>
      <c r="DN96" s="271" t="str">
        <f ca="true">+IF(OFFSET('Sanitation Data'!$I$32,0,10*ROW('Sanitation Data'!I90))="","",OFFSET('Sanitation Data'!$I$32,0,10*ROW('Sanitation Data'!I90)))</f>
        <v/>
      </c>
      <c r="DO96" s="271" t="str">
        <f ca="true">+IF(OFFSET('Hygiene Data'!$D$11,0,10*ROW('Hygiene Data'!D90))="","",OFFSET('Hygiene Data'!$D$11,0,10*ROW('Hygiene Data'!D90)))</f>
        <v/>
      </c>
      <c r="DP96" s="271" t="str">
        <f ca="true">+IF(OFFSET('Hygiene Data'!$D$12,0,10*ROW('Hygiene Data'!D90))="","",OFFSET('Hygiene Data'!$D$12,0,10*ROW('Hygiene Data'!D90)))</f>
        <v/>
      </c>
      <c r="DQ96" s="271" t="str">
        <f ca="true">+IF(OFFSET('Hygiene Data'!$D$13,0,10*ROW('Hygiene Data'!D90))="","",OFFSET('Hygiene Data'!$D$13,0,10*ROW('Hygiene Data'!D90)))</f>
        <v/>
      </c>
      <c r="DR96" s="271" t="str">
        <f ca="true">+IF(OFFSET('Hygiene Data'!$E$11,0,10*ROW('Hygiene Data'!E90))="","",OFFSET('Hygiene Data'!$E$11,0,10*ROW('Hygiene Data'!E90)))</f>
        <v/>
      </c>
      <c r="DS96" s="271" t="str">
        <f ca="true">+IF(OFFSET('Hygiene Data'!$E$12,0,10*ROW('Hygiene Data'!E90))="","",OFFSET('Hygiene Data'!$E$12,0,10*ROW('Hygiene Data'!E90)))</f>
        <v/>
      </c>
      <c r="DT96" s="271" t="str">
        <f ca="true">+IF(OFFSET('Hygiene Data'!$E$13,0,10*ROW('Hygiene Data'!E90))="","",OFFSET('Hygiene Data'!$E$13,0,10*ROW('Hygiene Data'!E90)))</f>
        <v/>
      </c>
      <c r="DU96" s="271" t="str">
        <f ca="true">+IF(OFFSET('Hygiene Data'!$F$11,0,10*ROW('Hygiene Data'!F90))="","",OFFSET('Hygiene Data'!$F$11,0,10*ROW('Hygiene Data'!F90)))</f>
        <v/>
      </c>
      <c r="DV96" s="271" t="str">
        <f ca="true">+IF(OFFSET('Hygiene Data'!$F$12,0,10*ROW('Hygiene Data'!F90))="","",OFFSET('Hygiene Data'!$F$12,0,10*ROW('Hygiene Data'!F90)))</f>
        <v/>
      </c>
      <c r="DW96" s="271" t="str">
        <f ca="true">+IF(OFFSET('Hygiene Data'!$F$13,0,10*ROW('Hygiene Data'!F90))="","",OFFSET('Hygiene Data'!$F$13,0,10*ROW('Hygiene Data'!F90)))</f>
        <v/>
      </c>
      <c r="DX96" s="271" t="str">
        <f ca="true">+IF(OFFSET('Hygiene Data'!$G$11,0,10*ROW('Hygiene Data'!G90))="","",OFFSET('Hygiene Data'!$G$11,0,10*ROW('Hygiene Data'!G90)))</f>
        <v/>
      </c>
      <c r="DY96" s="271" t="str">
        <f ca="true">+IF(OFFSET('Hygiene Data'!$G$12,0,10*ROW('Hygiene Data'!G90))="","",OFFSET('Hygiene Data'!$G$12,0,10*ROW('Hygiene Data'!G90)))</f>
        <v/>
      </c>
      <c r="DZ96" s="271" t="str">
        <f ca="true">+IF(OFFSET('Hygiene Data'!$G$13,0,10*ROW('Hygiene Data'!G90))="","",OFFSET('Hygiene Data'!$G$13,0,10*ROW('Hygiene Data'!G90)))</f>
        <v/>
      </c>
      <c r="EA96" s="271" t="str">
        <f ca="true">+IF(OFFSET('Hygiene Data'!$H$11,0,10*ROW('Hygiene Data'!H90))="","",OFFSET('Hygiene Data'!$H$11,0,10*ROW('Hygiene Data'!H90)))</f>
        <v/>
      </c>
      <c r="EB96" s="271" t="str">
        <f ca="true">+IF(OFFSET('Hygiene Data'!$H$12,0,10*ROW('Hygiene Data'!H90))="","",OFFSET('Hygiene Data'!$H$12,0,10*ROW('Hygiene Data'!H90)))</f>
        <v/>
      </c>
      <c r="EC96" s="271" t="str">
        <f ca="true">+IF(OFFSET('Hygiene Data'!$H$13,0,10*ROW('Hygiene Data'!H90))="","",OFFSET('Hygiene Data'!$H$13,0,10*ROW('Hygiene Data'!H90)))</f>
        <v/>
      </c>
      <c r="ED96" s="271" t="str">
        <f ca="true">+IF(OFFSET('Hygiene Data'!$I$11,0,10*ROW('Hygiene Data'!I90))="","",OFFSET('Hygiene Data'!$I$11,0,10*ROW('Hygiene Data'!I90)))</f>
        <v/>
      </c>
      <c r="EE96" s="271" t="str">
        <f ca="true">+IF(OFFSET('Hygiene Data'!$I$12,0,10*ROW('Hygiene Data'!I90))="","",OFFSET('Hygiene Data'!$I$12,0,10*ROW('Hygiene Data'!I90)))</f>
        <v/>
      </c>
      <c r="EF96" s="271" t="str">
        <f ca="true">+IF(OFFSET('Hygiene Data'!$I$13,0,10*ROW('Hygiene Data'!I90))="","",OFFSET('Hygiene Data'!$I$13,0,10*ROW('Hygiene Data'!I90)))</f>
        <v/>
      </c>
    </row>
    <row xmlns:x14ac="http://schemas.microsoft.com/office/spreadsheetml/2009/9/ac" r="97" x14ac:dyDescent="0.2">
      <c r="A97" s="35" t="str">
        <f ca="true">+IF(OFFSET('Water Data'!$B$2,0,10*ROW('Water Data'!E91))="","",OFFSET('Water Data'!$B$2,0,10*ROW('Water Data'!E91)))</f>
        <v/>
      </c>
      <c r="B97" s="35" t="str">
        <f ca="true">+IF(OFFSET('Water Data'!$C$2,0,10*ROW('Water Data'!F91))="","",OFFSET('Water Data'!$C$2,0,10*ROW('Water Data'!F91)))</f>
        <v/>
      </c>
      <c r="C97" s="327" t="str">
        <f t="shared" ca="true" si="1"/>
        <v/>
      </c>
      <c r="D97" s="91"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1"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1"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1"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1"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1"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1"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1"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1"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1"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1"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1"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1"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1"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1"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1"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1"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1"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2"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2"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2"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2"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2"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2"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2"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2"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2"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2"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2"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2"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2"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2"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2"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2"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2"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2"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2"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2"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2"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2"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2"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2"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2"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2"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2"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2"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2"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2"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3"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3"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3"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3"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3"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3"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3"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3"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3"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3"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3"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3"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3"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3"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3"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3"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3"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3"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1"/>
      <c r="BS97" s="271" t="str">
        <f ca="true">+IF(OFFSET('Water Data'!$D$27,0,10*ROW('Water Data'!D91))="","",OFFSET('Water Data'!$D$27,0,10*ROW('Water Data'!D91)))</f>
        <v/>
      </c>
      <c r="BT97" s="271" t="str">
        <f ca="true">+IF(OFFSET('Water Data'!$D$28,0,10*ROW('Water Data'!D91))="","",OFFSET('Water Data'!$D$28,0,10*ROW('Water Data'!D91)))</f>
        <v/>
      </c>
      <c r="BU97" s="271" t="str">
        <f ca="true">+IF(OFFSET('Water Data'!$D$29,0,10*ROW('Water Data'!D91))="","",OFFSET('Water Data'!$D$29,0,10*ROW('Water Data'!D91)))</f>
        <v/>
      </c>
      <c r="BV97" s="271" t="str">
        <f ca="true">+IF(OFFSET('Water Data'!$E$27,0,10*ROW('Water Data'!E91))="","",OFFSET('Water Data'!$E$27,0,10*ROW('Water Data'!E91)))</f>
        <v/>
      </c>
      <c r="BW97" s="271" t="str">
        <f ca="true">+IF(OFFSET('Water Data'!$E$28,0,10*ROW('Water Data'!E91))="","",OFFSET('Water Data'!$E$28,0,10*ROW('Water Data'!E91)))</f>
        <v/>
      </c>
      <c r="BX97" s="271" t="str">
        <f ca="true">+IF(OFFSET('Water Data'!$E$29,0,10*ROW('Water Data'!E91))="","",OFFSET('Water Data'!$E$29,0,10*ROW('Water Data'!E91)))</f>
        <v/>
      </c>
      <c r="BY97" s="271" t="str">
        <f ca="true">+IF(OFFSET('Water Data'!$F$27,0,10*ROW('Water Data'!F91))="","",OFFSET('Water Data'!$F$27,0,10*ROW('Water Data'!F91)))</f>
        <v/>
      </c>
      <c r="BZ97" s="271" t="str">
        <f ca="true">+IF(OFFSET('Water Data'!$F$28,0,10*ROW('Water Data'!F91))="","",OFFSET('Water Data'!$F$28,0,10*ROW('Water Data'!F91)))</f>
        <v/>
      </c>
      <c r="CA97" s="271" t="str">
        <f ca="true">+IF(OFFSET('Water Data'!$F$29,0,10*ROW('Water Data'!F91))="","",OFFSET('Water Data'!$F$29,0,10*ROW('Water Data'!F91)))</f>
        <v/>
      </c>
      <c r="CB97" s="271" t="str">
        <f ca="true">+IF(OFFSET('Water Data'!$G$27,0,10*ROW('Water Data'!G91))="","",OFFSET('Water Data'!$G$27,0,10*ROW('Water Data'!G91)))</f>
        <v/>
      </c>
      <c r="CC97" s="271" t="str">
        <f ca="true">+IF(OFFSET('Water Data'!$G$28,0,10*ROW('Water Data'!G91))="","",OFFSET('Water Data'!$G$28,0,10*ROW('Water Data'!G91)))</f>
        <v/>
      </c>
      <c r="CD97" s="271" t="str">
        <f ca="true">+IF(OFFSET('Water Data'!$G$29,0,10*ROW('Water Data'!G91))="","",OFFSET('Water Data'!$G$29,0,10*ROW('Water Data'!G91)))</f>
        <v/>
      </c>
      <c r="CE97" s="271" t="str">
        <f ca="true">+IF(OFFSET('Water Data'!$H$27,0,10*ROW('Water Data'!H91))="","",OFFSET('Water Data'!$H$27,0,10*ROW('Water Data'!H91)))</f>
        <v/>
      </c>
      <c r="CF97" s="271" t="str">
        <f ca="true">+IF(OFFSET('Water Data'!$H$28,0,10*ROW('Water Data'!H91))="","",OFFSET('Water Data'!$H$28,0,10*ROW('Water Data'!H91)))</f>
        <v/>
      </c>
      <c r="CG97" s="271" t="str">
        <f ca="true">+IF(OFFSET('Water Data'!$H$29,0,10*ROW('Water Data'!H91))="","",OFFSET('Water Data'!$H$29,0,10*ROW('Water Data'!H91)))</f>
        <v/>
      </c>
      <c r="CH97" s="271" t="str">
        <f ca="true">+IF(OFFSET('Water Data'!$I$27,0,10*ROW('Water Data'!I91))="","",OFFSET('Water Data'!$I$27,0,10*ROW('Water Data'!I91)))</f>
        <v/>
      </c>
      <c r="CI97" s="271" t="str">
        <f ca="true">+IF(OFFSET('Water Data'!$I$28,0,10*ROW('Water Data'!I91))="","",OFFSET('Water Data'!$I$28,0,10*ROW('Water Data'!I91)))</f>
        <v/>
      </c>
      <c r="CJ97" s="271" t="str">
        <f ca="true">+IF(OFFSET('Water Data'!$I$29,0,10*ROW('Water Data'!I91))="","",OFFSET('Water Data'!$I$29,0,10*ROW('Water Data'!I91)))</f>
        <v/>
      </c>
      <c r="CK97" s="271" t="str">
        <f ca="true">+IF(OFFSET('Sanitation Data'!$D$28,0,10*ROW('Sanitation Data'!D91))="","",OFFSET('Sanitation Data'!$D$28,0,10*ROW('Sanitation Data'!D91)))</f>
        <v/>
      </c>
      <c r="CL97" s="271" t="str">
        <f ca="true">+IF(OFFSET('Sanitation Data'!$D$29,0,10*ROW('Sanitation Data'!D91))="","",OFFSET('Sanitation Data'!$D$29,0,10*ROW('Sanitation Data'!D91)))</f>
        <v/>
      </c>
      <c r="CM97" s="271" t="str">
        <f ca="true">+IF(OFFSET('Sanitation Data'!$D$30,0,10*ROW('Sanitation Data'!D91))="","",OFFSET('Sanitation Data'!$D$30,0,10*ROW('Sanitation Data'!D91)))</f>
        <v/>
      </c>
      <c r="CN97" s="271" t="str">
        <f ca="true">+IF(OFFSET('Sanitation Data'!$D$31,0,10*ROW('Sanitation Data'!D91))="","",OFFSET('Sanitation Data'!$D$31,0,10*ROW('Sanitation Data'!D91)))</f>
        <v/>
      </c>
      <c r="CO97" s="271" t="str">
        <f ca="true">+IF(OFFSET('Sanitation Data'!$D$32,0,10*ROW('Sanitation Data'!D91))="","",OFFSET('Sanitation Data'!$D$32,0,10*ROW('Sanitation Data'!D91)))</f>
        <v/>
      </c>
      <c r="CP97" s="271" t="str">
        <f ca="true">+IF(OFFSET('Sanitation Data'!$E$28,0,10*ROW('Sanitation Data'!E91))="","",OFFSET('Sanitation Data'!$E$28,0,10*ROW('Sanitation Data'!E91)))</f>
        <v/>
      </c>
      <c r="CQ97" s="271" t="str">
        <f ca="true">+IF(OFFSET('Sanitation Data'!$E$29,0,10*ROW('Sanitation Data'!E91))="","",OFFSET('Sanitation Data'!$E$29,0,10*ROW('Sanitation Data'!E91)))</f>
        <v/>
      </c>
      <c r="CR97" s="271" t="str">
        <f ca="true">+IF(OFFSET('Sanitation Data'!$E$30,0,10*ROW('Sanitation Data'!E91))="","",OFFSET('Sanitation Data'!$E$30,0,10*ROW('Sanitation Data'!E91)))</f>
        <v/>
      </c>
      <c r="CS97" s="271" t="str">
        <f ca="true">+IF(OFFSET('Sanitation Data'!$E$31,0,10*ROW('Sanitation Data'!E91))="","",OFFSET('Sanitation Data'!$E$31,0,10*ROW('Sanitation Data'!E91)))</f>
        <v/>
      </c>
      <c r="CT97" s="271" t="str">
        <f ca="true">+IF(OFFSET('Sanitation Data'!$E$32,0,10*ROW('Sanitation Data'!E91))="","",OFFSET('Sanitation Data'!$E$32,0,10*ROW('Sanitation Data'!E91)))</f>
        <v/>
      </c>
      <c r="CU97" s="271" t="str">
        <f ca="true">+IF(OFFSET('Sanitation Data'!$F$28,0,10*ROW('Sanitation Data'!F91))="","",OFFSET('Sanitation Data'!$F$28,0,10*ROW('Sanitation Data'!F91)))</f>
        <v/>
      </c>
      <c r="CV97" s="271" t="str">
        <f ca="true">+IF(OFFSET('Sanitation Data'!$F$29,0,10*ROW('Sanitation Data'!F91))="","",OFFSET('Sanitation Data'!$F$29,0,10*ROW('Sanitation Data'!F91)))</f>
        <v/>
      </c>
      <c r="CW97" s="271" t="str">
        <f ca="true">+IF(OFFSET('Sanitation Data'!$F$30,0,10*ROW('Sanitation Data'!F91))="","",OFFSET('Sanitation Data'!$F$30,0,10*ROW('Sanitation Data'!F91)))</f>
        <v/>
      </c>
      <c r="CX97" s="271" t="str">
        <f ca="true">+IF(OFFSET('Sanitation Data'!$F$31,0,10*ROW('Sanitation Data'!F91))="","",OFFSET('Sanitation Data'!$F$31,0,10*ROW('Sanitation Data'!F91)))</f>
        <v/>
      </c>
      <c r="CY97" s="271" t="str">
        <f ca="true">+IF(OFFSET('Sanitation Data'!$F$32,0,10*ROW('Sanitation Data'!F91))="","",OFFSET('Sanitation Data'!$F$32,0,10*ROW('Sanitation Data'!F91)))</f>
        <v/>
      </c>
      <c r="CZ97" s="271" t="str">
        <f ca="true">+IF(OFFSET('Sanitation Data'!$G$28,0,10*ROW('Sanitation Data'!G91))="","",OFFSET('Sanitation Data'!$G$28,0,10*ROW('Sanitation Data'!G91)))</f>
        <v/>
      </c>
      <c r="DA97" s="271" t="str">
        <f ca="true">+IF(OFFSET('Sanitation Data'!$G$29,0,10*ROW('Sanitation Data'!G91))="","",OFFSET('Sanitation Data'!$G$29,0,10*ROW('Sanitation Data'!G91)))</f>
        <v/>
      </c>
      <c r="DB97" s="271" t="str">
        <f ca="true">+IF(OFFSET('Sanitation Data'!$G$30,0,10*ROW('Sanitation Data'!G91))="","",OFFSET('Sanitation Data'!$G$30,0,10*ROW('Sanitation Data'!G91)))</f>
        <v/>
      </c>
      <c r="DC97" s="271" t="str">
        <f ca="true">+IF(OFFSET('Sanitation Data'!$G$31,0,10*ROW('Sanitation Data'!G91))="","",OFFSET('Sanitation Data'!$G$31,0,10*ROW('Sanitation Data'!G91)))</f>
        <v/>
      </c>
      <c r="DD97" s="271" t="str">
        <f ca="true">+IF(OFFSET('Sanitation Data'!$G$32,0,10*ROW('Sanitation Data'!G91))="","",OFFSET('Sanitation Data'!$G$32,0,10*ROW('Sanitation Data'!G91)))</f>
        <v/>
      </c>
      <c r="DE97" s="271" t="str">
        <f ca="true">+IF(OFFSET('Sanitation Data'!$H$28,0,10*ROW('Sanitation Data'!H91))="","",OFFSET('Sanitation Data'!$H$28,0,10*ROW('Sanitation Data'!H91)))</f>
        <v/>
      </c>
      <c r="DF97" s="271" t="str">
        <f ca="true">+IF(OFFSET('Sanitation Data'!$H$29,0,10*ROW('Sanitation Data'!H91))="","",OFFSET('Sanitation Data'!$H$29,0,10*ROW('Sanitation Data'!H91)))</f>
        <v/>
      </c>
      <c r="DG97" s="271" t="str">
        <f ca="true">+IF(OFFSET('Sanitation Data'!$H$30,0,10*ROW('Sanitation Data'!H91))="","",OFFSET('Sanitation Data'!$H$30,0,10*ROW('Sanitation Data'!H91)))</f>
        <v/>
      </c>
      <c r="DH97" s="271" t="str">
        <f ca="true">+IF(OFFSET('Sanitation Data'!$H$31,0,10*ROW('Sanitation Data'!H91))="","",OFFSET('Sanitation Data'!$H$31,0,10*ROW('Sanitation Data'!H91)))</f>
        <v/>
      </c>
      <c r="DI97" s="271" t="str">
        <f ca="true">+IF(OFFSET('Sanitation Data'!$H$32,0,10*ROW('Sanitation Data'!H91))="","",OFFSET('Sanitation Data'!$H$32,0,10*ROW('Sanitation Data'!H91)))</f>
        <v/>
      </c>
      <c r="DJ97" s="271" t="str">
        <f ca="true">+IF(OFFSET('Sanitation Data'!$I$28,0,10*ROW('Sanitation Data'!I91))="","",OFFSET('Sanitation Data'!$I$28,0,10*ROW('Sanitation Data'!I91)))</f>
        <v/>
      </c>
      <c r="DK97" s="271" t="str">
        <f ca="true">+IF(OFFSET('Sanitation Data'!$I$29,0,10*ROW('Sanitation Data'!I91))="","",OFFSET('Sanitation Data'!$I$29,0,10*ROW('Sanitation Data'!I91)))</f>
        <v/>
      </c>
      <c r="DL97" s="271" t="str">
        <f ca="true">+IF(OFFSET('Sanitation Data'!$I$30,0,10*ROW('Sanitation Data'!I91))="","",OFFSET('Sanitation Data'!$I$30,0,10*ROW('Sanitation Data'!I91)))</f>
        <v/>
      </c>
      <c r="DM97" s="271" t="str">
        <f ca="true">+IF(OFFSET('Sanitation Data'!$I$31,0,10*ROW('Sanitation Data'!I91))="","",OFFSET('Sanitation Data'!$I$31,0,10*ROW('Sanitation Data'!I91)))</f>
        <v/>
      </c>
      <c r="DN97" s="271" t="str">
        <f ca="true">+IF(OFFSET('Sanitation Data'!$I$32,0,10*ROW('Sanitation Data'!I91))="","",OFFSET('Sanitation Data'!$I$32,0,10*ROW('Sanitation Data'!I91)))</f>
        <v/>
      </c>
      <c r="DO97" s="271" t="str">
        <f ca="true">+IF(OFFSET('Hygiene Data'!$D$11,0,10*ROW('Hygiene Data'!D91))="","",OFFSET('Hygiene Data'!$D$11,0,10*ROW('Hygiene Data'!D91)))</f>
        <v/>
      </c>
      <c r="DP97" s="271" t="str">
        <f ca="true">+IF(OFFSET('Hygiene Data'!$D$12,0,10*ROW('Hygiene Data'!D91))="","",OFFSET('Hygiene Data'!$D$12,0,10*ROW('Hygiene Data'!D91)))</f>
        <v/>
      </c>
      <c r="DQ97" s="271" t="str">
        <f ca="true">+IF(OFFSET('Hygiene Data'!$D$13,0,10*ROW('Hygiene Data'!D91))="","",OFFSET('Hygiene Data'!$D$13,0,10*ROW('Hygiene Data'!D91)))</f>
        <v/>
      </c>
      <c r="DR97" s="271" t="str">
        <f ca="true">+IF(OFFSET('Hygiene Data'!$E$11,0,10*ROW('Hygiene Data'!E91))="","",OFFSET('Hygiene Data'!$E$11,0,10*ROW('Hygiene Data'!E91)))</f>
        <v/>
      </c>
      <c r="DS97" s="271" t="str">
        <f ca="true">+IF(OFFSET('Hygiene Data'!$E$12,0,10*ROW('Hygiene Data'!E91))="","",OFFSET('Hygiene Data'!$E$12,0,10*ROW('Hygiene Data'!E91)))</f>
        <v/>
      </c>
      <c r="DT97" s="271" t="str">
        <f ca="true">+IF(OFFSET('Hygiene Data'!$E$13,0,10*ROW('Hygiene Data'!E91))="","",OFFSET('Hygiene Data'!$E$13,0,10*ROW('Hygiene Data'!E91)))</f>
        <v/>
      </c>
      <c r="DU97" s="271" t="str">
        <f ca="true">+IF(OFFSET('Hygiene Data'!$F$11,0,10*ROW('Hygiene Data'!F91))="","",OFFSET('Hygiene Data'!$F$11,0,10*ROW('Hygiene Data'!F91)))</f>
        <v/>
      </c>
      <c r="DV97" s="271" t="str">
        <f ca="true">+IF(OFFSET('Hygiene Data'!$F$12,0,10*ROW('Hygiene Data'!F91))="","",OFFSET('Hygiene Data'!$F$12,0,10*ROW('Hygiene Data'!F91)))</f>
        <v/>
      </c>
      <c r="DW97" s="271" t="str">
        <f ca="true">+IF(OFFSET('Hygiene Data'!$F$13,0,10*ROW('Hygiene Data'!F91))="","",OFFSET('Hygiene Data'!$F$13,0,10*ROW('Hygiene Data'!F91)))</f>
        <v/>
      </c>
      <c r="DX97" s="271" t="str">
        <f ca="true">+IF(OFFSET('Hygiene Data'!$G$11,0,10*ROW('Hygiene Data'!G91))="","",OFFSET('Hygiene Data'!$G$11,0,10*ROW('Hygiene Data'!G91)))</f>
        <v/>
      </c>
      <c r="DY97" s="271" t="str">
        <f ca="true">+IF(OFFSET('Hygiene Data'!$G$12,0,10*ROW('Hygiene Data'!G91))="","",OFFSET('Hygiene Data'!$G$12,0,10*ROW('Hygiene Data'!G91)))</f>
        <v/>
      </c>
      <c r="DZ97" s="271" t="str">
        <f ca="true">+IF(OFFSET('Hygiene Data'!$G$13,0,10*ROW('Hygiene Data'!G91))="","",OFFSET('Hygiene Data'!$G$13,0,10*ROW('Hygiene Data'!G91)))</f>
        <v/>
      </c>
      <c r="EA97" s="271" t="str">
        <f ca="true">+IF(OFFSET('Hygiene Data'!$H$11,0,10*ROW('Hygiene Data'!H91))="","",OFFSET('Hygiene Data'!$H$11,0,10*ROW('Hygiene Data'!H91)))</f>
        <v/>
      </c>
      <c r="EB97" s="271" t="str">
        <f ca="true">+IF(OFFSET('Hygiene Data'!$H$12,0,10*ROW('Hygiene Data'!H91))="","",OFFSET('Hygiene Data'!$H$12,0,10*ROW('Hygiene Data'!H91)))</f>
        <v/>
      </c>
      <c r="EC97" s="271" t="str">
        <f ca="true">+IF(OFFSET('Hygiene Data'!$H$13,0,10*ROW('Hygiene Data'!H91))="","",OFFSET('Hygiene Data'!$H$13,0,10*ROW('Hygiene Data'!H91)))</f>
        <v/>
      </c>
      <c r="ED97" s="271" t="str">
        <f ca="true">+IF(OFFSET('Hygiene Data'!$I$11,0,10*ROW('Hygiene Data'!I91))="","",OFFSET('Hygiene Data'!$I$11,0,10*ROW('Hygiene Data'!I91)))</f>
        <v/>
      </c>
      <c r="EE97" s="271" t="str">
        <f ca="true">+IF(OFFSET('Hygiene Data'!$I$12,0,10*ROW('Hygiene Data'!I91))="","",OFFSET('Hygiene Data'!$I$12,0,10*ROW('Hygiene Data'!I91)))</f>
        <v/>
      </c>
      <c r="EF97" s="271" t="str">
        <f ca="true">+IF(OFFSET('Hygiene Data'!$I$13,0,10*ROW('Hygiene Data'!I91))="","",OFFSET('Hygiene Data'!$I$13,0,10*ROW('Hygiene Data'!I91)))</f>
        <v/>
      </c>
    </row>
    <row xmlns:x14ac="http://schemas.microsoft.com/office/spreadsheetml/2009/9/ac" r="98" x14ac:dyDescent="0.2">
      <c r="A98" s="35" t="str">
        <f ca="true">+IF(OFFSET('Water Data'!$B$2,0,10*ROW('Water Data'!E92))="","",OFFSET('Water Data'!$B$2,0,10*ROW('Water Data'!E92)))</f>
        <v/>
      </c>
      <c r="B98" s="35" t="str">
        <f ca="true">+IF(OFFSET('Water Data'!$C$2,0,10*ROW('Water Data'!F92))="","",OFFSET('Water Data'!$C$2,0,10*ROW('Water Data'!F92)))</f>
        <v/>
      </c>
      <c r="C98" s="327" t="str">
        <f t="shared" ca="true" si="1"/>
        <v/>
      </c>
      <c r="D98" s="91"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1"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1"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1"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1"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1"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1"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1"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1"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1"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1"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1"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1"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1"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1"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1"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1"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1"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2"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2"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2"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2"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2"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2"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2"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2"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2"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2"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2"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2"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2"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2"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2"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2"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2"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2"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2"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2"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2"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2"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2"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2"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2"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2"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2"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2"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2"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2"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3"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3"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3"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3"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3"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3"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3"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3"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3"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3"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3"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3"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3"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3"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3"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3"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3"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3"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1"/>
      <c r="BS98" s="271" t="str">
        <f ca="true">+IF(OFFSET('Water Data'!$D$27,0,10*ROW('Water Data'!D92))="","",OFFSET('Water Data'!$D$27,0,10*ROW('Water Data'!D92)))</f>
        <v/>
      </c>
      <c r="BT98" s="271" t="str">
        <f ca="true">+IF(OFFSET('Water Data'!$D$28,0,10*ROW('Water Data'!D92))="","",OFFSET('Water Data'!$D$28,0,10*ROW('Water Data'!D92)))</f>
        <v/>
      </c>
      <c r="BU98" s="271" t="str">
        <f ca="true">+IF(OFFSET('Water Data'!$D$29,0,10*ROW('Water Data'!D92))="","",OFFSET('Water Data'!$D$29,0,10*ROW('Water Data'!D92)))</f>
        <v/>
      </c>
      <c r="BV98" s="271" t="str">
        <f ca="true">+IF(OFFSET('Water Data'!$E$27,0,10*ROW('Water Data'!E92))="","",OFFSET('Water Data'!$E$27,0,10*ROW('Water Data'!E92)))</f>
        <v/>
      </c>
      <c r="BW98" s="271" t="str">
        <f ca="true">+IF(OFFSET('Water Data'!$E$28,0,10*ROW('Water Data'!E92))="","",OFFSET('Water Data'!$E$28,0,10*ROW('Water Data'!E92)))</f>
        <v/>
      </c>
      <c r="BX98" s="271" t="str">
        <f ca="true">+IF(OFFSET('Water Data'!$E$29,0,10*ROW('Water Data'!E92))="","",OFFSET('Water Data'!$E$29,0,10*ROW('Water Data'!E92)))</f>
        <v/>
      </c>
      <c r="BY98" s="271" t="str">
        <f ca="true">+IF(OFFSET('Water Data'!$F$27,0,10*ROW('Water Data'!F92))="","",OFFSET('Water Data'!$F$27,0,10*ROW('Water Data'!F92)))</f>
        <v/>
      </c>
      <c r="BZ98" s="271" t="str">
        <f ca="true">+IF(OFFSET('Water Data'!$F$28,0,10*ROW('Water Data'!F92))="","",OFFSET('Water Data'!$F$28,0,10*ROW('Water Data'!F92)))</f>
        <v/>
      </c>
      <c r="CA98" s="271" t="str">
        <f ca="true">+IF(OFFSET('Water Data'!$F$29,0,10*ROW('Water Data'!F92))="","",OFFSET('Water Data'!$F$29,0,10*ROW('Water Data'!F92)))</f>
        <v/>
      </c>
      <c r="CB98" s="271" t="str">
        <f ca="true">+IF(OFFSET('Water Data'!$G$27,0,10*ROW('Water Data'!G92))="","",OFFSET('Water Data'!$G$27,0,10*ROW('Water Data'!G92)))</f>
        <v/>
      </c>
      <c r="CC98" s="271" t="str">
        <f ca="true">+IF(OFFSET('Water Data'!$G$28,0,10*ROW('Water Data'!G92))="","",OFFSET('Water Data'!$G$28,0,10*ROW('Water Data'!G92)))</f>
        <v/>
      </c>
      <c r="CD98" s="271" t="str">
        <f ca="true">+IF(OFFSET('Water Data'!$G$29,0,10*ROW('Water Data'!G92))="","",OFFSET('Water Data'!$G$29,0,10*ROW('Water Data'!G92)))</f>
        <v/>
      </c>
      <c r="CE98" s="271" t="str">
        <f ca="true">+IF(OFFSET('Water Data'!$H$27,0,10*ROW('Water Data'!H92))="","",OFFSET('Water Data'!$H$27,0,10*ROW('Water Data'!H92)))</f>
        <v/>
      </c>
      <c r="CF98" s="271" t="str">
        <f ca="true">+IF(OFFSET('Water Data'!$H$28,0,10*ROW('Water Data'!H92))="","",OFFSET('Water Data'!$H$28,0,10*ROW('Water Data'!H92)))</f>
        <v/>
      </c>
      <c r="CG98" s="271" t="str">
        <f ca="true">+IF(OFFSET('Water Data'!$H$29,0,10*ROW('Water Data'!H92))="","",OFFSET('Water Data'!$H$29,0,10*ROW('Water Data'!H92)))</f>
        <v/>
      </c>
      <c r="CH98" s="271" t="str">
        <f ca="true">+IF(OFFSET('Water Data'!$I$27,0,10*ROW('Water Data'!I92))="","",OFFSET('Water Data'!$I$27,0,10*ROW('Water Data'!I92)))</f>
        <v/>
      </c>
      <c r="CI98" s="271" t="str">
        <f ca="true">+IF(OFFSET('Water Data'!$I$28,0,10*ROW('Water Data'!I92))="","",OFFSET('Water Data'!$I$28,0,10*ROW('Water Data'!I92)))</f>
        <v/>
      </c>
      <c r="CJ98" s="271" t="str">
        <f ca="true">+IF(OFFSET('Water Data'!$I$29,0,10*ROW('Water Data'!I92))="","",OFFSET('Water Data'!$I$29,0,10*ROW('Water Data'!I92)))</f>
        <v/>
      </c>
      <c r="CK98" s="271" t="str">
        <f ca="true">+IF(OFFSET('Sanitation Data'!$D$28,0,10*ROW('Sanitation Data'!D92))="","",OFFSET('Sanitation Data'!$D$28,0,10*ROW('Sanitation Data'!D92)))</f>
        <v/>
      </c>
      <c r="CL98" s="271" t="str">
        <f ca="true">+IF(OFFSET('Sanitation Data'!$D$29,0,10*ROW('Sanitation Data'!D92))="","",OFFSET('Sanitation Data'!$D$29,0,10*ROW('Sanitation Data'!D92)))</f>
        <v/>
      </c>
      <c r="CM98" s="271" t="str">
        <f ca="true">+IF(OFFSET('Sanitation Data'!$D$30,0,10*ROW('Sanitation Data'!D92))="","",OFFSET('Sanitation Data'!$D$30,0,10*ROW('Sanitation Data'!D92)))</f>
        <v/>
      </c>
      <c r="CN98" s="271" t="str">
        <f ca="true">+IF(OFFSET('Sanitation Data'!$D$31,0,10*ROW('Sanitation Data'!D92))="","",OFFSET('Sanitation Data'!$D$31,0,10*ROW('Sanitation Data'!D92)))</f>
        <v/>
      </c>
      <c r="CO98" s="271" t="str">
        <f ca="true">+IF(OFFSET('Sanitation Data'!$D$32,0,10*ROW('Sanitation Data'!D92))="","",OFFSET('Sanitation Data'!$D$32,0,10*ROW('Sanitation Data'!D92)))</f>
        <v/>
      </c>
      <c r="CP98" s="271" t="str">
        <f ca="true">+IF(OFFSET('Sanitation Data'!$E$28,0,10*ROW('Sanitation Data'!E92))="","",OFFSET('Sanitation Data'!$E$28,0,10*ROW('Sanitation Data'!E92)))</f>
        <v/>
      </c>
      <c r="CQ98" s="271" t="str">
        <f ca="true">+IF(OFFSET('Sanitation Data'!$E$29,0,10*ROW('Sanitation Data'!E92))="","",OFFSET('Sanitation Data'!$E$29,0,10*ROW('Sanitation Data'!E92)))</f>
        <v/>
      </c>
      <c r="CR98" s="271" t="str">
        <f ca="true">+IF(OFFSET('Sanitation Data'!$E$30,0,10*ROW('Sanitation Data'!E92))="","",OFFSET('Sanitation Data'!$E$30,0,10*ROW('Sanitation Data'!E92)))</f>
        <v/>
      </c>
      <c r="CS98" s="271" t="str">
        <f ca="true">+IF(OFFSET('Sanitation Data'!$E$31,0,10*ROW('Sanitation Data'!E92))="","",OFFSET('Sanitation Data'!$E$31,0,10*ROW('Sanitation Data'!E92)))</f>
        <v/>
      </c>
      <c r="CT98" s="271" t="str">
        <f ca="true">+IF(OFFSET('Sanitation Data'!$E$32,0,10*ROW('Sanitation Data'!E92))="","",OFFSET('Sanitation Data'!$E$32,0,10*ROW('Sanitation Data'!E92)))</f>
        <v/>
      </c>
      <c r="CU98" s="271" t="str">
        <f ca="true">+IF(OFFSET('Sanitation Data'!$F$28,0,10*ROW('Sanitation Data'!F92))="","",OFFSET('Sanitation Data'!$F$28,0,10*ROW('Sanitation Data'!F92)))</f>
        <v/>
      </c>
      <c r="CV98" s="271" t="str">
        <f ca="true">+IF(OFFSET('Sanitation Data'!$F$29,0,10*ROW('Sanitation Data'!F92))="","",OFFSET('Sanitation Data'!$F$29,0,10*ROW('Sanitation Data'!F92)))</f>
        <v/>
      </c>
      <c r="CW98" s="271" t="str">
        <f ca="true">+IF(OFFSET('Sanitation Data'!$F$30,0,10*ROW('Sanitation Data'!F92))="","",OFFSET('Sanitation Data'!$F$30,0,10*ROW('Sanitation Data'!F92)))</f>
        <v/>
      </c>
      <c r="CX98" s="271" t="str">
        <f ca="true">+IF(OFFSET('Sanitation Data'!$F$31,0,10*ROW('Sanitation Data'!F92))="","",OFFSET('Sanitation Data'!$F$31,0,10*ROW('Sanitation Data'!F92)))</f>
        <v/>
      </c>
      <c r="CY98" s="271" t="str">
        <f ca="true">+IF(OFFSET('Sanitation Data'!$F$32,0,10*ROW('Sanitation Data'!F92))="","",OFFSET('Sanitation Data'!$F$32,0,10*ROW('Sanitation Data'!F92)))</f>
        <v/>
      </c>
      <c r="CZ98" s="271" t="str">
        <f ca="true">+IF(OFFSET('Sanitation Data'!$G$28,0,10*ROW('Sanitation Data'!G92))="","",OFFSET('Sanitation Data'!$G$28,0,10*ROW('Sanitation Data'!G92)))</f>
        <v/>
      </c>
      <c r="DA98" s="271" t="str">
        <f ca="true">+IF(OFFSET('Sanitation Data'!$G$29,0,10*ROW('Sanitation Data'!G92))="","",OFFSET('Sanitation Data'!$G$29,0,10*ROW('Sanitation Data'!G92)))</f>
        <v/>
      </c>
      <c r="DB98" s="271" t="str">
        <f ca="true">+IF(OFFSET('Sanitation Data'!$G$30,0,10*ROW('Sanitation Data'!G92))="","",OFFSET('Sanitation Data'!$G$30,0,10*ROW('Sanitation Data'!G92)))</f>
        <v/>
      </c>
      <c r="DC98" s="271" t="str">
        <f ca="true">+IF(OFFSET('Sanitation Data'!$G$31,0,10*ROW('Sanitation Data'!G92))="","",OFFSET('Sanitation Data'!$G$31,0,10*ROW('Sanitation Data'!G92)))</f>
        <v/>
      </c>
      <c r="DD98" s="271" t="str">
        <f ca="true">+IF(OFFSET('Sanitation Data'!$G$32,0,10*ROW('Sanitation Data'!G92))="","",OFFSET('Sanitation Data'!$G$32,0,10*ROW('Sanitation Data'!G92)))</f>
        <v/>
      </c>
      <c r="DE98" s="271" t="str">
        <f ca="true">+IF(OFFSET('Sanitation Data'!$H$28,0,10*ROW('Sanitation Data'!H92))="","",OFFSET('Sanitation Data'!$H$28,0,10*ROW('Sanitation Data'!H92)))</f>
        <v/>
      </c>
      <c r="DF98" s="271" t="str">
        <f ca="true">+IF(OFFSET('Sanitation Data'!$H$29,0,10*ROW('Sanitation Data'!H92))="","",OFFSET('Sanitation Data'!$H$29,0,10*ROW('Sanitation Data'!H92)))</f>
        <v/>
      </c>
      <c r="DG98" s="271" t="str">
        <f ca="true">+IF(OFFSET('Sanitation Data'!$H$30,0,10*ROW('Sanitation Data'!H92))="","",OFFSET('Sanitation Data'!$H$30,0,10*ROW('Sanitation Data'!H92)))</f>
        <v/>
      </c>
      <c r="DH98" s="271" t="str">
        <f ca="true">+IF(OFFSET('Sanitation Data'!$H$31,0,10*ROW('Sanitation Data'!H92))="","",OFFSET('Sanitation Data'!$H$31,0,10*ROW('Sanitation Data'!H92)))</f>
        <v/>
      </c>
      <c r="DI98" s="271" t="str">
        <f ca="true">+IF(OFFSET('Sanitation Data'!$H$32,0,10*ROW('Sanitation Data'!H92))="","",OFFSET('Sanitation Data'!$H$32,0,10*ROW('Sanitation Data'!H92)))</f>
        <v/>
      </c>
      <c r="DJ98" s="271" t="str">
        <f ca="true">+IF(OFFSET('Sanitation Data'!$I$28,0,10*ROW('Sanitation Data'!I92))="","",OFFSET('Sanitation Data'!$I$28,0,10*ROW('Sanitation Data'!I92)))</f>
        <v/>
      </c>
      <c r="DK98" s="271" t="str">
        <f ca="true">+IF(OFFSET('Sanitation Data'!$I$29,0,10*ROW('Sanitation Data'!I92))="","",OFFSET('Sanitation Data'!$I$29,0,10*ROW('Sanitation Data'!I92)))</f>
        <v/>
      </c>
      <c r="DL98" s="271" t="str">
        <f ca="true">+IF(OFFSET('Sanitation Data'!$I$30,0,10*ROW('Sanitation Data'!I92))="","",OFFSET('Sanitation Data'!$I$30,0,10*ROW('Sanitation Data'!I92)))</f>
        <v/>
      </c>
      <c r="DM98" s="271" t="str">
        <f ca="true">+IF(OFFSET('Sanitation Data'!$I$31,0,10*ROW('Sanitation Data'!I92))="","",OFFSET('Sanitation Data'!$I$31,0,10*ROW('Sanitation Data'!I92)))</f>
        <v/>
      </c>
      <c r="DN98" s="271" t="str">
        <f ca="true">+IF(OFFSET('Sanitation Data'!$I$32,0,10*ROW('Sanitation Data'!I92))="","",OFFSET('Sanitation Data'!$I$32,0,10*ROW('Sanitation Data'!I92)))</f>
        <v/>
      </c>
      <c r="DO98" s="271" t="str">
        <f ca="true">+IF(OFFSET('Hygiene Data'!$D$11,0,10*ROW('Hygiene Data'!D92))="","",OFFSET('Hygiene Data'!$D$11,0,10*ROW('Hygiene Data'!D92)))</f>
        <v/>
      </c>
      <c r="DP98" s="271" t="str">
        <f ca="true">+IF(OFFSET('Hygiene Data'!$D$12,0,10*ROW('Hygiene Data'!D92))="","",OFFSET('Hygiene Data'!$D$12,0,10*ROW('Hygiene Data'!D92)))</f>
        <v/>
      </c>
      <c r="DQ98" s="271" t="str">
        <f ca="true">+IF(OFFSET('Hygiene Data'!$D$13,0,10*ROW('Hygiene Data'!D92))="","",OFFSET('Hygiene Data'!$D$13,0,10*ROW('Hygiene Data'!D92)))</f>
        <v/>
      </c>
      <c r="DR98" s="271" t="str">
        <f ca="true">+IF(OFFSET('Hygiene Data'!$E$11,0,10*ROW('Hygiene Data'!E92))="","",OFFSET('Hygiene Data'!$E$11,0,10*ROW('Hygiene Data'!E92)))</f>
        <v/>
      </c>
      <c r="DS98" s="271" t="str">
        <f ca="true">+IF(OFFSET('Hygiene Data'!$E$12,0,10*ROW('Hygiene Data'!E92))="","",OFFSET('Hygiene Data'!$E$12,0,10*ROW('Hygiene Data'!E92)))</f>
        <v/>
      </c>
      <c r="DT98" s="271" t="str">
        <f ca="true">+IF(OFFSET('Hygiene Data'!$E$13,0,10*ROW('Hygiene Data'!E92))="","",OFFSET('Hygiene Data'!$E$13,0,10*ROW('Hygiene Data'!E92)))</f>
        <v/>
      </c>
      <c r="DU98" s="271" t="str">
        <f ca="true">+IF(OFFSET('Hygiene Data'!$F$11,0,10*ROW('Hygiene Data'!F92))="","",OFFSET('Hygiene Data'!$F$11,0,10*ROW('Hygiene Data'!F92)))</f>
        <v/>
      </c>
      <c r="DV98" s="271" t="str">
        <f ca="true">+IF(OFFSET('Hygiene Data'!$F$12,0,10*ROW('Hygiene Data'!F92))="","",OFFSET('Hygiene Data'!$F$12,0,10*ROW('Hygiene Data'!F92)))</f>
        <v/>
      </c>
      <c r="DW98" s="271" t="str">
        <f ca="true">+IF(OFFSET('Hygiene Data'!$F$13,0,10*ROW('Hygiene Data'!F92))="","",OFFSET('Hygiene Data'!$F$13,0,10*ROW('Hygiene Data'!F92)))</f>
        <v/>
      </c>
      <c r="DX98" s="271" t="str">
        <f ca="true">+IF(OFFSET('Hygiene Data'!$G$11,0,10*ROW('Hygiene Data'!G92))="","",OFFSET('Hygiene Data'!$G$11,0,10*ROW('Hygiene Data'!G92)))</f>
        <v/>
      </c>
      <c r="DY98" s="271" t="str">
        <f ca="true">+IF(OFFSET('Hygiene Data'!$G$12,0,10*ROW('Hygiene Data'!G92))="","",OFFSET('Hygiene Data'!$G$12,0,10*ROW('Hygiene Data'!G92)))</f>
        <v/>
      </c>
      <c r="DZ98" s="271" t="str">
        <f ca="true">+IF(OFFSET('Hygiene Data'!$G$13,0,10*ROW('Hygiene Data'!G92))="","",OFFSET('Hygiene Data'!$G$13,0,10*ROW('Hygiene Data'!G92)))</f>
        <v/>
      </c>
      <c r="EA98" s="271" t="str">
        <f ca="true">+IF(OFFSET('Hygiene Data'!$H$11,0,10*ROW('Hygiene Data'!H92))="","",OFFSET('Hygiene Data'!$H$11,0,10*ROW('Hygiene Data'!H92)))</f>
        <v/>
      </c>
      <c r="EB98" s="271" t="str">
        <f ca="true">+IF(OFFSET('Hygiene Data'!$H$12,0,10*ROW('Hygiene Data'!H92))="","",OFFSET('Hygiene Data'!$H$12,0,10*ROW('Hygiene Data'!H92)))</f>
        <v/>
      </c>
      <c r="EC98" s="271" t="str">
        <f ca="true">+IF(OFFSET('Hygiene Data'!$H$13,0,10*ROW('Hygiene Data'!H92))="","",OFFSET('Hygiene Data'!$H$13,0,10*ROW('Hygiene Data'!H92)))</f>
        <v/>
      </c>
      <c r="ED98" s="271" t="str">
        <f ca="true">+IF(OFFSET('Hygiene Data'!$I$11,0,10*ROW('Hygiene Data'!I92))="","",OFFSET('Hygiene Data'!$I$11,0,10*ROW('Hygiene Data'!I92)))</f>
        <v/>
      </c>
      <c r="EE98" s="271" t="str">
        <f ca="true">+IF(OFFSET('Hygiene Data'!$I$12,0,10*ROW('Hygiene Data'!I92))="","",OFFSET('Hygiene Data'!$I$12,0,10*ROW('Hygiene Data'!I92)))</f>
        <v/>
      </c>
      <c r="EF98" s="271" t="str">
        <f ca="true">+IF(OFFSET('Hygiene Data'!$I$13,0,10*ROW('Hygiene Data'!I92))="","",OFFSET('Hygiene Data'!$I$13,0,10*ROW('Hygiene Data'!I92)))</f>
        <v/>
      </c>
    </row>
    <row xmlns:x14ac="http://schemas.microsoft.com/office/spreadsheetml/2009/9/ac" r="99" x14ac:dyDescent="0.2">
      <c r="A99" s="35" t="str">
        <f ca="true">+IF(OFFSET('Water Data'!$B$2,0,10*ROW('Water Data'!E93))="","",OFFSET('Water Data'!$B$2,0,10*ROW('Water Data'!E93)))</f>
        <v/>
      </c>
      <c r="B99" s="35" t="str">
        <f ca="true">+IF(OFFSET('Water Data'!$C$2,0,10*ROW('Water Data'!F93))="","",OFFSET('Water Data'!$C$2,0,10*ROW('Water Data'!F93)))</f>
        <v/>
      </c>
      <c r="C99" s="327" t="str">
        <f t="shared" ca="true" si="1"/>
        <v/>
      </c>
      <c r="D99" s="91"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1"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1"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1"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1"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1"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1"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1"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1"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1"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1"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1"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1"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1"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1"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1"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1"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1"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2"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2"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2"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2"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2"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2"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2"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2"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2"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2"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2"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2"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2"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2"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2"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2"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2"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2"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2"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2"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2"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2"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2"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2"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2"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2"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2"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2"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2"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2"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3"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3"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3"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3"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3"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3"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3"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3"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3"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3"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3"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3"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3"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3"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3"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3"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3"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3"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1"/>
      <c r="BS99" s="271" t="str">
        <f ca="true">+IF(OFFSET('Water Data'!$D$27,0,10*ROW('Water Data'!D93))="","",OFFSET('Water Data'!$D$27,0,10*ROW('Water Data'!D93)))</f>
        <v/>
      </c>
      <c r="BT99" s="271" t="str">
        <f ca="true">+IF(OFFSET('Water Data'!$D$28,0,10*ROW('Water Data'!D93))="","",OFFSET('Water Data'!$D$28,0,10*ROW('Water Data'!D93)))</f>
        <v/>
      </c>
      <c r="BU99" s="271" t="str">
        <f ca="true">+IF(OFFSET('Water Data'!$D$29,0,10*ROW('Water Data'!D93))="","",OFFSET('Water Data'!$D$29,0,10*ROW('Water Data'!D93)))</f>
        <v/>
      </c>
      <c r="BV99" s="271" t="str">
        <f ca="true">+IF(OFFSET('Water Data'!$E$27,0,10*ROW('Water Data'!E93))="","",OFFSET('Water Data'!$E$27,0,10*ROW('Water Data'!E93)))</f>
        <v/>
      </c>
      <c r="BW99" s="271" t="str">
        <f ca="true">+IF(OFFSET('Water Data'!$E$28,0,10*ROW('Water Data'!E93))="","",OFFSET('Water Data'!$E$28,0,10*ROW('Water Data'!E93)))</f>
        <v/>
      </c>
      <c r="BX99" s="271" t="str">
        <f ca="true">+IF(OFFSET('Water Data'!$E$29,0,10*ROW('Water Data'!E93))="","",OFFSET('Water Data'!$E$29,0,10*ROW('Water Data'!E93)))</f>
        <v/>
      </c>
      <c r="BY99" s="271" t="str">
        <f ca="true">+IF(OFFSET('Water Data'!$F$27,0,10*ROW('Water Data'!F93))="","",OFFSET('Water Data'!$F$27,0,10*ROW('Water Data'!F93)))</f>
        <v/>
      </c>
      <c r="BZ99" s="271" t="str">
        <f ca="true">+IF(OFFSET('Water Data'!$F$28,0,10*ROW('Water Data'!F93))="","",OFFSET('Water Data'!$F$28,0,10*ROW('Water Data'!F93)))</f>
        <v/>
      </c>
      <c r="CA99" s="271" t="str">
        <f ca="true">+IF(OFFSET('Water Data'!$F$29,0,10*ROW('Water Data'!F93))="","",OFFSET('Water Data'!$F$29,0,10*ROW('Water Data'!F93)))</f>
        <v/>
      </c>
      <c r="CB99" s="271" t="str">
        <f ca="true">+IF(OFFSET('Water Data'!$G$27,0,10*ROW('Water Data'!G93))="","",OFFSET('Water Data'!$G$27,0,10*ROW('Water Data'!G93)))</f>
        <v/>
      </c>
      <c r="CC99" s="271" t="str">
        <f ca="true">+IF(OFFSET('Water Data'!$G$28,0,10*ROW('Water Data'!G93))="","",OFFSET('Water Data'!$G$28,0,10*ROW('Water Data'!G93)))</f>
        <v/>
      </c>
      <c r="CD99" s="271" t="str">
        <f ca="true">+IF(OFFSET('Water Data'!$G$29,0,10*ROW('Water Data'!G93))="","",OFFSET('Water Data'!$G$29,0,10*ROW('Water Data'!G93)))</f>
        <v/>
      </c>
      <c r="CE99" s="271" t="str">
        <f ca="true">+IF(OFFSET('Water Data'!$H$27,0,10*ROW('Water Data'!H93))="","",OFFSET('Water Data'!$H$27,0,10*ROW('Water Data'!H93)))</f>
        <v/>
      </c>
      <c r="CF99" s="271" t="str">
        <f ca="true">+IF(OFFSET('Water Data'!$H$28,0,10*ROW('Water Data'!H93))="","",OFFSET('Water Data'!$H$28,0,10*ROW('Water Data'!H93)))</f>
        <v/>
      </c>
      <c r="CG99" s="271" t="str">
        <f ca="true">+IF(OFFSET('Water Data'!$H$29,0,10*ROW('Water Data'!H93))="","",OFFSET('Water Data'!$H$29,0,10*ROW('Water Data'!H93)))</f>
        <v/>
      </c>
      <c r="CH99" s="271" t="str">
        <f ca="true">+IF(OFFSET('Water Data'!$I$27,0,10*ROW('Water Data'!I93))="","",OFFSET('Water Data'!$I$27,0,10*ROW('Water Data'!I93)))</f>
        <v/>
      </c>
      <c r="CI99" s="271" t="str">
        <f ca="true">+IF(OFFSET('Water Data'!$I$28,0,10*ROW('Water Data'!I93))="","",OFFSET('Water Data'!$I$28,0,10*ROW('Water Data'!I93)))</f>
        <v/>
      </c>
      <c r="CJ99" s="271" t="str">
        <f ca="true">+IF(OFFSET('Water Data'!$I$29,0,10*ROW('Water Data'!I93))="","",OFFSET('Water Data'!$I$29,0,10*ROW('Water Data'!I93)))</f>
        <v/>
      </c>
      <c r="CK99" s="271" t="str">
        <f ca="true">+IF(OFFSET('Sanitation Data'!$D$28,0,10*ROW('Sanitation Data'!D93))="","",OFFSET('Sanitation Data'!$D$28,0,10*ROW('Sanitation Data'!D93)))</f>
        <v/>
      </c>
      <c r="CL99" s="271" t="str">
        <f ca="true">+IF(OFFSET('Sanitation Data'!$D$29,0,10*ROW('Sanitation Data'!D93))="","",OFFSET('Sanitation Data'!$D$29,0,10*ROW('Sanitation Data'!D93)))</f>
        <v/>
      </c>
      <c r="CM99" s="271" t="str">
        <f ca="true">+IF(OFFSET('Sanitation Data'!$D$30,0,10*ROW('Sanitation Data'!D93))="","",OFFSET('Sanitation Data'!$D$30,0,10*ROW('Sanitation Data'!D93)))</f>
        <v/>
      </c>
      <c r="CN99" s="271" t="str">
        <f ca="true">+IF(OFFSET('Sanitation Data'!$D$31,0,10*ROW('Sanitation Data'!D93))="","",OFFSET('Sanitation Data'!$D$31,0,10*ROW('Sanitation Data'!D93)))</f>
        <v/>
      </c>
      <c r="CO99" s="271" t="str">
        <f ca="true">+IF(OFFSET('Sanitation Data'!$D$32,0,10*ROW('Sanitation Data'!D93))="","",OFFSET('Sanitation Data'!$D$32,0,10*ROW('Sanitation Data'!D93)))</f>
        <v/>
      </c>
      <c r="CP99" s="271" t="str">
        <f ca="true">+IF(OFFSET('Sanitation Data'!$E$28,0,10*ROW('Sanitation Data'!E93))="","",OFFSET('Sanitation Data'!$E$28,0,10*ROW('Sanitation Data'!E93)))</f>
        <v/>
      </c>
      <c r="CQ99" s="271" t="str">
        <f ca="true">+IF(OFFSET('Sanitation Data'!$E$29,0,10*ROW('Sanitation Data'!E93))="","",OFFSET('Sanitation Data'!$E$29,0,10*ROW('Sanitation Data'!E93)))</f>
        <v/>
      </c>
      <c r="CR99" s="271" t="str">
        <f ca="true">+IF(OFFSET('Sanitation Data'!$E$30,0,10*ROW('Sanitation Data'!E93))="","",OFFSET('Sanitation Data'!$E$30,0,10*ROW('Sanitation Data'!E93)))</f>
        <v/>
      </c>
      <c r="CS99" s="271" t="str">
        <f ca="true">+IF(OFFSET('Sanitation Data'!$E$31,0,10*ROW('Sanitation Data'!E93))="","",OFFSET('Sanitation Data'!$E$31,0,10*ROW('Sanitation Data'!E93)))</f>
        <v/>
      </c>
      <c r="CT99" s="271" t="str">
        <f ca="true">+IF(OFFSET('Sanitation Data'!$E$32,0,10*ROW('Sanitation Data'!E93))="","",OFFSET('Sanitation Data'!$E$32,0,10*ROW('Sanitation Data'!E93)))</f>
        <v/>
      </c>
      <c r="CU99" s="271" t="str">
        <f ca="true">+IF(OFFSET('Sanitation Data'!$F$28,0,10*ROW('Sanitation Data'!F93))="","",OFFSET('Sanitation Data'!$F$28,0,10*ROW('Sanitation Data'!F93)))</f>
        <v/>
      </c>
      <c r="CV99" s="271" t="str">
        <f ca="true">+IF(OFFSET('Sanitation Data'!$F$29,0,10*ROW('Sanitation Data'!F93))="","",OFFSET('Sanitation Data'!$F$29,0,10*ROW('Sanitation Data'!F93)))</f>
        <v/>
      </c>
      <c r="CW99" s="271" t="str">
        <f ca="true">+IF(OFFSET('Sanitation Data'!$F$30,0,10*ROW('Sanitation Data'!F93))="","",OFFSET('Sanitation Data'!$F$30,0,10*ROW('Sanitation Data'!F93)))</f>
        <v/>
      </c>
      <c r="CX99" s="271" t="str">
        <f ca="true">+IF(OFFSET('Sanitation Data'!$F$31,0,10*ROW('Sanitation Data'!F93))="","",OFFSET('Sanitation Data'!$F$31,0,10*ROW('Sanitation Data'!F93)))</f>
        <v/>
      </c>
      <c r="CY99" s="271" t="str">
        <f ca="true">+IF(OFFSET('Sanitation Data'!$F$32,0,10*ROW('Sanitation Data'!F93))="","",OFFSET('Sanitation Data'!$F$32,0,10*ROW('Sanitation Data'!F93)))</f>
        <v/>
      </c>
      <c r="CZ99" s="271" t="str">
        <f ca="true">+IF(OFFSET('Sanitation Data'!$G$28,0,10*ROW('Sanitation Data'!G93))="","",OFFSET('Sanitation Data'!$G$28,0,10*ROW('Sanitation Data'!G93)))</f>
        <v/>
      </c>
      <c r="DA99" s="271" t="str">
        <f ca="true">+IF(OFFSET('Sanitation Data'!$G$29,0,10*ROW('Sanitation Data'!G93))="","",OFFSET('Sanitation Data'!$G$29,0,10*ROW('Sanitation Data'!G93)))</f>
        <v/>
      </c>
      <c r="DB99" s="271" t="str">
        <f ca="true">+IF(OFFSET('Sanitation Data'!$G$30,0,10*ROW('Sanitation Data'!G93))="","",OFFSET('Sanitation Data'!$G$30,0,10*ROW('Sanitation Data'!G93)))</f>
        <v/>
      </c>
      <c r="DC99" s="271" t="str">
        <f ca="true">+IF(OFFSET('Sanitation Data'!$G$31,0,10*ROW('Sanitation Data'!G93))="","",OFFSET('Sanitation Data'!$G$31,0,10*ROW('Sanitation Data'!G93)))</f>
        <v/>
      </c>
      <c r="DD99" s="271" t="str">
        <f ca="true">+IF(OFFSET('Sanitation Data'!$G$32,0,10*ROW('Sanitation Data'!G93))="","",OFFSET('Sanitation Data'!$G$32,0,10*ROW('Sanitation Data'!G93)))</f>
        <v/>
      </c>
      <c r="DE99" s="271" t="str">
        <f ca="true">+IF(OFFSET('Sanitation Data'!$H$28,0,10*ROW('Sanitation Data'!H93))="","",OFFSET('Sanitation Data'!$H$28,0,10*ROW('Sanitation Data'!H93)))</f>
        <v/>
      </c>
      <c r="DF99" s="271" t="str">
        <f ca="true">+IF(OFFSET('Sanitation Data'!$H$29,0,10*ROW('Sanitation Data'!H93))="","",OFFSET('Sanitation Data'!$H$29,0,10*ROW('Sanitation Data'!H93)))</f>
        <v/>
      </c>
      <c r="DG99" s="271" t="str">
        <f ca="true">+IF(OFFSET('Sanitation Data'!$H$30,0,10*ROW('Sanitation Data'!H93))="","",OFFSET('Sanitation Data'!$H$30,0,10*ROW('Sanitation Data'!H93)))</f>
        <v/>
      </c>
      <c r="DH99" s="271" t="str">
        <f ca="true">+IF(OFFSET('Sanitation Data'!$H$31,0,10*ROW('Sanitation Data'!H93))="","",OFFSET('Sanitation Data'!$H$31,0,10*ROW('Sanitation Data'!H93)))</f>
        <v/>
      </c>
      <c r="DI99" s="271" t="str">
        <f ca="true">+IF(OFFSET('Sanitation Data'!$H$32,0,10*ROW('Sanitation Data'!H93))="","",OFFSET('Sanitation Data'!$H$32,0,10*ROW('Sanitation Data'!H93)))</f>
        <v/>
      </c>
      <c r="DJ99" s="271" t="str">
        <f ca="true">+IF(OFFSET('Sanitation Data'!$I$28,0,10*ROW('Sanitation Data'!I93))="","",OFFSET('Sanitation Data'!$I$28,0,10*ROW('Sanitation Data'!I93)))</f>
        <v/>
      </c>
      <c r="DK99" s="271" t="str">
        <f ca="true">+IF(OFFSET('Sanitation Data'!$I$29,0,10*ROW('Sanitation Data'!I93))="","",OFFSET('Sanitation Data'!$I$29,0,10*ROW('Sanitation Data'!I93)))</f>
        <v/>
      </c>
      <c r="DL99" s="271" t="str">
        <f ca="true">+IF(OFFSET('Sanitation Data'!$I$30,0,10*ROW('Sanitation Data'!I93))="","",OFFSET('Sanitation Data'!$I$30,0,10*ROW('Sanitation Data'!I93)))</f>
        <v/>
      </c>
      <c r="DM99" s="271" t="str">
        <f ca="true">+IF(OFFSET('Sanitation Data'!$I$31,0,10*ROW('Sanitation Data'!I93))="","",OFFSET('Sanitation Data'!$I$31,0,10*ROW('Sanitation Data'!I93)))</f>
        <v/>
      </c>
      <c r="DN99" s="271" t="str">
        <f ca="true">+IF(OFFSET('Sanitation Data'!$I$32,0,10*ROW('Sanitation Data'!I93))="","",OFFSET('Sanitation Data'!$I$32,0,10*ROW('Sanitation Data'!I93)))</f>
        <v/>
      </c>
      <c r="DO99" s="271" t="str">
        <f ca="true">+IF(OFFSET('Hygiene Data'!$D$11,0,10*ROW('Hygiene Data'!D93))="","",OFFSET('Hygiene Data'!$D$11,0,10*ROW('Hygiene Data'!D93)))</f>
        <v/>
      </c>
      <c r="DP99" s="271" t="str">
        <f ca="true">+IF(OFFSET('Hygiene Data'!$D$12,0,10*ROW('Hygiene Data'!D93))="","",OFFSET('Hygiene Data'!$D$12,0,10*ROW('Hygiene Data'!D93)))</f>
        <v/>
      </c>
      <c r="DQ99" s="271" t="str">
        <f ca="true">+IF(OFFSET('Hygiene Data'!$D$13,0,10*ROW('Hygiene Data'!D93))="","",OFFSET('Hygiene Data'!$D$13,0,10*ROW('Hygiene Data'!D93)))</f>
        <v/>
      </c>
      <c r="DR99" s="271" t="str">
        <f ca="true">+IF(OFFSET('Hygiene Data'!$E$11,0,10*ROW('Hygiene Data'!E93))="","",OFFSET('Hygiene Data'!$E$11,0,10*ROW('Hygiene Data'!E93)))</f>
        <v/>
      </c>
      <c r="DS99" s="271" t="str">
        <f ca="true">+IF(OFFSET('Hygiene Data'!$E$12,0,10*ROW('Hygiene Data'!E93))="","",OFFSET('Hygiene Data'!$E$12,0,10*ROW('Hygiene Data'!E93)))</f>
        <v/>
      </c>
      <c r="DT99" s="271" t="str">
        <f ca="true">+IF(OFFSET('Hygiene Data'!$E$13,0,10*ROW('Hygiene Data'!E93))="","",OFFSET('Hygiene Data'!$E$13,0,10*ROW('Hygiene Data'!E93)))</f>
        <v/>
      </c>
      <c r="DU99" s="271" t="str">
        <f ca="true">+IF(OFFSET('Hygiene Data'!$F$11,0,10*ROW('Hygiene Data'!F93))="","",OFFSET('Hygiene Data'!$F$11,0,10*ROW('Hygiene Data'!F93)))</f>
        <v/>
      </c>
      <c r="DV99" s="271" t="str">
        <f ca="true">+IF(OFFSET('Hygiene Data'!$F$12,0,10*ROW('Hygiene Data'!F93))="","",OFFSET('Hygiene Data'!$F$12,0,10*ROW('Hygiene Data'!F93)))</f>
        <v/>
      </c>
      <c r="DW99" s="271" t="str">
        <f ca="true">+IF(OFFSET('Hygiene Data'!$F$13,0,10*ROW('Hygiene Data'!F93))="","",OFFSET('Hygiene Data'!$F$13,0,10*ROW('Hygiene Data'!F93)))</f>
        <v/>
      </c>
      <c r="DX99" s="271" t="str">
        <f ca="true">+IF(OFFSET('Hygiene Data'!$G$11,0,10*ROW('Hygiene Data'!G93))="","",OFFSET('Hygiene Data'!$G$11,0,10*ROW('Hygiene Data'!G93)))</f>
        <v/>
      </c>
      <c r="DY99" s="271" t="str">
        <f ca="true">+IF(OFFSET('Hygiene Data'!$G$12,0,10*ROW('Hygiene Data'!G93))="","",OFFSET('Hygiene Data'!$G$12,0,10*ROW('Hygiene Data'!G93)))</f>
        <v/>
      </c>
      <c r="DZ99" s="271" t="str">
        <f ca="true">+IF(OFFSET('Hygiene Data'!$G$13,0,10*ROW('Hygiene Data'!G93))="","",OFFSET('Hygiene Data'!$G$13,0,10*ROW('Hygiene Data'!G93)))</f>
        <v/>
      </c>
      <c r="EA99" s="271" t="str">
        <f ca="true">+IF(OFFSET('Hygiene Data'!$H$11,0,10*ROW('Hygiene Data'!H93))="","",OFFSET('Hygiene Data'!$H$11,0,10*ROW('Hygiene Data'!H93)))</f>
        <v/>
      </c>
      <c r="EB99" s="271" t="str">
        <f ca="true">+IF(OFFSET('Hygiene Data'!$H$12,0,10*ROW('Hygiene Data'!H93))="","",OFFSET('Hygiene Data'!$H$12,0,10*ROW('Hygiene Data'!H93)))</f>
        <v/>
      </c>
      <c r="EC99" s="271" t="str">
        <f ca="true">+IF(OFFSET('Hygiene Data'!$H$13,0,10*ROW('Hygiene Data'!H93))="","",OFFSET('Hygiene Data'!$H$13,0,10*ROW('Hygiene Data'!H93)))</f>
        <v/>
      </c>
      <c r="ED99" s="271" t="str">
        <f ca="true">+IF(OFFSET('Hygiene Data'!$I$11,0,10*ROW('Hygiene Data'!I93))="","",OFFSET('Hygiene Data'!$I$11,0,10*ROW('Hygiene Data'!I93)))</f>
        <v/>
      </c>
      <c r="EE99" s="271" t="str">
        <f ca="true">+IF(OFFSET('Hygiene Data'!$I$12,0,10*ROW('Hygiene Data'!I93))="","",OFFSET('Hygiene Data'!$I$12,0,10*ROW('Hygiene Data'!I93)))</f>
        <v/>
      </c>
      <c r="EF99" s="271" t="str">
        <f ca="true">+IF(OFFSET('Hygiene Data'!$I$13,0,10*ROW('Hygiene Data'!I93))="","",OFFSET('Hygiene Data'!$I$13,0,10*ROW('Hygiene Data'!I93)))</f>
        <v/>
      </c>
    </row>
    <row xmlns:x14ac="http://schemas.microsoft.com/office/spreadsheetml/2009/9/ac" r="100" x14ac:dyDescent="0.2">
      <c r="A100" s="35" t="str">
        <f ca="true">+IF(OFFSET('Water Data'!$B$2,0,10*ROW('Water Data'!E94))="","",OFFSET('Water Data'!$B$2,0,10*ROW('Water Data'!E94)))</f>
        <v/>
      </c>
      <c r="B100" s="35" t="str">
        <f ca="true">+IF(OFFSET('Water Data'!$C$2,0,10*ROW('Water Data'!F94))="","",OFFSET('Water Data'!$C$2,0,10*ROW('Water Data'!F94)))</f>
        <v/>
      </c>
      <c r="C100" s="327" t="str">
        <f t="shared" ca="true" si="1"/>
        <v/>
      </c>
      <c r="D100" s="91"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1"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1"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1"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1"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1"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1"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1"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1"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1"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1"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1"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1"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1"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1"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1"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1"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1"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2"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2"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2"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2"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2"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2"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2"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2"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2"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2"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2"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2"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2"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2"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2"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2"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2"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2"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2"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2"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2"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2"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2"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2"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2"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2"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2"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2"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2"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2"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3"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3"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3"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3"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3"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3"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3"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3"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3"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3"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3"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3"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3"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3"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3"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3"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3"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3"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1"/>
      <c r="BS100" s="271" t="str">
        <f ca="true">+IF(OFFSET('Water Data'!$D$27,0,10*ROW('Water Data'!D94))="","",OFFSET('Water Data'!$D$27,0,10*ROW('Water Data'!D94)))</f>
        <v/>
      </c>
      <c r="BT100" s="271" t="str">
        <f ca="true">+IF(OFFSET('Water Data'!$D$28,0,10*ROW('Water Data'!D94))="","",OFFSET('Water Data'!$D$28,0,10*ROW('Water Data'!D94)))</f>
        <v/>
      </c>
      <c r="BU100" s="271" t="str">
        <f ca="true">+IF(OFFSET('Water Data'!$D$29,0,10*ROW('Water Data'!D94))="","",OFFSET('Water Data'!$D$29,0,10*ROW('Water Data'!D94)))</f>
        <v/>
      </c>
      <c r="BV100" s="271" t="str">
        <f ca="true">+IF(OFFSET('Water Data'!$E$27,0,10*ROW('Water Data'!E94))="","",OFFSET('Water Data'!$E$27,0,10*ROW('Water Data'!E94)))</f>
        <v/>
      </c>
      <c r="BW100" s="271" t="str">
        <f ca="true">+IF(OFFSET('Water Data'!$E$28,0,10*ROW('Water Data'!E94))="","",OFFSET('Water Data'!$E$28,0,10*ROW('Water Data'!E94)))</f>
        <v/>
      </c>
      <c r="BX100" s="271" t="str">
        <f ca="true">+IF(OFFSET('Water Data'!$E$29,0,10*ROW('Water Data'!E94))="","",OFFSET('Water Data'!$E$29,0,10*ROW('Water Data'!E94)))</f>
        <v/>
      </c>
      <c r="BY100" s="271" t="str">
        <f ca="true">+IF(OFFSET('Water Data'!$F$27,0,10*ROW('Water Data'!F94))="","",OFFSET('Water Data'!$F$27,0,10*ROW('Water Data'!F94)))</f>
        <v/>
      </c>
      <c r="BZ100" s="271" t="str">
        <f ca="true">+IF(OFFSET('Water Data'!$F$28,0,10*ROW('Water Data'!F94))="","",OFFSET('Water Data'!$F$28,0,10*ROW('Water Data'!F94)))</f>
        <v/>
      </c>
      <c r="CA100" s="271" t="str">
        <f ca="true">+IF(OFFSET('Water Data'!$F$29,0,10*ROW('Water Data'!F94))="","",OFFSET('Water Data'!$F$29,0,10*ROW('Water Data'!F94)))</f>
        <v/>
      </c>
      <c r="CB100" s="271" t="str">
        <f ca="true">+IF(OFFSET('Water Data'!$G$27,0,10*ROW('Water Data'!G94))="","",OFFSET('Water Data'!$G$27,0,10*ROW('Water Data'!G94)))</f>
        <v/>
      </c>
      <c r="CC100" s="271" t="str">
        <f ca="true">+IF(OFFSET('Water Data'!$G$28,0,10*ROW('Water Data'!G94))="","",OFFSET('Water Data'!$G$28,0,10*ROW('Water Data'!G94)))</f>
        <v/>
      </c>
      <c r="CD100" s="271" t="str">
        <f ca="true">+IF(OFFSET('Water Data'!$G$29,0,10*ROW('Water Data'!G94))="","",OFFSET('Water Data'!$G$29,0,10*ROW('Water Data'!G94)))</f>
        <v/>
      </c>
      <c r="CE100" s="271" t="str">
        <f ca="true">+IF(OFFSET('Water Data'!$H$27,0,10*ROW('Water Data'!H94))="","",OFFSET('Water Data'!$H$27,0,10*ROW('Water Data'!H94)))</f>
        <v/>
      </c>
      <c r="CF100" s="271" t="str">
        <f ca="true">+IF(OFFSET('Water Data'!$H$28,0,10*ROW('Water Data'!H94))="","",OFFSET('Water Data'!$H$28,0,10*ROW('Water Data'!H94)))</f>
        <v/>
      </c>
      <c r="CG100" s="271" t="str">
        <f ca="true">+IF(OFFSET('Water Data'!$H$29,0,10*ROW('Water Data'!H94))="","",OFFSET('Water Data'!$H$29,0,10*ROW('Water Data'!H94)))</f>
        <v/>
      </c>
      <c r="CH100" s="271" t="str">
        <f ca="true">+IF(OFFSET('Water Data'!$I$27,0,10*ROW('Water Data'!I94))="","",OFFSET('Water Data'!$I$27,0,10*ROW('Water Data'!I94)))</f>
        <v/>
      </c>
      <c r="CI100" s="271" t="str">
        <f ca="true">+IF(OFFSET('Water Data'!$I$28,0,10*ROW('Water Data'!I94))="","",OFFSET('Water Data'!$I$28,0,10*ROW('Water Data'!I94)))</f>
        <v/>
      </c>
      <c r="CJ100" s="271" t="str">
        <f ca="true">+IF(OFFSET('Water Data'!$I$29,0,10*ROW('Water Data'!I94))="","",OFFSET('Water Data'!$I$29,0,10*ROW('Water Data'!I94)))</f>
        <v/>
      </c>
      <c r="CK100" s="271" t="str">
        <f ca="true">+IF(OFFSET('Sanitation Data'!$D$28,0,10*ROW('Sanitation Data'!D94))="","",OFFSET('Sanitation Data'!$D$28,0,10*ROW('Sanitation Data'!D94)))</f>
        <v/>
      </c>
      <c r="CL100" s="271" t="str">
        <f ca="true">+IF(OFFSET('Sanitation Data'!$D$29,0,10*ROW('Sanitation Data'!D94))="","",OFFSET('Sanitation Data'!$D$29,0,10*ROW('Sanitation Data'!D94)))</f>
        <v/>
      </c>
      <c r="CM100" s="271" t="str">
        <f ca="true">+IF(OFFSET('Sanitation Data'!$D$30,0,10*ROW('Sanitation Data'!D94))="","",OFFSET('Sanitation Data'!$D$30,0,10*ROW('Sanitation Data'!D94)))</f>
        <v/>
      </c>
      <c r="CN100" s="271" t="str">
        <f ca="true">+IF(OFFSET('Sanitation Data'!$D$31,0,10*ROW('Sanitation Data'!D94))="","",OFFSET('Sanitation Data'!$D$31,0,10*ROW('Sanitation Data'!D94)))</f>
        <v/>
      </c>
      <c r="CO100" s="271" t="str">
        <f ca="true">+IF(OFFSET('Sanitation Data'!$D$32,0,10*ROW('Sanitation Data'!D94))="","",OFFSET('Sanitation Data'!$D$32,0,10*ROW('Sanitation Data'!D94)))</f>
        <v/>
      </c>
      <c r="CP100" s="271" t="str">
        <f ca="true">+IF(OFFSET('Sanitation Data'!$E$28,0,10*ROW('Sanitation Data'!E94))="","",OFFSET('Sanitation Data'!$E$28,0,10*ROW('Sanitation Data'!E94)))</f>
        <v/>
      </c>
      <c r="CQ100" s="271" t="str">
        <f ca="true">+IF(OFFSET('Sanitation Data'!$E$29,0,10*ROW('Sanitation Data'!E94))="","",OFFSET('Sanitation Data'!$E$29,0,10*ROW('Sanitation Data'!E94)))</f>
        <v/>
      </c>
      <c r="CR100" s="271" t="str">
        <f ca="true">+IF(OFFSET('Sanitation Data'!$E$30,0,10*ROW('Sanitation Data'!E94))="","",OFFSET('Sanitation Data'!$E$30,0,10*ROW('Sanitation Data'!E94)))</f>
        <v/>
      </c>
      <c r="CS100" s="271" t="str">
        <f ca="true">+IF(OFFSET('Sanitation Data'!$E$31,0,10*ROW('Sanitation Data'!E94))="","",OFFSET('Sanitation Data'!$E$31,0,10*ROW('Sanitation Data'!E94)))</f>
        <v/>
      </c>
      <c r="CT100" s="271" t="str">
        <f ca="true">+IF(OFFSET('Sanitation Data'!$E$32,0,10*ROW('Sanitation Data'!E94))="","",OFFSET('Sanitation Data'!$E$32,0,10*ROW('Sanitation Data'!E94)))</f>
        <v/>
      </c>
      <c r="CU100" s="271" t="str">
        <f ca="true">+IF(OFFSET('Sanitation Data'!$F$28,0,10*ROW('Sanitation Data'!F94))="","",OFFSET('Sanitation Data'!$F$28,0,10*ROW('Sanitation Data'!F94)))</f>
        <v/>
      </c>
      <c r="CV100" s="271" t="str">
        <f ca="true">+IF(OFFSET('Sanitation Data'!$F$29,0,10*ROW('Sanitation Data'!F94))="","",OFFSET('Sanitation Data'!$F$29,0,10*ROW('Sanitation Data'!F94)))</f>
        <v/>
      </c>
      <c r="CW100" s="271" t="str">
        <f ca="true">+IF(OFFSET('Sanitation Data'!$F$30,0,10*ROW('Sanitation Data'!F94))="","",OFFSET('Sanitation Data'!$F$30,0,10*ROW('Sanitation Data'!F94)))</f>
        <v/>
      </c>
      <c r="CX100" s="271" t="str">
        <f ca="true">+IF(OFFSET('Sanitation Data'!$F$31,0,10*ROW('Sanitation Data'!F94))="","",OFFSET('Sanitation Data'!$F$31,0,10*ROW('Sanitation Data'!F94)))</f>
        <v/>
      </c>
      <c r="CY100" s="271" t="str">
        <f ca="true">+IF(OFFSET('Sanitation Data'!$F$32,0,10*ROW('Sanitation Data'!F94))="","",OFFSET('Sanitation Data'!$F$32,0,10*ROW('Sanitation Data'!F94)))</f>
        <v/>
      </c>
      <c r="CZ100" s="271" t="str">
        <f ca="true">+IF(OFFSET('Sanitation Data'!$G$28,0,10*ROW('Sanitation Data'!G94))="","",OFFSET('Sanitation Data'!$G$28,0,10*ROW('Sanitation Data'!G94)))</f>
        <v/>
      </c>
      <c r="DA100" s="271" t="str">
        <f ca="true">+IF(OFFSET('Sanitation Data'!$G$29,0,10*ROW('Sanitation Data'!G94))="","",OFFSET('Sanitation Data'!$G$29,0,10*ROW('Sanitation Data'!G94)))</f>
        <v/>
      </c>
      <c r="DB100" s="271" t="str">
        <f ca="true">+IF(OFFSET('Sanitation Data'!$G$30,0,10*ROW('Sanitation Data'!G94))="","",OFFSET('Sanitation Data'!$G$30,0,10*ROW('Sanitation Data'!G94)))</f>
        <v/>
      </c>
      <c r="DC100" s="271" t="str">
        <f ca="true">+IF(OFFSET('Sanitation Data'!$G$31,0,10*ROW('Sanitation Data'!G94))="","",OFFSET('Sanitation Data'!$G$31,0,10*ROW('Sanitation Data'!G94)))</f>
        <v/>
      </c>
      <c r="DD100" s="271" t="str">
        <f ca="true">+IF(OFFSET('Sanitation Data'!$G$32,0,10*ROW('Sanitation Data'!G94))="","",OFFSET('Sanitation Data'!$G$32,0,10*ROW('Sanitation Data'!G94)))</f>
        <v/>
      </c>
      <c r="DE100" s="271" t="str">
        <f ca="true">+IF(OFFSET('Sanitation Data'!$H$28,0,10*ROW('Sanitation Data'!H94))="","",OFFSET('Sanitation Data'!$H$28,0,10*ROW('Sanitation Data'!H94)))</f>
        <v/>
      </c>
      <c r="DF100" s="271" t="str">
        <f ca="true">+IF(OFFSET('Sanitation Data'!$H$29,0,10*ROW('Sanitation Data'!H94))="","",OFFSET('Sanitation Data'!$H$29,0,10*ROW('Sanitation Data'!H94)))</f>
        <v/>
      </c>
      <c r="DG100" s="271" t="str">
        <f ca="true">+IF(OFFSET('Sanitation Data'!$H$30,0,10*ROW('Sanitation Data'!H94))="","",OFFSET('Sanitation Data'!$H$30,0,10*ROW('Sanitation Data'!H94)))</f>
        <v/>
      </c>
      <c r="DH100" s="271" t="str">
        <f ca="true">+IF(OFFSET('Sanitation Data'!$H$31,0,10*ROW('Sanitation Data'!H94))="","",OFFSET('Sanitation Data'!$H$31,0,10*ROW('Sanitation Data'!H94)))</f>
        <v/>
      </c>
      <c r="DI100" s="271" t="str">
        <f ca="true">+IF(OFFSET('Sanitation Data'!$H$32,0,10*ROW('Sanitation Data'!H94))="","",OFFSET('Sanitation Data'!$H$32,0,10*ROW('Sanitation Data'!H94)))</f>
        <v/>
      </c>
      <c r="DJ100" s="271" t="str">
        <f ca="true">+IF(OFFSET('Sanitation Data'!$I$28,0,10*ROW('Sanitation Data'!I94))="","",OFFSET('Sanitation Data'!$I$28,0,10*ROW('Sanitation Data'!I94)))</f>
        <v/>
      </c>
      <c r="DK100" s="271" t="str">
        <f ca="true">+IF(OFFSET('Sanitation Data'!$I$29,0,10*ROW('Sanitation Data'!I94))="","",OFFSET('Sanitation Data'!$I$29,0,10*ROW('Sanitation Data'!I94)))</f>
        <v/>
      </c>
      <c r="DL100" s="271" t="str">
        <f ca="true">+IF(OFFSET('Sanitation Data'!$I$30,0,10*ROW('Sanitation Data'!I94))="","",OFFSET('Sanitation Data'!$I$30,0,10*ROW('Sanitation Data'!I94)))</f>
        <v/>
      </c>
      <c r="DM100" s="271" t="str">
        <f ca="true">+IF(OFFSET('Sanitation Data'!$I$31,0,10*ROW('Sanitation Data'!I94))="","",OFFSET('Sanitation Data'!$I$31,0,10*ROW('Sanitation Data'!I94)))</f>
        <v/>
      </c>
      <c r="DN100" s="271" t="str">
        <f ca="true">+IF(OFFSET('Sanitation Data'!$I$32,0,10*ROW('Sanitation Data'!I94))="","",OFFSET('Sanitation Data'!$I$32,0,10*ROW('Sanitation Data'!I94)))</f>
        <v/>
      </c>
      <c r="DO100" s="271" t="str">
        <f ca="true">+IF(OFFSET('Hygiene Data'!$D$11,0,10*ROW('Hygiene Data'!D94))="","",OFFSET('Hygiene Data'!$D$11,0,10*ROW('Hygiene Data'!D94)))</f>
        <v/>
      </c>
      <c r="DP100" s="271" t="str">
        <f ca="true">+IF(OFFSET('Hygiene Data'!$D$12,0,10*ROW('Hygiene Data'!D94))="","",OFFSET('Hygiene Data'!$D$12,0,10*ROW('Hygiene Data'!D94)))</f>
        <v/>
      </c>
      <c r="DQ100" s="271" t="str">
        <f ca="true">+IF(OFFSET('Hygiene Data'!$D$13,0,10*ROW('Hygiene Data'!D94))="","",OFFSET('Hygiene Data'!$D$13,0,10*ROW('Hygiene Data'!D94)))</f>
        <v/>
      </c>
      <c r="DR100" s="271" t="str">
        <f ca="true">+IF(OFFSET('Hygiene Data'!$E$11,0,10*ROW('Hygiene Data'!E94))="","",OFFSET('Hygiene Data'!$E$11,0,10*ROW('Hygiene Data'!E94)))</f>
        <v/>
      </c>
      <c r="DS100" s="271" t="str">
        <f ca="true">+IF(OFFSET('Hygiene Data'!$E$12,0,10*ROW('Hygiene Data'!E94))="","",OFFSET('Hygiene Data'!$E$12,0,10*ROW('Hygiene Data'!E94)))</f>
        <v/>
      </c>
      <c r="DT100" s="271" t="str">
        <f ca="true">+IF(OFFSET('Hygiene Data'!$E$13,0,10*ROW('Hygiene Data'!E94))="","",OFFSET('Hygiene Data'!$E$13,0,10*ROW('Hygiene Data'!E94)))</f>
        <v/>
      </c>
      <c r="DU100" s="271" t="str">
        <f ca="true">+IF(OFFSET('Hygiene Data'!$F$11,0,10*ROW('Hygiene Data'!F94))="","",OFFSET('Hygiene Data'!$F$11,0,10*ROW('Hygiene Data'!F94)))</f>
        <v/>
      </c>
      <c r="DV100" s="271" t="str">
        <f ca="true">+IF(OFFSET('Hygiene Data'!$F$12,0,10*ROW('Hygiene Data'!F94))="","",OFFSET('Hygiene Data'!$F$12,0,10*ROW('Hygiene Data'!F94)))</f>
        <v/>
      </c>
      <c r="DW100" s="271" t="str">
        <f ca="true">+IF(OFFSET('Hygiene Data'!$F$13,0,10*ROW('Hygiene Data'!F94))="","",OFFSET('Hygiene Data'!$F$13,0,10*ROW('Hygiene Data'!F94)))</f>
        <v/>
      </c>
      <c r="DX100" s="271" t="str">
        <f ca="true">+IF(OFFSET('Hygiene Data'!$G$11,0,10*ROW('Hygiene Data'!G94))="","",OFFSET('Hygiene Data'!$G$11,0,10*ROW('Hygiene Data'!G94)))</f>
        <v/>
      </c>
      <c r="DY100" s="271" t="str">
        <f ca="true">+IF(OFFSET('Hygiene Data'!$G$12,0,10*ROW('Hygiene Data'!G94))="","",OFFSET('Hygiene Data'!$G$12,0,10*ROW('Hygiene Data'!G94)))</f>
        <v/>
      </c>
      <c r="DZ100" s="271" t="str">
        <f ca="true">+IF(OFFSET('Hygiene Data'!$G$13,0,10*ROW('Hygiene Data'!G94))="","",OFFSET('Hygiene Data'!$G$13,0,10*ROW('Hygiene Data'!G94)))</f>
        <v/>
      </c>
      <c r="EA100" s="271" t="str">
        <f ca="true">+IF(OFFSET('Hygiene Data'!$H$11,0,10*ROW('Hygiene Data'!H94))="","",OFFSET('Hygiene Data'!$H$11,0,10*ROW('Hygiene Data'!H94)))</f>
        <v/>
      </c>
      <c r="EB100" s="271" t="str">
        <f ca="true">+IF(OFFSET('Hygiene Data'!$H$12,0,10*ROW('Hygiene Data'!H94))="","",OFFSET('Hygiene Data'!$H$12,0,10*ROW('Hygiene Data'!H94)))</f>
        <v/>
      </c>
      <c r="EC100" s="271" t="str">
        <f ca="true">+IF(OFFSET('Hygiene Data'!$H$13,0,10*ROW('Hygiene Data'!H94))="","",OFFSET('Hygiene Data'!$H$13,0,10*ROW('Hygiene Data'!H94)))</f>
        <v/>
      </c>
      <c r="ED100" s="271" t="str">
        <f ca="true">+IF(OFFSET('Hygiene Data'!$I$11,0,10*ROW('Hygiene Data'!I94))="","",OFFSET('Hygiene Data'!$I$11,0,10*ROW('Hygiene Data'!I94)))</f>
        <v/>
      </c>
      <c r="EE100" s="271" t="str">
        <f ca="true">+IF(OFFSET('Hygiene Data'!$I$12,0,10*ROW('Hygiene Data'!I94))="","",OFFSET('Hygiene Data'!$I$12,0,10*ROW('Hygiene Data'!I94)))</f>
        <v/>
      </c>
      <c r="EF100" s="271" t="str">
        <f ca="true">+IF(OFFSET('Hygiene Data'!$I$13,0,10*ROW('Hygiene Data'!I94))="","",OFFSET('Hygiene Data'!$I$13,0,10*ROW('Hygiene Data'!I94)))</f>
        <v/>
      </c>
    </row>
    <row xmlns:x14ac="http://schemas.microsoft.com/office/spreadsheetml/2009/9/ac" r="101" x14ac:dyDescent="0.2">
      <c r="A101" s="35" t="str">
        <f ca="true">+IF(OFFSET('Water Data'!$B$2,0,10*ROW('Water Data'!E95))="","",OFFSET('Water Data'!$B$2,0,10*ROW('Water Data'!E95)))</f>
        <v/>
      </c>
      <c r="B101" s="35" t="str">
        <f ca="true">+IF(OFFSET('Water Data'!$C$2,0,10*ROW('Water Data'!F95))="","",OFFSET('Water Data'!$C$2,0,10*ROW('Water Data'!F95)))</f>
        <v/>
      </c>
      <c r="C101" s="327" t="str">
        <f t="shared" ca="true" si="1"/>
        <v/>
      </c>
      <c r="D101" s="91"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1"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1"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1"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1"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1"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1"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1"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1"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1"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1"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1"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1"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1"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1"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1"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1"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1"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2"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2"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2"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2"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2"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2"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2"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2"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2"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2"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2"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2"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2"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2"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2"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2"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2"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2"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2"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2"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2"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2"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2"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2"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2"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2"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2"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2"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2"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2"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3"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3"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3"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3"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3"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3"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3"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3"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3"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3"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3"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3"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3"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3"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3"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3"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3"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3"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1"/>
      <c r="BS101" s="271" t="str">
        <f ca="true">+IF(OFFSET('Water Data'!$D$27,0,10*ROW('Water Data'!D95))="","",OFFSET('Water Data'!$D$27,0,10*ROW('Water Data'!D95)))</f>
        <v/>
      </c>
      <c r="BT101" s="271" t="str">
        <f ca="true">+IF(OFFSET('Water Data'!$D$28,0,10*ROW('Water Data'!D95))="","",OFFSET('Water Data'!$D$28,0,10*ROW('Water Data'!D95)))</f>
        <v/>
      </c>
      <c r="BU101" s="271" t="str">
        <f ca="true">+IF(OFFSET('Water Data'!$D$29,0,10*ROW('Water Data'!D95))="","",OFFSET('Water Data'!$D$29,0,10*ROW('Water Data'!D95)))</f>
        <v/>
      </c>
      <c r="BV101" s="271" t="str">
        <f ca="true">+IF(OFFSET('Water Data'!$E$27,0,10*ROW('Water Data'!E95))="","",OFFSET('Water Data'!$E$27,0,10*ROW('Water Data'!E95)))</f>
        <v/>
      </c>
      <c r="BW101" s="271" t="str">
        <f ca="true">+IF(OFFSET('Water Data'!$E$28,0,10*ROW('Water Data'!E95))="","",OFFSET('Water Data'!$E$28,0,10*ROW('Water Data'!E95)))</f>
        <v/>
      </c>
      <c r="BX101" s="271" t="str">
        <f ca="true">+IF(OFFSET('Water Data'!$E$29,0,10*ROW('Water Data'!E95))="","",OFFSET('Water Data'!$E$29,0,10*ROW('Water Data'!E95)))</f>
        <v/>
      </c>
      <c r="BY101" s="271" t="str">
        <f ca="true">+IF(OFFSET('Water Data'!$F$27,0,10*ROW('Water Data'!F95))="","",OFFSET('Water Data'!$F$27,0,10*ROW('Water Data'!F95)))</f>
        <v/>
      </c>
      <c r="BZ101" s="271" t="str">
        <f ca="true">+IF(OFFSET('Water Data'!$F$28,0,10*ROW('Water Data'!F95))="","",OFFSET('Water Data'!$F$28,0,10*ROW('Water Data'!F95)))</f>
        <v/>
      </c>
      <c r="CA101" s="271" t="str">
        <f ca="true">+IF(OFFSET('Water Data'!$F$29,0,10*ROW('Water Data'!F95))="","",OFFSET('Water Data'!$F$29,0,10*ROW('Water Data'!F95)))</f>
        <v/>
      </c>
      <c r="CB101" s="271" t="str">
        <f ca="true">+IF(OFFSET('Water Data'!$G$27,0,10*ROW('Water Data'!G95))="","",OFFSET('Water Data'!$G$27,0,10*ROW('Water Data'!G95)))</f>
        <v/>
      </c>
      <c r="CC101" s="271" t="str">
        <f ca="true">+IF(OFFSET('Water Data'!$G$28,0,10*ROW('Water Data'!G95))="","",OFFSET('Water Data'!$G$28,0,10*ROW('Water Data'!G95)))</f>
        <v/>
      </c>
      <c r="CD101" s="271" t="str">
        <f ca="true">+IF(OFFSET('Water Data'!$G$29,0,10*ROW('Water Data'!G95))="","",OFFSET('Water Data'!$G$29,0,10*ROW('Water Data'!G95)))</f>
        <v/>
      </c>
      <c r="CE101" s="271" t="str">
        <f ca="true">+IF(OFFSET('Water Data'!$H$27,0,10*ROW('Water Data'!H95))="","",OFFSET('Water Data'!$H$27,0,10*ROW('Water Data'!H95)))</f>
        <v/>
      </c>
      <c r="CF101" s="271" t="str">
        <f ca="true">+IF(OFFSET('Water Data'!$H$28,0,10*ROW('Water Data'!H95))="","",OFFSET('Water Data'!$H$28,0,10*ROW('Water Data'!H95)))</f>
        <v/>
      </c>
      <c r="CG101" s="271" t="str">
        <f ca="true">+IF(OFFSET('Water Data'!$H$29,0,10*ROW('Water Data'!H95))="","",OFFSET('Water Data'!$H$29,0,10*ROW('Water Data'!H95)))</f>
        <v/>
      </c>
      <c r="CH101" s="271" t="str">
        <f ca="true">+IF(OFFSET('Water Data'!$I$27,0,10*ROW('Water Data'!I95))="","",OFFSET('Water Data'!$I$27,0,10*ROW('Water Data'!I95)))</f>
        <v/>
      </c>
      <c r="CI101" s="271" t="str">
        <f ca="true">+IF(OFFSET('Water Data'!$I$28,0,10*ROW('Water Data'!I95))="","",OFFSET('Water Data'!$I$28,0,10*ROW('Water Data'!I95)))</f>
        <v/>
      </c>
      <c r="CJ101" s="271" t="str">
        <f ca="true">+IF(OFFSET('Water Data'!$I$29,0,10*ROW('Water Data'!I95))="","",OFFSET('Water Data'!$I$29,0,10*ROW('Water Data'!I95)))</f>
        <v/>
      </c>
      <c r="CK101" s="271" t="str">
        <f ca="true">+IF(OFFSET('Sanitation Data'!$D$28,0,10*ROW('Sanitation Data'!D95))="","",OFFSET('Sanitation Data'!$D$28,0,10*ROW('Sanitation Data'!D95)))</f>
        <v/>
      </c>
      <c r="CL101" s="271" t="str">
        <f ca="true">+IF(OFFSET('Sanitation Data'!$D$29,0,10*ROW('Sanitation Data'!D95))="","",OFFSET('Sanitation Data'!$D$29,0,10*ROW('Sanitation Data'!D95)))</f>
        <v/>
      </c>
      <c r="CM101" s="271" t="str">
        <f ca="true">+IF(OFFSET('Sanitation Data'!$D$30,0,10*ROW('Sanitation Data'!D95))="","",OFFSET('Sanitation Data'!$D$30,0,10*ROW('Sanitation Data'!D95)))</f>
        <v/>
      </c>
      <c r="CN101" s="271" t="str">
        <f ca="true">+IF(OFFSET('Sanitation Data'!$D$31,0,10*ROW('Sanitation Data'!D95))="","",OFFSET('Sanitation Data'!$D$31,0,10*ROW('Sanitation Data'!D95)))</f>
        <v/>
      </c>
      <c r="CO101" s="271" t="str">
        <f ca="true">+IF(OFFSET('Sanitation Data'!$D$32,0,10*ROW('Sanitation Data'!D95))="","",OFFSET('Sanitation Data'!$D$32,0,10*ROW('Sanitation Data'!D95)))</f>
        <v/>
      </c>
      <c r="CP101" s="271" t="str">
        <f ca="true">+IF(OFFSET('Sanitation Data'!$E$28,0,10*ROW('Sanitation Data'!E95))="","",OFFSET('Sanitation Data'!$E$28,0,10*ROW('Sanitation Data'!E95)))</f>
        <v/>
      </c>
      <c r="CQ101" s="271" t="str">
        <f ca="true">+IF(OFFSET('Sanitation Data'!$E$29,0,10*ROW('Sanitation Data'!E95))="","",OFFSET('Sanitation Data'!$E$29,0,10*ROW('Sanitation Data'!E95)))</f>
        <v/>
      </c>
      <c r="CR101" s="271" t="str">
        <f ca="true">+IF(OFFSET('Sanitation Data'!$E$30,0,10*ROW('Sanitation Data'!E95))="","",OFFSET('Sanitation Data'!$E$30,0,10*ROW('Sanitation Data'!E95)))</f>
        <v/>
      </c>
      <c r="CS101" s="271" t="str">
        <f ca="true">+IF(OFFSET('Sanitation Data'!$E$31,0,10*ROW('Sanitation Data'!E95))="","",OFFSET('Sanitation Data'!$E$31,0,10*ROW('Sanitation Data'!E95)))</f>
        <v/>
      </c>
      <c r="CT101" s="271" t="str">
        <f ca="true">+IF(OFFSET('Sanitation Data'!$E$32,0,10*ROW('Sanitation Data'!E95))="","",OFFSET('Sanitation Data'!$E$32,0,10*ROW('Sanitation Data'!E95)))</f>
        <v/>
      </c>
      <c r="CU101" s="271" t="str">
        <f ca="true">+IF(OFFSET('Sanitation Data'!$F$28,0,10*ROW('Sanitation Data'!F95))="","",OFFSET('Sanitation Data'!$F$28,0,10*ROW('Sanitation Data'!F95)))</f>
        <v/>
      </c>
      <c r="CV101" s="271" t="str">
        <f ca="true">+IF(OFFSET('Sanitation Data'!$F$29,0,10*ROW('Sanitation Data'!F95))="","",OFFSET('Sanitation Data'!$F$29,0,10*ROW('Sanitation Data'!F95)))</f>
        <v/>
      </c>
      <c r="CW101" s="271" t="str">
        <f ca="true">+IF(OFFSET('Sanitation Data'!$F$30,0,10*ROW('Sanitation Data'!F95))="","",OFFSET('Sanitation Data'!$F$30,0,10*ROW('Sanitation Data'!F95)))</f>
        <v/>
      </c>
      <c r="CX101" s="271" t="str">
        <f ca="true">+IF(OFFSET('Sanitation Data'!$F$31,0,10*ROW('Sanitation Data'!F95))="","",OFFSET('Sanitation Data'!$F$31,0,10*ROW('Sanitation Data'!F95)))</f>
        <v/>
      </c>
      <c r="CY101" s="271" t="str">
        <f ca="true">+IF(OFFSET('Sanitation Data'!$F$32,0,10*ROW('Sanitation Data'!F95))="","",OFFSET('Sanitation Data'!$F$32,0,10*ROW('Sanitation Data'!F95)))</f>
        <v/>
      </c>
      <c r="CZ101" s="271" t="str">
        <f ca="true">+IF(OFFSET('Sanitation Data'!$G$28,0,10*ROW('Sanitation Data'!G95))="","",OFFSET('Sanitation Data'!$G$28,0,10*ROW('Sanitation Data'!G95)))</f>
        <v/>
      </c>
      <c r="DA101" s="271" t="str">
        <f ca="true">+IF(OFFSET('Sanitation Data'!$G$29,0,10*ROW('Sanitation Data'!G95))="","",OFFSET('Sanitation Data'!$G$29,0,10*ROW('Sanitation Data'!G95)))</f>
        <v/>
      </c>
      <c r="DB101" s="271" t="str">
        <f ca="true">+IF(OFFSET('Sanitation Data'!$G$30,0,10*ROW('Sanitation Data'!G95))="","",OFFSET('Sanitation Data'!$G$30,0,10*ROW('Sanitation Data'!G95)))</f>
        <v/>
      </c>
      <c r="DC101" s="271" t="str">
        <f ca="true">+IF(OFFSET('Sanitation Data'!$G$31,0,10*ROW('Sanitation Data'!G95))="","",OFFSET('Sanitation Data'!$G$31,0,10*ROW('Sanitation Data'!G95)))</f>
        <v/>
      </c>
      <c r="DD101" s="271" t="str">
        <f ca="true">+IF(OFFSET('Sanitation Data'!$G$32,0,10*ROW('Sanitation Data'!G95))="","",OFFSET('Sanitation Data'!$G$32,0,10*ROW('Sanitation Data'!G95)))</f>
        <v/>
      </c>
      <c r="DE101" s="271" t="str">
        <f ca="true">+IF(OFFSET('Sanitation Data'!$H$28,0,10*ROW('Sanitation Data'!H95))="","",OFFSET('Sanitation Data'!$H$28,0,10*ROW('Sanitation Data'!H95)))</f>
        <v/>
      </c>
      <c r="DF101" s="271" t="str">
        <f ca="true">+IF(OFFSET('Sanitation Data'!$H$29,0,10*ROW('Sanitation Data'!H95))="","",OFFSET('Sanitation Data'!$H$29,0,10*ROW('Sanitation Data'!H95)))</f>
        <v/>
      </c>
      <c r="DG101" s="271" t="str">
        <f ca="true">+IF(OFFSET('Sanitation Data'!$H$30,0,10*ROW('Sanitation Data'!H95))="","",OFFSET('Sanitation Data'!$H$30,0,10*ROW('Sanitation Data'!H95)))</f>
        <v/>
      </c>
      <c r="DH101" s="271" t="str">
        <f ca="true">+IF(OFFSET('Sanitation Data'!$H$31,0,10*ROW('Sanitation Data'!H95))="","",OFFSET('Sanitation Data'!$H$31,0,10*ROW('Sanitation Data'!H95)))</f>
        <v/>
      </c>
      <c r="DI101" s="271" t="str">
        <f ca="true">+IF(OFFSET('Sanitation Data'!$H$32,0,10*ROW('Sanitation Data'!H95))="","",OFFSET('Sanitation Data'!$H$32,0,10*ROW('Sanitation Data'!H95)))</f>
        <v/>
      </c>
      <c r="DJ101" s="271" t="str">
        <f ca="true">+IF(OFFSET('Sanitation Data'!$I$28,0,10*ROW('Sanitation Data'!I95))="","",OFFSET('Sanitation Data'!$I$28,0,10*ROW('Sanitation Data'!I95)))</f>
        <v/>
      </c>
      <c r="DK101" s="271" t="str">
        <f ca="true">+IF(OFFSET('Sanitation Data'!$I$29,0,10*ROW('Sanitation Data'!I95))="","",OFFSET('Sanitation Data'!$I$29,0,10*ROW('Sanitation Data'!I95)))</f>
        <v/>
      </c>
      <c r="DL101" s="271" t="str">
        <f ca="true">+IF(OFFSET('Sanitation Data'!$I$30,0,10*ROW('Sanitation Data'!I95))="","",OFFSET('Sanitation Data'!$I$30,0,10*ROW('Sanitation Data'!I95)))</f>
        <v/>
      </c>
      <c r="DM101" s="271" t="str">
        <f ca="true">+IF(OFFSET('Sanitation Data'!$I$31,0,10*ROW('Sanitation Data'!I95))="","",OFFSET('Sanitation Data'!$I$31,0,10*ROW('Sanitation Data'!I95)))</f>
        <v/>
      </c>
      <c r="DN101" s="271" t="str">
        <f ca="true">+IF(OFFSET('Sanitation Data'!$I$32,0,10*ROW('Sanitation Data'!I95))="","",OFFSET('Sanitation Data'!$I$32,0,10*ROW('Sanitation Data'!I95)))</f>
        <v/>
      </c>
      <c r="DO101" s="271" t="str">
        <f ca="true">+IF(OFFSET('Hygiene Data'!$D$11,0,10*ROW('Hygiene Data'!D95))="","",OFFSET('Hygiene Data'!$D$11,0,10*ROW('Hygiene Data'!D95)))</f>
        <v/>
      </c>
      <c r="DP101" s="271" t="str">
        <f ca="true">+IF(OFFSET('Hygiene Data'!$D$12,0,10*ROW('Hygiene Data'!D95))="","",OFFSET('Hygiene Data'!$D$12,0,10*ROW('Hygiene Data'!D95)))</f>
        <v/>
      </c>
      <c r="DQ101" s="271" t="str">
        <f ca="true">+IF(OFFSET('Hygiene Data'!$D$13,0,10*ROW('Hygiene Data'!D95))="","",OFFSET('Hygiene Data'!$D$13,0,10*ROW('Hygiene Data'!D95)))</f>
        <v/>
      </c>
      <c r="DR101" s="271" t="str">
        <f ca="true">+IF(OFFSET('Hygiene Data'!$E$11,0,10*ROW('Hygiene Data'!E95))="","",OFFSET('Hygiene Data'!$E$11,0,10*ROW('Hygiene Data'!E95)))</f>
        <v/>
      </c>
      <c r="DS101" s="271" t="str">
        <f ca="true">+IF(OFFSET('Hygiene Data'!$E$12,0,10*ROW('Hygiene Data'!E95))="","",OFFSET('Hygiene Data'!$E$12,0,10*ROW('Hygiene Data'!E95)))</f>
        <v/>
      </c>
      <c r="DT101" s="271" t="str">
        <f ca="true">+IF(OFFSET('Hygiene Data'!$E$13,0,10*ROW('Hygiene Data'!E95))="","",OFFSET('Hygiene Data'!$E$13,0,10*ROW('Hygiene Data'!E95)))</f>
        <v/>
      </c>
      <c r="DU101" s="271" t="str">
        <f ca="true">+IF(OFFSET('Hygiene Data'!$F$11,0,10*ROW('Hygiene Data'!F95))="","",OFFSET('Hygiene Data'!$F$11,0,10*ROW('Hygiene Data'!F95)))</f>
        <v/>
      </c>
      <c r="DV101" s="271" t="str">
        <f ca="true">+IF(OFFSET('Hygiene Data'!$F$12,0,10*ROW('Hygiene Data'!F95))="","",OFFSET('Hygiene Data'!$F$12,0,10*ROW('Hygiene Data'!F95)))</f>
        <v/>
      </c>
      <c r="DW101" s="271" t="str">
        <f ca="true">+IF(OFFSET('Hygiene Data'!$F$13,0,10*ROW('Hygiene Data'!F95))="","",OFFSET('Hygiene Data'!$F$13,0,10*ROW('Hygiene Data'!F95)))</f>
        <v/>
      </c>
      <c r="DX101" s="271" t="str">
        <f ca="true">+IF(OFFSET('Hygiene Data'!$G$11,0,10*ROW('Hygiene Data'!G95))="","",OFFSET('Hygiene Data'!$G$11,0,10*ROW('Hygiene Data'!G95)))</f>
        <v/>
      </c>
      <c r="DY101" s="271" t="str">
        <f ca="true">+IF(OFFSET('Hygiene Data'!$G$12,0,10*ROW('Hygiene Data'!G95))="","",OFFSET('Hygiene Data'!$G$12,0,10*ROW('Hygiene Data'!G95)))</f>
        <v/>
      </c>
      <c r="DZ101" s="271" t="str">
        <f ca="true">+IF(OFFSET('Hygiene Data'!$G$13,0,10*ROW('Hygiene Data'!G95))="","",OFFSET('Hygiene Data'!$G$13,0,10*ROW('Hygiene Data'!G95)))</f>
        <v/>
      </c>
      <c r="EA101" s="271" t="str">
        <f ca="true">+IF(OFFSET('Hygiene Data'!$H$11,0,10*ROW('Hygiene Data'!H95))="","",OFFSET('Hygiene Data'!$H$11,0,10*ROW('Hygiene Data'!H95)))</f>
        <v/>
      </c>
      <c r="EB101" s="271" t="str">
        <f ca="true">+IF(OFFSET('Hygiene Data'!$H$12,0,10*ROW('Hygiene Data'!H95))="","",OFFSET('Hygiene Data'!$H$12,0,10*ROW('Hygiene Data'!H95)))</f>
        <v/>
      </c>
      <c r="EC101" s="271" t="str">
        <f ca="true">+IF(OFFSET('Hygiene Data'!$H$13,0,10*ROW('Hygiene Data'!H95))="","",OFFSET('Hygiene Data'!$H$13,0,10*ROW('Hygiene Data'!H95)))</f>
        <v/>
      </c>
      <c r="ED101" s="271" t="str">
        <f ca="true">+IF(OFFSET('Hygiene Data'!$I$11,0,10*ROW('Hygiene Data'!I95))="","",OFFSET('Hygiene Data'!$I$11,0,10*ROW('Hygiene Data'!I95)))</f>
        <v/>
      </c>
      <c r="EE101" s="271" t="str">
        <f ca="true">+IF(OFFSET('Hygiene Data'!$I$12,0,10*ROW('Hygiene Data'!I95))="","",OFFSET('Hygiene Data'!$I$12,0,10*ROW('Hygiene Data'!I95)))</f>
        <v/>
      </c>
      <c r="EF101" s="271" t="str">
        <f ca="true">+IF(OFFSET('Hygiene Data'!$I$13,0,10*ROW('Hygiene Data'!I95))="","",OFFSET('Hygiene Data'!$I$13,0,10*ROW('Hygiene Data'!I95)))</f>
        <v/>
      </c>
    </row>
    <row xmlns:x14ac="http://schemas.microsoft.com/office/spreadsheetml/2009/9/ac" r="102" x14ac:dyDescent="0.2">
      <c r="A102" s="35" t="str">
        <f ca="true">+IF(OFFSET('Water Data'!$B$2,0,10*ROW('Water Data'!E96))="","",OFFSET('Water Data'!$B$2,0,10*ROW('Water Data'!E96)))</f>
        <v/>
      </c>
      <c r="B102" s="35" t="str">
        <f ca="true">+IF(OFFSET('Water Data'!$C$2,0,10*ROW('Water Data'!F96))="","",OFFSET('Water Data'!$C$2,0,10*ROW('Water Data'!F96)))</f>
        <v/>
      </c>
      <c r="C102" s="327" t="str">
        <f t="shared" ca="true" si="1"/>
        <v/>
      </c>
      <c r="D102" s="91"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1"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1"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1"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1"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1"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1"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1"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1"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1"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1"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1"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1"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1"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1"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1"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1"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1"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2"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2"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2"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2"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2"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2"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2"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2"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2"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2"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2"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2"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2"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2"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2"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2"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2"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2"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2"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2"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2"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2"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2"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2"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2"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2"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2"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2"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2"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2"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3"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3"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3"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3"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3"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3"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3"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3"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3"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3"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3"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3"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3"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3"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3"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3"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3"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3"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1"/>
      <c r="BS102" s="271" t="str">
        <f ca="true">+IF(OFFSET('Water Data'!$D$27,0,10*ROW('Water Data'!D96))="","",OFFSET('Water Data'!$D$27,0,10*ROW('Water Data'!D96)))</f>
        <v/>
      </c>
      <c r="BT102" s="271" t="str">
        <f ca="true">+IF(OFFSET('Water Data'!$D$28,0,10*ROW('Water Data'!D96))="","",OFFSET('Water Data'!$D$28,0,10*ROW('Water Data'!D96)))</f>
        <v/>
      </c>
      <c r="BU102" s="271" t="str">
        <f ca="true">+IF(OFFSET('Water Data'!$D$29,0,10*ROW('Water Data'!D96))="","",OFFSET('Water Data'!$D$29,0,10*ROW('Water Data'!D96)))</f>
        <v/>
      </c>
      <c r="BV102" s="271" t="str">
        <f ca="true">+IF(OFFSET('Water Data'!$E$27,0,10*ROW('Water Data'!E96))="","",OFFSET('Water Data'!$E$27,0,10*ROW('Water Data'!E96)))</f>
        <v/>
      </c>
      <c r="BW102" s="271" t="str">
        <f ca="true">+IF(OFFSET('Water Data'!$E$28,0,10*ROW('Water Data'!E96))="","",OFFSET('Water Data'!$E$28,0,10*ROW('Water Data'!E96)))</f>
        <v/>
      </c>
      <c r="BX102" s="271" t="str">
        <f ca="true">+IF(OFFSET('Water Data'!$E$29,0,10*ROW('Water Data'!E96))="","",OFFSET('Water Data'!$E$29,0,10*ROW('Water Data'!E96)))</f>
        <v/>
      </c>
      <c r="BY102" s="271" t="str">
        <f ca="true">+IF(OFFSET('Water Data'!$F$27,0,10*ROW('Water Data'!F96))="","",OFFSET('Water Data'!$F$27,0,10*ROW('Water Data'!F96)))</f>
        <v/>
      </c>
      <c r="BZ102" s="271" t="str">
        <f ca="true">+IF(OFFSET('Water Data'!$F$28,0,10*ROW('Water Data'!F96))="","",OFFSET('Water Data'!$F$28,0,10*ROW('Water Data'!F96)))</f>
        <v/>
      </c>
      <c r="CA102" s="271" t="str">
        <f ca="true">+IF(OFFSET('Water Data'!$F$29,0,10*ROW('Water Data'!F96))="","",OFFSET('Water Data'!$F$29,0,10*ROW('Water Data'!F96)))</f>
        <v/>
      </c>
      <c r="CB102" s="271" t="str">
        <f ca="true">+IF(OFFSET('Water Data'!$G$27,0,10*ROW('Water Data'!G96))="","",OFFSET('Water Data'!$G$27,0,10*ROW('Water Data'!G96)))</f>
        <v/>
      </c>
      <c r="CC102" s="271" t="str">
        <f ca="true">+IF(OFFSET('Water Data'!$G$28,0,10*ROW('Water Data'!G96))="","",OFFSET('Water Data'!$G$28,0,10*ROW('Water Data'!G96)))</f>
        <v/>
      </c>
      <c r="CD102" s="271" t="str">
        <f ca="true">+IF(OFFSET('Water Data'!$G$29,0,10*ROW('Water Data'!G96))="","",OFFSET('Water Data'!$G$29,0,10*ROW('Water Data'!G96)))</f>
        <v/>
      </c>
      <c r="CE102" s="271" t="str">
        <f ca="true">+IF(OFFSET('Water Data'!$H$27,0,10*ROW('Water Data'!H96))="","",OFFSET('Water Data'!$H$27,0,10*ROW('Water Data'!H96)))</f>
        <v/>
      </c>
      <c r="CF102" s="271" t="str">
        <f ca="true">+IF(OFFSET('Water Data'!$H$28,0,10*ROW('Water Data'!H96))="","",OFFSET('Water Data'!$H$28,0,10*ROW('Water Data'!H96)))</f>
        <v/>
      </c>
      <c r="CG102" s="271" t="str">
        <f ca="true">+IF(OFFSET('Water Data'!$H$29,0,10*ROW('Water Data'!H96))="","",OFFSET('Water Data'!$H$29,0,10*ROW('Water Data'!H96)))</f>
        <v/>
      </c>
      <c r="CH102" s="271" t="str">
        <f ca="true">+IF(OFFSET('Water Data'!$I$27,0,10*ROW('Water Data'!I96))="","",OFFSET('Water Data'!$I$27,0,10*ROW('Water Data'!I96)))</f>
        <v/>
      </c>
      <c r="CI102" s="271" t="str">
        <f ca="true">+IF(OFFSET('Water Data'!$I$28,0,10*ROW('Water Data'!I96))="","",OFFSET('Water Data'!$I$28,0,10*ROW('Water Data'!I96)))</f>
        <v/>
      </c>
      <c r="CJ102" s="271" t="str">
        <f ca="true">+IF(OFFSET('Water Data'!$I$29,0,10*ROW('Water Data'!I96))="","",OFFSET('Water Data'!$I$29,0,10*ROW('Water Data'!I96)))</f>
        <v/>
      </c>
      <c r="CK102" s="271" t="str">
        <f ca="true">+IF(OFFSET('Sanitation Data'!$D$28,0,10*ROW('Sanitation Data'!D96))="","",OFFSET('Sanitation Data'!$D$28,0,10*ROW('Sanitation Data'!D96)))</f>
        <v/>
      </c>
      <c r="CL102" s="271" t="str">
        <f ca="true">+IF(OFFSET('Sanitation Data'!$D$29,0,10*ROW('Sanitation Data'!D96))="","",OFFSET('Sanitation Data'!$D$29,0,10*ROW('Sanitation Data'!D96)))</f>
        <v/>
      </c>
      <c r="CM102" s="271" t="str">
        <f ca="true">+IF(OFFSET('Sanitation Data'!$D$30,0,10*ROW('Sanitation Data'!D96))="","",OFFSET('Sanitation Data'!$D$30,0,10*ROW('Sanitation Data'!D96)))</f>
        <v/>
      </c>
      <c r="CN102" s="271" t="str">
        <f ca="true">+IF(OFFSET('Sanitation Data'!$D$31,0,10*ROW('Sanitation Data'!D96))="","",OFFSET('Sanitation Data'!$D$31,0,10*ROW('Sanitation Data'!D96)))</f>
        <v/>
      </c>
      <c r="CO102" s="271" t="str">
        <f ca="true">+IF(OFFSET('Sanitation Data'!$D$32,0,10*ROW('Sanitation Data'!D96))="","",OFFSET('Sanitation Data'!$D$32,0,10*ROW('Sanitation Data'!D96)))</f>
        <v/>
      </c>
      <c r="CP102" s="271" t="str">
        <f ca="true">+IF(OFFSET('Sanitation Data'!$E$28,0,10*ROW('Sanitation Data'!E96))="","",OFFSET('Sanitation Data'!$E$28,0,10*ROW('Sanitation Data'!E96)))</f>
        <v/>
      </c>
      <c r="CQ102" s="271" t="str">
        <f ca="true">+IF(OFFSET('Sanitation Data'!$E$29,0,10*ROW('Sanitation Data'!E96))="","",OFFSET('Sanitation Data'!$E$29,0,10*ROW('Sanitation Data'!E96)))</f>
        <v/>
      </c>
      <c r="CR102" s="271" t="str">
        <f ca="true">+IF(OFFSET('Sanitation Data'!$E$30,0,10*ROW('Sanitation Data'!E96))="","",OFFSET('Sanitation Data'!$E$30,0,10*ROW('Sanitation Data'!E96)))</f>
        <v/>
      </c>
      <c r="CS102" s="271" t="str">
        <f ca="true">+IF(OFFSET('Sanitation Data'!$E$31,0,10*ROW('Sanitation Data'!E96))="","",OFFSET('Sanitation Data'!$E$31,0,10*ROW('Sanitation Data'!E96)))</f>
        <v/>
      </c>
      <c r="CT102" s="271" t="str">
        <f ca="true">+IF(OFFSET('Sanitation Data'!$E$32,0,10*ROW('Sanitation Data'!E96))="","",OFFSET('Sanitation Data'!$E$32,0,10*ROW('Sanitation Data'!E96)))</f>
        <v/>
      </c>
      <c r="CU102" s="271" t="str">
        <f ca="true">+IF(OFFSET('Sanitation Data'!$F$28,0,10*ROW('Sanitation Data'!F96))="","",OFFSET('Sanitation Data'!$F$28,0,10*ROW('Sanitation Data'!F96)))</f>
        <v/>
      </c>
      <c r="CV102" s="271" t="str">
        <f ca="true">+IF(OFFSET('Sanitation Data'!$F$29,0,10*ROW('Sanitation Data'!F96))="","",OFFSET('Sanitation Data'!$F$29,0,10*ROW('Sanitation Data'!F96)))</f>
        <v/>
      </c>
      <c r="CW102" s="271" t="str">
        <f ca="true">+IF(OFFSET('Sanitation Data'!$F$30,0,10*ROW('Sanitation Data'!F96))="","",OFFSET('Sanitation Data'!$F$30,0,10*ROW('Sanitation Data'!F96)))</f>
        <v/>
      </c>
      <c r="CX102" s="271" t="str">
        <f ca="true">+IF(OFFSET('Sanitation Data'!$F$31,0,10*ROW('Sanitation Data'!F96))="","",OFFSET('Sanitation Data'!$F$31,0,10*ROW('Sanitation Data'!F96)))</f>
        <v/>
      </c>
      <c r="CY102" s="271" t="str">
        <f ca="true">+IF(OFFSET('Sanitation Data'!$F$32,0,10*ROW('Sanitation Data'!F96))="","",OFFSET('Sanitation Data'!$F$32,0,10*ROW('Sanitation Data'!F96)))</f>
        <v/>
      </c>
      <c r="CZ102" s="271" t="str">
        <f ca="true">+IF(OFFSET('Sanitation Data'!$G$28,0,10*ROW('Sanitation Data'!G96))="","",OFFSET('Sanitation Data'!$G$28,0,10*ROW('Sanitation Data'!G96)))</f>
        <v/>
      </c>
      <c r="DA102" s="271" t="str">
        <f ca="true">+IF(OFFSET('Sanitation Data'!$G$29,0,10*ROW('Sanitation Data'!G96))="","",OFFSET('Sanitation Data'!$G$29,0,10*ROW('Sanitation Data'!G96)))</f>
        <v/>
      </c>
      <c r="DB102" s="271" t="str">
        <f ca="true">+IF(OFFSET('Sanitation Data'!$G$30,0,10*ROW('Sanitation Data'!G96))="","",OFFSET('Sanitation Data'!$G$30,0,10*ROW('Sanitation Data'!G96)))</f>
        <v/>
      </c>
      <c r="DC102" s="271" t="str">
        <f ca="true">+IF(OFFSET('Sanitation Data'!$G$31,0,10*ROW('Sanitation Data'!G96))="","",OFFSET('Sanitation Data'!$G$31,0,10*ROW('Sanitation Data'!G96)))</f>
        <v/>
      </c>
      <c r="DD102" s="271" t="str">
        <f ca="true">+IF(OFFSET('Sanitation Data'!$G$32,0,10*ROW('Sanitation Data'!G96))="","",OFFSET('Sanitation Data'!$G$32,0,10*ROW('Sanitation Data'!G96)))</f>
        <v/>
      </c>
      <c r="DE102" s="271" t="str">
        <f ca="true">+IF(OFFSET('Sanitation Data'!$H$28,0,10*ROW('Sanitation Data'!H96))="","",OFFSET('Sanitation Data'!$H$28,0,10*ROW('Sanitation Data'!H96)))</f>
        <v/>
      </c>
      <c r="DF102" s="271" t="str">
        <f ca="true">+IF(OFFSET('Sanitation Data'!$H$29,0,10*ROW('Sanitation Data'!H96))="","",OFFSET('Sanitation Data'!$H$29,0,10*ROW('Sanitation Data'!H96)))</f>
        <v/>
      </c>
      <c r="DG102" s="271" t="str">
        <f ca="true">+IF(OFFSET('Sanitation Data'!$H$30,0,10*ROW('Sanitation Data'!H96))="","",OFFSET('Sanitation Data'!$H$30,0,10*ROW('Sanitation Data'!H96)))</f>
        <v/>
      </c>
      <c r="DH102" s="271" t="str">
        <f ca="true">+IF(OFFSET('Sanitation Data'!$H$31,0,10*ROW('Sanitation Data'!H96))="","",OFFSET('Sanitation Data'!$H$31,0,10*ROW('Sanitation Data'!H96)))</f>
        <v/>
      </c>
      <c r="DI102" s="271" t="str">
        <f ca="true">+IF(OFFSET('Sanitation Data'!$H$32,0,10*ROW('Sanitation Data'!H96))="","",OFFSET('Sanitation Data'!$H$32,0,10*ROW('Sanitation Data'!H96)))</f>
        <v/>
      </c>
      <c r="DJ102" s="271" t="str">
        <f ca="true">+IF(OFFSET('Sanitation Data'!$I$28,0,10*ROW('Sanitation Data'!I96))="","",OFFSET('Sanitation Data'!$I$28,0,10*ROW('Sanitation Data'!I96)))</f>
        <v/>
      </c>
      <c r="DK102" s="271" t="str">
        <f ca="true">+IF(OFFSET('Sanitation Data'!$I$29,0,10*ROW('Sanitation Data'!I96))="","",OFFSET('Sanitation Data'!$I$29,0,10*ROW('Sanitation Data'!I96)))</f>
        <v/>
      </c>
      <c r="DL102" s="271" t="str">
        <f ca="true">+IF(OFFSET('Sanitation Data'!$I$30,0,10*ROW('Sanitation Data'!I96))="","",OFFSET('Sanitation Data'!$I$30,0,10*ROW('Sanitation Data'!I96)))</f>
        <v/>
      </c>
      <c r="DM102" s="271" t="str">
        <f ca="true">+IF(OFFSET('Sanitation Data'!$I$31,0,10*ROW('Sanitation Data'!I96))="","",OFFSET('Sanitation Data'!$I$31,0,10*ROW('Sanitation Data'!I96)))</f>
        <v/>
      </c>
      <c r="DN102" s="271" t="str">
        <f ca="true">+IF(OFFSET('Sanitation Data'!$I$32,0,10*ROW('Sanitation Data'!I96))="","",OFFSET('Sanitation Data'!$I$32,0,10*ROW('Sanitation Data'!I96)))</f>
        <v/>
      </c>
      <c r="DO102" s="271" t="str">
        <f ca="true">+IF(OFFSET('Hygiene Data'!$D$11,0,10*ROW('Hygiene Data'!D96))="","",OFFSET('Hygiene Data'!$D$11,0,10*ROW('Hygiene Data'!D96)))</f>
        <v/>
      </c>
      <c r="DP102" s="271" t="str">
        <f ca="true">+IF(OFFSET('Hygiene Data'!$D$12,0,10*ROW('Hygiene Data'!D96))="","",OFFSET('Hygiene Data'!$D$12,0,10*ROW('Hygiene Data'!D96)))</f>
        <v/>
      </c>
      <c r="DQ102" s="271" t="str">
        <f ca="true">+IF(OFFSET('Hygiene Data'!$D$13,0,10*ROW('Hygiene Data'!D96))="","",OFFSET('Hygiene Data'!$D$13,0,10*ROW('Hygiene Data'!D96)))</f>
        <v/>
      </c>
      <c r="DR102" s="271" t="str">
        <f ca="true">+IF(OFFSET('Hygiene Data'!$E$11,0,10*ROW('Hygiene Data'!E96))="","",OFFSET('Hygiene Data'!$E$11,0,10*ROW('Hygiene Data'!E96)))</f>
        <v/>
      </c>
      <c r="DS102" s="271" t="str">
        <f ca="true">+IF(OFFSET('Hygiene Data'!$E$12,0,10*ROW('Hygiene Data'!E96))="","",OFFSET('Hygiene Data'!$E$12,0,10*ROW('Hygiene Data'!E96)))</f>
        <v/>
      </c>
      <c r="DT102" s="271" t="str">
        <f ca="true">+IF(OFFSET('Hygiene Data'!$E$13,0,10*ROW('Hygiene Data'!E96))="","",OFFSET('Hygiene Data'!$E$13,0,10*ROW('Hygiene Data'!E96)))</f>
        <v/>
      </c>
      <c r="DU102" s="271" t="str">
        <f ca="true">+IF(OFFSET('Hygiene Data'!$F$11,0,10*ROW('Hygiene Data'!F96))="","",OFFSET('Hygiene Data'!$F$11,0,10*ROW('Hygiene Data'!F96)))</f>
        <v/>
      </c>
      <c r="DV102" s="271" t="str">
        <f ca="true">+IF(OFFSET('Hygiene Data'!$F$12,0,10*ROW('Hygiene Data'!F96))="","",OFFSET('Hygiene Data'!$F$12,0,10*ROW('Hygiene Data'!F96)))</f>
        <v/>
      </c>
      <c r="DW102" s="271" t="str">
        <f ca="true">+IF(OFFSET('Hygiene Data'!$F$13,0,10*ROW('Hygiene Data'!F96))="","",OFFSET('Hygiene Data'!$F$13,0,10*ROW('Hygiene Data'!F96)))</f>
        <v/>
      </c>
      <c r="DX102" s="271" t="str">
        <f ca="true">+IF(OFFSET('Hygiene Data'!$G$11,0,10*ROW('Hygiene Data'!G96))="","",OFFSET('Hygiene Data'!$G$11,0,10*ROW('Hygiene Data'!G96)))</f>
        <v/>
      </c>
      <c r="DY102" s="271" t="str">
        <f ca="true">+IF(OFFSET('Hygiene Data'!$G$12,0,10*ROW('Hygiene Data'!G96))="","",OFFSET('Hygiene Data'!$G$12,0,10*ROW('Hygiene Data'!G96)))</f>
        <v/>
      </c>
      <c r="DZ102" s="271" t="str">
        <f ca="true">+IF(OFFSET('Hygiene Data'!$G$13,0,10*ROW('Hygiene Data'!G96))="","",OFFSET('Hygiene Data'!$G$13,0,10*ROW('Hygiene Data'!G96)))</f>
        <v/>
      </c>
      <c r="EA102" s="271" t="str">
        <f ca="true">+IF(OFFSET('Hygiene Data'!$H$11,0,10*ROW('Hygiene Data'!H96))="","",OFFSET('Hygiene Data'!$H$11,0,10*ROW('Hygiene Data'!H96)))</f>
        <v/>
      </c>
      <c r="EB102" s="271" t="str">
        <f ca="true">+IF(OFFSET('Hygiene Data'!$H$12,0,10*ROW('Hygiene Data'!H96))="","",OFFSET('Hygiene Data'!$H$12,0,10*ROW('Hygiene Data'!H96)))</f>
        <v/>
      </c>
      <c r="EC102" s="271" t="str">
        <f ca="true">+IF(OFFSET('Hygiene Data'!$H$13,0,10*ROW('Hygiene Data'!H96))="","",OFFSET('Hygiene Data'!$H$13,0,10*ROW('Hygiene Data'!H96)))</f>
        <v/>
      </c>
      <c r="ED102" s="271" t="str">
        <f ca="true">+IF(OFFSET('Hygiene Data'!$I$11,0,10*ROW('Hygiene Data'!I96))="","",OFFSET('Hygiene Data'!$I$11,0,10*ROW('Hygiene Data'!I96)))</f>
        <v/>
      </c>
      <c r="EE102" s="271" t="str">
        <f ca="true">+IF(OFFSET('Hygiene Data'!$I$12,0,10*ROW('Hygiene Data'!I96))="","",OFFSET('Hygiene Data'!$I$12,0,10*ROW('Hygiene Data'!I96)))</f>
        <v/>
      </c>
      <c r="EF102" s="271" t="str">
        <f ca="true">+IF(OFFSET('Hygiene Data'!$I$13,0,10*ROW('Hygiene Data'!I96))="","",OFFSET('Hygiene Data'!$I$13,0,10*ROW('Hygiene Data'!I96)))</f>
        <v/>
      </c>
    </row>
    <row xmlns:x14ac="http://schemas.microsoft.com/office/spreadsheetml/2009/9/ac" r="103" x14ac:dyDescent="0.2">
      <c r="A103" s="35" t="str">
        <f ca="true">+IF(OFFSET('Water Data'!$B$2,0,10*ROW('Water Data'!E97))="","",OFFSET('Water Data'!$B$2,0,10*ROW('Water Data'!E97)))</f>
        <v/>
      </c>
      <c r="B103" s="35" t="str">
        <f ca="true">+IF(OFFSET('Water Data'!$C$2,0,10*ROW('Water Data'!F97))="","",OFFSET('Water Data'!$C$2,0,10*ROW('Water Data'!F97)))</f>
        <v/>
      </c>
      <c r="C103" s="327" t="str">
        <f t="shared" ca="true" si="1"/>
        <v/>
      </c>
      <c r="D103" s="91"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1"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1"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1"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1"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1"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1"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1"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1"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1"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1"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1"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1"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1"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1"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1"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1"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1"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2"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2"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2"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2"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2"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2"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2"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2"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2"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2"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2"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2"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2"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2"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2"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2"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2"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2"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2"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2"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2"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2"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2"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2"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2"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2"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2"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2"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2"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2"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3"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3"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3"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3"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3"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3"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3"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3"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3"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3"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3"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3"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3"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3"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3"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3"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3"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3"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1"/>
      <c r="BS103" s="271" t="str">
        <f ca="true">+IF(OFFSET('Water Data'!$D$27,0,10*ROW('Water Data'!D97))="","",OFFSET('Water Data'!$D$27,0,10*ROW('Water Data'!D97)))</f>
        <v/>
      </c>
      <c r="BT103" s="271" t="str">
        <f ca="true">+IF(OFFSET('Water Data'!$D$28,0,10*ROW('Water Data'!D97))="","",OFFSET('Water Data'!$D$28,0,10*ROW('Water Data'!D97)))</f>
        <v/>
      </c>
      <c r="BU103" s="271" t="str">
        <f ca="true">+IF(OFFSET('Water Data'!$D$29,0,10*ROW('Water Data'!D97))="","",OFFSET('Water Data'!$D$29,0,10*ROW('Water Data'!D97)))</f>
        <v/>
      </c>
      <c r="BV103" s="271" t="str">
        <f ca="true">+IF(OFFSET('Water Data'!$E$27,0,10*ROW('Water Data'!E97))="","",OFFSET('Water Data'!$E$27,0,10*ROW('Water Data'!E97)))</f>
        <v/>
      </c>
      <c r="BW103" s="271" t="str">
        <f ca="true">+IF(OFFSET('Water Data'!$E$28,0,10*ROW('Water Data'!E97))="","",OFFSET('Water Data'!$E$28,0,10*ROW('Water Data'!E97)))</f>
        <v/>
      </c>
      <c r="BX103" s="271" t="str">
        <f ca="true">+IF(OFFSET('Water Data'!$E$29,0,10*ROW('Water Data'!E97))="","",OFFSET('Water Data'!$E$29,0,10*ROW('Water Data'!E97)))</f>
        <v/>
      </c>
      <c r="BY103" s="271" t="str">
        <f ca="true">+IF(OFFSET('Water Data'!$F$27,0,10*ROW('Water Data'!F97))="","",OFFSET('Water Data'!$F$27,0,10*ROW('Water Data'!F97)))</f>
        <v/>
      </c>
      <c r="BZ103" s="271" t="str">
        <f ca="true">+IF(OFFSET('Water Data'!$F$28,0,10*ROW('Water Data'!F97))="","",OFFSET('Water Data'!$F$28,0,10*ROW('Water Data'!F97)))</f>
        <v/>
      </c>
      <c r="CA103" s="271" t="str">
        <f ca="true">+IF(OFFSET('Water Data'!$F$29,0,10*ROW('Water Data'!F97))="","",OFFSET('Water Data'!$F$29,0,10*ROW('Water Data'!F97)))</f>
        <v/>
      </c>
      <c r="CB103" s="271" t="str">
        <f ca="true">+IF(OFFSET('Water Data'!$G$27,0,10*ROW('Water Data'!G97))="","",OFFSET('Water Data'!$G$27,0,10*ROW('Water Data'!G97)))</f>
        <v/>
      </c>
      <c r="CC103" s="271" t="str">
        <f ca="true">+IF(OFFSET('Water Data'!$G$28,0,10*ROW('Water Data'!G97))="","",OFFSET('Water Data'!$G$28,0,10*ROW('Water Data'!G97)))</f>
        <v/>
      </c>
      <c r="CD103" s="271" t="str">
        <f ca="true">+IF(OFFSET('Water Data'!$G$29,0,10*ROW('Water Data'!G97))="","",OFFSET('Water Data'!$G$29,0,10*ROW('Water Data'!G97)))</f>
        <v/>
      </c>
      <c r="CE103" s="271" t="str">
        <f ca="true">+IF(OFFSET('Water Data'!$H$27,0,10*ROW('Water Data'!H97))="","",OFFSET('Water Data'!$H$27,0,10*ROW('Water Data'!H97)))</f>
        <v/>
      </c>
      <c r="CF103" s="271" t="str">
        <f ca="true">+IF(OFFSET('Water Data'!$H$28,0,10*ROW('Water Data'!H97))="","",OFFSET('Water Data'!$H$28,0,10*ROW('Water Data'!H97)))</f>
        <v/>
      </c>
      <c r="CG103" s="271" t="str">
        <f ca="true">+IF(OFFSET('Water Data'!$H$29,0,10*ROW('Water Data'!H97))="","",OFFSET('Water Data'!$H$29,0,10*ROW('Water Data'!H97)))</f>
        <v/>
      </c>
      <c r="CH103" s="271" t="str">
        <f ca="true">+IF(OFFSET('Water Data'!$I$27,0,10*ROW('Water Data'!I97))="","",OFFSET('Water Data'!$I$27,0,10*ROW('Water Data'!I97)))</f>
        <v/>
      </c>
      <c r="CI103" s="271" t="str">
        <f ca="true">+IF(OFFSET('Water Data'!$I$28,0,10*ROW('Water Data'!I97))="","",OFFSET('Water Data'!$I$28,0,10*ROW('Water Data'!I97)))</f>
        <v/>
      </c>
      <c r="CJ103" s="271" t="str">
        <f ca="true">+IF(OFFSET('Water Data'!$I$29,0,10*ROW('Water Data'!I97))="","",OFFSET('Water Data'!$I$29,0,10*ROW('Water Data'!I97)))</f>
        <v/>
      </c>
      <c r="CK103" s="271" t="str">
        <f ca="true">+IF(OFFSET('Sanitation Data'!$D$28,0,10*ROW('Sanitation Data'!D97))="","",OFFSET('Sanitation Data'!$D$28,0,10*ROW('Sanitation Data'!D97)))</f>
        <v/>
      </c>
      <c r="CL103" s="271" t="str">
        <f ca="true">+IF(OFFSET('Sanitation Data'!$D$29,0,10*ROW('Sanitation Data'!D97))="","",OFFSET('Sanitation Data'!$D$29,0,10*ROW('Sanitation Data'!D97)))</f>
        <v/>
      </c>
      <c r="CM103" s="271" t="str">
        <f ca="true">+IF(OFFSET('Sanitation Data'!$D$30,0,10*ROW('Sanitation Data'!D97))="","",OFFSET('Sanitation Data'!$D$30,0,10*ROW('Sanitation Data'!D97)))</f>
        <v/>
      </c>
      <c r="CN103" s="271" t="str">
        <f ca="true">+IF(OFFSET('Sanitation Data'!$D$31,0,10*ROW('Sanitation Data'!D97))="","",OFFSET('Sanitation Data'!$D$31,0,10*ROW('Sanitation Data'!D97)))</f>
        <v/>
      </c>
      <c r="CO103" s="271" t="str">
        <f ca="true">+IF(OFFSET('Sanitation Data'!$D$32,0,10*ROW('Sanitation Data'!D97))="","",OFFSET('Sanitation Data'!$D$32,0,10*ROW('Sanitation Data'!D97)))</f>
        <v/>
      </c>
      <c r="CP103" s="271" t="str">
        <f ca="true">+IF(OFFSET('Sanitation Data'!$E$28,0,10*ROW('Sanitation Data'!E97))="","",OFFSET('Sanitation Data'!$E$28,0,10*ROW('Sanitation Data'!E97)))</f>
        <v/>
      </c>
      <c r="CQ103" s="271" t="str">
        <f ca="true">+IF(OFFSET('Sanitation Data'!$E$29,0,10*ROW('Sanitation Data'!E97))="","",OFFSET('Sanitation Data'!$E$29,0,10*ROW('Sanitation Data'!E97)))</f>
        <v/>
      </c>
      <c r="CR103" s="271" t="str">
        <f ca="true">+IF(OFFSET('Sanitation Data'!$E$30,0,10*ROW('Sanitation Data'!E97))="","",OFFSET('Sanitation Data'!$E$30,0,10*ROW('Sanitation Data'!E97)))</f>
        <v/>
      </c>
      <c r="CS103" s="271" t="str">
        <f ca="true">+IF(OFFSET('Sanitation Data'!$E$31,0,10*ROW('Sanitation Data'!E97))="","",OFFSET('Sanitation Data'!$E$31,0,10*ROW('Sanitation Data'!E97)))</f>
        <v/>
      </c>
      <c r="CT103" s="271" t="str">
        <f ca="true">+IF(OFFSET('Sanitation Data'!$E$32,0,10*ROW('Sanitation Data'!E97))="","",OFFSET('Sanitation Data'!$E$32,0,10*ROW('Sanitation Data'!E97)))</f>
        <v/>
      </c>
      <c r="CU103" s="271" t="str">
        <f ca="true">+IF(OFFSET('Sanitation Data'!$F$28,0,10*ROW('Sanitation Data'!F97))="","",OFFSET('Sanitation Data'!$F$28,0,10*ROW('Sanitation Data'!F97)))</f>
        <v/>
      </c>
      <c r="CV103" s="271" t="str">
        <f ca="true">+IF(OFFSET('Sanitation Data'!$F$29,0,10*ROW('Sanitation Data'!F97))="","",OFFSET('Sanitation Data'!$F$29,0,10*ROW('Sanitation Data'!F97)))</f>
        <v/>
      </c>
      <c r="CW103" s="271" t="str">
        <f ca="true">+IF(OFFSET('Sanitation Data'!$F$30,0,10*ROW('Sanitation Data'!F97))="","",OFFSET('Sanitation Data'!$F$30,0,10*ROW('Sanitation Data'!F97)))</f>
        <v/>
      </c>
      <c r="CX103" s="271" t="str">
        <f ca="true">+IF(OFFSET('Sanitation Data'!$F$31,0,10*ROW('Sanitation Data'!F97))="","",OFFSET('Sanitation Data'!$F$31,0,10*ROW('Sanitation Data'!F97)))</f>
        <v/>
      </c>
      <c r="CY103" s="271" t="str">
        <f ca="true">+IF(OFFSET('Sanitation Data'!$F$32,0,10*ROW('Sanitation Data'!F97))="","",OFFSET('Sanitation Data'!$F$32,0,10*ROW('Sanitation Data'!F97)))</f>
        <v/>
      </c>
      <c r="CZ103" s="271" t="str">
        <f ca="true">+IF(OFFSET('Sanitation Data'!$G$28,0,10*ROW('Sanitation Data'!G97))="","",OFFSET('Sanitation Data'!$G$28,0,10*ROW('Sanitation Data'!G97)))</f>
        <v/>
      </c>
      <c r="DA103" s="271" t="str">
        <f ca="true">+IF(OFFSET('Sanitation Data'!$G$29,0,10*ROW('Sanitation Data'!G97))="","",OFFSET('Sanitation Data'!$G$29,0,10*ROW('Sanitation Data'!G97)))</f>
        <v/>
      </c>
      <c r="DB103" s="271" t="str">
        <f ca="true">+IF(OFFSET('Sanitation Data'!$G$30,0,10*ROW('Sanitation Data'!G97))="","",OFFSET('Sanitation Data'!$G$30,0,10*ROW('Sanitation Data'!G97)))</f>
        <v/>
      </c>
      <c r="DC103" s="271" t="str">
        <f ca="true">+IF(OFFSET('Sanitation Data'!$G$31,0,10*ROW('Sanitation Data'!G97))="","",OFFSET('Sanitation Data'!$G$31,0,10*ROW('Sanitation Data'!G97)))</f>
        <v/>
      </c>
      <c r="DD103" s="271" t="str">
        <f ca="true">+IF(OFFSET('Sanitation Data'!$G$32,0,10*ROW('Sanitation Data'!G97))="","",OFFSET('Sanitation Data'!$G$32,0,10*ROW('Sanitation Data'!G97)))</f>
        <v/>
      </c>
      <c r="DE103" s="271" t="str">
        <f ca="true">+IF(OFFSET('Sanitation Data'!$H$28,0,10*ROW('Sanitation Data'!H97))="","",OFFSET('Sanitation Data'!$H$28,0,10*ROW('Sanitation Data'!H97)))</f>
        <v/>
      </c>
      <c r="DF103" s="271" t="str">
        <f ca="true">+IF(OFFSET('Sanitation Data'!$H$29,0,10*ROW('Sanitation Data'!H97))="","",OFFSET('Sanitation Data'!$H$29,0,10*ROW('Sanitation Data'!H97)))</f>
        <v/>
      </c>
      <c r="DG103" s="271" t="str">
        <f ca="true">+IF(OFFSET('Sanitation Data'!$H$30,0,10*ROW('Sanitation Data'!H97))="","",OFFSET('Sanitation Data'!$H$30,0,10*ROW('Sanitation Data'!H97)))</f>
        <v/>
      </c>
      <c r="DH103" s="271" t="str">
        <f ca="true">+IF(OFFSET('Sanitation Data'!$H$31,0,10*ROW('Sanitation Data'!H97))="","",OFFSET('Sanitation Data'!$H$31,0,10*ROW('Sanitation Data'!H97)))</f>
        <v/>
      </c>
      <c r="DI103" s="271" t="str">
        <f ca="true">+IF(OFFSET('Sanitation Data'!$H$32,0,10*ROW('Sanitation Data'!H97))="","",OFFSET('Sanitation Data'!$H$32,0,10*ROW('Sanitation Data'!H97)))</f>
        <v/>
      </c>
      <c r="DJ103" s="271" t="str">
        <f ca="true">+IF(OFFSET('Sanitation Data'!$I$28,0,10*ROW('Sanitation Data'!I97))="","",OFFSET('Sanitation Data'!$I$28,0,10*ROW('Sanitation Data'!I97)))</f>
        <v/>
      </c>
      <c r="DK103" s="271" t="str">
        <f ca="true">+IF(OFFSET('Sanitation Data'!$I$29,0,10*ROW('Sanitation Data'!I97))="","",OFFSET('Sanitation Data'!$I$29,0,10*ROW('Sanitation Data'!I97)))</f>
        <v/>
      </c>
      <c r="DL103" s="271" t="str">
        <f ca="true">+IF(OFFSET('Sanitation Data'!$I$30,0,10*ROW('Sanitation Data'!I97))="","",OFFSET('Sanitation Data'!$I$30,0,10*ROW('Sanitation Data'!I97)))</f>
        <v/>
      </c>
      <c r="DM103" s="271" t="str">
        <f ca="true">+IF(OFFSET('Sanitation Data'!$I$31,0,10*ROW('Sanitation Data'!I97))="","",OFFSET('Sanitation Data'!$I$31,0,10*ROW('Sanitation Data'!I97)))</f>
        <v/>
      </c>
      <c r="DN103" s="271" t="str">
        <f ca="true">+IF(OFFSET('Sanitation Data'!$I$32,0,10*ROW('Sanitation Data'!I97))="","",OFFSET('Sanitation Data'!$I$32,0,10*ROW('Sanitation Data'!I97)))</f>
        <v/>
      </c>
      <c r="DO103" s="271" t="str">
        <f ca="true">+IF(OFFSET('Hygiene Data'!$D$11,0,10*ROW('Hygiene Data'!D97))="","",OFFSET('Hygiene Data'!$D$11,0,10*ROW('Hygiene Data'!D97)))</f>
        <v/>
      </c>
      <c r="DP103" s="271" t="str">
        <f ca="true">+IF(OFFSET('Hygiene Data'!$D$12,0,10*ROW('Hygiene Data'!D97))="","",OFFSET('Hygiene Data'!$D$12,0,10*ROW('Hygiene Data'!D97)))</f>
        <v/>
      </c>
      <c r="DQ103" s="271" t="str">
        <f ca="true">+IF(OFFSET('Hygiene Data'!$D$13,0,10*ROW('Hygiene Data'!D97))="","",OFFSET('Hygiene Data'!$D$13,0,10*ROW('Hygiene Data'!D97)))</f>
        <v/>
      </c>
      <c r="DR103" s="271" t="str">
        <f ca="true">+IF(OFFSET('Hygiene Data'!$E$11,0,10*ROW('Hygiene Data'!E97))="","",OFFSET('Hygiene Data'!$E$11,0,10*ROW('Hygiene Data'!E97)))</f>
        <v/>
      </c>
      <c r="DS103" s="271" t="str">
        <f ca="true">+IF(OFFSET('Hygiene Data'!$E$12,0,10*ROW('Hygiene Data'!E97))="","",OFFSET('Hygiene Data'!$E$12,0,10*ROW('Hygiene Data'!E97)))</f>
        <v/>
      </c>
      <c r="DT103" s="271" t="str">
        <f ca="true">+IF(OFFSET('Hygiene Data'!$E$13,0,10*ROW('Hygiene Data'!E97))="","",OFFSET('Hygiene Data'!$E$13,0,10*ROW('Hygiene Data'!E97)))</f>
        <v/>
      </c>
      <c r="DU103" s="271" t="str">
        <f ca="true">+IF(OFFSET('Hygiene Data'!$F$11,0,10*ROW('Hygiene Data'!F97))="","",OFFSET('Hygiene Data'!$F$11,0,10*ROW('Hygiene Data'!F97)))</f>
        <v/>
      </c>
      <c r="DV103" s="271" t="str">
        <f ca="true">+IF(OFFSET('Hygiene Data'!$F$12,0,10*ROW('Hygiene Data'!F97))="","",OFFSET('Hygiene Data'!$F$12,0,10*ROW('Hygiene Data'!F97)))</f>
        <v/>
      </c>
      <c r="DW103" s="271" t="str">
        <f ca="true">+IF(OFFSET('Hygiene Data'!$F$13,0,10*ROW('Hygiene Data'!F97))="","",OFFSET('Hygiene Data'!$F$13,0,10*ROW('Hygiene Data'!F97)))</f>
        <v/>
      </c>
      <c r="DX103" s="271" t="str">
        <f ca="true">+IF(OFFSET('Hygiene Data'!$G$11,0,10*ROW('Hygiene Data'!G97))="","",OFFSET('Hygiene Data'!$G$11,0,10*ROW('Hygiene Data'!G97)))</f>
        <v/>
      </c>
      <c r="DY103" s="271" t="str">
        <f ca="true">+IF(OFFSET('Hygiene Data'!$G$12,0,10*ROW('Hygiene Data'!G97))="","",OFFSET('Hygiene Data'!$G$12,0,10*ROW('Hygiene Data'!G97)))</f>
        <v/>
      </c>
      <c r="DZ103" s="271" t="str">
        <f ca="true">+IF(OFFSET('Hygiene Data'!$G$13,0,10*ROW('Hygiene Data'!G97))="","",OFFSET('Hygiene Data'!$G$13,0,10*ROW('Hygiene Data'!G97)))</f>
        <v/>
      </c>
      <c r="EA103" s="271" t="str">
        <f ca="true">+IF(OFFSET('Hygiene Data'!$H$11,0,10*ROW('Hygiene Data'!H97))="","",OFFSET('Hygiene Data'!$H$11,0,10*ROW('Hygiene Data'!H97)))</f>
        <v/>
      </c>
      <c r="EB103" s="271" t="str">
        <f ca="true">+IF(OFFSET('Hygiene Data'!$H$12,0,10*ROW('Hygiene Data'!H97))="","",OFFSET('Hygiene Data'!$H$12,0,10*ROW('Hygiene Data'!H97)))</f>
        <v/>
      </c>
      <c r="EC103" s="271" t="str">
        <f ca="true">+IF(OFFSET('Hygiene Data'!$H$13,0,10*ROW('Hygiene Data'!H97))="","",OFFSET('Hygiene Data'!$H$13,0,10*ROW('Hygiene Data'!H97)))</f>
        <v/>
      </c>
      <c r="ED103" s="271" t="str">
        <f ca="true">+IF(OFFSET('Hygiene Data'!$I$11,0,10*ROW('Hygiene Data'!I97))="","",OFFSET('Hygiene Data'!$I$11,0,10*ROW('Hygiene Data'!I97)))</f>
        <v/>
      </c>
      <c r="EE103" s="271" t="str">
        <f ca="true">+IF(OFFSET('Hygiene Data'!$I$12,0,10*ROW('Hygiene Data'!I97))="","",OFFSET('Hygiene Data'!$I$12,0,10*ROW('Hygiene Data'!I97)))</f>
        <v/>
      </c>
      <c r="EF103" s="271" t="str">
        <f ca="true">+IF(OFFSET('Hygiene Data'!$I$13,0,10*ROW('Hygiene Data'!I97))="","",OFFSET('Hygiene Data'!$I$13,0,10*ROW('Hygiene Data'!I97)))</f>
        <v/>
      </c>
    </row>
    <row xmlns:x14ac="http://schemas.microsoft.com/office/spreadsheetml/2009/9/ac" r="104" x14ac:dyDescent="0.2">
      <c r="A104" s="35" t="str">
        <f ca="true">+IF(OFFSET('Water Data'!$B$2,0,10*ROW('Water Data'!E98))="","",OFFSET('Water Data'!$B$2,0,10*ROW('Water Data'!E98)))</f>
        <v/>
      </c>
      <c r="B104" s="35" t="str">
        <f ca="true">+IF(OFFSET('Water Data'!$C$2,0,10*ROW('Water Data'!F98))="","",OFFSET('Water Data'!$C$2,0,10*ROW('Water Data'!F98)))</f>
        <v/>
      </c>
      <c r="C104" s="327" t="str">
        <f t="shared" ca="true" si="1"/>
        <v/>
      </c>
      <c r="D104" s="91"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1"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1"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1"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1"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1"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1"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1"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1"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1"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1"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1"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1"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1"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1"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1"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1"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1"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2"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2"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2"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2"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2"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2"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2"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2"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2"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2"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2"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2"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2"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2"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2"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2"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2"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2"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2"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2"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2"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2"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2"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2"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2"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2"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2"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2"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2"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2"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3"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3"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3"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3"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3"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3"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3"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3"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3"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3"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3"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3"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3"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3"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3"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3"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3"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3"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1"/>
      <c r="BS104" s="271" t="str">
        <f ca="true">+IF(OFFSET('Water Data'!$D$27,0,10*ROW('Water Data'!D98))="","",OFFSET('Water Data'!$D$27,0,10*ROW('Water Data'!D98)))</f>
        <v/>
      </c>
      <c r="BT104" s="271" t="str">
        <f ca="true">+IF(OFFSET('Water Data'!$D$28,0,10*ROW('Water Data'!D98))="","",OFFSET('Water Data'!$D$28,0,10*ROW('Water Data'!D98)))</f>
        <v/>
      </c>
      <c r="BU104" s="271" t="str">
        <f ca="true">+IF(OFFSET('Water Data'!$D$29,0,10*ROW('Water Data'!D98))="","",OFFSET('Water Data'!$D$29,0,10*ROW('Water Data'!D98)))</f>
        <v/>
      </c>
      <c r="BV104" s="271" t="str">
        <f ca="true">+IF(OFFSET('Water Data'!$E$27,0,10*ROW('Water Data'!E98))="","",OFFSET('Water Data'!$E$27,0,10*ROW('Water Data'!E98)))</f>
        <v/>
      </c>
      <c r="BW104" s="271" t="str">
        <f ca="true">+IF(OFFSET('Water Data'!$E$28,0,10*ROW('Water Data'!E98))="","",OFFSET('Water Data'!$E$28,0,10*ROW('Water Data'!E98)))</f>
        <v/>
      </c>
      <c r="BX104" s="271" t="str">
        <f ca="true">+IF(OFFSET('Water Data'!$E$29,0,10*ROW('Water Data'!E98))="","",OFFSET('Water Data'!$E$29,0,10*ROW('Water Data'!E98)))</f>
        <v/>
      </c>
      <c r="BY104" s="271" t="str">
        <f ca="true">+IF(OFFSET('Water Data'!$F$27,0,10*ROW('Water Data'!F98))="","",OFFSET('Water Data'!$F$27,0,10*ROW('Water Data'!F98)))</f>
        <v/>
      </c>
      <c r="BZ104" s="271" t="str">
        <f ca="true">+IF(OFFSET('Water Data'!$F$28,0,10*ROW('Water Data'!F98))="","",OFFSET('Water Data'!$F$28,0,10*ROW('Water Data'!F98)))</f>
        <v/>
      </c>
      <c r="CA104" s="271" t="str">
        <f ca="true">+IF(OFFSET('Water Data'!$F$29,0,10*ROW('Water Data'!F98))="","",OFFSET('Water Data'!$F$29,0,10*ROW('Water Data'!F98)))</f>
        <v/>
      </c>
      <c r="CB104" s="271" t="str">
        <f ca="true">+IF(OFFSET('Water Data'!$G$27,0,10*ROW('Water Data'!G98))="","",OFFSET('Water Data'!$G$27,0,10*ROW('Water Data'!G98)))</f>
        <v/>
      </c>
      <c r="CC104" s="271" t="str">
        <f ca="true">+IF(OFFSET('Water Data'!$G$28,0,10*ROW('Water Data'!G98))="","",OFFSET('Water Data'!$G$28,0,10*ROW('Water Data'!G98)))</f>
        <v/>
      </c>
      <c r="CD104" s="271" t="str">
        <f ca="true">+IF(OFFSET('Water Data'!$G$29,0,10*ROW('Water Data'!G98))="","",OFFSET('Water Data'!$G$29,0,10*ROW('Water Data'!G98)))</f>
        <v/>
      </c>
      <c r="CE104" s="271" t="str">
        <f ca="true">+IF(OFFSET('Water Data'!$H$27,0,10*ROW('Water Data'!H98))="","",OFFSET('Water Data'!$H$27,0,10*ROW('Water Data'!H98)))</f>
        <v/>
      </c>
      <c r="CF104" s="271" t="str">
        <f ca="true">+IF(OFFSET('Water Data'!$H$28,0,10*ROW('Water Data'!H98))="","",OFFSET('Water Data'!$H$28,0,10*ROW('Water Data'!H98)))</f>
        <v/>
      </c>
      <c r="CG104" s="271" t="str">
        <f ca="true">+IF(OFFSET('Water Data'!$H$29,0,10*ROW('Water Data'!H98))="","",OFFSET('Water Data'!$H$29,0,10*ROW('Water Data'!H98)))</f>
        <v/>
      </c>
      <c r="CH104" s="271" t="str">
        <f ca="true">+IF(OFFSET('Water Data'!$I$27,0,10*ROW('Water Data'!I98))="","",OFFSET('Water Data'!$I$27,0,10*ROW('Water Data'!I98)))</f>
        <v/>
      </c>
      <c r="CI104" s="271" t="str">
        <f ca="true">+IF(OFFSET('Water Data'!$I$28,0,10*ROW('Water Data'!I98))="","",OFFSET('Water Data'!$I$28,0,10*ROW('Water Data'!I98)))</f>
        <v/>
      </c>
      <c r="CJ104" s="271" t="str">
        <f ca="true">+IF(OFFSET('Water Data'!$I$29,0,10*ROW('Water Data'!I98))="","",OFFSET('Water Data'!$I$29,0,10*ROW('Water Data'!I98)))</f>
        <v/>
      </c>
      <c r="CK104" s="271" t="str">
        <f ca="true">+IF(OFFSET('Sanitation Data'!$D$28,0,10*ROW('Sanitation Data'!D98))="","",OFFSET('Sanitation Data'!$D$28,0,10*ROW('Sanitation Data'!D98)))</f>
        <v/>
      </c>
      <c r="CL104" s="271" t="str">
        <f ca="true">+IF(OFFSET('Sanitation Data'!$D$29,0,10*ROW('Sanitation Data'!D98))="","",OFFSET('Sanitation Data'!$D$29,0,10*ROW('Sanitation Data'!D98)))</f>
        <v/>
      </c>
      <c r="CM104" s="271" t="str">
        <f ca="true">+IF(OFFSET('Sanitation Data'!$D$30,0,10*ROW('Sanitation Data'!D98))="","",OFFSET('Sanitation Data'!$D$30,0,10*ROW('Sanitation Data'!D98)))</f>
        <v/>
      </c>
      <c r="CN104" s="271" t="str">
        <f ca="true">+IF(OFFSET('Sanitation Data'!$D$31,0,10*ROW('Sanitation Data'!D98))="","",OFFSET('Sanitation Data'!$D$31,0,10*ROW('Sanitation Data'!D98)))</f>
        <v/>
      </c>
      <c r="CO104" s="271" t="str">
        <f ca="true">+IF(OFFSET('Sanitation Data'!$D$32,0,10*ROW('Sanitation Data'!D98))="","",OFFSET('Sanitation Data'!$D$32,0,10*ROW('Sanitation Data'!D98)))</f>
        <v/>
      </c>
      <c r="CP104" s="271" t="str">
        <f ca="true">+IF(OFFSET('Sanitation Data'!$E$28,0,10*ROW('Sanitation Data'!E98))="","",OFFSET('Sanitation Data'!$E$28,0,10*ROW('Sanitation Data'!E98)))</f>
        <v/>
      </c>
      <c r="CQ104" s="271" t="str">
        <f ca="true">+IF(OFFSET('Sanitation Data'!$E$29,0,10*ROW('Sanitation Data'!E98))="","",OFFSET('Sanitation Data'!$E$29,0,10*ROW('Sanitation Data'!E98)))</f>
        <v/>
      </c>
      <c r="CR104" s="271" t="str">
        <f ca="true">+IF(OFFSET('Sanitation Data'!$E$30,0,10*ROW('Sanitation Data'!E98))="","",OFFSET('Sanitation Data'!$E$30,0,10*ROW('Sanitation Data'!E98)))</f>
        <v/>
      </c>
      <c r="CS104" s="271" t="str">
        <f ca="true">+IF(OFFSET('Sanitation Data'!$E$31,0,10*ROW('Sanitation Data'!E98))="","",OFFSET('Sanitation Data'!$E$31,0,10*ROW('Sanitation Data'!E98)))</f>
        <v/>
      </c>
      <c r="CT104" s="271" t="str">
        <f ca="true">+IF(OFFSET('Sanitation Data'!$E$32,0,10*ROW('Sanitation Data'!E98))="","",OFFSET('Sanitation Data'!$E$32,0,10*ROW('Sanitation Data'!E98)))</f>
        <v/>
      </c>
      <c r="CU104" s="271" t="str">
        <f ca="true">+IF(OFFSET('Sanitation Data'!$F$28,0,10*ROW('Sanitation Data'!F98))="","",OFFSET('Sanitation Data'!$F$28,0,10*ROW('Sanitation Data'!F98)))</f>
        <v/>
      </c>
      <c r="CV104" s="271" t="str">
        <f ca="true">+IF(OFFSET('Sanitation Data'!$F$29,0,10*ROW('Sanitation Data'!F98))="","",OFFSET('Sanitation Data'!$F$29,0,10*ROW('Sanitation Data'!F98)))</f>
        <v/>
      </c>
      <c r="CW104" s="271" t="str">
        <f ca="true">+IF(OFFSET('Sanitation Data'!$F$30,0,10*ROW('Sanitation Data'!F98))="","",OFFSET('Sanitation Data'!$F$30,0,10*ROW('Sanitation Data'!F98)))</f>
        <v/>
      </c>
      <c r="CX104" s="271" t="str">
        <f ca="true">+IF(OFFSET('Sanitation Data'!$F$31,0,10*ROW('Sanitation Data'!F98))="","",OFFSET('Sanitation Data'!$F$31,0,10*ROW('Sanitation Data'!F98)))</f>
        <v/>
      </c>
      <c r="CY104" s="271" t="str">
        <f ca="true">+IF(OFFSET('Sanitation Data'!$F$32,0,10*ROW('Sanitation Data'!F98))="","",OFFSET('Sanitation Data'!$F$32,0,10*ROW('Sanitation Data'!F98)))</f>
        <v/>
      </c>
      <c r="CZ104" s="271" t="str">
        <f ca="true">+IF(OFFSET('Sanitation Data'!$G$28,0,10*ROW('Sanitation Data'!G98))="","",OFFSET('Sanitation Data'!$G$28,0,10*ROW('Sanitation Data'!G98)))</f>
        <v/>
      </c>
      <c r="DA104" s="271" t="str">
        <f ca="true">+IF(OFFSET('Sanitation Data'!$G$29,0,10*ROW('Sanitation Data'!G98))="","",OFFSET('Sanitation Data'!$G$29,0,10*ROW('Sanitation Data'!G98)))</f>
        <v/>
      </c>
      <c r="DB104" s="271" t="str">
        <f ca="true">+IF(OFFSET('Sanitation Data'!$G$30,0,10*ROW('Sanitation Data'!G98))="","",OFFSET('Sanitation Data'!$G$30,0,10*ROW('Sanitation Data'!G98)))</f>
        <v/>
      </c>
      <c r="DC104" s="271" t="str">
        <f ca="true">+IF(OFFSET('Sanitation Data'!$G$31,0,10*ROW('Sanitation Data'!G98))="","",OFFSET('Sanitation Data'!$G$31,0,10*ROW('Sanitation Data'!G98)))</f>
        <v/>
      </c>
      <c r="DD104" s="271" t="str">
        <f ca="true">+IF(OFFSET('Sanitation Data'!$G$32,0,10*ROW('Sanitation Data'!G98))="","",OFFSET('Sanitation Data'!$G$32,0,10*ROW('Sanitation Data'!G98)))</f>
        <v/>
      </c>
      <c r="DE104" s="271" t="str">
        <f ca="true">+IF(OFFSET('Sanitation Data'!$H$28,0,10*ROW('Sanitation Data'!H98))="","",OFFSET('Sanitation Data'!$H$28,0,10*ROW('Sanitation Data'!H98)))</f>
        <v/>
      </c>
      <c r="DF104" s="271" t="str">
        <f ca="true">+IF(OFFSET('Sanitation Data'!$H$29,0,10*ROW('Sanitation Data'!H98))="","",OFFSET('Sanitation Data'!$H$29,0,10*ROW('Sanitation Data'!H98)))</f>
        <v/>
      </c>
      <c r="DG104" s="271" t="str">
        <f ca="true">+IF(OFFSET('Sanitation Data'!$H$30,0,10*ROW('Sanitation Data'!H98))="","",OFFSET('Sanitation Data'!$H$30,0,10*ROW('Sanitation Data'!H98)))</f>
        <v/>
      </c>
      <c r="DH104" s="271" t="str">
        <f ca="true">+IF(OFFSET('Sanitation Data'!$H$31,0,10*ROW('Sanitation Data'!H98))="","",OFFSET('Sanitation Data'!$H$31,0,10*ROW('Sanitation Data'!H98)))</f>
        <v/>
      </c>
      <c r="DI104" s="271" t="str">
        <f ca="true">+IF(OFFSET('Sanitation Data'!$H$32,0,10*ROW('Sanitation Data'!H98))="","",OFFSET('Sanitation Data'!$H$32,0,10*ROW('Sanitation Data'!H98)))</f>
        <v/>
      </c>
      <c r="DJ104" s="271" t="str">
        <f ca="true">+IF(OFFSET('Sanitation Data'!$I$28,0,10*ROW('Sanitation Data'!I98))="","",OFFSET('Sanitation Data'!$I$28,0,10*ROW('Sanitation Data'!I98)))</f>
        <v/>
      </c>
      <c r="DK104" s="271" t="str">
        <f ca="true">+IF(OFFSET('Sanitation Data'!$I$29,0,10*ROW('Sanitation Data'!I98))="","",OFFSET('Sanitation Data'!$I$29,0,10*ROW('Sanitation Data'!I98)))</f>
        <v/>
      </c>
      <c r="DL104" s="271" t="str">
        <f ca="true">+IF(OFFSET('Sanitation Data'!$I$30,0,10*ROW('Sanitation Data'!I98))="","",OFFSET('Sanitation Data'!$I$30,0,10*ROW('Sanitation Data'!I98)))</f>
        <v/>
      </c>
      <c r="DM104" s="271" t="str">
        <f ca="true">+IF(OFFSET('Sanitation Data'!$I$31,0,10*ROW('Sanitation Data'!I98))="","",OFFSET('Sanitation Data'!$I$31,0,10*ROW('Sanitation Data'!I98)))</f>
        <v/>
      </c>
      <c r="DN104" s="271" t="str">
        <f ca="true">+IF(OFFSET('Sanitation Data'!$I$32,0,10*ROW('Sanitation Data'!I98))="","",OFFSET('Sanitation Data'!$I$32,0,10*ROW('Sanitation Data'!I98)))</f>
        <v/>
      </c>
      <c r="DO104" s="271" t="str">
        <f ca="true">+IF(OFFSET('Hygiene Data'!$D$11,0,10*ROW('Hygiene Data'!D98))="","",OFFSET('Hygiene Data'!$D$11,0,10*ROW('Hygiene Data'!D98)))</f>
        <v/>
      </c>
      <c r="DP104" s="271" t="str">
        <f ca="true">+IF(OFFSET('Hygiene Data'!$D$12,0,10*ROW('Hygiene Data'!D98))="","",OFFSET('Hygiene Data'!$D$12,0,10*ROW('Hygiene Data'!D98)))</f>
        <v/>
      </c>
      <c r="DQ104" s="271" t="str">
        <f ca="true">+IF(OFFSET('Hygiene Data'!$D$13,0,10*ROW('Hygiene Data'!D98))="","",OFFSET('Hygiene Data'!$D$13,0,10*ROW('Hygiene Data'!D98)))</f>
        <v/>
      </c>
      <c r="DR104" s="271" t="str">
        <f ca="true">+IF(OFFSET('Hygiene Data'!$E$11,0,10*ROW('Hygiene Data'!E98))="","",OFFSET('Hygiene Data'!$E$11,0,10*ROW('Hygiene Data'!E98)))</f>
        <v/>
      </c>
      <c r="DS104" s="271" t="str">
        <f ca="true">+IF(OFFSET('Hygiene Data'!$E$12,0,10*ROW('Hygiene Data'!E98))="","",OFFSET('Hygiene Data'!$E$12,0,10*ROW('Hygiene Data'!E98)))</f>
        <v/>
      </c>
      <c r="DT104" s="271" t="str">
        <f ca="true">+IF(OFFSET('Hygiene Data'!$E$13,0,10*ROW('Hygiene Data'!E98))="","",OFFSET('Hygiene Data'!$E$13,0,10*ROW('Hygiene Data'!E98)))</f>
        <v/>
      </c>
      <c r="DU104" s="271" t="str">
        <f ca="true">+IF(OFFSET('Hygiene Data'!$F$11,0,10*ROW('Hygiene Data'!F98))="","",OFFSET('Hygiene Data'!$F$11,0,10*ROW('Hygiene Data'!F98)))</f>
        <v/>
      </c>
      <c r="DV104" s="271" t="str">
        <f ca="true">+IF(OFFSET('Hygiene Data'!$F$12,0,10*ROW('Hygiene Data'!F98))="","",OFFSET('Hygiene Data'!$F$12,0,10*ROW('Hygiene Data'!F98)))</f>
        <v/>
      </c>
      <c r="DW104" s="271" t="str">
        <f ca="true">+IF(OFFSET('Hygiene Data'!$F$13,0,10*ROW('Hygiene Data'!F98))="","",OFFSET('Hygiene Data'!$F$13,0,10*ROW('Hygiene Data'!F98)))</f>
        <v/>
      </c>
      <c r="DX104" s="271" t="str">
        <f ca="true">+IF(OFFSET('Hygiene Data'!$G$11,0,10*ROW('Hygiene Data'!G98))="","",OFFSET('Hygiene Data'!$G$11,0,10*ROW('Hygiene Data'!G98)))</f>
        <v/>
      </c>
      <c r="DY104" s="271" t="str">
        <f ca="true">+IF(OFFSET('Hygiene Data'!$G$12,0,10*ROW('Hygiene Data'!G98))="","",OFFSET('Hygiene Data'!$G$12,0,10*ROW('Hygiene Data'!G98)))</f>
        <v/>
      </c>
      <c r="DZ104" s="271" t="str">
        <f ca="true">+IF(OFFSET('Hygiene Data'!$G$13,0,10*ROW('Hygiene Data'!G98))="","",OFFSET('Hygiene Data'!$G$13,0,10*ROW('Hygiene Data'!G98)))</f>
        <v/>
      </c>
      <c r="EA104" s="271" t="str">
        <f ca="true">+IF(OFFSET('Hygiene Data'!$H$11,0,10*ROW('Hygiene Data'!H98))="","",OFFSET('Hygiene Data'!$H$11,0,10*ROW('Hygiene Data'!H98)))</f>
        <v/>
      </c>
      <c r="EB104" s="271" t="str">
        <f ca="true">+IF(OFFSET('Hygiene Data'!$H$12,0,10*ROW('Hygiene Data'!H98))="","",OFFSET('Hygiene Data'!$H$12,0,10*ROW('Hygiene Data'!H98)))</f>
        <v/>
      </c>
      <c r="EC104" s="271" t="str">
        <f ca="true">+IF(OFFSET('Hygiene Data'!$H$13,0,10*ROW('Hygiene Data'!H98))="","",OFFSET('Hygiene Data'!$H$13,0,10*ROW('Hygiene Data'!H98)))</f>
        <v/>
      </c>
      <c r="ED104" s="271" t="str">
        <f ca="true">+IF(OFFSET('Hygiene Data'!$I$11,0,10*ROW('Hygiene Data'!I98))="","",OFFSET('Hygiene Data'!$I$11,0,10*ROW('Hygiene Data'!I98)))</f>
        <v/>
      </c>
      <c r="EE104" s="271" t="str">
        <f ca="true">+IF(OFFSET('Hygiene Data'!$I$12,0,10*ROW('Hygiene Data'!I98))="","",OFFSET('Hygiene Data'!$I$12,0,10*ROW('Hygiene Data'!I98)))</f>
        <v/>
      </c>
      <c r="EF104" s="271" t="str">
        <f ca="true">+IF(OFFSET('Hygiene Data'!$I$13,0,10*ROW('Hygiene Data'!I98))="","",OFFSET('Hygiene Data'!$I$13,0,10*ROW('Hygiene Data'!I98)))</f>
        <v/>
      </c>
    </row>
    <row xmlns:x14ac="http://schemas.microsoft.com/office/spreadsheetml/2009/9/ac" r="105" x14ac:dyDescent="0.2">
      <c r="A105" s="35" t="str">
        <f ca="true">+IF(OFFSET('Water Data'!$B$2,0,10*ROW('Water Data'!E99))="","",OFFSET('Water Data'!$B$2,0,10*ROW('Water Data'!E99)))</f>
        <v/>
      </c>
      <c r="B105" s="35" t="str">
        <f ca="true">+IF(OFFSET('Water Data'!$C$2,0,10*ROW('Water Data'!F99))="","",OFFSET('Water Data'!$C$2,0,10*ROW('Water Data'!F99)))</f>
        <v/>
      </c>
      <c r="C105" s="327" t="str">
        <f t="shared" ca="true" si="1"/>
        <v/>
      </c>
      <c r="D105" s="91"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1"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1"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1"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1"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1"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1"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1"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1"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1"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1"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1"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1"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1"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1"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1"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1"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1"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2"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2"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2"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2"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2"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2"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2"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2"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2"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2"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2"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2"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2"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2"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2"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2"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2"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2"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2"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2"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2"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2"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2"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2"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2"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2"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2"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2"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2"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2"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3"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3"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3"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3"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3"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3"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3"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3"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3"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3"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3"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3"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3"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3"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3"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3"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3"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3"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1"/>
      <c r="BS105" s="271" t="str">
        <f ca="true">+IF(OFFSET('Water Data'!$D$27,0,10*ROW('Water Data'!D99))="","",OFFSET('Water Data'!$D$27,0,10*ROW('Water Data'!D99)))</f>
        <v/>
      </c>
      <c r="BT105" s="271" t="str">
        <f ca="true">+IF(OFFSET('Water Data'!$D$28,0,10*ROW('Water Data'!D99))="","",OFFSET('Water Data'!$D$28,0,10*ROW('Water Data'!D99)))</f>
        <v/>
      </c>
      <c r="BU105" s="271" t="str">
        <f ca="true">+IF(OFFSET('Water Data'!$D$29,0,10*ROW('Water Data'!D99))="","",OFFSET('Water Data'!$D$29,0,10*ROW('Water Data'!D99)))</f>
        <v/>
      </c>
      <c r="BV105" s="271" t="str">
        <f ca="true">+IF(OFFSET('Water Data'!$E$27,0,10*ROW('Water Data'!E99))="","",OFFSET('Water Data'!$E$27,0,10*ROW('Water Data'!E99)))</f>
        <v/>
      </c>
      <c r="BW105" s="271" t="str">
        <f ca="true">+IF(OFFSET('Water Data'!$E$28,0,10*ROW('Water Data'!E99))="","",OFFSET('Water Data'!$E$28,0,10*ROW('Water Data'!E99)))</f>
        <v/>
      </c>
      <c r="BX105" s="271" t="str">
        <f ca="true">+IF(OFFSET('Water Data'!$E$29,0,10*ROW('Water Data'!E99))="","",OFFSET('Water Data'!$E$29,0,10*ROW('Water Data'!E99)))</f>
        <v/>
      </c>
      <c r="BY105" s="271" t="str">
        <f ca="true">+IF(OFFSET('Water Data'!$F$27,0,10*ROW('Water Data'!F99))="","",OFFSET('Water Data'!$F$27,0,10*ROW('Water Data'!F99)))</f>
        <v/>
      </c>
      <c r="BZ105" s="271" t="str">
        <f ca="true">+IF(OFFSET('Water Data'!$F$28,0,10*ROW('Water Data'!F99))="","",OFFSET('Water Data'!$F$28,0,10*ROW('Water Data'!F99)))</f>
        <v/>
      </c>
      <c r="CA105" s="271" t="str">
        <f ca="true">+IF(OFFSET('Water Data'!$F$29,0,10*ROW('Water Data'!F99))="","",OFFSET('Water Data'!$F$29,0,10*ROW('Water Data'!F99)))</f>
        <v/>
      </c>
      <c r="CB105" s="271" t="str">
        <f ca="true">+IF(OFFSET('Water Data'!$G$27,0,10*ROW('Water Data'!G99))="","",OFFSET('Water Data'!$G$27,0,10*ROW('Water Data'!G99)))</f>
        <v/>
      </c>
      <c r="CC105" s="271" t="str">
        <f ca="true">+IF(OFFSET('Water Data'!$G$28,0,10*ROW('Water Data'!G99))="","",OFFSET('Water Data'!$G$28,0,10*ROW('Water Data'!G99)))</f>
        <v/>
      </c>
      <c r="CD105" s="271" t="str">
        <f ca="true">+IF(OFFSET('Water Data'!$G$29,0,10*ROW('Water Data'!G99))="","",OFFSET('Water Data'!$G$29,0,10*ROW('Water Data'!G99)))</f>
        <v/>
      </c>
      <c r="CE105" s="271" t="str">
        <f ca="true">+IF(OFFSET('Water Data'!$H$27,0,10*ROW('Water Data'!H99))="","",OFFSET('Water Data'!$H$27,0,10*ROW('Water Data'!H99)))</f>
        <v/>
      </c>
      <c r="CF105" s="271" t="str">
        <f ca="true">+IF(OFFSET('Water Data'!$H$28,0,10*ROW('Water Data'!H99))="","",OFFSET('Water Data'!$H$28,0,10*ROW('Water Data'!H99)))</f>
        <v/>
      </c>
      <c r="CG105" s="271" t="str">
        <f ca="true">+IF(OFFSET('Water Data'!$H$29,0,10*ROW('Water Data'!H99))="","",OFFSET('Water Data'!$H$29,0,10*ROW('Water Data'!H99)))</f>
        <v/>
      </c>
      <c r="CH105" s="271" t="str">
        <f ca="true">+IF(OFFSET('Water Data'!$I$27,0,10*ROW('Water Data'!I99))="","",OFFSET('Water Data'!$I$27,0,10*ROW('Water Data'!I99)))</f>
        <v/>
      </c>
      <c r="CI105" s="271" t="str">
        <f ca="true">+IF(OFFSET('Water Data'!$I$28,0,10*ROW('Water Data'!I99))="","",OFFSET('Water Data'!$I$28,0,10*ROW('Water Data'!I99)))</f>
        <v/>
      </c>
      <c r="CJ105" s="271" t="str">
        <f ca="true">+IF(OFFSET('Water Data'!$I$29,0,10*ROW('Water Data'!I99))="","",OFFSET('Water Data'!$I$29,0,10*ROW('Water Data'!I99)))</f>
        <v/>
      </c>
      <c r="CK105" s="271" t="str">
        <f ca="true">+IF(OFFSET('Sanitation Data'!$D$28,0,10*ROW('Sanitation Data'!D99))="","",OFFSET('Sanitation Data'!$D$28,0,10*ROW('Sanitation Data'!D99)))</f>
        <v/>
      </c>
      <c r="CL105" s="271" t="str">
        <f ca="true">+IF(OFFSET('Sanitation Data'!$D$29,0,10*ROW('Sanitation Data'!D99))="","",OFFSET('Sanitation Data'!$D$29,0,10*ROW('Sanitation Data'!D99)))</f>
        <v/>
      </c>
      <c r="CM105" s="271" t="str">
        <f ca="true">+IF(OFFSET('Sanitation Data'!$D$30,0,10*ROW('Sanitation Data'!D99))="","",OFFSET('Sanitation Data'!$D$30,0,10*ROW('Sanitation Data'!D99)))</f>
        <v/>
      </c>
      <c r="CN105" s="271" t="str">
        <f ca="true">+IF(OFFSET('Sanitation Data'!$D$31,0,10*ROW('Sanitation Data'!D99))="","",OFFSET('Sanitation Data'!$D$31,0,10*ROW('Sanitation Data'!D99)))</f>
        <v/>
      </c>
      <c r="CO105" s="271" t="str">
        <f ca="true">+IF(OFFSET('Sanitation Data'!$D$32,0,10*ROW('Sanitation Data'!D99))="","",OFFSET('Sanitation Data'!$D$32,0,10*ROW('Sanitation Data'!D99)))</f>
        <v/>
      </c>
      <c r="CP105" s="271" t="str">
        <f ca="true">+IF(OFFSET('Sanitation Data'!$E$28,0,10*ROW('Sanitation Data'!E99))="","",OFFSET('Sanitation Data'!$E$28,0,10*ROW('Sanitation Data'!E99)))</f>
        <v/>
      </c>
      <c r="CQ105" s="271" t="str">
        <f ca="true">+IF(OFFSET('Sanitation Data'!$E$29,0,10*ROW('Sanitation Data'!E99))="","",OFFSET('Sanitation Data'!$E$29,0,10*ROW('Sanitation Data'!E99)))</f>
        <v/>
      </c>
      <c r="CR105" s="271" t="str">
        <f ca="true">+IF(OFFSET('Sanitation Data'!$E$30,0,10*ROW('Sanitation Data'!E99))="","",OFFSET('Sanitation Data'!$E$30,0,10*ROW('Sanitation Data'!E99)))</f>
        <v/>
      </c>
      <c r="CS105" s="271" t="str">
        <f ca="true">+IF(OFFSET('Sanitation Data'!$E$31,0,10*ROW('Sanitation Data'!E99))="","",OFFSET('Sanitation Data'!$E$31,0,10*ROW('Sanitation Data'!E99)))</f>
        <v/>
      </c>
      <c r="CT105" s="271" t="str">
        <f ca="true">+IF(OFFSET('Sanitation Data'!$E$32,0,10*ROW('Sanitation Data'!E99))="","",OFFSET('Sanitation Data'!$E$32,0,10*ROW('Sanitation Data'!E99)))</f>
        <v/>
      </c>
      <c r="CU105" s="271" t="str">
        <f ca="true">+IF(OFFSET('Sanitation Data'!$F$28,0,10*ROW('Sanitation Data'!F99))="","",OFFSET('Sanitation Data'!$F$28,0,10*ROW('Sanitation Data'!F99)))</f>
        <v/>
      </c>
      <c r="CV105" s="271" t="str">
        <f ca="true">+IF(OFFSET('Sanitation Data'!$F$29,0,10*ROW('Sanitation Data'!F99))="","",OFFSET('Sanitation Data'!$F$29,0,10*ROW('Sanitation Data'!F99)))</f>
        <v/>
      </c>
      <c r="CW105" s="271" t="str">
        <f ca="true">+IF(OFFSET('Sanitation Data'!$F$30,0,10*ROW('Sanitation Data'!F99))="","",OFFSET('Sanitation Data'!$F$30,0,10*ROW('Sanitation Data'!F99)))</f>
        <v/>
      </c>
      <c r="CX105" s="271" t="str">
        <f ca="true">+IF(OFFSET('Sanitation Data'!$F$31,0,10*ROW('Sanitation Data'!F99))="","",OFFSET('Sanitation Data'!$F$31,0,10*ROW('Sanitation Data'!F99)))</f>
        <v/>
      </c>
      <c r="CY105" s="271" t="str">
        <f ca="true">+IF(OFFSET('Sanitation Data'!$F$32,0,10*ROW('Sanitation Data'!F99))="","",OFFSET('Sanitation Data'!$F$32,0,10*ROW('Sanitation Data'!F99)))</f>
        <v/>
      </c>
      <c r="CZ105" s="271" t="str">
        <f ca="true">+IF(OFFSET('Sanitation Data'!$G$28,0,10*ROW('Sanitation Data'!G99))="","",OFFSET('Sanitation Data'!$G$28,0,10*ROW('Sanitation Data'!G99)))</f>
        <v/>
      </c>
      <c r="DA105" s="271" t="str">
        <f ca="true">+IF(OFFSET('Sanitation Data'!$G$29,0,10*ROW('Sanitation Data'!G99))="","",OFFSET('Sanitation Data'!$G$29,0,10*ROW('Sanitation Data'!G99)))</f>
        <v/>
      </c>
      <c r="DB105" s="271" t="str">
        <f ca="true">+IF(OFFSET('Sanitation Data'!$G$30,0,10*ROW('Sanitation Data'!G99))="","",OFFSET('Sanitation Data'!$G$30,0,10*ROW('Sanitation Data'!G99)))</f>
        <v/>
      </c>
      <c r="DC105" s="271" t="str">
        <f ca="true">+IF(OFFSET('Sanitation Data'!$G$31,0,10*ROW('Sanitation Data'!G99))="","",OFFSET('Sanitation Data'!$G$31,0,10*ROW('Sanitation Data'!G99)))</f>
        <v/>
      </c>
      <c r="DD105" s="271" t="str">
        <f ca="true">+IF(OFFSET('Sanitation Data'!$G$32,0,10*ROW('Sanitation Data'!G99))="","",OFFSET('Sanitation Data'!$G$32,0,10*ROW('Sanitation Data'!G99)))</f>
        <v/>
      </c>
      <c r="DE105" s="271" t="str">
        <f ca="true">+IF(OFFSET('Sanitation Data'!$H$28,0,10*ROW('Sanitation Data'!H99))="","",OFFSET('Sanitation Data'!$H$28,0,10*ROW('Sanitation Data'!H99)))</f>
        <v/>
      </c>
      <c r="DF105" s="271" t="str">
        <f ca="true">+IF(OFFSET('Sanitation Data'!$H$29,0,10*ROW('Sanitation Data'!H99))="","",OFFSET('Sanitation Data'!$H$29,0,10*ROW('Sanitation Data'!H99)))</f>
        <v/>
      </c>
      <c r="DG105" s="271" t="str">
        <f ca="true">+IF(OFFSET('Sanitation Data'!$H$30,0,10*ROW('Sanitation Data'!H99))="","",OFFSET('Sanitation Data'!$H$30,0,10*ROW('Sanitation Data'!H99)))</f>
        <v/>
      </c>
      <c r="DH105" s="271" t="str">
        <f ca="true">+IF(OFFSET('Sanitation Data'!$H$31,0,10*ROW('Sanitation Data'!H99))="","",OFFSET('Sanitation Data'!$H$31,0,10*ROW('Sanitation Data'!H99)))</f>
        <v/>
      </c>
      <c r="DI105" s="271" t="str">
        <f ca="true">+IF(OFFSET('Sanitation Data'!$H$32,0,10*ROW('Sanitation Data'!H99))="","",OFFSET('Sanitation Data'!$H$32,0,10*ROW('Sanitation Data'!H99)))</f>
        <v/>
      </c>
      <c r="DJ105" s="271" t="str">
        <f ca="true">+IF(OFFSET('Sanitation Data'!$I$28,0,10*ROW('Sanitation Data'!I99))="","",OFFSET('Sanitation Data'!$I$28,0,10*ROW('Sanitation Data'!I99)))</f>
        <v/>
      </c>
      <c r="DK105" s="271" t="str">
        <f ca="true">+IF(OFFSET('Sanitation Data'!$I$29,0,10*ROW('Sanitation Data'!I99))="","",OFFSET('Sanitation Data'!$I$29,0,10*ROW('Sanitation Data'!I99)))</f>
        <v/>
      </c>
      <c r="DL105" s="271" t="str">
        <f ca="true">+IF(OFFSET('Sanitation Data'!$I$30,0,10*ROW('Sanitation Data'!I99))="","",OFFSET('Sanitation Data'!$I$30,0,10*ROW('Sanitation Data'!I99)))</f>
        <v/>
      </c>
      <c r="DM105" s="271" t="str">
        <f ca="true">+IF(OFFSET('Sanitation Data'!$I$31,0,10*ROW('Sanitation Data'!I99))="","",OFFSET('Sanitation Data'!$I$31,0,10*ROW('Sanitation Data'!I99)))</f>
        <v/>
      </c>
      <c r="DN105" s="271" t="str">
        <f ca="true">+IF(OFFSET('Sanitation Data'!$I$32,0,10*ROW('Sanitation Data'!I99))="","",OFFSET('Sanitation Data'!$I$32,0,10*ROW('Sanitation Data'!I99)))</f>
        <v/>
      </c>
      <c r="DO105" s="271" t="str">
        <f ca="true">+IF(OFFSET('Hygiene Data'!$D$11,0,10*ROW('Hygiene Data'!D99))="","",OFFSET('Hygiene Data'!$D$11,0,10*ROW('Hygiene Data'!D99)))</f>
        <v/>
      </c>
      <c r="DP105" s="271" t="str">
        <f ca="true">+IF(OFFSET('Hygiene Data'!$D$12,0,10*ROW('Hygiene Data'!D99))="","",OFFSET('Hygiene Data'!$D$12,0,10*ROW('Hygiene Data'!D99)))</f>
        <v/>
      </c>
      <c r="DQ105" s="271" t="str">
        <f ca="true">+IF(OFFSET('Hygiene Data'!$D$13,0,10*ROW('Hygiene Data'!D99))="","",OFFSET('Hygiene Data'!$D$13,0,10*ROW('Hygiene Data'!D99)))</f>
        <v/>
      </c>
      <c r="DR105" s="271" t="str">
        <f ca="true">+IF(OFFSET('Hygiene Data'!$E$11,0,10*ROW('Hygiene Data'!E99))="","",OFFSET('Hygiene Data'!$E$11,0,10*ROW('Hygiene Data'!E99)))</f>
        <v/>
      </c>
      <c r="DS105" s="271" t="str">
        <f ca="true">+IF(OFFSET('Hygiene Data'!$E$12,0,10*ROW('Hygiene Data'!E99))="","",OFFSET('Hygiene Data'!$E$12,0,10*ROW('Hygiene Data'!E99)))</f>
        <v/>
      </c>
      <c r="DT105" s="271" t="str">
        <f ca="true">+IF(OFFSET('Hygiene Data'!$E$13,0,10*ROW('Hygiene Data'!E99))="","",OFFSET('Hygiene Data'!$E$13,0,10*ROW('Hygiene Data'!E99)))</f>
        <v/>
      </c>
      <c r="DU105" s="271" t="str">
        <f ca="true">+IF(OFFSET('Hygiene Data'!$F$11,0,10*ROW('Hygiene Data'!F99))="","",OFFSET('Hygiene Data'!$F$11,0,10*ROW('Hygiene Data'!F99)))</f>
        <v/>
      </c>
      <c r="DV105" s="271" t="str">
        <f ca="true">+IF(OFFSET('Hygiene Data'!$F$12,0,10*ROW('Hygiene Data'!F99))="","",OFFSET('Hygiene Data'!$F$12,0,10*ROW('Hygiene Data'!F99)))</f>
        <v/>
      </c>
      <c r="DW105" s="271" t="str">
        <f ca="true">+IF(OFFSET('Hygiene Data'!$F$13,0,10*ROW('Hygiene Data'!F99))="","",OFFSET('Hygiene Data'!$F$13,0,10*ROW('Hygiene Data'!F99)))</f>
        <v/>
      </c>
      <c r="DX105" s="271" t="str">
        <f ca="true">+IF(OFFSET('Hygiene Data'!$G$11,0,10*ROW('Hygiene Data'!G99))="","",OFFSET('Hygiene Data'!$G$11,0,10*ROW('Hygiene Data'!G99)))</f>
        <v/>
      </c>
      <c r="DY105" s="271" t="str">
        <f ca="true">+IF(OFFSET('Hygiene Data'!$G$12,0,10*ROW('Hygiene Data'!G99))="","",OFFSET('Hygiene Data'!$G$12,0,10*ROW('Hygiene Data'!G99)))</f>
        <v/>
      </c>
      <c r="DZ105" s="271" t="str">
        <f ca="true">+IF(OFFSET('Hygiene Data'!$G$13,0,10*ROW('Hygiene Data'!G99))="","",OFFSET('Hygiene Data'!$G$13,0,10*ROW('Hygiene Data'!G99)))</f>
        <v/>
      </c>
      <c r="EA105" s="271" t="str">
        <f ca="true">+IF(OFFSET('Hygiene Data'!$H$11,0,10*ROW('Hygiene Data'!H99))="","",OFFSET('Hygiene Data'!$H$11,0,10*ROW('Hygiene Data'!H99)))</f>
        <v/>
      </c>
      <c r="EB105" s="271" t="str">
        <f ca="true">+IF(OFFSET('Hygiene Data'!$H$12,0,10*ROW('Hygiene Data'!H99))="","",OFFSET('Hygiene Data'!$H$12,0,10*ROW('Hygiene Data'!H99)))</f>
        <v/>
      </c>
      <c r="EC105" s="271" t="str">
        <f ca="true">+IF(OFFSET('Hygiene Data'!$H$13,0,10*ROW('Hygiene Data'!H99))="","",OFFSET('Hygiene Data'!$H$13,0,10*ROW('Hygiene Data'!H99)))</f>
        <v/>
      </c>
      <c r="ED105" s="271" t="str">
        <f ca="true">+IF(OFFSET('Hygiene Data'!$I$11,0,10*ROW('Hygiene Data'!I99))="","",OFFSET('Hygiene Data'!$I$11,0,10*ROW('Hygiene Data'!I99)))</f>
        <v/>
      </c>
      <c r="EE105" s="271" t="str">
        <f ca="true">+IF(OFFSET('Hygiene Data'!$I$12,0,10*ROW('Hygiene Data'!I99))="","",OFFSET('Hygiene Data'!$I$12,0,10*ROW('Hygiene Data'!I99)))</f>
        <v/>
      </c>
      <c r="EF105" s="271" t="str">
        <f ca="true">+IF(OFFSET('Hygiene Data'!$I$13,0,10*ROW('Hygiene Data'!I99))="","",OFFSET('Hygiene Data'!$I$13,0,10*ROW('Hygiene Data'!I99)))</f>
        <v/>
      </c>
    </row>
    <row xmlns:x14ac="http://schemas.microsoft.com/office/spreadsheetml/2009/9/ac" r="106" x14ac:dyDescent="0.2">
      <c r="A106" s="35" t="str">
        <f ca="true">+IF(OFFSET('Water Data'!$B$2,0,10*ROW('Water Data'!E100))="","",OFFSET('Water Data'!$B$2,0,10*ROW('Water Data'!E100)))</f>
        <v/>
      </c>
      <c r="B106" s="35" t="str">
        <f ca="true">+IF(OFFSET('Water Data'!$C$2,0,10*ROW('Water Data'!F100))="","",OFFSET('Water Data'!$C$2,0,10*ROW('Water Data'!F100)))</f>
        <v/>
      </c>
      <c r="C106" s="327" t="str">
        <f t="shared" ca="true" si="1"/>
        <v/>
      </c>
      <c r="D106" s="91"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1"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1"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1"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1"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1"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1"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1"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1"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1"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1"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1"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1"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1"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1"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1"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1"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1"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2"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2"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2"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2"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2"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2"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2"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2"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2"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2"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2"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2"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2"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2"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2"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2"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2"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2"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2"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2"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2"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2"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2"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2"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2"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2"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2"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2"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2"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2"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3"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3"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3"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3"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3"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3"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3"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3"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3"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3"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3"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3"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3"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3"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3"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3"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3"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3"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1"/>
      <c r="BS106" s="271" t="str">
        <f ca="true">+IF(OFFSET('Water Data'!$D$27,0,10*ROW('Water Data'!D100))="","",OFFSET('Water Data'!$D$27,0,10*ROW('Water Data'!D100)))</f>
        <v/>
      </c>
      <c r="BT106" s="271" t="str">
        <f ca="true">+IF(OFFSET('Water Data'!$D$28,0,10*ROW('Water Data'!D100))="","",OFFSET('Water Data'!$D$28,0,10*ROW('Water Data'!D100)))</f>
        <v/>
      </c>
      <c r="BU106" s="271" t="str">
        <f ca="true">+IF(OFFSET('Water Data'!$D$29,0,10*ROW('Water Data'!D100))="","",OFFSET('Water Data'!$D$29,0,10*ROW('Water Data'!D100)))</f>
        <v/>
      </c>
      <c r="BV106" s="271" t="str">
        <f ca="true">+IF(OFFSET('Water Data'!$E$27,0,10*ROW('Water Data'!E100))="","",OFFSET('Water Data'!$E$27,0,10*ROW('Water Data'!E100)))</f>
        <v/>
      </c>
      <c r="BW106" s="271" t="str">
        <f ca="true">+IF(OFFSET('Water Data'!$E$28,0,10*ROW('Water Data'!E100))="","",OFFSET('Water Data'!$E$28,0,10*ROW('Water Data'!E100)))</f>
        <v/>
      </c>
      <c r="BX106" s="271" t="str">
        <f ca="true">+IF(OFFSET('Water Data'!$E$29,0,10*ROW('Water Data'!E100))="","",OFFSET('Water Data'!$E$29,0,10*ROW('Water Data'!E100)))</f>
        <v/>
      </c>
      <c r="BY106" s="271" t="str">
        <f ca="true">+IF(OFFSET('Water Data'!$F$27,0,10*ROW('Water Data'!F100))="","",OFFSET('Water Data'!$F$27,0,10*ROW('Water Data'!F100)))</f>
        <v/>
      </c>
      <c r="BZ106" s="271" t="str">
        <f ca="true">+IF(OFFSET('Water Data'!$F$28,0,10*ROW('Water Data'!F100))="","",OFFSET('Water Data'!$F$28,0,10*ROW('Water Data'!F100)))</f>
        <v/>
      </c>
      <c r="CA106" s="271" t="str">
        <f ca="true">+IF(OFFSET('Water Data'!$F$29,0,10*ROW('Water Data'!F100))="","",OFFSET('Water Data'!$F$29,0,10*ROW('Water Data'!F100)))</f>
        <v/>
      </c>
      <c r="CB106" s="271" t="str">
        <f ca="true">+IF(OFFSET('Water Data'!$G$27,0,10*ROW('Water Data'!G100))="","",OFFSET('Water Data'!$G$27,0,10*ROW('Water Data'!G100)))</f>
        <v/>
      </c>
      <c r="CC106" s="271" t="str">
        <f ca="true">+IF(OFFSET('Water Data'!$G$28,0,10*ROW('Water Data'!G100))="","",OFFSET('Water Data'!$G$28,0,10*ROW('Water Data'!G100)))</f>
        <v/>
      </c>
      <c r="CD106" s="271" t="str">
        <f ca="true">+IF(OFFSET('Water Data'!$G$29,0,10*ROW('Water Data'!G100))="","",OFFSET('Water Data'!$G$29,0,10*ROW('Water Data'!G100)))</f>
        <v/>
      </c>
      <c r="CE106" s="271" t="str">
        <f ca="true">+IF(OFFSET('Water Data'!$H$27,0,10*ROW('Water Data'!H100))="","",OFFSET('Water Data'!$H$27,0,10*ROW('Water Data'!H100)))</f>
        <v/>
      </c>
      <c r="CF106" s="271" t="str">
        <f ca="true">+IF(OFFSET('Water Data'!$H$28,0,10*ROW('Water Data'!H100))="","",OFFSET('Water Data'!$H$28,0,10*ROW('Water Data'!H100)))</f>
        <v/>
      </c>
      <c r="CG106" s="271" t="str">
        <f ca="true">+IF(OFFSET('Water Data'!$H$29,0,10*ROW('Water Data'!H100))="","",OFFSET('Water Data'!$H$29,0,10*ROW('Water Data'!H100)))</f>
        <v/>
      </c>
      <c r="CH106" s="271" t="str">
        <f ca="true">+IF(OFFSET('Water Data'!$I$27,0,10*ROW('Water Data'!I100))="","",OFFSET('Water Data'!$I$27,0,10*ROW('Water Data'!I100)))</f>
        <v/>
      </c>
      <c r="CI106" s="271" t="str">
        <f ca="true">+IF(OFFSET('Water Data'!$I$28,0,10*ROW('Water Data'!I100))="","",OFFSET('Water Data'!$I$28,0,10*ROW('Water Data'!I100)))</f>
        <v/>
      </c>
      <c r="CJ106" s="271" t="str">
        <f ca="true">+IF(OFFSET('Water Data'!$I$29,0,10*ROW('Water Data'!I100))="","",OFFSET('Water Data'!$I$29,0,10*ROW('Water Data'!I100)))</f>
        <v/>
      </c>
      <c r="CK106" s="271" t="str">
        <f ca="true">+IF(OFFSET('Sanitation Data'!$D$28,0,10*ROW('Sanitation Data'!D100))="","",OFFSET('Sanitation Data'!$D$28,0,10*ROW('Sanitation Data'!D100)))</f>
        <v/>
      </c>
      <c r="CL106" s="271" t="str">
        <f ca="true">+IF(OFFSET('Sanitation Data'!$D$29,0,10*ROW('Sanitation Data'!D100))="","",OFFSET('Sanitation Data'!$D$29,0,10*ROW('Sanitation Data'!D100)))</f>
        <v/>
      </c>
      <c r="CM106" s="271" t="str">
        <f ca="true">+IF(OFFSET('Sanitation Data'!$D$30,0,10*ROW('Sanitation Data'!D100))="","",OFFSET('Sanitation Data'!$D$30,0,10*ROW('Sanitation Data'!D100)))</f>
        <v/>
      </c>
      <c r="CN106" s="271" t="str">
        <f ca="true">+IF(OFFSET('Sanitation Data'!$D$31,0,10*ROW('Sanitation Data'!D100))="","",OFFSET('Sanitation Data'!$D$31,0,10*ROW('Sanitation Data'!D100)))</f>
        <v/>
      </c>
      <c r="CO106" s="271" t="str">
        <f ca="true">+IF(OFFSET('Sanitation Data'!$D$32,0,10*ROW('Sanitation Data'!D100))="","",OFFSET('Sanitation Data'!$D$32,0,10*ROW('Sanitation Data'!D100)))</f>
        <v/>
      </c>
      <c r="CP106" s="271" t="str">
        <f ca="true">+IF(OFFSET('Sanitation Data'!$E$28,0,10*ROW('Sanitation Data'!E100))="","",OFFSET('Sanitation Data'!$E$28,0,10*ROW('Sanitation Data'!E100)))</f>
        <v/>
      </c>
      <c r="CQ106" s="271" t="str">
        <f ca="true">+IF(OFFSET('Sanitation Data'!$E$29,0,10*ROW('Sanitation Data'!E100))="","",OFFSET('Sanitation Data'!$E$29,0,10*ROW('Sanitation Data'!E100)))</f>
        <v/>
      </c>
      <c r="CR106" s="271" t="str">
        <f ca="true">+IF(OFFSET('Sanitation Data'!$E$30,0,10*ROW('Sanitation Data'!E100))="","",OFFSET('Sanitation Data'!$E$30,0,10*ROW('Sanitation Data'!E100)))</f>
        <v/>
      </c>
      <c r="CS106" s="271" t="str">
        <f ca="true">+IF(OFFSET('Sanitation Data'!$E$31,0,10*ROW('Sanitation Data'!E100))="","",OFFSET('Sanitation Data'!$E$31,0,10*ROW('Sanitation Data'!E100)))</f>
        <v/>
      </c>
      <c r="CT106" s="271" t="str">
        <f ca="true">+IF(OFFSET('Sanitation Data'!$E$32,0,10*ROW('Sanitation Data'!E100))="","",OFFSET('Sanitation Data'!$E$32,0,10*ROW('Sanitation Data'!E100)))</f>
        <v/>
      </c>
      <c r="CU106" s="271" t="str">
        <f ca="true">+IF(OFFSET('Sanitation Data'!$F$28,0,10*ROW('Sanitation Data'!F100))="","",OFFSET('Sanitation Data'!$F$28,0,10*ROW('Sanitation Data'!F100)))</f>
        <v/>
      </c>
      <c r="CV106" s="271" t="str">
        <f ca="true">+IF(OFFSET('Sanitation Data'!$F$29,0,10*ROW('Sanitation Data'!F100))="","",OFFSET('Sanitation Data'!$F$29,0,10*ROW('Sanitation Data'!F100)))</f>
        <v/>
      </c>
      <c r="CW106" s="271" t="str">
        <f ca="true">+IF(OFFSET('Sanitation Data'!$F$30,0,10*ROW('Sanitation Data'!F100))="","",OFFSET('Sanitation Data'!$F$30,0,10*ROW('Sanitation Data'!F100)))</f>
        <v/>
      </c>
      <c r="CX106" s="271" t="str">
        <f ca="true">+IF(OFFSET('Sanitation Data'!$F$31,0,10*ROW('Sanitation Data'!F100))="","",OFFSET('Sanitation Data'!$F$31,0,10*ROW('Sanitation Data'!F100)))</f>
        <v/>
      </c>
      <c r="CY106" s="271" t="str">
        <f ca="true">+IF(OFFSET('Sanitation Data'!$F$32,0,10*ROW('Sanitation Data'!F100))="","",OFFSET('Sanitation Data'!$F$32,0,10*ROW('Sanitation Data'!F100)))</f>
        <v/>
      </c>
      <c r="CZ106" s="271" t="str">
        <f ca="true">+IF(OFFSET('Sanitation Data'!$G$28,0,10*ROW('Sanitation Data'!G100))="","",OFFSET('Sanitation Data'!$G$28,0,10*ROW('Sanitation Data'!G100)))</f>
        <v/>
      </c>
      <c r="DA106" s="271" t="str">
        <f ca="true">+IF(OFFSET('Sanitation Data'!$G$29,0,10*ROW('Sanitation Data'!G100))="","",OFFSET('Sanitation Data'!$G$29,0,10*ROW('Sanitation Data'!G100)))</f>
        <v/>
      </c>
      <c r="DB106" s="271" t="str">
        <f ca="true">+IF(OFFSET('Sanitation Data'!$G$30,0,10*ROW('Sanitation Data'!G100))="","",OFFSET('Sanitation Data'!$G$30,0,10*ROW('Sanitation Data'!G100)))</f>
        <v/>
      </c>
      <c r="DC106" s="271" t="str">
        <f ca="true">+IF(OFFSET('Sanitation Data'!$G$31,0,10*ROW('Sanitation Data'!G100))="","",OFFSET('Sanitation Data'!$G$31,0,10*ROW('Sanitation Data'!G100)))</f>
        <v/>
      </c>
      <c r="DD106" s="271" t="str">
        <f ca="true">+IF(OFFSET('Sanitation Data'!$G$32,0,10*ROW('Sanitation Data'!G100))="","",OFFSET('Sanitation Data'!$G$32,0,10*ROW('Sanitation Data'!G100)))</f>
        <v/>
      </c>
      <c r="DE106" s="271" t="str">
        <f ca="true">+IF(OFFSET('Sanitation Data'!$H$28,0,10*ROW('Sanitation Data'!H100))="","",OFFSET('Sanitation Data'!$H$28,0,10*ROW('Sanitation Data'!H100)))</f>
        <v/>
      </c>
      <c r="DF106" s="271" t="str">
        <f ca="true">+IF(OFFSET('Sanitation Data'!$H$29,0,10*ROW('Sanitation Data'!H100))="","",OFFSET('Sanitation Data'!$H$29,0,10*ROW('Sanitation Data'!H100)))</f>
        <v/>
      </c>
      <c r="DG106" s="271" t="str">
        <f ca="true">+IF(OFFSET('Sanitation Data'!$H$30,0,10*ROW('Sanitation Data'!H100))="","",OFFSET('Sanitation Data'!$H$30,0,10*ROW('Sanitation Data'!H100)))</f>
        <v/>
      </c>
      <c r="DH106" s="271" t="str">
        <f ca="true">+IF(OFFSET('Sanitation Data'!$H$31,0,10*ROW('Sanitation Data'!H100))="","",OFFSET('Sanitation Data'!$H$31,0,10*ROW('Sanitation Data'!H100)))</f>
        <v/>
      </c>
      <c r="DI106" s="271" t="str">
        <f ca="true">+IF(OFFSET('Sanitation Data'!$H$32,0,10*ROW('Sanitation Data'!H100))="","",OFFSET('Sanitation Data'!$H$32,0,10*ROW('Sanitation Data'!H100)))</f>
        <v/>
      </c>
      <c r="DJ106" s="271" t="str">
        <f ca="true">+IF(OFFSET('Sanitation Data'!$I$28,0,10*ROW('Sanitation Data'!I100))="","",OFFSET('Sanitation Data'!$I$28,0,10*ROW('Sanitation Data'!I100)))</f>
        <v/>
      </c>
      <c r="DK106" s="271" t="str">
        <f ca="true">+IF(OFFSET('Sanitation Data'!$I$29,0,10*ROW('Sanitation Data'!I100))="","",OFFSET('Sanitation Data'!$I$29,0,10*ROW('Sanitation Data'!I100)))</f>
        <v/>
      </c>
      <c r="DL106" s="271" t="str">
        <f ca="true">+IF(OFFSET('Sanitation Data'!$I$30,0,10*ROW('Sanitation Data'!I100))="","",OFFSET('Sanitation Data'!$I$30,0,10*ROW('Sanitation Data'!I100)))</f>
        <v/>
      </c>
      <c r="DM106" s="271" t="str">
        <f ca="true">+IF(OFFSET('Sanitation Data'!$I$31,0,10*ROW('Sanitation Data'!I100))="","",OFFSET('Sanitation Data'!$I$31,0,10*ROW('Sanitation Data'!I100)))</f>
        <v/>
      </c>
      <c r="DN106" s="271" t="str">
        <f ca="true">+IF(OFFSET('Sanitation Data'!$I$32,0,10*ROW('Sanitation Data'!I100))="","",OFFSET('Sanitation Data'!$I$32,0,10*ROW('Sanitation Data'!I100)))</f>
        <v/>
      </c>
      <c r="DO106" s="271" t="str">
        <f ca="true">+IF(OFFSET('Hygiene Data'!$D$11,0,10*ROW('Hygiene Data'!D100))="","",OFFSET('Hygiene Data'!$D$11,0,10*ROW('Hygiene Data'!D100)))</f>
        <v/>
      </c>
      <c r="DP106" s="271" t="str">
        <f ca="true">+IF(OFFSET('Hygiene Data'!$D$12,0,10*ROW('Hygiene Data'!D100))="","",OFFSET('Hygiene Data'!$D$12,0,10*ROW('Hygiene Data'!D100)))</f>
        <v/>
      </c>
      <c r="DQ106" s="271" t="str">
        <f ca="true">+IF(OFFSET('Hygiene Data'!$D$13,0,10*ROW('Hygiene Data'!D100))="","",OFFSET('Hygiene Data'!$D$13,0,10*ROW('Hygiene Data'!D100)))</f>
        <v/>
      </c>
      <c r="DR106" s="271" t="str">
        <f ca="true">+IF(OFFSET('Hygiene Data'!$E$11,0,10*ROW('Hygiene Data'!E100))="","",OFFSET('Hygiene Data'!$E$11,0,10*ROW('Hygiene Data'!E100)))</f>
        <v/>
      </c>
      <c r="DS106" s="271" t="str">
        <f ca="true">+IF(OFFSET('Hygiene Data'!$E$12,0,10*ROW('Hygiene Data'!E100))="","",OFFSET('Hygiene Data'!$E$12,0,10*ROW('Hygiene Data'!E100)))</f>
        <v/>
      </c>
      <c r="DT106" s="271" t="str">
        <f ca="true">+IF(OFFSET('Hygiene Data'!$E$13,0,10*ROW('Hygiene Data'!E100))="","",OFFSET('Hygiene Data'!$E$13,0,10*ROW('Hygiene Data'!E100)))</f>
        <v/>
      </c>
      <c r="DU106" s="271" t="str">
        <f ca="true">+IF(OFFSET('Hygiene Data'!$F$11,0,10*ROW('Hygiene Data'!F100))="","",OFFSET('Hygiene Data'!$F$11,0,10*ROW('Hygiene Data'!F100)))</f>
        <v/>
      </c>
      <c r="DV106" s="271" t="str">
        <f ca="true">+IF(OFFSET('Hygiene Data'!$F$12,0,10*ROW('Hygiene Data'!F100))="","",OFFSET('Hygiene Data'!$F$12,0,10*ROW('Hygiene Data'!F100)))</f>
        <v/>
      </c>
      <c r="DW106" s="271" t="str">
        <f ca="true">+IF(OFFSET('Hygiene Data'!$F$13,0,10*ROW('Hygiene Data'!F100))="","",OFFSET('Hygiene Data'!$F$13,0,10*ROW('Hygiene Data'!F100)))</f>
        <v/>
      </c>
      <c r="DX106" s="271" t="str">
        <f ca="true">+IF(OFFSET('Hygiene Data'!$G$11,0,10*ROW('Hygiene Data'!G100))="","",OFFSET('Hygiene Data'!$G$11,0,10*ROW('Hygiene Data'!G100)))</f>
        <v/>
      </c>
      <c r="DY106" s="271" t="str">
        <f ca="true">+IF(OFFSET('Hygiene Data'!$G$12,0,10*ROW('Hygiene Data'!G100))="","",OFFSET('Hygiene Data'!$G$12,0,10*ROW('Hygiene Data'!G100)))</f>
        <v/>
      </c>
      <c r="DZ106" s="271" t="str">
        <f ca="true">+IF(OFFSET('Hygiene Data'!$G$13,0,10*ROW('Hygiene Data'!G100))="","",OFFSET('Hygiene Data'!$G$13,0,10*ROW('Hygiene Data'!G100)))</f>
        <v/>
      </c>
      <c r="EA106" s="271" t="str">
        <f ca="true">+IF(OFFSET('Hygiene Data'!$H$11,0,10*ROW('Hygiene Data'!H100))="","",OFFSET('Hygiene Data'!$H$11,0,10*ROW('Hygiene Data'!H100)))</f>
        <v/>
      </c>
      <c r="EB106" s="271" t="str">
        <f ca="true">+IF(OFFSET('Hygiene Data'!$H$12,0,10*ROW('Hygiene Data'!H100))="","",OFFSET('Hygiene Data'!$H$12,0,10*ROW('Hygiene Data'!H100)))</f>
        <v/>
      </c>
      <c r="EC106" s="271" t="str">
        <f ca="true">+IF(OFFSET('Hygiene Data'!$H$13,0,10*ROW('Hygiene Data'!H100))="","",OFFSET('Hygiene Data'!$H$13,0,10*ROW('Hygiene Data'!H100)))</f>
        <v/>
      </c>
      <c r="ED106" s="271" t="str">
        <f ca="true">+IF(OFFSET('Hygiene Data'!$I$11,0,10*ROW('Hygiene Data'!I100))="","",OFFSET('Hygiene Data'!$I$11,0,10*ROW('Hygiene Data'!I100)))</f>
        <v/>
      </c>
      <c r="EE106" s="271" t="str">
        <f ca="true">+IF(OFFSET('Hygiene Data'!$I$12,0,10*ROW('Hygiene Data'!I100))="","",OFFSET('Hygiene Data'!$I$12,0,10*ROW('Hygiene Data'!I100)))</f>
        <v/>
      </c>
      <c r="EF106" s="271" t="str">
        <f ca="true">+IF(OFFSET('Hygiene Data'!$I$13,0,10*ROW('Hygiene Data'!I100))="","",OFFSET('Hygiene Data'!$I$13,0,10*ROW('Hygiene Data'!I100)))</f>
        <v/>
      </c>
    </row>
    <row xmlns:x14ac="http://schemas.microsoft.com/office/spreadsheetml/2009/9/ac" r="107" x14ac:dyDescent="0.2">
      <c r="A107" s="35" t="str">
        <f ca="true">+IF(OFFSET('Water Data'!$B$2,0,10*ROW('Water Data'!E101))="","",OFFSET('Water Data'!$B$2,0,10*ROW('Water Data'!E101)))</f>
        <v/>
      </c>
      <c r="B107" s="35" t="str">
        <f ca="true">+IF(OFFSET('Water Data'!$C$2,0,10*ROW('Water Data'!F101))="","",OFFSET('Water Data'!$C$2,0,10*ROW('Water Data'!F101)))</f>
        <v/>
      </c>
      <c r="C107" s="327" t="str">
        <f t="shared" ca="true" si="1"/>
        <v/>
      </c>
      <c r="D107" s="91"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1"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1"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1"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1"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1"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1"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1"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1"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1"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1"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1"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1"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1"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1"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1"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1"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1"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2"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2"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2"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2"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2"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2"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2"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2"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2"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2"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2"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2"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2"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2"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2"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2"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2"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2"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2"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2"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2"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2"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2"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2"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2"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2"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2"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2"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2"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2"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3"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3"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3"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3"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3"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3"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3"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3"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3"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3"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3"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3"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3"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3"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3"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3"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3"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3"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1"/>
      <c r="BS107" s="271" t="str">
        <f ca="true">+IF(OFFSET('Water Data'!$D$27,0,10*ROW('Water Data'!D101))="","",OFFSET('Water Data'!$D$27,0,10*ROW('Water Data'!D101)))</f>
        <v/>
      </c>
      <c r="BT107" s="271" t="str">
        <f ca="true">+IF(OFFSET('Water Data'!$D$28,0,10*ROW('Water Data'!D101))="","",OFFSET('Water Data'!$D$28,0,10*ROW('Water Data'!D101)))</f>
        <v/>
      </c>
      <c r="BU107" s="271" t="str">
        <f ca="true">+IF(OFFSET('Water Data'!$D$29,0,10*ROW('Water Data'!D101))="","",OFFSET('Water Data'!$D$29,0,10*ROW('Water Data'!D101)))</f>
        <v/>
      </c>
      <c r="BV107" s="271" t="str">
        <f ca="true">+IF(OFFSET('Water Data'!$E$27,0,10*ROW('Water Data'!E101))="","",OFFSET('Water Data'!$E$27,0,10*ROW('Water Data'!E101)))</f>
        <v/>
      </c>
      <c r="BW107" s="271" t="str">
        <f ca="true">+IF(OFFSET('Water Data'!$E$28,0,10*ROW('Water Data'!E101))="","",OFFSET('Water Data'!$E$28,0,10*ROW('Water Data'!E101)))</f>
        <v/>
      </c>
      <c r="BX107" s="271" t="str">
        <f ca="true">+IF(OFFSET('Water Data'!$E$29,0,10*ROW('Water Data'!E101))="","",OFFSET('Water Data'!$E$29,0,10*ROW('Water Data'!E101)))</f>
        <v/>
      </c>
      <c r="BY107" s="271" t="str">
        <f ca="true">+IF(OFFSET('Water Data'!$F$27,0,10*ROW('Water Data'!F101))="","",OFFSET('Water Data'!$F$27,0,10*ROW('Water Data'!F101)))</f>
        <v/>
      </c>
      <c r="BZ107" s="271" t="str">
        <f ca="true">+IF(OFFSET('Water Data'!$F$28,0,10*ROW('Water Data'!F101))="","",OFFSET('Water Data'!$F$28,0,10*ROW('Water Data'!F101)))</f>
        <v/>
      </c>
      <c r="CA107" s="271" t="str">
        <f ca="true">+IF(OFFSET('Water Data'!$F$29,0,10*ROW('Water Data'!F101))="","",OFFSET('Water Data'!$F$29,0,10*ROW('Water Data'!F101)))</f>
        <v/>
      </c>
      <c r="CB107" s="271" t="str">
        <f ca="true">+IF(OFFSET('Water Data'!$G$27,0,10*ROW('Water Data'!G101))="","",OFFSET('Water Data'!$G$27,0,10*ROW('Water Data'!G101)))</f>
        <v/>
      </c>
      <c r="CC107" s="271" t="str">
        <f ca="true">+IF(OFFSET('Water Data'!$G$28,0,10*ROW('Water Data'!G101))="","",OFFSET('Water Data'!$G$28,0,10*ROW('Water Data'!G101)))</f>
        <v/>
      </c>
      <c r="CD107" s="271" t="str">
        <f ca="true">+IF(OFFSET('Water Data'!$G$29,0,10*ROW('Water Data'!G101))="","",OFFSET('Water Data'!$G$29,0,10*ROW('Water Data'!G101)))</f>
        <v/>
      </c>
      <c r="CE107" s="271" t="str">
        <f ca="true">+IF(OFFSET('Water Data'!$H$27,0,10*ROW('Water Data'!H101))="","",OFFSET('Water Data'!$H$27,0,10*ROW('Water Data'!H101)))</f>
        <v/>
      </c>
      <c r="CF107" s="271" t="str">
        <f ca="true">+IF(OFFSET('Water Data'!$H$28,0,10*ROW('Water Data'!H101))="","",OFFSET('Water Data'!$H$28,0,10*ROW('Water Data'!H101)))</f>
        <v/>
      </c>
      <c r="CG107" s="271" t="str">
        <f ca="true">+IF(OFFSET('Water Data'!$H$29,0,10*ROW('Water Data'!H101))="","",OFFSET('Water Data'!$H$29,0,10*ROW('Water Data'!H101)))</f>
        <v/>
      </c>
      <c r="CH107" s="271" t="str">
        <f ca="true">+IF(OFFSET('Water Data'!$I$27,0,10*ROW('Water Data'!I101))="","",OFFSET('Water Data'!$I$27,0,10*ROW('Water Data'!I101)))</f>
        <v/>
      </c>
      <c r="CI107" s="271" t="str">
        <f ca="true">+IF(OFFSET('Water Data'!$I$28,0,10*ROW('Water Data'!I101))="","",OFFSET('Water Data'!$I$28,0,10*ROW('Water Data'!I101)))</f>
        <v/>
      </c>
      <c r="CJ107" s="271" t="str">
        <f ca="true">+IF(OFFSET('Water Data'!$I$29,0,10*ROW('Water Data'!I101))="","",OFFSET('Water Data'!$I$29,0,10*ROW('Water Data'!I101)))</f>
        <v/>
      </c>
      <c r="CK107" s="271" t="str">
        <f ca="true">+IF(OFFSET('Sanitation Data'!$D$28,0,10*ROW('Sanitation Data'!D101))="","",OFFSET('Sanitation Data'!$D$28,0,10*ROW('Sanitation Data'!D101)))</f>
        <v/>
      </c>
      <c r="CL107" s="271" t="str">
        <f ca="true">+IF(OFFSET('Sanitation Data'!$D$29,0,10*ROW('Sanitation Data'!D101))="","",OFFSET('Sanitation Data'!$D$29,0,10*ROW('Sanitation Data'!D101)))</f>
        <v/>
      </c>
      <c r="CM107" s="271" t="str">
        <f ca="true">+IF(OFFSET('Sanitation Data'!$D$30,0,10*ROW('Sanitation Data'!D101))="","",OFFSET('Sanitation Data'!$D$30,0,10*ROW('Sanitation Data'!D101)))</f>
        <v/>
      </c>
      <c r="CN107" s="271" t="str">
        <f ca="true">+IF(OFFSET('Sanitation Data'!$D$31,0,10*ROW('Sanitation Data'!D101))="","",OFFSET('Sanitation Data'!$D$31,0,10*ROW('Sanitation Data'!D101)))</f>
        <v/>
      </c>
      <c r="CO107" s="271" t="str">
        <f ca="true">+IF(OFFSET('Sanitation Data'!$D$32,0,10*ROW('Sanitation Data'!D101))="","",OFFSET('Sanitation Data'!$D$32,0,10*ROW('Sanitation Data'!D101)))</f>
        <v/>
      </c>
      <c r="CP107" s="271" t="str">
        <f ca="true">+IF(OFFSET('Sanitation Data'!$E$28,0,10*ROW('Sanitation Data'!E101))="","",OFFSET('Sanitation Data'!$E$28,0,10*ROW('Sanitation Data'!E101)))</f>
        <v/>
      </c>
      <c r="CQ107" s="271" t="str">
        <f ca="true">+IF(OFFSET('Sanitation Data'!$E$29,0,10*ROW('Sanitation Data'!E101))="","",OFFSET('Sanitation Data'!$E$29,0,10*ROW('Sanitation Data'!E101)))</f>
        <v/>
      </c>
      <c r="CR107" s="271" t="str">
        <f ca="true">+IF(OFFSET('Sanitation Data'!$E$30,0,10*ROW('Sanitation Data'!E101))="","",OFFSET('Sanitation Data'!$E$30,0,10*ROW('Sanitation Data'!E101)))</f>
        <v/>
      </c>
      <c r="CS107" s="271" t="str">
        <f ca="true">+IF(OFFSET('Sanitation Data'!$E$31,0,10*ROW('Sanitation Data'!E101))="","",OFFSET('Sanitation Data'!$E$31,0,10*ROW('Sanitation Data'!E101)))</f>
        <v/>
      </c>
      <c r="CT107" s="271" t="str">
        <f ca="true">+IF(OFFSET('Sanitation Data'!$E$32,0,10*ROW('Sanitation Data'!E101))="","",OFFSET('Sanitation Data'!$E$32,0,10*ROW('Sanitation Data'!E101)))</f>
        <v/>
      </c>
      <c r="CU107" s="271" t="str">
        <f ca="true">+IF(OFFSET('Sanitation Data'!$F$28,0,10*ROW('Sanitation Data'!F101))="","",OFFSET('Sanitation Data'!$F$28,0,10*ROW('Sanitation Data'!F101)))</f>
        <v/>
      </c>
      <c r="CV107" s="271" t="str">
        <f ca="true">+IF(OFFSET('Sanitation Data'!$F$29,0,10*ROW('Sanitation Data'!F101))="","",OFFSET('Sanitation Data'!$F$29,0,10*ROW('Sanitation Data'!F101)))</f>
        <v/>
      </c>
      <c r="CW107" s="271" t="str">
        <f ca="true">+IF(OFFSET('Sanitation Data'!$F$30,0,10*ROW('Sanitation Data'!F101))="","",OFFSET('Sanitation Data'!$F$30,0,10*ROW('Sanitation Data'!F101)))</f>
        <v/>
      </c>
      <c r="CX107" s="271" t="str">
        <f ca="true">+IF(OFFSET('Sanitation Data'!$F$31,0,10*ROW('Sanitation Data'!F101))="","",OFFSET('Sanitation Data'!$F$31,0,10*ROW('Sanitation Data'!F101)))</f>
        <v/>
      </c>
      <c r="CY107" s="271" t="str">
        <f ca="true">+IF(OFFSET('Sanitation Data'!$F$32,0,10*ROW('Sanitation Data'!F101))="","",OFFSET('Sanitation Data'!$F$32,0,10*ROW('Sanitation Data'!F101)))</f>
        <v/>
      </c>
      <c r="CZ107" s="271" t="str">
        <f ca="true">+IF(OFFSET('Sanitation Data'!$G$28,0,10*ROW('Sanitation Data'!G101))="","",OFFSET('Sanitation Data'!$G$28,0,10*ROW('Sanitation Data'!G101)))</f>
        <v/>
      </c>
      <c r="DA107" s="271" t="str">
        <f ca="true">+IF(OFFSET('Sanitation Data'!$G$29,0,10*ROW('Sanitation Data'!G101))="","",OFFSET('Sanitation Data'!$G$29,0,10*ROW('Sanitation Data'!G101)))</f>
        <v/>
      </c>
      <c r="DB107" s="271" t="str">
        <f ca="true">+IF(OFFSET('Sanitation Data'!$G$30,0,10*ROW('Sanitation Data'!G101))="","",OFFSET('Sanitation Data'!$G$30,0,10*ROW('Sanitation Data'!G101)))</f>
        <v/>
      </c>
      <c r="DC107" s="271" t="str">
        <f ca="true">+IF(OFFSET('Sanitation Data'!$G$31,0,10*ROW('Sanitation Data'!G101))="","",OFFSET('Sanitation Data'!$G$31,0,10*ROW('Sanitation Data'!G101)))</f>
        <v/>
      </c>
      <c r="DD107" s="271" t="str">
        <f ca="true">+IF(OFFSET('Sanitation Data'!$G$32,0,10*ROW('Sanitation Data'!G101))="","",OFFSET('Sanitation Data'!$G$32,0,10*ROW('Sanitation Data'!G101)))</f>
        <v/>
      </c>
      <c r="DE107" s="271" t="str">
        <f ca="true">+IF(OFFSET('Sanitation Data'!$H$28,0,10*ROW('Sanitation Data'!H101))="","",OFFSET('Sanitation Data'!$H$28,0,10*ROW('Sanitation Data'!H101)))</f>
        <v/>
      </c>
      <c r="DF107" s="271" t="str">
        <f ca="true">+IF(OFFSET('Sanitation Data'!$H$29,0,10*ROW('Sanitation Data'!H101))="","",OFFSET('Sanitation Data'!$H$29,0,10*ROW('Sanitation Data'!H101)))</f>
        <v/>
      </c>
      <c r="DG107" s="271" t="str">
        <f ca="true">+IF(OFFSET('Sanitation Data'!$H$30,0,10*ROW('Sanitation Data'!H101))="","",OFFSET('Sanitation Data'!$H$30,0,10*ROW('Sanitation Data'!H101)))</f>
        <v/>
      </c>
      <c r="DH107" s="271" t="str">
        <f ca="true">+IF(OFFSET('Sanitation Data'!$H$31,0,10*ROW('Sanitation Data'!H101))="","",OFFSET('Sanitation Data'!$H$31,0,10*ROW('Sanitation Data'!H101)))</f>
        <v/>
      </c>
      <c r="DI107" s="271" t="str">
        <f ca="true">+IF(OFFSET('Sanitation Data'!$H$32,0,10*ROW('Sanitation Data'!H101))="","",OFFSET('Sanitation Data'!$H$32,0,10*ROW('Sanitation Data'!H101)))</f>
        <v/>
      </c>
      <c r="DJ107" s="271" t="str">
        <f ca="true">+IF(OFFSET('Sanitation Data'!$I$28,0,10*ROW('Sanitation Data'!I101))="","",OFFSET('Sanitation Data'!$I$28,0,10*ROW('Sanitation Data'!I101)))</f>
        <v/>
      </c>
      <c r="DK107" s="271" t="str">
        <f ca="true">+IF(OFFSET('Sanitation Data'!$I$29,0,10*ROW('Sanitation Data'!I101))="","",OFFSET('Sanitation Data'!$I$29,0,10*ROW('Sanitation Data'!I101)))</f>
        <v/>
      </c>
      <c r="DL107" s="271" t="str">
        <f ca="true">+IF(OFFSET('Sanitation Data'!$I$30,0,10*ROW('Sanitation Data'!I101))="","",OFFSET('Sanitation Data'!$I$30,0,10*ROW('Sanitation Data'!I101)))</f>
        <v/>
      </c>
      <c r="DM107" s="271" t="str">
        <f ca="true">+IF(OFFSET('Sanitation Data'!$I$31,0,10*ROW('Sanitation Data'!I101))="","",OFFSET('Sanitation Data'!$I$31,0,10*ROW('Sanitation Data'!I101)))</f>
        <v/>
      </c>
      <c r="DN107" s="271" t="str">
        <f ca="true">+IF(OFFSET('Sanitation Data'!$I$32,0,10*ROW('Sanitation Data'!I101))="","",OFFSET('Sanitation Data'!$I$32,0,10*ROW('Sanitation Data'!I101)))</f>
        <v/>
      </c>
      <c r="DO107" s="271" t="str">
        <f ca="true">+IF(OFFSET('Hygiene Data'!$D$11,0,10*ROW('Hygiene Data'!D101))="","",OFFSET('Hygiene Data'!$D$11,0,10*ROW('Hygiene Data'!D101)))</f>
        <v/>
      </c>
      <c r="DP107" s="271" t="str">
        <f ca="true">+IF(OFFSET('Hygiene Data'!$D$12,0,10*ROW('Hygiene Data'!D101))="","",OFFSET('Hygiene Data'!$D$12,0,10*ROW('Hygiene Data'!D101)))</f>
        <v/>
      </c>
      <c r="DQ107" s="271" t="str">
        <f ca="true">+IF(OFFSET('Hygiene Data'!$D$13,0,10*ROW('Hygiene Data'!D101))="","",OFFSET('Hygiene Data'!$D$13,0,10*ROW('Hygiene Data'!D101)))</f>
        <v/>
      </c>
      <c r="DR107" s="271" t="str">
        <f ca="true">+IF(OFFSET('Hygiene Data'!$E$11,0,10*ROW('Hygiene Data'!E101))="","",OFFSET('Hygiene Data'!$E$11,0,10*ROW('Hygiene Data'!E101)))</f>
        <v/>
      </c>
      <c r="DS107" s="271" t="str">
        <f ca="true">+IF(OFFSET('Hygiene Data'!$E$12,0,10*ROW('Hygiene Data'!E101))="","",OFFSET('Hygiene Data'!$E$12,0,10*ROW('Hygiene Data'!E101)))</f>
        <v/>
      </c>
      <c r="DT107" s="271" t="str">
        <f ca="true">+IF(OFFSET('Hygiene Data'!$E$13,0,10*ROW('Hygiene Data'!E101))="","",OFFSET('Hygiene Data'!$E$13,0,10*ROW('Hygiene Data'!E101)))</f>
        <v/>
      </c>
      <c r="DU107" s="271" t="str">
        <f ca="true">+IF(OFFSET('Hygiene Data'!$F$11,0,10*ROW('Hygiene Data'!F101))="","",OFFSET('Hygiene Data'!$F$11,0,10*ROW('Hygiene Data'!F101)))</f>
        <v/>
      </c>
      <c r="DV107" s="271" t="str">
        <f ca="true">+IF(OFFSET('Hygiene Data'!$F$12,0,10*ROW('Hygiene Data'!F101))="","",OFFSET('Hygiene Data'!$F$12,0,10*ROW('Hygiene Data'!F101)))</f>
        <v/>
      </c>
      <c r="DW107" s="271" t="str">
        <f ca="true">+IF(OFFSET('Hygiene Data'!$F$13,0,10*ROW('Hygiene Data'!F101))="","",OFFSET('Hygiene Data'!$F$13,0,10*ROW('Hygiene Data'!F101)))</f>
        <v/>
      </c>
      <c r="DX107" s="271" t="str">
        <f ca="true">+IF(OFFSET('Hygiene Data'!$G$11,0,10*ROW('Hygiene Data'!G101))="","",OFFSET('Hygiene Data'!$G$11,0,10*ROW('Hygiene Data'!G101)))</f>
        <v/>
      </c>
      <c r="DY107" s="271" t="str">
        <f ca="true">+IF(OFFSET('Hygiene Data'!$G$12,0,10*ROW('Hygiene Data'!G101))="","",OFFSET('Hygiene Data'!$G$12,0,10*ROW('Hygiene Data'!G101)))</f>
        <v/>
      </c>
      <c r="DZ107" s="271" t="str">
        <f ca="true">+IF(OFFSET('Hygiene Data'!$G$13,0,10*ROW('Hygiene Data'!G101))="","",OFFSET('Hygiene Data'!$G$13,0,10*ROW('Hygiene Data'!G101)))</f>
        <v/>
      </c>
      <c r="EA107" s="271" t="str">
        <f ca="true">+IF(OFFSET('Hygiene Data'!$H$11,0,10*ROW('Hygiene Data'!H101))="","",OFFSET('Hygiene Data'!$H$11,0,10*ROW('Hygiene Data'!H101)))</f>
        <v/>
      </c>
      <c r="EB107" s="271" t="str">
        <f ca="true">+IF(OFFSET('Hygiene Data'!$H$12,0,10*ROW('Hygiene Data'!H101))="","",OFFSET('Hygiene Data'!$H$12,0,10*ROW('Hygiene Data'!H101)))</f>
        <v/>
      </c>
      <c r="EC107" s="271" t="str">
        <f ca="true">+IF(OFFSET('Hygiene Data'!$H$13,0,10*ROW('Hygiene Data'!H101))="","",OFFSET('Hygiene Data'!$H$13,0,10*ROW('Hygiene Data'!H101)))</f>
        <v/>
      </c>
      <c r="ED107" s="271" t="str">
        <f ca="true">+IF(OFFSET('Hygiene Data'!$I$11,0,10*ROW('Hygiene Data'!I101))="","",OFFSET('Hygiene Data'!$I$11,0,10*ROW('Hygiene Data'!I101)))</f>
        <v/>
      </c>
      <c r="EE107" s="271" t="str">
        <f ca="true">+IF(OFFSET('Hygiene Data'!$I$12,0,10*ROW('Hygiene Data'!I101))="","",OFFSET('Hygiene Data'!$I$12,0,10*ROW('Hygiene Data'!I101)))</f>
        <v/>
      </c>
      <c r="EF107" s="271" t="str">
        <f ca="true">+IF(OFFSET('Hygiene Data'!$I$13,0,10*ROW('Hygiene Data'!I101))="","",OFFSET('Hygiene Data'!$I$13,0,10*ROW('Hygiene Data'!I101)))</f>
        <v/>
      </c>
    </row>
    <row xmlns:x14ac="http://schemas.microsoft.com/office/spreadsheetml/2009/9/ac" r="108" x14ac:dyDescent="0.2">
      <c r="A108" s="35" t="str">
        <f ca="true">+IF(OFFSET('Water Data'!$B$2,0,10*ROW('Water Data'!E102))="","",OFFSET('Water Data'!$B$2,0,10*ROW('Water Data'!E102)))</f>
        <v/>
      </c>
      <c r="B108" s="35" t="str">
        <f ca="true">+IF(OFFSET('Water Data'!$C$2,0,10*ROW('Water Data'!F102))="","",OFFSET('Water Data'!$C$2,0,10*ROW('Water Data'!F102)))</f>
        <v/>
      </c>
      <c r="C108" s="327" t="str">
        <f t="shared" ca="true" si="1"/>
        <v/>
      </c>
      <c r="D108" s="91"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1"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1"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1"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1"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1"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1"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1"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1"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1"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1"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1"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1"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1"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1"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1"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1"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1"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2"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2"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2"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2"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2"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2"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2"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2"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2"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2"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2"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2"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2"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2"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2"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2"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2"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2"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2"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2"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2"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2"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2"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2"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2"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2"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2"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2"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2"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2"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3"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3"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3"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3"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3"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3"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3"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3"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3"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3"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3"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3"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3"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3"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3"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3"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3"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3"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1"/>
      <c r="BS108" s="271" t="str">
        <f ca="true">+IF(OFFSET('Water Data'!$D$27,0,10*ROW('Water Data'!D102))="","",OFFSET('Water Data'!$D$27,0,10*ROW('Water Data'!D102)))</f>
        <v/>
      </c>
      <c r="BT108" s="271" t="str">
        <f ca="true">+IF(OFFSET('Water Data'!$D$28,0,10*ROW('Water Data'!D102))="","",OFFSET('Water Data'!$D$28,0,10*ROW('Water Data'!D102)))</f>
        <v/>
      </c>
      <c r="BU108" s="271" t="str">
        <f ca="true">+IF(OFFSET('Water Data'!$D$29,0,10*ROW('Water Data'!D102))="","",OFFSET('Water Data'!$D$29,0,10*ROW('Water Data'!D102)))</f>
        <v/>
      </c>
      <c r="BV108" s="271" t="str">
        <f ca="true">+IF(OFFSET('Water Data'!$E$27,0,10*ROW('Water Data'!E102))="","",OFFSET('Water Data'!$E$27,0,10*ROW('Water Data'!E102)))</f>
        <v/>
      </c>
      <c r="BW108" s="271" t="str">
        <f ca="true">+IF(OFFSET('Water Data'!$E$28,0,10*ROW('Water Data'!E102))="","",OFFSET('Water Data'!$E$28,0,10*ROW('Water Data'!E102)))</f>
        <v/>
      </c>
      <c r="BX108" s="271" t="str">
        <f ca="true">+IF(OFFSET('Water Data'!$E$29,0,10*ROW('Water Data'!E102))="","",OFFSET('Water Data'!$E$29,0,10*ROW('Water Data'!E102)))</f>
        <v/>
      </c>
      <c r="BY108" s="271" t="str">
        <f ca="true">+IF(OFFSET('Water Data'!$F$27,0,10*ROW('Water Data'!F102))="","",OFFSET('Water Data'!$F$27,0,10*ROW('Water Data'!F102)))</f>
        <v/>
      </c>
      <c r="BZ108" s="271" t="str">
        <f ca="true">+IF(OFFSET('Water Data'!$F$28,0,10*ROW('Water Data'!F102))="","",OFFSET('Water Data'!$F$28,0,10*ROW('Water Data'!F102)))</f>
        <v/>
      </c>
      <c r="CA108" s="271" t="str">
        <f ca="true">+IF(OFFSET('Water Data'!$F$29,0,10*ROW('Water Data'!F102))="","",OFFSET('Water Data'!$F$29,0,10*ROW('Water Data'!F102)))</f>
        <v/>
      </c>
      <c r="CB108" s="271" t="str">
        <f ca="true">+IF(OFFSET('Water Data'!$G$27,0,10*ROW('Water Data'!G102))="","",OFFSET('Water Data'!$G$27,0,10*ROW('Water Data'!G102)))</f>
        <v/>
      </c>
      <c r="CC108" s="271" t="str">
        <f ca="true">+IF(OFFSET('Water Data'!$G$28,0,10*ROW('Water Data'!G102))="","",OFFSET('Water Data'!$G$28,0,10*ROW('Water Data'!G102)))</f>
        <v/>
      </c>
      <c r="CD108" s="271" t="str">
        <f ca="true">+IF(OFFSET('Water Data'!$G$29,0,10*ROW('Water Data'!G102))="","",OFFSET('Water Data'!$G$29,0,10*ROW('Water Data'!G102)))</f>
        <v/>
      </c>
      <c r="CE108" s="271" t="str">
        <f ca="true">+IF(OFFSET('Water Data'!$H$27,0,10*ROW('Water Data'!H102))="","",OFFSET('Water Data'!$H$27,0,10*ROW('Water Data'!H102)))</f>
        <v/>
      </c>
      <c r="CF108" s="271" t="str">
        <f ca="true">+IF(OFFSET('Water Data'!$H$28,0,10*ROW('Water Data'!H102))="","",OFFSET('Water Data'!$H$28,0,10*ROW('Water Data'!H102)))</f>
        <v/>
      </c>
      <c r="CG108" s="271" t="str">
        <f ca="true">+IF(OFFSET('Water Data'!$H$29,0,10*ROW('Water Data'!H102))="","",OFFSET('Water Data'!$H$29,0,10*ROW('Water Data'!H102)))</f>
        <v/>
      </c>
      <c r="CH108" s="271" t="str">
        <f ca="true">+IF(OFFSET('Water Data'!$I$27,0,10*ROW('Water Data'!I102))="","",OFFSET('Water Data'!$I$27,0,10*ROW('Water Data'!I102)))</f>
        <v/>
      </c>
      <c r="CI108" s="271" t="str">
        <f ca="true">+IF(OFFSET('Water Data'!$I$28,0,10*ROW('Water Data'!I102))="","",OFFSET('Water Data'!$I$28,0,10*ROW('Water Data'!I102)))</f>
        <v/>
      </c>
      <c r="CJ108" s="271" t="str">
        <f ca="true">+IF(OFFSET('Water Data'!$I$29,0,10*ROW('Water Data'!I102))="","",OFFSET('Water Data'!$I$29,0,10*ROW('Water Data'!I102)))</f>
        <v/>
      </c>
      <c r="CK108" s="271" t="str">
        <f ca="true">+IF(OFFSET('Sanitation Data'!$D$28,0,10*ROW('Sanitation Data'!D102))="","",OFFSET('Sanitation Data'!$D$28,0,10*ROW('Sanitation Data'!D102)))</f>
        <v/>
      </c>
      <c r="CL108" s="271" t="str">
        <f ca="true">+IF(OFFSET('Sanitation Data'!$D$29,0,10*ROW('Sanitation Data'!D102))="","",OFFSET('Sanitation Data'!$D$29,0,10*ROW('Sanitation Data'!D102)))</f>
        <v/>
      </c>
      <c r="CM108" s="271" t="str">
        <f ca="true">+IF(OFFSET('Sanitation Data'!$D$30,0,10*ROW('Sanitation Data'!D102))="","",OFFSET('Sanitation Data'!$D$30,0,10*ROW('Sanitation Data'!D102)))</f>
        <v/>
      </c>
      <c r="CN108" s="271" t="str">
        <f ca="true">+IF(OFFSET('Sanitation Data'!$D$31,0,10*ROW('Sanitation Data'!D102))="","",OFFSET('Sanitation Data'!$D$31,0,10*ROW('Sanitation Data'!D102)))</f>
        <v/>
      </c>
      <c r="CO108" s="271" t="str">
        <f ca="true">+IF(OFFSET('Sanitation Data'!$D$32,0,10*ROW('Sanitation Data'!D102))="","",OFFSET('Sanitation Data'!$D$32,0,10*ROW('Sanitation Data'!D102)))</f>
        <v/>
      </c>
      <c r="CP108" s="271" t="str">
        <f ca="true">+IF(OFFSET('Sanitation Data'!$E$28,0,10*ROW('Sanitation Data'!E102))="","",OFFSET('Sanitation Data'!$E$28,0,10*ROW('Sanitation Data'!E102)))</f>
        <v/>
      </c>
      <c r="CQ108" s="271" t="str">
        <f ca="true">+IF(OFFSET('Sanitation Data'!$E$29,0,10*ROW('Sanitation Data'!E102))="","",OFFSET('Sanitation Data'!$E$29,0,10*ROW('Sanitation Data'!E102)))</f>
        <v/>
      </c>
      <c r="CR108" s="271" t="str">
        <f ca="true">+IF(OFFSET('Sanitation Data'!$E$30,0,10*ROW('Sanitation Data'!E102))="","",OFFSET('Sanitation Data'!$E$30,0,10*ROW('Sanitation Data'!E102)))</f>
        <v/>
      </c>
      <c r="CS108" s="271" t="str">
        <f ca="true">+IF(OFFSET('Sanitation Data'!$E$31,0,10*ROW('Sanitation Data'!E102))="","",OFFSET('Sanitation Data'!$E$31,0,10*ROW('Sanitation Data'!E102)))</f>
        <v/>
      </c>
      <c r="CT108" s="271" t="str">
        <f ca="true">+IF(OFFSET('Sanitation Data'!$E$32,0,10*ROW('Sanitation Data'!E102))="","",OFFSET('Sanitation Data'!$E$32,0,10*ROW('Sanitation Data'!E102)))</f>
        <v/>
      </c>
      <c r="CU108" s="271" t="str">
        <f ca="true">+IF(OFFSET('Sanitation Data'!$F$28,0,10*ROW('Sanitation Data'!F102))="","",OFFSET('Sanitation Data'!$F$28,0,10*ROW('Sanitation Data'!F102)))</f>
        <v/>
      </c>
      <c r="CV108" s="271" t="str">
        <f ca="true">+IF(OFFSET('Sanitation Data'!$F$29,0,10*ROW('Sanitation Data'!F102))="","",OFFSET('Sanitation Data'!$F$29,0,10*ROW('Sanitation Data'!F102)))</f>
        <v/>
      </c>
      <c r="CW108" s="271" t="str">
        <f ca="true">+IF(OFFSET('Sanitation Data'!$F$30,0,10*ROW('Sanitation Data'!F102))="","",OFFSET('Sanitation Data'!$F$30,0,10*ROW('Sanitation Data'!F102)))</f>
        <v/>
      </c>
      <c r="CX108" s="271" t="str">
        <f ca="true">+IF(OFFSET('Sanitation Data'!$F$31,0,10*ROW('Sanitation Data'!F102))="","",OFFSET('Sanitation Data'!$F$31,0,10*ROW('Sanitation Data'!F102)))</f>
        <v/>
      </c>
      <c r="CY108" s="271" t="str">
        <f ca="true">+IF(OFFSET('Sanitation Data'!$F$32,0,10*ROW('Sanitation Data'!F102))="","",OFFSET('Sanitation Data'!$F$32,0,10*ROW('Sanitation Data'!F102)))</f>
        <v/>
      </c>
      <c r="CZ108" s="271" t="str">
        <f ca="true">+IF(OFFSET('Sanitation Data'!$G$28,0,10*ROW('Sanitation Data'!G102))="","",OFFSET('Sanitation Data'!$G$28,0,10*ROW('Sanitation Data'!G102)))</f>
        <v/>
      </c>
      <c r="DA108" s="271" t="str">
        <f ca="true">+IF(OFFSET('Sanitation Data'!$G$29,0,10*ROW('Sanitation Data'!G102))="","",OFFSET('Sanitation Data'!$G$29,0,10*ROW('Sanitation Data'!G102)))</f>
        <v/>
      </c>
      <c r="DB108" s="271" t="str">
        <f ca="true">+IF(OFFSET('Sanitation Data'!$G$30,0,10*ROW('Sanitation Data'!G102))="","",OFFSET('Sanitation Data'!$G$30,0,10*ROW('Sanitation Data'!G102)))</f>
        <v/>
      </c>
      <c r="DC108" s="271" t="str">
        <f ca="true">+IF(OFFSET('Sanitation Data'!$G$31,0,10*ROW('Sanitation Data'!G102))="","",OFFSET('Sanitation Data'!$G$31,0,10*ROW('Sanitation Data'!G102)))</f>
        <v/>
      </c>
      <c r="DD108" s="271" t="str">
        <f ca="true">+IF(OFFSET('Sanitation Data'!$G$32,0,10*ROW('Sanitation Data'!G102))="","",OFFSET('Sanitation Data'!$G$32,0,10*ROW('Sanitation Data'!G102)))</f>
        <v/>
      </c>
      <c r="DE108" s="271" t="str">
        <f ca="true">+IF(OFFSET('Sanitation Data'!$H$28,0,10*ROW('Sanitation Data'!H102))="","",OFFSET('Sanitation Data'!$H$28,0,10*ROW('Sanitation Data'!H102)))</f>
        <v/>
      </c>
      <c r="DF108" s="271" t="str">
        <f ca="true">+IF(OFFSET('Sanitation Data'!$H$29,0,10*ROW('Sanitation Data'!H102))="","",OFFSET('Sanitation Data'!$H$29,0,10*ROW('Sanitation Data'!H102)))</f>
        <v/>
      </c>
      <c r="DG108" s="271" t="str">
        <f ca="true">+IF(OFFSET('Sanitation Data'!$H$30,0,10*ROW('Sanitation Data'!H102))="","",OFFSET('Sanitation Data'!$H$30,0,10*ROW('Sanitation Data'!H102)))</f>
        <v/>
      </c>
      <c r="DH108" s="271" t="str">
        <f ca="true">+IF(OFFSET('Sanitation Data'!$H$31,0,10*ROW('Sanitation Data'!H102))="","",OFFSET('Sanitation Data'!$H$31,0,10*ROW('Sanitation Data'!H102)))</f>
        <v/>
      </c>
      <c r="DI108" s="271" t="str">
        <f ca="true">+IF(OFFSET('Sanitation Data'!$H$32,0,10*ROW('Sanitation Data'!H102))="","",OFFSET('Sanitation Data'!$H$32,0,10*ROW('Sanitation Data'!H102)))</f>
        <v/>
      </c>
      <c r="DJ108" s="271" t="str">
        <f ca="true">+IF(OFFSET('Sanitation Data'!$I$28,0,10*ROW('Sanitation Data'!I102))="","",OFFSET('Sanitation Data'!$I$28,0,10*ROW('Sanitation Data'!I102)))</f>
        <v/>
      </c>
      <c r="DK108" s="271" t="str">
        <f ca="true">+IF(OFFSET('Sanitation Data'!$I$29,0,10*ROW('Sanitation Data'!I102))="","",OFFSET('Sanitation Data'!$I$29,0,10*ROW('Sanitation Data'!I102)))</f>
        <v/>
      </c>
      <c r="DL108" s="271" t="str">
        <f ca="true">+IF(OFFSET('Sanitation Data'!$I$30,0,10*ROW('Sanitation Data'!I102))="","",OFFSET('Sanitation Data'!$I$30,0,10*ROW('Sanitation Data'!I102)))</f>
        <v/>
      </c>
      <c r="DM108" s="271" t="str">
        <f ca="true">+IF(OFFSET('Sanitation Data'!$I$31,0,10*ROW('Sanitation Data'!I102))="","",OFFSET('Sanitation Data'!$I$31,0,10*ROW('Sanitation Data'!I102)))</f>
        <v/>
      </c>
      <c r="DN108" s="271" t="str">
        <f ca="true">+IF(OFFSET('Sanitation Data'!$I$32,0,10*ROW('Sanitation Data'!I102))="","",OFFSET('Sanitation Data'!$I$32,0,10*ROW('Sanitation Data'!I102)))</f>
        <v/>
      </c>
      <c r="DO108" s="271" t="str">
        <f ca="true">+IF(OFFSET('Hygiene Data'!$D$11,0,10*ROW('Hygiene Data'!D102))="","",OFFSET('Hygiene Data'!$D$11,0,10*ROW('Hygiene Data'!D102)))</f>
        <v/>
      </c>
      <c r="DP108" s="271" t="str">
        <f ca="true">+IF(OFFSET('Hygiene Data'!$D$12,0,10*ROW('Hygiene Data'!D102))="","",OFFSET('Hygiene Data'!$D$12,0,10*ROW('Hygiene Data'!D102)))</f>
        <v/>
      </c>
      <c r="DQ108" s="271" t="str">
        <f ca="true">+IF(OFFSET('Hygiene Data'!$D$13,0,10*ROW('Hygiene Data'!D102))="","",OFFSET('Hygiene Data'!$D$13,0,10*ROW('Hygiene Data'!D102)))</f>
        <v/>
      </c>
      <c r="DR108" s="271" t="str">
        <f ca="true">+IF(OFFSET('Hygiene Data'!$E$11,0,10*ROW('Hygiene Data'!E102))="","",OFFSET('Hygiene Data'!$E$11,0,10*ROW('Hygiene Data'!E102)))</f>
        <v/>
      </c>
      <c r="DS108" s="271" t="str">
        <f ca="true">+IF(OFFSET('Hygiene Data'!$E$12,0,10*ROW('Hygiene Data'!E102))="","",OFFSET('Hygiene Data'!$E$12,0,10*ROW('Hygiene Data'!E102)))</f>
        <v/>
      </c>
      <c r="DT108" s="271" t="str">
        <f ca="true">+IF(OFFSET('Hygiene Data'!$E$13,0,10*ROW('Hygiene Data'!E102))="","",OFFSET('Hygiene Data'!$E$13,0,10*ROW('Hygiene Data'!E102)))</f>
        <v/>
      </c>
      <c r="DU108" s="271" t="str">
        <f ca="true">+IF(OFFSET('Hygiene Data'!$F$11,0,10*ROW('Hygiene Data'!F102))="","",OFFSET('Hygiene Data'!$F$11,0,10*ROW('Hygiene Data'!F102)))</f>
        <v/>
      </c>
      <c r="DV108" s="271" t="str">
        <f ca="true">+IF(OFFSET('Hygiene Data'!$F$12,0,10*ROW('Hygiene Data'!F102))="","",OFFSET('Hygiene Data'!$F$12,0,10*ROW('Hygiene Data'!F102)))</f>
        <v/>
      </c>
      <c r="DW108" s="271" t="str">
        <f ca="true">+IF(OFFSET('Hygiene Data'!$F$13,0,10*ROW('Hygiene Data'!F102))="","",OFFSET('Hygiene Data'!$F$13,0,10*ROW('Hygiene Data'!F102)))</f>
        <v/>
      </c>
      <c r="DX108" s="271" t="str">
        <f ca="true">+IF(OFFSET('Hygiene Data'!$G$11,0,10*ROW('Hygiene Data'!G102))="","",OFFSET('Hygiene Data'!$G$11,0,10*ROW('Hygiene Data'!G102)))</f>
        <v/>
      </c>
      <c r="DY108" s="271" t="str">
        <f ca="true">+IF(OFFSET('Hygiene Data'!$G$12,0,10*ROW('Hygiene Data'!G102))="","",OFFSET('Hygiene Data'!$G$12,0,10*ROW('Hygiene Data'!G102)))</f>
        <v/>
      </c>
      <c r="DZ108" s="271" t="str">
        <f ca="true">+IF(OFFSET('Hygiene Data'!$G$13,0,10*ROW('Hygiene Data'!G102))="","",OFFSET('Hygiene Data'!$G$13,0,10*ROW('Hygiene Data'!G102)))</f>
        <v/>
      </c>
      <c r="EA108" s="271" t="str">
        <f ca="true">+IF(OFFSET('Hygiene Data'!$H$11,0,10*ROW('Hygiene Data'!H102))="","",OFFSET('Hygiene Data'!$H$11,0,10*ROW('Hygiene Data'!H102)))</f>
        <v/>
      </c>
      <c r="EB108" s="271" t="str">
        <f ca="true">+IF(OFFSET('Hygiene Data'!$H$12,0,10*ROW('Hygiene Data'!H102))="","",OFFSET('Hygiene Data'!$H$12,0,10*ROW('Hygiene Data'!H102)))</f>
        <v/>
      </c>
      <c r="EC108" s="271" t="str">
        <f ca="true">+IF(OFFSET('Hygiene Data'!$H$13,0,10*ROW('Hygiene Data'!H102))="","",OFFSET('Hygiene Data'!$H$13,0,10*ROW('Hygiene Data'!H102)))</f>
        <v/>
      </c>
      <c r="ED108" s="271" t="str">
        <f ca="true">+IF(OFFSET('Hygiene Data'!$I$11,0,10*ROW('Hygiene Data'!I102))="","",OFFSET('Hygiene Data'!$I$11,0,10*ROW('Hygiene Data'!I102)))</f>
        <v/>
      </c>
      <c r="EE108" s="271" t="str">
        <f ca="true">+IF(OFFSET('Hygiene Data'!$I$12,0,10*ROW('Hygiene Data'!I102))="","",OFFSET('Hygiene Data'!$I$12,0,10*ROW('Hygiene Data'!I102)))</f>
        <v/>
      </c>
      <c r="EF108" s="271" t="str">
        <f ca="true">+IF(OFFSET('Hygiene Data'!$I$13,0,10*ROW('Hygiene Data'!I102))="","",OFFSET('Hygiene Data'!$I$13,0,10*ROW('Hygiene Data'!I102)))</f>
        <v/>
      </c>
    </row>
    <row xmlns:x14ac="http://schemas.microsoft.com/office/spreadsheetml/2009/9/ac" r="109" x14ac:dyDescent="0.2">
      <c r="A109" s="35" t="str">
        <f ca="true">+IF(OFFSET('Water Data'!$B$2,0,10*ROW('Water Data'!E103))="","",OFFSET('Water Data'!$B$2,0,10*ROW('Water Data'!E103)))</f>
        <v/>
      </c>
      <c r="B109" s="35" t="str">
        <f ca="true">+IF(OFFSET('Water Data'!$C$2,0,10*ROW('Water Data'!F103))="","",OFFSET('Water Data'!$C$2,0,10*ROW('Water Data'!F103)))</f>
        <v/>
      </c>
      <c r="C109" s="327" t="str">
        <f t="shared" ca="true" si="1"/>
        <v/>
      </c>
      <c r="D109" s="91"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1"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1"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1"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1"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1"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1"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1"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1"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1"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1"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1"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1"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1"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1"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1"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1"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1"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2"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2"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2"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2"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2"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2"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2"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2"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2"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2"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2"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2"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2"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2"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2"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2"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2"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2"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2"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2"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2"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2"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2"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2"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2"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2"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2"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2"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2"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2"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3"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3"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3"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3"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3"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3"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3"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3"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3"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3"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3"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3"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3"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3"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3"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3"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3"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3"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1"/>
      <c r="BS109" s="271" t="str">
        <f ca="true">+IF(OFFSET('Water Data'!$D$27,0,10*ROW('Water Data'!D103))="","",OFFSET('Water Data'!$D$27,0,10*ROW('Water Data'!D103)))</f>
        <v/>
      </c>
      <c r="BT109" s="271" t="str">
        <f ca="true">+IF(OFFSET('Water Data'!$D$28,0,10*ROW('Water Data'!D103))="","",OFFSET('Water Data'!$D$28,0,10*ROW('Water Data'!D103)))</f>
        <v/>
      </c>
      <c r="BU109" s="271" t="str">
        <f ca="true">+IF(OFFSET('Water Data'!$D$29,0,10*ROW('Water Data'!D103))="","",OFFSET('Water Data'!$D$29,0,10*ROW('Water Data'!D103)))</f>
        <v/>
      </c>
      <c r="BV109" s="271" t="str">
        <f ca="true">+IF(OFFSET('Water Data'!$E$27,0,10*ROW('Water Data'!E103))="","",OFFSET('Water Data'!$E$27,0,10*ROW('Water Data'!E103)))</f>
        <v/>
      </c>
      <c r="BW109" s="271" t="str">
        <f ca="true">+IF(OFFSET('Water Data'!$E$28,0,10*ROW('Water Data'!E103))="","",OFFSET('Water Data'!$E$28,0,10*ROW('Water Data'!E103)))</f>
        <v/>
      </c>
      <c r="BX109" s="271" t="str">
        <f ca="true">+IF(OFFSET('Water Data'!$E$29,0,10*ROW('Water Data'!E103))="","",OFFSET('Water Data'!$E$29,0,10*ROW('Water Data'!E103)))</f>
        <v/>
      </c>
      <c r="BY109" s="271" t="str">
        <f ca="true">+IF(OFFSET('Water Data'!$F$27,0,10*ROW('Water Data'!F103))="","",OFFSET('Water Data'!$F$27,0,10*ROW('Water Data'!F103)))</f>
        <v/>
      </c>
      <c r="BZ109" s="271" t="str">
        <f ca="true">+IF(OFFSET('Water Data'!$F$28,0,10*ROW('Water Data'!F103))="","",OFFSET('Water Data'!$F$28,0,10*ROW('Water Data'!F103)))</f>
        <v/>
      </c>
      <c r="CA109" s="271" t="str">
        <f ca="true">+IF(OFFSET('Water Data'!$F$29,0,10*ROW('Water Data'!F103))="","",OFFSET('Water Data'!$F$29,0,10*ROW('Water Data'!F103)))</f>
        <v/>
      </c>
      <c r="CB109" s="271" t="str">
        <f ca="true">+IF(OFFSET('Water Data'!$G$27,0,10*ROW('Water Data'!G103))="","",OFFSET('Water Data'!$G$27,0,10*ROW('Water Data'!G103)))</f>
        <v/>
      </c>
      <c r="CC109" s="271" t="str">
        <f ca="true">+IF(OFFSET('Water Data'!$G$28,0,10*ROW('Water Data'!G103))="","",OFFSET('Water Data'!$G$28,0,10*ROW('Water Data'!G103)))</f>
        <v/>
      </c>
      <c r="CD109" s="271" t="str">
        <f ca="true">+IF(OFFSET('Water Data'!$G$29,0,10*ROW('Water Data'!G103))="","",OFFSET('Water Data'!$G$29,0,10*ROW('Water Data'!G103)))</f>
        <v/>
      </c>
      <c r="CE109" s="271" t="str">
        <f ca="true">+IF(OFFSET('Water Data'!$H$27,0,10*ROW('Water Data'!H103))="","",OFFSET('Water Data'!$H$27,0,10*ROW('Water Data'!H103)))</f>
        <v/>
      </c>
      <c r="CF109" s="271" t="str">
        <f ca="true">+IF(OFFSET('Water Data'!$H$28,0,10*ROW('Water Data'!H103))="","",OFFSET('Water Data'!$H$28,0,10*ROW('Water Data'!H103)))</f>
        <v/>
      </c>
      <c r="CG109" s="271" t="str">
        <f ca="true">+IF(OFFSET('Water Data'!$H$29,0,10*ROW('Water Data'!H103))="","",OFFSET('Water Data'!$H$29,0,10*ROW('Water Data'!H103)))</f>
        <v/>
      </c>
      <c r="CH109" s="271" t="str">
        <f ca="true">+IF(OFFSET('Water Data'!$I$27,0,10*ROW('Water Data'!I103))="","",OFFSET('Water Data'!$I$27,0,10*ROW('Water Data'!I103)))</f>
        <v/>
      </c>
      <c r="CI109" s="271" t="str">
        <f ca="true">+IF(OFFSET('Water Data'!$I$28,0,10*ROW('Water Data'!I103))="","",OFFSET('Water Data'!$I$28,0,10*ROW('Water Data'!I103)))</f>
        <v/>
      </c>
      <c r="CJ109" s="271" t="str">
        <f ca="true">+IF(OFFSET('Water Data'!$I$29,0,10*ROW('Water Data'!I103))="","",OFFSET('Water Data'!$I$29,0,10*ROW('Water Data'!I103)))</f>
        <v/>
      </c>
      <c r="CK109" s="271" t="str">
        <f ca="true">+IF(OFFSET('Sanitation Data'!$D$28,0,10*ROW('Sanitation Data'!D103))="","",OFFSET('Sanitation Data'!$D$28,0,10*ROW('Sanitation Data'!D103)))</f>
        <v/>
      </c>
      <c r="CL109" s="271" t="str">
        <f ca="true">+IF(OFFSET('Sanitation Data'!$D$29,0,10*ROW('Sanitation Data'!D103))="","",OFFSET('Sanitation Data'!$D$29,0,10*ROW('Sanitation Data'!D103)))</f>
        <v/>
      </c>
      <c r="CM109" s="271" t="str">
        <f ca="true">+IF(OFFSET('Sanitation Data'!$D$30,0,10*ROW('Sanitation Data'!D103))="","",OFFSET('Sanitation Data'!$D$30,0,10*ROW('Sanitation Data'!D103)))</f>
        <v/>
      </c>
      <c r="CN109" s="271" t="str">
        <f ca="true">+IF(OFFSET('Sanitation Data'!$D$31,0,10*ROW('Sanitation Data'!D103))="","",OFFSET('Sanitation Data'!$D$31,0,10*ROW('Sanitation Data'!D103)))</f>
        <v/>
      </c>
      <c r="CO109" s="271" t="str">
        <f ca="true">+IF(OFFSET('Sanitation Data'!$D$32,0,10*ROW('Sanitation Data'!D103))="","",OFFSET('Sanitation Data'!$D$32,0,10*ROW('Sanitation Data'!D103)))</f>
        <v/>
      </c>
      <c r="CP109" s="271" t="str">
        <f ca="true">+IF(OFFSET('Sanitation Data'!$E$28,0,10*ROW('Sanitation Data'!E103))="","",OFFSET('Sanitation Data'!$E$28,0,10*ROW('Sanitation Data'!E103)))</f>
        <v/>
      </c>
      <c r="CQ109" s="271" t="str">
        <f ca="true">+IF(OFFSET('Sanitation Data'!$E$29,0,10*ROW('Sanitation Data'!E103))="","",OFFSET('Sanitation Data'!$E$29,0,10*ROW('Sanitation Data'!E103)))</f>
        <v/>
      </c>
      <c r="CR109" s="271" t="str">
        <f ca="true">+IF(OFFSET('Sanitation Data'!$E$30,0,10*ROW('Sanitation Data'!E103))="","",OFFSET('Sanitation Data'!$E$30,0,10*ROW('Sanitation Data'!E103)))</f>
        <v/>
      </c>
      <c r="CS109" s="271" t="str">
        <f ca="true">+IF(OFFSET('Sanitation Data'!$E$31,0,10*ROW('Sanitation Data'!E103))="","",OFFSET('Sanitation Data'!$E$31,0,10*ROW('Sanitation Data'!E103)))</f>
        <v/>
      </c>
      <c r="CT109" s="271" t="str">
        <f ca="true">+IF(OFFSET('Sanitation Data'!$E$32,0,10*ROW('Sanitation Data'!E103))="","",OFFSET('Sanitation Data'!$E$32,0,10*ROW('Sanitation Data'!E103)))</f>
        <v/>
      </c>
      <c r="CU109" s="271" t="str">
        <f ca="true">+IF(OFFSET('Sanitation Data'!$F$28,0,10*ROW('Sanitation Data'!F103))="","",OFFSET('Sanitation Data'!$F$28,0,10*ROW('Sanitation Data'!F103)))</f>
        <v/>
      </c>
      <c r="CV109" s="271" t="str">
        <f ca="true">+IF(OFFSET('Sanitation Data'!$F$29,0,10*ROW('Sanitation Data'!F103))="","",OFFSET('Sanitation Data'!$F$29,0,10*ROW('Sanitation Data'!F103)))</f>
        <v/>
      </c>
      <c r="CW109" s="271" t="str">
        <f ca="true">+IF(OFFSET('Sanitation Data'!$F$30,0,10*ROW('Sanitation Data'!F103))="","",OFFSET('Sanitation Data'!$F$30,0,10*ROW('Sanitation Data'!F103)))</f>
        <v/>
      </c>
      <c r="CX109" s="271" t="str">
        <f ca="true">+IF(OFFSET('Sanitation Data'!$F$31,0,10*ROW('Sanitation Data'!F103))="","",OFFSET('Sanitation Data'!$F$31,0,10*ROW('Sanitation Data'!F103)))</f>
        <v/>
      </c>
      <c r="CY109" s="271" t="str">
        <f ca="true">+IF(OFFSET('Sanitation Data'!$F$32,0,10*ROW('Sanitation Data'!F103))="","",OFFSET('Sanitation Data'!$F$32,0,10*ROW('Sanitation Data'!F103)))</f>
        <v/>
      </c>
      <c r="CZ109" s="271" t="str">
        <f ca="true">+IF(OFFSET('Sanitation Data'!$G$28,0,10*ROW('Sanitation Data'!G103))="","",OFFSET('Sanitation Data'!$G$28,0,10*ROW('Sanitation Data'!G103)))</f>
        <v/>
      </c>
      <c r="DA109" s="271" t="str">
        <f ca="true">+IF(OFFSET('Sanitation Data'!$G$29,0,10*ROW('Sanitation Data'!G103))="","",OFFSET('Sanitation Data'!$G$29,0,10*ROW('Sanitation Data'!G103)))</f>
        <v/>
      </c>
      <c r="DB109" s="271" t="str">
        <f ca="true">+IF(OFFSET('Sanitation Data'!$G$30,0,10*ROW('Sanitation Data'!G103))="","",OFFSET('Sanitation Data'!$G$30,0,10*ROW('Sanitation Data'!G103)))</f>
        <v/>
      </c>
      <c r="DC109" s="271" t="str">
        <f ca="true">+IF(OFFSET('Sanitation Data'!$G$31,0,10*ROW('Sanitation Data'!G103))="","",OFFSET('Sanitation Data'!$G$31,0,10*ROW('Sanitation Data'!G103)))</f>
        <v/>
      </c>
      <c r="DD109" s="271" t="str">
        <f ca="true">+IF(OFFSET('Sanitation Data'!$G$32,0,10*ROW('Sanitation Data'!G103))="","",OFFSET('Sanitation Data'!$G$32,0,10*ROW('Sanitation Data'!G103)))</f>
        <v/>
      </c>
      <c r="DE109" s="271" t="str">
        <f ca="true">+IF(OFFSET('Sanitation Data'!$H$28,0,10*ROW('Sanitation Data'!H103))="","",OFFSET('Sanitation Data'!$H$28,0,10*ROW('Sanitation Data'!H103)))</f>
        <v/>
      </c>
      <c r="DF109" s="271" t="str">
        <f ca="true">+IF(OFFSET('Sanitation Data'!$H$29,0,10*ROW('Sanitation Data'!H103))="","",OFFSET('Sanitation Data'!$H$29,0,10*ROW('Sanitation Data'!H103)))</f>
        <v/>
      </c>
      <c r="DG109" s="271" t="str">
        <f ca="true">+IF(OFFSET('Sanitation Data'!$H$30,0,10*ROW('Sanitation Data'!H103))="","",OFFSET('Sanitation Data'!$H$30,0,10*ROW('Sanitation Data'!H103)))</f>
        <v/>
      </c>
      <c r="DH109" s="271" t="str">
        <f ca="true">+IF(OFFSET('Sanitation Data'!$H$31,0,10*ROW('Sanitation Data'!H103))="","",OFFSET('Sanitation Data'!$H$31,0,10*ROW('Sanitation Data'!H103)))</f>
        <v/>
      </c>
      <c r="DI109" s="271" t="str">
        <f ca="true">+IF(OFFSET('Sanitation Data'!$H$32,0,10*ROW('Sanitation Data'!H103))="","",OFFSET('Sanitation Data'!$H$32,0,10*ROW('Sanitation Data'!H103)))</f>
        <v/>
      </c>
      <c r="DJ109" s="271" t="str">
        <f ca="true">+IF(OFFSET('Sanitation Data'!$I$28,0,10*ROW('Sanitation Data'!I103))="","",OFFSET('Sanitation Data'!$I$28,0,10*ROW('Sanitation Data'!I103)))</f>
        <v/>
      </c>
      <c r="DK109" s="271" t="str">
        <f ca="true">+IF(OFFSET('Sanitation Data'!$I$29,0,10*ROW('Sanitation Data'!I103))="","",OFFSET('Sanitation Data'!$I$29,0,10*ROW('Sanitation Data'!I103)))</f>
        <v/>
      </c>
      <c r="DL109" s="271" t="str">
        <f ca="true">+IF(OFFSET('Sanitation Data'!$I$30,0,10*ROW('Sanitation Data'!I103))="","",OFFSET('Sanitation Data'!$I$30,0,10*ROW('Sanitation Data'!I103)))</f>
        <v/>
      </c>
      <c r="DM109" s="271" t="str">
        <f ca="true">+IF(OFFSET('Sanitation Data'!$I$31,0,10*ROW('Sanitation Data'!I103))="","",OFFSET('Sanitation Data'!$I$31,0,10*ROW('Sanitation Data'!I103)))</f>
        <v/>
      </c>
      <c r="DN109" s="271" t="str">
        <f ca="true">+IF(OFFSET('Sanitation Data'!$I$32,0,10*ROW('Sanitation Data'!I103))="","",OFFSET('Sanitation Data'!$I$32,0,10*ROW('Sanitation Data'!I103)))</f>
        <v/>
      </c>
      <c r="DO109" s="271" t="str">
        <f ca="true">+IF(OFFSET('Hygiene Data'!$D$11,0,10*ROW('Hygiene Data'!D103))="","",OFFSET('Hygiene Data'!$D$11,0,10*ROW('Hygiene Data'!D103)))</f>
        <v/>
      </c>
      <c r="DP109" s="271" t="str">
        <f ca="true">+IF(OFFSET('Hygiene Data'!$D$12,0,10*ROW('Hygiene Data'!D103))="","",OFFSET('Hygiene Data'!$D$12,0,10*ROW('Hygiene Data'!D103)))</f>
        <v/>
      </c>
      <c r="DQ109" s="271" t="str">
        <f ca="true">+IF(OFFSET('Hygiene Data'!$D$13,0,10*ROW('Hygiene Data'!D103))="","",OFFSET('Hygiene Data'!$D$13,0,10*ROW('Hygiene Data'!D103)))</f>
        <v/>
      </c>
      <c r="DR109" s="271" t="str">
        <f ca="true">+IF(OFFSET('Hygiene Data'!$E$11,0,10*ROW('Hygiene Data'!E103))="","",OFFSET('Hygiene Data'!$E$11,0,10*ROW('Hygiene Data'!E103)))</f>
        <v/>
      </c>
      <c r="DS109" s="271" t="str">
        <f ca="true">+IF(OFFSET('Hygiene Data'!$E$12,0,10*ROW('Hygiene Data'!E103))="","",OFFSET('Hygiene Data'!$E$12,0,10*ROW('Hygiene Data'!E103)))</f>
        <v/>
      </c>
      <c r="DT109" s="271" t="str">
        <f ca="true">+IF(OFFSET('Hygiene Data'!$E$13,0,10*ROW('Hygiene Data'!E103))="","",OFFSET('Hygiene Data'!$E$13,0,10*ROW('Hygiene Data'!E103)))</f>
        <v/>
      </c>
      <c r="DU109" s="271" t="str">
        <f ca="true">+IF(OFFSET('Hygiene Data'!$F$11,0,10*ROW('Hygiene Data'!F103))="","",OFFSET('Hygiene Data'!$F$11,0,10*ROW('Hygiene Data'!F103)))</f>
        <v/>
      </c>
      <c r="DV109" s="271" t="str">
        <f ca="true">+IF(OFFSET('Hygiene Data'!$F$12,0,10*ROW('Hygiene Data'!F103))="","",OFFSET('Hygiene Data'!$F$12,0,10*ROW('Hygiene Data'!F103)))</f>
        <v/>
      </c>
      <c r="DW109" s="271" t="str">
        <f ca="true">+IF(OFFSET('Hygiene Data'!$F$13,0,10*ROW('Hygiene Data'!F103))="","",OFFSET('Hygiene Data'!$F$13,0,10*ROW('Hygiene Data'!F103)))</f>
        <v/>
      </c>
      <c r="DX109" s="271" t="str">
        <f ca="true">+IF(OFFSET('Hygiene Data'!$G$11,0,10*ROW('Hygiene Data'!G103))="","",OFFSET('Hygiene Data'!$G$11,0,10*ROW('Hygiene Data'!G103)))</f>
        <v/>
      </c>
      <c r="DY109" s="271" t="str">
        <f ca="true">+IF(OFFSET('Hygiene Data'!$G$12,0,10*ROW('Hygiene Data'!G103))="","",OFFSET('Hygiene Data'!$G$12,0,10*ROW('Hygiene Data'!G103)))</f>
        <v/>
      </c>
      <c r="DZ109" s="271" t="str">
        <f ca="true">+IF(OFFSET('Hygiene Data'!$G$13,0,10*ROW('Hygiene Data'!G103))="","",OFFSET('Hygiene Data'!$G$13,0,10*ROW('Hygiene Data'!G103)))</f>
        <v/>
      </c>
      <c r="EA109" s="271" t="str">
        <f ca="true">+IF(OFFSET('Hygiene Data'!$H$11,0,10*ROW('Hygiene Data'!H103))="","",OFFSET('Hygiene Data'!$H$11,0,10*ROW('Hygiene Data'!H103)))</f>
        <v/>
      </c>
      <c r="EB109" s="271" t="str">
        <f ca="true">+IF(OFFSET('Hygiene Data'!$H$12,0,10*ROW('Hygiene Data'!H103))="","",OFFSET('Hygiene Data'!$H$12,0,10*ROW('Hygiene Data'!H103)))</f>
        <v/>
      </c>
      <c r="EC109" s="271" t="str">
        <f ca="true">+IF(OFFSET('Hygiene Data'!$H$13,0,10*ROW('Hygiene Data'!H103))="","",OFFSET('Hygiene Data'!$H$13,0,10*ROW('Hygiene Data'!H103)))</f>
        <v/>
      </c>
      <c r="ED109" s="271" t="str">
        <f ca="true">+IF(OFFSET('Hygiene Data'!$I$11,0,10*ROW('Hygiene Data'!I103))="","",OFFSET('Hygiene Data'!$I$11,0,10*ROW('Hygiene Data'!I103)))</f>
        <v/>
      </c>
      <c r="EE109" s="271" t="str">
        <f ca="true">+IF(OFFSET('Hygiene Data'!$I$12,0,10*ROW('Hygiene Data'!I103))="","",OFFSET('Hygiene Data'!$I$12,0,10*ROW('Hygiene Data'!I103)))</f>
        <v/>
      </c>
      <c r="EF109" s="271" t="str">
        <f ca="true">+IF(OFFSET('Hygiene Data'!$I$13,0,10*ROW('Hygiene Data'!I103))="","",OFFSET('Hygiene Data'!$I$13,0,10*ROW('Hygiene Data'!I103)))</f>
        <v/>
      </c>
    </row>
    <row xmlns:x14ac="http://schemas.microsoft.com/office/spreadsheetml/2009/9/ac" r="110" x14ac:dyDescent="0.2">
      <c r="A110" s="35" t="str">
        <f ca="true">+IF(OFFSET('Water Data'!$B$2,0,10*ROW('Water Data'!E104))="","",OFFSET('Water Data'!$B$2,0,10*ROW('Water Data'!E104)))</f>
        <v/>
      </c>
      <c r="B110" s="35" t="str">
        <f ca="true">+IF(OFFSET('Water Data'!$C$2,0,10*ROW('Water Data'!F104))="","",OFFSET('Water Data'!$C$2,0,10*ROW('Water Data'!F104)))</f>
        <v/>
      </c>
      <c r="C110" s="327" t="str">
        <f t="shared" ca="true" si="1"/>
        <v/>
      </c>
      <c r="D110" s="91"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1"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1"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1"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1"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1"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1"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1"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1"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1"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1"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1"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1"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1"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1"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1"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1"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1"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2"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2"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2"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2"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2"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2"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2"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2"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2"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2"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2"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2"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2"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2"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2"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2"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2"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2"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2"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2"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2"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2"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2"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2"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2"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2"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2"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2"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2"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2"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3"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3"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3"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3"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3"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3"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3"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3"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3"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3"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3"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3"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3"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3"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3"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3"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3"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3"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1"/>
      <c r="BS110" s="271" t="str">
        <f ca="true">+IF(OFFSET('Water Data'!$D$27,0,10*ROW('Water Data'!D104))="","",OFFSET('Water Data'!$D$27,0,10*ROW('Water Data'!D104)))</f>
        <v/>
      </c>
      <c r="BT110" s="271" t="str">
        <f ca="true">+IF(OFFSET('Water Data'!$D$28,0,10*ROW('Water Data'!D104))="","",OFFSET('Water Data'!$D$28,0,10*ROW('Water Data'!D104)))</f>
        <v/>
      </c>
      <c r="BU110" s="271" t="str">
        <f ca="true">+IF(OFFSET('Water Data'!$D$29,0,10*ROW('Water Data'!D104))="","",OFFSET('Water Data'!$D$29,0,10*ROW('Water Data'!D104)))</f>
        <v/>
      </c>
      <c r="BV110" s="271" t="str">
        <f ca="true">+IF(OFFSET('Water Data'!$E$27,0,10*ROW('Water Data'!E104))="","",OFFSET('Water Data'!$E$27,0,10*ROW('Water Data'!E104)))</f>
        <v/>
      </c>
      <c r="BW110" s="271" t="str">
        <f ca="true">+IF(OFFSET('Water Data'!$E$28,0,10*ROW('Water Data'!E104))="","",OFFSET('Water Data'!$E$28,0,10*ROW('Water Data'!E104)))</f>
        <v/>
      </c>
      <c r="BX110" s="271" t="str">
        <f ca="true">+IF(OFFSET('Water Data'!$E$29,0,10*ROW('Water Data'!E104))="","",OFFSET('Water Data'!$E$29,0,10*ROW('Water Data'!E104)))</f>
        <v/>
      </c>
      <c r="BY110" s="271" t="str">
        <f ca="true">+IF(OFFSET('Water Data'!$F$27,0,10*ROW('Water Data'!F104))="","",OFFSET('Water Data'!$F$27,0,10*ROW('Water Data'!F104)))</f>
        <v/>
      </c>
      <c r="BZ110" s="271" t="str">
        <f ca="true">+IF(OFFSET('Water Data'!$F$28,0,10*ROW('Water Data'!F104))="","",OFFSET('Water Data'!$F$28,0,10*ROW('Water Data'!F104)))</f>
        <v/>
      </c>
      <c r="CA110" s="271" t="str">
        <f ca="true">+IF(OFFSET('Water Data'!$F$29,0,10*ROW('Water Data'!F104))="","",OFFSET('Water Data'!$F$29,0,10*ROW('Water Data'!F104)))</f>
        <v/>
      </c>
      <c r="CB110" s="271" t="str">
        <f ca="true">+IF(OFFSET('Water Data'!$G$27,0,10*ROW('Water Data'!G104))="","",OFFSET('Water Data'!$G$27,0,10*ROW('Water Data'!G104)))</f>
        <v/>
      </c>
      <c r="CC110" s="271" t="str">
        <f ca="true">+IF(OFFSET('Water Data'!$G$28,0,10*ROW('Water Data'!G104))="","",OFFSET('Water Data'!$G$28,0,10*ROW('Water Data'!G104)))</f>
        <v/>
      </c>
      <c r="CD110" s="271" t="str">
        <f ca="true">+IF(OFFSET('Water Data'!$G$29,0,10*ROW('Water Data'!G104))="","",OFFSET('Water Data'!$G$29,0,10*ROW('Water Data'!G104)))</f>
        <v/>
      </c>
      <c r="CE110" s="271" t="str">
        <f ca="true">+IF(OFFSET('Water Data'!$H$27,0,10*ROW('Water Data'!H104))="","",OFFSET('Water Data'!$H$27,0,10*ROW('Water Data'!H104)))</f>
        <v/>
      </c>
      <c r="CF110" s="271" t="str">
        <f ca="true">+IF(OFFSET('Water Data'!$H$28,0,10*ROW('Water Data'!H104))="","",OFFSET('Water Data'!$H$28,0,10*ROW('Water Data'!H104)))</f>
        <v/>
      </c>
      <c r="CG110" s="271" t="str">
        <f ca="true">+IF(OFFSET('Water Data'!$H$29,0,10*ROW('Water Data'!H104))="","",OFFSET('Water Data'!$H$29,0,10*ROW('Water Data'!H104)))</f>
        <v/>
      </c>
      <c r="CH110" s="271" t="str">
        <f ca="true">+IF(OFFSET('Water Data'!$I$27,0,10*ROW('Water Data'!I104))="","",OFFSET('Water Data'!$I$27,0,10*ROW('Water Data'!I104)))</f>
        <v/>
      </c>
      <c r="CI110" s="271" t="str">
        <f ca="true">+IF(OFFSET('Water Data'!$I$28,0,10*ROW('Water Data'!I104))="","",OFFSET('Water Data'!$I$28,0,10*ROW('Water Data'!I104)))</f>
        <v/>
      </c>
      <c r="CJ110" s="271" t="str">
        <f ca="true">+IF(OFFSET('Water Data'!$I$29,0,10*ROW('Water Data'!I104))="","",OFFSET('Water Data'!$I$29,0,10*ROW('Water Data'!I104)))</f>
        <v/>
      </c>
      <c r="CK110" s="271" t="str">
        <f ca="true">+IF(OFFSET('Sanitation Data'!$D$28,0,10*ROW('Sanitation Data'!D104))="","",OFFSET('Sanitation Data'!$D$28,0,10*ROW('Sanitation Data'!D104)))</f>
        <v/>
      </c>
      <c r="CL110" s="271" t="str">
        <f ca="true">+IF(OFFSET('Sanitation Data'!$D$29,0,10*ROW('Sanitation Data'!D104))="","",OFFSET('Sanitation Data'!$D$29,0,10*ROW('Sanitation Data'!D104)))</f>
        <v/>
      </c>
      <c r="CM110" s="271" t="str">
        <f ca="true">+IF(OFFSET('Sanitation Data'!$D$30,0,10*ROW('Sanitation Data'!D104))="","",OFFSET('Sanitation Data'!$D$30,0,10*ROW('Sanitation Data'!D104)))</f>
        <v/>
      </c>
      <c r="CN110" s="271" t="str">
        <f ca="true">+IF(OFFSET('Sanitation Data'!$D$31,0,10*ROW('Sanitation Data'!D104))="","",OFFSET('Sanitation Data'!$D$31,0,10*ROW('Sanitation Data'!D104)))</f>
        <v/>
      </c>
      <c r="CO110" s="271" t="str">
        <f ca="true">+IF(OFFSET('Sanitation Data'!$D$32,0,10*ROW('Sanitation Data'!D104))="","",OFFSET('Sanitation Data'!$D$32,0,10*ROW('Sanitation Data'!D104)))</f>
        <v/>
      </c>
      <c r="CP110" s="271" t="str">
        <f ca="true">+IF(OFFSET('Sanitation Data'!$E$28,0,10*ROW('Sanitation Data'!E104))="","",OFFSET('Sanitation Data'!$E$28,0,10*ROW('Sanitation Data'!E104)))</f>
        <v/>
      </c>
      <c r="CQ110" s="271" t="str">
        <f ca="true">+IF(OFFSET('Sanitation Data'!$E$29,0,10*ROW('Sanitation Data'!E104))="","",OFFSET('Sanitation Data'!$E$29,0,10*ROW('Sanitation Data'!E104)))</f>
        <v/>
      </c>
      <c r="CR110" s="271" t="str">
        <f ca="true">+IF(OFFSET('Sanitation Data'!$E$30,0,10*ROW('Sanitation Data'!E104))="","",OFFSET('Sanitation Data'!$E$30,0,10*ROW('Sanitation Data'!E104)))</f>
        <v/>
      </c>
      <c r="CS110" s="271" t="str">
        <f ca="true">+IF(OFFSET('Sanitation Data'!$E$31,0,10*ROW('Sanitation Data'!E104))="","",OFFSET('Sanitation Data'!$E$31,0,10*ROW('Sanitation Data'!E104)))</f>
        <v/>
      </c>
      <c r="CT110" s="271" t="str">
        <f ca="true">+IF(OFFSET('Sanitation Data'!$E$32,0,10*ROW('Sanitation Data'!E104))="","",OFFSET('Sanitation Data'!$E$32,0,10*ROW('Sanitation Data'!E104)))</f>
        <v/>
      </c>
      <c r="CU110" s="271" t="str">
        <f ca="true">+IF(OFFSET('Sanitation Data'!$F$28,0,10*ROW('Sanitation Data'!F104))="","",OFFSET('Sanitation Data'!$F$28,0,10*ROW('Sanitation Data'!F104)))</f>
        <v/>
      </c>
      <c r="CV110" s="271" t="str">
        <f ca="true">+IF(OFFSET('Sanitation Data'!$F$29,0,10*ROW('Sanitation Data'!F104))="","",OFFSET('Sanitation Data'!$F$29,0,10*ROW('Sanitation Data'!F104)))</f>
        <v/>
      </c>
      <c r="CW110" s="271" t="str">
        <f ca="true">+IF(OFFSET('Sanitation Data'!$F$30,0,10*ROW('Sanitation Data'!F104))="","",OFFSET('Sanitation Data'!$F$30,0,10*ROW('Sanitation Data'!F104)))</f>
        <v/>
      </c>
      <c r="CX110" s="271" t="str">
        <f ca="true">+IF(OFFSET('Sanitation Data'!$F$31,0,10*ROW('Sanitation Data'!F104))="","",OFFSET('Sanitation Data'!$F$31,0,10*ROW('Sanitation Data'!F104)))</f>
        <v/>
      </c>
      <c r="CY110" s="271" t="str">
        <f ca="true">+IF(OFFSET('Sanitation Data'!$F$32,0,10*ROW('Sanitation Data'!F104))="","",OFFSET('Sanitation Data'!$F$32,0,10*ROW('Sanitation Data'!F104)))</f>
        <v/>
      </c>
      <c r="CZ110" s="271" t="str">
        <f ca="true">+IF(OFFSET('Sanitation Data'!$G$28,0,10*ROW('Sanitation Data'!G104))="","",OFFSET('Sanitation Data'!$G$28,0,10*ROW('Sanitation Data'!G104)))</f>
        <v/>
      </c>
      <c r="DA110" s="271" t="str">
        <f ca="true">+IF(OFFSET('Sanitation Data'!$G$29,0,10*ROW('Sanitation Data'!G104))="","",OFFSET('Sanitation Data'!$G$29,0,10*ROW('Sanitation Data'!G104)))</f>
        <v/>
      </c>
      <c r="DB110" s="271" t="str">
        <f ca="true">+IF(OFFSET('Sanitation Data'!$G$30,0,10*ROW('Sanitation Data'!G104))="","",OFFSET('Sanitation Data'!$G$30,0,10*ROW('Sanitation Data'!G104)))</f>
        <v/>
      </c>
      <c r="DC110" s="271" t="str">
        <f ca="true">+IF(OFFSET('Sanitation Data'!$G$31,0,10*ROW('Sanitation Data'!G104))="","",OFFSET('Sanitation Data'!$G$31,0,10*ROW('Sanitation Data'!G104)))</f>
        <v/>
      </c>
      <c r="DD110" s="271" t="str">
        <f ca="true">+IF(OFFSET('Sanitation Data'!$G$32,0,10*ROW('Sanitation Data'!G104))="","",OFFSET('Sanitation Data'!$G$32,0,10*ROW('Sanitation Data'!G104)))</f>
        <v/>
      </c>
      <c r="DE110" s="271" t="str">
        <f ca="true">+IF(OFFSET('Sanitation Data'!$H$28,0,10*ROW('Sanitation Data'!H104))="","",OFFSET('Sanitation Data'!$H$28,0,10*ROW('Sanitation Data'!H104)))</f>
        <v/>
      </c>
      <c r="DF110" s="271" t="str">
        <f ca="true">+IF(OFFSET('Sanitation Data'!$H$29,0,10*ROW('Sanitation Data'!H104))="","",OFFSET('Sanitation Data'!$H$29,0,10*ROW('Sanitation Data'!H104)))</f>
        <v/>
      </c>
      <c r="DG110" s="271" t="str">
        <f ca="true">+IF(OFFSET('Sanitation Data'!$H$30,0,10*ROW('Sanitation Data'!H104))="","",OFFSET('Sanitation Data'!$H$30,0,10*ROW('Sanitation Data'!H104)))</f>
        <v/>
      </c>
      <c r="DH110" s="271" t="str">
        <f ca="true">+IF(OFFSET('Sanitation Data'!$H$31,0,10*ROW('Sanitation Data'!H104))="","",OFFSET('Sanitation Data'!$H$31,0,10*ROW('Sanitation Data'!H104)))</f>
        <v/>
      </c>
      <c r="DI110" s="271" t="str">
        <f ca="true">+IF(OFFSET('Sanitation Data'!$H$32,0,10*ROW('Sanitation Data'!H104))="","",OFFSET('Sanitation Data'!$H$32,0,10*ROW('Sanitation Data'!H104)))</f>
        <v/>
      </c>
      <c r="DJ110" s="271" t="str">
        <f ca="true">+IF(OFFSET('Sanitation Data'!$I$28,0,10*ROW('Sanitation Data'!I104))="","",OFFSET('Sanitation Data'!$I$28,0,10*ROW('Sanitation Data'!I104)))</f>
        <v/>
      </c>
      <c r="DK110" s="271" t="str">
        <f ca="true">+IF(OFFSET('Sanitation Data'!$I$29,0,10*ROW('Sanitation Data'!I104))="","",OFFSET('Sanitation Data'!$I$29,0,10*ROW('Sanitation Data'!I104)))</f>
        <v/>
      </c>
      <c r="DL110" s="271" t="str">
        <f ca="true">+IF(OFFSET('Sanitation Data'!$I$30,0,10*ROW('Sanitation Data'!I104))="","",OFFSET('Sanitation Data'!$I$30,0,10*ROW('Sanitation Data'!I104)))</f>
        <v/>
      </c>
      <c r="DM110" s="271" t="str">
        <f ca="true">+IF(OFFSET('Sanitation Data'!$I$31,0,10*ROW('Sanitation Data'!I104))="","",OFFSET('Sanitation Data'!$I$31,0,10*ROW('Sanitation Data'!I104)))</f>
        <v/>
      </c>
      <c r="DN110" s="271" t="str">
        <f ca="true">+IF(OFFSET('Sanitation Data'!$I$32,0,10*ROW('Sanitation Data'!I104))="","",OFFSET('Sanitation Data'!$I$32,0,10*ROW('Sanitation Data'!I104)))</f>
        <v/>
      </c>
      <c r="DO110" s="271" t="str">
        <f ca="true">+IF(OFFSET('Hygiene Data'!$D$11,0,10*ROW('Hygiene Data'!D104))="","",OFFSET('Hygiene Data'!$D$11,0,10*ROW('Hygiene Data'!D104)))</f>
        <v/>
      </c>
      <c r="DP110" s="271" t="str">
        <f ca="true">+IF(OFFSET('Hygiene Data'!$D$12,0,10*ROW('Hygiene Data'!D104))="","",OFFSET('Hygiene Data'!$D$12,0,10*ROW('Hygiene Data'!D104)))</f>
        <v/>
      </c>
      <c r="DQ110" s="271" t="str">
        <f ca="true">+IF(OFFSET('Hygiene Data'!$D$13,0,10*ROW('Hygiene Data'!D104))="","",OFFSET('Hygiene Data'!$D$13,0,10*ROW('Hygiene Data'!D104)))</f>
        <v/>
      </c>
      <c r="DR110" s="271" t="str">
        <f ca="true">+IF(OFFSET('Hygiene Data'!$E$11,0,10*ROW('Hygiene Data'!E104))="","",OFFSET('Hygiene Data'!$E$11,0,10*ROW('Hygiene Data'!E104)))</f>
        <v/>
      </c>
      <c r="DS110" s="271" t="str">
        <f ca="true">+IF(OFFSET('Hygiene Data'!$E$12,0,10*ROW('Hygiene Data'!E104))="","",OFFSET('Hygiene Data'!$E$12,0,10*ROW('Hygiene Data'!E104)))</f>
        <v/>
      </c>
      <c r="DT110" s="271" t="str">
        <f ca="true">+IF(OFFSET('Hygiene Data'!$E$13,0,10*ROW('Hygiene Data'!E104))="","",OFFSET('Hygiene Data'!$E$13,0,10*ROW('Hygiene Data'!E104)))</f>
        <v/>
      </c>
      <c r="DU110" s="271" t="str">
        <f ca="true">+IF(OFFSET('Hygiene Data'!$F$11,0,10*ROW('Hygiene Data'!F104))="","",OFFSET('Hygiene Data'!$F$11,0,10*ROW('Hygiene Data'!F104)))</f>
        <v/>
      </c>
      <c r="DV110" s="271" t="str">
        <f ca="true">+IF(OFFSET('Hygiene Data'!$F$12,0,10*ROW('Hygiene Data'!F104))="","",OFFSET('Hygiene Data'!$F$12,0,10*ROW('Hygiene Data'!F104)))</f>
        <v/>
      </c>
      <c r="DW110" s="271" t="str">
        <f ca="true">+IF(OFFSET('Hygiene Data'!$F$13,0,10*ROW('Hygiene Data'!F104))="","",OFFSET('Hygiene Data'!$F$13,0,10*ROW('Hygiene Data'!F104)))</f>
        <v/>
      </c>
      <c r="DX110" s="271" t="str">
        <f ca="true">+IF(OFFSET('Hygiene Data'!$G$11,0,10*ROW('Hygiene Data'!G104))="","",OFFSET('Hygiene Data'!$G$11,0,10*ROW('Hygiene Data'!G104)))</f>
        <v/>
      </c>
      <c r="DY110" s="271" t="str">
        <f ca="true">+IF(OFFSET('Hygiene Data'!$G$12,0,10*ROW('Hygiene Data'!G104))="","",OFFSET('Hygiene Data'!$G$12,0,10*ROW('Hygiene Data'!G104)))</f>
        <v/>
      </c>
      <c r="DZ110" s="271" t="str">
        <f ca="true">+IF(OFFSET('Hygiene Data'!$G$13,0,10*ROW('Hygiene Data'!G104))="","",OFFSET('Hygiene Data'!$G$13,0,10*ROW('Hygiene Data'!G104)))</f>
        <v/>
      </c>
      <c r="EA110" s="271" t="str">
        <f ca="true">+IF(OFFSET('Hygiene Data'!$H$11,0,10*ROW('Hygiene Data'!H104))="","",OFFSET('Hygiene Data'!$H$11,0,10*ROW('Hygiene Data'!H104)))</f>
        <v/>
      </c>
      <c r="EB110" s="271" t="str">
        <f ca="true">+IF(OFFSET('Hygiene Data'!$H$12,0,10*ROW('Hygiene Data'!H104))="","",OFFSET('Hygiene Data'!$H$12,0,10*ROW('Hygiene Data'!H104)))</f>
        <v/>
      </c>
      <c r="EC110" s="271" t="str">
        <f ca="true">+IF(OFFSET('Hygiene Data'!$H$13,0,10*ROW('Hygiene Data'!H104))="","",OFFSET('Hygiene Data'!$H$13,0,10*ROW('Hygiene Data'!H104)))</f>
        <v/>
      </c>
      <c r="ED110" s="271" t="str">
        <f ca="true">+IF(OFFSET('Hygiene Data'!$I$11,0,10*ROW('Hygiene Data'!I104))="","",OFFSET('Hygiene Data'!$I$11,0,10*ROW('Hygiene Data'!I104)))</f>
        <v/>
      </c>
      <c r="EE110" s="271" t="str">
        <f ca="true">+IF(OFFSET('Hygiene Data'!$I$12,0,10*ROW('Hygiene Data'!I104))="","",OFFSET('Hygiene Data'!$I$12,0,10*ROW('Hygiene Data'!I104)))</f>
        <v/>
      </c>
      <c r="EF110" s="271" t="str">
        <f ca="true">+IF(OFFSET('Hygiene Data'!$I$13,0,10*ROW('Hygiene Data'!I104))="","",OFFSET('Hygiene Data'!$I$13,0,10*ROW('Hygiene Data'!I104)))</f>
        <v/>
      </c>
    </row>
    <row xmlns:x14ac="http://schemas.microsoft.com/office/spreadsheetml/2009/9/ac" r="111" x14ac:dyDescent="0.2">
      <c r="A111" s="35" t="str">
        <f ca="true">+IF(OFFSET('Water Data'!$B$2,0,10*ROW('Water Data'!E105))="","",OFFSET('Water Data'!$B$2,0,10*ROW('Water Data'!E105)))</f>
        <v/>
      </c>
      <c r="B111" s="35" t="str">
        <f ca="true">+IF(OFFSET('Water Data'!$C$2,0,10*ROW('Water Data'!F105))="","",OFFSET('Water Data'!$C$2,0,10*ROW('Water Data'!F105)))</f>
        <v/>
      </c>
      <c r="C111" s="327" t="str">
        <f t="shared" ca="true" si="1"/>
        <v/>
      </c>
      <c r="D111" s="91"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1"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1"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1"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1"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1"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1"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1"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1"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1"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1"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1"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1"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1"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1"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1"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1"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1"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2"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2"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2"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2"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2"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2"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2"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2"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2"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2"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2"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2"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2"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2"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2"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2"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2"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2"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2"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2"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2"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2"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2"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2"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2"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2"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2"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2"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2"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2"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3"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3"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3"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3"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3"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3"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3"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3"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3"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3"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3"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3"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3"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3"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3"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3"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3"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3"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1"/>
      <c r="BS111" s="271" t="str">
        <f ca="true">+IF(OFFSET('Water Data'!$D$27,0,10*ROW('Water Data'!D105))="","",OFFSET('Water Data'!$D$27,0,10*ROW('Water Data'!D105)))</f>
        <v/>
      </c>
      <c r="BT111" s="271" t="str">
        <f ca="true">+IF(OFFSET('Water Data'!$D$28,0,10*ROW('Water Data'!D105))="","",OFFSET('Water Data'!$D$28,0,10*ROW('Water Data'!D105)))</f>
        <v/>
      </c>
      <c r="BU111" s="271" t="str">
        <f ca="true">+IF(OFFSET('Water Data'!$D$29,0,10*ROW('Water Data'!D105))="","",OFFSET('Water Data'!$D$29,0,10*ROW('Water Data'!D105)))</f>
        <v/>
      </c>
      <c r="BV111" s="271" t="str">
        <f ca="true">+IF(OFFSET('Water Data'!$E$27,0,10*ROW('Water Data'!E105))="","",OFFSET('Water Data'!$E$27,0,10*ROW('Water Data'!E105)))</f>
        <v/>
      </c>
      <c r="BW111" s="271" t="str">
        <f ca="true">+IF(OFFSET('Water Data'!$E$28,0,10*ROW('Water Data'!E105))="","",OFFSET('Water Data'!$E$28,0,10*ROW('Water Data'!E105)))</f>
        <v/>
      </c>
      <c r="BX111" s="271" t="str">
        <f ca="true">+IF(OFFSET('Water Data'!$E$29,0,10*ROW('Water Data'!E105))="","",OFFSET('Water Data'!$E$29,0,10*ROW('Water Data'!E105)))</f>
        <v/>
      </c>
      <c r="BY111" s="271" t="str">
        <f ca="true">+IF(OFFSET('Water Data'!$F$27,0,10*ROW('Water Data'!F105))="","",OFFSET('Water Data'!$F$27,0,10*ROW('Water Data'!F105)))</f>
        <v/>
      </c>
      <c r="BZ111" s="271" t="str">
        <f ca="true">+IF(OFFSET('Water Data'!$F$28,0,10*ROW('Water Data'!F105))="","",OFFSET('Water Data'!$F$28,0,10*ROW('Water Data'!F105)))</f>
        <v/>
      </c>
      <c r="CA111" s="271" t="str">
        <f ca="true">+IF(OFFSET('Water Data'!$F$29,0,10*ROW('Water Data'!F105))="","",OFFSET('Water Data'!$F$29,0,10*ROW('Water Data'!F105)))</f>
        <v/>
      </c>
      <c r="CB111" s="271" t="str">
        <f ca="true">+IF(OFFSET('Water Data'!$G$27,0,10*ROW('Water Data'!G105))="","",OFFSET('Water Data'!$G$27,0,10*ROW('Water Data'!G105)))</f>
        <v/>
      </c>
      <c r="CC111" s="271" t="str">
        <f ca="true">+IF(OFFSET('Water Data'!$G$28,0,10*ROW('Water Data'!G105))="","",OFFSET('Water Data'!$G$28,0,10*ROW('Water Data'!G105)))</f>
        <v/>
      </c>
      <c r="CD111" s="271" t="str">
        <f ca="true">+IF(OFFSET('Water Data'!$G$29,0,10*ROW('Water Data'!G105))="","",OFFSET('Water Data'!$G$29,0,10*ROW('Water Data'!G105)))</f>
        <v/>
      </c>
      <c r="CE111" s="271" t="str">
        <f ca="true">+IF(OFFSET('Water Data'!$H$27,0,10*ROW('Water Data'!H105))="","",OFFSET('Water Data'!$H$27,0,10*ROW('Water Data'!H105)))</f>
        <v/>
      </c>
      <c r="CF111" s="271" t="str">
        <f ca="true">+IF(OFFSET('Water Data'!$H$28,0,10*ROW('Water Data'!H105))="","",OFFSET('Water Data'!$H$28,0,10*ROW('Water Data'!H105)))</f>
        <v/>
      </c>
      <c r="CG111" s="271" t="str">
        <f ca="true">+IF(OFFSET('Water Data'!$H$29,0,10*ROW('Water Data'!H105))="","",OFFSET('Water Data'!$H$29,0,10*ROW('Water Data'!H105)))</f>
        <v/>
      </c>
      <c r="CH111" s="271" t="str">
        <f ca="true">+IF(OFFSET('Water Data'!$I$27,0,10*ROW('Water Data'!I105))="","",OFFSET('Water Data'!$I$27,0,10*ROW('Water Data'!I105)))</f>
        <v/>
      </c>
      <c r="CI111" s="271" t="str">
        <f ca="true">+IF(OFFSET('Water Data'!$I$28,0,10*ROW('Water Data'!I105))="","",OFFSET('Water Data'!$I$28,0,10*ROW('Water Data'!I105)))</f>
        <v/>
      </c>
      <c r="CJ111" s="271" t="str">
        <f ca="true">+IF(OFFSET('Water Data'!$I$29,0,10*ROW('Water Data'!I105))="","",OFFSET('Water Data'!$I$29,0,10*ROW('Water Data'!I105)))</f>
        <v/>
      </c>
      <c r="CK111" s="271" t="str">
        <f ca="true">+IF(OFFSET('Sanitation Data'!$D$28,0,10*ROW('Sanitation Data'!D105))="","",OFFSET('Sanitation Data'!$D$28,0,10*ROW('Sanitation Data'!D105)))</f>
        <v/>
      </c>
      <c r="CL111" s="271" t="str">
        <f ca="true">+IF(OFFSET('Sanitation Data'!$D$29,0,10*ROW('Sanitation Data'!D105))="","",OFFSET('Sanitation Data'!$D$29,0,10*ROW('Sanitation Data'!D105)))</f>
        <v/>
      </c>
      <c r="CM111" s="271" t="str">
        <f ca="true">+IF(OFFSET('Sanitation Data'!$D$30,0,10*ROW('Sanitation Data'!D105))="","",OFFSET('Sanitation Data'!$D$30,0,10*ROW('Sanitation Data'!D105)))</f>
        <v/>
      </c>
      <c r="CN111" s="271" t="str">
        <f ca="true">+IF(OFFSET('Sanitation Data'!$D$31,0,10*ROW('Sanitation Data'!D105))="","",OFFSET('Sanitation Data'!$D$31,0,10*ROW('Sanitation Data'!D105)))</f>
        <v/>
      </c>
      <c r="CO111" s="271" t="str">
        <f ca="true">+IF(OFFSET('Sanitation Data'!$D$32,0,10*ROW('Sanitation Data'!D105))="","",OFFSET('Sanitation Data'!$D$32,0,10*ROW('Sanitation Data'!D105)))</f>
        <v/>
      </c>
      <c r="CP111" s="271" t="str">
        <f ca="true">+IF(OFFSET('Sanitation Data'!$E$28,0,10*ROW('Sanitation Data'!E105))="","",OFFSET('Sanitation Data'!$E$28,0,10*ROW('Sanitation Data'!E105)))</f>
        <v/>
      </c>
      <c r="CQ111" s="271" t="str">
        <f ca="true">+IF(OFFSET('Sanitation Data'!$E$29,0,10*ROW('Sanitation Data'!E105))="","",OFFSET('Sanitation Data'!$E$29,0,10*ROW('Sanitation Data'!E105)))</f>
        <v/>
      </c>
      <c r="CR111" s="271" t="str">
        <f ca="true">+IF(OFFSET('Sanitation Data'!$E$30,0,10*ROW('Sanitation Data'!E105))="","",OFFSET('Sanitation Data'!$E$30,0,10*ROW('Sanitation Data'!E105)))</f>
        <v/>
      </c>
      <c r="CS111" s="271" t="str">
        <f ca="true">+IF(OFFSET('Sanitation Data'!$E$31,0,10*ROW('Sanitation Data'!E105))="","",OFFSET('Sanitation Data'!$E$31,0,10*ROW('Sanitation Data'!E105)))</f>
        <v/>
      </c>
      <c r="CT111" s="271" t="str">
        <f ca="true">+IF(OFFSET('Sanitation Data'!$E$32,0,10*ROW('Sanitation Data'!E105))="","",OFFSET('Sanitation Data'!$E$32,0,10*ROW('Sanitation Data'!E105)))</f>
        <v/>
      </c>
      <c r="CU111" s="271" t="str">
        <f ca="true">+IF(OFFSET('Sanitation Data'!$F$28,0,10*ROW('Sanitation Data'!F105))="","",OFFSET('Sanitation Data'!$F$28,0,10*ROW('Sanitation Data'!F105)))</f>
        <v/>
      </c>
      <c r="CV111" s="271" t="str">
        <f ca="true">+IF(OFFSET('Sanitation Data'!$F$29,0,10*ROW('Sanitation Data'!F105))="","",OFFSET('Sanitation Data'!$F$29,0,10*ROW('Sanitation Data'!F105)))</f>
        <v/>
      </c>
      <c r="CW111" s="271" t="str">
        <f ca="true">+IF(OFFSET('Sanitation Data'!$F$30,0,10*ROW('Sanitation Data'!F105))="","",OFFSET('Sanitation Data'!$F$30,0,10*ROW('Sanitation Data'!F105)))</f>
        <v/>
      </c>
      <c r="CX111" s="271" t="str">
        <f ca="true">+IF(OFFSET('Sanitation Data'!$F$31,0,10*ROW('Sanitation Data'!F105))="","",OFFSET('Sanitation Data'!$F$31,0,10*ROW('Sanitation Data'!F105)))</f>
        <v/>
      </c>
      <c r="CY111" s="271" t="str">
        <f ca="true">+IF(OFFSET('Sanitation Data'!$F$32,0,10*ROW('Sanitation Data'!F105))="","",OFFSET('Sanitation Data'!$F$32,0,10*ROW('Sanitation Data'!F105)))</f>
        <v/>
      </c>
      <c r="CZ111" s="271" t="str">
        <f ca="true">+IF(OFFSET('Sanitation Data'!$G$28,0,10*ROW('Sanitation Data'!G105))="","",OFFSET('Sanitation Data'!$G$28,0,10*ROW('Sanitation Data'!G105)))</f>
        <v/>
      </c>
      <c r="DA111" s="271" t="str">
        <f ca="true">+IF(OFFSET('Sanitation Data'!$G$29,0,10*ROW('Sanitation Data'!G105))="","",OFFSET('Sanitation Data'!$G$29,0,10*ROW('Sanitation Data'!G105)))</f>
        <v/>
      </c>
      <c r="DB111" s="271" t="str">
        <f ca="true">+IF(OFFSET('Sanitation Data'!$G$30,0,10*ROW('Sanitation Data'!G105))="","",OFFSET('Sanitation Data'!$G$30,0,10*ROW('Sanitation Data'!G105)))</f>
        <v/>
      </c>
      <c r="DC111" s="271" t="str">
        <f ca="true">+IF(OFFSET('Sanitation Data'!$G$31,0,10*ROW('Sanitation Data'!G105))="","",OFFSET('Sanitation Data'!$G$31,0,10*ROW('Sanitation Data'!G105)))</f>
        <v/>
      </c>
      <c r="DD111" s="271" t="str">
        <f ca="true">+IF(OFFSET('Sanitation Data'!$G$32,0,10*ROW('Sanitation Data'!G105))="","",OFFSET('Sanitation Data'!$G$32,0,10*ROW('Sanitation Data'!G105)))</f>
        <v/>
      </c>
      <c r="DE111" s="271" t="str">
        <f ca="true">+IF(OFFSET('Sanitation Data'!$H$28,0,10*ROW('Sanitation Data'!H105))="","",OFFSET('Sanitation Data'!$H$28,0,10*ROW('Sanitation Data'!H105)))</f>
        <v/>
      </c>
      <c r="DF111" s="271" t="str">
        <f ca="true">+IF(OFFSET('Sanitation Data'!$H$29,0,10*ROW('Sanitation Data'!H105))="","",OFFSET('Sanitation Data'!$H$29,0,10*ROW('Sanitation Data'!H105)))</f>
        <v/>
      </c>
      <c r="DG111" s="271" t="str">
        <f ca="true">+IF(OFFSET('Sanitation Data'!$H$30,0,10*ROW('Sanitation Data'!H105))="","",OFFSET('Sanitation Data'!$H$30,0,10*ROW('Sanitation Data'!H105)))</f>
        <v/>
      </c>
      <c r="DH111" s="271" t="str">
        <f ca="true">+IF(OFFSET('Sanitation Data'!$H$31,0,10*ROW('Sanitation Data'!H105))="","",OFFSET('Sanitation Data'!$H$31,0,10*ROW('Sanitation Data'!H105)))</f>
        <v/>
      </c>
      <c r="DI111" s="271" t="str">
        <f ca="true">+IF(OFFSET('Sanitation Data'!$H$32,0,10*ROW('Sanitation Data'!H105))="","",OFFSET('Sanitation Data'!$H$32,0,10*ROW('Sanitation Data'!H105)))</f>
        <v/>
      </c>
      <c r="DJ111" s="271" t="str">
        <f ca="true">+IF(OFFSET('Sanitation Data'!$I$28,0,10*ROW('Sanitation Data'!I105))="","",OFFSET('Sanitation Data'!$I$28,0,10*ROW('Sanitation Data'!I105)))</f>
        <v/>
      </c>
      <c r="DK111" s="271" t="str">
        <f ca="true">+IF(OFFSET('Sanitation Data'!$I$29,0,10*ROW('Sanitation Data'!I105))="","",OFFSET('Sanitation Data'!$I$29,0,10*ROW('Sanitation Data'!I105)))</f>
        <v/>
      </c>
      <c r="DL111" s="271" t="str">
        <f ca="true">+IF(OFFSET('Sanitation Data'!$I$30,0,10*ROW('Sanitation Data'!I105))="","",OFFSET('Sanitation Data'!$I$30,0,10*ROW('Sanitation Data'!I105)))</f>
        <v/>
      </c>
      <c r="DM111" s="271" t="str">
        <f ca="true">+IF(OFFSET('Sanitation Data'!$I$31,0,10*ROW('Sanitation Data'!I105))="","",OFFSET('Sanitation Data'!$I$31,0,10*ROW('Sanitation Data'!I105)))</f>
        <v/>
      </c>
      <c r="DN111" s="271" t="str">
        <f ca="true">+IF(OFFSET('Sanitation Data'!$I$32,0,10*ROW('Sanitation Data'!I105))="","",OFFSET('Sanitation Data'!$I$32,0,10*ROW('Sanitation Data'!I105)))</f>
        <v/>
      </c>
      <c r="DO111" s="271" t="str">
        <f ca="true">+IF(OFFSET('Hygiene Data'!$D$11,0,10*ROW('Hygiene Data'!D105))="","",OFFSET('Hygiene Data'!$D$11,0,10*ROW('Hygiene Data'!D105)))</f>
        <v/>
      </c>
      <c r="DP111" s="271" t="str">
        <f ca="true">+IF(OFFSET('Hygiene Data'!$D$12,0,10*ROW('Hygiene Data'!D105))="","",OFFSET('Hygiene Data'!$D$12,0,10*ROW('Hygiene Data'!D105)))</f>
        <v/>
      </c>
      <c r="DQ111" s="271" t="str">
        <f ca="true">+IF(OFFSET('Hygiene Data'!$D$13,0,10*ROW('Hygiene Data'!D105))="","",OFFSET('Hygiene Data'!$D$13,0,10*ROW('Hygiene Data'!D105)))</f>
        <v/>
      </c>
      <c r="DR111" s="271" t="str">
        <f ca="true">+IF(OFFSET('Hygiene Data'!$E$11,0,10*ROW('Hygiene Data'!E105))="","",OFFSET('Hygiene Data'!$E$11,0,10*ROW('Hygiene Data'!E105)))</f>
        <v/>
      </c>
      <c r="DS111" s="271" t="str">
        <f ca="true">+IF(OFFSET('Hygiene Data'!$E$12,0,10*ROW('Hygiene Data'!E105))="","",OFFSET('Hygiene Data'!$E$12,0,10*ROW('Hygiene Data'!E105)))</f>
        <v/>
      </c>
      <c r="DT111" s="271" t="str">
        <f ca="true">+IF(OFFSET('Hygiene Data'!$E$13,0,10*ROW('Hygiene Data'!E105))="","",OFFSET('Hygiene Data'!$E$13,0,10*ROW('Hygiene Data'!E105)))</f>
        <v/>
      </c>
      <c r="DU111" s="271" t="str">
        <f ca="true">+IF(OFFSET('Hygiene Data'!$F$11,0,10*ROW('Hygiene Data'!F105))="","",OFFSET('Hygiene Data'!$F$11,0,10*ROW('Hygiene Data'!F105)))</f>
        <v/>
      </c>
      <c r="DV111" s="271" t="str">
        <f ca="true">+IF(OFFSET('Hygiene Data'!$F$12,0,10*ROW('Hygiene Data'!F105))="","",OFFSET('Hygiene Data'!$F$12,0,10*ROW('Hygiene Data'!F105)))</f>
        <v/>
      </c>
      <c r="DW111" s="271" t="str">
        <f ca="true">+IF(OFFSET('Hygiene Data'!$F$13,0,10*ROW('Hygiene Data'!F105))="","",OFFSET('Hygiene Data'!$F$13,0,10*ROW('Hygiene Data'!F105)))</f>
        <v/>
      </c>
      <c r="DX111" s="271" t="str">
        <f ca="true">+IF(OFFSET('Hygiene Data'!$G$11,0,10*ROW('Hygiene Data'!G105))="","",OFFSET('Hygiene Data'!$G$11,0,10*ROW('Hygiene Data'!G105)))</f>
        <v/>
      </c>
      <c r="DY111" s="271" t="str">
        <f ca="true">+IF(OFFSET('Hygiene Data'!$G$12,0,10*ROW('Hygiene Data'!G105))="","",OFFSET('Hygiene Data'!$G$12,0,10*ROW('Hygiene Data'!G105)))</f>
        <v/>
      </c>
      <c r="DZ111" s="271" t="str">
        <f ca="true">+IF(OFFSET('Hygiene Data'!$G$13,0,10*ROW('Hygiene Data'!G105))="","",OFFSET('Hygiene Data'!$G$13,0,10*ROW('Hygiene Data'!G105)))</f>
        <v/>
      </c>
      <c r="EA111" s="271" t="str">
        <f ca="true">+IF(OFFSET('Hygiene Data'!$H$11,0,10*ROW('Hygiene Data'!H105))="","",OFFSET('Hygiene Data'!$H$11,0,10*ROW('Hygiene Data'!H105)))</f>
        <v/>
      </c>
      <c r="EB111" s="271" t="str">
        <f ca="true">+IF(OFFSET('Hygiene Data'!$H$12,0,10*ROW('Hygiene Data'!H105))="","",OFFSET('Hygiene Data'!$H$12,0,10*ROW('Hygiene Data'!H105)))</f>
        <v/>
      </c>
      <c r="EC111" s="271" t="str">
        <f ca="true">+IF(OFFSET('Hygiene Data'!$H$13,0,10*ROW('Hygiene Data'!H105))="","",OFFSET('Hygiene Data'!$H$13,0,10*ROW('Hygiene Data'!H105)))</f>
        <v/>
      </c>
      <c r="ED111" s="271" t="str">
        <f ca="true">+IF(OFFSET('Hygiene Data'!$I$11,0,10*ROW('Hygiene Data'!I105))="","",OFFSET('Hygiene Data'!$I$11,0,10*ROW('Hygiene Data'!I105)))</f>
        <v/>
      </c>
      <c r="EE111" s="271" t="str">
        <f ca="true">+IF(OFFSET('Hygiene Data'!$I$12,0,10*ROW('Hygiene Data'!I105))="","",OFFSET('Hygiene Data'!$I$12,0,10*ROW('Hygiene Data'!I105)))</f>
        <v/>
      </c>
      <c r="EF111" s="271" t="str">
        <f ca="true">+IF(OFFSET('Hygiene Data'!$I$13,0,10*ROW('Hygiene Data'!I105))="","",OFFSET('Hygiene Data'!$I$13,0,10*ROW('Hygiene Data'!I105)))</f>
        <v/>
      </c>
    </row>
    <row xmlns:x14ac="http://schemas.microsoft.com/office/spreadsheetml/2009/9/ac" r="112" x14ac:dyDescent="0.2">
      <c r="A112" s="35" t="str">
        <f ca="true">+IF(OFFSET('Water Data'!$B$2,0,10*ROW('Water Data'!E106))="","",OFFSET('Water Data'!$B$2,0,10*ROW('Water Data'!E106)))</f>
        <v/>
      </c>
      <c r="B112" s="35" t="str">
        <f ca="true">+IF(OFFSET('Water Data'!$C$2,0,10*ROW('Water Data'!F106))="","",OFFSET('Water Data'!$C$2,0,10*ROW('Water Data'!F106)))</f>
        <v/>
      </c>
      <c r="C112" s="327" t="str">
        <f t="shared" ca="true" si="1"/>
        <v/>
      </c>
      <c r="D112" s="91"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1"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1"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1"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1"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1"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1"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1"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1"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1"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1"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1"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1"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1"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1"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1"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1"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1"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2"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2"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2"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2"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2"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2"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2"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2"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2"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2"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2"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2"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2"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2"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2"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2"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2"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2"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2"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2"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2"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2"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2"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2"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2"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2"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2"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2"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2"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2"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3"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3"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3"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3"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3"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3"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3"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3"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3"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3"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3"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3"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3"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3"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3"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3"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3"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3"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1"/>
      <c r="BS112" s="271" t="str">
        <f ca="true">+IF(OFFSET('Water Data'!$D$27,0,10*ROW('Water Data'!D106))="","",OFFSET('Water Data'!$D$27,0,10*ROW('Water Data'!D106)))</f>
        <v/>
      </c>
      <c r="BT112" s="271" t="str">
        <f ca="true">+IF(OFFSET('Water Data'!$D$28,0,10*ROW('Water Data'!D106))="","",OFFSET('Water Data'!$D$28,0,10*ROW('Water Data'!D106)))</f>
        <v/>
      </c>
      <c r="BU112" s="271" t="str">
        <f ca="true">+IF(OFFSET('Water Data'!$D$29,0,10*ROW('Water Data'!D106))="","",OFFSET('Water Data'!$D$29,0,10*ROW('Water Data'!D106)))</f>
        <v/>
      </c>
      <c r="BV112" s="271" t="str">
        <f ca="true">+IF(OFFSET('Water Data'!$E$27,0,10*ROW('Water Data'!E106))="","",OFFSET('Water Data'!$E$27,0,10*ROW('Water Data'!E106)))</f>
        <v/>
      </c>
      <c r="BW112" s="271" t="str">
        <f ca="true">+IF(OFFSET('Water Data'!$E$28,0,10*ROW('Water Data'!E106))="","",OFFSET('Water Data'!$E$28,0,10*ROW('Water Data'!E106)))</f>
        <v/>
      </c>
      <c r="BX112" s="271" t="str">
        <f ca="true">+IF(OFFSET('Water Data'!$E$29,0,10*ROW('Water Data'!E106))="","",OFFSET('Water Data'!$E$29,0,10*ROW('Water Data'!E106)))</f>
        <v/>
      </c>
      <c r="BY112" s="271" t="str">
        <f ca="true">+IF(OFFSET('Water Data'!$F$27,0,10*ROW('Water Data'!F106))="","",OFFSET('Water Data'!$F$27,0,10*ROW('Water Data'!F106)))</f>
        <v/>
      </c>
      <c r="BZ112" s="271" t="str">
        <f ca="true">+IF(OFFSET('Water Data'!$F$28,0,10*ROW('Water Data'!F106))="","",OFFSET('Water Data'!$F$28,0,10*ROW('Water Data'!F106)))</f>
        <v/>
      </c>
      <c r="CA112" s="271" t="str">
        <f ca="true">+IF(OFFSET('Water Data'!$F$29,0,10*ROW('Water Data'!F106))="","",OFFSET('Water Data'!$F$29,0,10*ROW('Water Data'!F106)))</f>
        <v/>
      </c>
      <c r="CB112" s="271" t="str">
        <f ca="true">+IF(OFFSET('Water Data'!$G$27,0,10*ROW('Water Data'!G106))="","",OFFSET('Water Data'!$G$27,0,10*ROW('Water Data'!G106)))</f>
        <v/>
      </c>
      <c r="CC112" s="271" t="str">
        <f ca="true">+IF(OFFSET('Water Data'!$G$28,0,10*ROW('Water Data'!G106))="","",OFFSET('Water Data'!$G$28,0,10*ROW('Water Data'!G106)))</f>
        <v/>
      </c>
      <c r="CD112" s="271" t="str">
        <f ca="true">+IF(OFFSET('Water Data'!$G$29,0,10*ROW('Water Data'!G106))="","",OFFSET('Water Data'!$G$29,0,10*ROW('Water Data'!G106)))</f>
        <v/>
      </c>
      <c r="CE112" s="271" t="str">
        <f ca="true">+IF(OFFSET('Water Data'!$H$27,0,10*ROW('Water Data'!H106))="","",OFFSET('Water Data'!$H$27,0,10*ROW('Water Data'!H106)))</f>
        <v/>
      </c>
      <c r="CF112" s="271" t="str">
        <f ca="true">+IF(OFFSET('Water Data'!$H$28,0,10*ROW('Water Data'!H106))="","",OFFSET('Water Data'!$H$28,0,10*ROW('Water Data'!H106)))</f>
        <v/>
      </c>
      <c r="CG112" s="271" t="str">
        <f ca="true">+IF(OFFSET('Water Data'!$H$29,0,10*ROW('Water Data'!H106))="","",OFFSET('Water Data'!$H$29,0,10*ROW('Water Data'!H106)))</f>
        <v/>
      </c>
      <c r="CH112" s="271" t="str">
        <f ca="true">+IF(OFFSET('Water Data'!$I$27,0,10*ROW('Water Data'!I106))="","",OFFSET('Water Data'!$I$27,0,10*ROW('Water Data'!I106)))</f>
        <v/>
      </c>
      <c r="CI112" s="271" t="str">
        <f ca="true">+IF(OFFSET('Water Data'!$I$28,0,10*ROW('Water Data'!I106))="","",OFFSET('Water Data'!$I$28,0,10*ROW('Water Data'!I106)))</f>
        <v/>
      </c>
      <c r="CJ112" s="271" t="str">
        <f ca="true">+IF(OFFSET('Water Data'!$I$29,0,10*ROW('Water Data'!I106))="","",OFFSET('Water Data'!$I$29,0,10*ROW('Water Data'!I106)))</f>
        <v/>
      </c>
      <c r="CK112" s="271" t="str">
        <f ca="true">+IF(OFFSET('Sanitation Data'!$D$28,0,10*ROW('Sanitation Data'!D106))="","",OFFSET('Sanitation Data'!$D$28,0,10*ROW('Sanitation Data'!D106)))</f>
        <v/>
      </c>
      <c r="CL112" s="271" t="str">
        <f ca="true">+IF(OFFSET('Sanitation Data'!$D$29,0,10*ROW('Sanitation Data'!D106))="","",OFFSET('Sanitation Data'!$D$29,0,10*ROW('Sanitation Data'!D106)))</f>
        <v/>
      </c>
      <c r="CM112" s="271" t="str">
        <f ca="true">+IF(OFFSET('Sanitation Data'!$D$30,0,10*ROW('Sanitation Data'!D106))="","",OFFSET('Sanitation Data'!$D$30,0,10*ROW('Sanitation Data'!D106)))</f>
        <v/>
      </c>
      <c r="CN112" s="271" t="str">
        <f ca="true">+IF(OFFSET('Sanitation Data'!$D$31,0,10*ROW('Sanitation Data'!D106))="","",OFFSET('Sanitation Data'!$D$31,0,10*ROW('Sanitation Data'!D106)))</f>
        <v/>
      </c>
      <c r="CO112" s="271" t="str">
        <f ca="true">+IF(OFFSET('Sanitation Data'!$D$32,0,10*ROW('Sanitation Data'!D106))="","",OFFSET('Sanitation Data'!$D$32,0,10*ROW('Sanitation Data'!D106)))</f>
        <v/>
      </c>
      <c r="CP112" s="271" t="str">
        <f ca="true">+IF(OFFSET('Sanitation Data'!$E$28,0,10*ROW('Sanitation Data'!E106))="","",OFFSET('Sanitation Data'!$E$28,0,10*ROW('Sanitation Data'!E106)))</f>
        <v/>
      </c>
      <c r="CQ112" s="271" t="str">
        <f ca="true">+IF(OFFSET('Sanitation Data'!$E$29,0,10*ROW('Sanitation Data'!E106))="","",OFFSET('Sanitation Data'!$E$29,0,10*ROW('Sanitation Data'!E106)))</f>
        <v/>
      </c>
      <c r="CR112" s="271" t="str">
        <f ca="true">+IF(OFFSET('Sanitation Data'!$E$30,0,10*ROW('Sanitation Data'!E106))="","",OFFSET('Sanitation Data'!$E$30,0,10*ROW('Sanitation Data'!E106)))</f>
        <v/>
      </c>
      <c r="CS112" s="271" t="str">
        <f ca="true">+IF(OFFSET('Sanitation Data'!$E$31,0,10*ROW('Sanitation Data'!E106))="","",OFFSET('Sanitation Data'!$E$31,0,10*ROW('Sanitation Data'!E106)))</f>
        <v/>
      </c>
      <c r="CT112" s="271" t="str">
        <f ca="true">+IF(OFFSET('Sanitation Data'!$E$32,0,10*ROW('Sanitation Data'!E106))="","",OFFSET('Sanitation Data'!$E$32,0,10*ROW('Sanitation Data'!E106)))</f>
        <v/>
      </c>
      <c r="CU112" s="271" t="str">
        <f ca="true">+IF(OFFSET('Sanitation Data'!$F$28,0,10*ROW('Sanitation Data'!F106))="","",OFFSET('Sanitation Data'!$F$28,0,10*ROW('Sanitation Data'!F106)))</f>
        <v/>
      </c>
      <c r="CV112" s="271" t="str">
        <f ca="true">+IF(OFFSET('Sanitation Data'!$F$29,0,10*ROW('Sanitation Data'!F106))="","",OFFSET('Sanitation Data'!$F$29,0,10*ROW('Sanitation Data'!F106)))</f>
        <v/>
      </c>
      <c r="CW112" s="271" t="str">
        <f ca="true">+IF(OFFSET('Sanitation Data'!$F$30,0,10*ROW('Sanitation Data'!F106))="","",OFFSET('Sanitation Data'!$F$30,0,10*ROW('Sanitation Data'!F106)))</f>
        <v/>
      </c>
      <c r="CX112" s="271" t="str">
        <f ca="true">+IF(OFFSET('Sanitation Data'!$F$31,0,10*ROW('Sanitation Data'!F106))="","",OFFSET('Sanitation Data'!$F$31,0,10*ROW('Sanitation Data'!F106)))</f>
        <v/>
      </c>
      <c r="CY112" s="271" t="str">
        <f ca="true">+IF(OFFSET('Sanitation Data'!$F$32,0,10*ROW('Sanitation Data'!F106))="","",OFFSET('Sanitation Data'!$F$32,0,10*ROW('Sanitation Data'!F106)))</f>
        <v/>
      </c>
      <c r="CZ112" s="271" t="str">
        <f ca="true">+IF(OFFSET('Sanitation Data'!$G$28,0,10*ROW('Sanitation Data'!G106))="","",OFFSET('Sanitation Data'!$G$28,0,10*ROW('Sanitation Data'!G106)))</f>
        <v/>
      </c>
      <c r="DA112" s="271" t="str">
        <f ca="true">+IF(OFFSET('Sanitation Data'!$G$29,0,10*ROW('Sanitation Data'!G106))="","",OFFSET('Sanitation Data'!$G$29,0,10*ROW('Sanitation Data'!G106)))</f>
        <v/>
      </c>
      <c r="DB112" s="271" t="str">
        <f ca="true">+IF(OFFSET('Sanitation Data'!$G$30,0,10*ROW('Sanitation Data'!G106))="","",OFFSET('Sanitation Data'!$G$30,0,10*ROW('Sanitation Data'!G106)))</f>
        <v/>
      </c>
      <c r="DC112" s="271" t="str">
        <f ca="true">+IF(OFFSET('Sanitation Data'!$G$31,0,10*ROW('Sanitation Data'!G106))="","",OFFSET('Sanitation Data'!$G$31,0,10*ROW('Sanitation Data'!G106)))</f>
        <v/>
      </c>
      <c r="DD112" s="271" t="str">
        <f ca="true">+IF(OFFSET('Sanitation Data'!$G$32,0,10*ROW('Sanitation Data'!G106))="","",OFFSET('Sanitation Data'!$G$32,0,10*ROW('Sanitation Data'!G106)))</f>
        <v/>
      </c>
      <c r="DE112" s="271" t="str">
        <f ca="true">+IF(OFFSET('Sanitation Data'!$H$28,0,10*ROW('Sanitation Data'!H106))="","",OFFSET('Sanitation Data'!$H$28,0,10*ROW('Sanitation Data'!H106)))</f>
        <v/>
      </c>
      <c r="DF112" s="271" t="str">
        <f ca="true">+IF(OFFSET('Sanitation Data'!$H$29,0,10*ROW('Sanitation Data'!H106))="","",OFFSET('Sanitation Data'!$H$29,0,10*ROW('Sanitation Data'!H106)))</f>
        <v/>
      </c>
      <c r="DG112" s="271" t="str">
        <f ca="true">+IF(OFFSET('Sanitation Data'!$H$30,0,10*ROW('Sanitation Data'!H106))="","",OFFSET('Sanitation Data'!$H$30,0,10*ROW('Sanitation Data'!H106)))</f>
        <v/>
      </c>
      <c r="DH112" s="271" t="str">
        <f ca="true">+IF(OFFSET('Sanitation Data'!$H$31,0,10*ROW('Sanitation Data'!H106))="","",OFFSET('Sanitation Data'!$H$31,0,10*ROW('Sanitation Data'!H106)))</f>
        <v/>
      </c>
      <c r="DI112" s="271" t="str">
        <f ca="true">+IF(OFFSET('Sanitation Data'!$H$32,0,10*ROW('Sanitation Data'!H106))="","",OFFSET('Sanitation Data'!$H$32,0,10*ROW('Sanitation Data'!H106)))</f>
        <v/>
      </c>
      <c r="DJ112" s="271" t="str">
        <f ca="true">+IF(OFFSET('Sanitation Data'!$I$28,0,10*ROW('Sanitation Data'!I106))="","",OFFSET('Sanitation Data'!$I$28,0,10*ROW('Sanitation Data'!I106)))</f>
        <v/>
      </c>
      <c r="DK112" s="271" t="str">
        <f ca="true">+IF(OFFSET('Sanitation Data'!$I$29,0,10*ROW('Sanitation Data'!I106))="","",OFFSET('Sanitation Data'!$I$29,0,10*ROW('Sanitation Data'!I106)))</f>
        <v/>
      </c>
      <c r="DL112" s="271" t="str">
        <f ca="true">+IF(OFFSET('Sanitation Data'!$I$30,0,10*ROW('Sanitation Data'!I106))="","",OFFSET('Sanitation Data'!$I$30,0,10*ROW('Sanitation Data'!I106)))</f>
        <v/>
      </c>
      <c r="DM112" s="271" t="str">
        <f ca="true">+IF(OFFSET('Sanitation Data'!$I$31,0,10*ROW('Sanitation Data'!I106))="","",OFFSET('Sanitation Data'!$I$31,0,10*ROW('Sanitation Data'!I106)))</f>
        <v/>
      </c>
      <c r="DN112" s="271" t="str">
        <f ca="true">+IF(OFFSET('Sanitation Data'!$I$32,0,10*ROW('Sanitation Data'!I106))="","",OFFSET('Sanitation Data'!$I$32,0,10*ROW('Sanitation Data'!I106)))</f>
        <v/>
      </c>
      <c r="DO112" s="271" t="str">
        <f ca="true">+IF(OFFSET('Hygiene Data'!$D$11,0,10*ROW('Hygiene Data'!D106))="","",OFFSET('Hygiene Data'!$D$11,0,10*ROW('Hygiene Data'!D106)))</f>
        <v/>
      </c>
      <c r="DP112" s="271" t="str">
        <f ca="true">+IF(OFFSET('Hygiene Data'!$D$12,0,10*ROW('Hygiene Data'!D106))="","",OFFSET('Hygiene Data'!$D$12,0,10*ROW('Hygiene Data'!D106)))</f>
        <v/>
      </c>
      <c r="DQ112" s="271" t="str">
        <f ca="true">+IF(OFFSET('Hygiene Data'!$D$13,0,10*ROW('Hygiene Data'!D106))="","",OFFSET('Hygiene Data'!$D$13,0,10*ROW('Hygiene Data'!D106)))</f>
        <v/>
      </c>
      <c r="DR112" s="271" t="str">
        <f ca="true">+IF(OFFSET('Hygiene Data'!$E$11,0,10*ROW('Hygiene Data'!E106))="","",OFFSET('Hygiene Data'!$E$11,0,10*ROW('Hygiene Data'!E106)))</f>
        <v/>
      </c>
      <c r="DS112" s="271" t="str">
        <f ca="true">+IF(OFFSET('Hygiene Data'!$E$12,0,10*ROW('Hygiene Data'!E106))="","",OFFSET('Hygiene Data'!$E$12,0,10*ROW('Hygiene Data'!E106)))</f>
        <v/>
      </c>
      <c r="DT112" s="271" t="str">
        <f ca="true">+IF(OFFSET('Hygiene Data'!$E$13,0,10*ROW('Hygiene Data'!E106))="","",OFFSET('Hygiene Data'!$E$13,0,10*ROW('Hygiene Data'!E106)))</f>
        <v/>
      </c>
      <c r="DU112" s="271" t="str">
        <f ca="true">+IF(OFFSET('Hygiene Data'!$F$11,0,10*ROW('Hygiene Data'!F106))="","",OFFSET('Hygiene Data'!$F$11,0,10*ROW('Hygiene Data'!F106)))</f>
        <v/>
      </c>
      <c r="DV112" s="271" t="str">
        <f ca="true">+IF(OFFSET('Hygiene Data'!$F$12,0,10*ROW('Hygiene Data'!F106))="","",OFFSET('Hygiene Data'!$F$12,0,10*ROW('Hygiene Data'!F106)))</f>
        <v/>
      </c>
      <c r="DW112" s="271" t="str">
        <f ca="true">+IF(OFFSET('Hygiene Data'!$F$13,0,10*ROW('Hygiene Data'!F106))="","",OFFSET('Hygiene Data'!$F$13,0,10*ROW('Hygiene Data'!F106)))</f>
        <v/>
      </c>
      <c r="DX112" s="271" t="str">
        <f ca="true">+IF(OFFSET('Hygiene Data'!$G$11,0,10*ROW('Hygiene Data'!G106))="","",OFFSET('Hygiene Data'!$G$11,0,10*ROW('Hygiene Data'!G106)))</f>
        <v/>
      </c>
      <c r="DY112" s="271" t="str">
        <f ca="true">+IF(OFFSET('Hygiene Data'!$G$12,0,10*ROW('Hygiene Data'!G106))="","",OFFSET('Hygiene Data'!$G$12,0,10*ROW('Hygiene Data'!G106)))</f>
        <v/>
      </c>
      <c r="DZ112" s="271" t="str">
        <f ca="true">+IF(OFFSET('Hygiene Data'!$G$13,0,10*ROW('Hygiene Data'!G106))="","",OFFSET('Hygiene Data'!$G$13,0,10*ROW('Hygiene Data'!G106)))</f>
        <v/>
      </c>
      <c r="EA112" s="271" t="str">
        <f ca="true">+IF(OFFSET('Hygiene Data'!$H$11,0,10*ROW('Hygiene Data'!H106))="","",OFFSET('Hygiene Data'!$H$11,0,10*ROW('Hygiene Data'!H106)))</f>
        <v/>
      </c>
      <c r="EB112" s="271" t="str">
        <f ca="true">+IF(OFFSET('Hygiene Data'!$H$12,0,10*ROW('Hygiene Data'!H106))="","",OFFSET('Hygiene Data'!$H$12,0,10*ROW('Hygiene Data'!H106)))</f>
        <v/>
      </c>
      <c r="EC112" s="271" t="str">
        <f ca="true">+IF(OFFSET('Hygiene Data'!$H$13,0,10*ROW('Hygiene Data'!H106))="","",OFFSET('Hygiene Data'!$H$13,0,10*ROW('Hygiene Data'!H106)))</f>
        <v/>
      </c>
      <c r="ED112" s="271" t="str">
        <f ca="true">+IF(OFFSET('Hygiene Data'!$I$11,0,10*ROW('Hygiene Data'!I106))="","",OFFSET('Hygiene Data'!$I$11,0,10*ROW('Hygiene Data'!I106)))</f>
        <v/>
      </c>
      <c r="EE112" s="271" t="str">
        <f ca="true">+IF(OFFSET('Hygiene Data'!$I$12,0,10*ROW('Hygiene Data'!I106))="","",OFFSET('Hygiene Data'!$I$12,0,10*ROW('Hygiene Data'!I106)))</f>
        <v/>
      </c>
      <c r="EF112" s="271" t="str">
        <f ca="true">+IF(OFFSET('Hygiene Data'!$I$13,0,10*ROW('Hygiene Data'!I106))="","",OFFSET('Hygiene Data'!$I$13,0,10*ROW('Hygiene Data'!I106)))</f>
        <v/>
      </c>
    </row>
    <row xmlns:x14ac="http://schemas.microsoft.com/office/spreadsheetml/2009/9/ac" r="113" x14ac:dyDescent="0.2">
      <c r="A113" s="35" t="str">
        <f ca="true">+IF(OFFSET('Water Data'!$B$2,0,10*ROW('Water Data'!E107))="","",OFFSET('Water Data'!$B$2,0,10*ROW('Water Data'!E107)))</f>
        <v/>
      </c>
      <c r="B113" s="35" t="str">
        <f ca="true">+IF(OFFSET('Water Data'!$C$2,0,10*ROW('Water Data'!F107))="","",OFFSET('Water Data'!$C$2,0,10*ROW('Water Data'!F107)))</f>
        <v/>
      </c>
      <c r="C113" s="327" t="str">
        <f t="shared" ca="true" si="1"/>
        <v/>
      </c>
      <c r="D113" s="91"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1"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1"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1"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1"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1"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1"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1"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1"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1"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1"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1"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1"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1"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1"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1"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1"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1"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2"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2"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2"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2"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2"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2"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2"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2"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2"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2"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2"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2"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2"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2"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2"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2"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2"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2"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2"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2"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2"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2"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2"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2"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2"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2"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2"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2"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2"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2"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3"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3"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3"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3"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3"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3"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3"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3"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3"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3"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3"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3"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3"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3"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3"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3"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3"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3"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1"/>
      <c r="BS113" s="271" t="str">
        <f ca="true">+IF(OFFSET('Water Data'!$D$27,0,10*ROW('Water Data'!D107))="","",OFFSET('Water Data'!$D$27,0,10*ROW('Water Data'!D107)))</f>
        <v/>
      </c>
      <c r="BT113" s="271" t="str">
        <f ca="true">+IF(OFFSET('Water Data'!$D$28,0,10*ROW('Water Data'!D107))="","",OFFSET('Water Data'!$D$28,0,10*ROW('Water Data'!D107)))</f>
        <v/>
      </c>
      <c r="BU113" s="271" t="str">
        <f ca="true">+IF(OFFSET('Water Data'!$D$29,0,10*ROW('Water Data'!D107))="","",OFFSET('Water Data'!$D$29,0,10*ROW('Water Data'!D107)))</f>
        <v/>
      </c>
      <c r="BV113" s="271" t="str">
        <f ca="true">+IF(OFFSET('Water Data'!$E$27,0,10*ROW('Water Data'!E107))="","",OFFSET('Water Data'!$E$27,0,10*ROW('Water Data'!E107)))</f>
        <v/>
      </c>
      <c r="BW113" s="271" t="str">
        <f ca="true">+IF(OFFSET('Water Data'!$E$28,0,10*ROW('Water Data'!E107))="","",OFFSET('Water Data'!$E$28,0,10*ROW('Water Data'!E107)))</f>
        <v/>
      </c>
      <c r="BX113" s="271" t="str">
        <f ca="true">+IF(OFFSET('Water Data'!$E$29,0,10*ROW('Water Data'!E107))="","",OFFSET('Water Data'!$E$29,0,10*ROW('Water Data'!E107)))</f>
        <v/>
      </c>
      <c r="BY113" s="271" t="str">
        <f ca="true">+IF(OFFSET('Water Data'!$F$27,0,10*ROW('Water Data'!F107))="","",OFFSET('Water Data'!$F$27,0,10*ROW('Water Data'!F107)))</f>
        <v/>
      </c>
      <c r="BZ113" s="271" t="str">
        <f ca="true">+IF(OFFSET('Water Data'!$F$28,0,10*ROW('Water Data'!F107))="","",OFFSET('Water Data'!$F$28,0,10*ROW('Water Data'!F107)))</f>
        <v/>
      </c>
      <c r="CA113" s="271" t="str">
        <f ca="true">+IF(OFFSET('Water Data'!$F$29,0,10*ROW('Water Data'!F107))="","",OFFSET('Water Data'!$F$29,0,10*ROW('Water Data'!F107)))</f>
        <v/>
      </c>
      <c r="CB113" s="271" t="str">
        <f ca="true">+IF(OFFSET('Water Data'!$G$27,0,10*ROW('Water Data'!G107))="","",OFFSET('Water Data'!$G$27,0,10*ROW('Water Data'!G107)))</f>
        <v/>
      </c>
      <c r="CC113" s="271" t="str">
        <f ca="true">+IF(OFFSET('Water Data'!$G$28,0,10*ROW('Water Data'!G107))="","",OFFSET('Water Data'!$G$28,0,10*ROW('Water Data'!G107)))</f>
        <v/>
      </c>
      <c r="CD113" s="271" t="str">
        <f ca="true">+IF(OFFSET('Water Data'!$G$29,0,10*ROW('Water Data'!G107))="","",OFFSET('Water Data'!$G$29,0,10*ROW('Water Data'!G107)))</f>
        <v/>
      </c>
      <c r="CE113" s="271" t="str">
        <f ca="true">+IF(OFFSET('Water Data'!$H$27,0,10*ROW('Water Data'!H107))="","",OFFSET('Water Data'!$H$27,0,10*ROW('Water Data'!H107)))</f>
        <v/>
      </c>
      <c r="CF113" s="271" t="str">
        <f ca="true">+IF(OFFSET('Water Data'!$H$28,0,10*ROW('Water Data'!H107))="","",OFFSET('Water Data'!$H$28,0,10*ROW('Water Data'!H107)))</f>
        <v/>
      </c>
      <c r="CG113" s="271" t="str">
        <f ca="true">+IF(OFFSET('Water Data'!$H$29,0,10*ROW('Water Data'!H107))="","",OFFSET('Water Data'!$H$29,0,10*ROW('Water Data'!H107)))</f>
        <v/>
      </c>
      <c r="CH113" s="271" t="str">
        <f ca="true">+IF(OFFSET('Water Data'!$I$27,0,10*ROW('Water Data'!I107))="","",OFFSET('Water Data'!$I$27,0,10*ROW('Water Data'!I107)))</f>
        <v/>
      </c>
      <c r="CI113" s="271" t="str">
        <f ca="true">+IF(OFFSET('Water Data'!$I$28,0,10*ROW('Water Data'!I107))="","",OFFSET('Water Data'!$I$28,0,10*ROW('Water Data'!I107)))</f>
        <v/>
      </c>
      <c r="CJ113" s="271" t="str">
        <f ca="true">+IF(OFFSET('Water Data'!$I$29,0,10*ROW('Water Data'!I107))="","",OFFSET('Water Data'!$I$29,0,10*ROW('Water Data'!I107)))</f>
        <v/>
      </c>
      <c r="CK113" s="271" t="str">
        <f ca="true">+IF(OFFSET('Sanitation Data'!$D$28,0,10*ROW('Sanitation Data'!D107))="","",OFFSET('Sanitation Data'!$D$28,0,10*ROW('Sanitation Data'!D107)))</f>
        <v/>
      </c>
      <c r="CL113" s="271" t="str">
        <f ca="true">+IF(OFFSET('Sanitation Data'!$D$29,0,10*ROW('Sanitation Data'!D107))="","",OFFSET('Sanitation Data'!$D$29,0,10*ROW('Sanitation Data'!D107)))</f>
        <v/>
      </c>
      <c r="CM113" s="271" t="str">
        <f ca="true">+IF(OFFSET('Sanitation Data'!$D$30,0,10*ROW('Sanitation Data'!D107))="","",OFFSET('Sanitation Data'!$D$30,0,10*ROW('Sanitation Data'!D107)))</f>
        <v/>
      </c>
      <c r="CN113" s="271" t="str">
        <f ca="true">+IF(OFFSET('Sanitation Data'!$D$31,0,10*ROW('Sanitation Data'!D107))="","",OFFSET('Sanitation Data'!$D$31,0,10*ROW('Sanitation Data'!D107)))</f>
        <v/>
      </c>
      <c r="CO113" s="271" t="str">
        <f ca="true">+IF(OFFSET('Sanitation Data'!$D$32,0,10*ROW('Sanitation Data'!D107))="","",OFFSET('Sanitation Data'!$D$32,0,10*ROW('Sanitation Data'!D107)))</f>
        <v/>
      </c>
      <c r="CP113" s="271" t="str">
        <f ca="true">+IF(OFFSET('Sanitation Data'!$E$28,0,10*ROW('Sanitation Data'!E107))="","",OFFSET('Sanitation Data'!$E$28,0,10*ROW('Sanitation Data'!E107)))</f>
        <v/>
      </c>
      <c r="CQ113" s="271" t="str">
        <f ca="true">+IF(OFFSET('Sanitation Data'!$E$29,0,10*ROW('Sanitation Data'!E107))="","",OFFSET('Sanitation Data'!$E$29,0,10*ROW('Sanitation Data'!E107)))</f>
        <v/>
      </c>
      <c r="CR113" s="271" t="str">
        <f ca="true">+IF(OFFSET('Sanitation Data'!$E$30,0,10*ROW('Sanitation Data'!E107))="","",OFFSET('Sanitation Data'!$E$30,0,10*ROW('Sanitation Data'!E107)))</f>
        <v/>
      </c>
      <c r="CS113" s="271" t="str">
        <f ca="true">+IF(OFFSET('Sanitation Data'!$E$31,0,10*ROW('Sanitation Data'!E107))="","",OFFSET('Sanitation Data'!$E$31,0,10*ROW('Sanitation Data'!E107)))</f>
        <v/>
      </c>
      <c r="CT113" s="271" t="str">
        <f ca="true">+IF(OFFSET('Sanitation Data'!$E$32,0,10*ROW('Sanitation Data'!E107))="","",OFFSET('Sanitation Data'!$E$32,0,10*ROW('Sanitation Data'!E107)))</f>
        <v/>
      </c>
      <c r="CU113" s="271" t="str">
        <f ca="true">+IF(OFFSET('Sanitation Data'!$F$28,0,10*ROW('Sanitation Data'!F107))="","",OFFSET('Sanitation Data'!$F$28,0,10*ROW('Sanitation Data'!F107)))</f>
        <v/>
      </c>
      <c r="CV113" s="271" t="str">
        <f ca="true">+IF(OFFSET('Sanitation Data'!$F$29,0,10*ROW('Sanitation Data'!F107))="","",OFFSET('Sanitation Data'!$F$29,0,10*ROW('Sanitation Data'!F107)))</f>
        <v/>
      </c>
      <c r="CW113" s="271" t="str">
        <f ca="true">+IF(OFFSET('Sanitation Data'!$F$30,0,10*ROW('Sanitation Data'!F107))="","",OFFSET('Sanitation Data'!$F$30,0,10*ROW('Sanitation Data'!F107)))</f>
        <v/>
      </c>
      <c r="CX113" s="271" t="str">
        <f ca="true">+IF(OFFSET('Sanitation Data'!$F$31,0,10*ROW('Sanitation Data'!F107))="","",OFFSET('Sanitation Data'!$F$31,0,10*ROW('Sanitation Data'!F107)))</f>
        <v/>
      </c>
      <c r="CY113" s="271" t="str">
        <f ca="true">+IF(OFFSET('Sanitation Data'!$F$32,0,10*ROW('Sanitation Data'!F107))="","",OFFSET('Sanitation Data'!$F$32,0,10*ROW('Sanitation Data'!F107)))</f>
        <v/>
      </c>
      <c r="CZ113" s="271" t="str">
        <f ca="true">+IF(OFFSET('Sanitation Data'!$G$28,0,10*ROW('Sanitation Data'!G107))="","",OFFSET('Sanitation Data'!$G$28,0,10*ROW('Sanitation Data'!G107)))</f>
        <v/>
      </c>
      <c r="DA113" s="271" t="str">
        <f ca="true">+IF(OFFSET('Sanitation Data'!$G$29,0,10*ROW('Sanitation Data'!G107))="","",OFFSET('Sanitation Data'!$G$29,0,10*ROW('Sanitation Data'!G107)))</f>
        <v/>
      </c>
      <c r="DB113" s="271" t="str">
        <f ca="true">+IF(OFFSET('Sanitation Data'!$G$30,0,10*ROW('Sanitation Data'!G107))="","",OFFSET('Sanitation Data'!$G$30,0,10*ROW('Sanitation Data'!G107)))</f>
        <v/>
      </c>
      <c r="DC113" s="271" t="str">
        <f ca="true">+IF(OFFSET('Sanitation Data'!$G$31,0,10*ROW('Sanitation Data'!G107))="","",OFFSET('Sanitation Data'!$G$31,0,10*ROW('Sanitation Data'!G107)))</f>
        <v/>
      </c>
      <c r="DD113" s="271" t="str">
        <f ca="true">+IF(OFFSET('Sanitation Data'!$G$32,0,10*ROW('Sanitation Data'!G107))="","",OFFSET('Sanitation Data'!$G$32,0,10*ROW('Sanitation Data'!G107)))</f>
        <v/>
      </c>
      <c r="DE113" s="271" t="str">
        <f ca="true">+IF(OFFSET('Sanitation Data'!$H$28,0,10*ROW('Sanitation Data'!H107))="","",OFFSET('Sanitation Data'!$H$28,0,10*ROW('Sanitation Data'!H107)))</f>
        <v/>
      </c>
      <c r="DF113" s="271" t="str">
        <f ca="true">+IF(OFFSET('Sanitation Data'!$H$29,0,10*ROW('Sanitation Data'!H107))="","",OFFSET('Sanitation Data'!$H$29,0,10*ROW('Sanitation Data'!H107)))</f>
        <v/>
      </c>
      <c r="DG113" s="271" t="str">
        <f ca="true">+IF(OFFSET('Sanitation Data'!$H$30,0,10*ROW('Sanitation Data'!H107))="","",OFFSET('Sanitation Data'!$H$30,0,10*ROW('Sanitation Data'!H107)))</f>
        <v/>
      </c>
      <c r="DH113" s="271" t="str">
        <f ca="true">+IF(OFFSET('Sanitation Data'!$H$31,0,10*ROW('Sanitation Data'!H107))="","",OFFSET('Sanitation Data'!$H$31,0,10*ROW('Sanitation Data'!H107)))</f>
        <v/>
      </c>
      <c r="DI113" s="271" t="str">
        <f ca="true">+IF(OFFSET('Sanitation Data'!$H$32,0,10*ROW('Sanitation Data'!H107))="","",OFFSET('Sanitation Data'!$H$32,0,10*ROW('Sanitation Data'!H107)))</f>
        <v/>
      </c>
      <c r="DJ113" s="271" t="str">
        <f ca="true">+IF(OFFSET('Sanitation Data'!$I$28,0,10*ROW('Sanitation Data'!I107))="","",OFFSET('Sanitation Data'!$I$28,0,10*ROW('Sanitation Data'!I107)))</f>
        <v/>
      </c>
      <c r="DK113" s="271" t="str">
        <f ca="true">+IF(OFFSET('Sanitation Data'!$I$29,0,10*ROW('Sanitation Data'!I107))="","",OFFSET('Sanitation Data'!$I$29,0,10*ROW('Sanitation Data'!I107)))</f>
        <v/>
      </c>
      <c r="DL113" s="271" t="str">
        <f ca="true">+IF(OFFSET('Sanitation Data'!$I$30,0,10*ROW('Sanitation Data'!I107))="","",OFFSET('Sanitation Data'!$I$30,0,10*ROW('Sanitation Data'!I107)))</f>
        <v/>
      </c>
      <c r="DM113" s="271" t="str">
        <f ca="true">+IF(OFFSET('Sanitation Data'!$I$31,0,10*ROW('Sanitation Data'!I107))="","",OFFSET('Sanitation Data'!$I$31,0,10*ROW('Sanitation Data'!I107)))</f>
        <v/>
      </c>
      <c r="DN113" s="271" t="str">
        <f ca="true">+IF(OFFSET('Sanitation Data'!$I$32,0,10*ROW('Sanitation Data'!I107))="","",OFFSET('Sanitation Data'!$I$32,0,10*ROW('Sanitation Data'!I107)))</f>
        <v/>
      </c>
      <c r="DO113" s="271" t="str">
        <f ca="true">+IF(OFFSET('Hygiene Data'!$D$11,0,10*ROW('Hygiene Data'!D107))="","",OFFSET('Hygiene Data'!$D$11,0,10*ROW('Hygiene Data'!D107)))</f>
        <v/>
      </c>
      <c r="DP113" s="271" t="str">
        <f ca="true">+IF(OFFSET('Hygiene Data'!$D$12,0,10*ROW('Hygiene Data'!D107))="","",OFFSET('Hygiene Data'!$D$12,0,10*ROW('Hygiene Data'!D107)))</f>
        <v/>
      </c>
      <c r="DQ113" s="271" t="str">
        <f ca="true">+IF(OFFSET('Hygiene Data'!$D$13,0,10*ROW('Hygiene Data'!D107))="","",OFFSET('Hygiene Data'!$D$13,0,10*ROW('Hygiene Data'!D107)))</f>
        <v/>
      </c>
      <c r="DR113" s="271" t="str">
        <f ca="true">+IF(OFFSET('Hygiene Data'!$E$11,0,10*ROW('Hygiene Data'!E107))="","",OFFSET('Hygiene Data'!$E$11,0,10*ROW('Hygiene Data'!E107)))</f>
        <v/>
      </c>
      <c r="DS113" s="271" t="str">
        <f ca="true">+IF(OFFSET('Hygiene Data'!$E$12,0,10*ROW('Hygiene Data'!E107))="","",OFFSET('Hygiene Data'!$E$12,0,10*ROW('Hygiene Data'!E107)))</f>
        <v/>
      </c>
      <c r="DT113" s="271" t="str">
        <f ca="true">+IF(OFFSET('Hygiene Data'!$E$13,0,10*ROW('Hygiene Data'!E107))="","",OFFSET('Hygiene Data'!$E$13,0,10*ROW('Hygiene Data'!E107)))</f>
        <v/>
      </c>
      <c r="DU113" s="271" t="str">
        <f ca="true">+IF(OFFSET('Hygiene Data'!$F$11,0,10*ROW('Hygiene Data'!F107))="","",OFFSET('Hygiene Data'!$F$11,0,10*ROW('Hygiene Data'!F107)))</f>
        <v/>
      </c>
      <c r="DV113" s="271" t="str">
        <f ca="true">+IF(OFFSET('Hygiene Data'!$F$12,0,10*ROW('Hygiene Data'!F107))="","",OFFSET('Hygiene Data'!$F$12,0,10*ROW('Hygiene Data'!F107)))</f>
        <v/>
      </c>
      <c r="DW113" s="271" t="str">
        <f ca="true">+IF(OFFSET('Hygiene Data'!$F$13,0,10*ROW('Hygiene Data'!F107))="","",OFFSET('Hygiene Data'!$F$13,0,10*ROW('Hygiene Data'!F107)))</f>
        <v/>
      </c>
      <c r="DX113" s="271" t="str">
        <f ca="true">+IF(OFFSET('Hygiene Data'!$G$11,0,10*ROW('Hygiene Data'!G107))="","",OFFSET('Hygiene Data'!$G$11,0,10*ROW('Hygiene Data'!G107)))</f>
        <v/>
      </c>
      <c r="DY113" s="271" t="str">
        <f ca="true">+IF(OFFSET('Hygiene Data'!$G$12,0,10*ROW('Hygiene Data'!G107))="","",OFFSET('Hygiene Data'!$G$12,0,10*ROW('Hygiene Data'!G107)))</f>
        <v/>
      </c>
      <c r="DZ113" s="271" t="str">
        <f ca="true">+IF(OFFSET('Hygiene Data'!$G$13,0,10*ROW('Hygiene Data'!G107))="","",OFFSET('Hygiene Data'!$G$13,0,10*ROW('Hygiene Data'!G107)))</f>
        <v/>
      </c>
      <c r="EA113" s="271" t="str">
        <f ca="true">+IF(OFFSET('Hygiene Data'!$H$11,0,10*ROW('Hygiene Data'!H107))="","",OFFSET('Hygiene Data'!$H$11,0,10*ROW('Hygiene Data'!H107)))</f>
        <v/>
      </c>
      <c r="EB113" s="271" t="str">
        <f ca="true">+IF(OFFSET('Hygiene Data'!$H$12,0,10*ROW('Hygiene Data'!H107))="","",OFFSET('Hygiene Data'!$H$12,0,10*ROW('Hygiene Data'!H107)))</f>
        <v/>
      </c>
      <c r="EC113" s="271" t="str">
        <f ca="true">+IF(OFFSET('Hygiene Data'!$H$13,0,10*ROW('Hygiene Data'!H107))="","",OFFSET('Hygiene Data'!$H$13,0,10*ROW('Hygiene Data'!H107)))</f>
        <v/>
      </c>
      <c r="ED113" s="271" t="str">
        <f ca="true">+IF(OFFSET('Hygiene Data'!$I$11,0,10*ROW('Hygiene Data'!I107))="","",OFFSET('Hygiene Data'!$I$11,0,10*ROW('Hygiene Data'!I107)))</f>
        <v/>
      </c>
      <c r="EE113" s="271" t="str">
        <f ca="true">+IF(OFFSET('Hygiene Data'!$I$12,0,10*ROW('Hygiene Data'!I107))="","",OFFSET('Hygiene Data'!$I$12,0,10*ROW('Hygiene Data'!I107)))</f>
        <v/>
      </c>
      <c r="EF113" s="271" t="str">
        <f ca="true">+IF(OFFSET('Hygiene Data'!$I$13,0,10*ROW('Hygiene Data'!I107))="","",OFFSET('Hygiene Data'!$I$13,0,10*ROW('Hygiene Data'!I107)))</f>
        <v/>
      </c>
    </row>
    <row xmlns:x14ac="http://schemas.microsoft.com/office/spreadsheetml/2009/9/ac" r="114" x14ac:dyDescent="0.2">
      <c r="A114" s="35" t="str">
        <f ca="true">+IF(OFFSET('Water Data'!$B$2,0,10*ROW('Water Data'!E108))="","",OFFSET('Water Data'!$B$2,0,10*ROW('Water Data'!E108)))</f>
        <v/>
      </c>
      <c r="B114" s="35" t="str">
        <f ca="true">+IF(OFFSET('Water Data'!$C$2,0,10*ROW('Water Data'!F108))="","",OFFSET('Water Data'!$C$2,0,10*ROW('Water Data'!F108)))</f>
        <v/>
      </c>
      <c r="C114" s="327" t="str">
        <f t="shared" ca="true" si="1"/>
        <v/>
      </c>
      <c r="D114" s="91"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1"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1"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1"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1"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1"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1"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1"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1"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1"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1"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1"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1"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1"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1"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1"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1"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1"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2"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2"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2"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2"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2"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2"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2"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2"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2"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2"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2"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2"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2"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2"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2"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2"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2"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2"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2"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2"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2"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2"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2"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2"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2"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2"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2"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2"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2"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2"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3"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3"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3"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3"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3"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3"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3"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3"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3"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3"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3"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3"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3"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3"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3"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3"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3"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3"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1"/>
      <c r="BS114" s="271" t="str">
        <f ca="true">+IF(OFFSET('Water Data'!$D$27,0,10*ROW('Water Data'!D108))="","",OFFSET('Water Data'!$D$27,0,10*ROW('Water Data'!D108)))</f>
        <v/>
      </c>
      <c r="BT114" s="271" t="str">
        <f ca="true">+IF(OFFSET('Water Data'!$D$28,0,10*ROW('Water Data'!D108))="","",OFFSET('Water Data'!$D$28,0,10*ROW('Water Data'!D108)))</f>
        <v/>
      </c>
      <c r="BU114" s="271" t="str">
        <f ca="true">+IF(OFFSET('Water Data'!$D$29,0,10*ROW('Water Data'!D108))="","",OFFSET('Water Data'!$D$29,0,10*ROW('Water Data'!D108)))</f>
        <v/>
      </c>
      <c r="BV114" s="271" t="str">
        <f ca="true">+IF(OFFSET('Water Data'!$E$27,0,10*ROW('Water Data'!E108))="","",OFFSET('Water Data'!$E$27,0,10*ROW('Water Data'!E108)))</f>
        <v/>
      </c>
      <c r="BW114" s="271" t="str">
        <f ca="true">+IF(OFFSET('Water Data'!$E$28,0,10*ROW('Water Data'!E108))="","",OFFSET('Water Data'!$E$28,0,10*ROW('Water Data'!E108)))</f>
        <v/>
      </c>
      <c r="BX114" s="271" t="str">
        <f ca="true">+IF(OFFSET('Water Data'!$E$29,0,10*ROW('Water Data'!E108))="","",OFFSET('Water Data'!$E$29,0,10*ROW('Water Data'!E108)))</f>
        <v/>
      </c>
      <c r="BY114" s="271" t="str">
        <f ca="true">+IF(OFFSET('Water Data'!$F$27,0,10*ROW('Water Data'!F108))="","",OFFSET('Water Data'!$F$27,0,10*ROW('Water Data'!F108)))</f>
        <v/>
      </c>
      <c r="BZ114" s="271" t="str">
        <f ca="true">+IF(OFFSET('Water Data'!$F$28,0,10*ROW('Water Data'!F108))="","",OFFSET('Water Data'!$F$28,0,10*ROW('Water Data'!F108)))</f>
        <v/>
      </c>
      <c r="CA114" s="271" t="str">
        <f ca="true">+IF(OFFSET('Water Data'!$F$29,0,10*ROW('Water Data'!F108))="","",OFFSET('Water Data'!$F$29,0,10*ROW('Water Data'!F108)))</f>
        <v/>
      </c>
      <c r="CB114" s="271" t="str">
        <f ca="true">+IF(OFFSET('Water Data'!$G$27,0,10*ROW('Water Data'!G108))="","",OFFSET('Water Data'!$G$27,0,10*ROW('Water Data'!G108)))</f>
        <v/>
      </c>
      <c r="CC114" s="271" t="str">
        <f ca="true">+IF(OFFSET('Water Data'!$G$28,0,10*ROW('Water Data'!G108))="","",OFFSET('Water Data'!$G$28,0,10*ROW('Water Data'!G108)))</f>
        <v/>
      </c>
      <c r="CD114" s="271" t="str">
        <f ca="true">+IF(OFFSET('Water Data'!$G$29,0,10*ROW('Water Data'!G108))="","",OFFSET('Water Data'!$G$29,0,10*ROW('Water Data'!G108)))</f>
        <v/>
      </c>
      <c r="CE114" s="271" t="str">
        <f ca="true">+IF(OFFSET('Water Data'!$H$27,0,10*ROW('Water Data'!H108))="","",OFFSET('Water Data'!$H$27,0,10*ROW('Water Data'!H108)))</f>
        <v/>
      </c>
      <c r="CF114" s="271" t="str">
        <f ca="true">+IF(OFFSET('Water Data'!$H$28,0,10*ROW('Water Data'!H108))="","",OFFSET('Water Data'!$H$28,0,10*ROW('Water Data'!H108)))</f>
        <v/>
      </c>
      <c r="CG114" s="271" t="str">
        <f ca="true">+IF(OFFSET('Water Data'!$H$29,0,10*ROW('Water Data'!H108))="","",OFFSET('Water Data'!$H$29,0,10*ROW('Water Data'!H108)))</f>
        <v/>
      </c>
      <c r="CH114" s="271" t="str">
        <f ca="true">+IF(OFFSET('Water Data'!$I$27,0,10*ROW('Water Data'!I108))="","",OFFSET('Water Data'!$I$27,0,10*ROW('Water Data'!I108)))</f>
        <v/>
      </c>
      <c r="CI114" s="271" t="str">
        <f ca="true">+IF(OFFSET('Water Data'!$I$28,0,10*ROW('Water Data'!I108))="","",OFFSET('Water Data'!$I$28,0,10*ROW('Water Data'!I108)))</f>
        <v/>
      </c>
      <c r="CJ114" s="271" t="str">
        <f ca="true">+IF(OFFSET('Water Data'!$I$29,0,10*ROW('Water Data'!I108))="","",OFFSET('Water Data'!$I$29,0,10*ROW('Water Data'!I108)))</f>
        <v/>
      </c>
      <c r="CK114" s="271" t="str">
        <f ca="true">+IF(OFFSET('Sanitation Data'!$D$28,0,10*ROW('Sanitation Data'!D108))="","",OFFSET('Sanitation Data'!$D$28,0,10*ROW('Sanitation Data'!D108)))</f>
        <v/>
      </c>
      <c r="CL114" s="271" t="str">
        <f ca="true">+IF(OFFSET('Sanitation Data'!$D$29,0,10*ROW('Sanitation Data'!D108))="","",OFFSET('Sanitation Data'!$D$29,0,10*ROW('Sanitation Data'!D108)))</f>
        <v/>
      </c>
      <c r="CM114" s="271" t="str">
        <f ca="true">+IF(OFFSET('Sanitation Data'!$D$30,0,10*ROW('Sanitation Data'!D108))="","",OFFSET('Sanitation Data'!$D$30,0,10*ROW('Sanitation Data'!D108)))</f>
        <v/>
      </c>
      <c r="CN114" s="271" t="str">
        <f ca="true">+IF(OFFSET('Sanitation Data'!$D$31,0,10*ROW('Sanitation Data'!D108))="","",OFFSET('Sanitation Data'!$D$31,0,10*ROW('Sanitation Data'!D108)))</f>
        <v/>
      </c>
      <c r="CO114" s="271" t="str">
        <f ca="true">+IF(OFFSET('Sanitation Data'!$D$32,0,10*ROW('Sanitation Data'!D108))="","",OFFSET('Sanitation Data'!$D$32,0,10*ROW('Sanitation Data'!D108)))</f>
        <v/>
      </c>
      <c r="CP114" s="271" t="str">
        <f ca="true">+IF(OFFSET('Sanitation Data'!$E$28,0,10*ROW('Sanitation Data'!E108))="","",OFFSET('Sanitation Data'!$E$28,0,10*ROW('Sanitation Data'!E108)))</f>
        <v/>
      </c>
      <c r="CQ114" s="271" t="str">
        <f ca="true">+IF(OFFSET('Sanitation Data'!$E$29,0,10*ROW('Sanitation Data'!E108))="","",OFFSET('Sanitation Data'!$E$29,0,10*ROW('Sanitation Data'!E108)))</f>
        <v/>
      </c>
      <c r="CR114" s="271" t="str">
        <f ca="true">+IF(OFFSET('Sanitation Data'!$E$30,0,10*ROW('Sanitation Data'!E108))="","",OFFSET('Sanitation Data'!$E$30,0,10*ROW('Sanitation Data'!E108)))</f>
        <v/>
      </c>
      <c r="CS114" s="271" t="str">
        <f ca="true">+IF(OFFSET('Sanitation Data'!$E$31,0,10*ROW('Sanitation Data'!E108))="","",OFFSET('Sanitation Data'!$E$31,0,10*ROW('Sanitation Data'!E108)))</f>
        <v/>
      </c>
      <c r="CT114" s="271" t="str">
        <f ca="true">+IF(OFFSET('Sanitation Data'!$E$32,0,10*ROW('Sanitation Data'!E108))="","",OFFSET('Sanitation Data'!$E$32,0,10*ROW('Sanitation Data'!E108)))</f>
        <v/>
      </c>
      <c r="CU114" s="271" t="str">
        <f ca="true">+IF(OFFSET('Sanitation Data'!$F$28,0,10*ROW('Sanitation Data'!F108))="","",OFFSET('Sanitation Data'!$F$28,0,10*ROW('Sanitation Data'!F108)))</f>
        <v/>
      </c>
      <c r="CV114" s="271" t="str">
        <f ca="true">+IF(OFFSET('Sanitation Data'!$F$29,0,10*ROW('Sanitation Data'!F108))="","",OFFSET('Sanitation Data'!$F$29,0,10*ROW('Sanitation Data'!F108)))</f>
        <v/>
      </c>
      <c r="CW114" s="271" t="str">
        <f ca="true">+IF(OFFSET('Sanitation Data'!$F$30,0,10*ROW('Sanitation Data'!F108))="","",OFFSET('Sanitation Data'!$F$30,0,10*ROW('Sanitation Data'!F108)))</f>
        <v/>
      </c>
      <c r="CX114" s="271" t="str">
        <f ca="true">+IF(OFFSET('Sanitation Data'!$F$31,0,10*ROW('Sanitation Data'!F108))="","",OFFSET('Sanitation Data'!$F$31,0,10*ROW('Sanitation Data'!F108)))</f>
        <v/>
      </c>
      <c r="CY114" s="271" t="str">
        <f ca="true">+IF(OFFSET('Sanitation Data'!$F$32,0,10*ROW('Sanitation Data'!F108))="","",OFFSET('Sanitation Data'!$F$32,0,10*ROW('Sanitation Data'!F108)))</f>
        <v/>
      </c>
      <c r="CZ114" s="271" t="str">
        <f ca="true">+IF(OFFSET('Sanitation Data'!$G$28,0,10*ROW('Sanitation Data'!G108))="","",OFFSET('Sanitation Data'!$G$28,0,10*ROW('Sanitation Data'!G108)))</f>
        <v/>
      </c>
      <c r="DA114" s="271" t="str">
        <f ca="true">+IF(OFFSET('Sanitation Data'!$G$29,0,10*ROW('Sanitation Data'!G108))="","",OFFSET('Sanitation Data'!$G$29,0,10*ROW('Sanitation Data'!G108)))</f>
        <v/>
      </c>
      <c r="DB114" s="271" t="str">
        <f ca="true">+IF(OFFSET('Sanitation Data'!$G$30,0,10*ROW('Sanitation Data'!G108))="","",OFFSET('Sanitation Data'!$G$30,0,10*ROW('Sanitation Data'!G108)))</f>
        <v/>
      </c>
      <c r="DC114" s="271" t="str">
        <f ca="true">+IF(OFFSET('Sanitation Data'!$G$31,0,10*ROW('Sanitation Data'!G108))="","",OFFSET('Sanitation Data'!$G$31,0,10*ROW('Sanitation Data'!G108)))</f>
        <v/>
      </c>
      <c r="DD114" s="271" t="str">
        <f ca="true">+IF(OFFSET('Sanitation Data'!$G$32,0,10*ROW('Sanitation Data'!G108))="","",OFFSET('Sanitation Data'!$G$32,0,10*ROW('Sanitation Data'!G108)))</f>
        <v/>
      </c>
      <c r="DE114" s="271" t="str">
        <f ca="true">+IF(OFFSET('Sanitation Data'!$H$28,0,10*ROW('Sanitation Data'!H108))="","",OFFSET('Sanitation Data'!$H$28,0,10*ROW('Sanitation Data'!H108)))</f>
        <v/>
      </c>
      <c r="DF114" s="271" t="str">
        <f ca="true">+IF(OFFSET('Sanitation Data'!$H$29,0,10*ROW('Sanitation Data'!H108))="","",OFFSET('Sanitation Data'!$H$29,0,10*ROW('Sanitation Data'!H108)))</f>
        <v/>
      </c>
      <c r="DG114" s="271" t="str">
        <f ca="true">+IF(OFFSET('Sanitation Data'!$H$30,0,10*ROW('Sanitation Data'!H108))="","",OFFSET('Sanitation Data'!$H$30,0,10*ROW('Sanitation Data'!H108)))</f>
        <v/>
      </c>
      <c r="DH114" s="271" t="str">
        <f ca="true">+IF(OFFSET('Sanitation Data'!$H$31,0,10*ROW('Sanitation Data'!H108))="","",OFFSET('Sanitation Data'!$H$31,0,10*ROW('Sanitation Data'!H108)))</f>
        <v/>
      </c>
      <c r="DI114" s="271" t="str">
        <f ca="true">+IF(OFFSET('Sanitation Data'!$H$32,0,10*ROW('Sanitation Data'!H108))="","",OFFSET('Sanitation Data'!$H$32,0,10*ROW('Sanitation Data'!H108)))</f>
        <v/>
      </c>
      <c r="DJ114" s="271" t="str">
        <f ca="true">+IF(OFFSET('Sanitation Data'!$I$28,0,10*ROW('Sanitation Data'!I108))="","",OFFSET('Sanitation Data'!$I$28,0,10*ROW('Sanitation Data'!I108)))</f>
        <v/>
      </c>
      <c r="DK114" s="271" t="str">
        <f ca="true">+IF(OFFSET('Sanitation Data'!$I$29,0,10*ROW('Sanitation Data'!I108))="","",OFFSET('Sanitation Data'!$I$29,0,10*ROW('Sanitation Data'!I108)))</f>
        <v/>
      </c>
      <c r="DL114" s="271" t="str">
        <f ca="true">+IF(OFFSET('Sanitation Data'!$I$30,0,10*ROW('Sanitation Data'!I108))="","",OFFSET('Sanitation Data'!$I$30,0,10*ROW('Sanitation Data'!I108)))</f>
        <v/>
      </c>
      <c r="DM114" s="271" t="str">
        <f ca="true">+IF(OFFSET('Sanitation Data'!$I$31,0,10*ROW('Sanitation Data'!I108))="","",OFFSET('Sanitation Data'!$I$31,0,10*ROW('Sanitation Data'!I108)))</f>
        <v/>
      </c>
      <c r="DN114" s="271" t="str">
        <f ca="true">+IF(OFFSET('Sanitation Data'!$I$32,0,10*ROW('Sanitation Data'!I108))="","",OFFSET('Sanitation Data'!$I$32,0,10*ROW('Sanitation Data'!I108)))</f>
        <v/>
      </c>
      <c r="DO114" s="271" t="str">
        <f ca="true">+IF(OFFSET('Hygiene Data'!$D$11,0,10*ROW('Hygiene Data'!D108))="","",OFFSET('Hygiene Data'!$D$11,0,10*ROW('Hygiene Data'!D108)))</f>
        <v/>
      </c>
      <c r="DP114" s="271" t="str">
        <f ca="true">+IF(OFFSET('Hygiene Data'!$D$12,0,10*ROW('Hygiene Data'!D108))="","",OFFSET('Hygiene Data'!$D$12,0,10*ROW('Hygiene Data'!D108)))</f>
        <v/>
      </c>
      <c r="DQ114" s="271" t="str">
        <f ca="true">+IF(OFFSET('Hygiene Data'!$D$13,0,10*ROW('Hygiene Data'!D108))="","",OFFSET('Hygiene Data'!$D$13,0,10*ROW('Hygiene Data'!D108)))</f>
        <v/>
      </c>
      <c r="DR114" s="271" t="str">
        <f ca="true">+IF(OFFSET('Hygiene Data'!$E$11,0,10*ROW('Hygiene Data'!E108))="","",OFFSET('Hygiene Data'!$E$11,0,10*ROW('Hygiene Data'!E108)))</f>
        <v/>
      </c>
      <c r="DS114" s="271" t="str">
        <f ca="true">+IF(OFFSET('Hygiene Data'!$E$12,0,10*ROW('Hygiene Data'!E108))="","",OFFSET('Hygiene Data'!$E$12,0,10*ROW('Hygiene Data'!E108)))</f>
        <v/>
      </c>
      <c r="DT114" s="271" t="str">
        <f ca="true">+IF(OFFSET('Hygiene Data'!$E$13,0,10*ROW('Hygiene Data'!E108))="","",OFFSET('Hygiene Data'!$E$13,0,10*ROW('Hygiene Data'!E108)))</f>
        <v/>
      </c>
      <c r="DU114" s="271" t="str">
        <f ca="true">+IF(OFFSET('Hygiene Data'!$F$11,0,10*ROW('Hygiene Data'!F108))="","",OFFSET('Hygiene Data'!$F$11,0,10*ROW('Hygiene Data'!F108)))</f>
        <v/>
      </c>
      <c r="DV114" s="271" t="str">
        <f ca="true">+IF(OFFSET('Hygiene Data'!$F$12,0,10*ROW('Hygiene Data'!F108))="","",OFFSET('Hygiene Data'!$F$12,0,10*ROW('Hygiene Data'!F108)))</f>
        <v/>
      </c>
      <c r="DW114" s="271" t="str">
        <f ca="true">+IF(OFFSET('Hygiene Data'!$F$13,0,10*ROW('Hygiene Data'!F108))="","",OFFSET('Hygiene Data'!$F$13,0,10*ROW('Hygiene Data'!F108)))</f>
        <v/>
      </c>
      <c r="DX114" s="271" t="str">
        <f ca="true">+IF(OFFSET('Hygiene Data'!$G$11,0,10*ROW('Hygiene Data'!G108))="","",OFFSET('Hygiene Data'!$G$11,0,10*ROW('Hygiene Data'!G108)))</f>
        <v/>
      </c>
      <c r="DY114" s="271" t="str">
        <f ca="true">+IF(OFFSET('Hygiene Data'!$G$12,0,10*ROW('Hygiene Data'!G108))="","",OFFSET('Hygiene Data'!$G$12,0,10*ROW('Hygiene Data'!G108)))</f>
        <v/>
      </c>
      <c r="DZ114" s="271" t="str">
        <f ca="true">+IF(OFFSET('Hygiene Data'!$G$13,0,10*ROW('Hygiene Data'!G108))="","",OFFSET('Hygiene Data'!$G$13,0,10*ROW('Hygiene Data'!G108)))</f>
        <v/>
      </c>
      <c r="EA114" s="271" t="str">
        <f ca="true">+IF(OFFSET('Hygiene Data'!$H$11,0,10*ROW('Hygiene Data'!H108))="","",OFFSET('Hygiene Data'!$H$11,0,10*ROW('Hygiene Data'!H108)))</f>
        <v/>
      </c>
      <c r="EB114" s="271" t="str">
        <f ca="true">+IF(OFFSET('Hygiene Data'!$H$12,0,10*ROW('Hygiene Data'!H108))="","",OFFSET('Hygiene Data'!$H$12,0,10*ROW('Hygiene Data'!H108)))</f>
        <v/>
      </c>
      <c r="EC114" s="271" t="str">
        <f ca="true">+IF(OFFSET('Hygiene Data'!$H$13,0,10*ROW('Hygiene Data'!H108))="","",OFFSET('Hygiene Data'!$H$13,0,10*ROW('Hygiene Data'!H108)))</f>
        <v/>
      </c>
      <c r="ED114" s="271" t="str">
        <f ca="true">+IF(OFFSET('Hygiene Data'!$I$11,0,10*ROW('Hygiene Data'!I108))="","",OFFSET('Hygiene Data'!$I$11,0,10*ROW('Hygiene Data'!I108)))</f>
        <v/>
      </c>
      <c r="EE114" s="271" t="str">
        <f ca="true">+IF(OFFSET('Hygiene Data'!$I$12,0,10*ROW('Hygiene Data'!I108))="","",OFFSET('Hygiene Data'!$I$12,0,10*ROW('Hygiene Data'!I108)))</f>
        <v/>
      </c>
      <c r="EF114" s="271" t="str">
        <f ca="true">+IF(OFFSET('Hygiene Data'!$I$13,0,10*ROW('Hygiene Data'!I108))="","",OFFSET('Hygiene Data'!$I$13,0,10*ROW('Hygiene Data'!I108)))</f>
        <v/>
      </c>
    </row>
    <row xmlns:x14ac="http://schemas.microsoft.com/office/spreadsheetml/2009/9/ac" r="115" x14ac:dyDescent="0.2">
      <c r="A115" s="35" t="str">
        <f ca="true">+IF(OFFSET('Water Data'!$B$2,0,10*ROW('Water Data'!E109))="","",OFFSET('Water Data'!$B$2,0,10*ROW('Water Data'!E109)))</f>
        <v/>
      </c>
      <c r="B115" s="35" t="str">
        <f ca="true">+IF(OFFSET('Water Data'!$C$2,0,10*ROW('Water Data'!F109))="","",OFFSET('Water Data'!$C$2,0,10*ROW('Water Data'!F109)))</f>
        <v/>
      </c>
      <c r="C115" s="327" t="str">
        <f t="shared" ca="true" si="1"/>
        <v/>
      </c>
      <c r="D115" s="91"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1"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1"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1"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1"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1"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1"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1"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1"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1"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1"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1"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1"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1"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1"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1"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1"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1"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2"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2"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2"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2"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2"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2"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2"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2"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2"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2"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2"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2"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2"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2"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2"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2"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2"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2"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2"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2"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2"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2"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2"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2"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2"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2"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2"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2"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2"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2"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3"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3"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3"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3"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3"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3"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3"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3"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3"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3"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3"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3"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3"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3"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3"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3"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3"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3"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1"/>
      <c r="BS115" s="271" t="str">
        <f ca="true">+IF(OFFSET('Water Data'!$D$27,0,10*ROW('Water Data'!D109))="","",OFFSET('Water Data'!$D$27,0,10*ROW('Water Data'!D109)))</f>
        <v/>
      </c>
      <c r="BT115" s="271" t="str">
        <f ca="true">+IF(OFFSET('Water Data'!$D$28,0,10*ROW('Water Data'!D109))="","",OFFSET('Water Data'!$D$28,0,10*ROW('Water Data'!D109)))</f>
        <v/>
      </c>
      <c r="BU115" s="271" t="str">
        <f ca="true">+IF(OFFSET('Water Data'!$D$29,0,10*ROW('Water Data'!D109))="","",OFFSET('Water Data'!$D$29,0,10*ROW('Water Data'!D109)))</f>
        <v/>
      </c>
      <c r="BV115" s="271" t="str">
        <f ca="true">+IF(OFFSET('Water Data'!$E$27,0,10*ROW('Water Data'!E109))="","",OFFSET('Water Data'!$E$27,0,10*ROW('Water Data'!E109)))</f>
        <v/>
      </c>
      <c r="BW115" s="271" t="str">
        <f ca="true">+IF(OFFSET('Water Data'!$E$28,0,10*ROW('Water Data'!E109))="","",OFFSET('Water Data'!$E$28,0,10*ROW('Water Data'!E109)))</f>
        <v/>
      </c>
      <c r="BX115" s="271" t="str">
        <f ca="true">+IF(OFFSET('Water Data'!$E$29,0,10*ROW('Water Data'!E109))="","",OFFSET('Water Data'!$E$29,0,10*ROW('Water Data'!E109)))</f>
        <v/>
      </c>
      <c r="BY115" s="271" t="str">
        <f ca="true">+IF(OFFSET('Water Data'!$F$27,0,10*ROW('Water Data'!F109))="","",OFFSET('Water Data'!$F$27,0,10*ROW('Water Data'!F109)))</f>
        <v/>
      </c>
      <c r="BZ115" s="271" t="str">
        <f ca="true">+IF(OFFSET('Water Data'!$F$28,0,10*ROW('Water Data'!F109))="","",OFFSET('Water Data'!$F$28,0,10*ROW('Water Data'!F109)))</f>
        <v/>
      </c>
      <c r="CA115" s="271" t="str">
        <f ca="true">+IF(OFFSET('Water Data'!$F$29,0,10*ROW('Water Data'!F109))="","",OFFSET('Water Data'!$F$29,0,10*ROW('Water Data'!F109)))</f>
        <v/>
      </c>
      <c r="CB115" s="271" t="str">
        <f ca="true">+IF(OFFSET('Water Data'!$G$27,0,10*ROW('Water Data'!G109))="","",OFFSET('Water Data'!$G$27,0,10*ROW('Water Data'!G109)))</f>
        <v/>
      </c>
      <c r="CC115" s="271" t="str">
        <f ca="true">+IF(OFFSET('Water Data'!$G$28,0,10*ROW('Water Data'!G109))="","",OFFSET('Water Data'!$G$28,0,10*ROW('Water Data'!G109)))</f>
        <v/>
      </c>
      <c r="CD115" s="271" t="str">
        <f ca="true">+IF(OFFSET('Water Data'!$G$29,0,10*ROW('Water Data'!G109))="","",OFFSET('Water Data'!$G$29,0,10*ROW('Water Data'!G109)))</f>
        <v/>
      </c>
      <c r="CE115" s="271" t="str">
        <f ca="true">+IF(OFFSET('Water Data'!$H$27,0,10*ROW('Water Data'!H109))="","",OFFSET('Water Data'!$H$27,0,10*ROW('Water Data'!H109)))</f>
        <v/>
      </c>
      <c r="CF115" s="271" t="str">
        <f ca="true">+IF(OFFSET('Water Data'!$H$28,0,10*ROW('Water Data'!H109))="","",OFFSET('Water Data'!$H$28,0,10*ROW('Water Data'!H109)))</f>
        <v/>
      </c>
      <c r="CG115" s="271" t="str">
        <f ca="true">+IF(OFFSET('Water Data'!$H$29,0,10*ROW('Water Data'!H109))="","",OFFSET('Water Data'!$H$29,0,10*ROW('Water Data'!H109)))</f>
        <v/>
      </c>
      <c r="CH115" s="271" t="str">
        <f ca="true">+IF(OFFSET('Water Data'!$I$27,0,10*ROW('Water Data'!I109))="","",OFFSET('Water Data'!$I$27,0,10*ROW('Water Data'!I109)))</f>
        <v/>
      </c>
      <c r="CI115" s="271" t="str">
        <f ca="true">+IF(OFFSET('Water Data'!$I$28,0,10*ROW('Water Data'!I109))="","",OFFSET('Water Data'!$I$28,0,10*ROW('Water Data'!I109)))</f>
        <v/>
      </c>
      <c r="CJ115" s="271" t="str">
        <f ca="true">+IF(OFFSET('Water Data'!$I$29,0,10*ROW('Water Data'!I109))="","",OFFSET('Water Data'!$I$29,0,10*ROW('Water Data'!I109)))</f>
        <v/>
      </c>
      <c r="CK115" s="271" t="str">
        <f ca="true">+IF(OFFSET('Sanitation Data'!$D$28,0,10*ROW('Sanitation Data'!D109))="","",OFFSET('Sanitation Data'!$D$28,0,10*ROW('Sanitation Data'!D109)))</f>
        <v/>
      </c>
      <c r="CL115" s="271" t="str">
        <f ca="true">+IF(OFFSET('Sanitation Data'!$D$29,0,10*ROW('Sanitation Data'!D109))="","",OFFSET('Sanitation Data'!$D$29,0,10*ROW('Sanitation Data'!D109)))</f>
        <v/>
      </c>
      <c r="CM115" s="271" t="str">
        <f ca="true">+IF(OFFSET('Sanitation Data'!$D$30,0,10*ROW('Sanitation Data'!D109))="","",OFFSET('Sanitation Data'!$D$30,0,10*ROW('Sanitation Data'!D109)))</f>
        <v/>
      </c>
      <c r="CN115" s="271" t="str">
        <f ca="true">+IF(OFFSET('Sanitation Data'!$D$31,0,10*ROW('Sanitation Data'!D109))="","",OFFSET('Sanitation Data'!$D$31,0,10*ROW('Sanitation Data'!D109)))</f>
        <v/>
      </c>
      <c r="CO115" s="271" t="str">
        <f ca="true">+IF(OFFSET('Sanitation Data'!$D$32,0,10*ROW('Sanitation Data'!D109))="","",OFFSET('Sanitation Data'!$D$32,0,10*ROW('Sanitation Data'!D109)))</f>
        <v/>
      </c>
      <c r="CP115" s="271" t="str">
        <f ca="true">+IF(OFFSET('Sanitation Data'!$E$28,0,10*ROW('Sanitation Data'!E109))="","",OFFSET('Sanitation Data'!$E$28,0,10*ROW('Sanitation Data'!E109)))</f>
        <v/>
      </c>
      <c r="CQ115" s="271" t="str">
        <f ca="true">+IF(OFFSET('Sanitation Data'!$E$29,0,10*ROW('Sanitation Data'!E109))="","",OFFSET('Sanitation Data'!$E$29,0,10*ROW('Sanitation Data'!E109)))</f>
        <v/>
      </c>
      <c r="CR115" s="271" t="str">
        <f ca="true">+IF(OFFSET('Sanitation Data'!$E$30,0,10*ROW('Sanitation Data'!E109))="","",OFFSET('Sanitation Data'!$E$30,0,10*ROW('Sanitation Data'!E109)))</f>
        <v/>
      </c>
      <c r="CS115" s="271" t="str">
        <f ca="true">+IF(OFFSET('Sanitation Data'!$E$31,0,10*ROW('Sanitation Data'!E109))="","",OFFSET('Sanitation Data'!$E$31,0,10*ROW('Sanitation Data'!E109)))</f>
        <v/>
      </c>
      <c r="CT115" s="271" t="str">
        <f ca="true">+IF(OFFSET('Sanitation Data'!$E$32,0,10*ROW('Sanitation Data'!E109))="","",OFFSET('Sanitation Data'!$E$32,0,10*ROW('Sanitation Data'!E109)))</f>
        <v/>
      </c>
      <c r="CU115" s="271" t="str">
        <f ca="true">+IF(OFFSET('Sanitation Data'!$F$28,0,10*ROW('Sanitation Data'!F109))="","",OFFSET('Sanitation Data'!$F$28,0,10*ROW('Sanitation Data'!F109)))</f>
        <v/>
      </c>
      <c r="CV115" s="271" t="str">
        <f ca="true">+IF(OFFSET('Sanitation Data'!$F$29,0,10*ROW('Sanitation Data'!F109))="","",OFFSET('Sanitation Data'!$F$29,0,10*ROW('Sanitation Data'!F109)))</f>
        <v/>
      </c>
      <c r="CW115" s="271" t="str">
        <f ca="true">+IF(OFFSET('Sanitation Data'!$F$30,0,10*ROW('Sanitation Data'!F109))="","",OFFSET('Sanitation Data'!$F$30,0,10*ROW('Sanitation Data'!F109)))</f>
        <v/>
      </c>
      <c r="CX115" s="271" t="str">
        <f ca="true">+IF(OFFSET('Sanitation Data'!$F$31,0,10*ROW('Sanitation Data'!F109))="","",OFFSET('Sanitation Data'!$F$31,0,10*ROW('Sanitation Data'!F109)))</f>
        <v/>
      </c>
      <c r="CY115" s="271" t="str">
        <f ca="true">+IF(OFFSET('Sanitation Data'!$F$32,0,10*ROW('Sanitation Data'!F109))="","",OFFSET('Sanitation Data'!$F$32,0,10*ROW('Sanitation Data'!F109)))</f>
        <v/>
      </c>
      <c r="CZ115" s="271" t="str">
        <f ca="true">+IF(OFFSET('Sanitation Data'!$G$28,0,10*ROW('Sanitation Data'!G109))="","",OFFSET('Sanitation Data'!$G$28,0,10*ROW('Sanitation Data'!G109)))</f>
        <v/>
      </c>
      <c r="DA115" s="271" t="str">
        <f ca="true">+IF(OFFSET('Sanitation Data'!$G$29,0,10*ROW('Sanitation Data'!G109))="","",OFFSET('Sanitation Data'!$G$29,0,10*ROW('Sanitation Data'!G109)))</f>
        <v/>
      </c>
      <c r="DB115" s="271" t="str">
        <f ca="true">+IF(OFFSET('Sanitation Data'!$G$30,0,10*ROW('Sanitation Data'!G109))="","",OFFSET('Sanitation Data'!$G$30,0,10*ROW('Sanitation Data'!G109)))</f>
        <v/>
      </c>
      <c r="DC115" s="271" t="str">
        <f ca="true">+IF(OFFSET('Sanitation Data'!$G$31,0,10*ROW('Sanitation Data'!G109))="","",OFFSET('Sanitation Data'!$G$31,0,10*ROW('Sanitation Data'!G109)))</f>
        <v/>
      </c>
      <c r="DD115" s="271" t="str">
        <f ca="true">+IF(OFFSET('Sanitation Data'!$G$32,0,10*ROW('Sanitation Data'!G109))="","",OFFSET('Sanitation Data'!$G$32,0,10*ROW('Sanitation Data'!G109)))</f>
        <v/>
      </c>
      <c r="DE115" s="271" t="str">
        <f ca="true">+IF(OFFSET('Sanitation Data'!$H$28,0,10*ROW('Sanitation Data'!H109))="","",OFFSET('Sanitation Data'!$H$28,0,10*ROW('Sanitation Data'!H109)))</f>
        <v/>
      </c>
      <c r="DF115" s="271" t="str">
        <f ca="true">+IF(OFFSET('Sanitation Data'!$H$29,0,10*ROW('Sanitation Data'!H109))="","",OFFSET('Sanitation Data'!$H$29,0,10*ROW('Sanitation Data'!H109)))</f>
        <v/>
      </c>
      <c r="DG115" s="271" t="str">
        <f ca="true">+IF(OFFSET('Sanitation Data'!$H$30,0,10*ROW('Sanitation Data'!H109))="","",OFFSET('Sanitation Data'!$H$30,0,10*ROW('Sanitation Data'!H109)))</f>
        <v/>
      </c>
      <c r="DH115" s="271" t="str">
        <f ca="true">+IF(OFFSET('Sanitation Data'!$H$31,0,10*ROW('Sanitation Data'!H109))="","",OFFSET('Sanitation Data'!$H$31,0,10*ROW('Sanitation Data'!H109)))</f>
        <v/>
      </c>
      <c r="DI115" s="271" t="str">
        <f ca="true">+IF(OFFSET('Sanitation Data'!$H$32,0,10*ROW('Sanitation Data'!H109))="","",OFFSET('Sanitation Data'!$H$32,0,10*ROW('Sanitation Data'!H109)))</f>
        <v/>
      </c>
      <c r="DJ115" s="271" t="str">
        <f ca="true">+IF(OFFSET('Sanitation Data'!$I$28,0,10*ROW('Sanitation Data'!I109))="","",OFFSET('Sanitation Data'!$I$28,0,10*ROW('Sanitation Data'!I109)))</f>
        <v/>
      </c>
      <c r="DK115" s="271" t="str">
        <f ca="true">+IF(OFFSET('Sanitation Data'!$I$29,0,10*ROW('Sanitation Data'!I109))="","",OFFSET('Sanitation Data'!$I$29,0,10*ROW('Sanitation Data'!I109)))</f>
        <v/>
      </c>
      <c r="DL115" s="271" t="str">
        <f ca="true">+IF(OFFSET('Sanitation Data'!$I$30,0,10*ROW('Sanitation Data'!I109))="","",OFFSET('Sanitation Data'!$I$30,0,10*ROW('Sanitation Data'!I109)))</f>
        <v/>
      </c>
      <c r="DM115" s="271" t="str">
        <f ca="true">+IF(OFFSET('Sanitation Data'!$I$31,0,10*ROW('Sanitation Data'!I109))="","",OFFSET('Sanitation Data'!$I$31,0,10*ROW('Sanitation Data'!I109)))</f>
        <v/>
      </c>
      <c r="DN115" s="271" t="str">
        <f ca="true">+IF(OFFSET('Sanitation Data'!$I$32,0,10*ROW('Sanitation Data'!I109))="","",OFFSET('Sanitation Data'!$I$32,0,10*ROW('Sanitation Data'!I109)))</f>
        <v/>
      </c>
      <c r="DO115" s="271" t="str">
        <f ca="true">+IF(OFFSET('Hygiene Data'!$D$11,0,10*ROW('Hygiene Data'!D109))="","",OFFSET('Hygiene Data'!$D$11,0,10*ROW('Hygiene Data'!D109)))</f>
        <v/>
      </c>
      <c r="DP115" s="271" t="str">
        <f ca="true">+IF(OFFSET('Hygiene Data'!$D$12,0,10*ROW('Hygiene Data'!D109))="","",OFFSET('Hygiene Data'!$D$12,0,10*ROW('Hygiene Data'!D109)))</f>
        <v/>
      </c>
      <c r="DQ115" s="271" t="str">
        <f ca="true">+IF(OFFSET('Hygiene Data'!$D$13,0,10*ROW('Hygiene Data'!D109))="","",OFFSET('Hygiene Data'!$D$13,0,10*ROW('Hygiene Data'!D109)))</f>
        <v/>
      </c>
      <c r="DR115" s="271" t="str">
        <f ca="true">+IF(OFFSET('Hygiene Data'!$E$11,0,10*ROW('Hygiene Data'!E109))="","",OFFSET('Hygiene Data'!$E$11,0,10*ROW('Hygiene Data'!E109)))</f>
        <v/>
      </c>
      <c r="DS115" s="271" t="str">
        <f ca="true">+IF(OFFSET('Hygiene Data'!$E$12,0,10*ROW('Hygiene Data'!E109))="","",OFFSET('Hygiene Data'!$E$12,0,10*ROW('Hygiene Data'!E109)))</f>
        <v/>
      </c>
      <c r="DT115" s="271" t="str">
        <f ca="true">+IF(OFFSET('Hygiene Data'!$E$13,0,10*ROW('Hygiene Data'!E109))="","",OFFSET('Hygiene Data'!$E$13,0,10*ROW('Hygiene Data'!E109)))</f>
        <v/>
      </c>
      <c r="DU115" s="271" t="str">
        <f ca="true">+IF(OFFSET('Hygiene Data'!$F$11,0,10*ROW('Hygiene Data'!F109))="","",OFFSET('Hygiene Data'!$F$11,0,10*ROW('Hygiene Data'!F109)))</f>
        <v/>
      </c>
      <c r="DV115" s="271" t="str">
        <f ca="true">+IF(OFFSET('Hygiene Data'!$F$12,0,10*ROW('Hygiene Data'!F109))="","",OFFSET('Hygiene Data'!$F$12,0,10*ROW('Hygiene Data'!F109)))</f>
        <v/>
      </c>
      <c r="DW115" s="271" t="str">
        <f ca="true">+IF(OFFSET('Hygiene Data'!$F$13,0,10*ROW('Hygiene Data'!F109))="","",OFFSET('Hygiene Data'!$F$13,0,10*ROW('Hygiene Data'!F109)))</f>
        <v/>
      </c>
      <c r="DX115" s="271" t="str">
        <f ca="true">+IF(OFFSET('Hygiene Data'!$G$11,0,10*ROW('Hygiene Data'!G109))="","",OFFSET('Hygiene Data'!$G$11,0,10*ROW('Hygiene Data'!G109)))</f>
        <v/>
      </c>
      <c r="DY115" s="271" t="str">
        <f ca="true">+IF(OFFSET('Hygiene Data'!$G$12,0,10*ROW('Hygiene Data'!G109))="","",OFFSET('Hygiene Data'!$G$12,0,10*ROW('Hygiene Data'!G109)))</f>
        <v/>
      </c>
      <c r="DZ115" s="271" t="str">
        <f ca="true">+IF(OFFSET('Hygiene Data'!$G$13,0,10*ROW('Hygiene Data'!G109))="","",OFFSET('Hygiene Data'!$G$13,0,10*ROW('Hygiene Data'!G109)))</f>
        <v/>
      </c>
      <c r="EA115" s="271" t="str">
        <f ca="true">+IF(OFFSET('Hygiene Data'!$H$11,0,10*ROW('Hygiene Data'!H109))="","",OFFSET('Hygiene Data'!$H$11,0,10*ROW('Hygiene Data'!H109)))</f>
        <v/>
      </c>
      <c r="EB115" s="271" t="str">
        <f ca="true">+IF(OFFSET('Hygiene Data'!$H$12,0,10*ROW('Hygiene Data'!H109))="","",OFFSET('Hygiene Data'!$H$12,0,10*ROW('Hygiene Data'!H109)))</f>
        <v/>
      </c>
      <c r="EC115" s="271" t="str">
        <f ca="true">+IF(OFFSET('Hygiene Data'!$H$13,0,10*ROW('Hygiene Data'!H109))="","",OFFSET('Hygiene Data'!$H$13,0,10*ROW('Hygiene Data'!H109)))</f>
        <v/>
      </c>
      <c r="ED115" s="271" t="str">
        <f ca="true">+IF(OFFSET('Hygiene Data'!$I$11,0,10*ROW('Hygiene Data'!I109))="","",OFFSET('Hygiene Data'!$I$11,0,10*ROW('Hygiene Data'!I109)))</f>
        <v/>
      </c>
      <c r="EE115" s="271" t="str">
        <f ca="true">+IF(OFFSET('Hygiene Data'!$I$12,0,10*ROW('Hygiene Data'!I109))="","",OFFSET('Hygiene Data'!$I$12,0,10*ROW('Hygiene Data'!I109)))</f>
        <v/>
      </c>
      <c r="EF115" s="271" t="str">
        <f ca="true">+IF(OFFSET('Hygiene Data'!$I$13,0,10*ROW('Hygiene Data'!I109))="","",OFFSET('Hygiene Data'!$I$13,0,10*ROW('Hygiene Data'!I109)))</f>
        <v/>
      </c>
    </row>
    <row xmlns:x14ac="http://schemas.microsoft.com/office/spreadsheetml/2009/9/ac" r="116" x14ac:dyDescent="0.2">
      <c r="A116" s="35" t="str">
        <f ca="true">+IF(OFFSET('Water Data'!$B$2,0,10*ROW('Water Data'!E110))="","",OFFSET('Water Data'!$B$2,0,10*ROW('Water Data'!E110)))</f>
        <v/>
      </c>
      <c r="B116" s="35" t="str">
        <f ca="true">+IF(OFFSET('Water Data'!$C$2,0,10*ROW('Water Data'!F110))="","",OFFSET('Water Data'!$C$2,0,10*ROW('Water Data'!F110)))</f>
        <v/>
      </c>
      <c r="C116" s="327" t="str">
        <f t="shared" ca="true" si="1"/>
        <v/>
      </c>
      <c r="D116" s="91"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1"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1"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1"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1"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1"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1"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1"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1"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1"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1"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1"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1"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1"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1"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1"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1"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1"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2"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2"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2"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2"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2"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2"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2"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2"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2"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2"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2"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2"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2"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2"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2"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2"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2"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2"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2"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2"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2"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2"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2"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2"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2"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2"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2"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2"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2"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2"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3"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3"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3"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3"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3"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3"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3"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3"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3"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3"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3"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3"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3"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3"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3"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3"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3"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3"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1"/>
      <c r="BS116" s="271" t="str">
        <f ca="true">+IF(OFFSET('Water Data'!$D$27,0,10*ROW('Water Data'!D110))="","",OFFSET('Water Data'!$D$27,0,10*ROW('Water Data'!D110)))</f>
        <v/>
      </c>
      <c r="BT116" s="271" t="str">
        <f ca="true">+IF(OFFSET('Water Data'!$D$28,0,10*ROW('Water Data'!D110))="","",OFFSET('Water Data'!$D$28,0,10*ROW('Water Data'!D110)))</f>
        <v/>
      </c>
      <c r="BU116" s="271" t="str">
        <f ca="true">+IF(OFFSET('Water Data'!$D$29,0,10*ROW('Water Data'!D110))="","",OFFSET('Water Data'!$D$29,0,10*ROW('Water Data'!D110)))</f>
        <v/>
      </c>
      <c r="BV116" s="271" t="str">
        <f ca="true">+IF(OFFSET('Water Data'!$E$27,0,10*ROW('Water Data'!E110))="","",OFFSET('Water Data'!$E$27,0,10*ROW('Water Data'!E110)))</f>
        <v/>
      </c>
      <c r="BW116" s="271" t="str">
        <f ca="true">+IF(OFFSET('Water Data'!$E$28,0,10*ROW('Water Data'!E110))="","",OFFSET('Water Data'!$E$28,0,10*ROW('Water Data'!E110)))</f>
        <v/>
      </c>
      <c r="BX116" s="271" t="str">
        <f ca="true">+IF(OFFSET('Water Data'!$E$29,0,10*ROW('Water Data'!E110))="","",OFFSET('Water Data'!$E$29,0,10*ROW('Water Data'!E110)))</f>
        <v/>
      </c>
      <c r="BY116" s="271" t="str">
        <f ca="true">+IF(OFFSET('Water Data'!$F$27,0,10*ROW('Water Data'!F110))="","",OFFSET('Water Data'!$F$27,0,10*ROW('Water Data'!F110)))</f>
        <v/>
      </c>
      <c r="BZ116" s="271" t="str">
        <f ca="true">+IF(OFFSET('Water Data'!$F$28,0,10*ROW('Water Data'!F110))="","",OFFSET('Water Data'!$F$28,0,10*ROW('Water Data'!F110)))</f>
        <v/>
      </c>
      <c r="CA116" s="271" t="str">
        <f ca="true">+IF(OFFSET('Water Data'!$F$29,0,10*ROW('Water Data'!F110))="","",OFFSET('Water Data'!$F$29,0,10*ROW('Water Data'!F110)))</f>
        <v/>
      </c>
      <c r="CB116" s="271" t="str">
        <f ca="true">+IF(OFFSET('Water Data'!$G$27,0,10*ROW('Water Data'!G110))="","",OFFSET('Water Data'!$G$27,0,10*ROW('Water Data'!G110)))</f>
        <v/>
      </c>
      <c r="CC116" s="271" t="str">
        <f ca="true">+IF(OFFSET('Water Data'!$G$28,0,10*ROW('Water Data'!G110))="","",OFFSET('Water Data'!$G$28,0,10*ROW('Water Data'!G110)))</f>
        <v/>
      </c>
      <c r="CD116" s="271" t="str">
        <f ca="true">+IF(OFFSET('Water Data'!$G$29,0,10*ROW('Water Data'!G110))="","",OFFSET('Water Data'!$G$29,0,10*ROW('Water Data'!G110)))</f>
        <v/>
      </c>
      <c r="CE116" s="271" t="str">
        <f ca="true">+IF(OFFSET('Water Data'!$H$27,0,10*ROW('Water Data'!H110))="","",OFFSET('Water Data'!$H$27,0,10*ROW('Water Data'!H110)))</f>
        <v/>
      </c>
      <c r="CF116" s="271" t="str">
        <f ca="true">+IF(OFFSET('Water Data'!$H$28,0,10*ROW('Water Data'!H110))="","",OFFSET('Water Data'!$H$28,0,10*ROW('Water Data'!H110)))</f>
        <v/>
      </c>
      <c r="CG116" s="271" t="str">
        <f ca="true">+IF(OFFSET('Water Data'!$H$29,0,10*ROW('Water Data'!H110))="","",OFFSET('Water Data'!$H$29,0,10*ROW('Water Data'!H110)))</f>
        <v/>
      </c>
      <c r="CH116" s="271" t="str">
        <f ca="true">+IF(OFFSET('Water Data'!$I$27,0,10*ROW('Water Data'!I110))="","",OFFSET('Water Data'!$I$27,0,10*ROW('Water Data'!I110)))</f>
        <v/>
      </c>
      <c r="CI116" s="271" t="str">
        <f ca="true">+IF(OFFSET('Water Data'!$I$28,0,10*ROW('Water Data'!I110))="","",OFFSET('Water Data'!$I$28,0,10*ROW('Water Data'!I110)))</f>
        <v/>
      </c>
      <c r="CJ116" s="271" t="str">
        <f ca="true">+IF(OFFSET('Water Data'!$I$29,0,10*ROW('Water Data'!I110))="","",OFFSET('Water Data'!$I$29,0,10*ROW('Water Data'!I110)))</f>
        <v/>
      </c>
      <c r="CK116" s="271" t="str">
        <f ca="true">+IF(OFFSET('Sanitation Data'!$D$28,0,10*ROW('Sanitation Data'!D110))="","",OFFSET('Sanitation Data'!$D$28,0,10*ROW('Sanitation Data'!D110)))</f>
        <v/>
      </c>
      <c r="CL116" s="271" t="str">
        <f ca="true">+IF(OFFSET('Sanitation Data'!$D$29,0,10*ROW('Sanitation Data'!D110))="","",OFFSET('Sanitation Data'!$D$29,0,10*ROW('Sanitation Data'!D110)))</f>
        <v/>
      </c>
      <c r="CM116" s="271" t="str">
        <f ca="true">+IF(OFFSET('Sanitation Data'!$D$30,0,10*ROW('Sanitation Data'!D110))="","",OFFSET('Sanitation Data'!$D$30,0,10*ROW('Sanitation Data'!D110)))</f>
        <v/>
      </c>
      <c r="CN116" s="271" t="str">
        <f ca="true">+IF(OFFSET('Sanitation Data'!$D$31,0,10*ROW('Sanitation Data'!D110))="","",OFFSET('Sanitation Data'!$D$31,0,10*ROW('Sanitation Data'!D110)))</f>
        <v/>
      </c>
      <c r="CO116" s="271" t="str">
        <f ca="true">+IF(OFFSET('Sanitation Data'!$D$32,0,10*ROW('Sanitation Data'!D110))="","",OFFSET('Sanitation Data'!$D$32,0,10*ROW('Sanitation Data'!D110)))</f>
        <v/>
      </c>
      <c r="CP116" s="271" t="str">
        <f ca="true">+IF(OFFSET('Sanitation Data'!$E$28,0,10*ROW('Sanitation Data'!E110))="","",OFFSET('Sanitation Data'!$E$28,0,10*ROW('Sanitation Data'!E110)))</f>
        <v/>
      </c>
      <c r="CQ116" s="271" t="str">
        <f ca="true">+IF(OFFSET('Sanitation Data'!$E$29,0,10*ROW('Sanitation Data'!E110))="","",OFFSET('Sanitation Data'!$E$29,0,10*ROW('Sanitation Data'!E110)))</f>
        <v/>
      </c>
      <c r="CR116" s="271" t="str">
        <f ca="true">+IF(OFFSET('Sanitation Data'!$E$30,0,10*ROW('Sanitation Data'!E110))="","",OFFSET('Sanitation Data'!$E$30,0,10*ROW('Sanitation Data'!E110)))</f>
        <v/>
      </c>
      <c r="CS116" s="271" t="str">
        <f ca="true">+IF(OFFSET('Sanitation Data'!$E$31,0,10*ROW('Sanitation Data'!E110))="","",OFFSET('Sanitation Data'!$E$31,0,10*ROW('Sanitation Data'!E110)))</f>
        <v/>
      </c>
      <c r="CT116" s="271" t="str">
        <f ca="true">+IF(OFFSET('Sanitation Data'!$E$32,0,10*ROW('Sanitation Data'!E110))="","",OFFSET('Sanitation Data'!$E$32,0,10*ROW('Sanitation Data'!E110)))</f>
        <v/>
      </c>
      <c r="CU116" s="271" t="str">
        <f ca="true">+IF(OFFSET('Sanitation Data'!$F$28,0,10*ROW('Sanitation Data'!F110))="","",OFFSET('Sanitation Data'!$F$28,0,10*ROW('Sanitation Data'!F110)))</f>
        <v/>
      </c>
      <c r="CV116" s="271" t="str">
        <f ca="true">+IF(OFFSET('Sanitation Data'!$F$29,0,10*ROW('Sanitation Data'!F110))="","",OFFSET('Sanitation Data'!$F$29,0,10*ROW('Sanitation Data'!F110)))</f>
        <v/>
      </c>
      <c r="CW116" s="271" t="str">
        <f ca="true">+IF(OFFSET('Sanitation Data'!$F$30,0,10*ROW('Sanitation Data'!F110))="","",OFFSET('Sanitation Data'!$F$30,0,10*ROW('Sanitation Data'!F110)))</f>
        <v/>
      </c>
      <c r="CX116" s="271" t="str">
        <f ca="true">+IF(OFFSET('Sanitation Data'!$F$31,0,10*ROW('Sanitation Data'!F110))="","",OFFSET('Sanitation Data'!$F$31,0,10*ROW('Sanitation Data'!F110)))</f>
        <v/>
      </c>
      <c r="CY116" s="271" t="str">
        <f ca="true">+IF(OFFSET('Sanitation Data'!$F$32,0,10*ROW('Sanitation Data'!F110))="","",OFFSET('Sanitation Data'!$F$32,0,10*ROW('Sanitation Data'!F110)))</f>
        <v/>
      </c>
      <c r="CZ116" s="271" t="str">
        <f ca="true">+IF(OFFSET('Sanitation Data'!$G$28,0,10*ROW('Sanitation Data'!G110))="","",OFFSET('Sanitation Data'!$G$28,0,10*ROW('Sanitation Data'!G110)))</f>
        <v/>
      </c>
      <c r="DA116" s="271" t="str">
        <f ca="true">+IF(OFFSET('Sanitation Data'!$G$29,0,10*ROW('Sanitation Data'!G110))="","",OFFSET('Sanitation Data'!$G$29,0,10*ROW('Sanitation Data'!G110)))</f>
        <v/>
      </c>
      <c r="DB116" s="271" t="str">
        <f ca="true">+IF(OFFSET('Sanitation Data'!$G$30,0,10*ROW('Sanitation Data'!G110))="","",OFFSET('Sanitation Data'!$G$30,0,10*ROW('Sanitation Data'!G110)))</f>
        <v/>
      </c>
      <c r="DC116" s="271" t="str">
        <f ca="true">+IF(OFFSET('Sanitation Data'!$G$31,0,10*ROW('Sanitation Data'!G110))="","",OFFSET('Sanitation Data'!$G$31,0,10*ROW('Sanitation Data'!G110)))</f>
        <v/>
      </c>
      <c r="DD116" s="271" t="str">
        <f ca="true">+IF(OFFSET('Sanitation Data'!$G$32,0,10*ROW('Sanitation Data'!G110))="","",OFFSET('Sanitation Data'!$G$32,0,10*ROW('Sanitation Data'!G110)))</f>
        <v/>
      </c>
      <c r="DE116" s="271" t="str">
        <f ca="true">+IF(OFFSET('Sanitation Data'!$H$28,0,10*ROW('Sanitation Data'!H110))="","",OFFSET('Sanitation Data'!$H$28,0,10*ROW('Sanitation Data'!H110)))</f>
        <v/>
      </c>
      <c r="DF116" s="271" t="str">
        <f ca="true">+IF(OFFSET('Sanitation Data'!$H$29,0,10*ROW('Sanitation Data'!H110))="","",OFFSET('Sanitation Data'!$H$29,0,10*ROW('Sanitation Data'!H110)))</f>
        <v/>
      </c>
      <c r="DG116" s="271" t="str">
        <f ca="true">+IF(OFFSET('Sanitation Data'!$H$30,0,10*ROW('Sanitation Data'!H110))="","",OFFSET('Sanitation Data'!$H$30,0,10*ROW('Sanitation Data'!H110)))</f>
        <v/>
      </c>
      <c r="DH116" s="271" t="str">
        <f ca="true">+IF(OFFSET('Sanitation Data'!$H$31,0,10*ROW('Sanitation Data'!H110))="","",OFFSET('Sanitation Data'!$H$31,0,10*ROW('Sanitation Data'!H110)))</f>
        <v/>
      </c>
      <c r="DI116" s="271" t="str">
        <f ca="true">+IF(OFFSET('Sanitation Data'!$H$32,0,10*ROW('Sanitation Data'!H110))="","",OFFSET('Sanitation Data'!$H$32,0,10*ROW('Sanitation Data'!H110)))</f>
        <v/>
      </c>
      <c r="DJ116" s="271" t="str">
        <f ca="true">+IF(OFFSET('Sanitation Data'!$I$28,0,10*ROW('Sanitation Data'!I110))="","",OFFSET('Sanitation Data'!$I$28,0,10*ROW('Sanitation Data'!I110)))</f>
        <v/>
      </c>
      <c r="DK116" s="271" t="str">
        <f ca="true">+IF(OFFSET('Sanitation Data'!$I$29,0,10*ROW('Sanitation Data'!I110))="","",OFFSET('Sanitation Data'!$I$29,0,10*ROW('Sanitation Data'!I110)))</f>
        <v/>
      </c>
      <c r="DL116" s="271" t="str">
        <f ca="true">+IF(OFFSET('Sanitation Data'!$I$30,0,10*ROW('Sanitation Data'!I110))="","",OFFSET('Sanitation Data'!$I$30,0,10*ROW('Sanitation Data'!I110)))</f>
        <v/>
      </c>
      <c r="DM116" s="271" t="str">
        <f ca="true">+IF(OFFSET('Sanitation Data'!$I$31,0,10*ROW('Sanitation Data'!I110))="","",OFFSET('Sanitation Data'!$I$31,0,10*ROW('Sanitation Data'!I110)))</f>
        <v/>
      </c>
      <c r="DN116" s="271" t="str">
        <f ca="true">+IF(OFFSET('Sanitation Data'!$I$32,0,10*ROW('Sanitation Data'!I110))="","",OFFSET('Sanitation Data'!$I$32,0,10*ROW('Sanitation Data'!I110)))</f>
        <v/>
      </c>
      <c r="DO116" s="271" t="str">
        <f ca="true">+IF(OFFSET('Hygiene Data'!$D$11,0,10*ROW('Hygiene Data'!D110))="","",OFFSET('Hygiene Data'!$D$11,0,10*ROW('Hygiene Data'!D110)))</f>
        <v/>
      </c>
      <c r="DP116" s="271" t="str">
        <f ca="true">+IF(OFFSET('Hygiene Data'!$D$12,0,10*ROW('Hygiene Data'!D110))="","",OFFSET('Hygiene Data'!$D$12,0,10*ROW('Hygiene Data'!D110)))</f>
        <v/>
      </c>
      <c r="DQ116" s="271" t="str">
        <f ca="true">+IF(OFFSET('Hygiene Data'!$D$13,0,10*ROW('Hygiene Data'!D110))="","",OFFSET('Hygiene Data'!$D$13,0,10*ROW('Hygiene Data'!D110)))</f>
        <v/>
      </c>
      <c r="DR116" s="271" t="str">
        <f ca="true">+IF(OFFSET('Hygiene Data'!$E$11,0,10*ROW('Hygiene Data'!E110))="","",OFFSET('Hygiene Data'!$E$11,0,10*ROW('Hygiene Data'!E110)))</f>
        <v/>
      </c>
      <c r="DS116" s="271" t="str">
        <f ca="true">+IF(OFFSET('Hygiene Data'!$E$12,0,10*ROW('Hygiene Data'!E110))="","",OFFSET('Hygiene Data'!$E$12,0,10*ROW('Hygiene Data'!E110)))</f>
        <v/>
      </c>
      <c r="DT116" s="271" t="str">
        <f ca="true">+IF(OFFSET('Hygiene Data'!$E$13,0,10*ROW('Hygiene Data'!E110))="","",OFFSET('Hygiene Data'!$E$13,0,10*ROW('Hygiene Data'!E110)))</f>
        <v/>
      </c>
      <c r="DU116" s="271" t="str">
        <f ca="true">+IF(OFFSET('Hygiene Data'!$F$11,0,10*ROW('Hygiene Data'!F110))="","",OFFSET('Hygiene Data'!$F$11,0,10*ROW('Hygiene Data'!F110)))</f>
        <v/>
      </c>
      <c r="DV116" s="271" t="str">
        <f ca="true">+IF(OFFSET('Hygiene Data'!$F$12,0,10*ROW('Hygiene Data'!F110))="","",OFFSET('Hygiene Data'!$F$12,0,10*ROW('Hygiene Data'!F110)))</f>
        <v/>
      </c>
      <c r="DW116" s="271" t="str">
        <f ca="true">+IF(OFFSET('Hygiene Data'!$F$13,0,10*ROW('Hygiene Data'!F110))="","",OFFSET('Hygiene Data'!$F$13,0,10*ROW('Hygiene Data'!F110)))</f>
        <v/>
      </c>
      <c r="DX116" s="271" t="str">
        <f ca="true">+IF(OFFSET('Hygiene Data'!$G$11,0,10*ROW('Hygiene Data'!G110))="","",OFFSET('Hygiene Data'!$G$11,0,10*ROW('Hygiene Data'!G110)))</f>
        <v/>
      </c>
      <c r="DY116" s="271" t="str">
        <f ca="true">+IF(OFFSET('Hygiene Data'!$G$12,0,10*ROW('Hygiene Data'!G110))="","",OFFSET('Hygiene Data'!$G$12,0,10*ROW('Hygiene Data'!G110)))</f>
        <v/>
      </c>
      <c r="DZ116" s="271" t="str">
        <f ca="true">+IF(OFFSET('Hygiene Data'!$G$13,0,10*ROW('Hygiene Data'!G110))="","",OFFSET('Hygiene Data'!$G$13,0,10*ROW('Hygiene Data'!G110)))</f>
        <v/>
      </c>
      <c r="EA116" s="271" t="str">
        <f ca="true">+IF(OFFSET('Hygiene Data'!$H$11,0,10*ROW('Hygiene Data'!H110))="","",OFFSET('Hygiene Data'!$H$11,0,10*ROW('Hygiene Data'!H110)))</f>
        <v/>
      </c>
      <c r="EB116" s="271" t="str">
        <f ca="true">+IF(OFFSET('Hygiene Data'!$H$12,0,10*ROW('Hygiene Data'!H110))="","",OFFSET('Hygiene Data'!$H$12,0,10*ROW('Hygiene Data'!H110)))</f>
        <v/>
      </c>
      <c r="EC116" s="271" t="str">
        <f ca="true">+IF(OFFSET('Hygiene Data'!$H$13,0,10*ROW('Hygiene Data'!H110))="","",OFFSET('Hygiene Data'!$H$13,0,10*ROW('Hygiene Data'!H110)))</f>
        <v/>
      </c>
      <c r="ED116" s="271" t="str">
        <f ca="true">+IF(OFFSET('Hygiene Data'!$I$11,0,10*ROW('Hygiene Data'!I110))="","",OFFSET('Hygiene Data'!$I$11,0,10*ROW('Hygiene Data'!I110)))</f>
        <v/>
      </c>
      <c r="EE116" s="271" t="str">
        <f ca="true">+IF(OFFSET('Hygiene Data'!$I$12,0,10*ROW('Hygiene Data'!I110))="","",OFFSET('Hygiene Data'!$I$12,0,10*ROW('Hygiene Data'!I110)))</f>
        <v/>
      </c>
      <c r="EF116" s="271" t="str">
        <f ca="true">+IF(OFFSET('Hygiene Data'!$I$13,0,10*ROW('Hygiene Data'!I110))="","",OFFSET('Hygiene Data'!$I$13,0,10*ROW('Hygiene Data'!I110)))</f>
        <v/>
      </c>
    </row>
    <row xmlns:x14ac="http://schemas.microsoft.com/office/spreadsheetml/2009/9/ac" r="117" x14ac:dyDescent="0.2">
      <c r="A117" s="35" t="str">
        <f ca="true">+IF(OFFSET('Water Data'!$B$2,0,10*ROW('Water Data'!E111))="","",OFFSET('Water Data'!$B$2,0,10*ROW('Water Data'!E111)))</f>
        <v/>
      </c>
      <c r="B117" s="35" t="str">
        <f ca="true">+IF(OFFSET('Water Data'!$C$2,0,10*ROW('Water Data'!F111))="","",OFFSET('Water Data'!$C$2,0,10*ROW('Water Data'!F111)))</f>
        <v/>
      </c>
      <c r="C117" s="327" t="str">
        <f t="shared" ca="true" si="1"/>
        <v/>
      </c>
      <c r="D117" s="91"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1"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1"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1"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1"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1"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1"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1"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1"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1"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1"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1"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1"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1"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1"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1"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1"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1"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2"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2"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2"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2"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2"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2"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2"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2"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2"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2"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2"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2"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2"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2"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2"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2"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2"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2"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2"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2"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2"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2"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2"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2"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2"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2"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2"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2"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2"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2"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3"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3"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3"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3"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3"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3"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3"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3"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3"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3"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3"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3"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3"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3"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3"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3"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3"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3"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1"/>
      <c r="BS117" s="271" t="str">
        <f ca="true">+IF(OFFSET('Water Data'!$D$27,0,10*ROW('Water Data'!D111))="","",OFFSET('Water Data'!$D$27,0,10*ROW('Water Data'!D111)))</f>
        <v/>
      </c>
      <c r="BT117" s="271" t="str">
        <f ca="true">+IF(OFFSET('Water Data'!$D$28,0,10*ROW('Water Data'!D111))="","",OFFSET('Water Data'!$D$28,0,10*ROW('Water Data'!D111)))</f>
        <v/>
      </c>
      <c r="BU117" s="271" t="str">
        <f ca="true">+IF(OFFSET('Water Data'!$D$29,0,10*ROW('Water Data'!D111))="","",OFFSET('Water Data'!$D$29,0,10*ROW('Water Data'!D111)))</f>
        <v/>
      </c>
      <c r="BV117" s="271" t="str">
        <f ca="true">+IF(OFFSET('Water Data'!$E$27,0,10*ROW('Water Data'!E111))="","",OFFSET('Water Data'!$E$27,0,10*ROW('Water Data'!E111)))</f>
        <v/>
      </c>
      <c r="BW117" s="271" t="str">
        <f ca="true">+IF(OFFSET('Water Data'!$E$28,0,10*ROW('Water Data'!E111))="","",OFFSET('Water Data'!$E$28,0,10*ROW('Water Data'!E111)))</f>
        <v/>
      </c>
      <c r="BX117" s="271" t="str">
        <f ca="true">+IF(OFFSET('Water Data'!$E$29,0,10*ROW('Water Data'!E111))="","",OFFSET('Water Data'!$E$29,0,10*ROW('Water Data'!E111)))</f>
        <v/>
      </c>
      <c r="BY117" s="271" t="str">
        <f ca="true">+IF(OFFSET('Water Data'!$F$27,0,10*ROW('Water Data'!F111))="","",OFFSET('Water Data'!$F$27,0,10*ROW('Water Data'!F111)))</f>
        <v/>
      </c>
      <c r="BZ117" s="271" t="str">
        <f ca="true">+IF(OFFSET('Water Data'!$F$28,0,10*ROW('Water Data'!F111))="","",OFFSET('Water Data'!$F$28,0,10*ROW('Water Data'!F111)))</f>
        <v/>
      </c>
      <c r="CA117" s="271" t="str">
        <f ca="true">+IF(OFFSET('Water Data'!$F$29,0,10*ROW('Water Data'!F111))="","",OFFSET('Water Data'!$F$29,0,10*ROW('Water Data'!F111)))</f>
        <v/>
      </c>
      <c r="CB117" s="271" t="str">
        <f ca="true">+IF(OFFSET('Water Data'!$G$27,0,10*ROW('Water Data'!G111))="","",OFFSET('Water Data'!$G$27,0,10*ROW('Water Data'!G111)))</f>
        <v/>
      </c>
      <c r="CC117" s="271" t="str">
        <f ca="true">+IF(OFFSET('Water Data'!$G$28,0,10*ROW('Water Data'!G111))="","",OFFSET('Water Data'!$G$28,0,10*ROW('Water Data'!G111)))</f>
        <v/>
      </c>
      <c r="CD117" s="271" t="str">
        <f ca="true">+IF(OFFSET('Water Data'!$G$29,0,10*ROW('Water Data'!G111))="","",OFFSET('Water Data'!$G$29,0,10*ROW('Water Data'!G111)))</f>
        <v/>
      </c>
      <c r="CE117" s="271" t="str">
        <f ca="true">+IF(OFFSET('Water Data'!$H$27,0,10*ROW('Water Data'!H111))="","",OFFSET('Water Data'!$H$27,0,10*ROW('Water Data'!H111)))</f>
        <v/>
      </c>
      <c r="CF117" s="271" t="str">
        <f ca="true">+IF(OFFSET('Water Data'!$H$28,0,10*ROW('Water Data'!H111))="","",OFFSET('Water Data'!$H$28,0,10*ROW('Water Data'!H111)))</f>
        <v/>
      </c>
      <c r="CG117" s="271" t="str">
        <f ca="true">+IF(OFFSET('Water Data'!$H$29,0,10*ROW('Water Data'!H111))="","",OFFSET('Water Data'!$H$29,0,10*ROW('Water Data'!H111)))</f>
        <v/>
      </c>
      <c r="CH117" s="271" t="str">
        <f ca="true">+IF(OFFSET('Water Data'!$I$27,0,10*ROW('Water Data'!I111))="","",OFFSET('Water Data'!$I$27,0,10*ROW('Water Data'!I111)))</f>
        <v/>
      </c>
      <c r="CI117" s="271" t="str">
        <f ca="true">+IF(OFFSET('Water Data'!$I$28,0,10*ROW('Water Data'!I111))="","",OFFSET('Water Data'!$I$28,0,10*ROW('Water Data'!I111)))</f>
        <v/>
      </c>
      <c r="CJ117" s="271" t="str">
        <f ca="true">+IF(OFFSET('Water Data'!$I$29,0,10*ROW('Water Data'!I111))="","",OFFSET('Water Data'!$I$29,0,10*ROW('Water Data'!I111)))</f>
        <v/>
      </c>
      <c r="CK117" s="271" t="str">
        <f ca="true">+IF(OFFSET('Sanitation Data'!$D$28,0,10*ROW('Sanitation Data'!D111))="","",OFFSET('Sanitation Data'!$D$28,0,10*ROW('Sanitation Data'!D111)))</f>
        <v/>
      </c>
      <c r="CL117" s="271" t="str">
        <f ca="true">+IF(OFFSET('Sanitation Data'!$D$29,0,10*ROW('Sanitation Data'!D111))="","",OFFSET('Sanitation Data'!$D$29,0,10*ROW('Sanitation Data'!D111)))</f>
        <v/>
      </c>
      <c r="CM117" s="271" t="str">
        <f ca="true">+IF(OFFSET('Sanitation Data'!$D$30,0,10*ROW('Sanitation Data'!D111))="","",OFFSET('Sanitation Data'!$D$30,0,10*ROW('Sanitation Data'!D111)))</f>
        <v/>
      </c>
      <c r="CN117" s="271" t="str">
        <f ca="true">+IF(OFFSET('Sanitation Data'!$D$31,0,10*ROW('Sanitation Data'!D111))="","",OFFSET('Sanitation Data'!$D$31,0,10*ROW('Sanitation Data'!D111)))</f>
        <v/>
      </c>
      <c r="CO117" s="271" t="str">
        <f ca="true">+IF(OFFSET('Sanitation Data'!$D$32,0,10*ROW('Sanitation Data'!D111))="","",OFFSET('Sanitation Data'!$D$32,0,10*ROW('Sanitation Data'!D111)))</f>
        <v/>
      </c>
      <c r="CP117" s="271" t="str">
        <f ca="true">+IF(OFFSET('Sanitation Data'!$E$28,0,10*ROW('Sanitation Data'!E111))="","",OFFSET('Sanitation Data'!$E$28,0,10*ROW('Sanitation Data'!E111)))</f>
        <v/>
      </c>
      <c r="CQ117" s="271" t="str">
        <f ca="true">+IF(OFFSET('Sanitation Data'!$E$29,0,10*ROW('Sanitation Data'!E111))="","",OFFSET('Sanitation Data'!$E$29,0,10*ROW('Sanitation Data'!E111)))</f>
        <v/>
      </c>
      <c r="CR117" s="271" t="str">
        <f ca="true">+IF(OFFSET('Sanitation Data'!$E$30,0,10*ROW('Sanitation Data'!E111))="","",OFFSET('Sanitation Data'!$E$30,0,10*ROW('Sanitation Data'!E111)))</f>
        <v/>
      </c>
      <c r="CS117" s="271" t="str">
        <f ca="true">+IF(OFFSET('Sanitation Data'!$E$31,0,10*ROW('Sanitation Data'!E111))="","",OFFSET('Sanitation Data'!$E$31,0,10*ROW('Sanitation Data'!E111)))</f>
        <v/>
      </c>
      <c r="CT117" s="271" t="str">
        <f ca="true">+IF(OFFSET('Sanitation Data'!$E$32,0,10*ROW('Sanitation Data'!E111))="","",OFFSET('Sanitation Data'!$E$32,0,10*ROW('Sanitation Data'!E111)))</f>
        <v/>
      </c>
      <c r="CU117" s="271" t="str">
        <f ca="true">+IF(OFFSET('Sanitation Data'!$F$28,0,10*ROW('Sanitation Data'!F111))="","",OFFSET('Sanitation Data'!$F$28,0,10*ROW('Sanitation Data'!F111)))</f>
        <v/>
      </c>
      <c r="CV117" s="271" t="str">
        <f ca="true">+IF(OFFSET('Sanitation Data'!$F$29,0,10*ROW('Sanitation Data'!F111))="","",OFFSET('Sanitation Data'!$F$29,0,10*ROW('Sanitation Data'!F111)))</f>
        <v/>
      </c>
      <c r="CW117" s="271" t="str">
        <f ca="true">+IF(OFFSET('Sanitation Data'!$F$30,0,10*ROW('Sanitation Data'!F111))="","",OFFSET('Sanitation Data'!$F$30,0,10*ROW('Sanitation Data'!F111)))</f>
        <v/>
      </c>
      <c r="CX117" s="271" t="str">
        <f ca="true">+IF(OFFSET('Sanitation Data'!$F$31,0,10*ROW('Sanitation Data'!F111))="","",OFFSET('Sanitation Data'!$F$31,0,10*ROW('Sanitation Data'!F111)))</f>
        <v/>
      </c>
      <c r="CY117" s="271" t="str">
        <f ca="true">+IF(OFFSET('Sanitation Data'!$F$32,0,10*ROW('Sanitation Data'!F111))="","",OFFSET('Sanitation Data'!$F$32,0,10*ROW('Sanitation Data'!F111)))</f>
        <v/>
      </c>
      <c r="CZ117" s="271" t="str">
        <f ca="true">+IF(OFFSET('Sanitation Data'!$G$28,0,10*ROW('Sanitation Data'!G111))="","",OFFSET('Sanitation Data'!$G$28,0,10*ROW('Sanitation Data'!G111)))</f>
        <v/>
      </c>
      <c r="DA117" s="271" t="str">
        <f ca="true">+IF(OFFSET('Sanitation Data'!$G$29,0,10*ROW('Sanitation Data'!G111))="","",OFFSET('Sanitation Data'!$G$29,0,10*ROW('Sanitation Data'!G111)))</f>
        <v/>
      </c>
      <c r="DB117" s="271" t="str">
        <f ca="true">+IF(OFFSET('Sanitation Data'!$G$30,0,10*ROW('Sanitation Data'!G111))="","",OFFSET('Sanitation Data'!$G$30,0,10*ROW('Sanitation Data'!G111)))</f>
        <v/>
      </c>
      <c r="DC117" s="271" t="str">
        <f ca="true">+IF(OFFSET('Sanitation Data'!$G$31,0,10*ROW('Sanitation Data'!G111))="","",OFFSET('Sanitation Data'!$G$31,0,10*ROW('Sanitation Data'!G111)))</f>
        <v/>
      </c>
      <c r="DD117" s="271" t="str">
        <f ca="true">+IF(OFFSET('Sanitation Data'!$G$32,0,10*ROW('Sanitation Data'!G111))="","",OFFSET('Sanitation Data'!$G$32,0,10*ROW('Sanitation Data'!G111)))</f>
        <v/>
      </c>
      <c r="DE117" s="271" t="str">
        <f ca="true">+IF(OFFSET('Sanitation Data'!$H$28,0,10*ROW('Sanitation Data'!H111))="","",OFFSET('Sanitation Data'!$H$28,0,10*ROW('Sanitation Data'!H111)))</f>
        <v/>
      </c>
      <c r="DF117" s="271" t="str">
        <f ca="true">+IF(OFFSET('Sanitation Data'!$H$29,0,10*ROW('Sanitation Data'!H111))="","",OFFSET('Sanitation Data'!$H$29,0,10*ROW('Sanitation Data'!H111)))</f>
        <v/>
      </c>
      <c r="DG117" s="271" t="str">
        <f ca="true">+IF(OFFSET('Sanitation Data'!$H$30,0,10*ROW('Sanitation Data'!H111))="","",OFFSET('Sanitation Data'!$H$30,0,10*ROW('Sanitation Data'!H111)))</f>
        <v/>
      </c>
      <c r="DH117" s="271" t="str">
        <f ca="true">+IF(OFFSET('Sanitation Data'!$H$31,0,10*ROW('Sanitation Data'!H111))="","",OFFSET('Sanitation Data'!$H$31,0,10*ROW('Sanitation Data'!H111)))</f>
        <v/>
      </c>
      <c r="DI117" s="271" t="str">
        <f ca="true">+IF(OFFSET('Sanitation Data'!$H$32,0,10*ROW('Sanitation Data'!H111))="","",OFFSET('Sanitation Data'!$H$32,0,10*ROW('Sanitation Data'!H111)))</f>
        <v/>
      </c>
      <c r="DJ117" s="271" t="str">
        <f ca="true">+IF(OFFSET('Sanitation Data'!$I$28,0,10*ROW('Sanitation Data'!I111))="","",OFFSET('Sanitation Data'!$I$28,0,10*ROW('Sanitation Data'!I111)))</f>
        <v/>
      </c>
      <c r="DK117" s="271" t="str">
        <f ca="true">+IF(OFFSET('Sanitation Data'!$I$29,0,10*ROW('Sanitation Data'!I111))="","",OFFSET('Sanitation Data'!$I$29,0,10*ROW('Sanitation Data'!I111)))</f>
        <v/>
      </c>
      <c r="DL117" s="271" t="str">
        <f ca="true">+IF(OFFSET('Sanitation Data'!$I$30,0,10*ROW('Sanitation Data'!I111))="","",OFFSET('Sanitation Data'!$I$30,0,10*ROW('Sanitation Data'!I111)))</f>
        <v/>
      </c>
      <c r="DM117" s="271" t="str">
        <f ca="true">+IF(OFFSET('Sanitation Data'!$I$31,0,10*ROW('Sanitation Data'!I111))="","",OFFSET('Sanitation Data'!$I$31,0,10*ROW('Sanitation Data'!I111)))</f>
        <v/>
      </c>
      <c r="DN117" s="271" t="str">
        <f ca="true">+IF(OFFSET('Sanitation Data'!$I$32,0,10*ROW('Sanitation Data'!I111))="","",OFFSET('Sanitation Data'!$I$32,0,10*ROW('Sanitation Data'!I111)))</f>
        <v/>
      </c>
      <c r="DO117" s="271" t="str">
        <f ca="true">+IF(OFFSET('Hygiene Data'!$D$11,0,10*ROW('Hygiene Data'!D111))="","",OFFSET('Hygiene Data'!$D$11,0,10*ROW('Hygiene Data'!D111)))</f>
        <v/>
      </c>
      <c r="DP117" s="271" t="str">
        <f ca="true">+IF(OFFSET('Hygiene Data'!$D$12,0,10*ROW('Hygiene Data'!D111))="","",OFFSET('Hygiene Data'!$D$12,0,10*ROW('Hygiene Data'!D111)))</f>
        <v/>
      </c>
      <c r="DQ117" s="271" t="str">
        <f ca="true">+IF(OFFSET('Hygiene Data'!$D$13,0,10*ROW('Hygiene Data'!D111))="","",OFFSET('Hygiene Data'!$D$13,0,10*ROW('Hygiene Data'!D111)))</f>
        <v/>
      </c>
      <c r="DR117" s="271" t="str">
        <f ca="true">+IF(OFFSET('Hygiene Data'!$E$11,0,10*ROW('Hygiene Data'!E111))="","",OFFSET('Hygiene Data'!$E$11,0,10*ROW('Hygiene Data'!E111)))</f>
        <v/>
      </c>
      <c r="DS117" s="271" t="str">
        <f ca="true">+IF(OFFSET('Hygiene Data'!$E$12,0,10*ROW('Hygiene Data'!E111))="","",OFFSET('Hygiene Data'!$E$12,0,10*ROW('Hygiene Data'!E111)))</f>
        <v/>
      </c>
      <c r="DT117" s="271" t="str">
        <f ca="true">+IF(OFFSET('Hygiene Data'!$E$13,0,10*ROW('Hygiene Data'!E111))="","",OFFSET('Hygiene Data'!$E$13,0,10*ROW('Hygiene Data'!E111)))</f>
        <v/>
      </c>
      <c r="DU117" s="271" t="str">
        <f ca="true">+IF(OFFSET('Hygiene Data'!$F$11,0,10*ROW('Hygiene Data'!F111))="","",OFFSET('Hygiene Data'!$F$11,0,10*ROW('Hygiene Data'!F111)))</f>
        <v/>
      </c>
      <c r="DV117" s="271" t="str">
        <f ca="true">+IF(OFFSET('Hygiene Data'!$F$12,0,10*ROW('Hygiene Data'!F111))="","",OFFSET('Hygiene Data'!$F$12,0,10*ROW('Hygiene Data'!F111)))</f>
        <v/>
      </c>
      <c r="DW117" s="271" t="str">
        <f ca="true">+IF(OFFSET('Hygiene Data'!$F$13,0,10*ROW('Hygiene Data'!F111))="","",OFFSET('Hygiene Data'!$F$13,0,10*ROW('Hygiene Data'!F111)))</f>
        <v/>
      </c>
      <c r="DX117" s="271" t="str">
        <f ca="true">+IF(OFFSET('Hygiene Data'!$G$11,0,10*ROW('Hygiene Data'!G111))="","",OFFSET('Hygiene Data'!$G$11,0,10*ROW('Hygiene Data'!G111)))</f>
        <v/>
      </c>
      <c r="DY117" s="271" t="str">
        <f ca="true">+IF(OFFSET('Hygiene Data'!$G$12,0,10*ROW('Hygiene Data'!G111))="","",OFFSET('Hygiene Data'!$G$12,0,10*ROW('Hygiene Data'!G111)))</f>
        <v/>
      </c>
      <c r="DZ117" s="271" t="str">
        <f ca="true">+IF(OFFSET('Hygiene Data'!$G$13,0,10*ROW('Hygiene Data'!G111))="","",OFFSET('Hygiene Data'!$G$13,0,10*ROW('Hygiene Data'!G111)))</f>
        <v/>
      </c>
      <c r="EA117" s="271" t="str">
        <f ca="true">+IF(OFFSET('Hygiene Data'!$H$11,0,10*ROW('Hygiene Data'!H111))="","",OFFSET('Hygiene Data'!$H$11,0,10*ROW('Hygiene Data'!H111)))</f>
        <v/>
      </c>
      <c r="EB117" s="271" t="str">
        <f ca="true">+IF(OFFSET('Hygiene Data'!$H$12,0,10*ROW('Hygiene Data'!H111))="","",OFFSET('Hygiene Data'!$H$12,0,10*ROW('Hygiene Data'!H111)))</f>
        <v/>
      </c>
      <c r="EC117" s="271" t="str">
        <f ca="true">+IF(OFFSET('Hygiene Data'!$H$13,0,10*ROW('Hygiene Data'!H111))="","",OFFSET('Hygiene Data'!$H$13,0,10*ROW('Hygiene Data'!H111)))</f>
        <v/>
      </c>
      <c r="ED117" s="271" t="str">
        <f ca="true">+IF(OFFSET('Hygiene Data'!$I$11,0,10*ROW('Hygiene Data'!I111))="","",OFFSET('Hygiene Data'!$I$11,0,10*ROW('Hygiene Data'!I111)))</f>
        <v/>
      </c>
      <c r="EE117" s="271" t="str">
        <f ca="true">+IF(OFFSET('Hygiene Data'!$I$12,0,10*ROW('Hygiene Data'!I111))="","",OFFSET('Hygiene Data'!$I$12,0,10*ROW('Hygiene Data'!I111)))</f>
        <v/>
      </c>
      <c r="EF117" s="271" t="str">
        <f ca="true">+IF(OFFSET('Hygiene Data'!$I$13,0,10*ROW('Hygiene Data'!I111))="","",OFFSET('Hygiene Data'!$I$13,0,10*ROW('Hygiene Data'!I111)))</f>
        <v/>
      </c>
    </row>
    <row xmlns:x14ac="http://schemas.microsoft.com/office/spreadsheetml/2009/9/ac" r="118" x14ac:dyDescent="0.2">
      <c r="A118" s="35" t="str">
        <f ca="true">+IF(OFFSET('Water Data'!$B$2,0,10*ROW('Water Data'!E112))="","",OFFSET('Water Data'!$B$2,0,10*ROW('Water Data'!E112)))</f>
        <v/>
      </c>
      <c r="B118" s="35" t="str">
        <f ca="true">+IF(OFFSET('Water Data'!$C$2,0,10*ROW('Water Data'!F112))="","",OFFSET('Water Data'!$C$2,0,10*ROW('Water Data'!F112)))</f>
        <v/>
      </c>
      <c r="C118" s="327" t="str">
        <f t="shared" ca="true" si="1"/>
        <v/>
      </c>
      <c r="D118" s="91"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1"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1"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1"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1"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1"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1"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1"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1"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1"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1"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1"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1"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1"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1"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1"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1"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1"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2"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2"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2"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2"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2"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2"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2"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2"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2"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2"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2"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2"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2"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2"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2"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2"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2"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2"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2"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2"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2"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2"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2"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2"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2"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2"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2"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2"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2"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2"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3"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3"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3"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3"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3"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3"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3"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3"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3"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3"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3"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3"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3"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3"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3"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3"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3"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3"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1"/>
      <c r="BS118" s="271" t="str">
        <f ca="true">+IF(OFFSET('Water Data'!$D$27,0,10*ROW('Water Data'!D112))="","",OFFSET('Water Data'!$D$27,0,10*ROW('Water Data'!D112)))</f>
        <v/>
      </c>
      <c r="BT118" s="271" t="str">
        <f ca="true">+IF(OFFSET('Water Data'!$D$28,0,10*ROW('Water Data'!D112))="","",OFFSET('Water Data'!$D$28,0,10*ROW('Water Data'!D112)))</f>
        <v/>
      </c>
      <c r="BU118" s="271" t="str">
        <f ca="true">+IF(OFFSET('Water Data'!$D$29,0,10*ROW('Water Data'!D112))="","",OFFSET('Water Data'!$D$29,0,10*ROW('Water Data'!D112)))</f>
        <v/>
      </c>
      <c r="BV118" s="271" t="str">
        <f ca="true">+IF(OFFSET('Water Data'!$E$27,0,10*ROW('Water Data'!E112))="","",OFFSET('Water Data'!$E$27,0,10*ROW('Water Data'!E112)))</f>
        <v/>
      </c>
      <c r="BW118" s="271" t="str">
        <f ca="true">+IF(OFFSET('Water Data'!$E$28,0,10*ROW('Water Data'!E112))="","",OFFSET('Water Data'!$E$28,0,10*ROW('Water Data'!E112)))</f>
        <v/>
      </c>
      <c r="BX118" s="271" t="str">
        <f ca="true">+IF(OFFSET('Water Data'!$E$29,0,10*ROW('Water Data'!E112))="","",OFFSET('Water Data'!$E$29,0,10*ROW('Water Data'!E112)))</f>
        <v/>
      </c>
      <c r="BY118" s="271" t="str">
        <f ca="true">+IF(OFFSET('Water Data'!$F$27,0,10*ROW('Water Data'!F112))="","",OFFSET('Water Data'!$F$27,0,10*ROW('Water Data'!F112)))</f>
        <v/>
      </c>
      <c r="BZ118" s="271" t="str">
        <f ca="true">+IF(OFFSET('Water Data'!$F$28,0,10*ROW('Water Data'!F112))="","",OFFSET('Water Data'!$F$28,0,10*ROW('Water Data'!F112)))</f>
        <v/>
      </c>
      <c r="CA118" s="271" t="str">
        <f ca="true">+IF(OFFSET('Water Data'!$F$29,0,10*ROW('Water Data'!F112))="","",OFFSET('Water Data'!$F$29,0,10*ROW('Water Data'!F112)))</f>
        <v/>
      </c>
      <c r="CB118" s="271" t="str">
        <f ca="true">+IF(OFFSET('Water Data'!$G$27,0,10*ROW('Water Data'!G112))="","",OFFSET('Water Data'!$G$27,0,10*ROW('Water Data'!G112)))</f>
        <v/>
      </c>
      <c r="CC118" s="271" t="str">
        <f ca="true">+IF(OFFSET('Water Data'!$G$28,0,10*ROW('Water Data'!G112))="","",OFFSET('Water Data'!$G$28,0,10*ROW('Water Data'!G112)))</f>
        <v/>
      </c>
      <c r="CD118" s="271" t="str">
        <f ca="true">+IF(OFFSET('Water Data'!$G$29,0,10*ROW('Water Data'!G112))="","",OFFSET('Water Data'!$G$29,0,10*ROW('Water Data'!G112)))</f>
        <v/>
      </c>
      <c r="CE118" s="271" t="str">
        <f ca="true">+IF(OFFSET('Water Data'!$H$27,0,10*ROW('Water Data'!H112))="","",OFFSET('Water Data'!$H$27,0,10*ROW('Water Data'!H112)))</f>
        <v/>
      </c>
      <c r="CF118" s="271" t="str">
        <f ca="true">+IF(OFFSET('Water Data'!$H$28,0,10*ROW('Water Data'!H112))="","",OFFSET('Water Data'!$H$28,0,10*ROW('Water Data'!H112)))</f>
        <v/>
      </c>
      <c r="CG118" s="271" t="str">
        <f ca="true">+IF(OFFSET('Water Data'!$H$29,0,10*ROW('Water Data'!H112))="","",OFFSET('Water Data'!$H$29,0,10*ROW('Water Data'!H112)))</f>
        <v/>
      </c>
      <c r="CH118" s="271" t="str">
        <f ca="true">+IF(OFFSET('Water Data'!$I$27,0,10*ROW('Water Data'!I112))="","",OFFSET('Water Data'!$I$27,0,10*ROW('Water Data'!I112)))</f>
        <v/>
      </c>
      <c r="CI118" s="271" t="str">
        <f ca="true">+IF(OFFSET('Water Data'!$I$28,0,10*ROW('Water Data'!I112))="","",OFFSET('Water Data'!$I$28,0,10*ROW('Water Data'!I112)))</f>
        <v/>
      </c>
      <c r="CJ118" s="271" t="str">
        <f ca="true">+IF(OFFSET('Water Data'!$I$29,0,10*ROW('Water Data'!I112))="","",OFFSET('Water Data'!$I$29,0,10*ROW('Water Data'!I112)))</f>
        <v/>
      </c>
      <c r="CK118" s="271" t="str">
        <f ca="true">+IF(OFFSET('Sanitation Data'!$D$28,0,10*ROW('Sanitation Data'!D112))="","",OFFSET('Sanitation Data'!$D$28,0,10*ROW('Sanitation Data'!D112)))</f>
        <v/>
      </c>
      <c r="CL118" s="271" t="str">
        <f ca="true">+IF(OFFSET('Sanitation Data'!$D$29,0,10*ROW('Sanitation Data'!D112))="","",OFFSET('Sanitation Data'!$D$29,0,10*ROW('Sanitation Data'!D112)))</f>
        <v/>
      </c>
      <c r="CM118" s="271" t="str">
        <f ca="true">+IF(OFFSET('Sanitation Data'!$D$30,0,10*ROW('Sanitation Data'!D112))="","",OFFSET('Sanitation Data'!$D$30,0,10*ROW('Sanitation Data'!D112)))</f>
        <v/>
      </c>
      <c r="CN118" s="271" t="str">
        <f ca="true">+IF(OFFSET('Sanitation Data'!$D$31,0,10*ROW('Sanitation Data'!D112))="","",OFFSET('Sanitation Data'!$D$31,0,10*ROW('Sanitation Data'!D112)))</f>
        <v/>
      </c>
      <c r="CO118" s="271" t="str">
        <f ca="true">+IF(OFFSET('Sanitation Data'!$D$32,0,10*ROW('Sanitation Data'!D112))="","",OFFSET('Sanitation Data'!$D$32,0,10*ROW('Sanitation Data'!D112)))</f>
        <v/>
      </c>
      <c r="CP118" s="271" t="str">
        <f ca="true">+IF(OFFSET('Sanitation Data'!$E$28,0,10*ROW('Sanitation Data'!E112))="","",OFFSET('Sanitation Data'!$E$28,0,10*ROW('Sanitation Data'!E112)))</f>
        <v/>
      </c>
      <c r="CQ118" s="271" t="str">
        <f ca="true">+IF(OFFSET('Sanitation Data'!$E$29,0,10*ROW('Sanitation Data'!E112))="","",OFFSET('Sanitation Data'!$E$29,0,10*ROW('Sanitation Data'!E112)))</f>
        <v/>
      </c>
      <c r="CR118" s="271" t="str">
        <f ca="true">+IF(OFFSET('Sanitation Data'!$E$30,0,10*ROW('Sanitation Data'!E112))="","",OFFSET('Sanitation Data'!$E$30,0,10*ROW('Sanitation Data'!E112)))</f>
        <v/>
      </c>
      <c r="CS118" s="271" t="str">
        <f ca="true">+IF(OFFSET('Sanitation Data'!$E$31,0,10*ROW('Sanitation Data'!E112))="","",OFFSET('Sanitation Data'!$E$31,0,10*ROW('Sanitation Data'!E112)))</f>
        <v/>
      </c>
      <c r="CT118" s="271" t="str">
        <f ca="true">+IF(OFFSET('Sanitation Data'!$E$32,0,10*ROW('Sanitation Data'!E112))="","",OFFSET('Sanitation Data'!$E$32,0,10*ROW('Sanitation Data'!E112)))</f>
        <v/>
      </c>
      <c r="CU118" s="271" t="str">
        <f ca="true">+IF(OFFSET('Sanitation Data'!$F$28,0,10*ROW('Sanitation Data'!F112))="","",OFFSET('Sanitation Data'!$F$28,0,10*ROW('Sanitation Data'!F112)))</f>
        <v/>
      </c>
      <c r="CV118" s="271" t="str">
        <f ca="true">+IF(OFFSET('Sanitation Data'!$F$29,0,10*ROW('Sanitation Data'!F112))="","",OFFSET('Sanitation Data'!$F$29,0,10*ROW('Sanitation Data'!F112)))</f>
        <v/>
      </c>
      <c r="CW118" s="271" t="str">
        <f ca="true">+IF(OFFSET('Sanitation Data'!$F$30,0,10*ROW('Sanitation Data'!F112))="","",OFFSET('Sanitation Data'!$F$30,0,10*ROW('Sanitation Data'!F112)))</f>
        <v/>
      </c>
      <c r="CX118" s="271" t="str">
        <f ca="true">+IF(OFFSET('Sanitation Data'!$F$31,0,10*ROW('Sanitation Data'!F112))="","",OFFSET('Sanitation Data'!$F$31,0,10*ROW('Sanitation Data'!F112)))</f>
        <v/>
      </c>
      <c r="CY118" s="271" t="str">
        <f ca="true">+IF(OFFSET('Sanitation Data'!$F$32,0,10*ROW('Sanitation Data'!F112))="","",OFFSET('Sanitation Data'!$F$32,0,10*ROW('Sanitation Data'!F112)))</f>
        <v/>
      </c>
      <c r="CZ118" s="271" t="str">
        <f ca="true">+IF(OFFSET('Sanitation Data'!$G$28,0,10*ROW('Sanitation Data'!G112))="","",OFFSET('Sanitation Data'!$G$28,0,10*ROW('Sanitation Data'!G112)))</f>
        <v/>
      </c>
      <c r="DA118" s="271" t="str">
        <f ca="true">+IF(OFFSET('Sanitation Data'!$G$29,0,10*ROW('Sanitation Data'!G112))="","",OFFSET('Sanitation Data'!$G$29,0,10*ROW('Sanitation Data'!G112)))</f>
        <v/>
      </c>
      <c r="DB118" s="271" t="str">
        <f ca="true">+IF(OFFSET('Sanitation Data'!$G$30,0,10*ROW('Sanitation Data'!G112))="","",OFFSET('Sanitation Data'!$G$30,0,10*ROW('Sanitation Data'!G112)))</f>
        <v/>
      </c>
      <c r="DC118" s="271" t="str">
        <f ca="true">+IF(OFFSET('Sanitation Data'!$G$31,0,10*ROW('Sanitation Data'!G112))="","",OFFSET('Sanitation Data'!$G$31,0,10*ROW('Sanitation Data'!G112)))</f>
        <v/>
      </c>
      <c r="DD118" s="271" t="str">
        <f ca="true">+IF(OFFSET('Sanitation Data'!$G$32,0,10*ROW('Sanitation Data'!G112))="","",OFFSET('Sanitation Data'!$G$32,0,10*ROW('Sanitation Data'!G112)))</f>
        <v/>
      </c>
      <c r="DE118" s="271" t="str">
        <f ca="true">+IF(OFFSET('Sanitation Data'!$H$28,0,10*ROW('Sanitation Data'!H112))="","",OFFSET('Sanitation Data'!$H$28,0,10*ROW('Sanitation Data'!H112)))</f>
        <v/>
      </c>
      <c r="DF118" s="271" t="str">
        <f ca="true">+IF(OFFSET('Sanitation Data'!$H$29,0,10*ROW('Sanitation Data'!H112))="","",OFFSET('Sanitation Data'!$H$29,0,10*ROW('Sanitation Data'!H112)))</f>
        <v/>
      </c>
      <c r="DG118" s="271" t="str">
        <f ca="true">+IF(OFFSET('Sanitation Data'!$H$30,0,10*ROW('Sanitation Data'!H112))="","",OFFSET('Sanitation Data'!$H$30,0,10*ROW('Sanitation Data'!H112)))</f>
        <v/>
      </c>
      <c r="DH118" s="271" t="str">
        <f ca="true">+IF(OFFSET('Sanitation Data'!$H$31,0,10*ROW('Sanitation Data'!H112))="","",OFFSET('Sanitation Data'!$H$31,0,10*ROW('Sanitation Data'!H112)))</f>
        <v/>
      </c>
      <c r="DI118" s="271" t="str">
        <f ca="true">+IF(OFFSET('Sanitation Data'!$H$32,0,10*ROW('Sanitation Data'!H112))="","",OFFSET('Sanitation Data'!$H$32,0,10*ROW('Sanitation Data'!H112)))</f>
        <v/>
      </c>
      <c r="DJ118" s="271" t="str">
        <f ca="true">+IF(OFFSET('Sanitation Data'!$I$28,0,10*ROW('Sanitation Data'!I112))="","",OFFSET('Sanitation Data'!$I$28,0,10*ROW('Sanitation Data'!I112)))</f>
        <v/>
      </c>
      <c r="DK118" s="271" t="str">
        <f ca="true">+IF(OFFSET('Sanitation Data'!$I$29,0,10*ROW('Sanitation Data'!I112))="","",OFFSET('Sanitation Data'!$I$29,0,10*ROW('Sanitation Data'!I112)))</f>
        <v/>
      </c>
      <c r="DL118" s="271" t="str">
        <f ca="true">+IF(OFFSET('Sanitation Data'!$I$30,0,10*ROW('Sanitation Data'!I112))="","",OFFSET('Sanitation Data'!$I$30,0,10*ROW('Sanitation Data'!I112)))</f>
        <v/>
      </c>
      <c r="DM118" s="271" t="str">
        <f ca="true">+IF(OFFSET('Sanitation Data'!$I$31,0,10*ROW('Sanitation Data'!I112))="","",OFFSET('Sanitation Data'!$I$31,0,10*ROW('Sanitation Data'!I112)))</f>
        <v/>
      </c>
      <c r="DN118" s="271" t="str">
        <f ca="true">+IF(OFFSET('Sanitation Data'!$I$32,0,10*ROW('Sanitation Data'!I112))="","",OFFSET('Sanitation Data'!$I$32,0,10*ROW('Sanitation Data'!I112)))</f>
        <v/>
      </c>
      <c r="DO118" s="271" t="str">
        <f ca="true">+IF(OFFSET('Hygiene Data'!$D$11,0,10*ROW('Hygiene Data'!D112))="","",OFFSET('Hygiene Data'!$D$11,0,10*ROW('Hygiene Data'!D112)))</f>
        <v/>
      </c>
      <c r="DP118" s="271" t="str">
        <f ca="true">+IF(OFFSET('Hygiene Data'!$D$12,0,10*ROW('Hygiene Data'!D112))="","",OFFSET('Hygiene Data'!$D$12,0,10*ROW('Hygiene Data'!D112)))</f>
        <v/>
      </c>
      <c r="DQ118" s="271" t="str">
        <f ca="true">+IF(OFFSET('Hygiene Data'!$D$13,0,10*ROW('Hygiene Data'!D112))="","",OFFSET('Hygiene Data'!$D$13,0,10*ROW('Hygiene Data'!D112)))</f>
        <v/>
      </c>
      <c r="DR118" s="271" t="str">
        <f ca="true">+IF(OFFSET('Hygiene Data'!$E$11,0,10*ROW('Hygiene Data'!E112))="","",OFFSET('Hygiene Data'!$E$11,0,10*ROW('Hygiene Data'!E112)))</f>
        <v/>
      </c>
      <c r="DS118" s="271" t="str">
        <f ca="true">+IF(OFFSET('Hygiene Data'!$E$12,0,10*ROW('Hygiene Data'!E112))="","",OFFSET('Hygiene Data'!$E$12,0,10*ROW('Hygiene Data'!E112)))</f>
        <v/>
      </c>
      <c r="DT118" s="271" t="str">
        <f ca="true">+IF(OFFSET('Hygiene Data'!$E$13,0,10*ROW('Hygiene Data'!E112))="","",OFFSET('Hygiene Data'!$E$13,0,10*ROW('Hygiene Data'!E112)))</f>
        <v/>
      </c>
      <c r="DU118" s="271" t="str">
        <f ca="true">+IF(OFFSET('Hygiene Data'!$F$11,0,10*ROW('Hygiene Data'!F112))="","",OFFSET('Hygiene Data'!$F$11,0,10*ROW('Hygiene Data'!F112)))</f>
        <v/>
      </c>
      <c r="DV118" s="271" t="str">
        <f ca="true">+IF(OFFSET('Hygiene Data'!$F$12,0,10*ROW('Hygiene Data'!F112))="","",OFFSET('Hygiene Data'!$F$12,0,10*ROW('Hygiene Data'!F112)))</f>
        <v/>
      </c>
      <c r="DW118" s="271" t="str">
        <f ca="true">+IF(OFFSET('Hygiene Data'!$F$13,0,10*ROW('Hygiene Data'!F112))="","",OFFSET('Hygiene Data'!$F$13,0,10*ROW('Hygiene Data'!F112)))</f>
        <v/>
      </c>
      <c r="DX118" s="271" t="str">
        <f ca="true">+IF(OFFSET('Hygiene Data'!$G$11,0,10*ROW('Hygiene Data'!G112))="","",OFFSET('Hygiene Data'!$G$11,0,10*ROW('Hygiene Data'!G112)))</f>
        <v/>
      </c>
      <c r="DY118" s="271" t="str">
        <f ca="true">+IF(OFFSET('Hygiene Data'!$G$12,0,10*ROW('Hygiene Data'!G112))="","",OFFSET('Hygiene Data'!$G$12,0,10*ROW('Hygiene Data'!G112)))</f>
        <v/>
      </c>
      <c r="DZ118" s="271" t="str">
        <f ca="true">+IF(OFFSET('Hygiene Data'!$G$13,0,10*ROW('Hygiene Data'!G112))="","",OFFSET('Hygiene Data'!$G$13,0,10*ROW('Hygiene Data'!G112)))</f>
        <v/>
      </c>
      <c r="EA118" s="271" t="str">
        <f ca="true">+IF(OFFSET('Hygiene Data'!$H$11,0,10*ROW('Hygiene Data'!H112))="","",OFFSET('Hygiene Data'!$H$11,0,10*ROW('Hygiene Data'!H112)))</f>
        <v/>
      </c>
      <c r="EB118" s="271" t="str">
        <f ca="true">+IF(OFFSET('Hygiene Data'!$H$12,0,10*ROW('Hygiene Data'!H112))="","",OFFSET('Hygiene Data'!$H$12,0,10*ROW('Hygiene Data'!H112)))</f>
        <v/>
      </c>
      <c r="EC118" s="271" t="str">
        <f ca="true">+IF(OFFSET('Hygiene Data'!$H$13,0,10*ROW('Hygiene Data'!H112))="","",OFFSET('Hygiene Data'!$H$13,0,10*ROW('Hygiene Data'!H112)))</f>
        <v/>
      </c>
      <c r="ED118" s="271" t="str">
        <f ca="true">+IF(OFFSET('Hygiene Data'!$I$11,0,10*ROW('Hygiene Data'!I112))="","",OFFSET('Hygiene Data'!$I$11,0,10*ROW('Hygiene Data'!I112)))</f>
        <v/>
      </c>
      <c r="EE118" s="271" t="str">
        <f ca="true">+IF(OFFSET('Hygiene Data'!$I$12,0,10*ROW('Hygiene Data'!I112))="","",OFFSET('Hygiene Data'!$I$12,0,10*ROW('Hygiene Data'!I112)))</f>
        <v/>
      </c>
      <c r="EF118" s="271" t="str">
        <f ca="true">+IF(OFFSET('Hygiene Data'!$I$13,0,10*ROW('Hygiene Data'!I112))="","",OFFSET('Hygiene Data'!$I$13,0,10*ROW('Hygiene Data'!I112)))</f>
        <v/>
      </c>
    </row>
    <row xmlns:x14ac="http://schemas.microsoft.com/office/spreadsheetml/2009/9/ac" r="119" x14ac:dyDescent="0.2">
      <c r="A119" s="35" t="str">
        <f ca="true">+IF(OFFSET('Water Data'!$B$2,0,10*ROW('Water Data'!E113))="","",OFFSET('Water Data'!$B$2,0,10*ROW('Water Data'!E113)))</f>
        <v/>
      </c>
      <c r="B119" s="35" t="str">
        <f ca="true">+IF(OFFSET('Water Data'!$C$2,0,10*ROW('Water Data'!F113))="","",OFFSET('Water Data'!$C$2,0,10*ROW('Water Data'!F113)))</f>
        <v/>
      </c>
      <c r="C119" s="327" t="str">
        <f t="shared" ca="true" si="1"/>
        <v/>
      </c>
      <c r="D119" s="91"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1"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1"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1"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1"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1"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1"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1"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1"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1"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1"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1"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1"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1"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1"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1"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1"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1"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2"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2"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2"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2"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2"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2"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2"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2"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2"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2"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2"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2"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2"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2"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2"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2"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2"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2"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2"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2"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2"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2"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2"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2"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2"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2"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2"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2"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2"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2"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3"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3"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3"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3"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3"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3"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3"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3"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3"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3"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3"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3"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3"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3"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3"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3"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3"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3"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1"/>
      <c r="BS119" s="271" t="str">
        <f ca="true">+IF(OFFSET('Water Data'!$D$27,0,10*ROW('Water Data'!D113))="","",OFFSET('Water Data'!$D$27,0,10*ROW('Water Data'!D113)))</f>
        <v/>
      </c>
      <c r="BT119" s="271" t="str">
        <f ca="true">+IF(OFFSET('Water Data'!$D$28,0,10*ROW('Water Data'!D113))="","",OFFSET('Water Data'!$D$28,0,10*ROW('Water Data'!D113)))</f>
        <v/>
      </c>
      <c r="BU119" s="271" t="str">
        <f ca="true">+IF(OFFSET('Water Data'!$D$29,0,10*ROW('Water Data'!D113))="","",OFFSET('Water Data'!$D$29,0,10*ROW('Water Data'!D113)))</f>
        <v/>
      </c>
      <c r="BV119" s="271" t="str">
        <f ca="true">+IF(OFFSET('Water Data'!$E$27,0,10*ROW('Water Data'!E113))="","",OFFSET('Water Data'!$E$27,0,10*ROW('Water Data'!E113)))</f>
        <v/>
      </c>
      <c r="BW119" s="271" t="str">
        <f ca="true">+IF(OFFSET('Water Data'!$E$28,0,10*ROW('Water Data'!E113))="","",OFFSET('Water Data'!$E$28,0,10*ROW('Water Data'!E113)))</f>
        <v/>
      </c>
      <c r="BX119" s="271" t="str">
        <f ca="true">+IF(OFFSET('Water Data'!$E$29,0,10*ROW('Water Data'!E113))="","",OFFSET('Water Data'!$E$29,0,10*ROW('Water Data'!E113)))</f>
        <v/>
      </c>
      <c r="BY119" s="271" t="str">
        <f ca="true">+IF(OFFSET('Water Data'!$F$27,0,10*ROW('Water Data'!F113))="","",OFFSET('Water Data'!$F$27,0,10*ROW('Water Data'!F113)))</f>
        <v/>
      </c>
      <c r="BZ119" s="271" t="str">
        <f ca="true">+IF(OFFSET('Water Data'!$F$28,0,10*ROW('Water Data'!F113))="","",OFFSET('Water Data'!$F$28,0,10*ROW('Water Data'!F113)))</f>
        <v/>
      </c>
      <c r="CA119" s="271" t="str">
        <f ca="true">+IF(OFFSET('Water Data'!$F$29,0,10*ROW('Water Data'!F113))="","",OFFSET('Water Data'!$F$29,0,10*ROW('Water Data'!F113)))</f>
        <v/>
      </c>
      <c r="CB119" s="271" t="str">
        <f ca="true">+IF(OFFSET('Water Data'!$G$27,0,10*ROW('Water Data'!G113))="","",OFFSET('Water Data'!$G$27,0,10*ROW('Water Data'!G113)))</f>
        <v/>
      </c>
      <c r="CC119" s="271" t="str">
        <f ca="true">+IF(OFFSET('Water Data'!$G$28,0,10*ROW('Water Data'!G113))="","",OFFSET('Water Data'!$G$28,0,10*ROW('Water Data'!G113)))</f>
        <v/>
      </c>
      <c r="CD119" s="271" t="str">
        <f ca="true">+IF(OFFSET('Water Data'!$G$29,0,10*ROW('Water Data'!G113))="","",OFFSET('Water Data'!$G$29,0,10*ROW('Water Data'!G113)))</f>
        <v/>
      </c>
      <c r="CE119" s="271" t="str">
        <f ca="true">+IF(OFFSET('Water Data'!$H$27,0,10*ROW('Water Data'!H113))="","",OFFSET('Water Data'!$H$27,0,10*ROW('Water Data'!H113)))</f>
        <v/>
      </c>
      <c r="CF119" s="271" t="str">
        <f ca="true">+IF(OFFSET('Water Data'!$H$28,0,10*ROW('Water Data'!H113))="","",OFFSET('Water Data'!$H$28,0,10*ROW('Water Data'!H113)))</f>
        <v/>
      </c>
      <c r="CG119" s="271" t="str">
        <f ca="true">+IF(OFFSET('Water Data'!$H$29,0,10*ROW('Water Data'!H113))="","",OFFSET('Water Data'!$H$29,0,10*ROW('Water Data'!H113)))</f>
        <v/>
      </c>
      <c r="CH119" s="271" t="str">
        <f ca="true">+IF(OFFSET('Water Data'!$I$27,0,10*ROW('Water Data'!I113))="","",OFFSET('Water Data'!$I$27,0,10*ROW('Water Data'!I113)))</f>
        <v/>
      </c>
      <c r="CI119" s="271" t="str">
        <f ca="true">+IF(OFFSET('Water Data'!$I$28,0,10*ROW('Water Data'!I113))="","",OFFSET('Water Data'!$I$28,0,10*ROW('Water Data'!I113)))</f>
        <v/>
      </c>
      <c r="CJ119" s="271" t="str">
        <f ca="true">+IF(OFFSET('Water Data'!$I$29,0,10*ROW('Water Data'!I113))="","",OFFSET('Water Data'!$I$29,0,10*ROW('Water Data'!I113)))</f>
        <v/>
      </c>
      <c r="CK119" s="271" t="str">
        <f ca="true">+IF(OFFSET('Sanitation Data'!$D$28,0,10*ROW('Sanitation Data'!D113))="","",OFFSET('Sanitation Data'!$D$28,0,10*ROW('Sanitation Data'!D113)))</f>
        <v/>
      </c>
      <c r="CL119" s="271" t="str">
        <f ca="true">+IF(OFFSET('Sanitation Data'!$D$29,0,10*ROW('Sanitation Data'!D113))="","",OFFSET('Sanitation Data'!$D$29,0,10*ROW('Sanitation Data'!D113)))</f>
        <v/>
      </c>
      <c r="CM119" s="271" t="str">
        <f ca="true">+IF(OFFSET('Sanitation Data'!$D$30,0,10*ROW('Sanitation Data'!D113))="","",OFFSET('Sanitation Data'!$D$30,0,10*ROW('Sanitation Data'!D113)))</f>
        <v/>
      </c>
      <c r="CN119" s="271" t="str">
        <f ca="true">+IF(OFFSET('Sanitation Data'!$D$31,0,10*ROW('Sanitation Data'!D113))="","",OFFSET('Sanitation Data'!$D$31,0,10*ROW('Sanitation Data'!D113)))</f>
        <v/>
      </c>
      <c r="CO119" s="271" t="str">
        <f ca="true">+IF(OFFSET('Sanitation Data'!$D$32,0,10*ROW('Sanitation Data'!D113))="","",OFFSET('Sanitation Data'!$D$32,0,10*ROW('Sanitation Data'!D113)))</f>
        <v/>
      </c>
      <c r="CP119" s="271" t="str">
        <f ca="true">+IF(OFFSET('Sanitation Data'!$E$28,0,10*ROW('Sanitation Data'!E113))="","",OFFSET('Sanitation Data'!$E$28,0,10*ROW('Sanitation Data'!E113)))</f>
        <v/>
      </c>
      <c r="CQ119" s="271" t="str">
        <f ca="true">+IF(OFFSET('Sanitation Data'!$E$29,0,10*ROW('Sanitation Data'!E113))="","",OFFSET('Sanitation Data'!$E$29,0,10*ROW('Sanitation Data'!E113)))</f>
        <v/>
      </c>
      <c r="CR119" s="271" t="str">
        <f ca="true">+IF(OFFSET('Sanitation Data'!$E$30,0,10*ROW('Sanitation Data'!E113))="","",OFFSET('Sanitation Data'!$E$30,0,10*ROW('Sanitation Data'!E113)))</f>
        <v/>
      </c>
      <c r="CS119" s="271" t="str">
        <f ca="true">+IF(OFFSET('Sanitation Data'!$E$31,0,10*ROW('Sanitation Data'!E113))="","",OFFSET('Sanitation Data'!$E$31,0,10*ROW('Sanitation Data'!E113)))</f>
        <v/>
      </c>
      <c r="CT119" s="271" t="str">
        <f ca="true">+IF(OFFSET('Sanitation Data'!$E$32,0,10*ROW('Sanitation Data'!E113))="","",OFFSET('Sanitation Data'!$E$32,0,10*ROW('Sanitation Data'!E113)))</f>
        <v/>
      </c>
      <c r="CU119" s="271" t="str">
        <f ca="true">+IF(OFFSET('Sanitation Data'!$F$28,0,10*ROW('Sanitation Data'!F113))="","",OFFSET('Sanitation Data'!$F$28,0,10*ROW('Sanitation Data'!F113)))</f>
        <v/>
      </c>
      <c r="CV119" s="271" t="str">
        <f ca="true">+IF(OFFSET('Sanitation Data'!$F$29,0,10*ROW('Sanitation Data'!F113))="","",OFFSET('Sanitation Data'!$F$29,0,10*ROW('Sanitation Data'!F113)))</f>
        <v/>
      </c>
      <c r="CW119" s="271" t="str">
        <f ca="true">+IF(OFFSET('Sanitation Data'!$F$30,0,10*ROW('Sanitation Data'!F113))="","",OFFSET('Sanitation Data'!$F$30,0,10*ROW('Sanitation Data'!F113)))</f>
        <v/>
      </c>
      <c r="CX119" s="271" t="str">
        <f ca="true">+IF(OFFSET('Sanitation Data'!$F$31,0,10*ROW('Sanitation Data'!F113))="","",OFFSET('Sanitation Data'!$F$31,0,10*ROW('Sanitation Data'!F113)))</f>
        <v/>
      </c>
      <c r="CY119" s="271" t="str">
        <f ca="true">+IF(OFFSET('Sanitation Data'!$F$32,0,10*ROW('Sanitation Data'!F113))="","",OFFSET('Sanitation Data'!$F$32,0,10*ROW('Sanitation Data'!F113)))</f>
        <v/>
      </c>
      <c r="CZ119" s="271" t="str">
        <f ca="true">+IF(OFFSET('Sanitation Data'!$G$28,0,10*ROW('Sanitation Data'!G113))="","",OFFSET('Sanitation Data'!$G$28,0,10*ROW('Sanitation Data'!G113)))</f>
        <v/>
      </c>
      <c r="DA119" s="271" t="str">
        <f ca="true">+IF(OFFSET('Sanitation Data'!$G$29,0,10*ROW('Sanitation Data'!G113))="","",OFFSET('Sanitation Data'!$G$29,0,10*ROW('Sanitation Data'!G113)))</f>
        <v/>
      </c>
      <c r="DB119" s="271" t="str">
        <f ca="true">+IF(OFFSET('Sanitation Data'!$G$30,0,10*ROW('Sanitation Data'!G113))="","",OFFSET('Sanitation Data'!$G$30,0,10*ROW('Sanitation Data'!G113)))</f>
        <v/>
      </c>
      <c r="DC119" s="271" t="str">
        <f ca="true">+IF(OFFSET('Sanitation Data'!$G$31,0,10*ROW('Sanitation Data'!G113))="","",OFFSET('Sanitation Data'!$G$31,0,10*ROW('Sanitation Data'!G113)))</f>
        <v/>
      </c>
      <c r="DD119" s="271" t="str">
        <f ca="true">+IF(OFFSET('Sanitation Data'!$G$32,0,10*ROW('Sanitation Data'!G113))="","",OFFSET('Sanitation Data'!$G$32,0,10*ROW('Sanitation Data'!G113)))</f>
        <v/>
      </c>
      <c r="DE119" s="271" t="str">
        <f ca="true">+IF(OFFSET('Sanitation Data'!$H$28,0,10*ROW('Sanitation Data'!H113))="","",OFFSET('Sanitation Data'!$H$28,0,10*ROW('Sanitation Data'!H113)))</f>
        <v/>
      </c>
      <c r="DF119" s="271" t="str">
        <f ca="true">+IF(OFFSET('Sanitation Data'!$H$29,0,10*ROW('Sanitation Data'!H113))="","",OFFSET('Sanitation Data'!$H$29,0,10*ROW('Sanitation Data'!H113)))</f>
        <v/>
      </c>
      <c r="DG119" s="271" t="str">
        <f ca="true">+IF(OFFSET('Sanitation Data'!$H$30,0,10*ROW('Sanitation Data'!H113))="","",OFFSET('Sanitation Data'!$H$30,0,10*ROW('Sanitation Data'!H113)))</f>
        <v/>
      </c>
      <c r="DH119" s="271" t="str">
        <f ca="true">+IF(OFFSET('Sanitation Data'!$H$31,0,10*ROW('Sanitation Data'!H113))="","",OFFSET('Sanitation Data'!$H$31,0,10*ROW('Sanitation Data'!H113)))</f>
        <v/>
      </c>
      <c r="DI119" s="271" t="str">
        <f ca="true">+IF(OFFSET('Sanitation Data'!$H$32,0,10*ROW('Sanitation Data'!H113))="","",OFFSET('Sanitation Data'!$H$32,0,10*ROW('Sanitation Data'!H113)))</f>
        <v/>
      </c>
      <c r="DJ119" s="271" t="str">
        <f ca="true">+IF(OFFSET('Sanitation Data'!$I$28,0,10*ROW('Sanitation Data'!I113))="","",OFFSET('Sanitation Data'!$I$28,0,10*ROW('Sanitation Data'!I113)))</f>
        <v/>
      </c>
      <c r="DK119" s="271" t="str">
        <f ca="true">+IF(OFFSET('Sanitation Data'!$I$29,0,10*ROW('Sanitation Data'!I113))="","",OFFSET('Sanitation Data'!$I$29,0,10*ROW('Sanitation Data'!I113)))</f>
        <v/>
      </c>
      <c r="DL119" s="271" t="str">
        <f ca="true">+IF(OFFSET('Sanitation Data'!$I$30,0,10*ROW('Sanitation Data'!I113))="","",OFFSET('Sanitation Data'!$I$30,0,10*ROW('Sanitation Data'!I113)))</f>
        <v/>
      </c>
      <c r="DM119" s="271" t="str">
        <f ca="true">+IF(OFFSET('Sanitation Data'!$I$31,0,10*ROW('Sanitation Data'!I113))="","",OFFSET('Sanitation Data'!$I$31,0,10*ROW('Sanitation Data'!I113)))</f>
        <v/>
      </c>
      <c r="DN119" s="271" t="str">
        <f ca="true">+IF(OFFSET('Sanitation Data'!$I$32,0,10*ROW('Sanitation Data'!I113))="","",OFFSET('Sanitation Data'!$I$32,0,10*ROW('Sanitation Data'!I113)))</f>
        <v/>
      </c>
      <c r="DO119" s="271" t="str">
        <f ca="true">+IF(OFFSET('Hygiene Data'!$D$11,0,10*ROW('Hygiene Data'!D113))="","",OFFSET('Hygiene Data'!$D$11,0,10*ROW('Hygiene Data'!D113)))</f>
        <v/>
      </c>
      <c r="DP119" s="271" t="str">
        <f ca="true">+IF(OFFSET('Hygiene Data'!$D$12,0,10*ROW('Hygiene Data'!D113))="","",OFFSET('Hygiene Data'!$D$12,0,10*ROW('Hygiene Data'!D113)))</f>
        <v/>
      </c>
      <c r="DQ119" s="271" t="str">
        <f ca="true">+IF(OFFSET('Hygiene Data'!$D$13,0,10*ROW('Hygiene Data'!D113))="","",OFFSET('Hygiene Data'!$D$13,0,10*ROW('Hygiene Data'!D113)))</f>
        <v/>
      </c>
      <c r="DR119" s="271" t="str">
        <f ca="true">+IF(OFFSET('Hygiene Data'!$E$11,0,10*ROW('Hygiene Data'!E113))="","",OFFSET('Hygiene Data'!$E$11,0,10*ROW('Hygiene Data'!E113)))</f>
        <v/>
      </c>
      <c r="DS119" s="271" t="str">
        <f ca="true">+IF(OFFSET('Hygiene Data'!$E$12,0,10*ROW('Hygiene Data'!E113))="","",OFFSET('Hygiene Data'!$E$12,0,10*ROW('Hygiene Data'!E113)))</f>
        <v/>
      </c>
      <c r="DT119" s="271" t="str">
        <f ca="true">+IF(OFFSET('Hygiene Data'!$E$13,0,10*ROW('Hygiene Data'!E113))="","",OFFSET('Hygiene Data'!$E$13,0,10*ROW('Hygiene Data'!E113)))</f>
        <v/>
      </c>
      <c r="DU119" s="271" t="str">
        <f ca="true">+IF(OFFSET('Hygiene Data'!$F$11,0,10*ROW('Hygiene Data'!F113))="","",OFFSET('Hygiene Data'!$F$11,0,10*ROW('Hygiene Data'!F113)))</f>
        <v/>
      </c>
      <c r="DV119" s="271" t="str">
        <f ca="true">+IF(OFFSET('Hygiene Data'!$F$12,0,10*ROW('Hygiene Data'!F113))="","",OFFSET('Hygiene Data'!$F$12,0,10*ROW('Hygiene Data'!F113)))</f>
        <v/>
      </c>
      <c r="DW119" s="271" t="str">
        <f ca="true">+IF(OFFSET('Hygiene Data'!$F$13,0,10*ROW('Hygiene Data'!F113))="","",OFFSET('Hygiene Data'!$F$13,0,10*ROW('Hygiene Data'!F113)))</f>
        <v/>
      </c>
      <c r="DX119" s="271" t="str">
        <f ca="true">+IF(OFFSET('Hygiene Data'!$G$11,0,10*ROW('Hygiene Data'!G113))="","",OFFSET('Hygiene Data'!$G$11,0,10*ROW('Hygiene Data'!G113)))</f>
        <v/>
      </c>
      <c r="DY119" s="271" t="str">
        <f ca="true">+IF(OFFSET('Hygiene Data'!$G$12,0,10*ROW('Hygiene Data'!G113))="","",OFFSET('Hygiene Data'!$G$12,0,10*ROW('Hygiene Data'!G113)))</f>
        <v/>
      </c>
      <c r="DZ119" s="271" t="str">
        <f ca="true">+IF(OFFSET('Hygiene Data'!$G$13,0,10*ROW('Hygiene Data'!G113))="","",OFFSET('Hygiene Data'!$G$13,0,10*ROW('Hygiene Data'!G113)))</f>
        <v/>
      </c>
      <c r="EA119" s="271" t="str">
        <f ca="true">+IF(OFFSET('Hygiene Data'!$H$11,0,10*ROW('Hygiene Data'!H113))="","",OFFSET('Hygiene Data'!$H$11,0,10*ROW('Hygiene Data'!H113)))</f>
        <v/>
      </c>
      <c r="EB119" s="271" t="str">
        <f ca="true">+IF(OFFSET('Hygiene Data'!$H$12,0,10*ROW('Hygiene Data'!H113))="","",OFFSET('Hygiene Data'!$H$12,0,10*ROW('Hygiene Data'!H113)))</f>
        <v/>
      </c>
      <c r="EC119" s="271" t="str">
        <f ca="true">+IF(OFFSET('Hygiene Data'!$H$13,0,10*ROW('Hygiene Data'!H113))="","",OFFSET('Hygiene Data'!$H$13,0,10*ROW('Hygiene Data'!H113)))</f>
        <v/>
      </c>
      <c r="ED119" s="271" t="str">
        <f ca="true">+IF(OFFSET('Hygiene Data'!$I$11,0,10*ROW('Hygiene Data'!I113))="","",OFFSET('Hygiene Data'!$I$11,0,10*ROW('Hygiene Data'!I113)))</f>
        <v/>
      </c>
      <c r="EE119" s="271" t="str">
        <f ca="true">+IF(OFFSET('Hygiene Data'!$I$12,0,10*ROW('Hygiene Data'!I113))="","",OFFSET('Hygiene Data'!$I$12,0,10*ROW('Hygiene Data'!I113)))</f>
        <v/>
      </c>
      <c r="EF119" s="271" t="str">
        <f ca="true">+IF(OFFSET('Hygiene Data'!$I$13,0,10*ROW('Hygiene Data'!I113))="","",OFFSET('Hygiene Data'!$I$13,0,10*ROW('Hygiene Data'!I113)))</f>
        <v/>
      </c>
    </row>
    <row xmlns:x14ac="http://schemas.microsoft.com/office/spreadsheetml/2009/9/ac" r="120" x14ac:dyDescent="0.2">
      <c r="A120" s="35" t="str">
        <f ca="true">+IF(OFFSET('Water Data'!$B$2,0,10*ROW('Water Data'!E114))="","",OFFSET('Water Data'!$B$2,0,10*ROW('Water Data'!E114)))</f>
        <v/>
      </c>
      <c r="B120" s="35" t="str">
        <f ca="true">+IF(OFFSET('Water Data'!$C$2,0,10*ROW('Water Data'!F114))="","",OFFSET('Water Data'!$C$2,0,10*ROW('Water Data'!F114)))</f>
        <v/>
      </c>
      <c r="C120" s="327" t="str">
        <f t="shared" ca="true" si="1"/>
        <v/>
      </c>
      <c r="D120" s="91"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1"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1"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1"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1"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1"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1"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1"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1"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1"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1"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1"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1"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1"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1"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1"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1"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1"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2"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2"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2"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2"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2"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2"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2"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2"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2"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2"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2"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2"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2"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2"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2"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2"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2"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2"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2"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2"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2"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2"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2"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2"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2"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2"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2"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2"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2"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2"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3"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3"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3"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3"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3"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3"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3"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3"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3"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3"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3"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3"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3"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3"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3"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3"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3"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3"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1"/>
      <c r="BS120" s="271" t="str">
        <f ca="true">+IF(OFFSET('Water Data'!$D$27,0,10*ROW('Water Data'!D114))="","",OFFSET('Water Data'!$D$27,0,10*ROW('Water Data'!D114)))</f>
        <v/>
      </c>
      <c r="BT120" s="271" t="str">
        <f ca="true">+IF(OFFSET('Water Data'!$D$28,0,10*ROW('Water Data'!D114))="","",OFFSET('Water Data'!$D$28,0,10*ROW('Water Data'!D114)))</f>
        <v/>
      </c>
      <c r="BU120" s="271" t="str">
        <f ca="true">+IF(OFFSET('Water Data'!$D$29,0,10*ROW('Water Data'!D114))="","",OFFSET('Water Data'!$D$29,0,10*ROW('Water Data'!D114)))</f>
        <v/>
      </c>
      <c r="BV120" s="271" t="str">
        <f ca="true">+IF(OFFSET('Water Data'!$E$27,0,10*ROW('Water Data'!E114))="","",OFFSET('Water Data'!$E$27,0,10*ROW('Water Data'!E114)))</f>
        <v/>
      </c>
      <c r="BW120" s="271" t="str">
        <f ca="true">+IF(OFFSET('Water Data'!$E$28,0,10*ROW('Water Data'!E114))="","",OFFSET('Water Data'!$E$28,0,10*ROW('Water Data'!E114)))</f>
        <v/>
      </c>
      <c r="BX120" s="271" t="str">
        <f ca="true">+IF(OFFSET('Water Data'!$E$29,0,10*ROW('Water Data'!E114))="","",OFFSET('Water Data'!$E$29,0,10*ROW('Water Data'!E114)))</f>
        <v/>
      </c>
      <c r="BY120" s="271" t="str">
        <f ca="true">+IF(OFFSET('Water Data'!$F$27,0,10*ROW('Water Data'!F114))="","",OFFSET('Water Data'!$F$27,0,10*ROW('Water Data'!F114)))</f>
        <v/>
      </c>
      <c r="BZ120" s="271" t="str">
        <f ca="true">+IF(OFFSET('Water Data'!$F$28,0,10*ROW('Water Data'!F114))="","",OFFSET('Water Data'!$F$28,0,10*ROW('Water Data'!F114)))</f>
        <v/>
      </c>
      <c r="CA120" s="271" t="str">
        <f ca="true">+IF(OFFSET('Water Data'!$F$29,0,10*ROW('Water Data'!F114))="","",OFFSET('Water Data'!$F$29,0,10*ROW('Water Data'!F114)))</f>
        <v/>
      </c>
      <c r="CB120" s="271" t="str">
        <f ca="true">+IF(OFFSET('Water Data'!$G$27,0,10*ROW('Water Data'!G114))="","",OFFSET('Water Data'!$G$27,0,10*ROW('Water Data'!G114)))</f>
        <v/>
      </c>
      <c r="CC120" s="271" t="str">
        <f ca="true">+IF(OFFSET('Water Data'!$G$28,0,10*ROW('Water Data'!G114))="","",OFFSET('Water Data'!$G$28,0,10*ROW('Water Data'!G114)))</f>
        <v/>
      </c>
      <c r="CD120" s="271" t="str">
        <f ca="true">+IF(OFFSET('Water Data'!$G$29,0,10*ROW('Water Data'!G114))="","",OFFSET('Water Data'!$G$29,0,10*ROW('Water Data'!G114)))</f>
        <v/>
      </c>
      <c r="CE120" s="271" t="str">
        <f ca="true">+IF(OFFSET('Water Data'!$H$27,0,10*ROW('Water Data'!H114))="","",OFFSET('Water Data'!$H$27,0,10*ROW('Water Data'!H114)))</f>
        <v/>
      </c>
      <c r="CF120" s="271" t="str">
        <f ca="true">+IF(OFFSET('Water Data'!$H$28,0,10*ROW('Water Data'!H114))="","",OFFSET('Water Data'!$H$28,0,10*ROW('Water Data'!H114)))</f>
        <v/>
      </c>
      <c r="CG120" s="271" t="str">
        <f ca="true">+IF(OFFSET('Water Data'!$H$29,0,10*ROW('Water Data'!H114))="","",OFFSET('Water Data'!$H$29,0,10*ROW('Water Data'!H114)))</f>
        <v/>
      </c>
      <c r="CH120" s="271" t="str">
        <f ca="true">+IF(OFFSET('Water Data'!$I$27,0,10*ROW('Water Data'!I114))="","",OFFSET('Water Data'!$I$27,0,10*ROW('Water Data'!I114)))</f>
        <v/>
      </c>
      <c r="CI120" s="271" t="str">
        <f ca="true">+IF(OFFSET('Water Data'!$I$28,0,10*ROW('Water Data'!I114))="","",OFFSET('Water Data'!$I$28,0,10*ROW('Water Data'!I114)))</f>
        <v/>
      </c>
      <c r="CJ120" s="271" t="str">
        <f ca="true">+IF(OFFSET('Water Data'!$I$29,0,10*ROW('Water Data'!I114))="","",OFFSET('Water Data'!$I$29,0,10*ROW('Water Data'!I114)))</f>
        <v/>
      </c>
      <c r="CK120" s="271" t="str">
        <f ca="true">+IF(OFFSET('Sanitation Data'!$D$28,0,10*ROW('Sanitation Data'!D114))="","",OFFSET('Sanitation Data'!$D$28,0,10*ROW('Sanitation Data'!D114)))</f>
        <v/>
      </c>
      <c r="CL120" s="271" t="str">
        <f ca="true">+IF(OFFSET('Sanitation Data'!$D$29,0,10*ROW('Sanitation Data'!D114))="","",OFFSET('Sanitation Data'!$D$29,0,10*ROW('Sanitation Data'!D114)))</f>
        <v/>
      </c>
      <c r="CM120" s="271" t="str">
        <f ca="true">+IF(OFFSET('Sanitation Data'!$D$30,0,10*ROW('Sanitation Data'!D114))="","",OFFSET('Sanitation Data'!$D$30,0,10*ROW('Sanitation Data'!D114)))</f>
        <v/>
      </c>
      <c r="CN120" s="271" t="str">
        <f ca="true">+IF(OFFSET('Sanitation Data'!$D$31,0,10*ROW('Sanitation Data'!D114))="","",OFFSET('Sanitation Data'!$D$31,0,10*ROW('Sanitation Data'!D114)))</f>
        <v/>
      </c>
      <c r="CO120" s="271" t="str">
        <f ca="true">+IF(OFFSET('Sanitation Data'!$D$32,0,10*ROW('Sanitation Data'!D114))="","",OFFSET('Sanitation Data'!$D$32,0,10*ROW('Sanitation Data'!D114)))</f>
        <v/>
      </c>
      <c r="CP120" s="271" t="str">
        <f ca="true">+IF(OFFSET('Sanitation Data'!$E$28,0,10*ROW('Sanitation Data'!E114))="","",OFFSET('Sanitation Data'!$E$28,0,10*ROW('Sanitation Data'!E114)))</f>
        <v/>
      </c>
      <c r="CQ120" s="271" t="str">
        <f ca="true">+IF(OFFSET('Sanitation Data'!$E$29,0,10*ROW('Sanitation Data'!E114))="","",OFFSET('Sanitation Data'!$E$29,0,10*ROW('Sanitation Data'!E114)))</f>
        <v/>
      </c>
      <c r="CR120" s="271" t="str">
        <f ca="true">+IF(OFFSET('Sanitation Data'!$E$30,0,10*ROW('Sanitation Data'!E114))="","",OFFSET('Sanitation Data'!$E$30,0,10*ROW('Sanitation Data'!E114)))</f>
        <v/>
      </c>
      <c r="CS120" s="271" t="str">
        <f ca="true">+IF(OFFSET('Sanitation Data'!$E$31,0,10*ROW('Sanitation Data'!E114))="","",OFFSET('Sanitation Data'!$E$31,0,10*ROW('Sanitation Data'!E114)))</f>
        <v/>
      </c>
      <c r="CT120" s="271" t="str">
        <f ca="true">+IF(OFFSET('Sanitation Data'!$E$32,0,10*ROW('Sanitation Data'!E114))="","",OFFSET('Sanitation Data'!$E$32,0,10*ROW('Sanitation Data'!E114)))</f>
        <v/>
      </c>
      <c r="CU120" s="271" t="str">
        <f ca="true">+IF(OFFSET('Sanitation Data'!$F$28,0,10*ROW('Sanitation Data'!F114))="","",OFFSET('Sanitation Data'!$F$28,0,10*ROW('Sanitation Data'!F114)))</f>
        <v/>
      </c>
      <c r="CV120" s="271" t="str">
        <f ca="true">+IF(OFFSET('Sanitation Data'!$F$29,0,10*ROW('Sanitation Data'!F114))="","",OFFSET('Sanitation Data'!$F$29,0,10*ROW('Sanitation Data'!F114)))</f>
        <v/>
      </c>
      <c r="CW120" s="271" t="str">
        <f ca="true">+IF(OFFSET('Sanitation Data'!$F$30,0,10*ROW('Sanitation Data'!F114))="","",OFFSET('Sanitation Data'!$F$30,0,10*ROW('Sanitation Data'!F114)))</f>
        <v/>
      </c>
      <c r="CX120" s="271" t="str">
        <f ca="true">+IF(OFFSET('Sanitation Data'!$F$31,0,10*ROW('Sanitation Data'!F114))="","",OFFSET('Sanitation Data'!$F$31,0,10*ROW('Sanitation Data'!F114)))</f>
        <v/>
      </c>
      <c r="CY120" s="271" t="str">
        <f ca="true">+IF(OFFSET('Sanitation Data'!$F$32,0,10*ROW('Sanitation Data'!F114))="","",OFFSET('Sanitation Data'!$F$32,0,10*ROW('Sanitation Data'!F114)))</f>
        <v/>
      </c>
      <c r="CZ120" s="271" t="str">
        <f ca="true">+IF(OFFSET('Sanitation Data'!$G$28,0,10*ROW('Sanitation Data'!G114))="","",OFFSET('Sanitation Data'!$G$28,0,10*ROW('Sanitation Data'!G114)))</f>
        <v/>
      </c>
      <c r="DA120" s="271" t="str">
        <f ca="true">+IF(OFFSET('Sanitation Data'!$G$29,0,10*ROW('Sanitation Data'!G114))="","",OFFSET('Sanitation Data'!$G$29,0,10*ROW('Sanitation Data'!G114)))</f>
        <v/>
      </c>
      <c r="DB120" s="271" t="str">
        <f ca="true">+IF(OFFSET('Sanitation Data'!$G$30,0,10*ROW('Sanitation Data'!G114))="","",OFFSET('Sanitation Data'!$G$30,0,10*ROW('Sanitation Data'!G114)))</f>
        <v/>
      </c>
      <c r="DC120" s="271" t="str">
        <f ca="true">+IF(OFFSET('Sanitation Data'!$G$31,0,10*ROW('Sanitation Data'!G114))="","",OFFSET('Sanitation Data'!$G$31,0,10*ROW('Sanitation Data'!G114)))</f>
        <v/>
      </c>
      <c r="DD120" s="271" t="str">
        <f ca="true">+IF(OFFSET('Sanitation Data'!$G$32,0,10*ROW('Sanitation Data'!G114))="","",OFFSET('Sanitation Data'!$G$32,0,10*ROW('Sanitation Data'!G114)))</f>
        <v/>
      </c>
      <c r="DE120" s="271" t="str">
        <f ca="true">+IF(OFFSET('Sanitation Data'!$H$28,0,10*ROW('Sanitation Data'!H114))="","",OFFSET('Sanitation Data'!$H$28,0,10*ROW('Sanitation Data'!H114)))</f>
        <v/>
      </c>
      <c r="DF120" s="271" t="str">
        <f ca="true">+IF(OFFSET('Sanitation Data'!$H$29,0,10*ROW('Sanitation Data'!H114))="","",OFFSET('Sanitation Data'!$H$29,0,10*ROW('Sanitation Data'!H114)))</f>
        <v/>
      </c>
      <c r="DG120" s="271" t="str">
        <f ca="true">+IF(OFFSET('Sanitation Data'!$H$30,0,10*ROW('Sanitation Data'!H114))="","",OFFSET('Sanitation Data'!$H$30,0,10*ROW('Sanitation Data'!H114)))</f>
        <v/>
      </c>
      <c r="DH120" s="271" t="str">
        <f ca="true">+IF(OFFSET('Sanitation Data'!$H$31,0,10*ROW('Sanitation Data'!H114))="","",OFFSET('Sanitation Data'!$H$31,0,10*ROW('Sanitation Data'!H114)))</f>
        <v/>
      </c>
      <c r="DI120" s="271" t="str">
        <f ca="true">+IF(OFFSET('Sanitation Data'!$H$32,0,10*ROW('Sanitation Data'!H114))="","",OFFSET('Sanitation Data'!$H$32,0,10*ROW('Sanitation Data'!H114)))</f>
        <v/>
      </c>
      <c r="DJ120" s="271" t="str">
        <f ca="true">+IF(OFFSET('Sanitation Data'!$I$28,0,10*ROW('Sanitation Data'!I114))="","",OFFSET('Sanitation Data'!$I$28,0,10*ROW('Sanitation Data'!I114)))</f>
        <v/>
      </c>
      <c r="DK120" s="271" t="str">
        <f ca="true">+IF(OFFSET('Sanitation Data'!$I$29,0,10*ROW('Sanitation Data'!I114))="","",OFFSET('Sanitation Data'!$I$29,0,10*ROW('Sanitation Data'!I114)))</f>
        <v/>
      </c>
      <c r="DL120" s="271" t="str">
        <f ca="true">+IF(OFFSET('Sanitation Data'!$I$30,0,10*ROW('Sanitation Data'!I114))="","",OFFSET('Sanitation Data'!$I$30,0,10*ROW('Sanitation Data'!I114)))</f>
        <v/>
      </c>
      <c r="DM120" s="271" t="str">
        <f ca="true">+IF(OFFSET('Sanitation Data'!$I$31,0,10*ROW('Sanitation Data'!I114))="","",OFFSET('Sanitation Data'!$I$31,0,10*ROW('Sanitation Data'!I114)))</f>
        <v/>
      </c>
      <c r="DN120" s="271" t="str">
        <f ca="true">+IF(OFFSET('Sanitation Data'!$I$32,0,10*ROW('Sanitation Data'!I114))="","",OFFSET('Sanitation Data'!$I$32,0,10*ROW('Sanitation Data'!I114)))</f>
        <v/>
      </c>
      <c r="DO120" s="271" t="str">
        <f ca="true">+IF(OFFSET('Hygiene Data'!$D$11,0,10*ROW('Hygiene Data'!D114))="","",OFFSET('Hygiene Data'!$D$11,0,10*ROW('Hygiene Data'!D114)))</f>
        <v/>
      </c>
      <c r="DP120" s="271" t="str">
        <f ca="true">+IF(OFFSET('Hygiene Data'!$D$12,0,10*ROW('Hygiene Data'!D114))="","",OFFSET('Hygiene Data'!$D$12,0,10*ROW('Hygiene Data'!D114)))</f>
        <v/>
      </c>
      <c r="DQ120" s="271" t="str">
        <f ca="true">+IF(OFFSET('Hygiene Data'!$D$13,0,10*ROW('Hygiene Data'!D114))="","",OFFSET('Hygiene Data'!$D$13,0,10*ROW('Hygiene Data'!D114)))</f>
        <v/>
      </c>
      <c r="DR120" s="271" t="str">
        <f ca="true">+IF(OFFSET('Hygiene Data'!$E$11,0,10*ROW('Hygiene Data'!E114))="","",OFFSET('Hygiene Data'!$E$11,0,10*ROW('Hygiene Data'!E114)))</f>
        <v/>
      </c>
      <c r="DS120" s="271" t="str">
        <f ca="true">+IF(OFFSET('Hygiene Data'!$E$12,0,10*ROW('Hygiene Data'!E114))="","",OFFSET('Hygiene Data'!$E$12,0,10*ROW('Hygiene Data'!E114)))</f>
        <v/>
      </c>
      <c r="DT120" s="271" t="str">
        <f ca="true">+IF(OFFSET('Hygiene Data'!$E$13,0,10*ROW('Hygiene Data'!E114))="","",OFFSET('Hygiene Data'!$E$13,0,10*ROW('Hygiene Data'!E114)))</f>
        <v/>
      </c>
      <c r="DU120" s="271" t="str">
        <f ca="true">+IF(OFFSET('Hygiene Data'!$F$11,0,10*ROW('Hygiene Data'!F114))="","",OFFSET('Hygiene Data'!$F$11,0,10*ROW('Hygiene Data'!F114)))</f>
        <v/>
      </c>
      <c r="DV120" s="271" t="str">
        <f ca="true">+IF(OFFSET('Hygiene Data'!$F$12,0,10*ROW('Hygiene Data'!F114))="","",OFFSET('Hygiene Data'!$F$12,0,10*ROW('Hygiene Data'!F114)))</f>
        <v/>
      </c>
      <c r="DW120" s="271" t="str">
        <f ca="true">+IF(OFFSET('Hygiene Data'!$F$13,0,10*ROW('Hygiene Data'!F114))="","",OFFSET('Hygiene Data'!$F$13,0,10*ROW('Hygiene Data'!F114)))</f>
        <v/>
      </c>
      <c r="DX120" s="271" t="str">
        <f ca="true">+IF(OFFSET('Hygiene Data'!$G$11,0,10*ROW('Hygiene Data'!G114))="","",OFFSET('Hygiene Data'!$G$11,0,10*ROW('Hygiene Data'!G114)))</f>
        <v/>
      </c>
      <c r="DY120" s="271" t="str">
        <f ca="true">+IF(OFFSET('Hygiene Data'!$G$12,0,10*ROW('Hygiene Data'!G114))="","",OFFSET('Hygiene Data'!$G$12,0,10*ROW('Hygiene Data'!G114)))</f>
        <v/>
      </c>
      <c r="DZ120" s="271" t="str">
        <f ca="true">+IF(OFFSET('Hygiene Data'!$G$13,0,10*ROW('Hygiene Data'!G114))="","",OFFSET('Hygiene Data'!$G$13,0,10*ROW('Hygiene Data'!G114)))</f>
        <v/>
      </c>
      <c r="EA120" s="271" t="str">
        <f ca="true">+IF(OFFSET('Hygiene Data'!$H$11,0,10*ROW('Hygiene Data'!H114))="","",OFFSET('Hygiene Data'!$H$11,0,10*ROW('Hygiene Data'!H114)))</f>
        <v/>
      </c>
      <c r="EB120" s="271" t="str">
        <f ca="true">+IF(OFFSET('Hygiene Data'!$H$12,0,10*ROW('Hygiene Data'!H114))="","",OFFSET('Hygiene Data'!$H$12,0,10*ROW('Hygiene Data'!H114)))</f>
        <v/>
      </c>
      <c r="EC120" s="271" t="str">
        <f ca="true">+IF(OFFSET('Hygiene Data'!$H$13,0,10*ROW('Hygiene Data'!H114))="","",OFFSET('Hygiene Data'!$H$13,0,10*ROW('Hygiene Data'!H114)))</f>
        <v/>
      </c>
      <c r="ED120" s="271" t="str">
        <f ca="true">+IF(OFFSET('Hygiene Data'!$I$11,0,10*ROW('Hygiene Data'!I114))="","",OFFSET('Hygiene Data'!$I$11,0,10*ROW('Hygiene Data'!I114)))</f>
        <v/>
      </c>
      <c r="EE120" s="271" t="str">
        <f ca="true">+IF(OFFSET('Hygiene Data'!$I$12,0,10*ROW('Hygiene Data'!I114))="","",OFFSET('Hygiene Data'!$I$12,0,10*ROW('Hygiene Data'!I114)))</f>
        <v/>
      </c>
      <c r="EF120" s="271" t="str">
        <f ca="true">+IF(OFFSET('Hygiene Data'!$I$13,0,10*ROW('Hygiene Data'!I114))="","",OFFSET('Hygiene Data'!$I$13,0,10*ROW('Hygiene Data'!I114)))</f>
        <v/>
      </c>
    </row>
    <row xmlns:x14ac="http://schemas.microsoft.com/office/spreadsheetml/2009/9/ac" r="121" x14ac:dyDescent="0.2">
      <c r="A121" s="35" t="str">
        <f ca="true">+IF(OFFSET('Water Data'!$B$2,0,10*ROW('Water Data'!E115))="","",OFFSET('Water Data'!$B$2,0,10*ROW('Water Data'!E115)))</f>
        <v/>
      </c>
      <c r="B121" s="35" t="str">
        <f ca="true">+IF(OFFSET('Water Data'!$C$2,0,10*ROW('Water Data'!F115))="","",OFFSET('Water Data'!$C$2,0,10*ROW('Water Data'!F115)))</f>
        <v/>
      </c>
      <c r="C121" s="327" t="str">
        <f t="shared" ca="true" si="1"/>
        <v/>
      </c>
      <c r="D121" s="91"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1"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1"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1"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1"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1"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1"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1"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1"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1"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1"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1"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1"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1"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1"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1"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1"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1"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2"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2"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2"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2"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2"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2"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2"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2"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2"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2"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2"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2"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2"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2"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2"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2"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2"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2"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2"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2"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2"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2"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2"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2"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2"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2"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2"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2"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2"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2"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3"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3"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3"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3"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3"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3"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3"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3"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3"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3"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3"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3"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3"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3"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3"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3"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3"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3"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1"/>
      <c r="BS121" s="271" t="str">
        <f ca="true">+IF(OFFSET('Water Data'!$D$27,0,10*ROW('Water Data'!D115))="","",OFFSET('Water Data'!$D$27,0,10*ROW('Water Data'!D115)))</f>
        <v/>
      </c>
      <c r="BT121" s="271" t="str">
        <f ca="true">+IF(OFFSET('Water Data'!$D$28,0,10*ROW('Water Data'!D115))="","",OFFSET('Water Data'!$D$28,0,10*ROW('Water Data'!D115)))</f>
        <v/>
      </c>
      <c r="BU121" s="271" t="str">
        <f ca="true">+IF(OFFSET('Water Data'!$D$29,0,10*ROW('Water Data'!D115))="","",OFFSET('Water Data'!$D$29,0,10*ROW('Water Data'!D115)))</f>
        <v/>
      </c>
      <c r="BV121" s="271" t="str">
        <f ca="true">+IF(OFFSET('Water Data'!$E$27,0,10*ROW('Water Data'!E115))="","",OFFSET('Water Data'!$E$27,0,10*ROW('Water Data'!E115)))</f>
        <v/>
      </c>
      <c r="BW121" s="271" t="str">
        <f ca="true">+IF(OFFSET('Water Data'!$E$28,0,10*ROW('Water Data'!E115))="","",OFFSET('Water Data'!$E$28,0,10*ROW('Water Data'!E115)))</f>
        <v/>
      </c>
      <c r="BX121" s="271" t="str">
        <f ca="true">+IF(OFFSET('Water Data'!$E$29,0,10*ROW('Water Data'!E115))="","",OFFSET('Water Data'!$E$29,0,10*ROW('Water Data'!E115)))</f>
        <v/>
      </c>
      <c r="BY121" s="271" t="str">
        <f ca="true">+IF(OFFSET('Water Data'!$F$27,0,10*ROW('Water Data'!F115))="","",OFFSET('Water Data'!$F$27,0,10*ROW('Water Data'!F115)))</f>
        <v/>
      </c>
      <c r="BZ121" s="271" t="str">
        <f ca="true">+IF(OFFSET('Water Data'!$F$28,0,10*ROW('Water Data'!F115))="","",OFFSET('Water Data'!$F$28,0,10*ROW('Water Data'!F115)))</f>
        <v/>
      </c>
      <c r="CA121" s="271" t="str">
        <f ca="true">+IF(OFFSET('Water Data'!$F$29,0,10*ROW('Water Data'!F115))="","",OFFSET('Water Data'!$F$29,0,10*ROW('Water Data'!F115)))</f>
        <v/>
      </c>
      <c r="CB121" s="271" t="str">
        <f ca="true">+IF(OFFSET('Water Data'!$G$27,0,10*ROW('Water Data'!G115))="","",OFFSET('Water Data'!$G$27,0,10*ROW('Water Data'!G115)))</f>
        <v/>
      </c>
      <c r="CC121" s="271" t="str">
        <f ca="true">+IF(OFFSET('Water Data'!$G$28,0,10*ROW('Water Data'!G115))="","",OFFSET('Water Data'!$G$28,0,10*ROW('Water Data'!G115)))</f>
        <v/>
      </c>
      <c r="CD121" s="271" t="str">
        <f ca="true">+IF(OFFSET('Water Data'!$G$29,0,10*ROW('Water Data'!G115))="","",OFFSET('Water Data'!$G$29,0,10*ROW('Water Data'!G115)))</f>
        <v/>
      </c>
      <c r="CE121" s="271" t="str">
        <f ca="true">+IF(OFFSET('Water Data'!$H$27,0,10*ROW('Water Data'!H115))="","",OFFSET('Water Data'!$H$27,0,10*ROW('Water Data'!H115)))</f>
        <v/>
      </c>
      <c r="CF121" s="271" t="str">
        <f ca="true">+IF(OFFSET('Water Data'!$H$28,0,10*ROW('Water Data'!H115))="","",OFFSET('Water Data'!$H$28,0,10*ROW('Water Data'!H115)))</f>
        <v/>
      </c>
      <c r="CG121" s="271" t="str">
        <f ca="true">+IF(OFFSET('Water Data'!$H$29,0,10*ROW('Water Data'!H115))="","",OFFSET('Water Data'!$H$29,0,10*ROW('Water Data'!H115)))</f>
        <v/>
      </c>
      <c r="CH121" s="271" t="str">
        <f ca="true">+IF(OFFSET('Water Data'!$I$27,0,10*ROW('Water Data'!I115))="","",OFFSET('Water Data'!$I$27,0,10*ROW('Water Data'!I115)))</f>
        <v/>
      </c>
      <c r="CI121" s="271" t="str">
        <f ca="true">+IF(OFFSET('Water Data'!$I$28,0,10*ROW('Water Data'!I115))="","",OFFSET('Water Data'!$I$28,0,10*ROW('Water Data'!I115)))</f>
        <v/>
      </c>
      <c r="CJ121" s="271" t="str">
        <f ca="true">+IF(OFFSET('Water Data'!$I$29,0,10*ROW('Water Data'!I115))="","",OFFSET('Water Data'!$I$29,0,10*ROW('Water Data'!I115)))</f>
        <v/>
      </c>
      <c r="CK121" s="271" t="str">
        <f ca="true">+IF(OFFSET('Sanitation Data'!$D$28,0,10*ROW('Sanitation Data'!D115))="","",OFFSET('Sanitation Data'!$D$28,0,10*ROW('Sanitation Data'!D115)))</f>
        <v/>
      </c>
      <c r="CL121" s="271" t="str">
        <f ca="true">+IF(OFFSET('Sanitation Data'!$D$29,0,10*ROW('Sanitation Data'!D115))="","",OFFSET('Sanitation Data'!$D$29,0,10*ROW('Sanitation Data'!D115)))</f>
        <v/>
      </c>
      <c r="CM121" s="271" t="str">
        <f ca="true">+IF(OFFSET('Sanitation Data'!$D$30,0,10*ROW('Sanitation Data'!D115))="","",OFFSET('Sanitation Data'!$D$30,0,10*ROW('Sanitation Data'!D115)))</f>
        <v/>
      </c>
      <c r="CN121" s="271" t="str">
        <f ca="true">+IF(OFFSET('Sanitation Data'!$D$31,0,10*ROW('Sanitation Data'!D115))="","",OFFSET('Sanitation Data'!$D$31,0,10*ROW('Sanitation Data'!D115)))</f>
        <v/>
      </c>
      <c r="CO121" s="271" t="str">
        <f ca="true">+IF(OFFSET('Sanitation Data'!$D$32,0,10*ROW('Sanitation Data'!D115))="","",OFFSET('Sanitation Data'!$D$32,0,10*ROW('Sanitation Data'!D115)))</f>
        <v/>
      </c>
      <c r="CP121" s="271" t="str">
        <f ca="true">+IF(OFFSET('Sanitation Data'!$E$28,0,10*ROW('Sanitation Data'!E115))="","",OFFSET('Sanitation Data'!$E$28,0,10*ROW('Sanitation Data'!E115)))</f>
        <v/>
      </c>
      <c r="CQ121" s="271" t="str">
        <f ca="true">+IF(OFFSET('Sanitation Data'!$E$29,0,10*ROW('Sanitation Data'!E115))="","",OFFSET('Sanitation Data'!$E$29,0,10*ROW('Sanitation Data'!E115)))</f>
        <v/>
      </c>
      <c r="CR121" s="271" t="str">
        <f ca="true">+IF(OFFSET('Sanitation Data'!$E$30,0,10*ROW('Sanitation Data'!E115))="","",OFFSET('Sanitation Data'!$E$30,0,10*ROW('Sanitation Data'!E115)))</f>
        <v/>
      </c>
      <c r="CS121" s="271" t="str">
        <f ca="true">+IF(OFFSET('Sanitation Data'!$E$31,0,10*ROW('Sanitation Data'!E115))="","",OFFSET('Sanitation Data'!$E$31,0,10*ROW('Sanitation Data'!E115)))</f>
        <v/>
      </c>
      <c r="CT121" s="271" t="str">
        <f ca="true">+IF(OFFSET('Sanitation Data'!$E$32,0,10*ROW('Sanitation Data'!E115))="","",OFFSET('Sanitation Data'!$E$32,0,10*ROW('Sanitation Data'!E115)))</f>
        <v/>
      </c>
      <c r="CU121" s="271" t="str">
        <f ca="true">+IF(OFFSET('Sanitation Data'!$F$28,0,10*ROW('Sanitation Data'!F115))="","",OFFSET('Sanitation Data'!$F$28,0,10*ROW('Sanitation Data'!F115)))</f>
        <v/>
      </c>
      <c r="CV121" s="271" t="str">
        <f ca="true">+IF(OFFSET('Sanitation Data'!$F$29,0,10*ROW('Sanitation Data'!F115))="","",OFFSET('Sanitation Data'!$F$29,0,10*ROW('Sanitation Data'!F115)))</f>
        <v/>
      </c>
      <c r="CW121" s="271" t="str">
        <f ca="true">+IF(OFFSET('Sanitation Data'!$F$30,0,10*ROW('Sanitation Data'!F115))="","",OFFSET('Sanitation Data'!$F$30,0,10*ROW('Sanitation Data'!F115)))</f>
        <v/>
      </c>
      <c r="CX121" s="271" t="str">
        <f ca="true">+IF(OFFSET('Sanitation Data'!$F$31,0,10*ROW('Sanitation Data'!F115))="","",OFFSET('Sanitation Data'!$F$31,0,10*ROW('Sanitation Data'!F115)))</f>
        <v/>
      </c>
      <c r="CY121" s="271" t="str">
        <f ca="true">+IF(OFFSET('Sanitation Data'!$F$32,0,10*ROW('Sanitation Data'!F115))="","",OFFSET('Sanitation Data'!$F$32,0,10*ROW('Sanitation Data'!F115)))</f>
        <v/>
      </c>
      <c r="CZ121" s="271" t="str">
        <f ca="true">+IF(OFFSET('Sanitation Data'!$G$28,0,10*ROW('Sanitation Data'!G115))="","",OFFSET('Sanitation Data'!$G$28,0,10*ROW('Sanitation Data'!G115)))</f>
        <v/>
      </c>
      <c r="DA121" s="271" t="str">
        <f ca="true">+IF(OFFSET('Sanitation Data'!$G$29,0,10*ROW('Sanitation Data'!G115))="","",OFFSET('Sanitation Data'!$G$29,0,10*ROW('Sanitation Data'!G115)))</f>
        <v/>
      </c>
      <c r="DB121" s="271" t="str">
        <f ca="true">+IF(OFFSET('Sanitation Data'!$G$30,0,10*ROW('Sanitation Data'!G115))="","",OFFSET('Sanitation Data'!$G$30,0,10*ROW('Sanitation Data'!G115)))</f>
        <v/>
      </c>
      <c r="DC121" s="271" t="str">
        <f ca="true">+IF(OFFSET('Sanitation Data'!$G$31,0,10*ROW('Sanitation Data'!G115))="","",OFFSET('Sanitation Data'!$G$31,0,10*ROW('Sanitation Data'!G115)))</f>
        <v/>
      </c>
      <c r="DD121" s="271" t="str">
        <f ca="true">+IF(OFFSET('Sanitation Data'!$G$32,0,10*ROW('Sanitation Data'!G115))="","",OFFSET('Sanitation Data'!$G$32,0,10*ROW('Sanitation Data'!G115)))</f>
        <v/>
      </c>
      <c r="DE121" s="271" t="str">
        <f ca="true">+IF(OFFSET('Sanitation Data'!$H$28,0,10*ROW('Sanitation Data'!H115))="","",OFFSET('Sanitation Data'!$H$28,0,10*ROW('Sanitation Data'!H115)))</f>
        <v/>
      </c>
      <c r="DF121" s="271" t="str">
        <f ca="true">+IF(OFFSET('Sanitation Data'!$H$29,0,10*ROW('Sanitation Data'!H115))="","",OFFSET('Sanitation Data'!$H$29,0,10*ROW('Sanitation Data'!H115)))</f>
        <v/>
      </c>
      <c r="DG121" s="271" t="str">
        <f ca="true">+IF(OFFSET('Sanitation Data'!$H$30,0,10*ROW('Sanitation Data'!H115))="","",OFFSET('Sanitation Data'!$H$30,0,10*ROW('Sanitation Data'!H115)))</f>
        <v/>
      </c>
      <c r="DH121" s="271" t="str">
        <f ca="true">+IF(OFFSET('Sanitation Data'!$H$31,0,10*ROW('Sanitation Data'!H115))="","",OFFSET('Sanitation Data'!$H$31,0,10*ROW('Sanitation Data'!H115)))</f>
        <v/>
      </c>
      <c r="DI121" s="271" t="str">
        <f ca="true">+IF(OFFSET('Sanitation Data'!$H$32,0,10*ROW('Sanitation Data'!H115))="","",OFFSET('Sanitation Data'!$H$32,0,10*ROW('Sanitation Data'!H115)))</f>
        <v/>
      </c>
      <c r="DJ121" s="271" t="str">
        <f ca="true">+IF(OFFSET('Sanitation Data'!$I$28,0,10*ROW('Sanitation Data'!I115))="","",OFFSET('Sanitation Data'!$I$28,0,10*ROW('Sanitation Data'!I115)))</f>
        <v/>
      </c>
      <c r="DK121" s="271" t="str">
        <f ca="true">+IF(OFFSET('Sanitation Data'!$I$29,0,10*ROW('Sanitation Data'!I115))="","",OFFSET('Sanitation Data'!$I$29,0,10*ROW('Sanitation Data'!I115)))</f>
        <v/>
      </c>
      <c r="DL121" s="271" t="str">
        <f ca="true">+IF(OFFSET('Sanitation Data'!$I$30,0,10*ROW('Sanitation Data'!I115))="","",OFFSET('Sanitation Data'!$I$30,0,10*ROW('Sanitation Data'!I115)))</f>
        <v/>
      </c>
      <c r="DM121" s="271" t="str">
        <f ca="true">+IF(OFFSET('Sanitation Data'!$I$31,0,10*ROW('Sanitation Data'!I115))="","",OFFSET('Sanitation Data'!$I$31,0,10*ROW('Sanitation Data'!I115)))</f>
        <v/>
      </c>
      <c r="DN121" s="271" t="str">
        <f ca="true">+IF(OFFSET('Sanitation Data'!$I$32,0,10*ROW('Sanitation Data'!I115))="","",OFFSET('Sanitation Data'!$I$32,0,10*ROW('Sanitation Data'!I115)))</f>
        <v/>
      </c>
      <c r="DO121" s="271" t="str">
        <f ca="true">+IF(OFFSET('Hygiene Data'!$D$11,0,10*ROW('Hygiene Data'!D115))="","",OFFSET('Hygiene Data'!$D$11,0,10*ROW('Hygiene Data'!D115)))</f>
        <v/>
      </c>
      <c r="DP121" s="271" t="str">
        <f ca="true">+IF(OFFSET('Hygiene Data'!$D$12,0,10*ROW('Hygiene Data'!D115))="","",OFFSET('Hygiene Data'!$D$12,0,10*ROW('Hygiene Data'!D115)))</f>
        <v/>
      </c>
      <c r="DQ121" s="271" t="str">
        <f ca="true">+IF(OFFSET('Hygiene Data'!$D$13,0,10*ROW('Hygiene Data'!D115))="","",OFFSET('Hygiene Data'!$D$13,0,10*ROW('Hygiene Data'!D115)))</f>
        <v/>
      </c>
      <c r="DR121" s="271" t="str">
        <f ca="true">+IF(OFFSET('Hygiene Data'!$E$11,0,10*ROW('Hygiene Data'!E115))="","",OFFSET('Hygiene Data'!$E$11,0,10*ROW('Hygiene Data'!E115)))</f>
        <v/>
      </c>
      <c r="DS121" s="271" t="str">
        <f ca="true">+IF(OFFSET('Hygiene Data'!$E$12,0,10*ROW('Hygiene Data'!E115))="","",OFFSET('Hygiene Data'!$E$12,0,10*ROW('Hygiene Data'!E115)))</f>
        <v/>
      </c>
      <c r="DT121" s="271" t="str">
        <f ca="true">+IF(OFFSET('Hygiene Data'!$E$13,0,10*ROW('Hygiene Data'!E115))="","",OFFSET('Hygiene Data'!$E$13,0,10*ROW('Hygiene Data'!E115)))</f>
        <v/>
      </c>
      <c r="DU121" s="271" t="str">
        <f ca="true">+IF(OFFSET('Hygiene Data'!$F$11,0,10*ROW('Hygiene Data'!F115))="","",OFFSET('Hygiene Data'!$F$11,0,10*ROW('Hygiene Data'!F115)))</f>
        <v/>
      </c>
      <c r="DV121" s="271" t="str">
        <f ca="true">+IF(OFFSET('Hygiene Data'!$F$12,0,10*ROW('Hygiene Data'!F115))="","",OFFSET('Hygiene Data'!$F$12,0,10*ROW('Hygiene Data'!F115)))</f>
        <v/>
      </c>
      <c r="DW121" s="271" t="str">
        <f ca="true">+IF(OFFSET('Hygiene Data'!$F$13,0,10*ROW('Hygiene Data'!F115))="","",OFFSET('Hygiene Data'!$F$13,0,10*ROW('Hygiene Data'!F115)))</f>
        <v/>
      </c>
      <c r="DX121" s="271" t="str">
        <f ca="true">+IF(OFFSET('Hygiene Data'!$G$11,0,10*ROW('Hygiene Data'!G115))="","",OFFSET('Hygiene Data'!$G$11,0,10*ROW('Hygiene Data'!G115)))</f>
        <v/>
      </c>
      <c r="DY121" s="271" t="str">
        <f ca="true">+IF(OFFSET('Hygiene Data'!$G$12,0,10*ROW('Hygiene Data'!G115))="","",OFFSET('Hygiene Data'!$G$12,0,10*ROW('Hygiene Data'!G115)))</f>
        <v/>
      </c>
      <c r="DZ121" s="271" t="str">
        <f ca="true">+IF(OFFSET('Hygiene Data'!$G$13,0,10*ROW('Hygiene Data'!G115))="","",OFFSET('Hygiene Data'!$G$13,0,10*ROW('Hygiene Data'!G115)))</f>
        <v/>
      </c>
      <c r="EA121" s="271" t="str">
        <f ca="true">+IF(OFFSET('Hygiene Data'!$H$11,0,10*ROW('Hygiene Data'!H115))="","",OFFSET('Hygiene Data'!$H$11,0,10*ROW('Hygiene Data'!H115)))</f>
        <v/>
      </c>
      <c r="EB121" s="271" t="str">
        <f ca="true">+IF(OFFSET('Hygiene Data'!$H$12,0,10*ROW('Hygiene Data'!H115))="","",OFFSET('Hygiene Data'!$H$12,0,10*ROW('Hygiene Data'!H115)))</f>
        <v/>
      </c>
      <c r="EC121" s="271" t="str">
        <f ca="true">+IF(OFFSET('Hygiene Data'!$H$13,0,10*ROW('Hygiene Data'!H115))="","",OFFSET('Hygiene Data'!$H$13,0,10*ROW('Hygiene Data'!H115)))</f>
        <v/>
      </c>
      <c r="ED121" s="271" t="str">
        <f ca="true">+IF(OFFSET('Hygiene Data'!$I$11,0,10*ROW('Hygiene Data'!I115))="","",OFFSET('Hygiene Data'!$I$11,0,10*ROW('Hygiene Data'!I115)))</f>
        <v/>
      </c>
      <c r="EE121" s="271" t="str">
        <f ca="true">+IF(OFFSET('Hygiene Data'!$I$12,0,10*ROW('Hygiene Data'!I115))="","",OFFSET('Hygiene Data'!$I$12,0,10*ROW('Hygiene Data'!I115)))</f>
        <v/>
      </c>
      <c r="EF121" s="271" t="str">
        <f ca="true">+IF(OFFSET('Hygiene Data'!$I$13,0,10*ROW('Hygiene Data'!I115))="","",OFFSET('Hygiene Data'!$I$13,0,10*ROW('Hygiene Data'!I115)))</f>
        <v/>
      </c>
    </row>
    <row xmlns:x14ac="http://schemas.microsoft.com/office/spreadsheetml/2009/9/ac" r="122" x14ac:dyDescent="0.2">
      <c r="A122" s="35" t="str">
        <f ca="true">+IF(OFFSET('Water Data'!$B$2,0,10*ROW('Water Data'!E116))="","",OFFSET('Water Data'!$B$2,0,10*ROW('Water Data'!E116)))</f>
        <v/>
      </c>
      <c r="B122" s="35" t="str">
        <f ca="true">+IF(OFFSET('Water Data'!$C$2,0,10*ROW('Water Data'!F116))="","",OFFSET('Water Data'!$C$2,0,10*ROW('Water Data'!F116)))</f>
        <v/>
      </c>
      <c r="C122" s="327" t="str">
        <f t="shared" ca="true" si="1"/>
        <v/>
      </c>
      <c r="D122" s="91"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1"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1"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1"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1"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1"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1"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1"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1"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1"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1"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1"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1"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1"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1"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1"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1"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1"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2"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2"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2"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2"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2"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2"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2"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2"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2"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2"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2"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2"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2"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2"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2"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2"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2"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2"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2"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2"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2"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2"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2"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2"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2"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2"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2"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2"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2"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2"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3"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3"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3"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3"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3"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3"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3"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3"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3"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3"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3"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3"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3"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3"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3"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3"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3"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3"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1"/>
      <c r="BS122" s="271" t="str">
        <f ca="true">+IF(OFFSET('Water Data'!$D$27,0,10*ROW('Water Data'!D116))="","",OFFSET('Water Data'!$D$27,0,10*ROW('Water Data'!D116)))</f>
        <v/>
      </c>
      <c r="BT122" s="271" t="str">
        <f ca="true">+IF(OFFSET('Water Data'!$D$28,0,10*ROW('Water Data'!D116))="","",OFFSET('Water Data'!$D$28,0,10*ROW('Water Data'!D116)))</f>
        <v/>
      </c>
      <c r="BU122" s="271" t="str">
        <f ca="true">+IF(OFFSET('Water Data'!$D$29,0,10*ROW('Water Data'!D116))="","",OFFSET('Water Data'!$D$29,0,10*ROW('Water Data'!D116)))</f>
        <v/>
      </c>
      <c r="BV122" s="271" t="str">
        <f ca="true">+IF(OFFSET('Water Data'!$E$27,0,10*ROW('Water Data'!E116))="","",OFFSET('Water Data'!$E$27,0,10*ROW('Water Data'!E116)))</f>
        <v/>
      </c>
      <c r="BW122" s="271" t="str">
        <f ca="true">+IF(OFFSET('Water Data'!$E$28,0,10*ROW('Water Data'!E116))="","",OFFSET('Water Data'!$E$28,0,10*ROW('Water Data'!E116)))</f>
        <v/>
      </c>
      <c r="BX122" s="271" t="str">
        <f ca="true">+IF(OFFSET('Water Data'!$E$29,0,10*ROW('Water Data'!E116))="","",OFFSET('Water Data'!$E$29,0,10*ROW('Water Data'!E116)))</f>
        <v/>
      </c>
      <c r="BY122" s="271" t="str">
        <f ca="true">+IF(OFFSET('Water Data'!$F$27,0,10*ROW('Water Data'!F116))="","",OFFSET('Water Data'!$F$27,0,10*ROW('Water Data'!F116)))</f>
        <v/>
      </c>
      <c r="BZ122" s="271" t="str">
        <f ca="true">+IF(OFFSET('Water Data'!$F$28,0,10*ROW('Water Data'!F116))="","",OFFSET('Water Data'!$F$28,0,10*ROW('Water Data'!F116)))</f>
        <v/>
      </c>
      <c r="CA122" s="271" t="str">
        <f ca="true">+IF(OFFSET('Water Data'!$F$29,0,10*ROW('Water Data'!F116))="","",OFFSET('Water Data'!$F$29,0,10*ROW('Water Data'!F116)))</f>
        <v/>
      </c>
      <c r="CB122" s="271" t="str">
        <f ca="true">+IF(OFFSET('Water Data'!$G$27,0,10*ROW('Water Data'!G116))="","",OFFSET('Water Data'!$G$27,0,10*ROW('Water Data'!G116)))</f>
        <v/>
      </c>
      <c r="CC122" s="271" t="str">
        <f ca="true">+IF(OFFSET('Water Data'!$G$28,0,10*ROW('Water Data'!G116))="","",OFFSET('Water Data'!$G$28,0,10*ROW('Water Data'!G116)))</f>
        <v/>
      </c>
      <c r="CD122" s="271" t="str">
        <f ca="true">+IF(OFFSET('Water Data'!$G$29,0,10*ROW('Water Data'!G116))="","",OFFSET('Water Data'!$G$29,0,10*ROW('Water Data'!G116)))</f>
        <v/>
      </c>
      <c r="CE122" s="271" t="str">
        <f ca="true">+IF(OFFSET('Water Data'!$H$27,0,10*ROW('Water Data'!H116))="","",OFFSET('Water Data'!$H$27,0,10*ROW('Water Data'!H116)))</f>
        <v/>
      </c>
      <c r="CF122" s="271" t="str">
        <f ca="true">+IF(OFFSET('Water Data'!$H$28,0,10*ROW('Water Data'!H116))="","",OFFSET('Water Data'!$H$28,0,10*ROW('Water Data'!H116)))</f>
        <v/>
      </c>
      <c r="CG122" s="271" t="str">
        <f ca="true">+IF(OFFSET('Water Data'!$H$29,0,10*ROW('Water Data'!H116))="","",OFFSET('Water Data'!$H$29,0,10*ROW('Water Data'!H116)))</f>
        <v/>
      </c>
      <c r="CH122" s="271" t="str">
        <f ca="true">+IF(OFFSET('Water Data'!$I$27,0,10*ROW('Water Data'!I116))="","",OFFSET('Water Data'!$I$27,0,10*ROW('Water Data'!I116)))</f>
        <v/>
      </c>
      <c r="CI122" s="271" t="str">
        <f ca="true">+IF(OFFSET('Water Data'!$I$28,0,10*ROW('Water Data'!I116))="","",OFFSET('Water Data'!$I$28,0,10*ROW('Water Data'!I116)))</f>
        <v/>
      </c>
      <c r="CJ122" s="271" t="str">
        <f ca="true">+IF(OFFSET('Water Data'!$I$29,0,10*ROW('Water Data'!I116))="","",OFFSET('Water Data'!$I$29,0,10*ROW('Water Data'!I116)))</f>
        <v/>
      </c>
      <c r="CK122" s="271" t="str">
        <f ca="true">+IF(OFFSET('Sanitation Data'!$D$28,0,10*ROW('Sanitation Data'!D116))="","",OFFSET('Sanitation Data'!$D$28,0,10*ROW('Sanitation Data'!D116)))</f>
        <v/>
      </c>
      <c r="CL122" s="271" t="str">
        <f ca="true">+IF(OFFSET('Sanitation Data'!$D$29,0,10*ROW('Sanitation Data'!D116))="","",OFFSET('Sanitation Data'!$D$29,0,10*ROW('Sanitation Data'!D116)))</f>
        <v/>
      </c>
      <c r="CM122" s="271" t="str">
        <f ca="true">+IF(OFFSET('Sanitation Data'!$D$30,0,10*ROW('Sanitation Data'!D116))="","",OFFSET('Sanitation Data'!$D$30,0,10*ROW('Sanitation Data'!D116)))</f>
        <v/>
      </c>
      <c r="CN122" s="271" t="str">
        <f ca="true">+IF(OFFSET('Sanitation Data'!$D$31,0,10*ROW('Sanitation Data'!D116))="","",OFFSET('Sanitation Data'!$D$31,0,10*ROW('Sanitation Data'!D116)))</f>
        <v/>
      </c>
      <c r="CO122" s="271" t="str">
        <f ca="true">+IF(OFFSET('Sanitation Data'!$D$32,0,10*ROW('Sanitation Data'!D116))="","",OFFSET('Sanitation Data'!$D$32,0,10*ROW('Sanitation Data'!D116)))</f>
        <v/>
      </c>
      <c r="CP122" s="271" t="str">
        <f ca="true">+IF(OFFSET('Sanitation Data'!$E$28,0,10*ROW('Sanitation Data'!E116))="","",OFFSET('Sanitation Data'!$E$28,0,10*ROW('Sanitation Data'!E116)))</f>
        <v/>
      </c>
      <c r="CQ122" s="271" t="str">
        <f ca="true">+IF(OFFSET('Sanitation Data'!$E$29,0,10*ROW('Sanitation Data'!E116))="","",OFFSET('Sanitation Data'!$E$29,0,10*ROW('Sanitation Data'!E116)))</f>
        <v/>
      </c>
      <c r="CR122" s="271" t="str">
        <f ca="true">+IF(OFFSET('Sanitation Data'!$E$30,0,10*ROW('Sanitation Data'!E116))="","",OFFSET('Sanitation Data'!$E$30,0,10*ROW('Sanitation Data'!E116)))</f>
        <v/>
      </c>
      <c r="CS122" s="271" t="str">
        <f ca="true">+IF(OFFSET('Sanitation Data'!$E$31,0,10*ROW('Sanitation Data'!E116))="","",OFFSET('Sanitation Data'!$E$31,0,10*ROW('Sanitation Data'!E116)))</f>
        <v/>
      </c>
      <c r="CT122" s="271" t="str">
        <f ca="true">+IF(OFFSET('Sanitation Data'!$E$32,0,10*ROW('Sanitation Data'!E116))="","",OFFSET('Sanitation Data'!$E$32,0,10*ROW('Sanitation Data'!E116)))</f>
        <v/>
      </c>
      <c r="CU122" s="271" t="str">
        <f ca="true">+IF(OFFSET('Sanitation Data'!$F$28,0,10*ROW('Sanitation Data'!F116))="","",OFFSET('Sanitation Data'!$F$28,0,10*ROW('Sanitation Data'!F116)))</f>
        <v/>
      </c>
      <c r="CV122" s="271" t="str">
        <f ca="true">+IF(OFFSET('Sanitation Data'!$F$29,0,10*ROW('Sanitation Data'!F116))="","",OFFSET('Sanitation Data'!$F$29,0,10*ROW('Sanitation Data'!F116)))</f>
        <v/>
      </c>
      <c r="CW122" s="271" t="str">
        <f ca="true">+IF(OFFSET('Sanitation Data'!$F$30,0,10*ROW('Sanitation Data'!F116))="","",OFFSET('Sanitation Data'!$F$30,0,10*ROW('Sanitation Data'!F116)))</f>
        <v/>
      </c>
      <c r="CX122" s="271" t="str">
        <f ca="true">+IF(OFFSET('Sanitation Data'!$F$31,0,10*ROW('Sanitation Data'!F116))="","",OFFSET('Sanitation Data'!$F$31,0,10*ROW('Sanitation Data'!F116)))</f>
        <v/>
      </c>
      <c r="CY122" s="271" t="str">
        <f ca="true">+IF(OFFSET('Sanitation Data'!$F$32,0,10*ROW('Sanitation Data'!F116))="","",OFFSET('Sanitation Data'!$F$32,0,10*ROW('Sanitation Data'!F116)))</f>
        <v/>
      </c>
      <c r="CZ122" s="271" t="str">
        <f ca="true">+IF(OFFSET('Sanitation Data'!$G$28,0,10*ROW('Sanitation Data'!G116))="","",OFFSET('Sanitation Data'!$G$28,0,10*ROW('Sanitation Data'!G116)))</f>
        <v/>
      </c>
      <c r="DA122" s="271" t="str">
        <f ca="true">+IF(OFFSET('Sanitation Data'!$G$29,0,10*ROW('Sanitation Data'!G116))="","",OFFSET('Sanitation Data'!$G$29,0,10*ROW('Sanitation Data'!G116)))</f>
        <v/>
      </c>
      <c r="DB122" s="271" t="str">
        <f ca="true">+IF(OFFSET('Sanitation Data'!$G$30,0,10*ROW('Sanitation Data'!G116))="","",OFFSET('Sanitation Data'!$G$30,0,10*ROW('Sanitation Data'!G116)))</f>
        <v/>
      </c>
      <c r="DC122" s="271" t="str">
        <f ca="true">+IF(OFFSET('Sanitation Data'!$G$31,0,10*ROW('Sanitation Data'!G116))="","",OFFSET('Sanitation Data'!$G$31,0,10*ROW('Sanitation Data'!G116)))</f>
        <v/>
      </c>
      <c r="DD122" s="271" t="str">
        <f ca="true">+IF(OFFSET('Sanitation Data'!$G$32,0,10*ROW('Sanitation Data'!G116))="","",OFFSET('Sanitation Data'!$G$32,0,10*ROW('Sanitation Data'!G116)))</f>
        <v/>
      </c>
      <c r="DE122" s="271" t="str">
        <f ca="true">+IF(OFFSET('Sanitation Data'!$H$28,0,10*ROW('Sanitation Data'!H116))="","",OFFSET('Sanitation Data'!$H$28,0,10*ROW('Sanitation Data'!H116)))</f>
        <v/>
      </c>
      <c r="DF122" s="271" t="str">
        <f ca="true">+IF(OFFSET('Sanitation Data'!$H$29,0,10*ROW('Sanitation Data'!H116))="","",OFFSET('Sanitation Data'!$H$29,0,10*ROW('Sanitation Data'!H116)))</f>
        <v/>
      </c>
      <c r="DG122" s="271" t="str">
        <f ca="true">+IF(OFFSET('Sanitation Data'!$H$30,0,10*ROW('Sanitation Data'!H116))="","",OFFSET('Sanitation Data'!$H$30,0,10*ROW('Sanitation Data'!H116)))</f>
        <v/>
      </c>
      <c r="DH122" s="271" t="str">
        <f ca="true">+IF(OFFSET('Sanitation Data'!$H$31,0,10*ROW('Sanitation Data'!H116))="","",OFFSET('Sanitation Data'!$H$31,0,10*ROW('Sanitation Data'!H116)))</f>
        <v/>
      </c>
      <c r="DI122" s="271" t="str">
        <f ca="true">+IF(OFFSET('Sanitation Data'!$H$32,0,10*ROW('Sanitation Data'!H116))="","",OFFSET('Sanitation Data'!$H$32,0,10*ROW('Sanitation Data'!H116)))</f>
        <v/>
      </c>
      <c r="DJ122" s="271" t="str">
        <f ca="true">+IF(OFFSET('Sanitation Data'!$I$28,0,10*ROW('Sanitation Data'!I116))="","",OFFSET('Sanitation Data'!$I$28,0,10*ROW('Sanitation Data'!I116)))</f>
        <v/>
      </c>
      <c r="DK122" s="271" t="str">
        <f ca="true">+IF(OFFSET('Sanitation Data'!$I$29,0,10*ROW('Sanitation Data'!I116))="","",OFFSET('Sanitation Data'!$I$29,0,10*ROW('Sanitation Data'!I116)))</f>
        <v/>
      </c>
      <c r="DL122" s="271" t="str">
        <f ca="true">+IF(OFFSET('Sanitation Data'!$I$30,0,10*ROW('Sanitation Data'!I116))="","",OFFSET('Sanitation Data'!$I$30,0,10*ROW('Sanitation Data'!I116)))</f>
        <v/>
      </c>
      <c r="DM122" s="271" t="str">
        <f ca="true">+IF(OFFSET('Sanitation Data'!$I$31,0,10*ROW('Sanitation Data'!I116))="","",OFFSET('Sanitation Data'!$I$31,0,10*ROW('Sanitation Data'!I116)))</f>
        <v/>
      </c>
      <c r="DN122" s="271" t="str">
        <f ca="true">+IF(OFFSET('Sanitation Data'!$I$32,0,10*ROW('Sanitation Data'!I116))="","",OFFSET('Sanitation Data'!$I$32,0,10*ROW('Sanitation Data'!I116)))</f>
        <v/>
      </c>
      <c r="DO122" s="271" t="str">
        <f ca="true">+IF(OFFSET('Hygiene Data'!$D$11,0,10*ROW('Hygiene Data'!D116))="","",OFFSET('Hygiene Data'!$D$11,0,10*ROW('Hygiene Data'!D116)))</f>
        <v/>
      </c>
      <c r="DP122" s="271" t="str">
        <f ca="true">+IF(OFFSET('Hygiene Data'!$D$12,0,10*ROW('Hygiene Data'!D116))="","",OFFSET('Hygiene Data'!$D$12,0,10*ROW('Hygiene Data'!D116)))</f>
        <v/>
      </c>
      <c r="DQ122" s="271" t="str">
        <f ca="true">+IF(OFFSET('Hygiene Data'!$D$13,0,10*ROW('Hygiene Data'!D116))="","",OFFSET('Hygiene Data'!$D$13,0,10*ROW('Hygiene Data'!D116)))</f>
        <v/>
      </c>
      <c r="DR122" s="271" t="str">
        <f ca="true">+IF(OFFSET('Hygiene Data'!$E$11,0,10*ROW('Hygiene Data'!E116))="","",OFFSET('Hygiene Data'!$E$11,0,10*ROW('Hygiene Data'!E116)))</f>
        <v/>
      </c>
      <c r="DS122" s="271" t="str">
        <f ca="true">+IF(OFFSET('Hygiene Data'!$E$12,0,10*ROW('Hygiene Data'!E116))="","",OFFSET('Hygiene Data'!$E$12,0,10*ROW('Hygiene Data'!E116)))</f>
        <v/>
      </c>
      <c r="DT122" s="271" t="str">
        <f ca="true">+IF(OFFSET('Hygiene Data'!$E$13,0,10*ROW('Hygiene Data'!E116))="","",OFFSET('Hygiene Data'!$E$13,0,10*ROW('Hygiene Data'!E116)))</f>
        <v/>
      </c>
      <c r="DU122" s="271" t="str">
        <f ca="true">+IF(OFFSET('Hygiene Data'!$F$11,0,10*ROW('Hygiene Data'!F116))="","",OFFSET('Hygiene Data'!$F$11,0,10*ROW('Hygiene Data'!F116)))</f>
        <v/>
      </c>
      <c r="DV122" s="271" t="str">
        <f ca="true">+IF(OFFSET('Hygiene Data'!$F$12,0,10*ROW('Hygiene Data'!F116))="","",OFFSET('Hygiene Data'!$F$12,0,10*ROW('Hygiene Data'!F116)))</f>
        <v/>
      </c>
      <c r="DW122" s="271" t="str">
        <f ca="true">+IF(OFFSET('Hygiene Data'!$F$13,0,10*ROW('Hygiene Data'!F116))="","",OFFSET('Hygiene Data'!$F$13,0,10*ROW('Hygiene Data'!F116)))</f>
        <v/>
      </c>
      <c r="DX122" s="271" t="str">
        <f ca="true">+IF(OFFSET('Hygiene Data'!$G$11,0,10*ROW('Hygiene Data'!G116))="","",OFFSET('Hygiene Data'!$G$11,0,10*ROW('Hygiene Data'!G116)))</f>
        <v/>
      </c>
      <c r="DY122" s="271" t="str">
        <f ca="true">+IF(OFFSET('Hygiene Data'!$G$12,0,10*ROW('Hygiene Data'!G116))="","",OFFSET('Hygiene Data'!$G$12,0,10*ROW('Hygiene Data'!G116)))</f>
        <v/>
      </c>
      <c r="DZ122" s="271" t="str">
        <f ca="true">+IF(OFFSET('Hygiene Data'!$G$13,0,10*ROW('Hygiene Data'!G116))="","",OFFSET('Hygiene Data'!$G$13,0,10*ROW('Hygiene Data'!G116)))</f>
        <v/>
      </c>
      <c r="EA122" s="271" t="str">
        <f ca="true">+IF(OFFSET('Hygiene Data'!$H$11,0,10*ROW('Hygiene Data'!H116))="","",OFFSET('Hygiene Data'!$H$11,0,10*ROW('Hygiene Data'!H116)))</f>
        <v/>
      </c>
      <c r="EB122" s="271" t="str">
        <f ca="true">+IF(OFFSET('Hygiene Data'!$H$12,0,10*ROW('Hygiene Data'!H116))="","",OFFSET('Hygiene Data'!$H$12,0,10*ROW('Hygiene Data'!H116)))</f>
        <v/>
      </c>
      <c r="EC122" s="271" t="str">
        <f ca="true">+IF(OFFSET('Hygiene Data'!$H$13,0,10*ROW('Hygiene Data'!H116))="","",OFFSET('Hygiene Data'!$H$13,0,10*ROW('Hygiene Data'!H116)))</f>
        <v/>
      </c>
      <c r="ED122" s="271" t="str">
        <f ca="true">+IF(OFFSET('Hygiene Data'!$I$11,0,10*ROW('Hygiene Data'!I116))="","",OFFSET('Hygiene Data'!$I$11,0,10*ROW('Hygiene Data'!I116)))</f>
        <v/>
      </c>
      <c r="EE122" s="271" t="str">
        <f ca="true">+IF(OFFSET('Hygiene Data'!$I$12,0,10*ROW('Hygiene Data'!I116))="","",OFFSET('Hygiene Data'!$I$12,0,10*ROW('Hygiene Data'!I116)))</f>
        <v/>
      </c>
      <c r="EF122" s="271" t="str">
        <f ca="true">+IF(OFFSET('Hygiene Data'!$I$13,0,10*ROW('Hygiene Data'!I116))="","",OFFSET('Hygiene Data'!$I$13,0,10*ROW('Hygiene Data'!I116)))</f>
        <v/>
      </c>
    </row>
    <row xmlns:x14ac="http://schemas.microsoft.com/office/spreadsheetml/2009/9/ac" r="123" x14ac:dyDescent="0.2">
      <c r="A123" s="35" t="str">
        <f ca="true">+IF(OFFSET('Water Data'!$B$2,0,10*ROW('Water Data'!E117))="","",OFFSET('Water Data'!$B$2,0,10*ROW('Water Data'!E117)))</f>
        <v/>
      </c>
      <c r="B123" s="35" t="str">
        <f ca="true">+IF(OFFSET('Water Data'!$C$2,0,10*ROW('Water Data'!F117))="","",OFFSET('Water Data'!$C$2,0,10*ROW('Water Data'!F117)))</f>
        <v/>
      </c>
      <c r="C123" s="327" t="str">
        <f t="shared" ca="true" si="1"/>
        <v/>
      </c>
      <c r="D123" s="91"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1"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1"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1"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1"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1"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1"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1"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1"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1"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1"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1"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1"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1"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1"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1"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1"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1"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2"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2"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2"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2"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2"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2"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2"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2"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2"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2"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2"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2"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2"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2"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2"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2"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2"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2"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2"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2"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2"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2"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2"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2"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2"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2"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2"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2"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2"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2"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3"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3"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3"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3"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3"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3"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3"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3"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3"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3"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3"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3"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3"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3"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3"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3"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3"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3"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1"/>
      <c r="BS123" s="271" t="str">
        <f ca="true">+IF(OFFSET('Water Data'!$D$27,0,10*ROW('Water Data'!D117))="","",OFFSET('Water Data'!$D$27,0,10*ROW('Water Data'!D117)))</f>
        <v/>
      </c>
      <c r="BT123" s="271" t="str">
        <f ca="true">+IF(OFFSET('Water Data'!$D$28,0,10*ROW('Water Data'!D117))="","",OFFSET('Water Data'!$D$28,0,10*ROW('Water Data'!D117)))</f>
        <v/>
      </c>
      <c r="BU123" s="271" t="str">
        <f ca="true">+IF(OFFSET('Water Data'!$D$29,0,10*ROW('Water Data'!D117))="","",OFFSET('Water Data'!$D$29,0,10*ROW('Water Data'!D117)))</f>
        <v/>
      </c>
      <c r="BV123" s="271" t="str">
        <f ca="true">+IF(OFFSET('Water Data'!$E$27,0,10*ROW('Water Data'!E117))="","",OFFSET('Water Data'!$E$27,0,10*ROW('Water Data'!E117)))</f>
        <v/>
      </c>
      <c r="BW123" s="271" t="str">
        <f ca="true">+IF(OFFSET('Water Data'!$E$28,0,10*ROW('Water Data'!E117))="","",OFFSET('Water Data'!$E$28,0,10*ROW('Water Data'!E117)))</f>
        <v/>
      </c>
      <c r="BX123" s="271" t="str">
        <f ca="true">+IF(OFFSET('Water Data'!$E$29,0,10*ROW('Water Data'!E117))="","",OFFSET('Water Data'!$E$29,0,10*ROW('Water Data'!E117)))</f>
        <v/>
      </c>
      <c r="BY123" s="271" t="str">
        <f ca="true">+IF(OFFSET('Water Data'!$F$27,0,10*ROW('Water Data'!F117))="","",OFFSET('Water Data'!$F$27,0,10*ROW('Water Data'!F117)))</f>
        <v/>
      </c>
      <c r="BZ123" s="271" t="str">
        <f ca="true">+IF(OFFSET('Water Data'!$F$28,0,10*ROW('Water Data'!F117))="","",OFFSET('Water Data'!$F$28,0,10*ROW('Water Data'!F117)))</f>
        <v/>
      </c>
      <c r="CA123" s="271" t="str">
        <f ca="true">+IF(OFFSET('Water Data'!$F$29,0,10*ROW('Water Data'!F117))="","",OFFSET('Water Data'!$F$29,0,10*ROW('Water Data'!F117)))</f>
        <v/>
      </c>
      <c r="CB123" s="271" t="str">
        <f ca="true">+IF(OFFSET('Water Data'!$G$27,0,10*ROW('Water Data'!G117))="","",OFFSET('Water Data'!$G$27,0,10*ROW('Water Data'!G117)))</f>
        <v/>
      </c>
      <c r="CC123" s="271" t="str">
        <f ca="true">+IF(OFFSET('Water Data'!$G$28,0,10*ROW('Water Data'!G117))="","",OFFSET('Water Data'!$G$28,0,10*ROW('Water Data'!G117)))</f>
        <v/>
      </c>
      <c r="CD123" s="271" t="str">
        <f ca="true">+IF(OFFSET('Water Data'!$G$29,0,10*ROW('Water Data'!G117))="","",OFFSET('Water Data'!$G$29,0,10*ROW('Water Data'!G117)))</f>
        <v/>
      </c>
      <c r="CE123" s="271" t="str">
        <f ca="true">+IF(OFFSET('Water Data'!$H$27,0,10*ROW('Water Data'!H117))="","",OFFSET('Water Data'!$H$27,0,10*ROW('Water Data'!H117)))</f>
        <v/>
      </c>
      <c r="CF123" s="271" t="str">
        <f ca="true">+IF(OFFSET('Water Data'!$H$28,0,10*ROW('Water Data'!H117))="","",OFFSET('Water Data'!$H$28,0,10*ROW('Water Data'!H117)))</f>
        <v/>
      </c>
      <c r="CG123" s="271" t="str">
        <f ca="true">+IF(OFFSET('Water Data'!$H$29,0,10*ROW('Water Data'!H117))="","",OFFSET('Water Data'!$H$29,0,10*ROW('Water Data'!H117)))</f>
        <v/>
      </c>
      <c r="CH123" s="271" t="str">
        <f ca="true">+IF(OFFSET('Water Data'!$I$27,0,10*ROW('Water Data'!I117))="","",OFFSET('Water Data'!$I$27,0,10*ROW('Water Data'!I117)))</f>
        <v/>
      </c>
      <c r="CI123" s="271" t="str">
        <f ca="true">+IF(OFFSET('Water Data'!$I$28,0,10*ROW('Water Data'!I117))="","",OFFSET('Water Data'!$I$28,0,10*ROW('Water Data'!I117)))</f>
        <v/>
      </c>
      <c r="CJ123" s="271" t="str">
        <f ca="true">+IF(OFFSET('Water Data'!$I$29,0,10*ROW('Water Data'!I117))="","",OFFSET('Water Data'!$I$29,0,10*ROW('Water Data'!I117)))</f>
        <v/>
      </c>
      <c r="CK123" s="271" t="str">
        <f ca="true">+IF(OFFSET('Sanitation Data'!$D$28,0,10*ROW('Sanitation Data'!D117))="","",OFFSET('Sanitation Data'!$D$28,0,10*ROW('Sanitation Data'!D117)))</f>
        <v/>
      </c>
      <c r="CL123" s="271" t="str">
        <f ca="true">+IF(OFFSET('Sanitation Data'!$D$29,0,10*ROW('Sanitation Data'!D117))="","",OFFSET('Sanitation Data'!$D$29,0,10*ROW('Sanitation Data'!D117)))</f>
        <v/>
      </c>
      <c r="CM123" s="271" t="str">
        <f ca="true">+IF(OFFSET('Sanitation Data'!$D$30,0,10*ROW('Sanitation Data'!D117))="","",OFFSET('Sanitation Data'!$D$30,0,10*ROW('Sanitation Data'!D117)))</f>
        <v/>
      </c>
      <c r="CN123" s="271" t="str">
        <f ca="true">+IF(OFFSET('Sanitation Data'!$D$31,0,10*ROW('Sanitation Data'!D117))="","",OFFSET('Sanitation Data'!$D$31,0,10*ROW('Sanitation Data'!D117)))</f>
        <v/>
      </c>
      <c r="CO123" s="271" t="str">
        <f ca="true">+IF(OFFSET('Sanitation Data'!$D$32,0,10*ROW('Sanitation Data'!D117))="","",OFFSET('Sanitation Data'!$D$32,0,10*ROW('Sanitation Data'!D117)))</f>
        <v/>
      </c>
      <c r="CP123" s="271" t="str">
        <f ca="true">+IF(OFFSET('Sanitation Data'!$E$28,0,10*ROW('Sanitation Data'!E117))="","",OFFSET('Sanitation Data'!$E$28,0,10*ROW('Sanitation Data'!E117)))</f>
        <v/>
      </c>
      <c r="CQ123" s="271" t="str">
        <f ca="true">+IF(OFFSET('Sanitation Data'!$E$29,0,10*ROW('Sanitation Data'!E117))="","",OFFSET('Sanitation Data'!$E$29,0,10*ROW('Sanitation Data'!E117)))</f>
        <v/>
      </c>
      <c r="CR123" s="271" t="str">
        <f ca="true">+IF(OFFSET('Sanitation Data'!$E$30,0,10*ROW('Sanitation Data'!E117))="","",OFFSET('Sanitation Data'!$E$30,0,10*ROW('Sanitation Data'!E117)))</f>
        <v/>
      </c>
      <c r="CS123" s="271" t="str">
        <f ca="true">+IF(OFFSET('Sanitation Data'!$E$31,0,10*ROW('Sanitation Data'!E117))="","",OFFSET('Sanitation Data'!$E$31,0,10*ROW('Sanitation Data'!E117)))</f>
        <v/>
      </c>
      <c r="CT123" s="271" t="str">
        <f ca="true">+IF(OFFSET('Sanitation Data'!$E$32,0,10*ROW('Sanitation Data'!E117))="","",OFFSET('Sanitation Data'!$E$32,0,10*ROW('Sanitation Data'!E117)))</f>
        <v/>
      </c>
      <c r="CU123" s="271" t="str">
        <f ca="true">+IF(OFFSET('Sanitation Data'!$F$28,0,10*ROW('Sanitation Data'!F117))="","",OFFSET('Sanitation Data'!$F$28,0,10*ROW('Sanitation Data'!F117)))</f>
        <v/>
      </c>
      <c r="CV123" s="271" t="str">
        <f ca="true">+IF(OFFSET('Sanitation Data'!$F$29,0,10*ROW('Sanitation Data'!F117))="","",OFFSET('Sanitation Data'!$F$29,0,10*ROW('Sanitation Data'!F117)))</f>
        <v/>
      </c>
      <c r="CW123" s="271" t="str">
        <f ca="true">+IF(OFFSET('Sanitation Data'!$F$30,0,10*ROW('Sanitation Data'!F117))="","",OFFSET('Sanitation Data'!$F$30,0,10*ROW('Sanitation Data'!F117)))</f>
        <v/>
      </c>
      <c r="CX123" s="271" t="str">
        <f ca="true">+IF(OFFSET('Sanitation Data'!$F$31,0,10*ROW('Sanitation Data'!F117))="","",OFFSET('Sanitation Data'!$F$31,0,10*ROW('Sanitation Data'!F117)))</f>
        <v/>
      </c>
      <c r="CY123" s="271" t="str">
        <f ca="true">+IF(OFFSET('Sanitation Data'!$F$32,0,10*ROW('Sanitation Data'!F117))="","",OFFSET('Sanitation Data'!$F$32,0,10*ROW('Sanitation Data'!F117)))</f>
        <v/>
      </c>
      <c r="CZ123" s="271" t="str">
        <f ca="true">+IF(OFFSET('Sanitation Data'!$G$28,0,10*ROW('Sanitation Data'!G117))="","",OFFSET('Sanitation Data'!$G$28,0,10*ROW('Sanitation Data'!G117)))</f>
        <v/>
      </c>
      <c r="DA123" s="271" t="str">
        <f ca="true">+IF(OFFSET('Sanitation Data'!$G$29,0,10*ROW('Sanitation Data'!G117))="","",OFFSET('Sanitation Data'!$G$29,0,10*ROW('Sanitation Data'!G117)))</f>
        <v/>
      </c>
      <c r="DB123" s="271" t="str">
        <f ca="true">+IF(OFFSET('Sanitation Data'!$G$30,0,10*ROW('Sanitation Data'!G117))="","",OFFSET('Sanitation Data'!$G$30,0,10*ROW('Sanitation Data'!G117)))</f>
        <v/>
      </c>
      <c r="DC123" s="271" t="str">
        <f ca="true">+IF(OFFSET('Sanitation Data'!$G$31,0,10*ROW('Sanitation Data'!G117))="","",OFFSET('Sanitation Data'!$G$31,0,10*ROW('Sanitation Data'!G117)))</f>
        <v/>
      </c>
      <c r="DD123" s="271" t="str">
        <f ca="true">+IF(OFFSET('Sanitation Data'!$G$32,0,10*ROW('Sanitation Data'!G117))="","",OFFSET('Sanitation Data'!$G$32,0,10*ROW('Sanitation Data'!G117)))</f>
        <v/>
      </c>
      <c r="DE123" s="271" t="str">
        <f ca="true">+IF(OFFSET('Sanitation Data'!$H$28,0,10*ROW('Sanitation Data'!H117))="","",OFFSET('Sanitation Data'!$H$28,0,10*ROW('Sanitation Data'!H117)))</f>
        <v/>
      </c>
      <c r="DF123" s="271" t="str">
        <f ca="true">+IF(OFFSET('Sanitation Data'!$H$29,0,10*ROW('Sanitation Data'!H117))="","",OFFSET('Sanitation Data'!$H$29,0,10*ROW('Sanitation Data'!H117)))</f>
        <v/>
      </c>
      <c r="DG123" s="271" t="str">
        <f ca="true">+IF(OFFSET('Sanitation Data'!$H$30,0,10*ROW('Sanitation Data'!H117))="","",OFFSET('Sanitation Data'!$H$30,0,10*ROW('Sanitation Data'!H117)))</f>
        <v/>
      </c>
      <c r="DH123" s="271" t="str">
        <f ca="true">+IF(OFFSET('Sanitation Data'!$H$31,0,10*ROW('Sanitation Data'!H117))="","",OFFSET('Sanitation Data'!$H$31,0,10*ROW('Sanitation Data'!H117)))</f>
        <v/>
      </c>
      <c r="DI123" s="271" t="str">
        <f ca="true">+IF(OFFSET('Sanitation Data'!$H$32,0,10*ROW('Sanitation Data'!H117))="","",OFFSET('Sanitation Data'!$H$32,0,10*ROW('Sanitation Data'!H117)))</f>
        <v/>
      </c>
      <c r="DJ123" s="271" t="str">
        <f ca="true">+IF(OFFSET('Sanitation Data'!$I$28,0,10*ROW('Sanitation Data'!I117))="","",OFFSET('Sanitation Data'!$I$28,0,10*ROW('Sanitation Data'!I117)))</f>
        <v/>
      </c>
      <c r="DK123" s="271" t="str">
        <f ca="true">+IF(OFFSET('Sanitation Data'!$I$29,0,10*ROW('Sanitation Data'!I117))="","",OFFSET('Sanitation Data'!$I$29,0,10*ROW('Sanitation Data'!I117)))</f>
        <v/>
      </c>
      <c r="DL123" s="271" t="str">
        <f ca="true">+IF(OFFSET('Sanitation Data'!$I$30,0,10*ROW('Sanitation Data'!I117))="","",OFFSET('Sanitation Data'!$I$30,0,10*ROW('Sanitation Data'!I117)))</f>
        <v/>
      </c>
      <c r="DM123" s="271" t="str">
        <f ca="true">+IF(OFFSET('Sanitation Data'!$I$31,0,10*ROW('Sanitation Data'!I117))="","",OFFSET('Sanitation Data'!$I$31,0,10*ROW('Sanitation Data'!I117)))</f>
        <v/>
      </c>
      <c r="DN123" s="271" t="str">
        <f ca="true">+IF(OFFSET('Sanitation Data'!$I$32,0,10*ROW('Sanitation Data'!I117))="","",OFFSET('Sanitation Data'!$I$32,0,10*ROW('Sanitation Data'!I117)))</f>
        <v/>
      </c>
      <c r="DO123" s="271" t="str">
        <f ca="true">+IF(OFFSET('Hygiene Data'!$D$11,0,10*ROW('Hygiene Data'!D117))="","",OFFSET('Hygiene Data'!$D$11,0,10*ROW('Hygiene Data'!D117)))</f>
        <v/>
      </c>
      <c r="DP123" s="271" t="str">
        <f ca="true">+IF(OFFSET('Hygiene Data'!$D$12,0,10*ROW('Hygiene Data'!D117))="","",OFFSET('Hygiene Data'!$D$12,0,10*ROW('Hygiene Data'!D117)))</f>
        <v/>
      </c>
      <c r="DQ123" s="271" t="str">
        <f ca="true">+IF(OFFSET('Hygiene Data'!$D$13,0,10*ROW('Hygiene Data'!D117))="","",OFFSET('Hygiene Data'!$D$13,0,10*ROW('Hygiene Data'!D117)))</f>
        <v/>
      </c>
      <c r="DR123" s="271" t="str">
        <f ca="true">+IF(OFFSET('Hygiene Data'!$E$11,0,10*ROW('Hygiene Data'!E117))="","",OFFSET('Hygiene Data'!$E$11,0,10*ROW('Hygiene Data'!E117)))</f>
        <v/>
      </c>
      <c r="DS123" s="271" t="str">
        <f ca="true">+IF(OFFSET('Hygiene Data'!$E$12,0,10*ROW('Hygiene Data'!E117))="","",OFFSET('Hygiene Data'!$E$12,0,10*ROW('Hygiene Data'!E117)))</f>
        <v/>
      </c>
      <c r="DT123" s="271" t="str">
        <f ca="true">+IF(OFFSET('Hygiene Data'!$E$13,0,10*ROW('Hygiene Data'!E117))="","",OFFSET('Hygiene Data'!$E$13,0,10*ROW('Hygiene Data'!E117)))</f>
        <v/>
      </c>
      <c r="DU123" s="271" t="str">
        <f ca="true">+IF(OFFSET('Hygiene Data'!$F$11,0,10*ROW('Hygiene Data'!F117))="","",OFFSET('Hygiene Data'!$F$11,0,10*ROW('Hygiene Data'!F117)))</f>
        <v/>
      </c>
      <c r="DV123" s="271" t="str">
        <f ca="true">+IF(OFFSET('Hygiene Data'!$F$12,0,10*ROW('Hygiene Data'!F117))="","",OFFSET('Hygiene Data'!$F$12,0,10*ROW('Hygiene Data'!F117)))</f>
        <v/>
      </c>
      <c r="DW123" s="271" t="str">
        <f ca="true">+IF(OFFSET('Hygiene Data'!$F$13,0,10*ROW('Hygiene Data'!F117))="","",OFFSET('Hygiene Data'!$F$13,0,10*ROW('Hygiene Data'!F117)))</f>
        <v/>
      </c>
      <c r="DX123" s="271" t="str">
        <f ca="true">+IF(OFFSET('Hygiene Data'!$G$11,0,10*ROW('Hygiene Data'!G117))="","",OFFSET('Hygiene Data'!$G$11,0,10*ROW('Hygiene Data'!G117)))</f>
        <v/>
      </c>
      <c r="DY123" s="271" t="str">
        <f ca="true">+IF(OFFSET('Hygiene Data'!$G$12,0,10*ROW('Hygiene Data'!G117))="","",OFFSET('Hygiene Data'!$G$12,0,10*ROW('Hygiene Data'!G117)))</f>
        <v/>
      </c>
      <c r="DZ123" s="271" t="str">
        <f ca="true">+IF(OFFSET('Hygiene Data'!$G$13,0,10*ROW('Hygiene Data'!G117))="","",OFFSET('Hygiene Data'!$G$13,0,10*ROW('Hygiene Data'!G117)))</f>
        <v/>
      </c>
      <c r="EA123" s="271" t="str">
        <f ca="true">+IF(OFFSET('Hygiene Data'!$H$11,0,10*ROW('Hygiene Data'!H117))="","",OFFSET('Hygiene Data'!$H$11,0,10*ROW('Hygiene Data'!H117)))</f>
        <v/>
      </c>
      <c r="EB123" s="271" t="str">
        <f ca="true">+IF(OFFSET('Hygiene Data'!$H$12,0,10*ROW('Hygiene Data'!H117))="","",OFFSET('Hygiene Data'!$H$12,0,10*ROW('Hygiene Data'!H117)))</f>
        <v/>
      </c>
      <c r="EC123" s="271" t="str">
        <f ca="true">+IF(OFFSET('Hygiene Data'!$H$13,0,10*ROW('Hygiene Data'!H117))="","",OFFSET('Hygiene Data'!$H$13,0,10*ROW('Hygiene Data'!H117)))</f>
        <v/>
      </c>
      <c r="ED123" s="271" t="str">
        <f ca="true">+IF(OFFSET('Hygiene Data'!$I$11,0,10*ROW('Hygiene Data'!I117))="","",OFFSET('Hygiene Data'!$I$11,0,10*ROW('Hygiene Data'!I117)))</f>
        <v/>
      </c>
      <c r="EE123" s="271" t="str">
        <f ca="true">+IF(OFFSET('Hygiene Data'!$I$12,0,10*ROW('Hygiene Data'!I117))="","",OFFSET('Hygiene Data'!$I$12,0,10*ROW('Hygiene Data'!I117)))</f>
        <v/>
      </c>
      <c r="EF123" s="271" t="str">
        <f ca="true">+IF(OFFSET('Hygiene Data'!$I$13,0,10*ROW('Hygiene Data'!I117))="","",OFFSET('Hygiene Data'!$I$13,0,10*ROW('Hygiene Data'!I117)))</f>
        <v/>
      </c>
    </row>
    <row xmlns:x14ac="http://schemas.microsoft.com/office/spreadsheetml/2009/9/ac" r="124" x14ac:dyDescent="0.2">
      <c r="A124" s="35" t="str">
        <f ca="true">+IF(OFFSET('Water Data'!$B$2,0,10*ROW('Water Data'!E118))="","",OFFSET('Water Data'!$B$2,0,10*ROW('Water Data'!E118)))</f>
        <v/>
      </c>
      <c r="B124" s="35" t="str">
        <f ca="true">+IF(OFFSET('Water Data'!$C$2,0,10*ROW('Water Data'!F118))="","",OFFSET('Water Data'!$C$2,0,10*ROW('Water Data'!F118)))</f>
        <v/>
      </c>
      <c r="C124" s="327" t="str">
        <f t="shared" ca="true" si="1"/>
        <v/>
      </c>
      <c r="D124" s="91"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1"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1"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1"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1"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1"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1"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1"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1"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1"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1"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1"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1"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1"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1"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1"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1"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1"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2"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2"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2"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2"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2"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2"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2"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2"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2"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2"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2"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2"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2"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2"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2"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2"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2"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2"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2"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2"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2"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2"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2"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2"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2"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2"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2"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2"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2"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2"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3"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3"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3"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3"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3"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3"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3"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3"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3"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3"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3"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3"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3"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3"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3"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3"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3"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3"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1"/>
      <c r="BS124" s="271" t="str">
        <f ca="true">+IF(OFFSET('Water Data'!$D$27,0,10*ROW('Water Data'!D118))="","",OFFSET('Water Data'!$D$27,0,10*ROW('Water Data'!D118)))</f>
        <v/>
      </c>
      <c r="BT124" s="271" t="str">
        <f ca="true">+IF(OFFSET('Water Data'!$D$28,0,10*ROW('Water Data'!D118))="","",OFFSET('Water Data'!$D$28,0,10*ROW('Water Data'!D118)))</f>
        <v/>
      </c>
      <c r="BU124" s="271" t="str">
        <f ca="true">+IF(OFFSET('Water Data'!$D$29,0,10*ROW('Water Data'!D118))="","",OFFSET('Water Data'!$D$29,0,10*ROW('Water Data'!D118)))</f>
        <v/>
      </c>
      <c r="BV124" s="271" t="str">
        <f ca="true">+IF(OFFSET('Water Data'!$E$27,0,10*ROW('Water Data'!E118))="","",OFFSET('Water Data'!$E$27,0,10*ROW('Water Data'!E118)))</f>
        <v/>
      </c>
      <c r="BW124" s="271" t="str">
        <f ca="true">+IF(OFFSET('Water Data'!$E$28,0,10*ROW('Water Data'!E118))="","",OFFSET('Water Data'!$E$28,0,10*ROW('Water Data'!E118)))</f>
        <v/>
      </c>
      <c r="BX124" s="271" t="str">
        <f ca="true">+IF(OFFSET('Water Data'!$E$29,0,10*ROW('Water Data'!E118))="","",OFFSET('Water Data'!$E$29,0,10*ROW('Water Data'!E118)))</f>
        <v/>
      </c>
      <c r="BY124" s="271" t="str">
        <f ca="true">+IF(OFFSET('Water Data'!$F$27,0,10*ROW('Water Data'!F118))="","",OFFSET('Water Data'!$F$27,0,10*ROW('Water Data'!F118)))</f>
        <v/>
      </c>
      <c r="BZ124" s="271" t="str">
        <f ca="true">+IF(OFFSET('Water Data'!$F$28,0,10*ROW('Water Data'!F118))="","",OFFSET('Water Data'!$F$28,0,10*ROW('Water Data'!F118)))</f>
        <v/>
      </c>
      <c r="CA124" s="271" t="str">
        <f ca="true">+IF(OFFSET('Water Data'!$F$29,0,10*ROW('Water Data'!F118))="","",OFFSET('Water Data'!$F$29,0,10*ROW('Water Data'!F118)))</f>
        <v/>
      </c>
      <c r="CB124" s="271" t="str">
        <f ca="true">+IF(OFFSET('Water Data'!$G$27,0,10*ROW('Water Data'!G118))="","",OFFSET('Water Data'!$G$27,0,10*ROW('Water Data'!G118)))</f>
        <v/>
      </c>
      <c r="CC124" s="271" t="str">
        <f ca="true">+IF(OFFSET('Water Data'!$G$28,0,10*ROW('Water Data'!G118))="","",OFFSET('Water Data'!$G$28,0,10*ROW('Water Data'!G118)))</f>
        <v/>
      </c>
      <c r="CD124" s="271" t="str">
        <f ca="true">+IF(OFFSET('Water Data'!$G$29,0,10*ROW('Water Data'!G118))="","",OFFSET('Water Data'!$G$29,0,10*ROW('Water Data'!G118)))</f>
        <v/>
      </c>
      <c r="CE124" s="271" t="str">
        <f ca="true">+IF(OFFSET('Water Data'!$H$27,0,10*ROW('Water Data'!H118))="","",OFFSET('Water Data'!$H$27,0,10*ROW('Water Data'!H118)))</f>
        <v/>
      </c>
      <c r="CF124" s="271" t="str">
        <f ca="true">+IF(OFFSET('Water Data'!$H$28,0,10*ROW('Water Data'!H118))="","",OFFSET('Water Data'!$H$28,0,10*ROW('Water Data'!H118)))</f>
        <v/>
      </c>
      <c r="CG124" s="271" t="str">
        <f ca="true">+IF(OFFSET('Water Data'!$H$29,0,10*ROW('Water Data'!H118))="","",OFFSET('Water Data'!$H$29,0,10*ROW('Water Data'!H118)))</f>
        <v/>
      </c>
      <c r="CH124" s="271" t="str">
        <f ca="true">+IF(OFFSET('Water Data'!$I$27,0,10*ROW('Water Data'!I118))="","",OFFSET('Water Data'!$I$27,0,10*ROW('Water Data'!I118)))</f>
        <v/>
      </c>
      <c r="CI124" s="271" t="str">
        <f ca="true">+IF(OFFSET('Water Data'!$I$28,0,10*ROW('Water Data'!I118))="","",OFFSET('Water Data'!$I$28,0,10*ROW('Water Data'!I118)))</f>
        <v/>
      </c>
      <c r="CJ124" s="271" t="str">
        <f ca="true">+IF(OFFSET('Water Data'!$I$29,0,10*ROW('Water Data'!I118))="","",OFFSET('Water Data'!$I$29,0,10*ROW('Water Data'!I118)))</f>
        <v/>
      </c>
      <c r="CK124" s="271" t="str">
        <f ca="true">+IF(OFFSET('Sanitation Data'!$D$28,0,10*ROW('Sanitation Data'!D118))="","",OFFSET('Sanitation Data'!$D$28,0,10*ROW('Sanitation Data'!D118)))</f>
        <v/>
      </c>
      <c r="CL124" s="271" t="str">
        <f ca="true">+IF(OFFSET('Sanitation Data'!$D$29,0,10*ROW('Sanitation Data'!D118))="","",OFFSET('Sanitation Data'!$D$29,0,10*ROW('Sanitation Data'!D118)))</f>
        <v/>
      </c>
      <c r="CM124" s="271" t="str">
        <f ca="true">+IF(OFFSET('Sanitation Data'!$D$30,0,10*ROW('Sanitation Data'!D118))="","",OFFSET('Sanitation Data'!$D$30,0,10*ROW('Sanitation Data'!D118)))</f>
        <v/>
      </c>
      <c r="CN124" s="271" t="str">
        <f ca="true">+IF(OFFSET('Sanitation Data'!$D$31,0,10*ROW('Sanitation Data'!D118))="","",OFFSET('Sanitation Data'!$D$31,0,10*ROW('Sanitation Data'!D118)))</f>
        <v/>
      </c>
      <c r="CO124" s="271" t="str">
        <f ca="true">+IF(OFFSET('Sanitation Data'!$D$32,0,10*ROW('Sanitation Data'!D118))="","",OFFSET('Sanitation Data'!$D$32,0,10*ROW('Sanitation Data'!D118)))</f>
        <v/>
      </c>
      <c r="CP124" s="271" t="str">
        <f ca="true">+IF(OFFSET('Sanitation Data'!$E$28,0,10*ROW('Sanitation Data'!E118))="","",OFFSET('Sanitation Data'!$E$28,0,10*ROW('Sanitation Data'!E118)))</f>
        <v/>
      </c>
      <c r="CQ124" s="271" t="str">
        <f ca="true">+IF(OFFSET('Sanitation Data'!$E$29,0,10*ROW('Sanitation Data'!E118))="","",OFFSET('Sanitation Data'!$E$29,0,10*ROW('Sanitation Data'!E118)))</f>
        <v/>
      </c>
      <c r="CR124" s="271" t="str">
        <f ca="true">+IF(OFFSET('Sanitation Data'!$E$30,0,10*ROW('Sanitation Data'!E118))="","",OFFSET('Sanitation Data'!$E$30,0,10*ROW('Sanitation Data'!E118)))</f>
        <v/>
      </c>
      <c r="CS124" s="271" t="str">
        <f ca="true">+IF(OFFSET('Sanitation Data'!$E$31,0,10*ROW('Sanitation Data'!E118))="","",OFFSET('Sanitation Data'!$E$31,0,10*ROW('Sanitation Data'!E118)))</f>
        <v/>
      </c>
      <c r="CT124" s="271" t="str">
        <f ca="true">+IF(OFFSET('Sanitation Data'!$E$32,0,10*ROW('Sanitation Data'!E118))="","",OFFSET('Sanitation Data'!$E$32,0,10*ROW('Sanitation Data'!E118)))</f>
        <v/>
      </c>
      <c r="CU124" s="271" t="str">
        <f ca="true">+IF(OFFSET('Sanitation Data'!$F$28,0,10*ROW('Sanitation Data'!F118))="","",OFFSET('Sanitation Data'!$F$28,0,10*ROW('Sanitation Data'!F118)))</f>
        <v/>
      </c>
      <c r="CV124" s="271" t="str">
        <f ca="true">+IF(OFFSET('Sanitation Data'!$F$29,0,10*ROW('Sanitation Data'!F118))="","",OFFSET('Sanitation Data'!$F$29,0,10*ROW('Sanitation Data'!F118)))</f>
        <v/>
      </c>
      <c r="CW124" s="271" t="str">
        <f ca="true">+IF(OFFSET('Sanitation Data'!$F$30,0,10*ROW('Sanitation Data'!F118))="","",OFFSET('Sanitation Data'!$F$30,0,10*ROW('Sanitation Data'!F118)))</f>
        <v/>
      </c>
      <c r="CX124" s="271" t="str">
        <f ca="true">+IF(OFFSET('Sanitation Data'!$F$31,0,10*ROW('Sanitation Data'!F118))="","",OFFSET('Sanitation Data'!$F$31,0,10*ROW('Sanitation Data'!F118)))</f>
        <v/>
      </c>
      <c r="CY124" s="271" t="str">
        <f ca="true">+IF(OFFSET('Sanitation Data'!$F$32,0,10*ROW('Sanitation Data'!F118))="","",OFFSET('Sanitation Data'!$F$32,0,10*ROW('Sanitation Data'!F118)))</f>
        <v/>
      </c>
      <c r="CZ124" s="271" t="str">
        <f ca="true">+IF(OFFSET('Sanitation Data'!$G$28,0,10*ROW('Sanitation Data'!G118))="","",OFFSET('Sanitation Data'!$G$28,0,10*ROW('Sanitation Data'!G118)))</f>
        <v/>
      </c>
      <c r="DA124" s="271" t="str">
        <f ca="true">+IF(OFFSET('Sanitation Data'!$G$29,0,10*ROW('Sanitation Data'!G118))="","",OFFSET('Sanitation Data'!$G$29,0,10*ROW('Sanitation Data'!G118)))</f>
        <v/>
      </c>
      <c r="DB124" s="271" t="str">
        <f ca="true">+IF(OFFSET('Sanitation Data'!$G$30,0,10*ROW('Sanitation Data'!G118))="","",OFFSET('Sanitation Data'!$G$30,0,10*ROW('Sanitation Data'!G118)))</f>
        <v/>
      </c>
      <c r="DC124" s="271" t="str">
        <f ca="true">+IF(OFFSET('Sanitation Data'!$G$31,0,10*ROW('Sanitation Data'!G118))="","",OFFSET('Sanitation Data'!$G$31,0,10*ROW('Sanitation Data'!G118)))</f>
        <v/>
      </c>
      <c r="DD124" s="271" t="str">
        <f ca="true">+IF(OFFSET('Sanitation Data'!$G$32,0,10*ROW('Sanitation Data'!G118))="","",OFFSET('Sanitation Data'!$G$32,0,10*ROW('Sanitation Data'!G118)))</f>
        <v/>
      </c>
      <c r="DE124" s="271" t="str">
        <f ca="true">+IF(OFFSET('Sanitation Data'!$H$28,0,10*ROW('Sanitation Data'!H118))="","",OFFSET('Sanitation Data'!$H$28,0,10*ROW('Sanitation Data'!H118)))</f>
        <v/>
      </c>
      <c r="DF124" s="271" t="str">
        <f ca="true">+IF(OFFSET('Sanitation Data'!$H$29,0,10*ROW('Sanitation Data'!H118))="","",OFFSET('Sanitation Data'!$H$29,0,10*ROW('Sanitation Data'!H118)))</f>
        <v/>
      </c>
      <c r="DG124" s="271" t="str">
        <f ca="true">+IF(OFFSET('Sanitation Data'!$H$30,0,10*ROW('Sanitation Data'!H118))="","",OFFSET('Sanitation Data'!$H$30,0,10*ROW('Sanitation Data'!H118)))</f>
        <v/>
      </c>
      <c r="DH124" s="271" t="str">
        <f ca="true">+IF(OFFSET('Sanitation Data'!$H$31,0,10*ROW('Sanitation Data'!H118))="","",OFFSET('Sanitation Data'!$H$31,0,10*ROW('Sanitation Data'!H118)))</f>
        <v/>
      </c>
      <c r="DI124" s="271" t="str">
        <f ca="true">+IF(OFFSET('Sanitation Data'!$H$32,0,10*ROW('Sanitation Data'!H118))="","",OFFSET('Sanitation Data'!$H$32,0,10*ROW('Sanitation Data'!H118)))</f>
        <v/>
      </c>
      <c r="DJ124" s="271" t="str">
        <f ca="true">+IF(OFFSET('Sanitation Data'!$I$28,0,10*ROW('Sanitation Data'!I118))="","",OFFSET('Sanitation Data'!$I$28,0,10*ROW('Sanitation Data'!I118)))</f>
        <v/>
      </c>
      <c r="DK124" s="271" t="str">
        <f ca="true">+IF(OFFSET('Sanitation Data'!$I$29,0,10*ROW('Sanitation Data'!I118))="","",OFFSET('Sanitation Data'!$I$29,0,10*ROW('Sanitation Data'!I118)))</f>
        <v/>
      </c>
      <c r="DL124" s="271" t="str">
        <f ca="true">+IF(OFFSET('Sanitation Data'!$I$30,0,10*ROW('Sanitation Data'!I118))="","",OFFSET('Sanitation Data'!$I$30,0,10*ROW('Sanitation Data'!I118)))</f>
        <v/>
      </c>
      <c r="DM124" s="271" t="str">
        <f ca="true">+IF(OFFSET('Sanitation Data'!$I$31,0,10*ROW('Sanitation Data'!I118))="","",OFFSET('Sanitation Data'!$I$31,0,10*ROW('Sanitation Data'!I118)))</f>
        <v/>
      </c>
      <c r="DN124" s="271" t="str">
        <f ca="true">+IF(OFFSET('Sanitation Data'!$I$32,0,10*ROW('Sanitation Data'!I118))="","",OFFSET('Sanitation Data'!$I$32,0,10*ROW('Sanitation Data'!I118)))</f>
        <v/>
      </c>
      <c r="DO124" s="271" t="str">
        <f ca="true">+IF(OFFSET('Hygiene Data'!$D$11,0,10*ROW('Hygiene Data'!D118))="","",OFFSET('Hygiene Data'!$D$11,0,10*ROW('Hygiene Data'!D118)))</f>
        <v/>
      </c>
      <c r="DP124" s="271" t="str">
        <f ca="true">+IF(OFFSET('Hygiene Data'!$D$12,0,10*ROW('Hygiene Data'!D118))="","",OFFSET('Hygiene Data'!$D$12,0,10*ROW('Hygiene Data'!D118)))</f>
        <v/>
      </c>
      <c r="DQ124" s="271" t="str">
        <f ca="true">+IF(OFFSET('Hygiene Data'!$D$13,0,10*ROW('Hygiene Data'!D118))="","",OFFSET('Hygiene Data'!$D$13,0,10*ROW('Hygiene Data'!D118)))</f>
        <v/>
      </c>
      <c r="DR124" s="271" t="str">
        <f ca="true">+IF(OFFSET('Hygiene Data'!$E$11,0,10*ROW('Hygiene Data'!E118))="","",OFFSET('Hygiene Data'!$E$11,0,10*ROW('Hygiene Data'!E118)))</f>
        <v/>
      </c>
      <c r="DS124" s="271" t="str">
        <f ca="true">+IF(OFFSET('Hygiene Data'!$E$12,0,10*ROW('Hygiene Data'!E118))="","",OFFSET('Hygiene Data'!$E$12,0,10*ROW('Hygiene Data'!E118)))</f>
        <v/>
      </c>
      <c r="DT124" s="271" t="str">
        <f ca="true">+IF(OFFSET('Hygiene Data'!$E$13,0,10*ROW('Hygiene Data'!E118))="","",OFFSET('Hygiene Data'!$E$13,0,10*ROW('Hygiene Data'!E118)))</f>
        <v/>
      </c>
      <c r="DU124" s="271" t="str">
        <f ca="true">+IF(OFFSET('Hygiene Data'!$F$11,0,10*ROW('Hygiene Data'!F118))="","",OFFSET('Hygiene Data'!$F$11,0,10*ROW('Hygiene Data'!F118)))</f>
        <v/>
      </c>
      <c r="DV124" s="271" t="str">
        <f ca="true">+IF(OFFSET('Hygiene Data'!$F$12,0,10*ROW('Hygiene Data'!F118))="","",OFFSET('Hygiene Data'!$F$12,0,10*ROW('Hygiene Data'!F118)))</f>
        <v/>
      </c>
      <c r="DW124" s="271" t="str">
        <f ca="true">+IF(OFFSET('Hygiene Data'!$F$13,0,10*ROW('Hygiene Data'!F118))="","",OFFSET('Hygiene Data'!$F$13,0,10*ROW('Hygiene Data'!F118)))</f>
        <v/>
      </c>
      <c r="DX124" s="271" t="str">
        <f ca="true">+IF(OFFSET('Hygiene Data'!$G$11,0,10*ROW('Hygiene Data'!G118))="","",OFFSET('Hygiene Data'!$G$11,0,10*ROW('Hygiene Data'!G118)))</f>
        <v/>
      </c>
      <c r="DY124" s="271" t="str">
        <f ca="true">+IF(OFFSET('Hygiene Data'!$G$12,0,10*ROW('Hygiene Data'!G118))="","",OFFSET('Hygiene Data'!$G$12,0,10*ROW('Hygiene Data'!G118)))</f>
        <v/>
      </c>
      <c r="DZ124" s="271" t="str">
        <f ca="true">+IF(OFFSET('Hygiene Data'!$G$13,0,10*ROW('Hygiene Data'!G118))="","",OFFSET('Hygiene Data'!$G$13,0,10*ROW('Hygiene Data'!G118)))</f>
        <v/>
      </c>
      <c r="EA124" s="271" t="str">
        <f ca="true">+IF(OFFSET('Hygiene Data'!$H$11,0,10*ROW('Hygiene Data'!H118))="","",OFFSET('Hygiene Data'!$H$11,0,10*ROW('Hygiene Data'!H118)))</f>
        <v/>
      </c>
      <c r="EB124" s="271" t="str">
        <f ca="true">+IF(OFFSET('Hygiene Data'!$H$12,0,10*ROW('Hygiene Data'!H118))="","",OFFSET('Hygiene Data'!$H$12,0,10*ROW('Hygiene Data'!H118)))</f>
        <v/>
      </c>
      <c r="EC124" s="271" t="str">
        <f ca="true">+IF(OFFSET('Hygiene Data'!$H$13,0,10*ROW('Hygiene Data'!H118))="","",OFFSET('Hygiene Data'!$H$13,0,10*ROW('Hygiene Data'!H118)))</f>
        <v/>
      </c>
      <c r="ED124" s="271" t="str">
        <f ca="true">+IF(OFFSET('Hygiene Data'!$I$11,0,10*ROW('Hygiene Data'!I118))="","",OFFSET('Hygiene Data'!$I$11,0,10*ROW('Hygiene Data'!I118)))</f>
        <v/>
      </c>
      <c r="EE124" s="271" t="str">
        <f ca="true">+IF(OFFSET('Hygiene Data'!$I$12,0,10*ROW('Hygiene Data'!I118))="","",OFFSET('Hygiene Data'!$I$12,0,10*ROW('Hygiene Data'!I118)))</f>
        <v/>
      </c>
      <c r="EF124" s="271" t="str">
        <f ca="true">+IF(OFFSET('Hygiene Data'!$I$13,0,10*ROW('Hygiene Data'!I118))="","",OFFSET('Hygiene Data'!$I$13,0,10*ROW('Hygiene Data'!I118)))</f>
        <v/>
      </c>
    </row>
    <row xmlns:x14ac="http://schemas.microsoft.com/office/spreadsheetml/2009/9/ac" r="125" x14ac:dyDescent="0.2">
      <c r="A125" s="35" t="str">
        <f ca="true">+IF(OFFSET('Water Data'!$B$2,0,10*ROW('Water Data'!E119))="","",OFFSET('Water Data'!$B$2,0,10*ROW('Water Data'!E119)))</f>
        <v/>
      </c>
      <c r="B125" s="35" t="str">
        <f ca="true">+IF(OFFSET('Water Data'!$C$2,0,10*ROW('Water Data'!F119))="","",OFFSET('Water Data'!$C$2,0,10*ROW('Water Data'!F119)))</f>
        <v/>
      </c>
      <c r="C125" s="327" t="str">
        <f t="shared" ca="true" si="1"/>
        <v/>
      </c>
      <c r="D125" s="91"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1"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1"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1"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1"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1"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1"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1"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1"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1"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1"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1"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1"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1"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1"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1"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1"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1"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2"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2"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2"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2"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2"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2"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2"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2"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2"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2"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2"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2"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2"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2"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2"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2"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2"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2"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2"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2"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2"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2"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2"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2"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2"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2"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2"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2"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2"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2"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3"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3"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3"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3"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3"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3"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3"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3"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3"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3"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3"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3"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3"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3"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3"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3"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3"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3"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1"/>
      <c r="BS125" s="271" t="str">
        <f ca="true">+IF(OFFSET('Water Data'!$D$27,0,10*ROW('Water Data'!D119))="","",OFFSET('Water Data'!$D$27,0,10*ROW('Water Data'!D119)))</f>
        <v/>
      </c>
      <c r="BT125" s="271" t="str">
        <f ca="true">+IF(OFFSET('Water Data'!$D$28,0,10*ROW('Water Data'!D119))="","",OFFSET('Water Data'!$D$28,0,10*ROW('Water Data'!D119)))</f>
        <v/>
      </c>
      <c r="BU125" s="271" t="str">
        <f ca="true">+IF(OFFSET('Water Data'!$D$29,0,10*ROW('Water Data'!D119))="","",OFFSET('Water Data'!$D$29,0,10*ROW('Water Data'!D119)))</f>
        <v/>
      </c>
      <c r="BV125" s="271" t="str">
        <f ca="true">+IF(OFFSET('Water Data'!$E$27,0,10*ROW('Water Data'!E119))="","",OFFSET('Water Data'!$E$27,0,10*ROW('Water Data'!E119)))</f>
        <v/>
      </c>
      <c r="BW125" s="271" t="str">
        <f ca="true">+IF(OFFSET('Water Data'!$E$28,0,10*ROW('Water Data'!E119))="","",OFFSET('Water Data'!$E$28,0,10*ROW('Water Data'!E119)))</f>
        <v/>
      </c>
      <c r="BX125" s="271" t="str">
        <f ca="true">+IF(OFFSET('Water Data'!$E$29,0,10*ROW('Water Data'!E119))="","",OFFSET('Water Data'!$E$29,0,10*ROW('Water Data'!E119)))</f>
        <v/>
      </c>
      <c r="BY125" s="271" t="str">
        <f ca="true">+IF(OFFSET('Water Data'!$F$27,0,10*ROW('Water Data'!F119))="","",OFFSET('Water Data'!$F$27,0,10*ROW('Water Data'!F119)))</f>
        <v/>
      </c>
      <c r="BZ125" s="271" t="str">
        <f ca="true">+IF(OFFSET('Water Data'!$F$28,0,10*ROW('Water Data'!F119))="","",OFFSET('Water Data'!$F$28,0,10*ROW('Water Data'!F119)))</f>
        <v/>
      </c>
      <c r="CA125" s="271" t="str">
        <f ca="true">+IF(OFFSET('Water Data'!$F$29,0,10*ROW('Water Data'!F119))="","",OFFSET('Water Data'!$F$29,0,10*ROW('Water Data'!F119)))</f>
        <v/>
      </c>
      <c r="CB125" s="271" t="str">
        <f ca="true">+IF(OFFSET('Water Data'!$G$27,0,10*ROW('Water Data'!G119))="","",OFFSET('Water Data'!$G$27,0,10*ROW('Water Data'!G119)))</f>
        <v/>
      </c>
      <c r="CC125" s="271" t="str">
        <f ca="true">+IF(OFFSET('Water Data'!$G$28,0,10*ROW('Water Data'!G119))="","",OFFSET('Water Data'!$G$28,0,10*ROW('Water Data'!G119)))</f>
        <v/>
      </c>
      <c r="CD125" s="271" t="str">
        <f ca="true">+IF(OFFSET('Water Data'!$G$29,0,10*ROW('Water Data'!G119))="","",OFFSET('Water Data'!$G$29,0,10*ROW('Water Data'!G119)))</f>
        <v/>
      </c>
      <c r="CE125" s="271" t="str">
        <f ca="true">+IF(OFFSET('Water Data'!$H$27,0,10*ROW('Water Data'!H119))="","",OFFSET('Water Data'!$H$27,0,10*ROW('Water Data'!H119)))</f>
        <v/>
      </c>
      <c r="CF125" s="271" t="str">
        <f ca="true">+IF(OFFSET('Water Data'!$H$28,0,10*ROW('Water Data'!H119))="","",OFFSET('Water Data'!$H$28,0,10*ROW('Water Data'!H119)))</f>
        <v/>
      </c>
      <c r="CG125" s="271" t="str">
        <f ca="true">+IF(OFFSET('Water Data'!$H$29,0,10*ROW('Water Data'!H119))="","",OFFSET('Water Data'!$H$29,0,10*ROW('Water Data'!H119)))</f>
        <v/>
      </c>
      <c r="CH125" s="271" t="str">
        <f ca="true">+IF(OFFSET('Water Data'!$I$27,0,10*ROW('Water Data'!I119))="","",OFFSET('Water Data'!$I$27,0,10*ROW('Water Data'!I119)))</f>
        <v/>
      </c>
      <c r="CI125" s="271" t="str">
        <f ca="true">+IF(OFFSET('Water Data'!$I$28,0,10*ROW('Water Data'!I119))="","",OFFSET('Water Data'!$I$28,0,10*ROW('Water Data'!I119)))</f>
        <v/>
      </c>
      <c r="CJ125" s="271" t="str">
        <f ca="true">+IF(OFFSET('Water Data'!$I$29,0,10*ROW('Water Data'!I119))="","",OFFSET('Water Data'!$I$29,0,10*ROW('Water Data'!I119)))</f>
        <v/>
      </c>
      <c r="CK125" s="271" t="str">
        <f ca="true">+IF(OFFSET('Sanitation Data'!$D$28,0,10*ROW('Sanitation Data'!D119))="","",OFFSET('Sanitation Data'!$D$28,0,10*ROW('Sanitation Data'!D119)))</f>
        <v/>
      </c>
      <c r="CL125" s="271" t="str">
        <f ca="true">+IF(OFFSET('Sanitation Data'!$D$29,0,10*ROW('Sanitation Data'!D119))="","",OFFSET('Sanitation Data'!$D$29,0,10*ROW('Sanitation Data'!D119)))</f>
        <v/>
      </c>
      <c r="CM125" s="271" t="str">
        <f ca="true">+IF(OFFSET('Sanitation Data'!$D$30,0,10*ROW('Sanitation Data'!D119))="","",OFFSET('Sanitation Data'!$D$30,0,10*ROW('Sanitation Data'!D119)))</f>
        <v/>
      </c>
      <c r="CN125" s="271" t="str">
        <f ca="true">+IF(OFFSET('Sanitation Data'!$D$31,0,10*ROW('Sanitation Data'!D119))="","",OFFSET('Sanitation Data'!$D$31,0,10*ROW('Sanitation Data'!D119)))</f>
        <v/>
      </c>
      <c r="CO125" s="271" t="str">
        <f ca="true">+IF(OFFSET('Sanitation Data'!$D$32,0,10*ROW('Sanitation Data'!D119))="","",OFFSET('Sanitation Data'!$D$32,0,10*ROW('Sanitation Data'!D119)))</f>
        <v/>
      </c>
      <c r="CP125" s="271" t="str">
        <f ca="true">+IF(OFFSET('Sanitation Data'!$E$28,0,10*ROW('Sanitation Data'!E119))="","",OFFSET('Sanitation Data'!$E$28,0,10*ROW('Sanitation Data'!E119)))</f>
        <v/>
      </c>
      <c r="CQ125" s="271" t="str">
        <f ca="true">+IF(OFFSET('Sanitation Data'!$E$29,0,10*ROW('Sanitation Data'!E119))="","",OFFSET('Sanitation Data'!$E$29,0,10*ROW('Sanitation Data'!E119)))</f>
        <v/>
      </c>
      <c r="CR125" s="271" t="str">
        <f ca="true">+IF(OFFSET('Sanitation Data'!$E$30,0,10*ROW('Sanitation Data'!E119))="","",OFFSET('Sanitation Data'!$E$30,0,10*ROW('Sanitation Data'!E119)))</f>
        <v/>
      </c>
      <c r="CS125" s="271" t="str">
        <f ca="true">+IF(OFFSET('Sanitation Data'!$E$31,0,10*ROW('Sanitation Data'!E119))="","",OFFSET('Sanitation Data'!$E$31,0,10*ROW('Sanitation Data'!E119)))</f>
        <v/>
      </c>
      <c r="CT125" s="271" t="str">
        <f ca="true">+IF(OFFSET('Sanitation Data'!$E$32,0,10*ROW('Sanitation Data'!E119))="","",OFFSET('Sanitation Data'!$E$32,0,10*ROW('Sanitation Data'!E119)))</f>
        <v/>
      </c>
      <c r="CU125" s="271" t="str">
        <f ca="true">+IF(OFFSET('Sanitation Data'!$F$28,0,10*ROW('Sanitation Data'!F119))="","",OFFSET('Sanitation Data'!$F$28,0,10*ROW('Sanitation Data'!F119)))</f>
        <v/>
      </c>
      <c r="CV125" s="271" t="str">
        <f ca="true">+IF(OFFSET('Sanitation Data'!$F$29,0,10*ROW('Sanitation Data'!F119))="","",OFFSET('Sanitation Data'!$F$29,0,10*ROW('Sanitation Data'!F119)))</f>
        <v/>
      </c>
      <c r="CW125" s="271" t="str">
        <f ca="true">+IF(OFFSET('Sanitation Data'!$F$30,0,10*ROW('Sanitation Data'!F119))="","",OFFSET('Sanitation Data'!$F$30,0,10*ROW('Sanitation Data'!F119)))</f>
        <v/>
      </c>
      <c r="CX125" s="271" t="str">
        <f ca="true">+IF(OFFSET('Sanitation Data'!$F$31,0,10*ROW('Sanitation Data'!F119))="","",OFFSET('Sanitation Data'!$F$31,0,10*ROW('Sanitation Data'!F119)))</f>
        <v/>
      </c>
      <c r="CY125" s="271" t="str">
        <f ca="true">+IF(OFFSET('Sanitation Data'!$F$32,0,10*ROW('Sanitation Data'!F119))="","",OFFSET('Sanitation Data'!$F$32,0,10*ROW('Sanitation Data'!F119)))</f>
        <v/>
      </c>
      <c r="CZ125" s="271" t="str">
        <f ca="true">+IF(OFFSET('Sanitation Data'!$G$28,0,10*ROW('Sanitation Data'!G119))="","",OFFSET('Sanitation Data'!$G$28,0,10*ROW('Sanitation Data'!G119)))</f>
        <v/>
      </c>
      <c r="DA125" s="271" t="str">
        <f ca="true">+IF(OFFSET('Sanitation Data'!$G$29,0,10*ROW('Sanitation Data'!G119))="","",OFFSET('Sanitation Data'!$G$29,0,10*ROW('Sanitation Data'!G119)))</f>
        <v/>
      </c>
      <c r="DB125" s="271" t="str">
        <f ca="true">+IF(OFFSET('Sanitation Data'!$G$30,0,10*ROW('Sanitation Data'!G119))="","",OFFSET('Sanitation Data'!$G$30,0,10*ROW('Sanitation Data'!G119)))</f>
        <v/>
      </c>
      <c r="DC125" s="271" t="str">
        <f ca="true">+IF(OFFSET('Sanitation Data'!$G$31,0,10*ROW('Sanitation Data'!G119))="","",OFFSET('Sanitation Data'!$G$31,0,10*ROW('Sanitation Data'!G119)))</f>
        <v/>
      </c>
      <c r="DD125" s="271" t="str">
        <f ca="true">+IF(OFFSET('Sanitation Data'!$G$32,0,10*ROW('Sanitation Data'!G119))="","",OFFSET('Sanitation Data'!$G$32,0,10*ROW('Sanitation Data'!G119)))</f>
        <v/>
      </c>
      <c r="DE125" s="271" t="str">
        <f ca="true">+IF(OFFSET('Sanitation Data'!$H$28,0,10*ROW('Sanitation Data'!H119))="","",OFFSET('Sanitation Data'!$H$28,0,10*ROW('Sanitation Data'!H119)))</f>
        <v/>
      </c>
      <c r="DF125" s="271" t="str">
        <f ca="true">+IF(OFFSET('Sanitation Data'!$H$29,0,10*ROW('Sanitation Data'!H119))="","",OFFSET('Sanitation Data'!$H$29,0,10*ROW('Sanitation Data'!H119)))</f>
        <v/>
      </c>
      <c r="DG125" s="271" t="str">
        <f ca="true">+IF(OFFSET('Sanitation Data'!$H$30,0,10*ROW('Sanitation Data'!H119))="","",OFFSET('Sanitation Data'!$H$30,0,10*ROW('Sanitation Data'!H119)))</f>
        <v/>
      </c>
      <c r="DH125" s="271" t="str">
        <f ca="true">+IF(OFFSET('Sanitation Data'!$H$31,0,10*ROW('Sanitation Data'!H119))="","",OFFSET('Sanitation Data'!$H$31,0,10*ROW('Sanitation Data'!H119)))</f>
        <v/>
      </c>
      <c r="DI125" s="271" t="str">
        <f ca="true">+IF(OFFSET('Sanitation Data'!$H$32,0,10*ROW('Sanitation Data'!H119))="","",OFFSET('Sanitation Data'!$H$32,0,10*ROW('Sanitation Data'!H119)))</f>
        <v/>
      </c>
      <c r="DJ125" s="271" t="str">
        <f ca="true">+IF(OFFSET('Sanitation Data'!$I$28,0,10*ROW('Sanitation Data'!I119))="","",OFFSET('Sanitation Data'!$I$28,0,10*ROW('Sanitation Data'!I119)))</f>
        <v/>
      </c>
      <c r="DK125" s="271" t="str">
        <f ca="true">+IF(OFFSET('Sanitation Data'!$I$29,0,10*ROW('Sanitation Data'!I119))="","",OFFSET('Sanitation Data'!$I$29,0,10*ROW('Sanitation Data'!I119)))</f>
        <v/>
      </c>
      <c r="DL125" s="271" t="str">
        <f ca="true">+IF(OFFSET('Sanitation Data'!$I$30,0,10*ROW('Sanitation Data'!I119))="","",OFFSET('Sanitation Data'!$I$30,0,10*ROW('Sanitation Data'!I119)))</f>
        <v/>
      </c>
      <c r="DM125" s="271" t="str">
        <f ca="true">+IF(OFFSET('Sanitation Data'!$I$31,0,10*ROW('Sanitation Data'!I119))="","",OFFSET('Sanitation Data'!$I$31,0,10*ROW('Sanitation Data'!I119)))</f>
        <v/>
      </c>
      <c r="DN125" s="271" t="str">
        <f ca="true">+IF(OFFSET('Sanitation Data'!$I$32,0,10*ROW('Sanitation Data'!I119))="","",OFFSET('Sanitation Data'!$I$32,0,10*ROW('Sanitation Data'!I119)))</f>
        <v/>
      </c>
      <c r="DO125" s="271" t="str">
        <f ca="true">+IF(OFFSET('Hygiene Data'!$D$11,0,10*ROW('Hygiene Data'!D119))="","",OFFSET('Hygiene Data'!$D$11,0,10*ROW('Hygiene Data'!D119)))</f>
        <v/>
      </c>
      <c r="DP125" s="271" t="str">
        <f ca="true">+IF(OFFSET('Hygiene Data'!$D$12,0,10*ROW('Hygiene Data'!D119))="","",OFFSET('Hygiene Data'!$D$12,0,10*ROW('Hygiene Data'!D119)))</f>
        <v/>
      </c>
      <c r="DQ125" s="271" t="str">
        <f ca="true">+IF(OFFSET('Hygiene Data'!$D$13,0,10*ROW('Hygiene Data'!D119))="","",OFFSET('Hygiene Data'!$D$13,0,10*ROW('Hygiene Data'!D119)))</f>
        <v/>
      </c>
      <c r="DR125" s="271" t="str">
        <f ca="true">+IF(OFFSET('Hygiene Data'!$E$11,0,10*ROW('Hygiene Data'!E119))="","",OFFSET('Hygiene Data'!$E$11,0,10*ROW('Hygiene Data'!E119)))</f>
        <v/>
      </c>
      <c r="DS125" s="271" t="str">
        <f ca="true">+IF(OFFSET('Hygiene Data'!$E$12,0,10*ROW('Hygiene Data'!E119))="","",OFFSET('Hygiene Data'!$E$12,0,10*ROW('Hygiene Data'!E119)))</f>
        <v/>
      </c>
      <c r="DT125" s="271" t="str">
        <f ca="true">+IF(OFFSET('Hygiene Data'!$E$13,0,10*ROW('Hygiene Data'!E119))="","",OFFSET('Hygiene Data'!$E$13,0,10*ROW('Hygiene Data'!E119)))</f>
        <v/>
      </c>
      <c r="DU125" s="271" t="str">
        <f ca="true">+IF(OFFSET('Hygiene Data'!$F$11,0,10*ROW('Hygiene Data'!F119))="","",OFFSET('Hygiene Data'!$F$11,0,10*ROW('Hygiene Data'!F119)))</f>
        <v/>
      </c>
      <c r="DV125" s="271" t="str">
        <f ca="true">+IF(OFFSET('Hygiene Data'!$F$12,0,10*ROW('Hygiene Data'!F119))="","",OFFSET('Hygiene Data'!$F$12,0,10*ROW('Hygiene Data'!F119)))</f>
        <v/>
      </c>
      <c r="DW125" s="271" t="str">
        <f ca="true">+IF(OFFSET('Hygiene Data'!$F$13,0,10*ROW('Hygiene Data'!F119))="","",OFFSET('Hygiene Data'!$F$13,0,10*ROW('Hygiene Data'!F119)))</f>
        <v/>
      </c>
      <c r="DX125" s="271" t="str">
        <f ca="true">+IF(OFFSET('Hygiene Data'!$G$11,0,10*ROW('Hygiene Data'!G119))="","",OFFSET('Hygiene Data'!$G$11,0,10*ROW('Hygiene Data'!G119)))</f>
        <v/>
      </c>
      <c r="DY125" s="271" t="str">
        <f ca="true">+IF(OFFSET('Hygiene Data'!$G$12,0,10*ROW('Hygiene Data'!G119))="","",OFFSET('Hygiene Data'!$G$12,0,10*ROW('Hygiene Data'!G119)))</f>
        <v/>
      </c>
      <c r="DZ125" s="271" t="str">
        <f ca="true">+IF(OFFSET('Hygiene Data'!$G$13,0,10*ROW('Hygiene Data'!G119))="","",OFFSET('Hygiene Data'!$G$13,0,10*ROW('Hygiene Data'!G119)))</f>
        <v/>
      </c>
      <c r="EA125" s="271" t="str">
        <f ca="true">+IF(OFFSET('Hygiene Data'!$H$11,0,10*ROW('Hygiene Data'!H119))="","",OFFSET('Hygiene Data'!$H$11,0,10*ROW('Hygiene Data'!H119)))</f>
        <v/>
      </c>
      <c r="EB125" s="271" t="str">
        <f ca="true">+IF(OFFSET('Hygiene Data'!$H$12,0,10*ROW('Hygiene Data'!H119))="","",OFFSET('Hygiene Data'!$H$12,0,10*ROW('Hygiene Data'!H119)))</f>
        <v/>
      </c>
      <c r="EC125" s="271" t="str">
        <f ca="true">+IF(OFFSET('Hygiene Data'!$H$13,0,10*ROW('Hygiene Data'!H119))="","",OFFSET('Hygiene Data'!$H$13,0,10*ROW('Hygiene Data'!H119)))</f>
        <v/>
      </c>
      <c r="ED125" s="271" t="str">
        <f ca="true">+IF(OFFSET('Hygiene Data'!$I$11,0,10*ROW('Hygiene Data'!I119))="","",OFFSET('Hygiene Data'!$I$11,0,10*ROW('Hygiene Data'!I119)))</f>
        <v/>
      </c>
      <c r="EE125" s="271" t="str">
        <f ca="true">+IF(OFFSET('Hygiene Data'!$I$12,0,10*ROW('Hygiene Data'!I119))="","",OFFSET('Hygiene Data'!$I$12,0,10*ROW('Hygiene Data'!I119)))</f>
        <v/>
      </c>
      <c r="EF125" s="271" t="str">
        <f ca="true">+IF(OFFSET('Hygiene Data'!$I$13,0,10*ROW('Hygiene Data'!I119))="","",OFFSET('Hygiene Data'!$I$13,0,10*ROW('Hygiene Data'!I119)))</f>
        <v/>
      </c>
    </row>
    <row xmlns:x14ac="http://schemas.microsoft.com/office/spreadsheetml/2009/9/ac" r="126" x14ac:dyDescent="0.2">
      <c r="A126" s="35" t="str">
        <f ca="true">+IF(OFFSET('Water Data'!$B$2,0,10*ROW('Water Data'!E120))="","",OFFSET('Water Data'!$B$2,0,10*ROW('Water Data'!E120)))</f>
        <v/>
      </c>
      <c r="B126" s="35" t="str">
        <f ca="true">+IF(OFFSET('Water Data'!$C$2,0,10*ROW('Water Data'!F120))="","",OFFSET('Water Data'!$C$2,0,10*ROW('Water Data'!F120)))</f>
        <v/>
      </c>
      <c r="C126" s="327" t="str">
        <f t="shared" ca="true" si="1"/>
        <v/>
      </c>
      <c r="D126" s="91"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1"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1"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1"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1"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1"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1"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1"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1"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1"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1"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1"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1"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1"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1"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1"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1"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1"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2"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2"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2"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2"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2"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2"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2"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2"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2"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2"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2"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2"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2"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2"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2"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2"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2"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2"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2"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2"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2"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2"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2"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2"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2"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2"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2"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2"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2"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2"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3"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3"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3"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3"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3"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3"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3"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3"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3"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3"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3"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3"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3"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3"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3"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3"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3"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3"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1"/>
      <c r="BS126" s="271" t="str">
        <f ca="true">+IF(OFFSET('Water Data'!$D$27,0,10*ROW('Water Data'!D120))="","",OFFSET('Water Data'!$D$27,0,10*ROW('Water Data'!D120)))</f>
        <v/>
      </c>
      <c r="BT126" s="271" t="str">
        <f ca="true">+IF(OFFSET('Water Data'!$D$28,0,10*ROW('Water Data'!D120))="","",OFFSET('Water Data'!$D$28,0,10*ROW('Water Data'!D120)))</f>
        <v/>
      </c>
      <c r="BU126" s="271" t="str">
        <f ca="true">+IF(OFFSET('Water Data'!$D$29,0,10*ROW('Water Data'!D120))="","",OFFSET('Water Data'!$D$29,0,10*ROW('Water Data'!D120)))</f>
        <v/>
      </c>
      <c r="BV126" s="271" t="str">
        <f ca="true">+IF(OFFSET('Water Data'!$E$27,0,10*ROW('Water Data'!E120))="","",OFFSET('Water Data'!$E$27,0,10*ROW('Water Data'!E120)))</f>
        <v/>
      </c>
      <c r="BW126" s="271" t="str">
        <f ca="true">+IF(OFFSET('Water Data'!$E$28,0,10*ROW('Water Data'!E120))="","",OFFSET('Water Data'!$E$28,0,10*ROW('Water Data'!E120)))</f>
        <v/>
      </c>
      <c r="BX126" s="271" t="str">
        <f ca="true">+IF(OFFSET('Water Data'!$E$29,0,10*ROW('Water Data'!E120))="","",OFFSET('Water Data'!$E$29,0,10*ROW('Water Data'!E120)))</f>
        <v/>
      </c>
      <c r="BY126" s="271" t="str">
        <f ca="true">+IF(OFFSET('Water Data'!$F$27,0,10*ROW('Water Data'!F120))="","",OFFSET('Water Data'!$F$27,0,10*ROW('Water Data'!F120)))</f>
        <v/>
      </c>
      <c r="BZ126" s="271" t="str">
        <f ca="true">+IF(OFFSET('Water Data'!$F$28,0,10*ROW('Water Data'!F120))="","",OFFSET('Water Data'!$F$28,0,10*ROW('Water Data'!F120)))</f>
        <v/>
      </c>
      <c r="CA126" s="271" t="str">
        <f ca="true">+IF(OFFSET('Water Data'!$F$29,0,10*ROW('Water Data'!F120))="","",OFFSET('Water Data'!$F$29,0,10*ROW('Water Data'!F120)))</f>
        <v/>
      </c>
      <c r="CB126" s="271" t="str">
        <f ca="true">+IF(OFFSET('Water Data'!$G$27,0,10*ROW('Water Data'!G120))="","",OFFSET('Water Data'!$G$27,0,10*ROW('Water Data'!G120)))</f>
        <v/>
      </c>
      <c r="CC126" s="271" t="str">
        <f ca="true">+IF(OFFSET('Water Data'!$G$28,0,10*ROW('Water Data'!G120))="","",OFFSET('Water Data'!$G$28,0,10*ROW('Water Data'!G120)))</f>
        <v/>
      </c>
      <c r="CD126" s="271" t="str">
        <f ca="true">+IF(OFFSET('Water Data'!$G$29,0,10*ROW('Water Data'!G120))="","",OFFSET('Water Data'!$G$29,0,10*ROW('Water Data'!G120)))</f>
        <v/>
      </c>
      <c r="CE126" s="271" t="str">
        <f ca="true">+IF(OFFSET('Water Data'!$H$27,0,10*ROW('Water Data'!H120))="","",OFFSET('Water Data'!$H$27,0,10*ROW('Water Data'!H120)))</f>
        <v/>
      </c>
      <c r="CF126" s="271" t="str">
        <f ca="true">+IF(OFFSET('Water Data'!$H$28,0,10*ROW('Water Data'!H120))="","",OFFSET('Water Data'!$H$28,0,10*ROW('Water Data'!H120)))</f>
        <v/>
      </c>
      <c r="CG126" s="271" t="str">
        <f ca="true">+IF(OFFSET('Water Data'!$H$29,0,10*ROW('Water Data'!H120))="","",OFFSET('Water Data'!$H$29,0,10*ROW('Water Data'!H120)))</f>
        <v/>
      </c>
      <c r="CH126" s="271" t="str">
        <f ca="true">+IF(OFFSET('Water Data'!$I$27,0,10*ROW('Water Data'!I120))="","",OFFSET('Water Data'!$I$27,0,10*ROW('Water Data'!I120)))</f>
        <v/>
      </c>
      <c r="CI126" s="271" t="str">
        <f ca="true">+IF(OFFSET('Water Data'!$I$28,0,10*ROW('Water Data'!I120))="","",OFFSET('Water Data'!$I$28,0,10*ROW('Water Data'!I120)))</f>
        <v/>
      </c>
      <c r="CJ126" s="271" t="str">
        <f ca="true">+IF(OFFSET('Water Data'!$I$29,0,10*ROW('Water Data'!I120))="","",OFFSET('Water Data'!$I$29,0,10*ROW('Water Data'!I120)))</f>
        <v/>
      </c>
      <c r="CK126" s="271" t="str">
        <f ca="true">+IF(OFFSET('Sanitation Data'!$D$28,0,10*ROW('Sanitation Data'!D120))="","",OFFSET('Sanitation Data'!$D$28,0,10*ROW('Sanitation Data'!D120)))</f>
        <v/>
      </c>
      <c r="CL126" s="271" t="str">
        <f ca="true">+IF(OFFSET('Sanitation Data'!$D$29,0,10*ROW('Sanitation Data'!D120))="","",OFFSET('Sanitation Data'!$D$29,0,10*ROW('Sanitation Data'!D120)))</f>
        <v/>
      </c>
      <c r="CM126" s="271" t="str">
        <f ca="true">+IF(OFFSET('Sanitation Data'!$D$30,0,10*ROW('Sanitation Data'!D120))="","",OFFSET('Sanitation Data'!$D$30,0,10*ROW('Sanitation Data'!D120)))</f>
        <v/>
      </c>
      <c r="CN126" s="271" t="str">
        <f ca="true">+IF(OFFSET('Sanitation Data'!$D$31,0,10*ROW('Sanitation Data'!D120))="","",OFFSET('Sanitation Data'!$D$31,0,10*ROW('Sanitation Data'!D120)))</f>
        <v/>
      </c>
      <c r="CO126" s="271" t="str">
        <f ca="true">+IF(OFFSET('Sanitation Data'!$D$32,0,10*ROW('Sanitation Data'!D120))="","",OFFSET('Sanitation Data'!$D$32,0,10*ROW('Sanitation Data'!D120)))</f>
        <v/>
      </c>
      <c r="CP126" s="271" t="str">
        <f ca="true">+IF(OFFSET('Sanitation Data'!$E$28,0,10*ROW('Sanitation Data'!E120))="","",OFFSET('Sanitation Data'!$E$28,0,10*ROW('Sanitation Data'!E120)))</f>
        <v/>
      </c>
      <c r="CQ126" s="271" t="str">
        <f ca="true">+IF(OFFSET('Sanitation Data'!$E$29,0,10*ROW('Sanitation Data'!E120))="","",OFFSET('Sanitation Data'!$E$29,0,10*ROW('Sanitation Data'!E120)))</f>
        <v/>
      </c>
      <c r="CR126" s="271" t="str">
        <f ca="true">+IF(OFFSET('Sanitation Data'!$E$30,0,10*ROW('Sanitation Data'!E120))="","",OFFSET('Sanitation Data'!$E$30,0,10*ROW('Sanitation Data'!E120)))</f>
        <v/>
      </c>
      <c r="CS126" s="271" t="str">
        <f ca="true">+IF(OFFSET('Sanitation Data'!$E$31,0,10*ROW('Sanitation Data'!E120))="","",OFFSET('Sanitation Data'!$E$31,0,10*ROW('Sanitation Data'!E120)))</f>
        <v/>
      </c>
      <c r="CT126" s="271" t="str">
        <f ca="true">+IF(OFFSET('Sanitation Data'!$E$32,0,10*ROW('Sanitation Data'!E120))="","",OFFSET('Sanitation Data'!$E$32,0,10*ROW('Sanitation Data'!E120)))</f>
        <v/>
      </c>
      <c r="CU126" s="271" t="str">
        <f ca="true">+IF(OFFSET('Sanitation Data'!$F$28,0,10*ROW('Sanitation Data'!F120))="","",OFFSET('Sanitation Data'!$F$28,0,10*ROW('Sanitation Data'!F120)))</f>
        <v/>
      </c>
      <c r="CV126" s="271" t="str">
        <f ca="true">+IF(OFFSET('Sanitation Data'!$F$29,0,10*ROW('Sanitation Data'!F120))="","",OFFSET('Sanitation Data'!$F$29,0,10*ROW('Sanitation Data'!F120)))</f>
        <v/>
      </c>
      <c r="CW126" s="271" t="str">
        <f ca="true">+IF(OFFSET('Sanitation Data'!$F$30,0,10*ROW('Sanitation Data'!F120))="","",OFFSET('Sanitation Data'!$F$30,0,10*ROW('Sanitation Data'!F120)))</f>
        <v/>
      </c>
      <c r="CX126" s="271" t="str">
        <f ca="true">+IF(OFFSET('Sanitation Data'!$F$31,0,10*ROW('Sanitation Data'!F120))="","",OFFSET('Sanitation Data'!$F$31,0,10*ROW('Sanitation Data'!F120)))</f>
        <v/>
      </c>
      <c r="CY126" s="271" t="str">
        <f ca="true">+IF(OFFSET('Sanitation Data'!$F$32,0,10*ROW('Sanitation Data'!F120))="","",OFFSET('Sanitation Data'!$F$32,0,10*ROW('Sanitation Data'!F120)))</f>
        <v/>
      </c>
      <c r="CZ126" s="271" t="str">
        <f ca="true">+IF(OFFSET('Sanitation Data'!$G$28,0,10*ROW('Sanitation Data'!G120))="","",OFFSET('Sanitation Data'!$G$28,0,10*ROW('Sanitation Data'!G120)))</f>
        <v/>
      </c>
      <c r="DA126" s="271" t="str">
        <f ca="true">+IF(OFFSET('Sanitation Data'!$G$29,0,10*ROW('Sanitation Data'!G120))="","",OFFSET('Sanitation Data'!$G$29,0,10*ROW('Sanitation Data'!G120)))</f>
        <v/>
      </c>
      <c r="DB126" s="271" t="str">
        <f ca="true">+IF(OFFSET('Sanitation Data'!$G$30,0,10*ROW('Sanitation Data'!G120))="","",OFFSET('Sanitation Data'!$G$30,0,10*ROW('Sanitation Data'!G120)))</f>
        <v/>
      </c>
      <c r="DC126" s="271" t="str">
        <f ca="true">+IF(OFFSET('Sanitation Data'!$G$31,0,10*ROW('Sanitation Data'!G120))="","",OFFSET('Sanitation Data'!$G$31,0,10*ROW('Sanitation Data'!G120)))</f>
        <v/>
      </c>
      <c r="DD126" s="271" t="str">
        <f ca="true">+IF(OFFSET('Sanitation Data'!$G$32,0,10*ROW('Sanitation Data'!G120))="","",OFFSET('Sanitation Data'!$G$32,0,10*ROW('Sanitation Data'!G120)))</f>
        <v/>
      </c>
      <c r="DE126" s="271" t="str">
        <f ca="true">+IF(OFFSET('Sanitation Data'!$H$28,0,10*ROW('Sanitation Data'!H120))="","",OFFSET('Sanitation Data'!$H$28,0,10*ROW('Sanitation Data'!H120)))</f>
        <v/>
      </c>
      <c r="DF126" s="271" t="str">
        <f ca="true">+IF(OFFSET('Sanitation Data'!$H$29,0,10*ROW('Sanitation Data'!H120))="","",OFFSET('Sanitation Data'!$H$29,0,10*ROW('Sanitation Data'!H120)))</f>
        <v/>
      </c>
      <c r="DG126" s="271" t="str">
        <f ca="true">+IF(OFFSET('Sanitation Data'!$H$30,0,10*ROW('Sanitation Data'!H120))="","",OFFSET('Sanitation Data'!$H$30,0,10*ROW('Sanitation Data'!H120)))</f>
        <v/>
      </c>
      <c r="DH126" s="271" t="str">
        <f ca="true">+IF(OFFSET('Sanitation Data'!$H$31,0,10*ROW('Sanitation Data'!H120))="","",OFFSET('Sanitation Data'!$H$31,0,10*ROW('Sanitation Data'!H120)))</f>
        <v/>
      </c>
      <c r="DI126" s="271" t="str">
        <f ca="true">+IF(OFFSET('Sanitation Data'!$H$32,0,10*ROW('Sanitation Data'!H120))="","",OFFSET('Sanitation Data'!$H$32,0,10*ROW('Sanitation Data'!H120)))</f>
        <v/>
      </c>
      <c r="DJ126" s="271" t="str">
        <f ca="true">+IF(OFFSET('Sanitation Data'!$I$28,0,10*ROW('Sanitation Data'!I120))="","",OFFSET('Sanitation Data'!$I$28,0,10*ROW('Sanitation Data'!I120)))</f>
        <v/>
      </c>
      <c r="DK126" s="271" t="str">
        <f ca="true">+IF(OFFSET('Sanitation Data'!$I$29,0,10*ROW('Sanitation Data'!I120))="","",OFFSET('Sanitation Data'!$I$29,0,10*ROW('Sanitation Data'!I120)))</f>
        <v/>
      </c>
      <c r="DL126" s="271" t="str">
        <f ca="true">+IF(OFFSET('Sanitation Data'!$I$30,0,10*ROW('Sanitation Data'!I120))="","",OFFSET('Sanitation Data'!$I$30,0,10*ROW('Sanitation Data'!I120)))</f>
        <v/>
      </c>
      <c r="DM126" s="271" t="str">
        <f ca="true">+IF(OFFSET('Sanitation Data'!$I$31,0,10*ROW('Sanitation Data'!I120))="","",OFFSET('Sanitation Data'!$I$31,0,10*ROW('Sanitation Data'!I120)))</f>
        <v/>
      </c>
      <c r="DN126" s="271" t="str">
        <f ca="true">+IF(OFFSET('Sanitation Data'!$I$32,0,10*ROW('Sanitation Data'!I120))="","",OFFSET('Sanitation Data'!$I$32,0,10*ROW('Sanitation Data'!I120)))</f>
        <v/>
      </c>
      <c r="DO126" s="271" t="str">
        <f ca="true">+IF(OFFSET('Hygiene Data'!$D$11,0,10*ROW('Hygiene Data'!D120))="","",OFFSET('Hygiene Data'!$D$11,0,10*ROW('Hygiene Data'!D120)))</f>
        <v/>
      </c>
      <c r="DP126" s="271" t="str">
        <f ca="true">+IF(OFFSET('Hygiene Data'!$D$12,0,10*ROW('Hygiene Data'!D120))="","",OFFSET('Hygiene Data'!$D$12,0,10*ROW('Hygiene Data'!D120)))</f>
        <v/>
      </c>
      <c r="DQ126" s="271" t="str">
        <f ca="true">+IF(OFFSET('Hygiene Data'!$D$13,0,10*ROW('Hygiene Data'!D120))="","",OFFSET('Hygiene Data'!$D$13,0,10*ROW('Hygiene Data'!D120)))</f>
        <v/>
      </c>
      <c r="DR126" s="271" t="str">
        <f ca="true">+IF(OFFSET('Hygiene Data'!$E$11,0,10*ROW('Hygiene Data'!E120))="","",OFFSET('Hygiene Data'!$E$11,0,10*ROW('Hygiene Data'!E120)))</f>
        <v/>
      </c>
      <c r="DS126" s="271" t="str">
        <f ca="true">+IF(OFFSET('Hygiene Data'!$E$12,0,10*ROW('Hygiene Data'!E120))="","",OFFSET('Hygiene Data'!$E$12,0,10*ROW('Hygiene Data'!E120)))</f>
        <v/>
      </c>
      <c r="DT126" s="271" t="str">
        <f ca="true">+IF(OFFSET('Hygiene Data'!$E$13,0,10*ROW('Hygiene Data'!E120))="","",OFFSET('Hygiene Data'!$E$13,0,10*ROW('Hygiene Data'!E120)))</f>
        <v/>
      </c>
      <c r="DU126" s="271" t="str">
        <f ca="true">+IF(OFFSET('Hygiene Data'!$F$11,0,10*ROW('Hygiene Data'!F120))="","",OFFSET('Hygiene Data'!$F$11,0,10*ROW('Hygiene Data'!F120)))</f>
        <v/>
      </c>
      <c r="DV126" s="271" t="str">
        <f ca="true">+IF(OFFSET('Hygiene Data'!$F$12,0,10*ROW('Hygiene Data'!F120))="","",OFFSET('Hygiene Data'!$F$12,0,10*ROW('Hygiene Data'!F120)))</f>
        <v/>
      </c>
      <c r="DW126" s="271" t="str">
        <f ca="true">+IF(OFFSET('Hygiene Data'!$F$13,0,10*ROW('Hygiene Data'!F120))="","",OFFSET('Hygiene Data'!$F$13,0,10*ROW('Hygiene Data'!F120)))</f>
        <v/>
      </c>
      <c r="DX126" s="271" t="str">
        <f ca="true">+IF(OFFSET('Hygiene Data'!$G$11,0,10*ROW('Hygiene Data'!G120))="","",OFFSET('Hygiene Data'!$G$11,0,10*ROW('Hygiene Data'!G120)))</f>
        <v/>
      </c>
      <c r="DY126" s="271" t="str">
        <f ca="true">+IF(OFFSET('Hygiene Data'!$G$12,0,10*ROW('Hygiene Data'!G120))="","",OFFSET('Hygiene Data'!$G$12,0,10*ROW('Hygiene Data'!G120)))</f>
        <v/>
      </c>
      <c r="DZ126" s="271" t="str">
        <f ca="true">+IF(OFFSET('Hygiene Data'!$G$13,0,10*ROW('Hygiene Data'!G120))="","",OFFSET('Hygiene Data'!$G$13,0,10*ROW('Hygiene Data'!G120)))</f>
        <v/>
      </c>
      <c r="EA126" s="271" t="str">
        <f ca="true">+IF(OFFSET('Hygiene Data'!$H$11,0,10*ROW('Hygiene Data'!H120))="","",OFFSET('Hygiene Data'!$H$11,0,10*ROW('Hygiene Data'!H120)))</f>
        <v/>
      </c>
      <c r="EB126" s="271" t="str">
        <f ca="true">+IF(OFFSET('Hygiene Data'!$H$12,0,10*ROW('Hygiene Data'!H120))="","",OFFSET('Hygiene Data'!$H$12,0,10*ROW('Hygiene Data'!H120)))</f>
        <v/>
      </c>
      <c r="EC126" s="271" t="str">
        <f ca="true">+IF(OFFSET('Hygiene Data'!$H$13,0,10*ROW('Hygiene Data'!H120))="","",OFFSET('Hygiene Data'!$H$13,0,10*ROW('Hygiene Data'!H120)))</f>
        <v/>
      </c>
      <c r="ED126" s="271" t="str">
        <f ca="true">+IF(OFFSET('Hygiene Data'!$I$11,0,10*ROW('Hygiene Data'!I120))="","",OFFSET('Hygiene Data'!$I$11,0,10*ROW('Hygiene Data'!I120)))</f>
        <v/>
      </c>
      <c r="EE126" s="271" t="str">
        <f ca="true">+IF(OFFSET('Hygiene Data'!$I$12,0,10*ROW('Hygiene Data'!I120))="","",OFFSET('Hygiene Data'!$I$12,0,10*ROW('Hygiene Data'!I120)))</f>
        <v/>
      </c>
      <c r="EF126" s="271" t="str">
        <f ca="true">+IF(OFFSET('Hygiene Data'!$I$13,0,10*ROW('Hygiene Data'!I120))="","",OFFSET('Hygiene Data'!$I$13,0,10*ROW('Hygiene Data'!I120)))</f>
        <v/>
      </c>
    </row>
    <row xmlns:x14ac="http://schemas.microsoft.com/office/spreadsheetml/2009/9/ac" r="127" x14ac:dyDescent="0.2">
      <c r="A127" s="35" t="str">
        <f ca="true">+IF(OFFSET('Water Data'!$B$2,0,10*ROW('Water Data'!E121))="","",OFFSET('Water Data'!$B$2,0,10*ROW('Water Data'!E121)))</f>
        <v/>
      </c>
      <c r="B127" s="35" t="str">
        <f ca="true">+IF(OFFSET('Water Data'!$C$2,0,10*ROW('Water Data'!F121))="","",OFFSET('Water Data'!$C$2,0,10*ROW('Water Data'!F121)))</f>
        <v/>
      </c>
      <c r="C127" s="327" t="str">
        <f t="shared" ca="true" si="1"/>
        <v/>
      </c>
      <c r="D127" s="91"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1"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1"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1"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1"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1"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1"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1"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1"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1"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1"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1"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1"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1"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1"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1"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1"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1"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2"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2"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2"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2"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2"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2"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2"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2"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2"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2"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2"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2"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2"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2"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2"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2"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2"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2"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2"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2"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2"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2"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2"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2"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2"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2"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2"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2"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2"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2"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3"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3"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3"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3"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3"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3"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3"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3"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3"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3"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3"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3"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3"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3"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3"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3"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3"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3"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1"/>
      <c r="BS127" s="271" t="str">
        <f ca="true">+IF(OFFSET('Water Data'!$D$27,0,10*ROW('Water Data'!D121))="","",OFFSET('Water Data'!$D$27,0,10*ROW('Water Data'!D121)))</f>
        <v/>
      </c>
      <c r="BT127" s="271" t="str">
        <f ca="true">+IF(OFFSET('Water Data'!$D$28,0,10*ROW('Water Data'!D121))="","",OFFSET('Water Data'!$D$28,0,10*ROW('Water Data'!D121)))</f>
        <v/>
      </c>
      <c r="BU127" s="271" t="str">
        <f ca="true">+IF(OFFSET('Water Data'!$D$29,0,10*ROW('Water Data'!D121))="","",OFFSET('Water Data'!$D$29,0,10*ROW('Water Data'!D121)))</f>
        <v/>
      </c>
      <c r="BV127" s="271" t="str">
        <f ca="true">+IF(OFFSET('Water Data'!$E$27,0,10*ROW('Water Data'!E121))="","",OFFSET('Water Data'!$E$27,0,10*ROW('Water Data'!E121)))</f>
        <v/>
      </c>
      <c r="BW127" s="271" t="str">
        <f ca="true">+IF(OFFSET('Water Data'!$E$28,0,10*ROW('Water Data'!E121))="","",OFFSET('Water Data'!$E$28,0,10*ROW('Water Data'!E121)))</f>
        <v/>
      </c>
      <c r="BX127" s="271" t="str">
        <f ca="true">+IF(OFFSET('Water Data'!$E$29,0,10*ROW('Water Data'!E121))="","",OFFSET('Water Data'!$E$29,0,10*ROW('Water Data'!E121)))</f>
        <v/>
      </c>
      <c r="BY127" s="271" t="str">
        <f ca="true">+IF(OFFSET('Water Data'!$F$27,0,10*ROW('Water Data'!F121))="","",OFFSET('Water Data'!$F$27,0,10*ROW('Water Data'!F121)))</f>
        <v/>
      </c>
      <c r="BZ127" s="271" t="str">
        <f ca="true">+IF(OFFSET('Water Data'!$F$28,0,10*ROW('Water Data'!F121))="","",OFFSET('Water Data'!$F$28,0,10*ROW('Water Data'!F121)))</f>
        <v/>
      </c>
      <c r="CA127" s="271" t="str">
        <f ca="true">+IF(OFFSET('Water Data'!$F$29,0,10*ROW('Water Data'!F121))="","",OFFSET('Water Data'!$F$29,0,10*ROW('Water Data'!F121)))</f>
        <v/>
      </c>
      <c r="CB127" s="271" t="str">
        <f ca="true">+IF(OFFSET('Water Data'!$G$27,0,10*ROW('Water Data'!G121))="","",OFFSET('Water Data'!$G$27,0,10*ROW('Water Data'!G121)))</f>
        <v/>
      </c>
      <c r="CC127" s="271" t="str">
        <f ca="true">+IF(OFFSET('Water Data'!$G$28,0,10*ROW('Water Data'!G121))="","",OFFSET('Water Data'!$G$28,0,10*ROW('Water Data'!G121)))</f>
        <v/>
      </c>
      <c r="CD127" s="271" t="str">
        <f ca="true">+IF(OFFSET('Water Data'!$G$29,0,10*ROW('Water Data'!G121))="","",OFFSET('Water Data'!$G$29,0,10*ROW('Water Data'!G121)))</f>
        <v/>
      </c>
      <c r="CE127" s="271" t="str">
        <f ca="true">+IF(OFFSET('Water Data'!$H$27,0,10*ROW('Water Data'!H121))="","",OFFSET('Water Data'!$H$27,0,10*ROW('Water Data'!H121)))</f>
        <v/>
      </c>
      <c r="CF127" s="271" t="str">
        <f ca="true">+IF(OFFSET('Water Data'!$H$28,0,10*ROW('Water Data'!H121))="","",OFFSET('Water Data'!$H$28,0,10*ROW('Water Data'!H121)))</f>
        <v/>
      </c>
      <c r="CG127" s="271" t="str">
        <f ca="true">+IF(OFFSET('Water Data'!$H$29,0,10*ROW('Water Data'!H121))="","",OFFSET('Water Data'!$H$29,0,10*ROW('Water Data'!H121)))</f>
        <v/>
      </c>
      <c r="CH127" s="271" t="str">
        <f ca="true">+IF(OFFSET('Water Data'!$I$27,0,10*ROW('Water Data'!I121))="","",OFFSET('Water Data'!$I$27,0,10*ROW('Water Data'!I121)))</f>
        <v/>
      </c>
      <c r="CI127" s="271" t="str">
        <f ca="true">+IF(OFFSET('Water Data'!$I$28,0,10*ROW('Water Data'!I121))="","",OFFSET('Water Data'!$I$28,0,10*ROW('Water Data'!I121)))</f>
        <v/>
      </c>
      <c r="CJ127" s="271" t="str">
        <f ca="true">+IF(OFFSET('Water Data'!$I$29,0,10*ROW('Water Data'!I121))="","",OFFSET('Water Data'!$I$29,0,10*ROW('Water Data'!I121)))</f>
        <v/>
      </c>
      <c r="CK127" s="271" t="str">
        <f ca="true">+IF(OFFSET('Sanitation Data'!$D$28,0,10*ROW('Sanitation Data'!D121))="","",OFFSET('Sanitation Data'!$D$28,0,10*ROW('Sanitation Data'!D121)))</f>
        <v/>
      </c>
      <c r="CL127" s="271" t="str">
        <f ca="true">+IF(OFFSET('Sanitation Data'!$D$29,0,10*ROW('Sanitation Data'!D121))="","",OFFSET('Sanitation Data'!$D$29,0,10*ROW('Sanitation Data'!D121)))</f>
        <v/>
      </c>
      <c r="CM127" s="271" t="str">
        <f ca="true">+IF(OFFSET('Sanitation Data'!$D$30,0,10*ROW('Sanitation Data'!D121))="","",OFFSET('Sanitation Data'!$D$30,0,10*ROW('Sanitation Data'!D121)))</f>
        <v/>
      </c>
      <c r="CN127" s="271" t="str">
        <f ca="true">+IF(OFFSET('Sanitation Data'!$D$31,0,10*ROW('Sanitation Data'!D121))="","",OFFSET('Sanitation Data'!$D$31,0,10*ROW('Sanitation Data'!D121)))</f>
        <v/>
      </c>
      <c r="CO127" s="271" t="str">
        <f ca="true">+IF(OFFSET('Sanitation Data'!$D$32,0,10*ROW('Sanitation Data'!D121))="","",OFFSET('Sanitation Data'!$D$32,0,10*ROW('Sanitation Data'!D121)))</f>
        <v/>
      </c>
      <c r="CP127" s="271" t="str">
        <f ca="true">+IF(OFFSET('Sanitation Data'!$E$28,0,10*ROW('Sanitation Data'!E121))="","",OFFSET('Sanitation Data'!$E$28,0,10*ROW('Sanitation Data'!E121)))</f>
        <v/>
      </c>
      <c r="CQ127" s="271" t="str">
        <f ca="true">+IF(OFFSET('Sanitation Data'!$E$29,0,10*ROW('Sanitation Data'!E121))="","",OFFSET('Sanitation Data'!$E$29,0,10*ROW('Sanitation Data'!E121)))</f>
        <v/>
      </c>
      <c r="CR127" s="271" t="str">
        <f ca="true">+IF(OFFSET('Sanitation Data'!$E$30,0,10*ROW('Sanitation Data'!E121))="","",OFFSET('Sanitation Data'!$E$30,0,10*ROW('Sanitation Data'!E121)))</f>
        <v/>
      </c>
      <c r="CS127" s="271" t="str">
        <f ca="true">+IF(OFFSET('Sanitation Data'!$E$31,0,10*ROW('Sanitation Data'!E121))="","",OFFSET('Sanitation Data'!$E$31,0,10*ROW('Sanitation Data'!E121)))</f>
        <v/>
      </c>
      <c r="CT127" s="271" t="str">
        <f ca="true">+IF(OFFSET('Sanitation Data'!$E$32,0,10*ROW('Sanitation Data'!E121))="","",OFFSET('Sanitation Data'!$E$32,0,10*ROW('Sanitation Data'!E121)))</f>
        <v/>
      </c>
      <c r="CU127" s="271" t="str">
        <f ca="true">+IF(OFFSET('Sanitation Data'!$F$28,0,10*ROW('Sanitation Data'!F121))="","",OFFSET('Sanitation Data'!$F$28,0,10*ROW('Sanitation Data'!F121)))</f>
        <v/>
      </c>
      <c r="CV127" s="271" t="str">
        <f ca="true">+IF(OFFSET('Sanitation Data'!$F$29,0,10*ROW('Sanitation Data'!F121))="","",OFFSET('Sanitation Data'!$F$29,0,10*ROW('Sanitation Data'!F121)))</f>
        <v/>
      </c>
      <c r="CW127" s="271" t="str">
        <f ca="true">+IF(OFFSET('Sanitation Data'!$F$30,0,10*ROW('Sanitation Data'!F121))="","",OFFSET('Sanitation Data'!$F$30,0,10*ROW('Sanitation Data'!F121)))</f>
        <v/>
      </c>
      <c r="CX127" s="271" t="str">
        <f ca="true">+IF(OFFSET('Sanitation Data'!$F$31,0,10*ROW('Sanitation Data'!F121))="","",OFFSET('Sanitation Data'!$F$31,0,10*ROW('Sanitation Data'!F121)))</f>
        <v/>
      </c>
      <c r="CY127" s="271" t="str">
        <f ca="true">+IF(OFFSET('Sanitation Data'!$F$32,0,10*ROW('Sanitation Data'!F121))="","",OFFSET('Sanitation Data'!$F$32,0,10*ROW('Sanitation Data'!F121)))</f>
        <v/>
      </c>
      <c r="CZ127" s="271" t="str">
        <f ca="true">+IF(OFFSET('Sanitation Data'!$G$28,0,10*ROW('Sanitation Data'!G121))="","",OFFSET('Sanitation Data'!$G$28,0,10*ROW('Sanitation Data'!G121)))</f>
        <v/>
      </c>
      <c r="DA127" s="271" t="str">
        <f ca="true">+IF(OFFSET('Sanitation Data'!$G$29,0,10*ROW('Sanitation Data'!G121))="","",OFFSET('Sanitation Data'!$G$29,0,10*ROW('Sanitation Data'!G121)))</f>
        <v/>
      </c>
      <c r="DB127" s="271" t="str">
        <f ca="true">+IF(OFFSET('Sanitation Data'!$G$30,0,10*ROW('Sanitation Data'!G121))="","",OFFSET('Sanitation Data'!$G$30,0,10*ROW('Sanitation Data'!G121)))</f>
        <v/>
      </c>
      <c r="DC127" s="271" t="str">
        <f ca="true">+IF(OFFSET('Sanitation Data'!$G$31,0,10*ROW('Sanitation Data'!G121))="","",OFFSET('Sanitation Data'!$G$31,0,10*ROW('Sanitation Data'!G121)))</f>
        <v/>
      </c>
      <c r="DD127" s="271" t="str">
        <f ca="true">+IF(OFFSET('Sanitation Data'!$G$32,0,10*ROW('Sanitation Data'!G121))="","",OFFSET('Sanitation Data'!$G$32,0,10*ROW('Sanitation Data'!G121)))</f>
        <v/>
      </c>
      <c r="DE127" s="271" t="str">
        <f ca="true">+IF(OFFSET('Sanitation Data'!$H$28,0,10*ROW('Sanitation Data'!H121))="","",OFFSET('Sanitation Data'!$H$28,0,10*ROW('Sanitation Data'!H121)))</f>
        <v/>
      </c>
      <c r="DF127" s="271" t="str">
        <f ca="true">+IF(OFFSET('Sanitation Data'!$H$29,0,10*ROW('Sanitation Data'!H121))="","",OFFSET('Sanitation Data'!$H$29,0,10*ROW('Sanitation Data'!H121)))</f>
        <v/>
      </c>
      <c r="DG127" s="271" t="str">
        <f ca="true">+IF(OFFSET('Sanitation Data'!$H$30,0,10*ROW('Sanitation Data'!H121))="","",OFFSET('Sanitation Data'!$H$30,0,10*ROW('Sanitation Data'!H121)))</f>
        <v/>
      </c>
      <c r="DH127" s="271" t="str">
        <f ca="true">+IF(OFFSET('Sanitation Data'!$H$31,0,10*ROW('Sanitation Data'!H121))="","",OFFSET('Sanitation Data'!$H$31,0,10*ROW('Sanitation Data'!H121)))</f>
        <v/>
      </c>
      <c r="DI127" s="271" t="str">
        <f ca="true">+IF(OFFSET('Sanitation Data'!$H$32,0,10*ROW('Sanitation Data'!H121))="","",OFFSET('Sanitation Data'!$H$32,0,10*ROW('Sanitation Data'!H121)))</f>
        <v/>
      </c>
      <c r="DJ127" s="271" t="str">
        <f ca="true">+IF(OFFSET('Sanitation Data'!$I$28,0,10*ROW('Sanitation Data'!I121))="","",OFFSET('Sanitation Data'!$I$28,0,10*ROW('Sanitation Data'!I121)))</f>
        <v/>
      </c>
      <c r="DK127" s="271" t="str">
        <f ca="true">+IF(OFFSET('Sanitation Data'!$I$29,0,10*ROW('Sanitation Data'!I121))="","",OFFSET('Sanitation Data'!$I$29,0,10*ROW('Sanitation Data'!I121)))</f>
        <v/>
      </c>
      <c r="DL127" s="271" t="str">
        <f ca="true">+IF(OFFSET('Sanitation Data'!$I$30,0,10*ROW('Sanitation Data'!I121))="","",OFFSET('Sanitation Data'!$I$30,0,10*ROW('Sanitation Data'!I121)))</f>
        <v/>
      </c>
      <c r="DM127" s="271" t="str">
        <f ca="true">+IF(OFFSET('Sanitation Data'!$I$31,0,10*ROW('Sanitation Data'!I121))="","",OFFSET('Sanitation Data'!$I$31,0,10*ROW('Sanitation Data'!I121)))</f>
        <v/>
      </c>
      <c r="DN127" s="271" t="str">
        <f ca="true">+IF(OFFSET('Sanitation Data'!$I$32,0,10*ROW('Sanitation Data'!I121))="","",OFFSET('Sanitation Data'!$I$32,0,10*ROW('Sanitation Data'!I121)))</f>
        <v/>
      </c>
      <c r="DO127" s="271" t="str">
        <f ca="true">+IF(OFFSET('Hygiene Data'!$D$11,0,10*ROW('Hygiene Data'!D121))="","",OFFSET('Hygiene Data'!$D$11,0,10*ROW('Hygiene Data'!D121)))</f>
        <v/>
      </c>
      <c r="DP127" s="271" t="str">
        <f ca="true">+IF(OFFSET('Hygiene Data'!$D$12,0,10*ROW('Hygiene Data'!D121))="","",OFFSET('Hygiene Data'!$D$12,0,10*ROW('Hygiene Data'!D121)))</f>
        <v/>
      </c>
      <c r="DQ127" s="271" t="str">
        <f ca="true">+IF(OFFSET('Hygiene Data'!$D$13,0,10*ROW('Hygiene Data'!D121))="","",OFFSET('Hygiene Data'!$D$13,0,10*ROW('Hygiene Data'!D121)))</f>
        <v/>
      </c>
      <c r="DR127" s="271" t="str">
        <f ca="true">+IF(OFFSET('Hygiene Data'!$E$11,0,10*ROW('Hygiene Data'!E121))="","",OFFSET('Hygiene Data'!$E$11,0,10*ROW('Hygiene Data'!E121)))</f>
        <v/>
      </c>
      <c r="DS127" s="271" t="str">
        <f ca="true">+IF(OFFSET('Hygiene Data'!$E$12,0,10*ROW('Hygiene Data'!E121))="","",OFFSET('Hygiene Data'!$E$12,0,10*ROW('Hygiene Data'!E121)))</f>
        <v/>
      </c>
      <c r="DT127" s="271" t="str">
        <f ca="true">+IF(OFFSET('Hygiene Data'!$E$13,0,10*ROW('Hygiene Data'!E121))="","",OFFSET('Hygiene Data'!$E$13,0,10*ROW('Hygiene Data'!E121)))</f>
        <v/>
      </c>
      <c r="DU127" s="271" t="str">
        <f ca="true">+IF(OFFSET('Hygiene Data'!$F$11,0,10*ROW('Hygiene Data'!F121))="","",OFFSET('Hygiene Data'!$F$11,0,10*ROW('Hygiene Data'!F121)))</f>
        <v/>
      </c>
      <c r="DV127" s="271" t="str">
        <f ca="true">+IF(OFFSET('Hygiene Data'!$F$12,0,10*ROW('Hygiene Data'!F121))="","",OFFSET('Hygiene Data'!$F$12,0,10*ROW('Hygiene Data'!F121)))</f>
        <v/>
      </c>
      <c r="DW127" s="271" t="str">
        <f ca="true">+IF(OFFSET('Hygiene Data'!$F$13,0,10*ROW('Hygiene Data'!F121))="","",OFFSET('Hygiene Data'!$F$13,0,10*ROW('Hygiene Data'!F121)))</f>
        <v/>
      </c>
      <c r="DX127" s="271" t="str">
        <f ca="true">+IF(OFFSET('Hygiene Data'!$G$11,0,10*ROW('Hygiene Data'!G121))="","",OFFSET('Hygiene Data'!$G$11,0,10*ROW('Hygiene Data'!G121)))</f>
        <v/>
      </c>
      <c r="DY127" s="271" t="str">
        <f ca="true">+IF(OFFSET('Hygiene Data'!$G$12,0,10*ROW('Hygiene Data'!G121))="","",OFFSET('Hygiene Data'!$G$12,0,10*ROW('Hygiene Data'!G121)))</f>
        <v/>
      </c>
      <c r="DZ127" s="271" t="str">
        <f ca="true">+IF(OFFSET('Hygiene Data'!$G$13,0,10*ROW('Hygiene Data'!G121))="","",OFFSET('Hygiene Data'!$G$13,0,10*ROW('Hygiene Data'!G121)))</f>
        <v/>
      </c>
      <c r="EA127" s="271" t="str">
        <f ca="true">+IF(OFFSET('Hygiene Data'!$H$11,0,10*ROW('Hygiene Data'!H121))="","",OFFSET('Hygiene Data'!$H$11,0,10*ROW('Hygiene Data'!H121)))</f>
        <v/>
      </c>
      <c r="EB127" s="271" t="str">
        <f ca="true">+IF(OFFSET('Hygiene Data'!$H$12,0,10*ROW('Hygiene Data'!H121))="","",OFFSET('Hygiene Data'!$H$12,0,10*ROW('Hygiene Data'!H121)))</f>
        <v/>
      </c>
      <c r="EC127" s="271" t="str">
        <f ca="true">+IF(OFFSET('Hygiene Data'!$H$13,0,10*ROW('Hygiene Data'!H121))="","",OFFSET('Hygiene Data'!$H$13,0,10*ROW('Hygiene Data'!H121)))</f>
        <v/>
      </c>
      <c r="ED127" s="271" t="str">
        <f ca="true">+IF(OFFSET('Hygiene Data'!$I$11,0,10*ROW('Hygiene Data'!I121))="","",OFFSET('Hygiene Data'!$I$11,0,10*ROW('Hygiene Data'!I121)))</f>
        <v/>
      </c>
      <c r="EE127" s="271" t="str">
        <f ca="true">+IF(OFFSET('Hygiene Data'!$I$12,0,10*ROW('Hygiene Data'!I121))="","",OFFSET('Hygiene Data'!$I$12,0,10*ROW('Hygiene Data'!I121)))</f>
        <v/>
      </c>
      <c r="EF127" s="271" t="str">
        <f ca="true">+IF(OFFSET('Hygiene Data'!$I$13,0,10*ROW('Hygiene Data'!I121))="","",OFFSET('Hygiene Data'!$I$13,0,10*ROW('Hygiene Data'!I121)))</f>
        <v/>
      </c>
    </row>
    <row xmlns:x14ac="http://schemas.microsoft.com/office/spreadsheetml/2009/9/ac" r="128" x14ac:dyDescent="0.2">
      <c r="A128" s="35" t="str">
        <f ca="true">+IF(OFFSET('Water Data'!$B$2,0,10*ROW('Water Data'!E122))="","",OFFSET('Water Data'!$B$2,0,10*ROW('Water Data'!E122)))</f>
        <v/>
      </c>
      <c r="B128" s="35" t="str">
        <f ca="true">+IF(OFFSET('Water Data'!$C$2,0,10*ROW('Water Data'!F122))="","",OFFSET('Water Data'!$C$2,0,10*ROW('Water Data'!F122)))</f>
        <v/>
      </c>
      <c r="C128" s="327" t="str">
        <f t="shared" ca="true" si="1"/>
        <v/>
      </c>
      <c r="D128" s="91"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1"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1"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1"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1"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1"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1"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1"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1"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1"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1"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1"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1"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1"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1"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1"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1"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1"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2"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2"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2"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2"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2"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2"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2"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2"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2"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2"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2"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2"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2"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2"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2"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2"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2"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2"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2"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2"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2"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2"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2"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2"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2"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2"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2"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2"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2"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2"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3"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3"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3"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3"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3"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3"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3"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3"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3"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3"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3"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3"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3"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3"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3"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3"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3"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3"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1"/>
      <c r="BS128" s="271" t="str">
        <f ca="true">+IF(OFFSET('Water Data'!$D$27,0,10*ROW('Water Data'!D122))="","",OFFSET('Water Data'!$D$27,0,10*ROW('Water Data'!D122)))</f>
        <v/>
      </c>
      <c r="BT128" s="271" t="str">
        <f ca="true">+IF(OFFSET('Water Data'!$D$28,0,10*ROW('Water Data'!D122))="","",OFFSET('Water Data'!$D$28,0,10*ROW('Water Data'!D122)))</f>
        <v/>
      </c>
      <c r="BU128" s="271" t="str">
        <f ca="true">+IF(OFFSET('Water Data'!$D$29,0,10*ROW('Water Data'!D122))="","",OFFSET('Water Data'!$D$29,0,10*ROW('Water Data'!D122)))</f>
        <v/>
      </c>
      <c r="BV128" s="271" t="str">
        <f ca="true">+IF(OFFSET('Water Data'!$E$27,0,10*ROW('Water Data'!E122))="","",OFFSET('Water Data'!$E$27,0,10*ROW('Water Data'!E122)))</f>
        <v/>
      </c>
      <c r="BW128" s="271" t="str">
        <f ca="true">+IF(OFFSET('Water Data'!$E$28,0,10*ROW('Water Data'!E122))="","",OFFSET('Water Data'!$E$28,0,10*ROW('Water Data'!E122)))</f>
        <v/>
      </c>
      <c r="BX128" s="271" t="str">
        <f ca="true">+IF(OFFSET('Water Data'!$E$29,0,10*ROW('Water Data'!E122))="","",OFFSET('Water Data'!$E$29,0,10*ROW('Water Data'!E122)))</f>
        <v/>
      </c>
      <c r="BY128" s="271" t="str">
        <f ca="true">+IF(OFFSET('Water Data'!$F$27,0,10*ROW('Water Data'!F122))="","",OFFSET('Water Data'!$F$27,0,10*ROW('Water Data'!F122)))</f>
        <v/>
      </c>
      <c r="BZ128" s="271" t="str">
        <f ca="true">+IF(OFFSET('Water Data'!$F$28,0,10*ROW('Water Data'!F122))="","",OFFSET('Water Data'!$F$28,0,10*ROW('Water Data'!F122)))</f>
        <v/>
      </c>
      <c r="CA128" s="271" t="str">
        <f ca="true">+IF(OFFSET('Water Data'!$F$29,0,10*ROW('Water Data'!F122))="","",OFFSET('Water Data'!$F$29,0,10*ROW('Water Data'!F122)))</f>
        <v/>
      </c>
      <c r="CB128" s="271" t="str">
        <f ca="true">+IF(OFFSET('Water Data'!$G$27,0,10*ROW('Water Data'!G122))="","",OFFSET('Water Data'!$G$27,0,10*ROW('Water Data'!G122)))</f>
        <v/>
      </c>
      <c r="CC128" s="271" t="str">
        <f ca="true">+IF(OFFSET('Water Data'!$G$28,0,10*ROW('Water Data'!G122))="","",OFFSET('Water Data'!$G$28,0,10*ROW('Water Data'!G122)))</f>
        <v/>
      </c>
      <c r="CD128" s="271" t="str">
        <f ca="true">+IF(OFFSET('Water Data'!$G$29,0,10*ROW('Water Data'!G122))="","",OFFSET('Water Data'!$G$29,0,10*ROW('Water Data'!G122)))</f>
        <v/>
      </c>
      <c r="CE128" s="271" t="str">
        <f ca="true">+IF(OFFSET('Water Data'!$H$27,0,10*ROW('Water Data'!H122))="","",OFFSET('Water Data'!$H$27,0,10*ROW('Water Data'!H122)))</f>
        <v/>
      </c>
      <c r="CF128" s="271" t="str">
        <f ca="true">+IF(OFFSET('Water Data'!$H$28,0,10*ROW('Water Data'!H122))="","",OFFSET('Water Data'!$H$28,0,10*ROW('Water Data'!H122)))</f>
        <v/>
      </c>
      <c r="CG128" s="271" t="str">
        <f ca="true">+IF(OFFSET('Water Data'!$H$29,0,10*ROW('Water Data'!H122))="","",OFFSET('Water Data'!$H$29,0,10*ROW('Water Data'!H122)))</f>
        <v/>
      </c>
      <c r="CH128" s="271" t="str">
        <f ca="true">+IF(OFFSET('Water Data'!$I$27,0,10*ROW('Water Data'!I122))="","",OFFSET('Water Data'!$I$27,0,10*ROW('Water Data'!I122)))</f>
        <v/>
      </c>
      <c r="CI128" s="271" t="str">
        <f ca="true">+IF(OFFSET('Water Data'!$I$28,0,10*ROW('Water Data'!I122))="","",OFFSET('Water Data'!$I$28,0,10*ROW('Water Data'!I122)))</f>
        <v/>
      </c>
      <c r="CJ128" s="271" t="str">
        <f ca="true">+IF(OFFSET('Water Data'!$I$29,0,10*ROW('Water Data'!I122))="","",OFFSET('Water Data'!$I$29,0,10*ROW('Water Data'!I122)))</f>
        <v/>
      </c>
      <c r="CK128" s="271" t="str">
        <f ca="true">+IF(OFFSET('Sanitation Data'!$D$28,0,10*ROW('Sanitation Data'!D122))="","",OFFSET('Sanitation Data'!$D$28,0,10*ROW('Sanitation Data'!D122)))</f>
        <v/>
      </c>
      <c r="CL128" s="271" t="str">
        <f ca="true">+IF(OFFSET('Sanitation Data'!$D$29,0,10*ROW('Sanitation Data'!D122))="","",OFFSET('Sanitation Data'!$D$29,0,10*ROW('Sanitation Data'!D122)))</f>
        <v/>
      </c>
      <c r="CM128" s="271" t="str">
        <f ca="true">+IF(OFFSET('Sanitation Data'!$D$30,0,10*ROW('Sanitation Data'!D122))="","",OFFSET('Sanitation Data'!$D$30,0,10*ROW('Sanitation Data'!D122)))</f>
        <v/>
      </c>
      <c r="CN128" s="271" t="str">
        <f ca="true">+IF(OFFSET('Sanitation Data'!$D$31,0,10*ROW('Sanitation Data'!D122))="","",OFFSET('Sanitation Data'!$D$31,0,10*ROW('Sanitation Data'!D122)))</f>
        <v/>
      </c>
      <c r="CO128" s="271" t="str">
        <f ca="true">+IF(OFFSET('Sanitation Data'!$D$32,0,10*ROW('Sanitation Data'!D122))="","",OFFSET('Sanitation Data'!$D$32,0,10*ROW('Sanitation Data'!D122)))</f>
        <v/>
      </c>
      <c r="CP128" s="271" t="str">
        <f ca="true">+IF(OFFSET('Sanitation Data'!$E$28,0,10*ROW('Sanitation Data'!E122))="","",OFFSET('Sanitation Data'!$E$28,0,10*ROW('Sanitation Data'!E122)))</f>
        <v/>
      </c>
      <c r="CQ128" s="271" t="str">
        <f ca="true">+IF(OFFSET('Sanitation Data'!$E$29,0,10*ROW('Sanitation Data'!E122))="","",OFFSET('Sanitation Data'!$E$29,0,10*ROW('Sanitation Data'!E122)))</f>
        <v/>
      </c>
      <c r="CR128" s="271" t="str">
        <f ca="true">+IF(OFFSET('Sanitation Data'!$E$30,0,10*ROW('Sanitation Data'!E122))="","",OFFSET('Sanitation Data'!$E$30,0,10*ROW('Sanitation Data'!E122)))</f>
        <v/>
      </c>
      <c r="CS128" s="271" t="str">
        <f ca="true">+IF(OFFSET('Sanitation Data'!$E$31,0,10*ROW('Sanitation Data'!E122))="","",OFFSET('Sanitation Data'!$E$31,0,10*ROW('Sanitation Data'!E122)))</f>
        <v/>
      </c>
      <c r="CT128" s="271" t="str">
        <f ca="true">+IF(OFFSET('Sanitation Data'!$E$32,0,10*ROW('Sanitation Data'!E122))="","",OFFSET('Sanitation Data'!$E$32,0,10*ROW('Sanitation Data'!E122)))</f>
        <v/>
      </c>
      <c r="CU128" s="271" t="str">
        <f ca="true">+IF(OFFSET('Sanitation Data'!$F$28,0,10*ROW('Sanitation Data'!F122))="","",OFFSET('Sanitation Data'!$F$28,0,10*ROW('Sanitation Data'!F122)))</f>
        <v/>
      </c>
      <c r="CV128" s="271" t="str">
        <f ca="true">+IF(OFFSET('Sanitation Data'!$F$29,0,10*ROW('Sanitation Data'!F122))="","",OFFSET('Sanitation Data'!$F$29,0,10*ROW('Sanitation Data'!F122)))</f>
        <v/>
      </c>
      <c r="CW128" s="271" t="str">
        <f ca="true">+IF(OFFSET('Sanitation Data'!$F$30,0,10*ROW('Sanitation Data'!F122))="","",OFFSET('Sanitation Data'!$F$30,0,10*ROW('Sanitation Data'!F122)))</f>
        <v/>
      </c>
      <c r="CX128" s="271" t="str">
        <f ca="true">+IF(OFFSET('Sanitation Data'!$F$31,0,10*ROW('Sanitation Data'!F122))="","",OFFSET('Sanitation Data'!$F$31,0,10*ROW('Sanitation Data'!F122)))</f>
        <v/>
      </c>
      <c r="CY128" s="271" t="str">
        <f ca="true">+IF(OFFSET('Sanitation Data'!$F$32,0,10*ROW('Sanitation Data'!F122))="","",OFFSET('Sanitation Data'!$F$32,0,10*ROW('Sanitation Data'!F122)))</f>
        <v/>
      </c>
      <c r="CZ128" s="271" t="str">
        <f ca="true">+IF(OFFSET('Sanitation Data'!$G$28,0,10*ROW('Sanitation Data'!G122))="","",OFFSET('Sanitation Data'!$G$28,0,10*ROW('Sanitation Data'!G122)))</f>
        <v/>
      </c>
      <c r="DA128" s="271" t="str">
        <f ca="true">+IF(OFFSET('Sanitation Data'!$G$29,0,10*ROW('Sanitation Data'!G122))="","",OFFSET('Sanitation Data'!$G$29,0,10*ROW('Sanitation Data'!G122)))</f>
        <v/>
      </c>
      <c r="DB128" s="271" t="str">
        <f ca="true">+IF(OFFSET('Sanitation Data'!$G$30,0,10*ROW('Sanitation Data'!G122))="","",OFFSET('Sanitation Data'!$G$30,0,10*ROW('Sanitation Data'!G122)))</f>
        <v/>
      </c>
      <c r="DC128" s="271" t="str">
        <f ca="true">+IF(OFFSET('Sanitation Data'!$G$31,0,10*ROW('Sanitation Data'!G122))="","",OFFSET('Sanitation Data'!$G$31,0,10*ROW('Sanitation Data'!G122)))</f>
        <v/>
      </c>
      <c r="DD128" s="271" t="str">
        <f ca="true">+IF(OFFSET('Sanitation Data'!$G$32,0,10*ROW('Sanitation Data'!G122))="","",OFFSET('Sanitation Data'!$G$32,0,10*ROW('Sanitation Data'!G122)))</f>
        <v/>
      </c>
      <c r="DE128" s="271" t="str">
        <f ca="true">+IF(OFFSET('Sanitation Data'!$H$28,0,10*ROW('Sanitation Data'!H122))="","",OFFSET('Sanitation Data'!$H$28,0,10*ROW('Sanitation Data'!H122)))</f>
        <v/>
      </c>
      <c r="DF128" s="271" t="str">
        <f ca="true">+IF(OFFSET('Sanitation Data'!$H$29,0,10*ROW('Sanitation Data'!H122))="","",OFFSET('Sanitation Data'!$H$29,0,10*ROW('Sanitation Data'!H122)))</f>
        <v/>
      </c>
      <c r="DG128" s="271" t="str">
        <f ca="true">+IF(OFFSET('Sanitation Data'!$H$30,0,10*ROW('Sanitation Data'!H122))="","",OFFSET('Sanitation Data'!$H$30,0,10*ROW('Sanitation Data'!H122)))</f>
        <v/>
      </c>
      <c r="DH128" s="271" t="str">
        <f ca="true">+IF(OFFSET('Sanitation Data'!$H$31,0,10*ROW('Sanitation Data'!H122))="","",OFFSET('Sanitation Data'!$H$31,0,10*ROW('Sanitation Data'!H122)))</f>
        <v/>
      </c>
      <c r="DI128" s="271" t="str">
        <f ca="true">+IF(OFFSET('Sanitation Data'!$H$32,0,10*ROW('Sanitation Data'!H122))="","",OFFSET('Sanitation Data'!$H$32,0,10*ROW('Sanitation Data'!H122)))</f>
        <v/>
      </c>
      <c r="DJ128" s="271" t="str">
        <f ca="true">+IF(OFFSET('Sanitation Data'!$I$28,0,10*ROW('Sanitation Data'!I122))="","",OFFSET('Sanitation Data'!$I$28,0,10*ROW('Sanitation Data'!I122)))</f>
        <v/>
      </c>
      <c r="DK128" s="271" t="str">
        <f ca="true">+IF(OFFSET('Sanitation Data'!$I$29,0,10*ROW('Sanitation Data'!I122))="","",OFFSET('Sanitation Data'!$I$29,0,10*ROW('Sanitation Data'!I122)))</f>
        <v/>
      </c>
      <c r="DL128" s="271" t="str">
        <f ca="true">+IF(OFFSET('Sanitation Data'!$I$30,0,10*ROW('Sanitation Data'!I122))="","",OFFSET('Sanitation Data'!$I$30,0,10*ROW('Sanitation Data'!I122)))</f>
        <v/>
      </c>
      <c r="DM128" s="271" t="str">
        <f ca="true">+IF(OFFSET('Sanitation Data'!$I$31,0,10*ROW('Sanitation Data'!I122))="","",OFFSET('Sanitation Data'!$I$31,0,10*ROW('Sanitation Data'!I122)))</f>
        <v/>
      </c>
      <c r="DN128" s="271" t="str">
        <f ca="true">+IF(OFFSET('Sanitation Data'!$I$32,0,10*ROW('Sanitation Data'!I122))="","",OFFSET('Sanitation Data'!$I$32,0,10*ROW('Sanitation Data'!I122)))</f>
        <v/>
      </c>
      <c r="DO128" s="271" t="str">
        <f ca="true">+IF(OFFSET('Hygiene Data'!$D$11,0,10*ROW('Hygiene Data'!D122))="","",OFFSET('Hygiene Data'!$D$11,0,10*ROW('Hygiene Data'!D122)))</f>
        <v/>
      </c>
      <c r="DP128" s="271" t="str">
        <f ca="true">+IF(OFFSET('Hygiene Data'!$D$12,0,10*ROW('Hygiene Data'!D122))="","",OFFSET('Hygiene Data'!$D$12,0,10*ROW('Hygiene Data'!D122)))</f>
        <v/>
      </c>
      <c r="DQ128" s="271" t="str">
        <f ca="true">+IF(OFFSET('Hygiene Data'!$D$13,0,10*ROW('Hygiene Data'!D122))="","",OFFSET('Hygiene Data'!$D$13,0,10*ROW('Hygiene Data'!D122)))</f>
        <v/>
      </c>
      <c r="DR128" s="271" t="str">
        <f ca="true">+IF(OFFSET('Hygiene Data'!$E$11,0,10*ROW('Hygiene Data'!E122))="","",OFFSET('Hygiene Data'!$E$11,0,10*ROW('Hygiene Data'!E122)))</f>
        <v/>
      </c>
      <c r="DS128" s="271" t="str">
        <f ca="true">+IF(OFFSET('Hygiene Data'!$E$12,0,10*ROW('Hygiene Data'!E122))="","",OFFSET('Hygiene Data'!$E$12,0,10*ROW('Hygiene Data'!E122)))</f>
        <v/>
      </c>
      <c r="DT128" s="271" t="str">
        <f ca="true">+IF(OFFSET('Hygiene Data'!$E$13,0,10*ROW('Hygiene Data'!E122))="","",OFFSET('Hygiene Data'!$E$13,0,10*ROW('Hygiene Data'!E122)))</f>
        <v/>
      </c>
      <c r="DU128" s="271" t="str">
        <f ca="true">+IF(OFFSET('Hygiene Data'!$F$11,0,10*ROW('Hygiene Data'!F122))="","",OFFSET('Hygiene Data'!$F$11,0,10*ROW('Hygiene Data'!F122)))</f>
        <v/>
      </c>
      <c r="DV128" s="271" t="str">
        <f ca="true">+IF(OFFSET('Hygiene Data'!$F$12,0,10*ROW('Hygiene Data'!F122))="","",OFFSET('Hygiene Data'!$F$12,0,10*ROW('Hygiene Data'!F122)))</f>
        <v/>
      </c>
      <c r="DW128" s="271" t="str">
        <f ca="true">+IF(OFFSET('Hygiene Data'!$F$13,0,10*ROW('Hygiene Data'!F122))="","",OFFSET('Hygiene Data'!$F$13,0,10*ROW('Hygiene Data'!F122)))</f>
        <v/>
      </c>
      <c r="DX128" s="271" t="str">
        <f ca="true">+IF(OFFSET('Hygiene Data'!$G$11,0,10*ROW('Hygiene Data'!G122))="","",OFFSET('Hygiene Data'!$G$11,0,10*ROW('Hygiene Data'!G122)))</f>
        <v/>
      </c>
      <c r="DY128" s="271" t="str">
        <f ca="true">+IF(OFFSET('Hygiene Data'!$G$12,0,10*ROW('Hygiene Data'!G122))="","",OFFSET('Hygiene Data'!$G$12,0,10*ROW('Hygiene Data'!G122)))</f>
        <v/>
      </c>
      <c r="DZ128" s="271" t="str">
        <f ca="true">+IF(OFFSET('Hygiene Data'!$G$13,0,10*ROW('Hygiene Data'!G122))="","",OFFSET('Hygiene Data'!$G$13,0,10*ROW('Hygiene Data'!G122)))</f>
        <v/>
      </c>
      <c r="EA128" s="271" t="str">
        <f ca="true">+IF(OFFSET('Hygiene Data'!$H$11,0,10*ROW('Hygiene Data'!H122))="","",OFFSET('Hygiene Data'!$H$11,0,10*ROW('Hygiene Data'!H122)))</f>
        <v/>
      </c>
      <c r="EB128" s="271" t="str">
        <f ca="true">+IF(OFFSET('Hygiene Data'!$H$12,0,10*ROW('Hygiene Data'!H122))="","",OFFSET('Hygiene Data'!$H$12,0,10*ROW('Hygiene Data'!H122)))</f>
        <v/>
      </c>
      <c r="EC128" s="271" t="str">
        <f ca="true">+IF(OFFSET('Hygiene Data'!$H$13,0,10*ROW('Hygiene Data'!H122))="","",OFFSET('Hygiene Data'!$H$13,0,10*ROW('Hygiene Data'!H122)))</f>
        <v/>
      </c>
      <c r="ED128" s="271" t="str">
        <f ca="true">+IF(OFFSET('Hygiene Data'!$I$11,0,10*ROW('Hygiene Data'!I122))="","",OFFSET('Hygiene Data'!$I$11,0,10*ROW('Hygiene Data'!I122)))</f>
        <v/>
      </c>
      <c r="EE128" s="271" t="str">
        <f ca="true">+IF(OFFSET('Hygiene Data'!$I$12,0,10*ROW('Hygiene Data'!I122))="","",OFFSET('Hygiene Data'!$I$12,0,10*ROW('Hygiene Data'!I122)))</f>
        <v/>
      </c>
      <c r="EF128" s="271" t="str">
        <f ca="true">+IF(OFFSET('Hygiene Data'!$I$13,0,10*ROW('Hygiene Data'!I122))="","",OFFSET('Hygiene Data'!$I$13,0,10*ROW('Hygiene Data'!I122)))</f>
        <v/>
      </c>
    </row>
    <row xmlns:x14ac="http://schemas.microsoft.com/office/spreadsheetml/2009/9/ac" r="129" x14ac:dyDescent="0.2">
      <c r="A129" s="35" t="str">
        <f ca="true">+IF(OFFSET('Water Data'!$B$2,0,10*ROW('Water Data'!E123))="","",OFFSET('Water Data'!$B$2,0,10*ROW('Water Data'!E123)))</f>
        <v/>
      </c>
      <c r="B129" s="35" t="str">
        <f ca="true">+IF(OFFSET('Water Data'!$C$2,0,10*ROW('Water Data'!F123))="","",OFFSET('Water Data'!$C$2,0,10*ROW('Water Data'!F123)))</f>
        <v/>
      </c>
      <c r="C129" s="327" t="str">
        <f t="shared" ca="true" si="1"/>
        <v/>
      </c>
      <c r="D129" s="91"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1"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1"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1"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1"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1"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1"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1"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1"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1"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1"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1"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1"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1"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1"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1"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1"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1"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2"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2"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2"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2"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2"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2"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2"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2"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2"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2"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2"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2"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2"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2"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2"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2"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2"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2"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2"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2"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2"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2"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2"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2"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2"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2"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2"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2"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2"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2"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3"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3"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3"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3"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3"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3"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3"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3"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3"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3"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3"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3"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3"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3"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3"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3"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3"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3"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1"/>
      <c r="BS129" s="271" t="str">
        <f ca="true">+IF(OFFSET('Water Data'!$D$27,0,10*ROW('Water Data'!D123))="","",OFFSET('Water Data'!$D$27,0,10*ROW('Water Data'!D123)))</f>
        <v/>
      </c>
      <c r="BT129" s="271" t="str">
        <f ca="true">+IF(OFFSET('Water Data'!$D$28,0,10*ROW('Water Data'!D123))="","",OFFSET('Water Data'!$D$28,0,10*ROW('Water Data'!D123)))</f>
        <v/>
      </c>
      <c r="BU129" s="271" t="str">
        <f ca="true">+IF(OFFSET('Water Data'!$D$29,0,10*ROW('Water Data'!D123))="","",OFFSET('Water Data'!$D$29,0,10*ROW('Water Data'!D123)))</f>
        <v/>
      </c>
      <c r="BV129" s="271" t="str">
        <f ca="true">+IF(OFFSET('Water Data'!$E$27,0,10*ROW('Water Data'!E123))="","",OFFSET('Water Data'!$E$27,0,10*ROW('Water Data'!E123)))</f>
        <v/>
      </c>
      <c r="BW129" s="271" t="str">
        <f ca="true">+IF(OFFSET('Water Data'!$E$28,0,10*ROW('Water Data'!E123))="","",OFFSET('Water Data'!$E$28,0,10*ROW('Water Data'!E123)))</f>
        <v/>
      </c>
      <c r="BX129" s="271" t="str">
        <f ca="true">+IF(OFFSET('Water Data'!$E$29,0,10*ROW('Water Data'!E123))="","",OFFSET('Water Data'!$E$29,0,10*ROW('Water Data'!E123)))</f>
        <v/>
      </c>
      <c r="BY129" s="271" t="str">
        <f ca="true">+IF(OFFSET('Water Data'!$F$27,0,10*ROW('Water Data'!F123))="","",OFFSET('Water Data'!$F$27,0,10*ROW('Water Data'!F123)))</f>
        <v/>
      </c>
      <c r="BZ129" s="271" t="str">
        <f ca="true">+IF(OFFSET('Water Data'!$F$28,0,10*ROW('Water Data'!F123))="","",OFFSET('Water Data'!$F$28,0,10*ROW('Water Data'!F123)))</f>
        <v/>
      </c>
      <c r="CA129" s="271" t="str">
        <f ca="true">+IF(OFFSET('Water Data'!$F$29,0,10*ROW('Water Data'!F123))="","",OFFSET('Water Data'!$F$29,0,10*ROW('Water Data'!F123)))</f>
        <v/>
      </c>
      <c r="CB129" s="271" t="str">
        <f ca="true">+IF(OFFSET('Water Data'!$G$27,0,10*ROW('Water Data'!G123))="","",OFFSET('Water Data'!$G$27,0,10*ROW('Water Data'!G123)))</f>
        <v/>
      </c>
      <c r="CC129" s="271" t="str">
        <f ca="true">+IF(OFFSET('Water Data'!$G$28,0,10*ROW('Water Data'!G123))="","",OFFSET('Water Data'!$G$28,0,10*ROW('Water Data'!G123)))</f>
        <v/>
      </c>
      <c r="CD129" s="271" t="str">
        <f ca="true">+IF(OFFSET('Water Data'!$G$29,0,10*ROW('Water Data'!G123))="","",OFFSET('Water Data'!$G$29,0,10*ROW('Water Data'!G123)))</f>
        <v/>
      </c>
      <c r="CE129" s="271" t="str">
        <f ca="true">+IF(OFFSET('Water Data'!$H$27,0,10*ROW('Water Data'!H123))="","",OFFSET('Water Data'!$H$27,0,10*ROW('Water Data'!H123)))</f>
        <v/>
      </c>
      <c r="CF129" s="271" t="str">
        <f ca="true">+IF(OFFSET('Water Data'!$H$28,0,10*ROW('Water Data'!H123))="","",OFFSET('Water Data'!$H$28,0,10*ROW('Water Data'!H123)))</f>
        <v/>
      </c>
      <c r="CG129" s="271" t="str">
        <f ca="true">+IF(OFFSET('Water Data'!$H$29,0,10*ROW('Water Data'!H123))="","",OFFSET('Water Data'!$H$29,0,10*ROW('Water Data'!H123)))</f>
        <v/>
      </c>
      <c r="CH129" s="271" t="str">
        <f ca="true">+IF(OFFSET('Water Data'!$I$27,0,10*ROW('Water Data'!I123))="","",OFFSET('Water Data'!$I$27,0,10*ROW('Water Data'!I123)))</f>
        <v/>
      </c>
      <c r="CI129" s="271" t="str">
        <f ca="true">+IF(OFFSET('Water Data'!$I$28,0,10*ROW('Water Data'!I123))="","",OFFSET('Water Data'!$I$28,0,10*ROW('Water Data'!I123)))</f>
        <v/>
      </c>
      <c r="CJ129" s="271" t="str">
        <f ca="true">+IF(OFFSET('Water Data'!$I$29,0,10*ROW('Water Data'!I123))="","",OFFSET('Water Data'!$I$29,0,10*ROW('Water Data'!I123)))</f>
        <v/>
      </c>
      <c r="CK129" s="271" t="str">
        <f ca="true">+IF(OFFSET('Sanitation Data'!$D$28,0,10*ROW('Sanitation Data'!D123))="","",OFFSET('Sanitation Data'!$D$28,0,10*ROW('Sanitation Data'!D123)))</f>
        <v/>
      </c>
      <c r="CL129" s="271" t="str">
        <f ca="true">+IF(OFFSET('Sanitation Data'!$D$29,0,10*ROW('Sanitation Data'!D123))="","",OFFSET('Sanitation Data'!$D$29,0,10*ROW('Sanitation Data'!D123)))</f>
        <v/>
      </c>
      <c r="CM129" s="271" t="str">
        <f ca="true">+IF(OFFSET('Sanitation Data'!$D$30,0,10*ROW('Sanitation Data'!D123))="","",OFFSET('Sanitation Data'!$D$30,0,10*ROW('Sanitation Data'!D123)))</f>
        <v/>
      </c>
      <c r="CN129" s="271" t="str">
        <f ca="true">+IF(OFFSET('Sanitation Data'!$D$31,0,10*ROW('Sanitation Data'!D123))="","",OFFSET('Sanitation Data'!$D$31,0,10*ROW('Sanitation Data'!D123)))</f>
        <v/>
      </c>
      <c r="CO129" s="271" t="str">
        <f ca="true">+IF(OFFSET('Sanitation Data'!$D$32,0,10*ROW('Sanitation Data'!D123))="","",OFFSET('Sanitation Data'!$D$32,0,10*ROW('Sanitation Data'!D123)))</f>
        <v/>
      </c>
      <c r="CP129" s="271" t="str">
        <f ca="true">+IF(OFFSET('Sanitation Data'!$E$28,0,10*ROW('Sanitation Data'!E123))="","",OFFSET('Sanitation Data'!$E$28,0,10*ROW('Sanitation Data'!E123)))</f>
        <v/>
      </c>
      <c r="CQ129" s="271" t="str">
        <f ca="true">+IF(OFFSET('Sanitation Data'!$E$29,0,10*ROW('Sanitation Data'!E123))="","",OFFSET('Sanitation Data'!$E$29,0,10*ROW('Sanitation Data'!E123)))</f>
        <v/>
      </c>
      <c r="CR129" s="271" t="str">
        <f ca="true">+IF(OFFSET('Sanitation Data'!$E$30,0,10*ROW('Sanitation Data'!E123))="","",OFFSET('Sanitation Data'!$E$30,0,10*ROW('Sanitation Data'!E123)))</f>
        <v/>
      </c>
      <c r="CS129" s="271" t="str">
        <f ca="true">+IF(OFFSET('Sanitation Data'!$E$31,0,10*ROW('Sanitation Data'!E123))="","",OFFSET('Sanitation Data'!$E$31,0,10*ROW('Sanitation Data'!E123)))</f>
        <v/>
      </c>
      <c r="CT129" s="271" t="str">
        <f ca="true">+IF(OFFSET('Sanitation Data'!$E$32,0,10*ROW('Sanitation Data'!E123))="","",OFFSET('Sanitation Data'!$E$32,0,10*ROW('Sanitation Data'!E123)))</f>
        <v/>
      </c>
      <c r="CU129" s="271" t="str">
        <f ca="true">+IF(OFFSET('Sanitation Data'!$F$28,0,10*ROW('Sanitation Data'!F123))="","",OFFSET('Sanitation Data'!$F$28,0,10*ROW('Sanitation Data'!F123)))</f>
        <v/>
      </c>
      <c r="CV129" s="271" t="str">
        <f ca="true">+IF(OFFSET('Sanitation Data'!$F$29,0,10*ROW('Sanitation Data'!F123))="","",OFFSET('Sanitation Data'!$F$29,0,10*ROW('Sanitation Data'!F123)))</f>
        <v/>
      </c>
      <c r="CW129" s="271" t="str">
        <f ca="true">+IF(OFFSET('Sanitation Data'!$F$30,0,10*ROW('Sanitation Data'!F123))="","",OFFSET('Sanitation Data'!$F$30,0,10*ROW('Sanitation Data'!F123)))</f>
        <v/>
      </c>
      <c r="CX129" s="271" t="str">
        <f ca="true">+IF(OFFSET('Sanitation Data'!$F$31,0,10*ROW('Sanitation Data'!F123))="","",OFFSET('Sanitation Data'!$F$31,0,10*ROW('Sanitation Data'!F123)))</f>
        <v/>
      </c>
      <c r="CY129" s="271" t="str">
        <f ca="true">+IF(OFFSET('Sanitation Data'!$F$32,0,10*ROW('Sanitation Data'!F123))="","",OFFSET('Sanitation Data'!$F$32,0,10*ROW('Sanitation Data'!F123)))</f>
        <v/>
      </c>
      <c r="CZ129" s="271" t="str">
        <f ca="true">+IF(OFFSET('Sanitation Data'!$G$28,0,10*ROW('Sanitation Data'!G123))="","",OFFSET('Sanitation Data'!$G$28,0,10*ROW('Sanitation Data'!G123)))</f>
        <v/>
      </c>
      <c r="DA129" s="271" t="str">
        <f ca="true">+IF(OFFSET('Sanitation Data'!$G$29,0,10*ROW('Sanitation Data'!G123))="","",OFFSET('Sanitation Data'!$G$29,0,10*ROW('Sanitation Data'!G123)))</f>
        <v/>
      </c>
      <c r="DB129" s="271" t="str">
        <f ca="true">+IF(OFFSET('Sanitation Data'!$G$30,0,10*ROW('Sanitation Data'!G123))="","",OFFSET('Sanitation Data'!$G$30,0,10*ROW('Sanitation Data'!G123)))</f>
        <v/>
      </c>
      <c r="DC129" s="271" t="str">
        <f ca="true">+IF(OFFSET('Sanitation Data'!$G$31,0,10*ROW('Sanitation Data'!G123))="","",OFFSET('Sanitation Data'!$G$31,0,10*ROW('Sanitation Data'!G123)))</f>
        <v/>
      </c>
      <c r="DD129" s="271" t="str">
        <f ca="true">+IF(OFFSET('Sanitation Data'!$G$32,0,10*ROW('Sanitation Data'!G123))="","",OFFSET('Sanitation Data'!$G$32,0,10*ROW('Sanitation Data'!G123)))</f>
        <v/>
      </c>
      <c r="DE129" s="271" t="str">
        <f ca="true">+IF(OFFSET('Sanitation Data'!$H$28,0,10*ROW('Sanitation Data'!H123))="","",OFFSET('Sanitation Data'!$H$28,0,10*ROW('Sanitation Data'!H123)))</f>
        <v/>
      </c>
      <c r="DF129" s="271" t="str">
        <f ca="true">+IF(OFFSET('Sanitation Data'!$H$29,0,10*ROW('Sanitation Data'!H123))="","",OFFSET('Sanitation Data'!$H$29,0,10*ROW('Sanitation Data'!H123)))</f>
        <v/>
      </c>
      <c r="DG129" s="271" t="str">
        <f ca="true">+IF(OFFSET('Sanitation Data'!$H$30,0,10*ROW('Sanitation Data'!H123))="","",OFFSET('Sanitation Data'!$H$30,0,10*ROW('Sanitation Data'!H123)))</f>
        <v/>
      </c>
      <c r="DH129" s="271" t="str">
        <f ca="true">+IF(OFFSET('Sanitation Data'!$H$31,0,10*ROW('Sanitation Data'!H123))="","",OFFSET('Sanitation Data'!$H$31,0,10*ROW('Sanitation Data'!H123)))</f>
        <v/>
      </c>
      <c r="DI129" s="271" t="str">
        <f ca="true">+IF(OFFSET('Sanitation Data'!$H$32,0,10*ROW('Sanitation Data'!H123))="","",OFFSET('Sanitation Data'!$H$32,0,10*ROW('Sanitation Data'!H123)))</f>
        <v/>
      </c>
      <c r="DJ129" s="271" t="str">
        <f ca="true">+IF(OFFSET('Sanitation Data'!$I$28,0,10*ROW('Sanitation Data'!I123))="","",OFFSET('Sanitation Data'!$I$28,0,10*ROW('Sanitation Data'!I123)))</f>
        <v/>
      </c>
      <c r="DK129" s="271" t="str">
        <f ca="true">+IF(OFFSET('Sanitation Data'!$I$29,0,10*ROW('Sanitation Data'!I123))="","",OFFSET('Sanitation Data'!$I$29,0,10*ROW('Sanitation Data'!I123)))</f>
        <v/>
      </c>
      <c r="DL129" s="271" t="str">
        <f ca="true">+IF(OFFSET('Sanitation Data'!$I$30,0,10*ROW('Sanitation Data'!I123))="","",OFFSET('Sanitation Data'!$I$30,0,10*ROW('Sanitation Data'!I123)))</f>
        <v/>
      </c>
      <c r="DM129" s="271" t="str">
        <f ca="true">+IF(OFFSET('Sanitation Data'!$I$31,0,10*ROW('Sanitation Data'!I123))="","",OFFSET('Sanitation Data'!$I$31,0,10*ROW('Sanitation Data'!I123)))</f>
        <v/>
      </c>
      <c r="DN129" s="271" t="str">
        <f ca="true">+IF(OFFSET('Sanitation Data'!$I$32,0,10*ROW('Sanitation Data'!I123))="","",OFFSET('Sanitation Data'!$I$32,0,10*ROW('Sanitation Data'!I123)))</f>
        <v/>
      </c>
      <c r="DO129" s="271" t="str">
        <f ca="true">+IF(OFFSET('Hygiene Data'!$D$11,0,10*ROW('Hygiene Data'!D123))="","",OFFSET('Hygiene Data'!$D$11,0,10*ROW('Hygiene Data'!D123)))</f>
        <v/>
      </c>
      <c r="DP129" s="271" t="str">
        <f ca="true">+IF(OFFSET('Hygiene Data'!$D$12,0,10*ROW('Hygiene Data'!D123))="","",OFFSET('Hygiene Data'!$D$12,0,10*ROW('Hygiene Data'!D123)))</f>
        <v/>
      </c>
      <c r="DQ129" s="271" t="str">
        <f ca="true">+IF(OFFSET('Hygiene Data'!$D$13,0,10*ROW('Hygiene Data'!D123))="","",OFFSET('Hygiene Data'!$D$13,0,10*ROW('Hygiene Data'!D123)))</f>
        <v/>
      </c>
      <c r="DR129" s="271" t="str">
        <f ca="true">+IF(OFFSET('Hygiene Data'!$E$11,0,10*ROW('Hygiene Data'!E123))="","",OFFSET('Hygiene Data'!$E$11,0,10*ROW('Hygiene Data'!E123)))</f>
        <v/>
      </c>
      <c r="DS129" s="271" t="str">
        <f ca="true">+IF(OFFSET('Hygiene Data'!$E$12,0,10*ROW('Hygiene Data'!E123))="","",OFFSET('Hygiene Data'!$E$12,0,10*ROW('Hygiene Data'!E123)))</f>
        <v/>
      </c>
      <c r="DT129" s="271" t="str">
        <f ca="true">+IF(OFFSET('Hygiene Data'!$E$13,0,10*ROW('Hygiene Data'!E123))="","",OFFSET('Hygiene Data'!$E$13,0,10*ROW('Hygiene Data'!E123)))</f>
        <v/>
      </c>
      <c r="DU129" s="271" t="str">
        <f ca="true">+IF(OFFSET('Hygiene Data'!$F$11,0,10*ROW('Hygiene Data'!F123))="","",OFFSET('Hygiene Data'!$F$11,0,10*ROW('Hygiene Data'!F123)))</f>
        <v/>
      </c>
      <c r="DV129" s="271" t="str">
        <f ca="true">+IF(OFFSET('Hygiene Data'!$F$12,0,10*ROW('Hygiene Data'!F123))="","",OFFSET('Hygiene Data'!$F$12,0,10*ROW('Hygiene Data'!F123)))</f>
        <v/>
      </c>
      <c r="DW129" s="271" t="str">
        <f ca="true">+IF(OFFSET('Hygiene Data'!$F$13,0,10*ROW('Hygiene Data'!F123))="","",OFFSET('Hygiene Data'!$F$13,0,10*ROW('Hygiene Data'!F123)))</f>
        <v/>
      </c>
      <c r="DX129" s="271" t="str">
        <f ca="true">+IF(OFFSET('Hygiene Data'!$G$11,0,10*ROW('Hygiene Data'!G123))="","",OFFSET('Hygiene Data'!$G$11,0,10*ROW('Hygiene Data'!G123)))</f>
        <v/>
      </c>
      <c r="DY129" s="271" t="str">
        <f ca="true">+IF(OFFSET('Hygiene Data'!$G$12,0,10*ROW('Hygiene Data'!G123))="","",OFFSET('Hygiene Data'!$G$12,0,10*ROW('Hygiene Data'!G123)))</f>
        <v/>
      </c>
      <c r="DZ129" s="271" t="str">
        <f ca="true">+IF(OFFSET('Hygiene Data'!$G$13,0,10*ROW('Hygiene Data'!G123))="","",OFFSET('Hygiene Data'!$G$13,0,10*ROW('Hygiene Data'!G123)))</f>
        <v/>
      </c>
      <c r="EA129" s="271" t="str">
        <f ca="true">+IF(OFFSET('Hygiene Data'!$H$11,0,10*ROW('Hygiene Data'!H123))="","",OFFSET('Hygiene Data'!$H$11,0,10*ROW('Hygiene Data'!H123)))</f>
        <v/>
      </c>
      <c r="EB129" s="271" t="str">
        <f ca="true">+IF(OFFSET('Hygiene Data'!$H$12,0,10*ROW('Hygiene Data'!H123))="","",OFFSET('Hygiene Data'!$H$12,0,10*ROW('Hygiene Data'!H123)))</f>
        <v/>
      </c>
      <c r="EC129" s="271" t="str">
        <f ca="true">+IF(OFFSET('Hygiene Data'!$H$13,0,10*ROW('Hygiene Data'!H123))="","",OFFSET('Hygiene Data'!$H$13,0,10*ROW('Hygiene Data'!H123)))</f>
        <v/>
      </c>
      <c r="ED129" s="271" t="str">
        <f ca="true">+IF(OFFSET('Hygiene Data'!$I$11,0,10*ROW('Hygiene Data'!I123))="","",OFFSET('Hygiene Data'!$I$11,0,10*ROW('Hygiene Data'!I123)))</f>
        <v/>
      </c>
      <c r="EE129" s="271" t="str">
        <f ca="true">+IF(OFFSET('Hygiene Data'!$I$12,0,10*ROW('Hygiene Data'!I123))="","",OFFSET('Hygiene Data'!$I$12,0,10*ROW('Hygiene Data'!I123)))</f>
        <v/>
      </c>
      <c r="EF129" s="271" t="str">
        <f ca="true">+IF(OFFSET('Hygiene Data'!$I$13,0,10*ROW('Hygiene Data'!I123))="","",OFFSET('Hygiene Data'!$I$13,0,10*ROW('Hygiene Data'!I123)))</f>
        <v/>
      </c>
    </row>
    <row xmlns:x14ac="http://schemas.microsoft.com/office/spreadsheetml/2009/9/ac" r="130" x14ac:dyDescent="0.2">
      <c r="A130" s="35" t="str">
        <f ca="true">+IF(OFFSET('Water Data'!$B$2,0,10*ROW('Water Data'!E124))="","",OFFSET('Water Data'!$B$2,0,10*ROW('Water Data'!E124)))</f>
        <v/>
      </c>
      <c r="B130" s="35" t="str">
        <f ca="true">+IF(OFFSET('Water Data'!$C$2,0,10*ROW('Water Data'!F124))="","",OFFSET('Water Data'!$C$2,0,10*ROW('Water Data'!F124)))</f>
        <v/>
      </c>
      <c r="C130" s="327" t="str">
        <f t="shared" ca="true" si="1"/>
        <v/>
      </c>
      <c r="D130" s="91"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1"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1"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1"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1"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1"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1"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1"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1"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1"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1"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1"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1"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1"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1"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1"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1"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1"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2"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2"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2"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2"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2"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2"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2"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2"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2"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2"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2"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2"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2"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2"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2"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2"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2"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2"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2"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2"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2"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2"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2"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2"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2"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2"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2"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2"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2"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2"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3"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3"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3"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3"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3"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3"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3"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3"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3"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3"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3"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3"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3"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3"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3"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3"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3"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3"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1"/>
      <c r="BS130" s="271" t="str">
        <f ca="true">+IF(OFFSET('Water Data'!$D$27,0,10*ROW('Water Data'!D124))="","",OFFSET('Water Data'!$D$27,0,10*ROW('Water Data'!D124)))</f>
        <v/>
      </c>
      <c r="BT130" s="271" t="str">
        <f ca="true">+IF(OFFSET('Water Data'!$D$28,0,10*ROW('Water Data'!D124))="","",OFFSET('Water Data'!$D$28,0,10*ROW('Water Data'!D124)))</f>
        <v/>
      </c>
      <c r="BU130" s="271" t="str">
        <f ca="true">+IF(OFFSET('Water Data'!$D$29,0,10*ROW('Water Data'!D124))="","",OFFSET('Water Data'!$D$29,0,10*ROW('Water Data'!D124)))</f>
        <v/>
      </c>
      <c r="BV130" s="271" t="str">
        <f ca="true">+IF(OFFSET('Water Data'!$E$27,0,10*ROW('Water Data'!E124))="","",OFFSET('Water Data'!$E$27,0,10*ROW('Water Data'!E124)))</f>
        <v/>
      </c>
      <c r="BW130" s="271" t="str">
        <f ca="true">+IF(OFFSET('Water Data'!$E$28,0,10*ROW('Water Data'!E124))="","",OFFSET('Water Data'!$E$28,0,10*ROW('Water Data'!E124)))</f>
        <v/>
      </c>
      <c r="BX130" s="271" t="str">
        <f ca="true">+IF(OFFSET('Water Data'!$E$29,0,10*ROW('Water Data'!E124))="","",OFFSET('Water Data'!$E$29,0,10*ROW('Water Data'!E124)))</f>
        <v/>
      </c>
      <c r="BY130" s="271" t="str">
        <f ca="true">+IF(OFFSET('Water Data'!$F$27,0,10*ROW('Water Data'!F124))="","",OFFSET('Water Data'!$F$27,0,10*ROW('Water Data'!F124)))</f>
        <v/>
      </c>
      <c r="BZ130" s="271" t="str">
        <f ca="true">+IF(OFFSET('Water Data'!$F$28,0,10*ROW('Water Data'!F124))="","",OFFSET('Water Data'!$F$28,0,10*ROW('Water Data'!F124)))</f>
        <v/>
      </c>
      <c r="CA130" s="271" t="str">
        <f ca="true">+IF(OFFSET('Water Data'!$F$29,0,10*ROW('Water Data'!F124))="","",OFFSET('Water Data'!$F$29,0,10*ROW('Water Data'!F124)))</f>
        <v/>
      </c>
      <c r="CB130" s="271" t="str">
        <f ca="true">+IF(OFFSET('Water Data'!$G$27,0,10*ROW('Water Data'!G124))="","",OFFSET('Water Data'!$G$27,0,10*ROW('Water Data'!G124)))</f>
        <v/>
      </c>
      <c r="CC130" s="271" t="str">
        <f ca="true">+IF(OFFSET('Water Data'!$G$28,0,10*ROW('Water Data'!G124))="","",OFFSET('Water Data'!$G$28,0,10*ROW('Water Data'!G124)))</f>
        <v/>
      </c>
      <c r="CD130" s="271" t="str">
        <f ca="true">+IF(OFFSET('Water Data'!$G$29,0,10*ROW('Water Data'!G124))="","",OFFSET('Water Data'!$G$29,0,10*ROW('Water Data'!G124)))</f>
        <v/>
      </c>
      <c r="CE130" s="271" t="str">
        <f ca="true">+IF(OFFSET('Water Data'!$H$27,0,10*ROW('Water Data'!H124))="","",OFFSET('Water Data'!$H$27,0,10*ROW('Water Data'!H124)))</f>
        <v/>
      </c>
      <c r="CF130" s="271" t="str">
        <f ca="true">+IF(OFFSET('Water Data'!$H$28,0,10*ROW('Water Data'!H124))="","",OFFSET('Water Data'!$H$28,0,10*ROW('Water Data'!H124)))</f>
        <v/>
      </c>
      <c r="CG130" s="271" t="str">
        <f ca="true">+IF(OFFSET('Water Data'!$H$29,0,10*ROW('Water Data'!H124))="","",OFFSET('Water Data'!$H$29,0,10*ROW('Water Data'!H124)))</f>
        <v/>
      </c>
      <c r="CH130" s="271" t="str">
        <f ca="true">+IF(OFFSET('Water Data'!$I$27,0,10*ROW('Water Data'!I124))="","",OFFSET('Water Data'!$I$27,0,10*ROW('Water Data'!I124)))</f>
        <v/>
      </c>
      <c r="CI130" s="271" t="str">
        <f ca="true">+IF(OFFSET('Water Data'!$I$28,0,10*ROW('Water Data'!I124))="","",OFFSET('Water Data'!$I$28,0,10*ROW('Water Data'!I124)))</f>
        <v/>
      </c>
      <c r="CJ130" s="271" t="str">
        <f ca="true">+IF(OFFSET('Water Data'!$I$29,0,10*ROW('Water Data'!I124))="","",OFFSET('Water Data'!$I$29,0,10*ROW('Water Data'!I124)))</f>
        <v/>
      </c>
      <c r="CK130" s="271" t="str">
        <f ca="true">+IF(OFFSET('Sanitation Data'!$D$28,0,10*ROW('Sanitation Data'!D124))="","",OFFSET('Sanitation Data'!$D$28,0,10*ROW('Sanitation Data'!D124)))</f>
        <v/>
      </c>
      <c r="CL130" s="271" t="str">
        <f ca="true">+IF(OFFSET('Sanitation Data'!$D$29,0,10*ROW('Sanitation Data'!D124))="","",OFFSET('Sanitation Data'!$D$29,0,10*ROW('Sanitation Data'!D124)))</f>
        <v/>
      </c>
      <c r="CM130" s="271" t="str">
        <f ca="true">+IF(OFFSET('Sanitation Data'!$D$30,0,10*ROW('Sanitation Data'!D124))="","",OFFSET('Sanitation Data'!$D$30,0,10*ROW('Sanitation Data'!D124)))</f>
        <v/>
      </c>
      <c r="CN130" s="271" t="str">
        <f ca="true">+IF(OFFSET('Sanitation Data'!$D$31,0,10*ROW('Sanitation Data'!D124))="","",OFFSET('Sanitation Data'!$D$31,0,10*ROW('Sanitation Data'!D124)))</f>
        <v/>
      </c>
      <c r="CO130" s="271" t="str">
        <f ca="true">+IF(OFFSET('Sanitation Data'!$D$32,0,10*ROW('Sanitation Data'!D124))="","",OFFSET('Sanitation Data'!$D$32,0,10*ROW('Sanitation Data'!D124)))</f>
        <v/>
      </c>
      <c r="CP130" s="271" t="str">
        <f ca="true">+IF(OFFSET('Sanitation Data'!$E$28,0,10*ROW('Sanitation Data'!E124))="","",OFFSET('Sanitation Data'!$E$28,0,10*ROW('Sanitation Data'!E124)))</f>
        <v/>
      </c>
      <c r="CQ130" s="271" t="str">
        <f ca="true">+IF(OFFSET('Sanitation Data'!$E$29,0,10*ROW('Sanitation Data'!E124))="","",OFFSET('Sanitation Data'!$E$29,0,10*ROW('Sanitation Data'!E124)))</f>
        <v/>
      </c>
      <c r="CR130" s="271" t="str">
        <f ca="true">+IF(OFFSET('Sanitation Data'!$E$30,0,10*ROW('Sanitation Data'!E124))="","",OFFSET('Sanitation Data'!$E$30,0,10*ROW('Sanitation Data'!E124)))</f>
        <v/>
      </c>
      <c r="CS130" s="271" t="str">
        <f ca="true">+IF(OFFSET('Sanitation Data'!$E$31,0,10*ROW('Sanitation Data'!E124))="","",OFFSET('Sanitation Data'!$E$31,0,10*ROW('Sanitation Data'!E124)))</f>
        <v/>
      </c>
      <c r="CT130" s="271" t="str">
        <f ca="true">+IF(OFFSET('Sanitation Data'!$E$32,0,10*ROW('Sanitation Data'!E124))="","",OFFSET('Sanitation Data'!$E$32,0,10*ROW('Sanitation Data'!E124)))</f>
        <v/>
      </c>
      <c r="CU130" s="271" t="str">
        <f ca="true">+IF(OFFSET('Sanitation Data'!$F$28,0,10*ROW('Sanitation Data'!F124))="","",OFFSET('Sanitation Data'!$F$28,0,10*ROW('Sanitation Data'!F124)))</f>
        <v/>
      </c>
      <c r="CV130" s="271" t="str">
        <f ca="true">+IF(OFFSET('Sanitation Data'!$F$29,0,10*ROW('Sanitation Data'!F124))="","",OFFSET('Sanitation Data'!$F$29,0,10*ROW('Sanitation Data'!F124)))</f>
        <v/>
      </c>
      <c r="CW130" s="271" t="str">
        <f ca="true">+IF(OFFSET('Sanitation Data'!$F$30,0,10*ROW('Sanitation Data'!F124))="","",OFFSET('Sanitation Data'!$F$30,0,10*ROW('Sanitation Data'!F124)))</f>
        <v/>
      </c>
      <c r="CX130" s="271" t="str">
        <f ca="true">+IF(OFFSET('Sanitation Data'!$F$31,0,10*ROW('Sanitation Data'!F124))="","",OFFSET('Sanitation Data'!$F$31,0,10*ROW('Sanitation Data'!F124)))</f>
        <v/>
      </c>
      <c r="CY130" s="271" t="str">
        <f ca="true">+IF(OFFSET('Sanitation Data'!$F$32,0,10*ROW('Sanitation Data'!F124))="","",OFFSET('Sanitation Data'!$F$32,0,10*ROW('Sanitation Data'!F124)))</f>
        <v/>
      </c>
      <c r="CZ130" s="271" t="str">
        <f ca="true">+IF(OFFSET('Sanitation Data'!$G$28,0,10*ROW('Sanitation Data'!G124))="","",OFFSET('Sanitation Data'!$G$28,0,10*ROW('Sanitation Data'!G124)))</f>
        <v/>
      </c>
      <c r="DA130" s="271" t="str">
        <f ca="true">+IF(OFFSET('Sanitation Data'!$G$29,0,10*ROW('Sanitation Data'!G124))="","",OFFSET('Sanitation Data'!$G$29,0,10*ROW('Sanitation Data'!G124)))</f>
        <v/>
      </c>
      <c r="DB130" s="271" t="str">
        <f ca="true">+IF(OFFSET('Sanitation Data'!$G$30,0,10*ROW('Sanitation Data'!G124))="","",OFFSET('Sanitation Data'!$G$30,0,10*ROW('Sanitation Data'!G124)))</f>
        <v/>
      </c>
      <c r="DC130" s="271" t="str">
        <f ca="true">+IF(OFFSET('Sanitation Data'!$G$31,0,10*ROW('Sanitation Data'!G124))="","",OFFSET('Sanitation Data'!$G$31,0,10*ROW('Sanitation Data'!G124)))</f>
        <v/>
      </c>
      <c r="DD130" s="271" t="str">
        <f ca="true">+IF(OFFSET('Sanitation Data'!$G$32,0,10*ROW('Sanitation Data'!G124))="","",OFFSET('Sanitation Data'!$G$32,0,10*ROW('Sanitation Data'!G124)))</f>
        <v/>
      </c>
      <c r="DE130" s="271" t="str">
        <f ca="true">+IF(OFFSET('Sanitation Data'!$H$28,0,10*ROW('Sanitation Data'!H124))="","",OFFSET('Sanitation Data'!$H$28,0,10*ROW('Sanitation Data'!H124)))</f>
        <v/>
      </c>
      <c r="DF130" s="271" t="str">
        <f ca="true">+IF(OFFSET('Sanitation Data'!$H$29,0,10*ROW('Sanitation Data'!H124))="","",OFFSET('Sanitation Data'!$H$29,0,10*ROW('Sanitation Data'!H124)))</f>
        <v/>
      </c>
      <c r="DG130" s="271" t="str">
        <f ca="true">+IF(OFFSET('Sanitation Data'!$H$30,0,10*ROW('Sanitation Data'!H124))="","",OFFSET('Sanitation Data'!$H$30,0,10*ROW('Sanitation Data'!H124)))</f>
        <v/>
      </c>
      <c r="DH130" s="271" t="str">
        <f ca="true">+IF(OFFSET('Sanitation Data'!$H$31,0,10*ROW('Sanitation Data'!H124))="","",OFFSET('Sanitation Data'!$H$31,0,10*ROW('Sanitation Data'!H124)))</f>
        <v/>
      </c>
      <c r="DI130" s="271" t="str">
        <f ca="true">+IF(OFFSET('Sanitation Data'!$H$32,0,10*ROW('Sanitation Data'!H124))="","",OFFSET('Sanitation Data'!$H$32,0,10*ROW('Sanitation Data'!H124)))</f>
        <v/>
      </c>
      <c r="DJ130" s="271" t="str">
        <f ca="true">+IF(OFFSET('Sanitation Data'!$I$28,0,10*ROW('Sanitation Data'!I124))="","",OFFSET('Sanitation Data'!$I$28,0,10*ROW('Sanitation Data'!I124)))</f>
        <v/>
      </c>
      <c r="DK130" s="271" t="str">
        <f ca="true">+IF(OFFSET('Sanitation Data'!$I$29,0,10*ROW('Sanitation Data'!I124))="","",OFFSET('Sanitation Data'!$I$29,0,10*ROW('Sanitation Data'!I124)))</f>
        <v/>
      </c>
      <c r="DL130" s="271" t="str">
        <f ca="true">+IF(OFFSET('Sanitation Data'!$I$30,0,10*ROW('Sanitation Data'!I124))="","",OFFSET('Sanitation Data'!$I$30,0,10*ROW('Sanitation Data'!I124)))</f>
        <v/>
      </c>
      <c r="DM130" s="271" t="str">
        <f ca="true">+IF(OFFSET('Sanitation Data'!$I$31,0,10*ROW('Sanitation Data'!I124))="","",OFFSET('Sanitation Data'!$I$31,0,10*ROW('Sanitation Data'!I124)))</f>
        <v/>
      </c>
      <c r="DN130" s="271" t="str">
        <f ca="true">+IF(OFFSET('Sanitation Data'!$I$32,0,10*ROW('Sanitation Data'!I124))="","",OFFSET('Sanitation Data'!$I$32,0,10*ROW('Sanitation Data'!I124)))</f>
        <v/>
      </c>
      <c r="DO130" s="271" t="str">
        <f ca="true">+IF(OFFSET('Hygiene Data'!$D$11,0,10*ROW('Hygiene Data'!D124))="","",OFFSET('Hygiene Data'!$D$11,0,10*ROW('Hygiene Data'!D124)))</f>
        <v/>
      </c>
      <c r="DP130" s="271" t="str">
        <f ca="true">+IF(OFFSET('Hygiene Data'!$D$12,0,10*ROW('Hygiene Data'!D124))="","",OFFSET('Hygiene Data'!$D$12,0,10*ROW('Hygiene Data'!D124)))</f>
        <v/>
      </c>
      <c r="DQ130" s="271" t="str">
        <f ca="true">+IF(OFFSET('Hygiene Data'!$D$13,0,10*ROW('Hygiene Data'!D124))="","",OFFSET('Hygiene Data'!$D$13,0,10*ROW('Hygiene Data'!D124)))</f>
        <v/>
      </c>
      <c r="DR130" s="271" t="str">
        <f ca="true">+IF(OFFSET('Hygiene Data'!$E$11,0,10*ROW('Hygiene Data'!E124))="","",OFFSET('Hygiene Data'!$E$11,0,10*ROW('Hygiene Data'!E124)))</f>
        <v/>
      </c>
      <c r="DS130" s="271" t="str">
        <f ca="true">+IF(OFFSET('Hygiene Data'!$E$12,0,10*ROW('Hygiene Data'!E124))="","",OFFSET('Hygiene Data'!$E$12,0,10*ROW('Hygiene Data'!E124)))</f>
        <v/>
      </c>
      <c r="DT130" s="271" t="str">
        <f ca="true">+IF(OFFSET('Hygiene Data'!$E$13,0,10*ROW('Hygiene Data'!E124))="","",OFFSET('Hygiene Data'!$E$13,0,10*ROW('Hygiene Data'!E124)))</f>
        <v/>
      </c>
      <c r="DU130" s="271" t="str">
        <f ca="true">+IF(OFFSET('Hygiene Data'!$F$11,0,10*ROW('Hygiene Data'!F124))="","",OFFSET('Hygiene Data'!$F$11,0,10*ROW('Hygiene Data'!F124)))</f>
        <v/>
      </c>
      <c r="DV130" s="271" t="str">
        <f ca="true">+IF(OFFSET('Hygiene Data'!$F$12,0,10*ROW('Hygiene Data'!F124))="","",OFFSET('Hygiene Data'!$F$12,0,10*ROW('Hygiene Data'!F124)))</f>
        <v/>
      </c>
      <c r="DW130" s="271" t="str">
        <f ca="true">+IF(OFFSET('Hygiene Data'!$F$13,0,10*ROW('Hygiene Data'!F124))="","",OFFSET('Hygiene Data'!$F$13,0,10*ROW('Hygiene Data'!F124)))</f>
        <v/>
      </c>
      <c r="DX130" s="271" t="str">
        <f ca="true">+IF(OFFSET('Hygiene Data'!$G$11,0,10*ROW('Hygiene Data'!G124))="","",OFFSET('Hygiene Data'!$G$11,0,10*ROW('Hygiene Data'!G124)))</f>
        <v/>
      </c>
      <c r="DY130" s="271" t="str">
        <f ca="true">+IF(OFFSET('Hygiene Data'!$G$12,0,10*ROW('Hygiene Data'!G124))="","",OFFSET('Hygiene Data'!$G$12,0,10*ROW('Hygiene Data'!G124)))</f>
        <v/>
      </c>
      <c r="DZ130" s="271" t="str">
        <f ca="true">+IF(OFFSET('Hygiene Data'!$G$13,0,10*ROW('Hygiene Data'!G124))="","",OFFSET('Hygiene Data'!$G$13,0,10*ROW('Hygiene Data'!G124)))</f>
        <v/>
      </c>
      <c r="EA130" s="271" t="str">
        <f ca="true">+IF(OFFSET('Hygiene Data'!$H$11,0,10*ROW('Hygiene Data'!H124))="","",OFFSET('Hygiene Data'!$H$11,0,10*ROW('Hygiene Data'!H124)))</f>
        <v/>
      </c>
      <c r="EB130" s="271" t="str">
        <f ca="true">+IF(OFFSET('Hygiene Data'!$H$12,0,10*ROW('Hygiene Data'!H124))="","",OFFSET('Hygiene Data'!$H$12,0,10*ROW('Hygiene Data'!H124)))</f>
        <v/>
      </c>
      <c r="EC130" s="271" t="str">
        <f ca="true">+IF(OFFSET('Hygiene Data'!$H$13,0,10*ROW('Hygiene Data'!H124))="","",OFFSET('Hygiene Data'!$H$13,0,10*ROW('Hygiene Data'!H124)))</f>
        <v/>
      </c>
      <c r="ED130" s="271" t="str">
        <f ca="true">+IF(OFFSET('Hygiene Data'!$I$11,0,10*ROW('Hygiene Data'!I124))="","",OFFSET('Hygiene Data'!$I$11,0,10*ROW('Hygiene Data'!I124)))</f>
        <v/>
      </c>
      <c r="EE130" s="271" t="str">
        <f ca="true">+IF(OFFSET('Hygiene Data'!$I$12,0,10*ROW('Hygiene Data'!I124))="","",OFFSET('Hygiene Data'!$I$12,0,10*ROW('Hygiene Data'!I124)))</f>
        <v/>
      </c>
      <c r="EF130" s="271" t="str">
        <f ca="true">+IF(OFFSET('Hygiene Data'!$I$13,0,10*ROW('Hygiene Data'!I124))="","",OFFSET('Hygiene Data'!$I$13,0,10*ROW('Hygiene Data'!I124)))</f>
        <v/>
      </c>
    </row>
    <row xmlns:x14ac="http://schemas.microsoft.com/office/spreadsheetml/2009/9/ac" r="131" x14ac:dyDescent="0.2">
      <c r="A131" s="35" t="str">
        <f ca="true">+IF(OFFSET('Water Data'!$B$2,0,10*ROW('Water Data'!E125))="","",OFFSET('Water Data'!$B$2,0,10*ROW('Water Data'!E125)))</f>
        <v/>
      </c>
      <c r="B131" s="35" t="str">
        <f ca="true">+IF(OFFSET('Water Data'!$C$2,0,10*ROW('Water Data'!F125))="","",OFFSET('Water Data'!$C$2,0,10*ROW('Water Data'!F125)))</f>
        <v/>
      </c>
      <c r="C131" s="327" t="str">
        <f t="shared" ca="true" si="1"/>
        <v/>
      </c>
      <c r="D131" s="91"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1"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1"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1"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1"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1"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1"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1"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1"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1"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1"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1"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1"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1"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1"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1"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1"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1"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2"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2"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2"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2"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2"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2"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2"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2"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2"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2"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2"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2"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2"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2"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2"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2"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2"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2"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2"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2"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2"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2"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2"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2"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2"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2"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2"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2"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2"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2"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3"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3"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3"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3"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3"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3"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3"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3"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3"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3"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3"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3"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3"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3"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3"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3"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3"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3"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1"/>
      <c r="BS131" s="271" t="str">
        <f ca="true">+IF(OFFSET('Water Data'!$D$27,0,10*ROW('Water Data'!D125))="","",OFFSET('Water Data'!$D$27,0,10*ROW('Water Data'!D125)))</f>
        <v/>
      </c>
      <c r="BT131" s="271" t="str">
        <f ca="true">+IF(OFFSET('Water Data'!$D$28,0,10*ROW('Water Data'!D125))="","",OFFSET('Water Data'!$D$28,0,10*ROW('Water Data'!D125)))</f>
        <v/>
      </c>
      <c r="BU131" s="271" t="str">
        <f ca="true">+IF(OFFSET('Water Data'!$D$29,0,10*ROW('Water Data'!D125))="","",OFFSET('Water Data'!$D$29,0,10*ROW('Water Data'!D125)))</f>
        <v/>
      </c>
      <c r="BV131" s="271" t="str">
        <f ca="true">+IF(OFFSET('Water Data'!$E$27,0,10*ROW('Water Data'!E125))="","",OFFSET('Water Data'!$E$27,0,10*ROW('Water Data'!E125)))</f>
        <v/>
      </c>
      <c r="BW131" s="271" t="str">
        <f ca="true">+IF(OFFSET('Water Data'!$E$28,0,10*ROW('Water Data'!E125))="","",OFFSET('Water Data'!$E$28,0,10*ROW('Water Data'!E125)))</f>
        <v/>
      </c>
      <c r="BX131" s="271" t="str">
        <f ca="true">+IF(OFFSET('Water Data'!$E$29,0,10*ROW('Water Data'!E125))="","",OFFSET('Water Data'!$E$29,0,10*ROW('Water Data'!E125)))</f>
        <v/>
      </c>
      <c r="BY131" s="271" t="str">
        <f ca="true">+IF(OFFSET('Water Data'!$F$27,0,10*ROW('Water Data'!F125))="","",OFFSET('Water Data'!$F$27,0,10*ROW('Water Data'!F125)))</f>
        <v/>
      </c>
      <c r="BZ131" s="271" t="str">
        <f ca="true">+IF(OFFSET('Water Data'!$F$28,0,10*ROW('Water Data'!F125))="","",OFFSET('Water Data'!$F$28,0,10*ROW('Water Data'!F125)))</f>
        <v/>
      </c>
      <c r="CA131" s="271" t="str">
        <f ca="true">+IF(OFFSET('Water Data'!$F$29,0,10*ROW('Water Data'!F125))="","",OFFSET('Water Data'!$F$29,0,10*ROW('Water Data'!F125)))</f>
        <v/>
      </c>
      <c r="CB131" s="271" t="str">
        <f ca="true">+IF(OFFSET('Water Data'!$G$27,0,10*ROW('Water Data'!G125))="","",OFFSET('Water Data'!$G$27,0,10*ROW('Water Data'!G125)))</f>
        <v/>
      </c>
      <c r="CC131" s="271" t="str">
        <f ca="true">+IF(OFFSET('Water Data'!$G$28,0,10*ROW('Water Data'!G125))="","",OFFSET('Water Data'!$G$28,0,10*ROW('Water Data'!G125)))</f>
        <v/>
      </c>
      <c r="CD131" s="271" t="str">
        <f ca="true">+IF(OFFSET('Water Data'!$G$29,0,10*ROW('Water Data'!G125))="","",OFFSET('Water Data'!$G$29,0,10*ROW('Water Data'!G125)))</f>
        <v/>
      </c>
      <c r="CE131" s="271" t="str">
        <f ca="true">+IF(OFFSET('Water Data'!$H$27,0,10*ROW('Water Data'!H125))="","",OFFSET('Water Data'!$H$27,0,10*ROW('Water Data'!H125)))</f>
        <v/>
      </c>
      <c r="CF131" s="271" t="str">
        <f ca="true">+IF(OFFSET('Water Data'!$H$28,0,10*ROW('Water Data'!H125))="","",OFFSET('Water Data'!$H$28,0,10*ROW('Water Data'!H125)))</f>
        <v/>
      </c>
      <c r="CG131" s="271" t="str">
        <f ca="true">+IF(OFFSET('Water Data'!$H$29,0,10*ROW('Water Data'!H125))="","",OFFSET('Water Data'!$H$29,0,10*ROW('Water Data'!H125)))</f>
        <v/>
      </c>
      <c r="CH131" s="271" t="str">
        <f ca="true">+IF(OFFSET('Water Data'!$I$27,0,10*ROW('Water Data'!I125))="","",OFFSET('Water Data'!$I$27,0,10*ROW('Water Data'!I125)))</f>
        <v/>
      </c>
      <c r="CI131" s="271" t="str">
        <f ca="true">+IF(OFFSET('Water Data'!$I$28,0,10*ROW('Water Data'!I125))="","",OFFSET('Water Data'!$I$28,0,10*ROW('Water Data'!I125)))</f>
        <v/>
      </c>
      <c r="CJ131" s="271" t="str">
        <f ca="true">+IF(OFFSET('Water Data'!$I$29,0,10*ROW('Water Data'!I125))="","",OFFSET('Water Data'!$I$29,0,10*ROW('Water Data'!I125)))</f>
        <v/>
      </c>
      <c r="CK131" s="271" t="str">
        <f ca="true">+IF(OFFSET('Sanitation Data'!$D$28,0,10*ROW('Sanitation Data'!D125))="","",OFFSET('Sanitation Data'!$D$28,0,10*ROW('Sanitation Data'!D125)))</f>
        <v/>
      </c>
      <c r="CL131" s="271" t="str">
        <f ca="true">+IF(OFFSET('Sanitation Data'!$D$29,0,10*ROW('Sanitation Data'!D125))="","",OFFSET('Sanitation Data'!$D$29,0,10*ROW('Sanitation Data'!D125)))</f>
        <v/>
      </c>
      <c r="CM131" s="271" t="str">
        <f ca="true">+IF(OFFSET('Sanitation Data'!$D$30,0,10*ROW('Sanitation Data'!D125))="","",OFFSET('Sanitation Data'!$D$30,0,10*ROW('Sanitation Data'!D125)))</f>
        <v/>
      </c>
      <c r="CN131" s="271" t="str">
        <f ca="true">+IF(OFFSET('Sanitation Data'!$D$31,0,10*ROW('Sanitation Data'!D125))="","",OFFSET('Sanitation Data'!$D$31,0,10*ROW('Sanitation Data'!D125)))</f>
        <v/>
      </c>
      <c r="CO131" s="271" t="str">
        <f ca="true">+IF(OFFSET('Sanitation Data'!$D$32,0,10*ROW('Sanitation Data'!D125))="","",OFFSET('Sanitation Data'!$D$32,0,10*ROW('Sanitation Data'!D125)))</f>
        <v/>
      </c>
      <c r="CP131" s="271" t="str">
        <f ca="true">+IF(OFFSET('Sanitation Data'!$E$28,0,10*ROW('Sanitation Data'!E125))="","",OFFSET('Sanitation Data'!$E$28,0,10*ROW('Sanitation Data'!E125)))</f>
        <v/>
      </c>
      <c r="CQ131" s="271" t="str">
        <f ca="true">+IF(OFFSET('Sanitation Data'!$E$29,0,10*ROW('Sanitation Data'!E125))="","",OFFSET('Sanitation Data'!$E$29,0,10*ROW('Sanitation Data'!E125)))</f>
        <v/>
      </c>
      <c r="CR131" s="271" t="str">
        <f ca="true">+IF(OFFSET('Sanitation Data'!$E$30,0,10*ROW('Sanitation Data'!E125))="","",OFFSET('Sanitation Data'!$E$30,0,10*ROW('Sanitation Data'!E125)))</f>
        <v/>
      </c>
      <c r="CS131" s="271" t="str">
        <f ca="true">+IF(OFFSET('Sanitation Data'!$E$31,0,10*ROW('Sanitation Data'!E125))="","",OFFSET('Sanitation Data'!$E$31,0,10*ROW('Sanitation Data'!E125)))</f>
        <v/>
      </c>
      <c r="CT131" s="271" t="str">
        <f ca="true">+IF(OFFSET('Sanitation Data'!$E$32,0,10*ROW('Sanitation Data'!E125))="","",OFFSET('Sanitation Data'!$E$32,0,10*ROW('Sanitation Data'!E125)))</f>
        <v/>
      </c>
      <c r="CU131" s="271" t="str">
        <f ca="true">+IF(OFFSET('Sanitation Data'!$F$28,0,10*ROW('Sanitation Data'!F125))="","",OFFSET('Sanitation Data'!$F$28,0,10*ROW('Sanitation Data'!F125)))</f>
        <v/>
      </c>
      <c r="CV131" s="271" t="str">
        <f ca="true">+IF(OFFSET('Sanitation Data'!$F$29,0,10*ROW('Sanitation Data'!F125))="","",OFFSET('Sanitation Data'!$F$29,0,10*ROW('Sanitation Data'!F125)))</f>
        <v/>
      </c>
      <c r="CW131" s="271" t="str">
        <f ca="true">+IF(OFFSET('Sanitation Data'!$F$30,0,10*ROW('Sanitation Data'!F125))="","",OFFSET('Sanitation Data'!$F$30,0,10*ROW('Sanitation Data'!F125)))</f>
        <v/>
      </c>
      <c r="CX131" s="271" t="str">
        <f ca="true">+IF(OFFSET('Sanitation Data'!$F$31,0,10*ROW('Sanitation Data'!F125))="","",OFFSET('Sanitation Data'!$F$31,0,10*ROW('Sanitation Data'!F125)))</f>
        <v/>
      </c>
      <c r="CY131" s="271" t="str">
        <f ca="true">+IF(OFFSET('Sanitation Data'!$F$32,0,10*ROW('Sanitation Data'!F125))="","",OFFSET('Sanitation Data'!$F$32,0,10*ROW('Sanitation Data'!F125)))</f>
        <v/>
      </c>
      <c r="CZ131" s="271" t="str">
        <f ca="true">+IF(OFFSET('Sanitation Data'!$G$28,0,10*ROW('Sanitation Data'!G125))="","",OFFSET('Sanitation Data'!$G$28,0,10*ROW('Sanitation Data'!G125)))</f>
        <v/>
      </c>
      <c r="DA131" s="271" t="str">
        <f ca="true">+IF(OFFSET('Sanitation Data'!$G$29,0,10*ROW('Sanitation Data'!G125))="","",OFFSET('Sanitation Data'!$G$29,0,10*ROW('Sanitation Data'!G125)))</f>
        <v/>
      </c>
      <c r="DB131" s="271" t="str">
        <f ca="true">+IF(OFFSET('Sanitation Data'!$G$30,0,10*ROW('Sanitation Data'!G125))="","",OFFSET('Sanitation Data'!$G$30,0,10*ROW('Sanitation Data'!G125)))</f>
        <v/>
      </c>
      <c r="DC131" s="271" t="str">
        <f ca="true">+IF(OFFSET('Sanitation Data'!$G$31,0,10*ROW('Sanitation Data'!G125))="","",OFFSET('Sanitation Data'!$G$31,0,10*ROW('Sanitation Data'!G125)))</f>
        <v/>
      </c>
      <c r="DD131" s="271" t="str">
        <f ca="true">+IF(OFFSET('Sanitation Data'!$G$32,0,10*ROW('Sanitation Data'!G125))="","",OFFSET('Sanitation Data'!$G$32,0,10*ROW('Sanitation Data'!G125)))</f>
        <v/>
      </c>
      <c r="DE131" s="271" t="str">
        <f ca="true">+IF(OFFSET('Sanitation Data'!$H$28,0,10*ROW('Sanitation Data'!H125))="","",OFFSET('Sanitation Data'!$H$28,0,10*ROW('Sanitation Data'!H125)))</f>
        <v/>
      </c>
      <c r="DF131" s="271" t="str">
        <f ca="true">+IF(OFFSET('Sanitation Data'!$H$29,0,10*ROW('Sanitation Data'!H125))="","",OFFSET('Sanitation Data'!$H$29,0,10*ROW('Sanitation Data'!H125)))</f>
        <v/>
      </c>
      <c r="DG131" s="271" t="str">
        <f ca="true">+IF(OFFSET('Sanitation Data'!$H$30,0,10*ROW('Sanitation Data'!H125))="","",OFFSET('Sanitation Data'!$H$30,0,10*ROW('Sanitation Data'!H125)))</f>
        <v/>
      </c>
      <c r="DH131" s="271" t="str">
        <f ca="true">+IF(OFFSET('Sanitation Data'!$H$31,0,10*ROW('Sanitation Data'!H125))="","",OFFSET('Sanitation Data'!$H$31,0,10*ROW('Sanitation Data'!H125)))</f>
        <v/>
      </c>
      <c r="DI131" s="271" t="str">
        <f ca="true">+IF(OFFSET('Sanitation Data'!$H$32,0,10*ROW('Sanitation Data'!H125))="","",OFFSET('Sanitation Data'!$H$32,0,10*ROW('Sanitation Data'!H125)))</f>
        <v/>
      </c>
      <c r="DJ131" s="271" t="str">
        <f ca="true">+IF(OFFSET('Sanitation Data'!$I$28,0,10*ROW('Sanitation Data'!I125))="","",OFFSET('Sanitation Data'!$I$28,0,10*ROW('Sanitation Data'!I125)))</f>
        <v/>
      </c>
      <c r="DK131" s="271" t="str">
        <f ca="true">+IF(OFFSET('Sanitation Data'!$I$29,0,10*ROW('Sanitation Data'!I125))="","",OFFSET('Sanitation Data'!$I$29,0,10*ROW('Sanitation Data'!I125)))</f>
        <v/>
      </c>
      <c r="DL131" s="271" t="str">
        <f ca="true">+IF(OFFSET('Sanitation Data'!$I$30,0,10*ROW('Sanitation Data'!I125))="","",OFFSET('Sanitation Data'!$I$30,0,10*ROW('Sanitation Data'!I125)))</f>
        <v/>
      </c>
      <c r="DM131" s="271" t="str">
        <f ca="true">+IF(OFFSET('Sanitation Data'!$I$31,0,10*ROW('Sanitation Data'!I125))="","",OFFSET('Sanitation Data'!$I$31,0,10*ROW('Sanitation Data'!I125)))</f>
        <v/>
      </c>
      <c r="DN131" s="271" t="str">
        <f ca="true">+IF(OFFSET('Sanitation Data'!$I$32,0,10*ROW('Sanitation Data'!I125))="","",OFFSET('Sanitation Data'!$I$32,0,10*ROW('Sanitation Data'!I125)))</f>
        <v/>
      </c>
      <c r="DO131" s="271" t="str">
        <f ca="true">+IF(OFFSET('Hygiene Data'!$D$11,0,10*ROW('Hygiene Data'!D125))="","",OFFSET('Hygiene Data'!$D$11,0,10*ROW('Hygiene Data'!D125)))</f>
        <v/>
      </c>
      <c r="DP131" s="271" t="str">
        <f ca="true">+IF(OFFSET('Hygiene Data'!$D$12,0,10*ROW('Hygiene Data'!D125))="","",OFFSET('Hygiene Data'!$D$12,0,10*ROW('Hygiene Data'!D125)))</f>
        <v/>
      </c>
      <c r="DQ131" s="271" t="str">
        <f ca="true">+IF(OFFSET('Hygiene Data'!$D$13,0,10*ROW('Hygiene Data'!D125))="","",OFFSET('Hygiene Data'!$D$13,0,10*ROW('Hygiene Data'!D125)))</f>
        <v/>
      </c>
      <c r="DR131" s="271" t="str">
        <f ca="true">+IF(OFFSET('Hygiene Data'!$E$11,0,10*ROW('Hygiene Data'!E125))="","",OFFSET('Hygiene Data'!$E$11,0,10*ROW('Hygiene Data'!E125)))</f>
        <v/>
      </c>
      <c r="DS131" s="271" t="str">
        <f ca="true">+IF(OFFSET('Hygiene Data'!$E$12,0,10*ROW('Hygiene Data'!E125))="","",OFFSET('Hygiene Data'!$E$12,0,10*ROW('Hygiene Data'!E125)))</f>
        <v/>
      </c>
      <c r="DT131" s="271" t="str">
        <f ca="true">+IF(OFFSET('Hygiene Data'!$E$13,0,10*ROW('Hygiene Data'!E125))="","",OFFSET('Hygiene Data'!$E$13,0,10*ROW('Hygiene Data'!E125)))</f>
        <v/>
      </c>
      <c r="DU131" s="271" t="str">
        <f ca="true">+IF(OFFSET('Hygiene Data'!$F$11,0,10*ROW('Hygiene Data'!F125))="","",OFFSET('Hygiene Data'!$F$11,0,10*ROW('Hygiene Data'!F125)))</f>
        <v/>
      </c>
      <c r="DV131" s="271" t="str">
        <f ca="true">+IF(OFFSET('Hygiene Data'!$F$12,0,10*ROW('Hygiene Data'!F125))="","",OFFSET('Hygiene Data'!$F$12,0,10*ROW('Hygiene Data'!F125)))</f>
        <v/>
      </c>
      <c r="DW131" s="271" t="str">
        <f ca="true">+IF(OFFSET('Hygiene Data'!$F$13,0,10*ROW('Hygiene Data'!F125))="","",OFFSET('Hygiene Data'!$F$13,0,10*ROW('Hygiene Data'!F125)))</f>
        <v/>
      </c>
      <c r="DX131" s="271" t="str">
        <f ca="true">+IF(OFFSET('Hygiene Data'!$G$11,0,10*ROW('Hygiene Data'!G125))="","",OFFSET('Hygiene Data'!$G$11,0,10*ROW('Hygiene Data'!G125)))</f>
        <v/>
      </c>
      <c r="DY131" s="271" t="str">
        <f ca="true">+IF(OFFSET('Hygiene Data'!$G$12,0,10*ROW('Hygiene Data'!G125))="","",OFFSET('Hygiene Data'!$G$12,0,10*ROW('Hygiene Data'!G125)))</f>
        <v/>
      </c>
      <c r="DZ131" s="271" t="str">
        <f ca="true">+IF(OFFSET('Hygiene Data'!$G$13,0,10*ROW('Hygiene Data'!G125))="","",OFFSET('Hygiene Data'!$G$13,0,10*ROW('Hygiene Data'!G125)))</f>
        <v/>
      </c>
      <c r="EA131" s="271" t="str">
        <f ca="true">+IF(OFFSET('Hygiene Data'!$H$11,0,10*ROW('Hygiene Data'!H125))="","",OFFSET('Hygiene Data'!$H$11,0,10*ROW('Hygiene Data'!H125)))</f>
        <v/>
      </c>
      <c r="EB131" s="271" t="str">
        <f ca="true">+IF(OFFSET('Hygiene Data'!$H$12,0,10*ROW('Hygiene Data'!H125))="","",OFFSET('Hygiene Data'!$H$12,0,10*ROW('Hygiene Data'!H125)))</f>
        <v/>
      </c>
      <c r="EC131" s="271" t="str">
        <f ca="true">+IF(OFFSET('Hygiene Data'!$H$13,0,10*ROW('Hygiene Data'!H125))="","",OFFSET('Hygiene Data'!$H$13,0,10*ROW('Hygiene Data'!H125)))</f>
        <v/>
      </c>
      <c r="ED131" s="271" t="str">
        <f ca="true">+IF(OFFSET('Hygiene Data'!$I$11,0,10*ROW('Hygiene Data'!I125))="","",OFFSET('Hygiene Data'!$I$11,0,10*ROW('Hygiene Data'!I125)))</f>
        <v/>
      </c>
      <c r="EE131" s="271" t="str">
        <f ca="true">+IF(OFFSET('Hygiene Data'!$I$12,0,10*ROW('Hygiene Data'!I125))="","",OFFSET('Hygiene Data'!$I$12,0,10*ROW('Hygiene Data'!I125)))</f>
        <v/>
      </c>
      <c r="EF131" s="271" t="str">
        <f ca="true">+IF(OFFSET('Hygiene Data'!$I$13,0,10*ROW('Hygiene Data'!I125))="","",OFFSET('Hygiene Data'!$I$13,0,10*ROW('Hygiene Data'!I125)))</f>
        <v/>
      </c>
    </row>
    <row xmlns:x14ac="http://schemas.microsoft.com/office/spreadsheetml/2009/9/ac" r="132" x14ac:dyDescent="0.2">
      <c r="A132" s="35" t="str">
        <f ca="true">+IF(OFFSET('Water Data'!$B$2,0,10*ROW('Water Data'!E126))="","",OFFSET('Water Data'!$B$2,0,10*ROW('Water Data'!E126)))</f>
        <v/>
      </c>
      <c r="B132" s="35" t="str">
        <f ca="true">+IF(OFFSET('Water Data'!$C$2,0,10*ROW('Water Data'!F126))="","",OFFSET('Water Data'!$C$2,0,10*ROW('Water Data'!F126)))</f>
        <v/>
      </c>
      <c r="C132" s="327" t="str">
        <f t="shared" ca="true" si="1"/>
        <v/>
      </c>
      <c r="D132" s="91"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1"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1"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1"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1"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1"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1"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1"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1"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1"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1"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1"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1"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1"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1"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1"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1"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1"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2"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2"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2"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2"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2"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2"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2"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2"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2"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2"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2"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2"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2"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2"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2"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2"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2"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2"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2"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2"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2"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2"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2"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2"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2"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2"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2"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2"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2"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2"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3"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3"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3"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3"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3"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3"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3"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3"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3"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3"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3"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3"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3"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3"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3"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3"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3"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3"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1"/>
      <c r="BS132" s="271" t="str">
        <f ca="true">+IF(OFFSET('Water Data'!$D$27,0,10*ROW('Water Data'!D126))="","",OFFSET('Water Data'!$D$27,0,10*ROW('Water Data'!D126)))</f>
        <v/>
      </c>
      <c r="BT132" s="271" t="str">
        <f ca="true">+IF(OFFSET('Water Data'!$D$28,0,10*ROW('Water Data'!D126))="","",OFFSET('Water Data'!$D$28,0,10*ROW('Water Data'!D126)))</f>
        <v/>
      </c>
      <c r="BU132" s="271" t="str">
        <f ca="true">+IF(OFFSET('Water Data'!$D$29,0,10*ROW('Water Data'!D126))="","",OFFSET('Water Data'!$D$29,0,10*ROW('Water Data'!D126)))</f>
        <v/>
      </c>
      <c r="BV132" s="271" t="str">
        <f ca="true">+IF(OFFSET('Water Data'!$E$27,0,10*ROW('Water Data'!E126))="","",OFFSET('Water Data'!$E$27,0,10*ROW('Water Data'!E126)))</f>
        <v/>
      </c>
      <c r="BW132" s="271" t="str">
        <f ca="true">+IF(OFFSET('Water Data'!$E$28,0,10*ROW('Water Data'!E126))="","",OFFSET('Water Data'!$E$28,0,10*ROW('Water Data'!E126)))</f>
        <v/>
      </c>
      <c r="BX132" s="271" t="str">
        <f ca="true">+IF(OFFSET('Water Data'!$E$29,0,10*ROW('Water Data'!E126))="","",OFFSET('Water Data'!$E$29,0,10*ROW('Water Data'!E126)))</f>
        <v/>
      </c>
      <c r="BY132" s="271" t="str">
        <f ca="true">+IF(OFFSET('Water Data'!$F$27,0,10*ROW('Water Data'!F126))="","",OFFSET('Water Data'!$F$27,0,10*ROW('Water Data'!F126)))</f>
        <v/>
      </c>
      <c r="BZ132" s="271" t="str">
        <f ca="true">+IF(OFFSET('Water Data'!$F$28,0,10*ROW('Water Data'!F126))="","",OFFSET('Water Data'!$F$28,0,10*ROW('Water Data'!F126)))</f>
        <v/>
      </c>
      <c r="CA132" s="271" t="str">
        <f ca="true">+IF(OFFSET('Water Data'!$F$29,0,10*ROW('Water Data'!F126))="","",OFFSET('Water Data'!$F$29,0,10*ROW('Water Data'!F126)))</f>
        <v/>
      </c>
      <c r="CB132" s="271" t="str">
        <f ca="true">+IF(OFFSET('Water Data'!$G$27,0,10*ROW('Water Data'!G126))="","",OFFSET('Water Data'!$G$27,0,10*ROW('Water Data'!G126)))</f>
        <v/>
      </c>
      <c r="CC132" s="271" t="str">
        <f ca="true">+IF(OFFSET('Water Data'!$G$28,0,10*ROW('Water Data'!G126))="","",OFFSET('Water Data'!$G$28,0,10*ROW('Water Data'!G126)))</f>
        <v/>
      </c>
      <c r="CD132" s="271" t="str">
        <f ca="true">+IF(OFFSET('Water Data'!$G$29,0,10*ROW('Water Data'!G126))="","",OFFSET('Water Data'!$G$29,0,10*ROW('Water Data'!G126)))</f>
        <v/>
      </c>
      <c r="CE132" s="271" t="str">
        <f ca="true">+IF(OFFSET('Water Data'!$H$27,0,10*ROW('Water Data'!H126))="","",OFFSET('Water Data'!$H$27,0,10*ROW('Water Data'!H126)))</f>
        <v/>
      </c>
      <c r="CF132" s="271" t="str">
        <f ca="true">+IF(OFFSET('Water Data'!$H$28,0,10*ROW('Water Data'!H126))="","",OFFSET('Water Data'!$H$28,0,10*ROW('Water Data'!H126)))</f>
        <v/>
      </c>
      <c r="CG132" s="271" t="str">
        <f ca="true">+IF(OFFSET('Water Data'!$H$29,0,10*ROW('Water Data'!H126))="","",OFFSET('Water Data'!$H$29,0,10*ROW('Water Data'!H126)))</f>
        <v/>
      </c>
      <c r="CH132" s="271" t="str">
        <f ca="true">+IF(OFFSET('Water Data'!$I$27,0,10*ROW('Water Data'!I126))="","",OFFSET('Water Data'!$I$27,0,10*ROW('Water Data'!I126)))</f>
        <v/>
      </c>
      <c r="CI132" s="271" t="str">
        <f ca="true">+IF(OFFSET('Water Data'!$I$28,0,10*ROW('Water Data'!I126))="","",OFFSET('Water Data'!$I$28,0,10*ROW('Water Data'!I126)))</f>
        <v/>
      </c>
      <c r="CJ132" s="271" t="str">
        <f ca="true">+IF(OFFSET('Water Data'!$I$29,0,10*ROW('Water Data'!I126))="","",OFFSET('Water Data'!$I$29,0,10*ROW('Water Data'!I126)))</f>
        <v/>
      </c>
      <c r="CK132" s="271" t="str">
        <f ca="true">+IF(OFFSET('Sanitation Data'!$D$28,0,10*ROW('Sanitation Data'!D126))="","",OFFSET('Sanitation Data'!$D$28,0,10*ROW('Sanitation Data'!D126)))</f>
        <v/>
      </c>
      <c r="CL132" s="271" t="str">
        <f ca="true">+IF(OFFSET('Sanitation Data'!$D$29,0,10*ROW('Sanitation Data'!D126))="","",OFFSET('Sanitation Data'!$D$29,0,10*ROW('Sanitation Data'!D126)))</f>
        <v/>
      </c>
      <c r="CM132" s="271" t="str">
        <f ca="true">+IF(OFFSET('Sanitation Data'!$D$30,0,10*ROW('Sanitation Data'!D126))="","",OFFSET('Sanitation Data'!$D$30,0,10*ROW('Sanitation Data'!D126)))</f>
        <v/>
      </c>
      <c r="CN132" s="271" t="str">
        <f ca="true">+IF(OFFSET('Sanitation Data'!$D$31,0,10*ROW('Sanitation Data'!D126))="","",OFFSET('Sanitation Data'!$D$31,0,10*ROW('Sanitation Data'!D126)))</f>
        <v/>
      </c>
      <c r="CO132" s="271" t="str">
        <f ca="true">+IF(OFFSET('Sanitation Data'!$D$32,0,10*ROW('Sanitation Data'!D126))="","",OFFSET('Sanitation Data'!$D$32,0,10*ROW('Sanitation Data'!D126)))</f>
        <v/>
      </c>
      <c r="CP132" s="271" t="str">
        <f ca="true">+IF(OFFSET('Sanitation Data'!$E$28,0,10*ROW('Sanitation Data'!E126))="","",OFFSET('Sanitation Data'!$E$28,0,10*ROW('Sanitation Data'!E126)))</f>
        <v/>
      </c>
      <c r="CQ132" s="271" t="str">
        <f ca="true">+IF(OFFSET('Sanitation Data'!$E$29,0,10*ROW('Sanitation Data'!E126))="","",OFFSET('Sanitation Data'!$E$29,0,10*ROW('Sanitation Data'!E126)))</f>
        <v/>
      </c>
      <c r="CR132" s="271" t="str">
        <f ca="true">+IF(OFFSET('Sanitation Data'!$E$30,0,10*ROW('Sanitation Data'!E126))="","",OFFSET('Sanitation Data'!$E$30,0,10*ROW('Sanitation Data'!E126)))</f>
        <v/>
      </c>
      <c r="CS132" s="271" t="str">
        <f ca="true">+IF(OFFSET('Sanitation Data'!$E$31,0,10*ROW('Sanitation Data'!E126))="","",OFFSET('Sanitation Data'!$E$31,0,10*ROW('Sanitation Data'!E126)))</f>
        <v/>
      </c>
      <c r="CT132" s="271" t="str">
        <f ca="true">+IF(OFFSET('Sanitation Data'!$E$32,0,10*ROW('Sanitation Data'!E126))="","",OFFSET('Sanitation Data'!$E$32,0,10*ROW('Sanitation Data'!E126)))</f>
        <v/>
      </c>
      <c r="CU132" s="271" t="str">
        <f ca="true">+IF(OFFSET('Sanitation Data'!$F$28,0,10*ROW('Sanitation Data'!F126))="","",OFFSET('Sanitation Data'!$F$28,0,10*ROW('Sanitation Data'!F126)))</f>
        <v/>
      </c>
      <c r="CV132" s="271" t="str">
        <f ca="true">+IF(OFFSET('Sanitation Data'!$F$29,0,10*ROW('Sanitation Data'!F126))="","",OFFSET('Sanitation Data'!$F$29,0,10*ROW('Sanitation Data'!F126)))</f>
        <v/>
      </c>
      <c r="CW132" s="271" t="str">
        <f ca="true">+IF(OFFSET('Sanitation Data'!$F$30,0,10*ROW('Sanitation Data'!F126))="","",OFFSET('Sanitation Data'!$F$30,0,10*ROW('Sanitation Data'!F126)))</f>
        <v/>
      </c>
      <c r="CX132" s="271" t="str">
        <f ca="true">+IF(OFFSET('Sanitation Data'!$F$31,0,10*ROW('Sanitation Data'!F126))="","",OFFSET('Sanitation Data'!$F$31,0,10*ROW('Sanitation Data'!F126)))</f>
        <v/>
      </c>
      <c r="CY132" s="271" t="str">
        <f ca="true">+IF(OFFSET('Sanitation Data'!$F$32,0,10*ROW('Sanitation Data'!F126))="","",OFFSET('Sanitation Data'!$F$32,0,10*ROW('Sanitation Data'!F126)))</f>
        <v/>
      </c>
      <c r="CZ132" s="271" t="str">
        <f ca="true">+IF(OFFSET('Sanitation Data'!$G$28,0,10*ROW('Sanitation Data'!G126))="","",OFFSET('Sanitation Data'!$G$28,0,10*ROW('Sanitation Data'!G126)))</f>
        <v/>
      </c>
      <c r="DA132" s="271" t="str">
        <f ca="true">+IF(OFFSET('Sanitation Data'!$G$29,0,10*ROW('Sanitation Data'!G126))="","",OFFSET('Sanitation Data'!$G$29,0,10*ROW('Sanitation Data'!G126)))</f>
        <v/>
      </c>
      <c r="DB132" s="271" t="str">
        <f ca="true">+IF(OFFSET('Sanitation Data'!$G$30,0,10*ROW('Sanitation Data'!G126))="","",OFFSET('Sanitation Data'!$G$30,0,10*ROW('Sanitation Data'!G126)))</f>
        <v/>
      </c>
      <c r="DC132" s="271" t="str">
        <f ca="true">+IF(OFFSET('Sanitation Data'!$G$31,0,10*ROW('Sanitation Data'!G126))="","",OFFSET('Sanitation Data'!$G$31,0,10*ROW('Sanitation Data'!G126)))</f>
        <v/>
      </c>
      <c r="DD132" s="271" t="str">
        <f ca="true">+IF(OFFSET('Sanitation Data'!$G$32,0,10*ROW('Sanitation Data'!G126))="","",OFFSET('Sanitation Data'!$G$32,0,10*ROW('Sanitation Data'!G126)))</f>
        <v/>
      </c>
      <c r="DE132" s="271" t="str">
        <f ca="true">+IF(OFFSET('Sanitation Data'!$H$28,0,10*ROW('Sanitation Data'!H126))="","",OFFSET('Sanitation Data'!$H$28,0,10*ROW('Sanitation Data'!H126)))</f>
        <v/>
      </c>
      <c r="DF132" s="271" t="str">
        <f ca="true">+IF(OFFSET('Sanitation Data'!$H$29,0,10*ROW('Sanitation Data'!H126))="","",OFFSET('Sanitation Data'!$H$29,0,10*ROW('Sanitation Data'!H126)))</f>
        <v/>
      </c>
      <c r="DG132" s="271" t="str">
        <f ca="true">+IF(OFFSET('Sanitation Data'!$H$30,0,10*ROW('Sanitation Data'!H126))="","",OFFSET('Sanitation Data'!$H$30,0,10*ROW('Sanitation Data'!H126)))</f>
        <v/>
      </c>
      <c r="DH132" s="271" t="str">
        <f ca="true">+IF(OFFSET('Sanitation Data'!$H$31,0,10*ROW('Sanitation Data'!H126))="","",OFFSET('Sanitation Data'!$H$31,0,10*ROW('Sanitation Data'!H126)))</f>
        <v/>
      </c>
      <c r="DI132" s="271" t="str">
        <f ca="true">+IF(OFFSET('Sanitation Data'!$H$32,0,10*ROW('Sanitation Data'!H126))="","",OFFSET('Sanitation Data'!$H$32,0,10*ROW('Sanitation Data'!H126)))</f>
        <v/>
      </c>
      <c r="DJ132" s="271" t="str">
        <f ca="true">+IF(OFFSET('Sanitation Data'!$I$28,0,10*ROW('Sanitation Data'!I126))="","",OFFSET('Sanitation Data'!$I$28,0,10*ROW('Sanitation Data'!I126)))</f>
        <v/>
      </c>
      <c r="DK132" s="271" t="str">
        <f ca="true">+IF(OFFSET('Sanitation Data'!$I$29,0,10*ROW('Sanitation Data'!I126))="","",OFFSET('Sanitation Data'!$I$29,0,10*ROW('Sanitation Data'!I126)))</f>
        <v/>
      </c>
      <c r="DL132" s="271" t="str">
        <f ca="true">+IF(OFFSET('Sanitation Data'!$I$30,0,10*ROW('Sanitation Data'!I126))="","",OFFSET('Sanitation Data'!$I$30,0,10*ROW('Sanitation Data'!I126)))</f>
        <v/>
      </c>
      <c r="DM132" s="271" t="str">
        <f ca="true">+IF(OFFSET('Sanitation Data'!$I$31,0,10*ROW('Sanitation Data'!I126))="","",OFFSET('Sanitation Data'!$I$31,0,10*ROW('Sanitation Data'!I126)))</f>
        <v/>
      </c>
      <c r="DN132" s="271" t="str">
        <f ca="true">+IF(OFFSET('Sanitation Data'!$I$32,0,10*ROW('Sanitation Data'!I126))="","",OFFSET('Sanitation Data'!$I$32,0,10*ROW('Sanitation Data'!I126)))</f>
        <v/>
      </c>
      <c r="DO132" s="271" t="str">
        <f ca="true">+IF(OFFSET('Hygiene Data'!$D$11,0,10*ROW('Hygiene Data'!D126))="","",OFFSET('Hygiene Data'!$D$11,0,10*ROW('Hygiene Data'!D126)))</f>
        <v/>
      </c>
      <c r="DP132" s="271" t="str">
        <f ca="true">+IF(OFFSET('Hygiene Data'!$D$12,0,10*ROW('Hygiene Data'!D126))="","",OFFSET('Hygiene Data'!$D$12,0,10*ROW('Hygiene Data'!D126)))</f>
        <v/>
      </c>
      <c r="DQ132" s="271" t="str">
        <f ca="true">+IF(OFFSET('Hygiene Data'!$D$13,0,10*ROW('Hygiene Data'!D126))="","",OFFSET('Hygiene Data'!$D$13,0,10*ROW('Hygiene Data'!D126)))</f>
        <v/>
      </c>
      <c r="DR132" s="271" t="str">
        <f ca="true">+IF(OFFSET('Hygiene Data'!$E$11,0,10*ROW('Hygiene Data'!E126))="","",OFFSET('Hygiene Data'!$E$11,0,10*ROW('Hygiene Data'!E126)))</f>
        <v/>
      </c>
      <c r="DS132" s="271" t="str">
        <f ca="true">+IF(OFFSET('Hygiene Data'!$E$12,0,10*ROW('Hygiene Data'!E126))="","",OFFSET('Hygiene Data'!$E$12,0,10*ROW('Hygiene Data'!E126)))</f>
        <v/>
      </c>
      <c r="DT132" s="271" t="str">
        <f ca="true">+IF(OFFSET('Hygiene Data'!$E$13,0,10*ROW('Hygiene Data'!E126))="","",OFFSET('Hygiene Data'!$E$13,0,10*ROW('Hygiene Data'!E126)))</f>
        <v/>
      </c>
      <c r="DU132" s="271" t="str">
        <f ca="true">+IF(OFFSET('Hygiene Data'!$F$11,0,10*ROW('Hygiene Data'!F126))="","",OFFSET('Hygiene Data'!$F$11,0,10*ROW('Hygiene Data'!F126)))</f>
        <v/>
      </c>
      <c r="DV132" s="271" t="str">
        <f ca="true">+IF(OFFSET('Hygiene Data'!$F$12,0,10*ROW('Hygiene Data'!F126))="","",OFFSET('Hygiene Data'!$F$12,0,10*ROW('Hygiene Data'!F126)))</f>
        <v/>
      </c>
      <c r="DW132" s="271" t="str">
        <f ca="true">+IF(OFFSET('Hygiene Data'!$F$13,0,10*ROW('Hygiene Data'!F126))="","",OFFSET('Hygiene Data'!$F$13,0,10*ROW('Hygiene Data'!F126)))</f>
        <v/>
      </c>
      <c r="DX132" s="271" t="str">
        <f ca="true">+IF(OFFSET('Hygiene Data'!$G$11,0,10*ROW('Hygiene Data'!G126))="","",OFFSET('Hygiene Data'!$G$11,0,10*ROW('Hygiene Data'!G126)))</f>
        <v/>
      </c>
      <c r="DY132" s="271" t="str">
        <f ca="true">+IF(OFFSET('Hygiene Data'!$G$12,0,10*ROW('Hygiene Data'!G126))="","",OFFSET('Hygiene Data'!$G$12,0,10*ROW('Hygiene Data'!G126)))</f>
        <v/>
      </c>
      <c r="DZ132" s="271" t="str">
        <f ca="true">+IF(OFFSET('Hygiene Data'!$G$13,0,10*ROW('Hygiene Data'!G126))="","",OFFSET('Hygiene Data'!$G$13,0,10*ROW('Hygiene Data'!G126)))</f>
        <v/>
      </c>
      <c r="EA132" s="271" t="str">
        <f ca="true">+IF(OFFSET('Hygiene Data'!$H$11,0,10*ROW('Hygiene Data'!H126))="","",OFFSET('Hygiene Data'!$H$11,0,10*ROW('Hygiene Data'!H126)))</f>
        <v/>
      </c>
      <c r="EB132" s="271" t="str">
        <f ca="true">+IF(OFFSET('Hygiene Data'!$H$12,0,10*ROW('Hygiene Data'!H126))="","",OFFSET('Hygiene Data'!$H$12,0,10*ROW('Hygiene Data'!H126)))</f>
        <v/>
      </c>
      <c r="EC132" s="271" t="str">
        <f ca="true">+IF(OFFSET('Hygiene Data'!$H$13,0,10*ROW('Hygiene Data'!H126))="","",OFFSET('Hygiene Data'!$H$13,0,10*ROW('Hygiene Data'!H126)))</f>
        <v/>
      </c>
      <c r="ED132" s="271" t="str">
        <f ca="true">+IF(OFFSET('Hygiene Data'!$I$11,0,10*ROW('Hygiene Data'!I126))="","",OFFSET('Hygiene Data'!$I$11,0,10*ROW('Hygiene Data'!I126)))</f>
        <v/>
      </c>
      <c r="EE132" s="271" t="str">
        <f ca="true">+IF(OFFSET('Hygiene Data'!$I$12,0,10*ROW('Hygiene Data'!I126))="","",OFFSET('Hygiene Data'!$I$12,0,10*ROW('Hygiene Data'!I126)))</f>
        <v/>
      </c>
      <c r="EF132" s="271" t="str">
        <f ca="true">+IF(OFFSET('Hygiene Data'!$I$13,0,10*ROW('Hygiene Data'!I126))="","",OFFSET('Hygiene Data'!$I$13,0,10*ROW('Hygiene Data'!I126)))</f>
        <v/>
      </c>
    </row>
    <row xmlns:x14ac="http://schemas.microsoft.com/office/spreadsheetml/2009/9/ac" r="133" x14ac:dyDescent="0.2">
      <c r="A133" s="35" t="str">
        <f ca="true">+IF(OFFSET('Water Data'!$B$2,0,10*ROW('Water Data'!E127))="","",OFFSET('Water Data'!$B$2,0,10*ROW('Water Data'!E127)))</f>
        <v/>
      </c>
      <c r="B133" s="35" t="str">
        <f ca="true">+IF(OFFSET('Water Data'!$C$2,0,10*ROW('Water Data'!F127))="","",OFFSET('Water Data'!$C$2,0,10*ROW('Water Data'!F127)))</f>
        <v/>
      </c>
      <c r="C133" s="327" t="str">
        <f t="shared" ca="true" si="1"/>
        <v/>
      </c>
      <c r="D133" s="91"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1"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1"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1"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1"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1"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1"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1"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1"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1"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1"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1"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1"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1"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1"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1"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1"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1"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2"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2"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2"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2"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2"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2"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2"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2"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2"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2"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2"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2"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2"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2"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2"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2"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2"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2"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2"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2"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2"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2"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2"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2"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2"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2"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2"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2"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2"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2"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3"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3"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3"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3"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3"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3"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3"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3"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3"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3"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3"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3"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3"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3"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3"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3"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3"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3"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1"/>
      <c r="BS133" s="271" t="str">
        <f ca="true">+IF(OFFSET('Water Data'!$D$27,0,10*ROW('Water Data'!D127))="","",OFFSET('Water Data'!$D$27,0,10*ROW('Water Data'!D127)))</f>
        <v/>
      </c>
      <c r="BT133" s="271" t="str">
        <f ca="true">+IF(OFFSET('Water Data'!$D$28,0,10*ROW('Water Data'!D127))="","",OFFSET('Water Data'!$D$28,0,10*ROW('Water Data'!D127)))</f>
        <v/>
      </c>
      <c r="BU133" s="271" t="str">
        <f ca="true">+IF(OFFSET('Water Data'!$D$29,0,10*ROW('Water Data'!D127))="","",OFFSET('Water Data'!$D$29,0,10*ROW('Water Data'!D127)))</f>
        <v/>
      </c>
      <c r="BV133" s="271" t="str">
        <f ca="true">+IF(OFFSET('Water Data'!$E$27,0,10*ROW('Water Data'!E127))="","",OFFSET('Water Data'!$E$27,0,10*ROW('Water Data'!E127)))</f>
        <v/>
      </c>
      <c r="BW133" s="271" t="str">
        <f ca="true">+IF(OFFSET('Water Data'!$E$28,0,10*ROW('Water Data'!E127))="","",OFFSET('Water Data'!$E$28,0,10*ROW('Water Data'!E127)))</f>
        <v/>
      </c>
      <c r="BX133" s="271" t="str">
        <f ca="true">+IF(OFFSET('Water Data'!$E$29,0,10*ROW('Water Data'!E127))="","",OFFSET('Water Data'!$E$29,0,10*ROW('Water Data'!E127)))</f>
        <v/>
      </c>
      <c r="BY133" s="271" t="str">
        <f ca="true">+IF(OFFSET('Water Data'!$F$27,0,10*ROW('Water Data'!F127))="","",OFFSET('Water Data'!$F$27,0,10*ROW('Water Data'!F127)))</f>
        <v/>
      </c>
      <c r="BZ133" s="271" t="str">
        <f ca="true">+IF(OFFSET('Water Data'!$F$28,0,10*ROW('Water Data'!F127))="","",OFFSET('Water Data'!$F$28,0,10*ROW('Water Data'!F127)))</f>
        <v/>
      </c>
      <c r="CA133" s="271" t="str">
        <f ca="true">+IF(OFFSET('Water Data'!$F$29,0,10*ROW('Water Data'!F127))="","",OFFSET('Water Data'!$F$29,0,10*ROW('Water Data'!F127)))</f>
        <v/>
      </c>
      <c r="CB133" s="271" t="str">
        <f ca="true">+IF(OFFSET('Water Data'!$G$27,0,10*ROW('Water Data'!G127))="","",OFFSET('Water Data'!$G$27,0,10*ROW('Water Data'!G127)))</f>
        <v/>
      </c>
      <c r="CC133" s="271" t="str">
        <f ca="true">+IF(OFFSET('Water Data'!$G$28,0,10*ROW('Water Data'!G127))="","",OFFSET('Water Data'!$G$28,0,10*ROW('Water Data'!G127)))</f>
        <v/>
      </c>
      <c r="CD133" s="271" t="str">
        <f ca="true">+IF(OFFSET('Water Data'!$G$29,0,10*ROW('Water Data'!G127))="","",OFFSET('Water Data'!$G$29,0,10*ROW('Water Data'!G127)))</f>
        <v/>
      </c>
      <c r="CE133" s="271" t="str">
        <f ca="true">+IF(OFFSET('Water Data'!$H$27,0,10*ROW('Water Data'!H127))="","",OFFSET('Water Data'!$H$27,0,10*ROW('Water Data'!H127)))</f>
        <v/>
      </c>
      <c r="CF133" s="271" t="str">
        <f ca="true">+IF(OFFSET('Water Data'!$H$28,0,10*ROW('Water Data'!H127))="","",OFFSET('Water Data'!$H$28,0,10*ROW('Water Data'!H127)))</f>
        <v/>
      </c>
      <c r="CG133" s="271" t="str">
        <f ca="true">+IF(OFFSET('Water Data'!$H$29,0,10*ROW('Water Data'!H127))="","",OFFSET('Water Data'!$H$29,0,10*ROW('Water Data'!H127)))</f>
        <v/>
      </c>
      <c r="CH133" s="271" t="str">
        <f ca="true">+IF(OFFSET('Water Data'!$I$27,0,10*ROW('Water Data'!I127))="","",OFFSET('Water Data'!$I$27,0,10*ROW('Water Data'!I127)))</f>
        <v/>
      </c>
      <c r="CI133" s="271" t="str">
        <f ca="true">+IF(OFFSET('Water Data'!$I$28,0,10*ROW('Water Data'!I127))="","",OFFSET('Water Data'!$I$28,0,10*ROW('Water Data'!I127)))</f>
        <v/>
      </c>
      <c r="CJ133" s="271" t="str">
        <f ca="true">+IF(OFFSET('Water Data'!$I$29,0,10*ROW('Water Data'!I127))="","",OFFSET('Water Data'!$I$29,0,10*ROW('Water Data'!I127)))</f>
        <v/>
      </c>
      <c r="CK133" s="271" t="str">
        <f ca="true">+IF(OFFSET('Sanitation Data'!$D$28,0,10*ROW('Sanitation Data'!D127))="","",OFFSET('Sanitation Data'!$D$28,0,10*ROW('Sanitation Data'!D127)))</f>
        <v/>
      </c>
      <c r="CL133" s="271" t="str">
        <f ca="true">+IF(OFFSET('Sanitation Data'!$D$29,0,10*ROW('Sanitation Data'!D127))="","",OFFSET('Sanitation Data'!$D$29,0,10*ROW('Sanitation Data'!D127)))</f>
        <v/>
      </c>
      <c r="CM133" s="271" t="str">
        <f ca="true">+IF(OFFSET('Sanitation Data'!$D$30,0,10*ROW('Sanitation Data'!D127))="","",OFFSET('Sanitation Data'!$D$30,0,10*ROW('Sanitation Data'!D127)))</f>
        <v/>
      </c>
      <c r="CN133" s="271" t="str">
        <f ca="true">+IF(OFFSET('Sanitation Data'!$D$31,0,10*ROW('Sanitation Data'!D127))="","",OFFSET('Sanitation Data'!$D$31,0,10*ROW('Sanitation Data'!D127)))</f>
        <v/>
      </c>
      <c r="CO133" s="271" t="str">
        <f ca="true">+IF(OFFSET('Sanitation Data'!$D$32,0,10*ROW('Sanitation Data'!D127))="","",OFFSET('Sanitation Data'!$D$32,0,10*ROW('Sanitation Data'!D127)))</f>
        <v/>
      </c>
      <c r="CP133" s="271" t="str">
        <f ca="true">+IF(OFFSET('Sanitation Data'!$E$28,0,10*ROW('Sanitation Data'!E127))="","",OFFSET('Sanitation Data'!$E$28,0,10*ROW('Sanitation Data'!E127)))</f>
        <v/>
      </c>
      <c r="CQ133" s="271" t="str">
        <f ca="true">+IF(OFFSET('Sanitation Data'!$E$29,0,10*ROW('Sanitation Data'!E127))="","",OFFSET('Sanitation Data'!$E$29,0,10*ROW('Sanitation Data'!E127)))</f>
        <v/>
      </c>
      <c r="CR133" s="271" t="str">
        <f ca="true">+IF(OFFSET('Sanitation Data'!$E$30,0,10*ROW('Sanitation Data'!E127))="","",OFFSET('Sanitation Data'!$E$30,0,10*ROW('Sanitation Data'!E127)))</f>
        <v/>
      </c>
      <c r="CS133" s="271" t="str">
        <f ca="true">+IF(OFFSET('Sanitation Data'!$E$31,0,10*ROW('Sanitation Data'!E127))="","",OFFSET('Sanitation Data'!$E$31,0,10*ROW('Sanitation Data'!E127)))</f>
        <v/>
      </c>
      <c r="CT133" s="271" t="str">
        <f ca="true">+IF(OFFSET('Sanitation Data'!$E$32,0,10*ROW('Sanitation Data'!E127))="","",OFFSET('Sanitation Data'!$E$32,0,10*ROW('Sanitation Data'!E127)))</f>
        <v/>
      </c>
      <c r="CU133" s="271" t="str">
        <f ca="true">+IF(OFFSET('Sanitation Data'!$F$28,0,10*ROW('Sanitation Data'!F127))="","",OFFSET('Sanitation Data'!$F$28,0,10*ROW('Sanitation Data'!F127)))</f>
        <v/>
      </c>
      <c r="CV133" s="271" t="str">
        <f ca="true">+IF(OFFSET('Sanitation Data'!$F$29,0,10*ROW('Sanitation Data'!F127))="","",OFFSET('Sanitation Data'!$F$29,0,10*ROW('Sanitation Data'!F127)))</f>
        <v/>
      </c>
      <c r="CW133" s="271" t="str">
        <f ca="true">+IF(OFFSET('Sanitation Data'!$F$30,0,10*ROW('Sanitation Data'!F127))="","",OFFSET('Sanitation Data'!$F$30,0,10*ROW('Sanitation Data'!F127)))</f>
        <v/>
      </c>
      <c r="CX133" s="271" t="str">
        <f ca="true">+IF(OFFSET('Sanitation Data'!$F$31,0,10*ROW('Sanitation Data'!F127))="","",OFFSET('Sanitation Data'!$F$31,0,10*ROW('Sanitation Data'!F127)))</f>
        <v/>
      </c>
      <c r="CY133" s="271" t="str">
        <f ca="true">+IF(OFFSET('Sanitation Data'!$F$32,0,10*ROW('Sanitation Data'!F127))="","",OFFSET('Sanitation Data'!$F$32,0,10*ROW('Sanitation Data'!F127)))</f>
        <v/>
      </c>
      <c r="CZ133" s="271" t="str">
        <f ca="true">+IF(OFFSET('Sanitation Data'!$G$28,0,10*ROW('Sanitation Data'!G127))="","",OFFSET('Sanitation Data'!$G$28,0,10*ROW('Sanitation Data'!G127)))</f>
        <v/>
      </c>
      <c r="DA133" s="271" t="str">
        <f ca="true">+IF(OFFSET('Sanitation Data'!$G$29,0,10*ROW('Sanitation Data'!G127))="","",OFFSET('Sanitation Data'!$G$29,0,10*ROW('Sanitation Data'!G127)))</f>
        <v/>
      </c>
      <c r="DB133" s="271" t="str">
        <f ca="true">+IF(OFFSET('Sanitation Data'!$G$30,0,10*ROW('Sanitation Data'!G127))="","",OFFSET('Sanitation Data'!$G$30,0,10*ROW('Sanitation Data'!G127)))</f>
        <v/>
      </c>
      <c r="DC133" s="271" t="str">
        <f ca="true">+IF(OFFSET('Sanitation Data'!$G$31,0,10*ROW('Sanitation Data'!G127))="","",OFFSET('Sanitation Data'!$G$31,0,10*ROW('Sanitation Data'!G127)))</f>
        <v/>
      </c>
      <c r="DD133" s="271" t="str">
        <f ca="true">+IF(OFFSET('Sanitation Data'!$G$32,0,10*ROW('Sanitation Data'!G127))="","",OFFSET('Sanitation Data'!$G$32,0,10*ROW('Sanitation Data'!G127)))</f>
        <v/>
      </c>
      <c r="DE133" s="271" t="str">
        <f ca="true">+IF(OFFSET('Sanitation Data'!$H$28,0,10*ROW('Sanitation Data'!H127))="","",OFFSET('Sanitation Data'!$H$28,0,10*ROW('Sanitation Data'!H127)))</f>
        <v/>
      </c>
      <c r="DF133" s="271" t="str">
        <f ca="true">+IF(OFFSET('Sanitation Data'!$H$29,0,10*ROW('Sanitation Data'!H127))="","",OFFSET('Sanitation Data'!$H$29,0,10*ROW('Sanitation Data'!H127)))</f>
        <v/>
      </c>
      <c r="DG133" s="271" t="str">
        <f ca="true">+IF(OFFSET('Sanitation Data'!$H$30,0,10*ROW('Sanitation Data'!H127))="","",OFFSET('Sanitation Data'!$H$30,0,10*ROW('Sanitation Data'!H127)))</f>
        <v/>
      </c>
      <c r="DH133" s="271" t="str">
        <f ca="true">+IF(OFFSET('Sanitation Data'!$H$31,0,10*ROW('Sanitation Data'!H127))="","",OFFSET('Sanitation Data'!$H$31,0,10*ROW('Sanitation Data'!H127)))</f>
        <v/>
      </c>
      <c r="DI133" s="271" t="str">
        <f ca="true">+IF(OFFSET('Sanitation Data'!$H$32,0,10*ROW('Sanitation Data'!H127))="","",OFFSET('Sanitation Data'!$H$32,0,10*ROW('Sanitation Data'!H127)))</f>
        <v/>
      </c>
      <c r="DJ133" s="271" t="str">
        <f ca="true">+IF(OFFSET('Sanitation Data'!$I$28,0,10*ROW('Sanitation Data'!I127))="","",OFFSET('Sanitation Data'!$I$28,0,10*ROW('Sanitation Data'!I127)))</f>
        <v/>
      </c>
      <c r="DK133" s="271" t="str">
        <f ca="true">+IF(OFFSET('Sanitation Data'!$I$29,0,10*ROW('Sanitation Data'!I127))="","",OFFSET('Sanitation Data'!$I$29,0,10*ROW('Sanitation Data'!I127)))</f>
        <v/>
      </c>
      <c r="DL133" s="271" t="str">
        <f ca="true">+IF(OFFSET('Sanitation Data'!$I$30,0,10*ROW('Sanitation Data'!I127))="","",OFFSET('Sanitation Data'!$I$30,0,10*ROW('Sanitation Data'!I127)))</f>
        <v/>
      </c>
      <c r="DM133" s="271" t="str">
        <f ca="true">+IF(OFFSET('Sanitation Data'!$I$31,0,10*ROW('Sanitation Data'!I127))="","",OFFSET('Sanitation Data'!$I$31,0,10*ROW('Sanitation Data'!I127)))</f>
        <v/>
      </c>
      <c r="DN133" s="271" t="str">
        <f ca="true">+IF(OFFSET('Sanitation Data'!$I$32,0,10*ROW('Sanitation Data'!I127))="","",OFFSET('Sanitation Data'!$I$32,0,10*ROW('Sanitation Data'!I127)))</f>
        <v/>
      </c>
      <c r="DO133" s="271" t="str">
        <f ca="true">+IF(OFFSET('Hygiene Data'!$D$11,0,10*ROW('Hygiene Data'!D127))="","",OFFSET('Hygiene Data'!$D$11,0,10*ROW('Hygiene Data'!D127)))</f>
        <v/>
      </c>
      <c r="DP133" s="271" t="str">
        <f ca="true">+IF(OFFSET('Hygiene Data'!$D$12,0,10*ROW('Hygiene Data'!D127))="","",OFFSET('Hygiene Data'!$D$12,0,10*ROW('Hygiene Data'!D127)))</f>
        <v/>
      </c>
      <c r="DQ133" s="271" t="str">
        <f ca="true">+IF(OFFSET('Hygiene Data'!$D$13,0,10*ROW('Hygiene Data'!D127))="","",OFFSET('Hygiene Data'!$D$13,0,10*ROW('Hygiene Data'!D127)))</f>
        <v/>
      </c>
      <c r="DR133" s="271" t="str">
        <f ca="true">+IF(OFFSET('Hygiene Data'!$E$11,0,10*ROW('Hygiene Data'!E127))="","",OFFSET('Hygiene Data'!$E$11,0,10*ROW('Hygiene Data'!E127)))</f>
        <v/>
      </c>
      <c r="DS133" s="271" t="str">
        <f ca="true">+IF(OFFSET('Hygiene Data'!$E$12,0,10*ROW('Hygiene Data'!E127))="","",OFFSET('Hygiene Data'!$E$12,0,10*ROW('Hygiene Data'!E127)))</f>
        <v/>
      </c>
      <c r="DT133" s="271" t="str">
        <f ca="true">+IF(OFFSET('Hygiene Data'!$E$13,0,10*ROW('Hygiene Data'!E127))="","",OFFSET('Hygiene Data'!$E$13,0,10*ROW('Hygiene Data'!E127)))</f>
        <v/>
      </c>
      <c r="DU133" s="271" t="str">
        <f ca="true">+IF(OFFSET('Hygiene Data'!$F$11,0,10*ROW('Hygiene Data'!F127))="","",OFFSET('Hygiene Data'!$F$11,0,10*ROW('Hygiene Data'!F127)))</f>
        <v/>
      </c>
      <c r="DV133" s="271" t="str">
        <f ca="true">+IF(OFFSET('Hygiene Data'!$F$12,0,10*ROW('Hygiene Data'!F127))="","",OFFSET('Hygiene Data'!$F$12,0,10*ROW('Hygiene Data'!F127)))</f>
        <v/>
      </c>
      <c r="DW133" s="271" t="str">
        <f ca="true">+IF(OFFSET('Hygiene Data'!$F$13,0,10*ROW('Hygiene Data'!F127))="","",OFFSET('Hygiene Data'!$F$13,0,10*ROW('Hygiene Data'!F127)))</f>
        <v/>
      </c>
      <c r="DX133" s="271" t="str">
        <f ca="true">+IF(OFFSET('Hygiene Data'!$G$11,0,10*ROW('Hygiene Data'!G127))="","",OFFSET('Hygiene Data'!$G$11,0,10*ROW('Hygiene Data'!G127)))</f>
        <v/>
      </c>
      <c r="DY133" s="271" t="str">
        <f ca="true">+IF(OFFSET('Hygiene Data'!$G$12,0,10*ROW('Hygiene Data'!G127))="","",OFFSET('Hygiene Data'!$G$12,0,10*ROW('Hygiene Data'!G127)))</f>
        <v/>
      </c>
      <c r="DZ133" s="271" t="str">
        <f ca="true">+IF(OFFSET('Hygiene Data'!$G$13,0,10*ROW('Hygiene Data'!G127))="","",OFFSET('Hygiene Data'!$G$13,0,10*ROW('Hygiene Data'!G127)))</f>
        <v/>
      </c>
      <c r="EA133" s="271" t="str">
        <f ca="true">+IF(OFFSET('Hygiene Data'!$H$11,0,10*ROW('Hygiene Data'!H127))="","",OFFSET('Hygiene Data'!$H$11,0,10*ROW('Hygiene Data'!H127)))</f>
        <v/>
      </c>
      <c r="EB133" s="271" t="str">
        <f ca="true">+IF(OFFSET('Hygiene Data'!$H$12,0,10*ROW('Hygiene Data'!H127))="","",OFFSET('Hygiene Data'!$H$12,0,10*ROW('Hygiene Data'!H127)))</f>
        <v/>
      </c>
      <c r="EC133" s="271" t="str">
        <f ca="true">+IF(OFFSET('Hygiene Data'!$H$13,0,10*ROW('Hygiene Data'!H127))="","",OFFSET('Hygiene Data'!$H$13,0,10*ROW('Hygiene Data'!H127)))</f>
        <v/>
      </c>
      <c r="ED133" s="271" t="str">
        <f ca="true">+IF(OFFSET('Hygiene Data'!$I$11,0,10*ROW('Hygiene Data'!I127))="","",OFFSET('Hygiene Data'!$I$11,0,10*ROW('Hygiene Data'!I127)))</f>
        <v/>
      </c>
      <c r="EE133" s="271" t="str">
        <f ca="true">+IF(OFFSET('Hygiene Data'!$I$12,0,10*ROW('Hygiene Data'!I127))="","",OFFSET('Hygiene Data'!$I$12,0,10*ROW('Hygiene Data'!I127)))</f>
        <v/>
      </c>
      <c r="EF133" s="271" t="str">
        <f ca="true">+IF(OFFSET('Hygiene Data'!$I$13,0,10*ROW('Hygiene Data'!I127))="","",OFFSET('Hygiene Data'!$I$13,0,10*ROW('Hygiene Data'!I127)))</f>
        <v/>
      </c>
    </row>
    <row xmlns:x14ac="http://schemas.microsoft.com/office/spreadsheetml/2009/9/ac" r="134" x14ac:dyDescent="0.2">
      <c r="A134" s="35" t="str">
        <f ca="true">+IF(OFFSET('Water Data'!$B$2,0,10*ROW('Water Data'!E128))="","",OFFSET('Water Data'!$B$2,0,10*ROW('Water Data'!E128)))</f>
        <v/>
      </c>
      <c r="B134" s="35" t="str">
        <f ca="true">+IF(OFFSET('Water Data'!$C$2,0,10*ROW('Water Data'!F128))="","",OFFSET('Water Data'!$C$2,0,10*ROW('Water Data'!F128)))</f>
        <v/>
      </c>
      <c r="C134" s="327" t="str">
        <f t="shared" ca="true" si="1"/>
        <v/>
      </c>
      <c r="D134" s="91"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1"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1"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1"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1"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1"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1"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1"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1"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1"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1"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1"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1"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1"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1"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1"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1"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1"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2"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2"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2"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2"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2"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2"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2"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2"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2"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2"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2"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2"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2"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2"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2"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2"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2"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2"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2"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2"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2"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2"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2"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2"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2"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2"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2"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2"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2"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2"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3"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3"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3"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3"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3"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3"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3"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3"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3"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3"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3"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3"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3"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3"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3"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3"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3"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3"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1"/>
      <c r="BS134" s="271" t="str">
        <f ca="true">+IF(OFFSET('Water Data'!$D$27,0,10*ROW('Water Data'!D128))="","",OFFSET('Water Data'!$D$27,0,10*ROW('Water Data'!D128)))</f>
        <v/>
      </c>
      <c r="BT134" s="271" t="str">
        <f ca="true">+IF(OFFSET('Water Data'!$D$28,0,10*ROW('Water Data'!D128))="","",OFFSET('Water Data'!$D$28,0,10*ROW('Water Data'!D128)))</f>
        <v/>
      </c>
      <c r="BU134" s="271" t="str">
        <f ca="true">+IF(OFFSET('Water Data'!$D$29,0,10*ROW('Water Data'!D128))="","",OFFSET('Water Data'!$D$29,0,10*ROW('Water Data'!D128)))</f>
        <v/>
      </c>
      <c r="BV134" s="271" t="str">
        <f ca="true">+IF(OFFSET('Water Data'!$E$27,0,10*ROW('Water Data'!E128))="","",OFFSET('Water Data'!$E$27,0,10*ROW('Water Data'!E128)))</f>
        <v/>
      </c>
      <c r="BW134" s="271" t="str">
        <f ca="true">+IF(OFFSET('Water Data'!$E$28,0,10*ROW('Water Data'!E128))="","",OFFSET('Water Data'!$E$28,0,10*ROW('Water Data'!E128)))</f>
        <v/>
      </c>
      <c r="BX134" s="271" t="str">
        <f ca="true">+IF(OFFSET('Water Data'!$E$29,0,10*ROW('Water Data'!E128))="","",OFFSET('Water Data'!$E$29,0,10*ROW('Water Data'!E128)))</f>
        <v/>
      </c>
      <c r="BY134" s="271" t="str">
        <f ca="true">+IF(OFFSET('Water Data'!$F$27,0,10*ROW('Water Data'!F128))="","",OFFSET('Water Data'!$F$27,0,10*ROW('Water Data'!F128)))</f>
        <v/>
      </c>
      <c r="BZ134" s="271" t="str">
        <f ca="true">+IF(OFFSET('Water Data'!$F$28,0,10*ROW('Water Data'!F128))="","",OFFSET('Water Data'!$F$28,0,10*ROW('Water Data'!F128)))</f>
        <v/>
      </c>
      <c r="CA134" s="271" t="str">
        <f ca="true">+IF(OFFSET('Water Data'!$F$29,0,10*ROW('Water Data'!F128))="","",OFFSET('Water Data'!$F$29,0,10*ROW('Water Data'!F128)))</f>
        <v/>
      </c>
      <c r="CB134" s="271" t="str">
        <f ca="true">+IF(OFFSET('Water Data'!$G$27,0,10*ROW('Water Data'!G128))="","",OFFSET('Water Data'!$G$27,0,10*ROW('Water Data'!G128)))</f>
        <v/>
      </c>
      <c r="CC134" s="271" t="str">
        <f ca="true">+IF(OFFSET('Water Data'!$G$28,0,10*ROW('Water Data'!G128))="","",OFFSET('Water Data'!$G$28,0,10*ROW('Water Data'!G128)))</f>
        <v/>
      </c>
      <c r="CD134" s="271" t="str">
        <f ca="true">+IF(OFFSET('Water Data'!$G$29,0,10*ROW('Water Data'!G128))="","",OFFSET('Water Data'!$G$29,0,10*ROW('Water Data'!G128)))</f>
        <v/>
      </c>
      <c r="CE134" s="271" t="str">
        <f ca="true">+IF(OFFSET('Water Data'!$H$27,0,10*ROW('Water Data'!H128))="","",OFFSET('Water Data'!$H$27,0,10*ROW('Water Data'!H128)))</f>
        <v/>
      </c>
      <c r="CF134" s="271" t="str">
        <f ca="true">+IF(OFFSET('Water Data'!$H$28,0,10*ROW('Water Data'!H128))="","",OFFSET('Water Data'!$H$28,0,10*ROW('Water Data'!H128)))</f>
        <v/>
      </c>
      <c r="CG134" s="271" t="str">
        <f ca="true">+IF(OFFSET('Water Data'!$H$29,0,10*ROW('Water Data'!H128))="","",OFFSET('Water Data'!$H$29,0,10*ROW('Water Data'!H128)))</f>
        <v/>
      </c>
      <c r="CH134" s="271" t="str">
        <f ca="true">+IF(OFFSET('Water Data'!$I$27,0,10*ROW('Water Data'!I128))="","",OFFSET('Water Data'!$I$27,0,10*ROW('Water Data'!I128)))</f>
        <v/>
      </c>
      <c r="CI134" s="271" t="str">
        <f ca="true">+IF(OFFSET('Water Data'!$I$28,0,10*ROW('Water Data'!I128))="","",OFFSET('Water Data'!$I$28,0,10*ROW('Water Data'!I128)))</f>
        <v/>
      </c>
      <c r="CJ134" s="271" t="str">
        <f ca="true">+IF(OFFSET('Water Data'!$I$29,0,10*ROW('Water Data'!I128))="","",OFFSET('Water Data'!$I$29,0,10*ROW('Water Data'!I128)))</f>
        <v/>
      </c>
      <c r="CK134" s="271" t="str">
        <f ca="true">+IF(OFFSET('Sanitation Data'!$D$28,0,10*ROW('Sanitation Data'!D128))="","",OFFSET('Sanitation Data'!$D$28,0,10*ROW('Sanitation Data'!D128)))</f>
        <v/>
      </c>
      <c r="CL134" s="271" t="str">
        <f ca="true">+IF(OFFSET('Sanitation Data'!$D$29,0,10*ROW('Sanitation Data'!D128))="","",OFFSET('Sanitation Data'!$D$29,0,10*ROW('Sanitation Data'!D128)))</f>
        <v/>
      </c>
      <c r="CM134" s="271" t="str">
        <f ca="true">+IF(OFFSET('Sanitation Data'!$D$30,0,10*ROW('Sanitation Data'!D128))="","",OFFSET('Sanitation Data'!$D$30,0,10*ROW('Sanitation Data'!D128)))</f>
        <v/>
      </c>
      <c r="CN134" s="271" t="str">
        <f ca="true">+IF(OFFSET('Sanitation Data'!$D$31,0,10*ROW('Sanitation Data'!D128))="","",OFFSET('Sanitation Data'!$D$31,0,10*ROW('Sanitation Data'!D128)))</f>
        <v/>
      </c>
      <c r="CO134" s="271" t="str">
        <f ca="true">+IF(OFFSET('Sanitation Data'!$D$32,0,10*ROW('Sanitation Data'!D128))="","",OFFSET('Sanitation Data'!$D$32,0,10*ROW('Sanitation Data'!D128)))</f>
        <v/>
      </c>
      <c r="CP134" s="271" t="str">
        <f ca="true">+IF(OFFSET('Sanitation Data'!$E$28,0,10*ROW('Sanitation Data'!E128))="","",OFFSET('Sanitation Data'!$E$28,0,10*ROW('Sanitation Data'!E128)))</f>
        <v/>
      </c>
      <c r="CQ134" s="271" t="str">
        <f ca="true">+IF(OFFSET('Sanitation Data'!$E$29,0,10*ROW('Sanitation Data'!E128))="","",OFFSET('Sanitation Data'!$E$29,0,10*ROW('Sanitation Data'!E128)))</f>
        <v/>
      </c>
      <c r="CR134" s="271" t="str">
        <f ca="true">+IF(OFFSET('Sanitation Data'!$E$30,0,10*ROW('Sanitation Data'!E128))="","",OFFSET('Sanitation Data'!$E$30,0,10*ROW('Sanitation Data'!E128)))</f>
        <v/>
      </c>
      <c r="CS134" s="271" t="str">
        <f ca="true">+IF(OFFSET('Sanitation Data'!$E$31,0,10*ROW('Sanitation Data'!E128))="","",OFFSET('Sanitation Data'!$E$31,0,10*ROW('Sanitation Data'!E128)))</f>
        <v/>
      </c>
      <c r="CT134" s="271" t="str">
        <f ca="true">+IF(OFFSET('Sanitation Data'!$E$32,0,10*ROW('Sanitation Data'!E128))="","",OFFSET('Sanitation Data'!$E$32,0,10*ROW('Sanitation Data'!E128)))</f>
        <v/>
      </c>
      <c r="CU134" s="271" t="str">
        <f ca="true">+IF(OFFSET('Sanitation Data'!$F$28,0,10*ROW('Sanitation Data'!F128))="","",OFFSET('Sanitation Data'!$F$28,0,10*ROW('Sanitation Data'!F128)))</f>
        <v/>
      </c>
      <c r="CV134" s="271" t="str">
        <f ca="true">+IF(OFFSET('Sanitation Data'!$F$29,0,10*ROW('Sanitation Data'!F128))="","",OFFSET('Sanitation Data'!$F$29,0,10*ROW('Sanitation Data'!F128)))</f>
        <v/>
      </c>
      <c r="CW134" s="271" t="str">
        <f ca="true">+IF(OFFSET('Sanitation Data'!$F$30,0,10*ROW('Sanitation Data'!F128))="","",OFFSET('Sanitation Data'!$F$30,0,10*ROW('Sanitation Data'!F128)))</f>
        <v/>
      </c>
      <c r="CX134" s="271" t="str">
        <f ca="true">+IF(OFFSET('Sanitation Data'!$F$31,0,10*ROW('Sanitation Data'!F128))="","",OFFSET('Sanitation Data'!$F$31,0,10*ROW('Sanitation Data'!F128)))</f>
        <v/>
      </c>
      <c r="CY134" s="271" t="str">
        <f ca="true">+IF(OFFSET('Sanitation Data'!$F$32,0,10*ROW('Sanitation Data'!F128))="","",OFFSET('Sanitation Data'!$F$32,0,10*ROW('Sanitation Data'!F128)))</f>
        <v/>
      </c>
      <c r="CZ134" s="271" t="str">
        <f ca="true">+IF(OFFSET('Sanitation Data'!$G$28,0,10*ROW('Sanitation Data'!G128))="","",OFFSET('Sanitation Data'!$G$28,0,10*ROW('Sanitation Data'!G128)))</f>
        <v/>
      </c>
      <c r="DA134" s="271" t="str">
        <f ca="true">+IF(OFFSET('Sanitation Data'!$G$29,0,10*ROW('Sanitation Data'!G128))="","",OFFSET('Sanitation Data'!$G$29,0,10*ROW('Sanitation Data'!G128)))</f>
        <v/>
      </c>
      <c r="DB134" s="271" t="str">
        <f ca="true">+IF(OFFSET('Sanitation Data'!$G$30,0,10*ROW('Sanitation Data'!G128))="","",OFFSET('Sanitation Data'!$G$30,0,10*ROW('Sanitation Data'!G128)))</f>
        <v/>
      </c>
      <c r="DC134" s="271" t="str">
        <f ca="true">+IF(OFFSET('Sanitation Data'!$G$31,0,10*ROW('Sanitation Data'!G128))="","",OFFSET('Sanitation Data'!$G$31,0,10*ROW('Sanitation Data'!G128)))</f>
        <v/>
      </c>
      <c r="DD134" s="271" t="str">
        <f ca="true">+IF(OFFSET('Sanitation Data'!$G$32,0,10*ROW('Sanitation Data'!G128))="","",OFFSET('Sanitation Data'!$G$32,0,10*ROW('Sanitation Data'!G128)))</f>
        <v/>
      </c>
      <c r="DE134" s="271" t="str">
        <f ca="true">+IF(OFFSET('Sanitation Data'!$H$28,0,10*ROW('Sanitation Data'!H128))="","",OFFSET('Sanitation Data'!$H$28,0,10*ROW('Sanitation Data'!H128)))</f>
        <v/>
      </c>
      <c r="DF134" s="271" t="str">
        <f ca="true">+IF(OFFSET('Sanitation Data'!$H$29,0,10*ROW('Sanitation Data'!H128))="","",OFFSET('Sanitation Data'!$H$29,0,10*ROW('Sanitation Data'!H128)))</f>
        <v/>
      </c>
      <c r="DG134" s="271" t="str">
        <f ca="true">+IF(OFFSET('Sanitation Data'!$H$30,0,10*ROW('Sanitation Data'!H128))="","",OFFSET('Sanitation Data'!$H$30,0,10*ROW('Sanitation Data'!H128)))</f>
        <v/>
      </c>
      <c r="DH134" s="271" t="str">
        <f ca="true">+IF(OFFSET('Sanitation Data'!$H$31,0,10*ROW('Sanitation Data'!H128))="","",OFFSET('Sanitation Data'!$H$31,0,10*ROW('Sanitation Data'!H128)))</f>
        <v/>
      </c>
      <c r="DI134" s="271" t="str">
        <f ca="true">+IF(OFFSET('Sanitation Data'!$H$32,0,10*ROW('Sanitation Data'!H128))="","",OFFSET('Sanitation Data'!$H$32,0,10*ROW('Sanitation Data'!H128)))</f>
        <v/>
      </c>
      <c r="DJ134" s="271" t="str">
        <f ca="true">+IF(OFFSET('Sanitation Data'!$I$28,0,10*ROW('Sanitation Data'!I128))="","",OFFSET('Sanitation Data'!$I$28,0,10*ROW('Sanitation Data'!I128)))</f>
        <v/>
      </c>
      <c r="DK134" s="271" t="str">
        <f ca="true">+IF(OFFSET('Sanitation Data'!$I$29,0,10*ROW('Sanitation Data'!I128))="","",OFFSET('Sanitation Data'!$I$29,0,10*ROW('Sanitation Data'!I128)))</f>
        <v/>
      </c>
      <c r="DL134" s="271" t="str">
        <f ca="true">+IF(OFFSET('Sanitation Data'!$I$30,0,10*ROW('Sanitation Data'!I128))="","",OFFSET('Sanitation Data'!$I$30,0,10*ROW('Sanitation Data'!I128)))</f>
        <v/>
      </c>
      <c r="DM134" s="271" t="str">
        <f ca="true">+IF(OFFSET('Sanitation Data'!$I$31,0,10*ROW('Sanitation Data'!I128))="","",OFFSET('Sanitation Data'!$I$31,0,10*ROW('Sanitation Data'!I128)))</f>
        <v/>
      </c>
      <c r="DN134" s="271" t="str">
        <f ca="true">+IF(OFFSET('Sanitation Data'!$I$32,0,10*ROW('Sanitation Data'!I128))="","",OFFSET('Sanitation Data'!$I$32,0,10*ROW('Sanitation Data'!I128)))</f>
        <v/>
      </c>
      <c r="DO134" s="271" t="str">
        <f ca="true">+IF(OFFSET('Hygiene Data'!$D$11,0,10*ROW('Hygiene Data'!D128))="","",OFFSET('Hygiene Data'!$D$11,0,10*ROW('Hygiene Data'!D128)))</f>
        <v/>
      </c>
      <c r="DP134" s="271" t="str">
        <f ca="true">+IF(OFFSET('Hygiene Data'!$D$12,0,10*ROW('Hygiene Data'!D128))="","",OFFSET('Hygiene Data'!$D$12,0,10*ROW('Hygiene Data'!D128)))</f>
        <v/>
      </c>
      <c r="DQ134" s="271" t="str">
        <f ca="true">+IF(OFFSET('Hygiene Data'!$D$13,0,10*ROW('Hygiene Data'!D128))="","",OFFSET('Hygiene Data'!$D$13,0,10*ROW('Hygiene Data'!D128)))</f>
        <v/>
      </c>
      <c r="DR134" s="271" t="str">
        <f ca="true">+IF(OFFSET('Hygiene Data'!$E$11,0,10*ROW('Hygiene Data'!E128))="","",OFFSET('Hygiene Data'!$E$11,0,10*ROW('Hygiene Data'!E128)))</f>
        <v/>
      </c>
      <c r="DS134" s="271" t="str">
        <f ca="true">+IF(OFFSET('Hygiene Data'!$E$12,0,10*ROW('Hygiene Data'!E128))="","",OFFSET('Hygiene Data'!$E$12,0,10*ROW('Hygiene Data'!E128)))</f>
        <v/>
      </c>
      <c r="DT134" s="271" t="str">
        <f ca="true">+IF(OFFSET('Hygiene Data'!$E$13,0,10*ROW('Hygiene Data'!E128))="","",OFFSET('Hygiene Data'!$E$13,0,10*ROW('Hygiene Data'!E128)))</f>
        <v/>
      </c>
      <c r="DU134" s="271" t="str">
        <f ca="true">+IF(OFFSET('Hygiene Data'!$F$11,0,10*ROW('Hygiene Data'!F128))="","",OFFSET('Hygiene Data'!$F$11,0,10*ROW('Hygiene Data'!F128)))</f>
        <v/>
      </c>
      <c r="DV134" s="271" t="str">
        <f ca="true">+IF(OFFSET('Hygiene Data'!$F$12,0,10*ROW('Hygiene Data'!F128))="","",OFFSET('Hygiene Data'!$F$12,0,10*ROW('Hygiene Data'!F128)))</f>
        <v/>
      </c>
      <c r="DW134" s="271" t="str">
        <f ca="true">+IF(OFFSET('Hygiene Data'!$F$13,0,10*ROW('Hygiene Data'!F128))="","",OFFSET('Hygiene Data'!$F$13,0,10*ROW('Hygiene Data'!F128)))</f>
        <v/>
      </c>
      <c r="DX134" s="271" t="str">
        <f ca="true">+IF(OFFSET('Hygiene Data'!$G$11,0,10*ROW('Hygiene Data'!G128))="","",OFFSET('Hygiene Data'!$G$11,0,10*ROW('Hygiene Data'!G128)))</f>
        <v/>
      </c>
      <c r="DY134" s="271" t="str">
        <f ca="true">+IF(OFFSET('Hygiene Data'!$G$12,0,10*ROW('Hygiene Data'!G128))="","",OFFSET('Hygiene Data'!$G$12,0,10*ROW('Hygiene Data'!G128)))</f>
        <v/>
      </c>
      <c r="DZ134" s="271" t="str">
        <f ca="true">+IF(OFFSET('Hygiene Data'!$G$13,0,10*ROW('Hygiene Data'!G128))="","",OFFSET('Hygiene Data'!$G$13,0,10*ROW('Hygiene Data'!G128)))</f>
        <v/>
      </c>
      <c r="EA134" s="271" t="str">
        <f ca="true">+IF(OFFSET('Hygiene Data'!$H$11,0,10*ROW('Hygiene Data'!H128))="","",OFFSET('Hygiene Data'!$H$11,0,10*ROW('Hygiene Data'!H128)))</f>
        <v/>
      </c>
      <c r="EB134" s="271" t="str">
        <f ca="true">+IF(OFFSET('Hygiene Data'!$H$12,0,10*ROW('Hygiene Data'!H128))="","",OFFSET('Hygiene Data'!$H$12,0,10*ROW('Hygiene Data'!H128)))</f>
        <v/>
      </c>
      <c r="EC134" s="271" t="str">
        <f ca="true">+IF(OFFSET('Hygiene Data'!$H$13,0,10*ROW('Hygiene Data'!H128))="","",OFFSET('Hygiene Data'!$H$13,0,10*ROW('Hygiene Data'!H128)))</f>
        <v/>
      </c>
      <c r="ED134" s="271" t="str">
        <f ca="true">+IF(OFFSET('Hygiene Data'!$I$11,0,10*ROW('Hygiene Data'!I128))="","",OFFSET('Hygiene Data'!$I$11,0,10*ROW('Hygiene Data'!I128)))</f>
        <v/>
      </c>
      <c r="EE134" s="271" t="str">
        <f ca="true">+IF(OFFSET('Hygiene Data'!$I$12,0,10*ROW('Hygiene Data'!I128))="","",OFFSET('Hygiene Data'!$I$12,0,10*ROW('Hygiene Data'!I128)))</f>
        <v/>
      </c>
      <c r="EF134" s="271" t="str">
        <f ca="true">+IF(OFFSET('Hygiene Data'!$I$13,0,10*ROW('Hygiene Data'!I128))="","",OFFSET('Hygiene Data'!$I$13,0,10*ROW('Hygiene Data'!I128)))</f>
        <v/>
      </c>
    </row>
    <row xmlns:x14ac="http://schemas.microsoft.com/office/spreadsheetml/2009/9/ac" r="135" x14ac:dyDescent="0.2">
      <c r="A135" s="35" t="str">
        <f ca="true">+IF(OFFSET('Water Data'!$B$2,0,10*ROW('Water Data'!E129))="","",OFFSET('Water Data'!$B$2,0,10*ROW('Water Data'!E129)))</f>
        <v/>
      </c>
      <c r="B135" s="35" t="str">
        <f ca="true">+IF(OFFSET('Water Data'!$C$2,0,10*ROW('Water Data'!F129))="","",OFFSET('Water Data'!$C$2,0,10*ROW('Water Data'!F129)))</f>
        <v/>
      </c>
      <c r="C135" s="327" t="str">
        <f t="shared" ref="C135:C198" ca="true" si="2">+IF(ISNUMBER(VALUE(MID(A135,5,4))), VALUE(MID(A135, 5,4)),"")</f>
        <v/>
      </c>
      <c r="D135" s="91"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1"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1"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1"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1"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1"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1"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1"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1"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1"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1"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1"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1"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1"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1"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1"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1"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1"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2"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2"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2"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2"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2"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2"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2"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2"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2"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2"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2"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2"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2"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2"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2"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2"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2"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2"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2"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2"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2"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2"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2"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2"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2"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2"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2"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2"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2"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2"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3"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3"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3"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3"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3"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3"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3"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3"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3"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3"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3"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3"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3"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3"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3"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3"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3"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3"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1"/>
      <c r="BS135" s="271" t="str">
        <f ca="true">+IF(OFFSET('Water Data'!$D$27,0,10*ROW('Water Data'!D129))="","",OFFSET('Water Data'!$D$27,0,10*ROW('Water Data'!D129)))</f>
        <v/>
      </c>
      <c r="BT135" s="271" t="str">
        <f ca="true">+IF(OFFSET('Water Data'!$D$28,0,10*ROW('Water Data'!D129))="","",OFFSET('Water Data'!$D$28,0,10*ROW('Water Data'!D129)))</f>
        <v/>
      </c>
      <c r="BU135" s="271" t="str">
        <f ca="true">+IF(OFFSET('Water Data'!$D$29,0,10*ROW('Water Data'!D129))="","",OFFSET('Water Data'!$D$29,0,10*ROW('Water Data'!D129)))</f>
        <v/>
      </c>
      <c r="BV135" s="271" t="str">
        <f ca="true">+IF(OFFSET('Water Data'!$E$27,0,10*ROW('Water Data'!E129))="","",OFFSET('Water Data'!$E$27,0,10*ROW('Water Data'!E129)))</f>
        <v/>
      </c>
      <c r="BW135" s="271" t="str">
        <f ca="true">+IF(OFFSET('Water Data'!$E$28,0,10*ROW('Water Data'!E129))="","",OFFSET('Water Data'!$E$28,0,10*ROW('Water Data'!E129)))</f>
        <v/>
      </c>
      <c r="BX135" s="271" t="str">
        <f ca="true">+IF(OFFSET('Water Data'!$E$29,0,10*ROW('Water Data'!E129))="","",OFFSET('Water Data'!$E$29,0,10*ROW('Water Data'!E129)))</f>
        <v/>
      </c>
      <c r="BY135" s="271" t="str">
        <f ca="true">+IF(OFFSET('Water Data'!$F$27,0,10*ROW('Water Data'!F129))="","",OFFSET('Water Data'!$F$27,0,10*ROW('Water Data'!F129)))</f>
        <v/>
      </c>
      <c r="BZ135" s="271" t="str">
        <f ca="true">+IF(OFFSET('Water Data'!$F$28,0,10*ROW('Water Data'!F129))="","",OFFSET('Water Data'!$F$28,0,10*ROW('Water Data'!F129)))</f>
        <v/>
      </c>
      <c r="CA135" s="271" t="str">
        <f ca="true">+IF(OFFSET('Water Data'!$F$29,0,10*ROW('Water Data'!F129))="","",OFFSET('Water Data'!$F$29,0,10*ROW('Water Data'!F129)))</f>
        <v/>
      </c>
      <c r="CB135" s="271" t="str">
        <f ca="true">+IF(OFFSET('Water Data'!$G$27,0,10*ROW('Water Data'!G129))="","",OFFSET('Water Data'!$G$27,0,10*ROW('Water Data'!G129)))</f>
        <v/>
      </c>
      <c r="CC135" s="271" t="str">
        <f ca="true">+IF(OFFSET('Water Data'!$G$28,0,10*ROW('Water Data'!G129))="","",OFFSET('Water Data'!$G$28,0,10*ROW('Water Data'!G129)))</f>
        <v/>
      </c>
      <c r="CD135" s="271" t="str">
        <f ca="true">+IF(OFFSET('Water Data'!$G$29,0,10*ROW('Water Data'!G129))="","",OFFSET('Water Data'!$G$29,0,10*ROW('Water Data'!G129)))</f>
        <v/>
      </c>
      <c r="CE135" s="271" t="str">
        <f ca="true">+IF(OFFSET('Water Data'!$H$27,0,10*ROW('Water Data'!H129))="","",OFFSET('Water Data'!$H$27,0,10*ROW('Water Data'!H129)))</f>
        <v/>
      </c>
      <c r="CF135" s="271" t="str">
        <f ca="true">+IF(OFFSET('Water Data'!$H$28,0,10*ROW('Water Data'!H129))="","",OFFSET('Water Data'!$H$28,0,10*ROW('Water Data'!H129)))</f>
        <v/>
      </c>
      <c r="CG135" s="271" t="str">
        <f ca="true">+IF(OFFSET('Water Data'!$H$29,0,10*ROW('Water Data'!H129))="","",OFFSET('Water Data'!$H$29,0,10*ROW('Water Data'!H129)))</f>
        <v/>
      </c>
      <c r="CH135" s="271" t="str">
        <f ca="true">+IF(OFFSET('Water Data'!$I$27,0,10*ROW('Water Data'!I129))="","",OFFSET('Water Data'!$I$27,0,10*ROW('Water Data'!I129)))</f>
        <v/>
      </c>
      <c r="CI135" s="271" t="str">
        <f ca="true">+IF(OFFSET('Water Data'!$I$28,0,10*ROW('Water Data'!I129))="","",OFFSET('Water Data'!$I$28,0,10*ROW('Water Data'!I129)))</f>
        <v/>
      </c>
      <c r="CJ135" s="271" t="str">
        <f ca="true">+IF(OFFSET('Water Data'!$I$29,0,10*ROW('Water Data'!I129))="","",OFFSET('Water Data'!$I$29,0,10*ROW('Water Data'!I129)))</f>
        <v/>
      </c>
      <c r="CK135" s="271" t="str">
        <f ca="true">+IF(OFFSET('Sanitation Data'!$D$28,0,10*ROW('Sanitation Data'!D129))="","",OFFSET('Sanitation Data'!$D$28,0,10*ROW('Sanitation Data'!D129)))</f>
        <v/>
      </c>
      <c r="CL135" s="271" t="str">
        <f ca="true">+IF(OFFSET('Sanitation Data'!$D$29,0,10*ROW('Sanitation Data'!D129))="","",OFFSET('Sanitation Data'!$D$29,0,10*ROW('Sanitation Data'!D129)))</f>
        <v/>
      </c>
      <c r="CM135" s="271" t="str">
        <f ca="true">+IF(OFFSET('Sanitation Data'!$D$30,0,10*ROW('Sanitation Data'!D129))="","",OFFSET('Sanitation Data'!$D$30,0,10*ROW('Sanitation Data'!D129)))</f>
        <v/>
      </c>
      <c r="CN135" s="271" t="str">
        <f ca="true">+IF(OFFSET('Sanitation Data'!$D$31,0,10*ROW('Sanitation Data'!D129))="","",OFFSET('Sanitation Data'!$D$31,0,10*ROW('Sanitation Data'!D129)))</f>
        <v/>
      </c>
      <c r="CO135" s="271" t="str">
        <f ca="true">+IF(OFFSET('Sanitation Data'!$D$32,0,10*ROW('Sanitation Data'!D129))="","",OFFSET('Sanitation Data'!$D$32,0,10*ROW('Sanitation Data'!D129)))</f>
        <v/>
      </c>
      <c r="CP135" s="271" t="str">
        <f ca="true">+IF(OFFSET('Sanitation Data'!$E$28,0,10*ROW('Sanitation Data'!E129))="","",OFFSET('Sanitation Data'!$E$28,0,10*ROW('Sanitation Data'!E129)))</f>
        <v/>
      </c>
      <c r="CQ135" s="271" t="str">
        <f ca="true">+IF(OFFSET('Sanitation Data'!$E$29,0,10*ROW('Sanitation Data'!E129))="","",OFFSET('Sanitation Data'!$E$29,0,10*ROW('Sanitation Data'!E129)))</f>
        <v/>
      </c>
      <c r="CR135" s="271" t="str">
        <f ca="true">+IF(OFFSET('Sanitation Data'!$E$30,0,10*ROW('Sanitation Data'!E129))="","",OFFSET('Sanitation Data'!$E$30,0,10*ROW('Sanitation Data'!E129)))</f>
        <v/>
      </c>
      <c r="CS135" s="271" t="str">
        <f ca="true">+IF(OFFSET('Sanitation Data'!$E$31,0,10*ROW('Sanitation Data'!E129))="","",OFFSET('Sanitation Data'!$E$31,0,10*ROW('Sanitation Data'!E129)))</f>
        <v/>
      </c>
      <c r="CT135" s="271" t="str">
        <f ca="true">+IF(OFFSET('Sanitation Data'!$E$32,0,10*ROW('Sanitation Data'!E129))="","",OFFSET('Sanitation Data'!$E$32,0,10*ROW('Sanitation Data'!E129)))</f>
        <v/>
      </c>
      <c r="CU135" s="271" t="str">
        <f ca="true">+IF(OFFSET('Sanitation Data'!$F$28,0,10*ROW('Sanitation Data'!F129))="","",OFFSET('Sanitation Data'!$F$28,0,10*ROW('Sanitation Data'!F129)))</f>
        <v/>
      </c>
      <c r="CV135" s="271" t="str">
        <f ca="true">+IF(OFFSET('Sanitation Data'!$F$29,0,10*ROW('Sanitation Data'!F129))="","",OFFSET('Sanitation Data'!$F$29,0,10*ROW('Sanitation Data'!F129)))</f>
        <v/>
      </c>
      <c r="CW135" s="271" t="str">
        <f ca="true">+IF(OFFSET('Sanitation Data'!$F$30,0,10*ROW('Sanitation Data'!F129))="","",OFFSET('Sanitation Data'!$F$30,0,10*ROW('Sanitation Data'!F129)))</f>
        <v/>
      </c>
      <c r="CX135" s="271" t="str">
        <f ca="true">+IF(OFFSET('Sanitation Data'!$F$31,0,10*ROW('Sanitation Data'!F129))="","",OFFSET('Sanitation Data'!$F$31,0,10*ROW('Sanitation Data'!F129)))</f>
        <v/>
      </c>
      <c r="CY135" s="271" t="str">
        <f ca="true">+IF(OFFSET('Sanitation Data'!$F$32,0,10*ROW('Sanitation Data'!F129))="","",OFFSET('Sanitation Data'!$F$32,0,10*ROW('Sanitation Data'!F129)))</f>
        <v/>
      </c>
      <c r="CZ135" s="271" t="str">
        <f ca="true">+IF(OFFSET('Sanitation Data'!$G$28,0,10*ROW('Sanitation Data'!G129))="","",OFFSET('Sanitation Data'!$G$28,0,10*ROW('Sanitation Data'!G129)))</f>
        <v/>
      </c>
      <c r="DA135" s="271" t="str">
        <f ca="true">+IF(OFFSET('Sanitation Data'!$G$29,0,10*ROW('Sanitation Data'!G129))="","",OFFSET('Sanitation Data'!$G$29,0,10*ROW('Sanitation Data'!G129)))</f>
        <v/>
      </c>
      <c r="DB135" s="271" t="str">
        <f ca="true">+IF(OFFSET('Sanitation Data'!$G$30,0,10*ROW('Sanitation Data'!G129))="","",OFFSET('Sanitation Data'!$G$30,0,10*ROW('Sanitation Data'!G129)))</f>
        <v/>
      </c>
      <c r="DC135" s="271" t="str">
        <f ca="true">+IF(OFFSET('Sanitation Data'!$G$31,0,10*ROW('Sanitation Data'!G129))="","",OFFSET('Sanitation Data'!$G$31,0,10*ROW('Sanitation Data'!G129)))</f>
        <v/>
      </c>
      <c r="DD135" s="271" t="str">
        <f ca="true">+IF(OFFSET('Sanitation Data'!$G$32,0,10*ROW('Sanitation Data'!G129))="","",OFFSET('Sanitation Data'!$G$32,0,10*ROW('Sanitation Data'!G129)))</f>
        <v/>
      </c>
      <c r="DE135" s="271" t="str">
        <f ca="true">+IF(OFFSET('Sanitation Data'!$H$28,0,10*ROW('Sanitation Data'!H129))="","",OFFSET('Sanitation Data'!$H$28,0,10*ROW('Sanitation Data'!H129)))</f>
        <v/>
      </c>
      <c r="DF135" s="271" t="str">
        <f ca="true">+IF(OFFSET('Sanitation Data'!$H$29,0,10*ROW('Sanitation Data'!H129))="","",OFFSET('Sanitation Data'!$H$29,0,10*ROW('Sanitation Data'!H129)))</f>
        <v/>
      </c>
      <c r="DG135" s="271" t="str">
        <f ca="true">+IF(OFFSET('Sanitation Data'!$H$30,0,10*ROW('Sanitation Data'!H129))="","",OFFSET('Sanitation Data'!$H$30,0,10*ROW('Sanitation Data'!H129)))</f>
        <v/>
      </c>
      <c r="DH135" s="271" t="str">
        <f ca="true">+IF(OFFSET('Sanitation Data'!$H$31,0,10*ROW('Sanitation Data'!H129))="","",OFFSET('Sanitation Data'!$H$31,0,10*ROW('Sanitation Data'!H129)))</f>
        <v/>
      </c>
      <c r="DI135" s="271" t="str">
        <f ca="true">+IF(OFFSET('Sanitation Data'!$H$32,0,10*ROW('Sanitation Data'!H129))="","",OFFSET('Sanitation Data'!$H$32,0,10*ROW('Sanitation Data'!H129)))</f>
        <v/>
      </c>
      <c r="DJ135" s="271" t="str">
        <f ca="true">+IF(OFFSET('Sanitation Data'!$I$28,0,10*ROW('Sanitation Data'!I129))="","",OFFSET('Sanitation Data'!$I$28,0,10*ROW('Sanitation Data'!I129)))</f>
        <v/>
      </c>
      <c r="DK135" s="271" t="str">
        <f ca="true">+IF(OFFSET('Sanitation Data'!$I$29,0,10*ROW('Sanitation Data'!I129))="","",OFFSET('Sanitation Data'!$I$29,0,10*ROW('Sanitation Data'!I129)))</f>
        <v/>
      </c>
      <c r="DL135" s="271" t="str">
        <f ca="true">+IF(OFFSET('Sanitation Data'!$I$30,0,10*ROW('Sanitation Data'!I129))="","",OFFSET('Sanitation Data'!$I$30,0,10*ROW('Sanitation Data'!I129)))</f>
        <v/>
      </c>
      <c r="DM135" s="271" t="str">
        <f ca="true">+IF(OFFSET('Sanitation Data'!$I$31,0,10*ROW('Sanitation Data'!I129))="","",OFFSET('Sanitation Data'!$I$31,0,10*ROW('Sanitation Data'!I129)))</f>
        <v/>
      </c>
      <c r="DN135" s="271" t="str">
        <f ca="true">+IF(OFFSET('Sanitation Data'!$I$32,0,10*ROW('Sanitation Data'!I129))="","",OFFSET('Sanitation Data'!$I$32,0,10*ROW('Sanitation Data'!I129)))</f>
        <v/>
      </c>
      <c r="DO135" s="271" t="str">
        <f ca="true">+IF(OFFSET('Hygiene Data'!$D$11,0,10*ROW('Hygiene Data'!D129))="","",OFFSET('Hygiene Data'!$D$11,0,10*ROW('Hygiene Data'!D129)))</f>
        <v/>
      </c>
      <c r="DP135" s="271" t="str">
        <f ca="true">+IF(OFFSET('Hygiene Data'!$D$12,0,10*ROW('Hygiene Data'!D129))="","",OFFSET('Hygiene Data'!$D$12,0,10*ROW('Hygiene Data'!D129)))</f>
        <v/>
      </c>
      <c r="DQ135" s="271" t="str">
        <f ca="true">+IF(OFFSET('Hygiene Data'!$D$13,0,10*ROW('Hygiene Data'!D129))="","",OFFSET('Hygiene Data'!$D$13,0,10*ROW('Hygiene Data'!D129)))</f>
        <v/>
      </c>
      <c r="DR135" s="271" t="str">
        <f ca="true">+IF(OFFSET('Hygiene Data'!$E$11,0,10*ROW('Hygiene Data'!E129))="","",OFFSET('Hygiene Data'!$E$11,0,10*ROW('Hygiene Data'!E129)))</f>
        <v/>
      </c>
      <c r="DS135" s="271" t="str">
        <f ca="true">+IF(OFFSET('Hygiene Data'!$E$12,0,10*ROW('Hygiene Data'!E129))="","",OFFSET('Hygiene Data'!$E$12,0,10*ROW('Hygiene Data'!E129)))</f>
        <v/>
      </c>
      <c r="DT135" s="271" t="str">
        <f ca="true">+IF(OFFSET('Hygiene Data'!$E$13,0,10*ROW('Hygiene Data'!E129))="","",OFFSET('Hygiene Data'!$E$13,0,10*ROW('Hygiene Data'!E129)))</f>
        <v/>
      </c>
      <c r="DU135" s="271" t="str">
        <f ca="true">+IF(OFFSET('Hygiene Data'!$F$11,0,10*ROW('Hygiene Data'!F129))="","",OFFSET('Hygiene Data'!$F$11,0,10*ROW('Hygiene Data'!F129)))</f>
        <v/>
      </c>
      <c r="DV135" s="271" t="str">
        <f ca="true">+IF(OFFSET('Hygiene Data'!$F$12,0,10*ROW('Hygiene Data'!F129))="","",OFFSET('Hygiene Data'!$F$12,0,10*ROW('Hygiene Data'!F129)))</f>
        <v/>
      </c>
      <c r="DW135" s="271" t="str">
        <f ca="true">+IF(OFFSET('Hygiene Data'!$F$13,0,10*ROW('Hygiene Data'!F129))="","",OFFSET('Hygiene Data'!$F$13,0,10*ROW('Hygiene Data'!F129)))</f>
        <v/>
      </c>
      <c r="DX135" s="271" t="str">
        <f ca="true">+IF(OFFSET('Hygiene Data'!$G$11,0,10*ROW('Hygiene Data'!G129))="","",OFFSET('Hygiene Data'!$G$11,0,10*ROW('Hygiene Data'!G129)))</f>
        <v/>
      </c>
      <c r="DY135" s="271" t="str">
        <f ca="true">+IF(OFFSET('Hygiene Data'!$G$12,0,10*ROW('Hygiene Data'!G129))="","",OFFSET('Hygiene Data'!$G$12,0,10*ROW('Hygiene Data'!G129)))</f>
        <v/>
      </c>
      <c r="DZ135" s="271" t="str">
        <f ca="true">+IF(OFFSET('Hygiene Data'!$G$13,0,10*ROW('Hygiene Data'!G129))="","",OFFSET('Hygiene Data'!$G$13,0,10*ROW('Hygiene Data'!G129)))</f>
        <v/>
      </c>
      <c r="EA135" s="271" t="str">
        <f ca="true">+IF(OFFSET('Hygiene Data'!$H$11,0,10*ROW('Hygiene Data'!H129))="","",OFFSET('Hygiene Data'!$H$11,0,10*ROW('Hygiene Data'!H129)))</f>
        <v/>
      </c>
      <c r="EB135" s="271" t="str">
        <f ca="true">+IF(OFFSET('Hygiene Data'!$H$12,0,10*ROW('Hygiene Data'!H129))="","",OFFSET('Hygiene Data'!$H$12,0,10*ROW('Hygiene Data'!H129)))</f>
        <v/>
      </c>
      <c r="EC135" s="271" t="str">
        <f ca="true">+IF(OFFSET('Hygiene Data'!$H$13,0,10*ROW('Hygiene Data'!H129))="","",OFFSET('Hygiene Data'!$H$13,0,10*ROW('Hygiene Data'!H129)))</f>
        <v/>
      </c>
      <c r="ED135" s="271" t="str">
        <f ca="true">+IF(OFFSET('Hygiene Data'!$I$11,0,10*ROW('Hygiene Data'!I129))="","",OFFSET('Hygiene Data'!$I$11,0,10*ROW('Hygiene Data'!I129)))</f>
        <v/>
      </c>
      <c r="EE135" s="271" t="str">
        <f ca="true">+IF(OFFSET('Hygiene Data'!$I$12,0,10*ROW('Hygiene Data'!I129))="","",OFFSET('Hygiene Data'!$I$12,0,10*ROW('Hygiene Data'!I129)))</f>
        <v/>
      </c>
      <c r="EF135" s="271" t="str">
        <f ca="true">+IF(OFFSET('Hygiene Data'!$I$13,0,10*ROW('Hygiene Data'!I129))="","",OFFSET('Hygiene Data'!$I$13,0,10*ROW('Hygiene Data'!I129)))</f>
        <v/>
      </c>
    </row>
    <row xmlns:x14ac="http://schemas.microsoft.com/office/spreadsheetml/2009/9/ac" r="136" x14ac:dyDescent="0.2">
      <c r="A136" s="35" t="str">
        <f ca="true">+IF(OFFSET('Water Data'!$B$2,0,10*ROW('Water Data'!E130))="","",OFFSET('Water Data'!$B$2,0,10*ROW('Water Data'!E130)))</f>
        <v/>
      </c>
      <c r="B136" s="35" t="str">
        <f ca="true">+IF(OFFSET('Water Data'!$C$2,0,10*ROW('Water Data'!F130))="","",OFFSET('Water Data'!$C$2,0,10*ROW('Water Data'!F130)))</f>
        <v/>
      </c>
      <c r="C136" s="327" t="str">
        <f t="shared" ca="true" si="2"/>
        <v/>
      </c>
      <c r="D136" s="91"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1"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1"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1"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1"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1"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1"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1"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1"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1"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1"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1"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1"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1"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1"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1"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1"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1"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2"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2"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2"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2"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2"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2"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2"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2"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2"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2"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2"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2"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2"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2"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2"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2"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2"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2"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2"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2"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2"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2"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2"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2"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2"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2"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2"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2"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2"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2"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3"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3"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3"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3"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3"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3"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3"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3"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3"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3"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3"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3"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3"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3"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3"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3"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3"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3"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1"/>
      <c r="BS136" s="271" t="str">
        <f ca="true">+IF(OFFSET('Water Data'!$D$27,0,10*ROW('Water Data'!D130))="","",OFFSET('Water Data'!$D$27,0,10*ROW('Water Data'!D130)))</f>
        <v/>
      </c>
      <c r="BT136" s="271" t="str">
        <f ca="true">+IF(OFFSET('Water Data'!$D$28,0,10*ROW('Water Data'!D130))="","",OFFSET('Water Data'!$D$28,0,10*ROW('Water Data'!D130)))</f>
        <v/>
      </c>
      <c r="BU136" s="271" t="str">
        <f ca="true">+IF(OFFSET('Water Data'!$D$29,0,10*ROW('Water Data'!D130))="","",OFFSET('Water Data'!$D$29,0,10*ROW('Water Data'!D130)))</f>
        <v/>
      </c>
      <c r="BV136" s="271" t="str">
        <f ca="true">+IF(OFFSET('Water Data'!$E$27,0,10*ROW('Water Data'!E130))="","",OFFSET('Water Data'!$E$27,0,10*ROW('Water Data'!E130)))</f>
        <v/>
      </c>
      <c r="BW136" s="271" t="str">
        <f ca="true">+IF(OFFSET('Water Data'!$E$28,0,10*ROW('Water Data'!E130))="","",OFFSET('Water Data'!$E$28,0,10*ROW('Water Data'!E130)))</f>
        <v/>
      </c>
      <c r="BX136" s="271" t="str">
        <f ca="true">+IF(OFFSET('Water Data'!$E$29,0,10*ROW('Water Data'!E130))="","",OFFSET('Water Data'!$E$29,0,10*ROW('Water Data'!E130)))</f>
        <v/>
      </c>
      <c r="BY136" s="271" t="str">
        <f ca="true">+IF(OFFSET('Water Data'!$F$27,0,10*ROW('Water Data'!F130))="","",OFFSET('Water Data'!$F$27,0,10*ROW('Water Data'!F130)))</f>
        <v/>
      </c>
      <c r="BZ136" s="271" t="str">
        <f ca="true">+IF(OFFSET('Water Data'!$F$28,0,10*ROW('Water Data'!F130))="","",OFFSET('Water Data'!$F$28,0,10*ROW('Water Data'!F130)))</f>
        <v/>
      </c>
      <c r="CA136" s="271" t="str">
        <f ca="true">+IF(OFFSET('Water Data'!$F$29,0,10*ROW('Water Data'!F130))="","",OFFSET('Water Data'!$F$29,0,10*ROW('Water Data'!F130)))</f>
        <v/>
      </c>
      <c r="CB136" s="271" t="str">
        <f ca="true">+IF(OFFSET('Water Data'!$G$27,0,10*ROW('Water Data'!G130))="","",OFFSET('Water Data'!$G$27,0,10*ROW('Water Data'!G130)))</f>
        <v/>
      </c>
      <c r="CC136" s="271" t="str">
        <f ca="true">+IF(OFFSET('Water Data'!$G$28,0,10*ROW('Water Data'!G130))="","",OFFSET('Water Data'!$G$28,0,10*ROW('Water Data'!G130)))</f>
        <v/>
      </c>
      <c r="CD136" s="271" t="str">
        <f ca="true">+IF(OFFSET('Water Data'!$G$29,0,10*ROW('Water Data'!G130))="","",OFFSET('Water Data'!$G$29,0,10*ROW('Water Data'!G130)))</f>
        <v/>
      </c>
      <c r="CE136" s="271" t="str">
        <f ca="true">+IF(OFFSET('Water Data'!$H$27,0,10*ROW('Water Data'!H130))="","",OFFSET('Water Data'!$H$27,0,10*ROW('Water Data'!H130)))</f>
        <v/>
      </c>
      <c r="CF136" s="271" t="str">
        <f ca="true">+IF(OFFSET('Water Data'!$H$28,0,10*ROW('Water Data'!H130))="","",OFFSET('Water Data'!$H$28,0,10*ROW('Water Data'!H130)))</f>
        <v/>
      </c>
      <c r="CG136" s="271" t="str">
        <f ca="true">+IF(OFFSET('Water Data'!$H$29,0,10*ROW('Water Data'!H130))="","",OFFSET('Water Data'!$H$29,0,10*ROW('Water Data'!H130)))</f>
        <v/>
      </c>
      <c r="CH136" s="271" t="str">
        <f ca="true">+IF(OFFSET('Water Data'!$I$27,0,10*ROW('Water Data'!I130))="","",OFFSET('Water Data'!$I$27,0,10*ROW('Water Data'!I130)))</f>
        <v/>
      </c>
      <c r="CI136" s="271" t="str">
        <f ca="true">+IF(OFFSET('Water Data'!$I$28,0,10*ROW('Water Data'!I130))="","",OFFSET('Water Data'!$I$28,0,10*ROW('Water Data'!I130)))</f>
        <v/>
      </c>
      <c r="CJ136" s="271" t="str">
        <f ca="true">+IF(OFFSET('Water Data'!$I$29,0,10*ROW('Water Data'!I130))="","",OFFSET('Water Data'!$I$29,0,10*ROW('Water Data'!I130)))</f>
        <v/>
      </c>
      <c r="CK136" s="271" t="str">
        <f ca="true">+IF(OFFSET('Sanitation Data'!$D$28,0,10*ROW('Sanitation Data'!D130))="","",OFFSET('Sanitation Data'!$D$28,0,10*ROW('Sanitation Data'!D130)))</f>
        <v/>
      </c>
      <c r="CL136" s="271" t="str">
        <f ca="true">+IF(OFFSET('Sanitation Data'!$D$29,0,10*ROW('Sanitation Data'!D130))="","",OFFSET('Sanitation Data'!$D$29,0,10*ROW('Sanitation Data'!D130)))</f>
        <v/>
      </c>
      <c r="CM136" s="271" t="str">
        <f ca="true">+IF(OFFSET('Sanitation Data'!$D$30,0,10*ROW('Sanitation Data'!D130))="","",OFFSET('Sanitation Data'!$D$30,0,10*ROW('Sanitation Data'!D130)))</f>
        <v/>
      </c>
      <c r="CN136" s="271" t="str">
        <f ca="true">+IF(OFFSET('Sanitation Data'!$D$31,0,10*ROW('Sanitation Data'!D130))="","",OFFSET('Sanitation Data'!$D$31,0,10*ROW('Sanitation Data'!D130)))</f>
        <v/>
      </c>
      <c r="CO136" s="271" t="str">
        <f ca="true">+IF(OFFSET('Sanitation Data'!$D$32,0,10*ROW('Sanitation Data'!D130))="","",OFFSET('Sanitation Data'!$D$32,0,10*ROW('Sanitation Data'!D130)))</f>
        <v/>
      </c>
      <c r="CP136" s="271" t="str">
        <f ca="true">+IF(OFFSET('Sanitation Data'!$E$28,0,10*ROW('Sanitation Data'!E130))="","",OFFSET('Sanitation Data'!$E$28,0,10*ROW('Sanitation Data'!E130)))</f>
        <v/>
      </c>
      <c r="CQ136" s="271" t="str">
        <f ca="true">+IF(OFFSET('Sanitation Data'!$E$29,0,10*ROW('Sanitation Data'!E130))="","",OFFSET('Sanitation Data'!$E$29,0,10*ROW('Sanitation Data'!E130)))</f>
        <v/>
      </c>
      <c r="CR136" s="271" t="str">
        <f ca="true">+IF(OFFSET('Sanitation Data'!$E$30,0,10*ROW('Sanitation Data'!E130))="","",OFFSET('Sanitation Data'!$E$30,0,10*ROW('Sanitation Data'!E130)))</f>
        <v/>
      </c>
      <c r="CS136" s="271" t="str">
        <f ca="true">+IF(OFFSET('Sanitation Data'!$E$31,0,10*ROW('Sanitation Data'!E130))="","",OFFSET('Sanitation Data'!$E$31,0,10*ROW('Sanitation Data'!E130)))</f>
        <v/>
      </c>
      <c r="CT136" s="271" t="str">
        <f ca="true">+IF(OFFSET('Sanitation Data'!$E$32,0,10*ROW('Sanitation Data'!E130))="","",OFFSET('Sanitation Data'!$E$32,0,10*ROW('Sanitation Data'!E130)))</f>
        <v/>
      </c>
      <c r="CU136" s="271" t="str">
        <f ca="true">+IF(OFFSET('Sanitation Data'!$F$28,0,10*ROW('Sanitation Data'!F130))="","",OFFSET('Sanitation Data'!$F$28,0,10*ROW('Sanitation Data'!F130)))</f>
        <v/>
      </c>
      <c r="CV136" s="271" t="str">
        <f ca="true">+IF(OFFSET('Sanitation Data'!$F$29,0,10*ROW('Sanitation Data'!F130))="","",OFFSET('Sanitation Data'!$F$29,0,10*ROW('Sanitation Data'!F130)))</f>
        <v/>
      </c>
      <c r="CW136" s="271" t="str">
        <f ca="true">+IF(OFFSET('Sanitation Data'!$F$30,0,10*ROW('Sanitation Data'!F130))="","",OFFSET('Sanitation Data'!$F$30,0,10*ROW('Sanitation Data'!F130)))</f>
        <v/>
      </c>
      <c r="CX136" s="271" t="str">
        <f ca="true">+IF(OFFSET('Sanitation Data'!$F$31,0,10*ROW('Sanitation Data'!F130))="","",OFFSET('Sanitation Data'!$F$31,0,10*ROW('Sanitation Data'!F130)))</f>
        <v/>
      </c>
      <c r="CY136" s="271" t="str">
        <f ca="true">+IF(OFFSET('Sanitation Data'!$F$32,0,10*ROW('Sanitation Data'!F130))="","",OFFSET('Sanitation Data'!$F$32,0,10*ROW('Sanitation Data'!F130)))</f>
        <v/>
      </c>
      <c r="CZ136" s="271" t="str">
        <f ca="true">+IF(OFFSET('Sanitation Data'!$G$28,0,10*ROW('Sanitation Data'!G130))="","",OFFSET('Sanitation Data'!$G$28,0,10*ROW('Sanitation Data'!G130)))</f>
        <v/>
      </c>
      <c r="DA136" s="271" t="str">
        <f ca="true">+IF(OFFSET('Sanitation Data'!$G$29,0,10*ROW('Sanitation Data'!G130))="","",OFFSET('Sanitation Data'!$G$29,0,10*ROW('Sanitation Data'!G130)))</f>
        <v/>
      </c>
      <c r="DB136" s="271" t="str">
        <f ca="true">+IF(OFFSET('Sanitation Data'!$G$30,0,10*ROW('Sanitation Data'!G130))="","",OFFSET('Sanitation Data'!$G$30,0,10*ROW('Sanitation Data'!G130)))</f>
        <v/>
      </c>
      <c r="DC136" s="271" t="str">
        <f ca="true">+IF(OFFSET('Sanitation Data'!$G$31,0,10*ROW('Sanitation Data'!G130))="","",OFFSET('Sanitation Data'!$G$31,0,10*ROW('Sanitation Data'!G130)))</f>
        <v/>
      </c>
      <c r="DD136" s="271" t="str">
        <f ca="true">+IF(OFFSET('Sanitation Data'!$G$32,0,10*ROW('Sanitation Data'!G130))="","",OFFSET('Sanitation Data'!$G$32,0,10*ROW('Sanitation Data'!G130)))</f>
        <v/>
      </c>
      <c r="DE136" s="271" t="str">
        <f ca="true">+IF(OFFSET('Sanitation Data'!$H$28,0,10*ROW('Sanitation Data'!H130))="","",OFFSET('Sanitation Data'!$H$28,0,10*ROW('Sanitation Data'!H130)))</f>
        <v/>
      </c>
      <c r="DF136" s="271" t="str">
        <f ca="true">+IF(OFFSET('Sanitation Data'!$H$29,0,10*ROW('Sanitation Data'!H130))="","",OFFSET('Sanitation Data'!$H$29,0,10*ROW('Sanitation Data'!H130)))</f>
        <v/>
      </c>
      <c r="DG136" s="271" t="str">
        <f ca="true">+IF(OFFSET('Sanitation Data'!$H$30,0,10*ROW('Sanitation Data'!H130))="","",OFFSET('Sanitation Data'!$H$30,0,10*ROW('Sanitation Data'!H130)))</f>
        <v/>
      </c>
      <c r="DH136" s="271" t="str">
        <f ca="true">+IF(OFFSET('Sanitation Data'!$H$31,0,10*ROW('Sanitation Data'!H130))="","",OFFSET('Sanitation Data'!$H$31,0,10*ROW('Sanitation Data'!H130)))</f>
        <v/>
      </c>
      <c r="DI136" s="271" t="str">
        <f ca="true">+IF(OFFSET('Sanitation Data'!$H$32,0,10*ROW('Sanitation Data'!H130))="","",OFFSET('Sanitation Data'!$H$32,0,10*ROW('Sanitation Data'!H130)))</f>
        <v/>
      </c>
      <c r="DJ136" s="271" t="str">
        <f ca="true">+IF(OFFSET('Sanitation Data'!$I$28,0,10*ROW('Sanitation Data'!I130))="","",OFFSET('Sanitation Data'!$I$28,0,10*ROW('Sanitation Data'!I130)))</f>
        <v/>
      </c>
      <c r="DK136" s="271" t="str">
        <f ca="true">+IF(OFFSET('Sanitation Data'!$I$29,0,10*ROW('Sanitation Data'!I130))="","",OFFSET('Sanitation Data'!$I$29,0,10*ROW('Sanitation Data'!I130)))</f>
        <v/>
      </c>
      <c r="DL136" s="271" t="str">
        <f ca="true">+IF(OFFSET('Sanitation Data'!$I$30,0,10*ROW('Sanitation Data'!I130))="","",OFFSET('Sanitation Data'!$I$30,0,10*ROW('Sanitation Data'!I130)))</f>
        <v/>
      </c>
      <c r="DM136" s="271" t="str">
        <f ca="true">+IF(OFFSET('Sanitation Data'!$I$31,0,10*ROW('Sanitation Data'!I130))="","",OFFSET('Sanitation Data'!$I$31,0,10*ROW('Sanitation Data'!I130)))</f>
        <v/>
      </c>
      <c r="DN136" s="271" t="str">
        <f ca="true">+IF(OFFSET('Sanitation Data'!$I$32,0,10*ROW('Sanitation Data'!I130))="","",OFFSET('Sanitation Data'!$I$32,0,10*ROW('Sanitation Data'!I130)))</f>
        <v/>
      </c>
      <c r="DO136" s="271" t="str">
        <f ca="true">+IF(OFFSET('Hygiene Data'!$D$11,0,10*ROW('Hygiene Data'!D130))="","",OFFSET('Hygiene Data'!$D$11,0,10*ROW('Hygiene Data'!D130)))</f>
        <v/>
      </c>
      <c r="DP136" s="271" t="str">
        <f ca="true">+IF(OFFSET('Hygiene Data'!$D$12,0,10*ROW('Hygiene Data'!D130))="","",OFFSET('Hygiene Data'!$D$12,0,10*ROW('Hygiene Data'!D130)))</f>
        <v/>
      </c>
      <c r="DQ136" s="271" t="str">
        <f ca="true">+IF(OFFSET('Hygiene Data'!$D$13,0,10*ROW('Hygiene Data'!D130))="","",OFFSET('Hygiene Data'!$D$13,0,10*ROW('Hygiene Data'!D130)))</f>
        <v/>
      </c>
      <c r="DR136" s="271" t="str">
        <f ca="true">+IF(OFFSET('Hygiene Data'!$E$11,0,10*ROW('Hygiene Data'!E130))="","",OFFSET('Hygiene Data'!$E$11,0,10*ROW('Hygiene Data'!E130)))</f>
        <v/>
      </c>
      <c r="DS136" s="271" t="str">
        <f ca="true">+IF(OFFSET('Hygiene Data'!$E$12,0,10*ROW('Hygiene Data'!E130))="","",OFFSET('Hygiene Data'!$E$12,0,10*ROW('Hygiene Data'!E130)))</f>
        <v/>
      </c>
      <c r="DT136" s="271" t="str">
        <f ca="true">+IF(OFFSET('Hygiene Data'!$E$13,0,10*ROW('Hygiene Data'!E130))="","",OFFSET('Hygiene Data'!$E$13,0,10*ROW('Hygiene Data'!E130)))</f>
        <v/>
      </c>
      <c r="DU136" s="271" t="str">
        <f ca="true">+IF(OFFSET('Hygiene Data'!$F$11,0,10*ROW('Hygiene Data'!F130))="","",OFFSET('Hygiene Data'!$F$11,0,10*ROW('Hygiene Data'!F130)))</f>
        <v/>
      </c>
      <c r="DV136" s="271" t="str">
        <f ca="true">+IF(OFFSET('Hygiene Data'!$F$12,0,10*ROW('Hygiene Data'!F130))="","",OFFSET('Hygiene Data'!$F$12,0,10*ROW('Hygiene Data'!F130)))</f>
        <v/>
      </c>
      <c r="DW136" s="271" t="str">
        <f ca="true">+IF(OFFSET('Hygiene Data'!$F$13,0,10*ROW('Hygiene Data'!F130))="","",OFFSET('Hygiene Data'!$F$13,0,10*ROW('Hygiene Data'!F130)))</f>
        <v/>
      </c>
      <c r="DX136" s="271" t="str">
        <f ca="true">+IF(OFFSET('Hygiene Data'!$G$11,0,10*ROW('Hygiene Data'!G130))="","",OFFSET('Hygiene Data'!$G$11,0,10*ROW('Hygiene Data'!G130)))</f>
        <v/>
      </c>
      <c r="DY136" s="271" t="str">
        <f ca="true">+IF(OFFSET('Hygiene Data'!$G$12,0,10*ROW('Hygiene Data'!G130))="","",OFFSET('Hygiene Data'!$G$12,0,10*ROW('Hygiene Data'!G130)))</f>
        <v/>
      </c>
      <c r="DZ136" s="271" t="str">
        <f ca="true">+IF(OFFSET('Hygiene Data'!$G$13,0,10*ROW('Hygiene Data'!G130))="","",OFFSET('Hygiene Data'!$G$13,0,10*ROW('Hygiene Data'!G130)))</f>
        <v/>
      </c>
      <c r="EA136" s="271" t="str">
        <f ca="true">+IF(OFFSET('Hygiene Data'!$H$11,0,10*ROW('Hygiene Data'!H130))="","",OFFSET('Hygiene Data'!$H$11,0,10*ROW('Hygiene Data'!H130)))</f>
        <v/>
      </c>
      <c r="EB136" s="271" t="str">
        <f ca="true">+IF(OFFSET('Hygiene Data'!$H$12,0,10*ROW('Hygiene Data'!H130))="","",OFFSET('Hygiene Data'!$H$12,0,10*ROW('Hygiene Data'!H130)))</f>
        <v/>
      </c>
      <c r="EC136" s="271" t="str">
        <f ca="true">+IF(OFFSET('Hygiene Data'!$H$13,0,10*ROW('Hygiene Data'!H130))="","",OFFSET('Hygiene Data'!$H$13,0,10*ROW('Hygiene Data'!H130)))</f>
        <v/>
      </c>
      <c r="ED136" s="271" t="str">
        <f ca="true">+IF(OFFSET('Hygiene Data'!$I$11,0,10*ROW('Hygiene Data'!I130))="","",OFFSET('Hygiene Data'!$I$11,0,10*ROW('Hygiene Data'!I130)))</f>
        <v/>
      </c>
      <c r="EE136" s="271" t="str">
        <f ca="true">+IF(OFFSET('Hygiene Data'!$I$12,0,10*ROW('Hygiene Data'!I130))="","",OFFSET('Hygiene Data'!$I$12,0,10*ROW('Hygiene Data'!I130)))</f>
        <v/>
      </c>
      <c r="EF136" s="271" t="str">
        <f ca="true">+IF(OFFSET('Hygiene Data'!$I$13,0,10*ROW('Hygiene Data'!I130))="","",OFFSET('Hygiene Data'!$I$13,0,10*ROW('Hygiene Data'!I130)))</f>
        <v/>
      </c>
    </row>
    <row xmlns:x14ac="http://schemas.microsoft.com/office/spreadsheetml/2009/9/ac" r="137" x14ac:dyDescent="0.2">
      <c r="A137" s="35" t="str">
        <f ca="true">+IF(OFFSET('Water Data'!$B$2,0,10*ROW('Water Data'!E131))="","",OFFSET('Water Data'!$B$2,0,10*ROW('Water Data'!E131)))</f>
        <v/>
      </c>
      <c r="B137" s="35" t="str">
        <f ca="true">+IF(OFFSET('Water Data'!$C$2,0,10*ROW('Water Data'!F131))="","",OFFSET('Water Data'!$C$2,0,10*ROW('Water Data'!F131)))</f>
        <v/>
      </c>
      <c r="C137" s="327" t="str">
        <f t="shared" ca="true" si="2"/>
        <v/>
      </c>
      <c r="D137" s="91"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1"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1"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1"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1"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1"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1"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1"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1"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1"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1"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1"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1"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1"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1"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1"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1"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1"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2"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2"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2"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2"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2"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2"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2"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2"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2"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2"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2"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2"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2"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2"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2"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2"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2"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2"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2"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2"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2"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2"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2"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2"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2"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2"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2"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2"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2"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2"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3"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3"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3"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3"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3"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3"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3"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3"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3"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3"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3"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3"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3"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3"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3"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3"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3"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3"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1"/>
      <c r="BS137" s="271" t="str">
        <f ca="true">+IF(OFFSET('Water Data'!$D$27,0,10*ROW('Water Data'!D131))="","",OFFSET('Water Data'!$D$27,0,10*ROW('Water Data'!D131)))</f>
        <v/>
      </c>
      <c r="BT137" s="271" t="str">
        <f ca="true">+IF(OFFSET('Water Data'!$D$28,0,10*ROW('Water Data'!D131))="","",OFFSET('Water Data'!$D$28,0,10*ROW('Water Data'!D131)))</f>
        <v/>
      </c>
      <c r="BU137" s="271" t="str">
        <f ca="true">+IF(OFFSET('Water Data'!$D$29,0,10*ROW('Water Data'!D131))="","",OFFSET('Water Data'!$D$29,0,10*ROW('Water Data'!D131)))</f>
        <v/>
      </c>
      <c r="BV137" s="271" t="str">
        <f ca="true">+IF(OFFSET('Water Data'!$E$27,0,10*ROW('Water Data'!E131))="","",OFFSET('Water Data'!$E$27,0,10*ROW('Water Data'!E131)))</f>
        <v/>
      </c>
      <c r="BW137" s="271" t="str">
        <f ca="true">+IF(OFFSET('Water Data'!$E$28,0,10*ROW('Water Data'!E131))="","",OFFSET('Water Data'!$E$28,0,10*ROW('Water Data'!E131)))</f>
        <v/>
      </c>
      <c r="BX137" s="271" t="str">
        <f ca="true">+IF(OFFSET('Water Data'!$E$29,0,10*ROW('Water Data'!E131))="","",OFFSET('Water Data'!$E$29,0,10*ROW('Water Data'!E131)))</f>
        <v/>
      </c>
      <c r="BY137" s="271" t="str">
        <f ca="true">+IF(OFFSET('Water Data'!$F$27,0,10*ROW('Water Data'!F131))="","",OFFSET('Water Data'!$F$27,0,10*ROW('Water Data'!F131)))</f>
        <v/>
      </c>
      <c r="BZ137" s="271" t="str">
        <f ca="true">+IF(OFFSET('Water Data'!$F$28,0,10*ROW('Water Data'!F131))="","",OFFSET('Water Data'!$F$28,0,10*ROW('Water Data'!F131)))</f>
        <v/>
      </c>
      <c r="CA137" s="271" t="str">
        <f ca="true">+IF(OFFSET('Water Data'!$F$29,0,10*ROW('Water Data'!F131))="","",OFFSET('Water Data'!$F$29,0,10*ROW('Water Data'!F131)))</f>
        <v/>
      </c>
      <c r="CB137" s="271" t="str">
        <f ca="true">+IF(OFFSET('Water Data'!$G$27,0,10*ROW('Water Data'!G131))="","",OFFSET('Water Data'!$G$27,0,10*ROW('Water Data'!G131)))</f>
        <v/>
      </c>
      <c r="CC137" s="271" t="str">
        <f ca="true">+IF(OFFSET('Water Data'!$G$28,0,10*ROW('Water Data'!G131))="","",OFFSET('Water Data'!$G$28,0,10*ROW('Water Data'!G131)))</f>
        <v/>
      </c>
      <c r="CD137" s="271" t="str">
        <f ca="true">+IF(OFFSET('Water Data'!$G$29,0,10*ROW('Water Data'!G131))="","",OFFSET('Water Data'!$G$29,0,10*ROW('Water Data'!G131)))</f>
        <v/>
      </c>
      <c r="CE137" s="271" t="str">
        <f ca="true">+IF(OFFSET('Water Data'!$H$27,0,10*ROW('Water Data'!H131))="","",OFFSET('Water Data'!$H$27,0,10*ROW('Water Data'!H131)))</f>
        <v/>
      </c>
      <c r="CF137" s="271" t="str">
        <f ca="true">+IF(OFFSET('Water Data'!$H$28,0,10*ROW('Water Data'!H131))="","",OFFSET('Water Data'!$H$28,0,10*ROW('Water Data'!H131)))</f>
        <v/>
      </c>
      <c r="CG137" s="271" t="str">
        <f ca="true">+IF(OFFSET('Water Data'!$H$29,0,10*ROW('Water Data'!H131))="","",OFFSET('Water Data'!$H$29,0,10*ROW('Water Data'!H131)))</f>
        <v/>
      </c>
      <c r="CH137" s="271" t="str">
        <f ca="true">+IF(OFFSET('Water Data'!$I$27,0,10*ROW('Water Data'!I131))="","",OFFSET('Water Data'!$I$27,0,10*ROW('Water Data'!I131)))</f>
        <v/>
      </c>
      <c r="CI137" s="271" t="str">
        <f ca="true">+IF(OFFSET('Water Data'!$I$28,0,10*ROW('Water Data'!I131))="","",OFFSET('Water Data'!$I$28,0,10*ROW('Water Data'!I131)))</f>
        <v/>
      </c>
      <c r="CJ137" s="271" t="str">
        <f ca="true">+IF(OFFSET('Water Data'!$I$29,0,10*ROW('Water Data'!I131))="","",OFFSET('Water Data'!$I$29,0,10*ROW('Water Data'!I131)))</f>
        <v/>
      </c>
      <c r="CK137" s="271" t="str">
        <f ca="true">+IF(OFFSET('Sanitation Data'!$D$28,0,10*ROW('Sanitation Data'!D131))="","",OFFSET('Sanitation Data'!$D$28,0,10*ROW('Sanitation Data'!D131)))</f>
        <v/>
      </c>
      <c r="CL137" s="271" t="str">
        <f ca="true">+IF(OFFSET('Sanitation Data'!$D$29,0,10*ROW('Sanitation Data'!D131))="","",OFFSET('Sanitation Data'!$D$29,0,10*ROW('Sanitation Data'!D131)))</f>
        <v/>
      </c>
      <c r="CM137" s="271" t="str">
        <f ca="true">+IF(OFFSET('Sanitation Data'!$D$30,0,10*ROW('Sanitation Data'!D131))="","",OFFSET('Sanitation Data'!$D$30,0,10*ROW('Sanitation Data'!D131)))</f>
        <v/>
      </c>
      <c r="CN137" s="271" t="str">
        <f ca="true">+IF(OFFSET('Sanitation Data'!$D$31,0,10*ROW('Sanitation Data'!D131))="","",OFFSET('Sanitation Data'!$D$31,0,10*ROW('Sanitation Data'!D131)))</f>
        <v/>
      </c>
      <c r="CO137" s="271" t="str">
        <f ca="true">+IF(OFFSET('Sanitation Data'!$D$32,0,10*ROW('Sanitation Data'!D131))="","",OFFSET('Sanitation Data'!$D$32,0,10*ROW('Sanitation Data'!D131)))</f>
        <v/>
      </c>
      <c r="CP137" s="271" t="str">
        <f ca="true">+IF(OFFSET('Sanitation Data'!$E$28,0,10*ROW('Sanitation Data'!E131))="","",OFFSET('Sanitation Data'!$E$28,0,10*ROW('Sanitation Data'!E131)))</f>
        <v/>
      </c>
      <c r="CQ137" s="271" t="str">
        <f ca="true">+IF(OFFSET('Sanitation Data'!$E$29,0,10*ROW('Sanitation Data'!E131))="","",OFFSET('Sanitation Data'!$E$29,0,10*ROW('Sanitation Data'!E131)))</f>
        <v/>
      </c>
      <c r="CR137" s="271" t="str">
        <f ca="true">+IF(OFFSET('Sanitation Data'!$E$30,0,10*ROW('Sanitation Data'!E131))="","",OFFSET('Sanitation Data'!$E$30,0,10*ROW('Sanitation Data'!E131)))</f>
        <v/>
      </c>
      <c r="CS137" s="271" t="str">
        <f ca="true">+IF(OFFSET('Sanitation Data'!$E$31,0,10*ROW('Sanitation Data'!E131))="","",OFFSET('Sanitation Data'!$E$31,0,10*ROW('Sanitation Data'!E131)))</f>
        <v/>
      </c>
      <c r="CT137" s="271" t="str">
        <f ca="true">+IF(OFFSET('Sanitation Data'!$E$32,0,10*ROW('Sanitation Data'!E131))="","",OFFSET('Sanitation Data'!$E$32,0,10*ROW('Sanitation Data'!E131)))</f>
        <v/>
      </c>
      <c r="CU137" s="271" t="str">
        <f ca="true">+IF(OFFSET('Sanitation Data'!$F$28,0,10*ROW('Sanitation Data'!F131))="","",OFFSET('Sanitation Data'!$F$28,0,10*ROW('Sanitation Data'!F131)))</f>
        <v/>
      </c>
      <c r="CV137" s="271" t="str">
        <f ca="true">+IF(OFFSET('Sanitation Data'!$F$29,0,10*ROW('Sanitation Data'!F131))="","",OFFSET('Sanitation Data'!$F$29,0,10*ROW('Sanitation Data'!F131)))</f>
        <v/>
      </c>
      <c r="CW137" s="271" t="str">
        <f ca="true">+IF(OFFSET('Sanitation Data'!$F$30,0,10*ROW('Sanitation Data'!F131))="","",OFFSET('Sanitation Data'!$F$30,0,10*ROW('Sanitation Data'!F131)))</f>
        <v/>
      </c>
      <c r="CX137" s="271" t="str">
        <f ca="true">+IF(OFFSET('Sanitation Data'!$F$31,0,10*ROW('Sanitation Data'!F131))="","",OFFSET('Sanitation Data'!$F$31,0,10*ROW('Sanitation Data'!F131)))</f>
        <v/>
      </c>
      <c r="CY137" s="271" t="str">
        <f ca="true">+IF(OFFSET('Sanitation Data'!$F$32,0,10*ROW('Sanitation Data'!F131))="","",OFFSET('Sanitation Data'!$F$32,0,10*ROW('Sanitation Data'!F131)))</f>
        <v/>
      </c>
      <c r="CZ137" s="271" t="str">
        <f ca="true">+IF(OFFSET('Sanitation Data'!$G$28,0,10*ROW('Sanitation Data'!G131))="","",OFFSET('Sanitation Data'!$G$28,0,10*ROW('Sanitation Data'!G131)))</f>
        <v/>
      </c>
      <c r="DA137" s="271" t="str">
        <f ca="true">+IF(OFFSET('Sanitation Data'!$G$29,0,10*ROW('Sanitation Data'!G131))="","",OFFSET('Sanitation Data'!$G$29,0,10*ROW('Sanitation Data'!G131)))</f>
        <v/>
      </c>
      <c r="DB137" s="271" t="str">
        <f ca="true">+IF(OFFSET('Sanitation Data'!$G$30,0,10*ROW('Sanitation Data'!G131))="","",OFFSET('Sanitation Data'!$G$30,0,10*ROW('Sanitation Data'!G131)))</f>
        <v/>
      </c>
      <c r="DC137" s="271" t="str">
        <f ca="true">+IF(OFFSET('Sanitation Data'!$G$31,0,10*ROW('Sanitation Data'!G131))="","",OFFSET('Sanitation Data'!$G$31,0,10*ROW('Sanitation Data'!G131)))</f>
        <v/>
      </c>
      <c r="DD137" s="271" t="str">
        <f ca="true">+IF(OFFSET('Sanitation Data'!$G$32,0,10*ROW('Sanitation Data'!G131))="","",OFFSET('Sanitation Data'!$G$32,0,10*ROW('Sanitation Data'!G131)))</f>
        <v/>
      </c>
      <c r="DE137" s="271" t="str">
        <f ca="true">+IF(OFFSET('Sanitation Data'!$H$28,0,10*ROW('Sanitation Data'!H131))="","",OFFSET('Sanitation Data'!$H$28,0,10*ROW('Sanitation Data'!H131)))</f>
        <v/>
      </c>
      <c r="DF137" s="271" t="str">
        <f ca="true">+IF(OFFSET('Sanitation Data'!$H$29,0,10*ROW('Sanitation Data'!H131))="","",OFFSET('Sanitation Data'!$H$29,0,10*ROW('Sanitation Data'!H131)))</f>
        <v/>
      </c>
      <c r="DG137" s="271" t="str">
        <f ca="true">+IF(OFFSET('Sanitation Data'!$H$30,0,10*ROW('Sanitation Data'!H131))="","",OFFSET('Sanitation Data'!$H$30,0,10*ROW('Sanitation Data'!H131)))</f>
        <v/>
      </c>
      <c r="DH137" s="271" t="str">
        <f ca="true">+IF(OFFSET('Sanitation Data'!$H$31,0,10*ROW('Sanitation Data'!H131))="","",OFFSET('Sanitation Data'!$H$31,0,10*ROW('Sanitation Data'!H131)))</f>
        <v/>
      </c>
      <c r="DI137" s="271" t="str">
        <f ca="true">+IF(OFFSET('Sanitation Data'!$H$32,0,10*ROW('Sanitation Data'!H131))="","",OFFSET('Sanitation Data'!$H$32,0,10*ROW('Sanitation Data'!H131)))</f>
        <v/>
      </c>
      <c r="DJ137" s="271" t="str">
        <f ca="true">+IF(OFFSET('Sanitation Data'!$I$28,0,10*ROW('Sanitation Data'!I131))="","",OFFSET('Sanitation Data'!$I$28,0,10*ROW('Sanitation Data'!I131)))</f>
        <v/>
      </c>
      <c r="DK137" s="271" t="str">
        <f ca="true">+IF(OFFSET('Sanitation Data'!$I$29,0,10*ROW('Sanitation Data'!I131))="","",OFFSET('Sanitation Data'!$I$29,0,10*ROW('Sanitation Data'!I131)))</f>
        <v/>
      </c>
      <c r="DL137" s="271" t="str">
        <f ca="true">+IF(OFFSET('Sanitation Data'!$I$30,0,10*ROW('Sanitation Data'!I131))="","",OFFSET('Sanitation Data'!$I$30,0,10*ROW('Sanitation Data'!I131)))</f>
        <v/>
      </c>
      <c r="DM137" s="271" t="str">
        <f ca="true">+IF(OFFSET('Sanitation Data'!$I$31,0,10*ROW('Sanitation Data'!I131))="","",OFFSET('Sanitation Data'!$I$31,0,10*ROW('Sanitation Data'!I131)))</f>
        <v/>
      </c>
      <c r="DN137" s="271" t="str">
        <f ca="true">+IF(OFFSET('Sanitation Data'!$I$32,0,10*ROW('Sanitation Data'!I131))="","",OFFSET('Sanitation Data'!$I$32,0,10*ROW('Sanitation Data'!I131)))</f>
        <v/>
      </c>
      <c r="DO137" s="271" t="str">
        <f ca="true">+IF(OFFSET('Hygiene Data'!$D$11,0,10*ROW('Hygiene Data'!D131))="","",OFFSET('Hygiene Data'!$D$11,0,10*ROW('Hygiene Data'!D131)))</f>
        <v/>
      </c>
      <c r="DP137" s="271" t="str">
        <f ca="true">+IF(OFFSET('Hygiene Data'!$D$12,0,10*ROW('Hygiene Data'!D131))="","",OFFSET('Hygiene Data'!$D$12,0,10*ROW('Hygiene Data'!D131)))</f>
        <v/>
      </c>
      <c r="DQ137" s="271" t="str">
        <f ca="true">+IF(OFFSET('Hygiene Data'!$D$13,0,10*ROW('Hygiene Data'!D131))="","",OFFSET('Hygiene Data'!$D$13,0,10*ROW('Hygiene Data'!D131)))</f>
        <v/>
      </c>
      <c r="DR137" s="271" t="str">
        <f ca="true">+IF(OFFSET('Hygiene Data'!$E$11,0,10*ROW('Hygiene Data'!E131))="","",OFFSET('Hygiene Data'!$E$11,0,10*ROW('Hygiene Data'!E131)))</f>
        <v/>
      </c>
      <c r="DS137" s="271" t="str">
        <f ca="true">+IF(OFFSET('Hygiene Data'!$E$12,0,10*ROW('Hygiene Data'!E131))="","",OFFSET('Hygiene Data'!$E$12,0,10*ROW('Hygiene Data'!E131)))</f>
        <v/>
      </c>
      <c r="DT137" s="271" t="str">
        <f ca="true">+IF(OFFSET('Hygiene Data'!$E$13,0,10*ROW('Hygiene Data'!E131))="","",OFFSET('Hygiene Data'!$E$13,0,10*ROW('Hygiene Data'!E131)))</f>
        <v/>
      </c>
      <c r="DU137" s="271" t="str">
        <f ca="true">+IF(OFFSET('Hygiene Data'!$F$11,0,10*ROW('Hygiene Data'!F131))="","",OFFSET('Hygiene Data'!$F$11,0,10*ROW('Hygiene Data'!F131)))</f>
        <v/>
      </c>
      <c r="DV137" s="271" t="str">
        <f ca="true">+IF(OFFSET('Hygiene Data'!$F$12,0,10*ROW('Hygiene Data'!F131))="","",OFFSET('Hygiene Data'!$F$12,0,10*ROW('Hygiene Data'!F131)))</f>
        <v/>
      </c>
      <c r="DW137" s="271" t="str">
        <f ca="true">+IF(OFFSET('Hygiene Data'!$F$13,0,10*ROW('Hygiene Data'!F131))="","",OFFSET('Hygiene Data'!$F$13,0,10*ROW('Hygiene Data'!F131)))</f>
        <v/>
      </c>
      <c r="DX137" s="271" t="str">
        <f ca="true">+IF(OFFSET('Hygiene Data'!$G$11,0,10*ROW('Hygiene Data'!G131))="","",OFFSET('Hygiene Data'!$G$11,0,10*ROW('Hygiene Data'!G131)))</f>
        <v/>
      </c>
      <c r="DY137" s="271" t="str">
        <f ca="true">+IF(OFFSET('Hygiene Data'!$G$12,0,10*ROW('Hygiene Data'!G131))="","",OFFSET('Hygiene Data'!$G$12,0,10*ROW('Hygiene Data'!G131)))</f>
        <v/>
      </c>
      <c r="DZ137" s="271" t="str">
        <f ca="true">+IF(OFFSET('Hygiene Data'!$G$13,0,10*ROW('Hygiene Data'!G131))="","",OFFSET('Hygiene Data'!$G$13,0,10*ROW('Hygiene Data'!G131)))</f>
        <v/>
      </c>
      <c r="EA137" s="271" t="str">
        <f ca="true">+IF(OFFSET('Hygiene Data'!$H$11,0,10*ROW('Hygiene Data'!H131))="","",OFFSET('Hygiene Data'!$H$11,0,10*ROW('Hygiene Data'!H131)))</f>
        <v/>
      </c>
      <c r="EB137" s="271" t="str">
        <f ca="true">+IF(OFFSET('Hygiene Data'!$H$12,0,10*ROW('Hygiene Data'!H131))="","",OFFSET('Hygiene Data'!$H$12,0,10*ROW('Hygiene Data'!H131)))</f>
        <v/>
      </c>
      <c r="EC137" s="271" t="str">
        <f ca="true">+IF(OFFSET('Hygiene Data'!$H$13,0,10*ROW('Hygiene Data'!H131))="","",OFFSET('Hygiene Data'!$H$13,0,10*ROW('Hygiene Data'!H131)))</f>
        <v/>
      </c>
      <c r="ED137" s="271" t="str">
        <f ca="true">+IF(OFFSET('Hygiene Data'!$I$11,0,10*ROW('Hygiene Data'!I131))="","",OFFSET('Hygiene Data'!$I$11,0,10*ROW('Hygiene Data'!I131)))</f>
        <v/>
      </c>
      <c r="EE137" s="271" t="str">
        <f ca="true">+IF(OFFSET('Hygiene Data'!$I$12,0,10*ROW('Hygiene Data'!I131))="","",OFFSET('Hygiene Data'!$I$12,0,10*ROW('Hygiene Data'!I131)))</f>
        <v/>
      </c>
      <c r="EF137" s="271" t="str">
        <f ca="true">+IF(OFFSET('Hygiene Data'!$I$13,0,10*ROW('Hygiene Data'!I131))="","",OFFSET('Hygiene Data'!$I$13,0,10*ROW('Hygiene Data'!I131)))</f>
        <v/>
      </c>
    </row>
    <row xmlns:x14ac="http://schemas.microsoft.com/office/spreadsheetml/2009/9/ac" r="138" x14ac:dyDescent="0.2">
      <c r="A138" s="35" t="str">
        <f ca="true">+IF(OFFSET('Water Data'!$B$2,0,10*ROW('Water Data'!E132))="","",OFFSET('Water Data'!$B$2,0,10*ROW('Water Data'!E132)))</f>
        <v/>
      </c>
      <c r="B138" s="35" t="str">
        <f ca="true">+IF(OFFSET('Water Data'!$C$2,0,10*ROW('Water Data'!F132))="","",OFFSET('Water Data'!$C$2,0,10*ROW('Water Data'!F132)))</f>
        <v/>
      </c>
      <c r="C138" s="327" t="str">
        <f t="shared" ca="true" si="2"/>
        <v/>
      </c>
      <c r="D138" s="91"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1"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1"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1"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1"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1"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1"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1"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1"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1"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1"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1"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1"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1"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1"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1"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1"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1"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2"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2"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2"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2"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2"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2"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2"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2"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2"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2"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2"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2"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2"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2"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2"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2"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2"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2"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2"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2"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2"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2"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2"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2"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2"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2"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2"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2"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2"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2"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3"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3"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3"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3"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3"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3"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3"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3"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3"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3"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3"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3"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3"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3"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3"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3"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3"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3"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1"/>
      <c r="BS138" s="271" t="str">
        <f ca="true">+IF(OFFSET('Water Data'!$D$27,0,10*ROW('Water Data'!D132))="","",OFFSET('Water Data'!$D$27,0,10*ROW('Water Data'!D132)))</f>
        <v/>
      </c>
      <c r="BT138" s="271" t="str">
        <f ca="true">+IF(OFFSET('Water Data'!$D$28,0,10*ROW('Water Data'!D132))="","",OFFSET('Water Data'!$D$28,0,10*ROW('Water Data'!D132)))</f>
        <v/>
      </c>
      <c r="BU138" s="271" t="str">
        <f ca="true">+IF(OFFSET('Water Data'!$D$29,0,10*ROW('Water Data'!D132))="","",OFFSET('Water Data'!$D$29,0,10*ROW('Water Data'!D132)))</f>
        <v/>
      </c>
      <c r="BV138" s="271" t="str">
        <f ca="true">+IF(OFFSET('Water Data'!$E$27,0,10*ROW('Water Data'!E132))="","",OFFSET('Water Data'!$E$27,0,10*ROW('Water Data'!E132)))</f>
        <v/>
      </c>
      <c r="BW138" s="271" t="str">
        <f ca="true">+IF(OFFSET('Water Data'!$E$28,0,10*ROW('Water Data'!E132))="","",OFFSET('Water Data'!$E$28,0,10*ROW('Water Data'!E132)))</f>
        <v/>
      </c>
      <c r="BX138" s="271" t="str">
        <f ca="true">+IF(OFFSET('Water Data'!$E$29,0,10*ROW('Water Data'!E132))="","",OFFSET('Water Data'!$E$29,0,10*ROW('Water Data'!E132)))</f>
        <v/>
      </c>
      <c r="BY138" s="271" t="str">
        <f ca="true">+IF(OFFSET('Water Data'!$F$27,0,10*ROW('Water Data'!F132))="","",OFFSET('Water Data'!$F$27,0,10*ROW('Water Data'!F132)))</f>
        <v/>
      </c>
      <c r="BZ138" s="271" t="str">
        <f ca="true">+IF(OFFSET('Water Data'!$F$28,0,10*ROW('Water Data'!F132))="","",OFFSET('Water Data'!$F$28,0,10*ROW('Water Data'!F132)))</f>
        <v/>
      </c>
      <c r="CA138" s="271" t="str">
        <f ca="true">+IF(OFFSET('Water Data'!$F$29,0,10*ROW('Water Data'!F132))="","",OFFSET('Water Data'!$F$29,0,10*ROW('Water Data'!F132)))</f>
        <v/>
      </c>
      <c r="CB138" s="271" t="str">
        <f ca="true">+IF(OFFSET('Water Data'!$G$27,0,10*ROW('Water Data'!G132))="","",OFFSET('Water Data'!$G$27,0,10*ROW('Water Data'!G132)))</f>
        <v/>
      </c>
      <c r="CC138" s="271" t="str">
        <f ca="true">+IF(OFFSET('Water Data'!$G$28,0,10*ROW('Water Data'!G132))="","",OFFSET('Water Data'!$G$28,0,10*ROW('Water Data'!G132)))</f>
        <v/>
      </c>
      <c r="CD138" s="271" t="str">
        <f ca="true">+IF(OFFSET('Water Data'!$G$29,0,10*ROW('Water Data'!G132))="","",OFFSET('Water Data'!$G$29,0,10*ROW('Water Data'!G132)))</f>
        <v/>
      </c>
      <c r="CE138" s="271" t="str">
        <f ca="true">+IF(OFFSET('Water Data'!$H$27,0,10*ROW('Water Data'!H132))="","",OFFSET('Water Data'!$H$27,0,10*ROW('Water Data'!H132)))</f>
        <v/>
      </c>
      <c r="CF138" s="271" t="str">
        <f ca="true">+IF(OFFSET('Water Data'!$H$28,0,10*ROW('Water Data'!H132))="","",OFFSET('Water Data'!$H$28,0,10*ROW('Water Data'!H132)))</f>
        <v/>
      </c>
      <c r="CG138" s="271" t="str">
        <f ca="true">+IF(OFFSET('Water Data'!$H$29,0,10*ROW('Water Data'!H132))="","",OFFSET('Water Data'!$H$29,0,10*ROW('Water Data'!H132)))</f>
        <v/>
      </c>
      <c r="CH138" s="271" t="str">
        <f ca="true">+IF(OFFSET('Water Data'!$I$27,0,10*ROW('Water Data'!I132))="","",OFFSET('Water Data'!$I$27,0,10*ROW('Water Data'!I132)))</f>
        <v/>
      </c>
      <c r="CI138" s="271" t="str">
        <f ca="true">+IF(OFFSET('Water Data'!$I$28,0,10*ROW('Water Data'!I132))="","",OFFSET('Water Data'!$I$28,0,10*ROW('Water Data'!I132)))</f>
        <v/>
      </c>
      <c r="CJ138" s="271" t="str">
        <f ca="true">+IF(OFFSET('Water Data'!$I$29,0,10*ROW('Water Data'!I132))="","",OFFSET('Water Data'!$I$29,0,10*ROW('Water Data'!I132)))</f>
        <v/>
      </c>
      <c r="CK138" s="271" t="str">
        <f ca="true">+IF(OFFSET('Sanitation Data'!$D$28,0,10*ROW('Sanitation Data'!D132))="","",OFFSET('Sanitation Data'!$D$28,0,10*ROW('Sanitation Data'!D132)))</f>
        <v/>
      </c>
      <c r="CL138" s="271" t="str">
        <f ca="true">+IF(OFFSET('Sanitation Data'!$D$29,0,10*ROW('Sanitation Data'!D132))="","",OFFSET('Sanitation Data'!$D$29,0,10*ROW('Sanitation Data'!D132)))</f>
        <v/>
      </c>
      <c r="CM138" s="271" t="str">
        <f ca="true">+IF(OFFSET('Sanitation Data'!$D$30,0,10*ROW('Sanitation Data'!D132))="","",OFFSET('Sanitation Data'!$D$30,0,10*ROW('Sanitation Data'!D132)))</f>
        <v/>
      </c>
      <c r="CN138" s="271" t="str">
        <f ca="true">+IF(OFFSET('Sanitation Data'!$D$31,0,10*ROW('Sanitation Data'!D132))="","",OFFSET('Sanitation Data'!$D$31,0,10*ROW('Sanitation Data'!D132)))</f>
        <v/>
      </c>
      <c r="CO138" s="271" t="str">
        <f ca="true">+IF(OFFSET('Sanitation Data'!$D$32,0,10*ROW('Sanitation Data'!D132))="","",OFFSET('Sanitation Data'!$D$32,0,10*ROW('Sanitation Data'!D132)))</f>
        <v/>
      </c>
      <c r="CP138" s="271" t="str">
        <f ca="true">+IF(OFFSET('Sanitation Data'!$E$28,0,10*ROW('Sanitation Data'!E132))="","",OFFSET('Sanitation Data'!$E$28,0,10*ROW('Sanitation Data'!E132)))</f>
        <v/>
      </c>
      <c r="CQ138" s="271" t="str">
        <f ca="true">+IF(OFFSET('Sanitation Data'!$E$29,0,10*ROW('Sanitation Data'!E132))="","",OFFSET('Sanitation Data'!$E$29,0,10*ROW('Sanitation Data'!E132)))</f>
        <v/>
      </c>
      <c r="CR138" s="271" t="str">
        <f ca="true">+IF(OFFSET('Sanitation Data'!$E$30,0,10*ROW('Sanitation Data'!E132))="","",OFFSET('Sanitation Data'!$E$30,0,10*ROW('Sanitation Data'!E132)))</f>
        <v/>
      </c>
      <c r="CS138" s="271" t="str">
        <f ca="true">+IF(OFFSET('Sanitation Data'!$E$31,0,10*ROW('Sanitation Data'!E132))="","",OFFSET('Sanitation Data'!$E$31,0,10*ROW('Sanitation Data'!E132)))</f>
        <v/>
      </c>
      <c r="CT138" s="271" t="str">
        <f ca="true">+IF(OFFSET('Sanitation Data'!$E$32,0,10*ROW('Sanitation Data'!E132))="","",OFFSET('Sanitation Data'!$E$32,0,10*ROW('Sanitation Data'!E132)))</f>
        <v/>
      </c>
      <c r="CU138" s="271" t="str">
        <f ca="true">+IF(OFFSET('Sanitation Data'!$F$28,0,10*ROW('Sanitation Data'!F132))="","",OFFSET('Sanitation Data'!$F$28,0,10*ROW('Sanitation Data'!F132)))</f>
        <v/>
      </c>
      <c r="CV138" s="271" t="str">
        <f ca="true">+IF(OFFSET('Sanitation Data'!$F$29,0,10*ROW('Sanitation Data'!F132))="","",OFFSET('Sanitation Data'!$F$29,0,10*ROW('Sanitation Data'!F132)))</f>
        <v/>
      </c>
      <c r="CW138" s="271" t="str">
        <f ca="true">+IF(OFFSET('Sanitation Data'!$F$30,0,10*ROW('Sanitation Data'!F132))="","",OFFSET('Sanitation Data'!$F$30,0,10*ROW('Sanitation Data'!F132)))</f>
        <v/>
      </c>
      <c r="CX138" s="271" t="str">
        <f ca="true">+IF(OFFSET('Sanitation Data'!$F$31,0,10*ROW('Sanitation Data'!F132))="","",OFFSET('Sanitation Data'!$F$31,0,10*ROW('Sanitation Data'!F132)))</f>
        <v/>
      </c>
      <c r="CY138" s="271" t="str">
        <f ca="true">+IF(OFFSET('Sanitation Data'!$F$32,0,10*ROW('Sanitation Data'!F132))="","",OFFSET('Sanitation Data'!$F$32,0,10*ROW('Sanitation Data'!F132)))</f>
        <v/>
      </c>
      <c r="CZ138" s="271" t="str">
        <f ca="true">+IF(OFFSET('Sanitation Data'!$G$28,0,10*ROW('Sanitation Data'!G132))="","",OFFSET('Sanitation Data'!$G$28,0,10*ROW('Sanitation Data'!G132)))</f>
        <v/>
      </c>
      <c r="DA138" s="271" t="str">
        <f ca="true">+IF(OFFSET('Sanitation Data'!$G$29,0,10*ROW('Sanitation Data'!G132))="","",OFFSET('Sanitation Data'!$G$29,0,10*ROW('Sanitation Data'!G132)))</f>
        <v/>
      </c>
      <c r="DB138" s="271" t="str">
        <f ca="true">+IF(OFFSET('Sanitation Data'!$G$30,0,10*ROW('Sanitation Data'!G132))="","",OFFSET('Sanitation Data'!$G$30,0,10*ROW('Sanitation Data'!G132)))</f>
        <v/>
      </c>
      <c r="DC138" s="271" t="str">
        <f ca="true">+IF(OFFSET('Sanitation Data'!$G$31,0,10*ROW('Sanitation Data'!G132))="","",OFFSET('Sanitation Data'!$G$31,0,10*ROW('Sanitation Data'!G132)))</f>
        <v/>
      </c>
      <c r="DD138" s="271" t="str">
        <f ca="true">+IF(OFFSET('Sanitation Data'!$G$32,0,10*ROW('Sanitation Data'!G132))="","",OFFSET('Sanitation Data'!$G$32,0,10*ROW('Sanitation Data'!G132)))</f>
        <v/>
      </c>
      <c r="DE138" s="271" t="str">
        <f ca="true">+IF(OFFSET('Sanitation Data'!$H$28,0,10*ROW('Sanitation Data'!H132))="","",OFFSET('Sanitation Data'!$H$28,0,10*ROW('Sanitation Data'!H132)))</f>
        <v/>
      </c>
      <c r="DF138" s="271" t="str">
        <f ca="true">+IF(OFFSET('Sanitation Data'!$H$29,0,10*ROW('Sanitation Data'!H132))="","",OFFSET('Sanitation Data'!$H$29,0,10*ROW('Sanitation Data'!H132)))</f>
        <v/>
      </c>
      <c r="DG138" s="271" t="str">
        <f ca="true">+IF(OFFSET('Sanitation Data'!$H$30,0,10*ROW('Sanitation Data'!H132))="","",OFFSET('Sanitation Data'!$H$30,0,10*ROW('Sanitation Data'!H132)))</f>
        <v/>
      </c>
      <c r="DH138" s="271" t="str">
        <f ca="true">+IF(OFFSET('Sanitation Data'!$H$31,0,10*ROW('Sanitation Data'!H132))="","",OFFSET('Sanitation Data'!$H$31,0,10*ROW('Sanitation Data'!H132)))</f>
        <v/>
      </c>
      <c r="DI138" s="271" t="str">
        <f ca="true">+IF(OFFSET('Sanitation Data'!$H$32,0,10*ROW('Sanitation Data'!H132))="","",OFFSET('Sanitation Data'!$H$32,0,10*ROW('Sanitation Data'!H132)))</f>
        <v/>
      </c>
      <c r="DJ138" s="271" t="str">
        <f ca="true">+IF(OFFSET('Sanitation Data'!$I$28,0,10*ROW('Sanitation Data'!I132))="","",OFFSET('Sanitation Data'!$I$28,0,10*ROW('Sanitation Data'!I132)))</f>
        <v/>
      </c>
      <c r="DK138" s="271" t="str">
        <f ca="true">+IF(OFFSET('Sanitation Data'!$I$29,0,10*ROW('Sanitation Data'!I132))="","",OFFSET('Sanitation Data'!$I$29,0,10*ROW('Sanitation Data'!I132)))</f>
        <v/>
      </c>
      <c r="DL138" s="271" t="str">
        <f ca="true">+IF(OFFSET('Sanitation Data'!$I$30,0,10*ROW('Sanitation Data'!I132))="","",OFFSET('Sanitation Data'!$I$30,0,10*ROW('Sanitation Data'!I132)))</f>
        <v/>
      </c>
      <c r="DM138" s="271" t="str">
        <f ca="true">+IF(OFFSET('Sanitation Data'!$I$31,0,10*ROW('Sanitation Data'!I132))="","",OFFSET('Sanitation Data'!$I$31,0,10*ROW('Sanitation Data'!I132)))</f>
        <v/>
      </c>
      <c r="DN138" s="271" t="str">
        <f ca="true">+IF(OFFSET('Sanitation Data'!$I$32,0,10*ROW('Sanitation Data'!I132))="","",OFFSET('Sanitation Data'!$I$32,0,10*ROW('Sanitation Data'!I132)))</f>
        <v/>
      </c>
      <c r="DO138" s="271" t="str">
        <f ca="true">+IF(OFFSET('Hygiene Data'!$D$11,0,10*ROW('Hygiene Data'!D132))="","",OFFSET('Hygiene Data'!$D$11,0,10*ROW('Hygiene Data'!D132)))</f>
        <v/>
      </c>
      <c r="DP138" s="271" t="str">
        <f ca="true">+IF(OFFSET('Hygiene Data'!$D$12,0,10*ROW('Hygiene Data'!D132))="","",OFFSET('Hygiene Data'!$D$12,0,10*ROW('Hygiene Data'!D132)))</f>
        <v/>
      </c>
      <c r="DQ138" s="271" t="str">
        <f ca="true">+IF(OFFSET('Hygiene Data'!$D$13,0,10*ROW('Hygiene Data'!D132))="","",OFFSET('Hygiene Data'!$D$13,0,10*ROW('Hygiene Data'!D132)))</f>
        <v/>
      </c>
      <c r="DR138" s="271" t="str">
        <f ca="true">+IF(OFFSET('Hygiene Data'!$E$11,0,10*ROW('Hygiene Data'!E132))="","",OFFSET('Hygiene Data'!$E$11,0,10*ROW('Hygiene Data'!E132)))</f>
        <v/>
      </c>
      <c r="DS138" s="271" t="str">
        <f ca="true">+IF(OFFSET('Hygiene Data'!$E$12,0,10*ROW('Hygiene Data'!E132))="","",OFFSET('Hygiene Data'!$E$12,0,10*ROW('Hygiene Data'!E132)))</f>
        <v/>
      </c>
      <c r="DT138" s="271" t="str">
        <f ca="true">+IF(OFFSET('Hygiene Data'!$E$13,0,10*ROW('Hygiene Data'!E132))="","",OFFSET('Hygiene Data'!$E$13,0,10*ROW('Hygiene Data'!E132)))</f>
        <v/>
      </c>
      <c r="DU138" s="271" t="str">
        <f ca="true">+IF(OFFSET('Hygiene Data'!$F$11,0,10*ROW('Hygiene Data'!F132))="","",OFFSET('Hygiene Data'!$F$11,0,10*ROW('Hygiene Data'!F132)))</f>
        <v/>
      </c>
      <c r="DV138" s="271" t="str">
        <f ca="true">+IF(OFFSET('Hygiene Data'!$F$12,0,10*ROW('Hygiene Data'!F132))="","",OFFSET('Hygiene Data'!$F$12,0,10*ROW('Hygiene Data'!F132)))</f>
        <v/>
      </c>
      <c r="DW138" s="271" t="str">
        <f ca="true">+IF(OFFSET('Hygiene Data'!$F$13,0,10*ROW('Hygiene Data'!F132))="","",OFFSET('Hygiene Data'!$F$13,0,10*ROW('Hygiene Data'!F132)))</f>
        <v/>
      </c>
      <c r="DX138" s="271" t="str">
        <f ca="true">+IF(OFFSET('Hygiene Data'!$G$11,0,10*ROW('Hygiene Data'!G132))="","",OFFSET('Hygiene Data'!$G$11,0,10*ROW('Hygiene Data'!G132)))</f>
        <v/>
      </c>
      <c r="DY138" s="271" t="str">
        <f ca="true">+IF(OFFSET('Hygiene Data'!$G$12,0,10*ROW('Hygiene Data'!G132))="","",OFFSET('Hygiene Data'!$G$12,0,10*ROW('Hygiene Data'!G132)))</f>
        <v/>
      </c>
      <c r="DZ138" s="271" t="str">
        <f ca="true">+IF(OFFSET('Hygiene Data'!$G$13,0,10*ROW('Hygiene Data'!G132))="","",OFFSET('Hygiene Data'!$G$13,0,10*ROW('Hygiene Data'!G132)))</f>
        <v/>
      </c>
      <c r="EA138" s="271" t="str">
        <f ca="true">+IF(OFFSET('Hygiene Data'!$H$11,0,10*ROW('Hygiene Data'!H132))="","",OFFSET('Hygiene Data'!$H$11,0,10*ROW('Hygiene Data'!H132)))</f>
        <v/>
      </c>
      <c r="EB138" s="271" t="str">
        <f ca="true">+IF(OFFSET('Hygiene Data'!$H$12,0,10*ROW('Hygiene Data'!H132))="","",OFFSET('Hygiene Data'!$H$12,0,10*ROW('Hygiene Data'!H132)))</f>
        <v/>
      </c>
      <c r="EC138" s="271" t="str">
        <f ca="true">+IF(OFFSET('Hygiene Data'!$H$13,0,10*ROW('Hygiene Data'!H132))="","",OFFSET('Hygiene Data'!$H$13,0,10*ROW('Hygiene Data'!H132)))</f>
        <v/>
      </c>
      <c r="ED138" s="271" t="str">
        <f ca="true">+IF(OFFSET('Hygiene Data'!$I$11,0,10*ROW('Hygiene Data'!I132))="","",OFFSET('Hygiene Data'!$I$11,0,10*ROW('Hygiene Data'!I132)))</f>
        <v/>
      </c>
      <c r="EE138" s="271" t="str">
        <f ca="true">+IF(OFFSET('Hygiene Data'!$I$12,0,10*ROW('Hygiene Data'!I132))="","",OFFSET('Hygiene Data'!$I$12,0,10*ROW('Hygiene Data'!I132)))</f>
        <v/>
      </c>
      <c r="EF138" s="271" t="str">
        <f ca="true">+IF(OFFSET('Hygiene Data'!$I$13,0,10*ROW('Hygiene Data'!I132))="","",OFFSET('Hygiene Data'!$I$13,0,10*ROW('Hygiene Data'!I132)))</f>
        <v/>
      </c>
    </row>
    <row xmlns:x14ac="http://schemas.microsoft.com/office/spreadsheetml/2009/9/ac" r="139" x14ac:dyDescent="0.2">
      <c r="A139" s="35" t="str">
        <f ca="true">+IF(OFFSET('Water Data'!$B$2,0,10*ROW('Water Data'!E133))="","",OFFSET('Water Data'!$B$2,0,10*ROW('Water Data'!E133)))</f>
        <v/>
      </c>
      <c r="B139" s="35" t="str">
        <f ca="true">+IF(OFFSET('Water Data'!$C$2,0,10*ROW('Water Data'!F133))="","",OFFSET('Water Data'!$C$2,0,10*ROW('Water Data'!F133)))</f>
        <v/>
      </c>
      <c r="C139" s="327" t="str">
        <f t="shared" ca="true" si="2"/>
        <v/>
      </c>
      <c r="D139" s="91"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1"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1"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1"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1"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1"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1"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1"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1"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1"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1"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1"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1"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1"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1"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1"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1"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1"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2"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2"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2"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2"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2"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2"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2"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2"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2"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2"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2"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2"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2"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2"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2"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2"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2"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2"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2"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2"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2"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2"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2"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2"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2"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2"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2"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2"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2"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2"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3"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3"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3"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3"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3"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3"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3"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3"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3"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3"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3"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3"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3"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3"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3"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3"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3"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3"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1"/>
      <c r="BS139" s="271" t="str">
        <f ca="true">+IF(OFFSET('Water Data'!$D$27,0,10*ROW('Water Data'!D133))="","",OFFSET('Water Data'!$D$27,0,10*ROW('Water Data'!D133)))</f>
        <v/>
      </c>
      <c r="BT139" s="271" t="str">
        <f ca="true">+IF(OFFSET('Water Data'!$D$28,0,10*ROW('Water Data'!D133))="","",OFFSET('Water Data'!$D$28,0,10*ROW('Water Data'!D133)))</f>
        <v/>
      </c>
      <c r="BU139" s="271" t="str">
        <f ca="true">+IF(OFFSET('Water Data'!$D$29,0,10*ROW('Water Data'!D133))="","",OFFSET('Water Data'!$D$29,0,10*ROW('Water Data'!D133)))</f>
        <v/>
      </c>
      <c r="BV139" s="271" t="str">
        <f ca="true">+IF(OFFSET('Water Data'!$E$27,0,10*ROW('Water Data'!E133))="","",OFFSET('Water Data'!$E$27,0,10*ROW('Water Data'!E133)))</f>
        <v/>
      </c>
      <c r="BW139" s="271" t="str">
        <f ca="true">+IF(OFFSET('Water Data'!$E$28,0,10*ROW('Water Data'!E133))="","",OFFSET('Water Data'!$E$28,0,10*ROW('Water Data'!E133)))</f>
        <v/>
      </c>
      <c r="BX139" s="271" t="str">
        <f ca="true">+IF(OFFSET('Water Data'!$E$29,0,10*ROW('Water Data'!E133))="","",OFFSET('Water Data'!$E$29,0,10*ROW('Water Data'!E133)))</f>
        <v/>
      </c>
      <c r="BY139" s="271" t="str">
        <f ca="true">+IF(OFFSET('Water Data'!$F$27,0,10*ROW('Water Data'!F133))="","",OFFSET('Water Data'!$F$27,0,10*ROW('Water Data'!F133)))</f>
        <v/>
      </c>
      <c r="BZ139" s="271" t="str">
        <f ca="true">+IF(OFFSET('Water Data'!$F$28,0,10*ROW('Water Data'!F133))="","",OFFSET('Water Data'!$F$28,0,10*ROW('Water Data'!F133)))</f>
        <v/>
      </c>
      <c r="CA139" s="271" t="str">
        <f ca="true">+IF(OFFSET('Water Data'!$F$29,0,10*ROW('Water Data'!F133))="","",OFFSET('Water Data'!$F$29,0,10*ROW('Water Data'!F133)))</f>
        <v/>
      </c>
      <c r="CB139" s="271" t="str">
        <f ca="true">+IF(OFFSET('Water Data'!$G$27,0,10*ROW('Water Data'!G133))="","",OFFSET('Water Data'!$G$27,0,10*ROW('Water Data'!G133)))</f>
        <v/>
      </c>
      <c r="CC139" s="271" t="str">
        <f ca="true">+IF(OFFSET('Water Data'!$G$28,0,10*ROW('Water Data'!G133))="","",OFFSET('Water Data'!$G$28,0,10*ROW('Water Data'!G133)))</f>
        <v/>
      </c>
      <c r="CD139" s="271" t="str">
        <f ca="true">+IF(OFFSET('Water Data'!$G$29,0,10*ROW('Water Data'!G133))="","",OFFSET('Water Data'!$G$29,0,10*ROW('Water Data'!G133)))</f>
        <v/>
      </c>
      <c r="CE139" s="271" t="str">
        <f ca="true">+IF(OFFSET('Water Data'!$H$27,0,10*ROW('Water Data'!H133))="","",OFFSET('Water Data'!$H$27,0,10*ROW('Water Data'!H133)))</f>
        <v/>
      </c>
      <c r="CF139" s="271" t="str">
        <f ca="true">+IF(OFFSET('Water Data'!$H$28,0,10*ROW('Water Data'!H133))="","",OFFSET('Water Data'!$H$28,0,10*ROW('Water Data'!H133)))</f>
        <v/>
      </c>
      <c r="CG139" s="271" t="str">
        <f ca="true">+IF(OFFSET('Water Data'!$H$29,0,10*ROW('Water Data'!H133))="","",OFFSET('Water Data'!$H$29,0,10*ROW('Water Data'!H133)))</f>
        <v/>
      </c>
      <c r="CH139" s="271" t="str">
        <f ca="true">+IF(OFFSET('Water Data'!$I$27,0,10*ROW('Water Data'!I133))="","",OFFSET('Water Data'!$I$27,0,10*ROW('Water Data'!I133)))</f>
        <v/>
      </c>
      <c r="CI139" s="271" t="str">
        <f ca="true">+IF(OFFSET('Water Data'!$I$28,0,10*ROW('Water Data'!I133))="","",OFFSET('Water Data'!$I$28,0,10*ROW('Water Data'!I133)))</f>
        <v/>
      </c>
      <c r="CJ139" s="271" t="str">
        <f ca="true">+IF(OFFSET('Water Data'!$I$29,0,10*ROW('Water Data'!I133))="","",OFFSET('Water Data'!$I$29,0,10*ROW('Water Data'!I133)))</f>
        <v/>
      </c>
      <c r="CK139" s="271" t="str">
        <f ca="true">+IF(OFFSET('Sanitation Data'!$D$28,0,10*ROW('Sanitation Data'!D133))="","",OFFSET('Sanitation Data'!$D$28,0,10*ROW('Sanitation Data'!D133)))</f>
        <v/>
      </c>
      <c r="CL139" s="271" t="str">
        <f ca="true">+IF(OFFSET('Sanitation Data'!$D$29,0,10*ROW('Sanitation Data'!D133))="","",OFFSET('Sanitation Data'!$D$29,0,10*ROW('Sanitation Data'!D133)))</f>
        <v/>
      </c>
      <c r="CM139" s="271" t="str">
        <f ca="true">+IF(OFFSET('Sanitation Data'!$D$30,0,10*ROW('Sanitation Data'!D133))="","",OFFSET('Sanitation Data'!$D$30,0,10*ROW('Sanitation Data'!D133)))</f>
        <v/>
      </c>
      <c r="CN139" s="271" t="str">
        <f ca="true">+IF(OFFSET('Sanitation Data'!$D$31,0,10*ROW('Sanitation Data'!D133))="","",OFFSET('Sanitation Data'!$D$31,0,10*ROW('Sanitation Data'!D133)))</f>
        <v/>
      </c>
      <c r="CO139" s="271" t="str">
        <f ca="true">+IF(OFFSET('Sanitation Data'!$D$32,0,10*ROW('Sanitation Data'!D133))="","",OFFSET('Sanitation Data'!$D$32,0,10*ROW('Sanitation Data'!D133)))</f>
        <v/>
      </c>
      <c r="CP139" s="271" t="str">
        <f ca="true">+IF(OFFSET('Sanitation Data'!$E$28,0,10*ROW('Sanitation Data'!E133))="","",OFFSET('Sanitation Data'!$E$28,0,10*ROW('Sanitation Data'!E133)))</f>
        <v/>
      </c>
      <c r="CQ139" s="271" t="str">
        <f ca="true">+IF(OFFSET('Sanitation Data'!$E$29,0,10*ROW('Sanitation Data'!E133))="","",OFFSET('Sanitation Data'!$E$29,0,10*ROW('Sanitation Data'!E133)))</f>
        <v/>
      </c>
      <c r="CR139" s="271" t="str">
        <f ca="true">+IF(OFFSET('Sanitation Data'!$E$30,0,10*ROW('Sanitation Data'!E133))="","",OFFSET('Sanitation Data'!$E$30,0,10*ROW('Sanitation Data'!E133)))</f>
        <v/>
      </c>
      <c r="CS139" s="271" t="str">
        <f ca="true">+IF(OFFSET('Sanitation Data'!$E$31,0,10*ROW('Sanitation Data'!E133))="","",OFFSET('Sanitation Data'!$E$31,0,10*ROW('Sanitation Data'!E133)))</f>
        <v/>
      </c>
      <c r="CT139" s="271" t="str">
        <f ca="true">+IF(OFFSET('Sanitation Data'!$E$32,0,10*ROW('Sanitation Data'!E133))="","",OFFSET('Sanitation Data'!$E$32,0,10*ROW('Sanitation Data'!E133)))</f>
        <v/>
      </c>
      <c r="CU139" s="271" t="str">
        <f ca="true">+IF(OFFSET('Sanitation Data'!$F$28,0,10*ROW('Sanitation Data'!F133))="","",OFFSET('Sanitation Data'!$F$28,0,10*ROW('Sanitation Data'!F133)))</f>
        <v/>
      </c>
      <c r="CV139" s="271" t="str">
        <f ca="true">+IF(OFFSET('Sanitation Data'!$F$29,0,10*ROW('Sanitation Data'!F133))="","",OFFSET('Sanitation Data'!$F$29,0,10*ROW('Sanitation Data'!F133)))</f>
        <v/>
      </c>
      <c r="CW139" s="271" t="str">
        <f ca="true">+IF(OFFSET('Sanitation Data'!$F$30,0,10*ROW('Sanitation Data'!F133))="","",OFFSET('Sanitation Data'!$F$30,0,10*ROW('Sanitation Data'!F133)))</f>
        <v/>
      </c>
      <c r="CX139" s="271" t="str">
        <f ca="true">+IF(OFFSET('Sanitation Data'!$F$31,0,10*ROW('Sanitation Data'!F133))="","",OFFSET('Sanitation Data'!$F$31,0,10*ROW('Sanitation Data'!F133)))</f>
        <v/>
      </c>
      <c r="CY139" s="271" t="str">
        <f ca="true">+IF(OFFSET('Sanitation Data'!$F$32,0,10*ROW('Sanitation Data'!F133))="","",OFFSET('Sanitation Data'!$F$32,0,10*ROW('Sanitation Data'!F133)))</f>
        <v/>
      </c>
      <c r="CZ139" s="271" t="str">
        <f ca="true">+IF(OFFSET('Sanitation Data'!$G$28,0,10*ROW('Sanitation Data'!G133))="","",OFFSET('Sanitation Data'!$G$28,0,10*ROW('Sanitation Data'!G133)))</f>
        <v/>
      </c>
      <c r="DA139" s="271" t="str">
        <f ca="true">+IF(OFFSET('Sanitation Data'!$G$29,0,10*ROW('Sanitation Data'!G133))="","",OFFSET('Sanitation Data'!$G$29,0,10*ROW('Sanitation Data'!G133)))</f>
        <v/>
      </c>
      <c r="DB139" s="271" t="str">
        <f ca="true">+IF(OFFSET('Sanitation Data'!$G$30,0,10*ROW('Sanitation Data'!G133))="","",OFFSET('Sanitation Data'!$G$30,0,10*ROW('Sanitation Data'!G133)))</f>
        <v/>
      </c>
      <c r="DC139" s="271" t="str">
        <f ca="true">+IF(OFFSET('Sanitation Data'!$G$31,0,10*ROW('Sanitation Data'!G133))="","",OFFSET('Sanitation Data'!$G$31,0,10*ROW('Sanitation Data'!G133)))</f>
        <v/>
      </c>
      <c r="DD139" s="271" t="str">
        <f ca="true">+IF(OFFSET('Sanitation Data'!$G$32,0,10*ROW('Sanitation Data'!G133))="","",OFFSET('Sanitation Data'!$G$32,0,10*ROW('Sanitation Data'!G133)))</f>
        <v/>
      </c>
      <c r="DE139" s="271" t="str">
        <f ca="true">+IF(OFFSET('Sanitation Data'!$H$28,0,10*ROW('Sanitation Data'!H133))="","",OFFSET('Sanitation Data'!$H$28,0,10*ROW('Sanitation Data'!H133)))</f>
        <v/>
      </c>
      <c r="DF139" s="271" t="str">
        <f ca="true">+IF(OFFSET('Sanitation Data'!$H$29,0,10*ROW('Sanitation Data'!H133))="","",OFFSET('Sanitation Data'!$H$29,0,10*ROW('Sanitation Data'!H133)))</f>
        <v/>
      </c>
      <c r="DG139" s="271" t="str">
        <f ca="true">+IF(OFFSET('Sanitation Data'!$H$30,0,10*ROW('Sanitation Data'!H133))="","",OFFSET('Sanitation Data'!$H$30,0,10*ROW('Sanitation Data'!H133)))</f>
        <v/>
      </c>
      <c r="DH139" s="271" t="str">
        <f ca="true">+IF(OFFSET('Sanitation Data'!$H$31,0,10*ROW('Sanitation Data'!H133))="","",OFFSET('Sanitation Data'!$H$31,0,10*ROW('Sanitation Data'!H133)))</f>
        <v/>
      </c>
      <c r="DI139" s="271" t="str">
        <f ca="true">+IF(OFFSET('Sanitation Data'!$H$32,0,10*ROW('Sanitation Data'!H133))="","",OFFSET('Sanitation Data'!$H$32,0,10*ROW('Sanitation Data'!H133)))</f>
        <v/>
      </c>
      <c r="DJ139" s="271" t="str">
        <f ca="true">+IF(OFFSET('Sanitation Data'!$I$28,0,10*ROW('Sanitation Data'!I133))="","",OFFSET('Sanitation Data'!$I$28,0,10*ROW('Sanitation Data'!I133)))</f>
        <v/>
      </c>
      <c r="DK139" s="271" t="str">
        <f ca="true">+IF(OFFSET('Sanitation Data'!$I$29,0,10*ROW('Sanitation Data'!I133))="","",OFFSET('Sanitation Data'!$I$29,0,10*ROW('Sanitation Data'!I133)))</f>
        <v/>
      </c>
      <c r="DL139" s="271" t="str">
        <f ca="true">+IF(OFFSET('Sanitation Data'!$I$30,0,10*ROW('Sanitation Data'!I133))="","",OFFSET('Sanitation Data'!$I$30,0,10*ROW('Sanitation Data'!I133)))</f>
        <v/>
      </c>
      <c r="DM139" s="271" t="str">
        <f ca="true">+IF(OFFSET('Sanitation Data'!$I$31,0,10*ROW('Sanitation Data'!I133))="","",OFFSET('Sanitation Data'!$I$31,0,10*ROW('Sanitation Data'!I133)))</f>
        <v/>
      </c>
      <c r="DN139" s="271" t="str">
        <f ca="true">+IF(OFFSET('Sanitation Data'!$I$32,0,10*ROW('Sanitation Data'!I133))="","",OFFSET('Sanitation Data'!$I$32,0,10*ROW('Sanitation Data'!I133)))</f>
        <v/>
      </c>
      <c r="DO139" s="271" t="str">
        <f ca="true">+IF(OFFSET('Hygiene Data'!$D$11,0,10*ROW('Hygiene Data'!D133))="","",OFFSET('Hygiene Data'!$D$11,0,10*ROW('Hygiene Data'!D133)))</f>
        <v/>
      </c>
      <c r="DP139" s="271" t="str">
        <f ca="true">+IF(OFFSET('Hygiene Data'!$D$12,0,10*ROW('Hygiene Data'!D133))="","",OFFSET('Hygiene Data'!$D$12,0,10*ROW('Hygiene Data'!D133)))</f>
        <v/>
      </c>
      <c r="DQ139" s="271" t="str">
        <f ca="true">+IF(OFFSET('Hygiene Data'!$D$13,0,10*ROW('Hygiene Data'!D133))="","",OFFSET('Hygiene Data'!$D$13,0,10*ROW('Hygiene Data'!D133)))</f>
        <v/>
      </c>
      <c r="DR139" s="271" t="str">
        <f ca="true">+IF(OFFSET('Hygiene Data'!$E$11,0,10*ROW('Hygiene Data'!E133))="","",OFFSET('Hygiene Data'!$E$11,0,10*ROW('Hygiene Data'!E133)))</f>
        <v/>
      </c>
      <c r="DS139" s="271" t="str">
        <f ca="true">+IF(OFFSET('Hygiene Data'!$E$12,0,10*ROW('Hygiene Data'!E133))="","",OFFSET('Hygiene Data'!$E$12,0,10*ROW('Hygiene Data'!E133)))</f>
        <v/>
      </c>
      <c r="DT139" s="271" t="str">
        <f ca="true">+IF(OFFSET('Hygiene Data'!$E$13,0,10*ROW('Hygiene Data'!E133))="","",OFFSET('Hygiene Data'!$E$13,0,10*ROW('Hygiene Data'!E133)))</f>
        <v/>
      </c>
      <c r="DU139" s="271" t="str">
        <f ca="true">+IF(OFFSET('Hygiene Data'!$F$11,0,10*ROW('Hygiene Data'!F133))="","",OFFSET('Hygiene Data'!$F$11,0,10*ROW('Hygiene Data'!F133)))</f>
        <v/>
      </c>
      <c r="DV139" s="271" t="str">
        <f ca="true">+IF(OFFSET('Hygiene Data'!$F$12,0,10*ROW('Hygiene Data'!F133))="","",OFFSET('Hygiene Data'!$F$12,0,10*ROW('Hygiene Data'!F133)))</f>
        <v/>
      </c>
      <c r="DW139" s="271" t="str">
        <f ca="true">+IF(OFFSET('Hygiene Data'!$F$13,0,10*ROW('Hygiene Data'!F133))="","",OFFSET('Hygiene Data'!$F$13,0,10*ROW('Hygiene Data'!F133)))</f>
        <v/>
      </c>
      <c r="DX139" s="271" t="str">
        <f ca="true">+IF(OFFSET('Hygiene Data'!$G$11,0,10*ROW('Hygiene Data'!G133))="","",OFFSET('Hygiene Data'!$G$11,0,10*ROW('Hygiene Data'!G133)))</f>
        <v/>
      </c>
      <c r="DY139" s="271" t="str">
        <f ca="true">+IF(OFFSET('Hygiene Data'!$G$12,0,10*ROW('Hygiene Data'!G133))="","",OFFSET('Hygiene Data'!$G$12,0,10*ROW('Hygiene Data'!G133)))</f>
        <v/>
      </c>
      <c r="DZ139" s="271" t="str">
        <f ca="true">+IF(OFFSET('Hygiene Data'!$G$13,0,10*ROW('Hygiene Data'!G133))="","",OFFSET('Hygiene Data'!$G$13,0,10*ROW('Hygiene Data'!G133)))</f>
        <v/>
      </c>
      <c r="EA139" s="271" t="str">
        <f ca="true">+IF(OFFSET('Hygiene Data'!$H$11,0,10*ROW('Hygiene Data'!H133))="","",OFFSET('Hygiene Data'!$H$11,0,10*ROW('Hygiene Data'!H133)))</f>
        <v/>
      </c>
      <c r="EB139" s="271" t="str">
        <f ca="true">+IF(OFFSET('Hygiene Data'!$H$12,0,10*ROW('Hygiene Data'!H133))="","",OFFSET('Hygiene Data'!$H$12,0,10*ROW('Hygiene Data'!H133)))</f>
        <v/>
      </c>
      <c r="EC139" s="271" t="str">
        <f ca="true">+IF(OFFSET('Hygiene Data'!$H$13,0,10*ROW('Hygiene Data'!H133))="","",OFFSET('Hygiene Data'!$H$13,0,10*ROW('Hygiene Data'!H133)))</f>
        <v/>
      </c>
      <c r="ED139" s="271" t="str">
        <f ca="true">+IF(OFFSET('Hygiene Data'!$I$11,0,10*ROW('Hygiene Data'!I133))="","",OFFSET('Hygiene Data'!$I$11,0,10*ROW('Hygiene Data'!I133)))</f>
        <v/>
      </c>
      <c r="EE139" s="271" t="str">
        <f ca="true">+IF(OFFSET('Hygiene Data'!$I$12,0,10*ROW('Hygiene Data'!I133))="","",OFFSET('Hygiene Data'!$I$12,0,10*ROW('Hygiene Data'!I133)))</f>
        <v/>
      </c>
      <c r="EF139" s="271" t="str">
        <f ca="true">+IF(OFFSET('Hygiene Data'!$I$13,0,10*ROW('Hygiene Data'!I133))="","",OFFSET('Hygiene Data'!$I$13,0,10*ROW('Hygiene Data'!I133)))</f>
        <v/>
      </c>
    </row>
    <row xmlns:x14ac="http://schemas.microsoft.com/office/spreadsheetml/2009/9/ac" r="140" x14ac:dyDescent="0.2">
      <c r="A140" s="35" t="str">
        <f ca="true">+IF(OFFSET('Water Data'!$B$2,0,10*ROW('Water Data'!E134))="","",OFFSET('Water Data'!$B$2,0,10*ROW('Water Data'!E134)))</f>
        <v/>
      </c>
      <c r="B140" s="35" t="str">
        <f ca="true">+IF(OFFSET('Water Data'!$C$2,0,10*ROW('Water Data'!F134))="","",OFFSET('Water Data'!$C$2,0,10*ROW('Water Data'!F134)))</f>
        <v/>
      </c>
      <c r="C140" s="327" t="str">
        <f t="shared" ca="true" si="2"/>
        <v/>
      </c>
      <c r="D140" s="91"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1"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1"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1"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1"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1"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1"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1"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1"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1"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1"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1"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1"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1"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1"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1"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1"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1"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2"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2"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2"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2"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2"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2"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2"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2"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2"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2"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2"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2"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2"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2"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2"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2"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2"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2"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2"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2"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2"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2"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2"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2"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2"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2"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2"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2"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2"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2"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3"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3"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3"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3"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3"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3"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3"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3"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3"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3"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3"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3"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3"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3"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3"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3"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3"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3"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1"/>
      <c r="BS140" s="271" t="str">
        <f ca="true">+IF(OFFSET('Water Data'!$D$27,0,10*ROW('Water Data'!D134))="","",OFFSET('Water Data'!$D$27,0,10*ROW('Water Data'!D134)))</f>
        <v/>
      </c>
      <c r="BT140" s="271" t="str">
        <f ca="true">+IF(OFFSET('Water Data'!$D$28,0,10*ROW('Water Data'!D134))="","",OFFSET('Water Data'!$D$28,0,10*ROW('Water Data'!D134)))</f>
        <v/>
      </c>
      <c r="BU140" s="271" t="str">
        <f ca="true">+IF(OFFSET('Water Data'!$D$29,0,10*ROW('Water Data'!D134))="","",OFFSET('Water Data'!$D$29,0,10*ROW('Water Data'!D134)))</f>
        <v/>
      </c>
      <c r="BV140" s="271" t="str">
        <f ca="true">+IF(OFFSET('Water Data'!$E$27,0,10*ROW('Water Data'!E134))="","",OFFSET('Water Data'!$E$27,0,10*ROW('Water Data'!E134)))</f>
        <v/>
      </c>
      <c r="BW140" s="271" t="str">
        <f ca="true">+IF(OFFSET('Water Data'!$E$28,0,10*ROW('Water Data'!E134))="","",OFFSET('Water Data'!$E$28,0,10*ROW('Water Data'!E134)))</f>
        <v/>
      </c>
      <c r="BX140" s="271" t="str">
        <f ca="true">+IF(OFFSET('Water Data'!$E$29,0,10*ROW('Water Data'!E134))="","",OFFSET('Water Data'!$E$29,0,10*ROW('Water Data'!E134)))</f>
        <v/>
      </c>
      <c r="BY140" s="271" t="str">
        <f ca="true">+IF(OFFSET('Water Data'!$F$27,0,10*ROW('Water Data'!F134))="","",OFFSET('Water Data'!$F$27,0,10*ROW('Water Data'!F134)))</f>
        <v/>
      </c>
      <c r="BZ140" s="271" t="str">
        <f ca="true">+IF(OFFSET('Water Data'!$F$28,0,10*ROW('Water Data'!F134))="","",OFFSET('Water Data'!$F$28,0,10*ROW('Water Data'!F134)))</f>
        <v/>
      </c>
      <c r="CA140" s="271" t="str">
        <f ca="true">+IF(OFFSET('Water Data'!$F$29,0,10*ROW('Water Data'!F134))="","",OFFSET('Water Data'!$F$29,0,10*ROW('Water Data'!F134)))</f>
        <v/>
      </c>
      <c r="CB140" s="271" t="str">
        <f ca="true">+IF(OFFSET('Water Data'!$G$27,0,10*ROW('Water Data'!G134))="","",OFFSET('Water Data'!$G$27,0,10*ROW('Water Data'!G134)))</f>
        <v/>
      </c>
      <c r="CC140" s="271" t="str">
        <f ca="true">+IF(OFFSET('Water Data'!$G$28,0,10*ROW('Water Data'!G134))="","",OFFSET('Water Data'!$G$28,0,10*ROW('Water Data'!G134)))</f>
        <v/>
      </c>
      <c r="CD140" s="271" t="str">
        <f ca="true">+IF(OFFSET('Water Data'!$G$29,0,10*ROW('Water Data'!G134))="","",OFFSET('Water Data'!$G$29,0,10*ROW('Water Data'!G134)))</f>
        <v/>
      </c>
      <c r="CE140" s="271" t="str">
        <f ca="true">+IF(OFFSET('Water Data'!$H$27,0,10*ROW('Water Data'!H134))="","",OFFSET('Water Data'!$H$27,0,10*ROW('Water Data'!H134)))</f>
        <v/>
      </c>
      <c r="CF140" s="271" t="str">
        <f ca="true">+IF(OFFSET('Water Data'!$H$28,0,10*ROW('Water Data'!H134))="","",OFFSET('Water Data'!$H$28,0,10*ROW('Water Data'!H134)))</f>
        <v/>
      </c>
      <c r="CG140" s="271" t="str">
        <f ca="true">+IF(OFFSET('Water Data'!$H$29,0,10*ROW('Water Data'!H134))="","",OFFSET('Water Data'!$H$29,0,10*ROW('Water Data'!H134)))</f>
        <v/>
      </c>
      <c r="CH140" s="271" t="str">
        <f ca="true">+IF(OFFSET('Water Data'!$I$27,0,10*ROW('Water Data'!I134))="","",OFFSET('Water Data'!$I$27,0,10*ROW('Water Data'!I134)))</f>
        <v/>
      </c>
      <c r="CI140" s="271" t="str">
        <f ca="true">+IF(OFFSET('Water Data'!$I$28,0,10*ROW('Water Data'!I134))="","",OFFSET('Water Data'!$I$28,0,10*ROW('Water Data'!I134)))</f>
        <v/>
      </c>
      <c r="CJ140" s="271" t="str">
        <f ca="true">+IF(OFFSET('Water Data'!$I$29,0,10*ROW('Water Data'!I134))="","",OFFSET('Water Data'!$I$29,0,10*ROW('Water Data'!I134)))</f>
        <v/>
      </c>
      <c r="CK140" s="271" t="str">
        <f ca="true">+IF(OFFSET('Sanitation Data'!$D$28,0,10*ROW('Sanitation Data'!D134))="","",OFFSET('Sanitation Data'!$D$28,0,10*ROW('Sanitation Data'!D134)))</f>
        <v/>
      </c>
      <c r="CL140" s="271" t="str">
        <f ca="true">+IF(OFFSET('Sanitation Data'!$D$29,0,10*ROW('Sanitation Data'!D134))="","",OFFSET('Sanitation Data'!$D$29,0,10*ROW('Sanitation Data'!D134)))</f>
        <v/>
      </c>
      <c r="CM140" s="271" t="str">
        <f ca="true">+IF(OFFSET('Sanitation Data'!$D$30,0,10*ROW('Sanitation Data'!D134))="","",OFFSET('Sanitation Data'!$D$30,0,10*ROW('Sanitation Data'!D134)))</f>
        <v/>
      </c>
      <c r="CN140" s="271" t="str">
        <f ca="true">+IF(OFFSET('Sanitation Data'!$D$31,0,10*ROW('Sanitation Data'!D134))="","",OFFSET('Sanitation Data'!$D$31,0,10*ROW('Sanitation Data'!D134)))</f>
        <v/>
      </c>
      <c r="CO140" s="271" t="str">
        <f ca="true">+IF(OFFSET('Sanitation Data'!$D$32,0,10*ROW('Sanitation Data'!D134))="","",OFFSET('Sanitation Data'!$D$32,0,10*ROW('Sanitation Data'!D134)))</f>
        <v/>
      </c>
      <c r="CP140" s="271" t="str">
        <f ca="true">+IF(OFFSET('Sanitation Data'!$E$28,0,10*ROW('Sanitation Data'!E134))="","",OFFSET('Sanitation Data'!$E$28,0,10*ROW('Sanitation Data'!E134)))</f>
        <v/>
      </c>
      <c r="CQ140" s="271" t="str">
        <f ca="true">+IF(OFFSET('Sanitation Data'!$E$29,0,10*ROW('Sanitation Data'!E134))="","",OFFSET('Sanitation Data'!$E$29,0,10*ROW('Sanitation Data'!E134)))</f>
        <v/>
      </c>
      <c r="CR140" s="271" t="str">
        <f ca="true">+IF(OFFSET('Sanitation Data'!$E$30,0,10*ROW('Sanitation Data'!E134))="","",OFFSET('Sanitation Data'!$E$30,0,10*ROW('Sanitation Data'!E134)))</f>
        <v/>
      </c>
      <c r="CS140" s="271" t="str">
        <f ca="true">+IF(OFFSET('Sanitation Data'!$E$31,0,10*ROW('Sanitation Data'!E134))="","",OFFSET('Sanitation Data'!$E$31,0,10*ROW('Sanitation Data'!E134)))</f>
        <v/>
      </c>
      <c r="CT140" s="271" t="str">
        <f ca="true">+IF(OFFSET('Sanitation Data'!$E$32,0,10*ROW('Sanitation Data'!E134))="","",OFFSET('Sanitation Data'!$E$32,0,10*ROW('Sanitation Data'!E134)))</f>
        <v/>
      </c>
      <c r="CU140" s="271" t="str">
        <f ca="true">+IF(OFFSET('Sanitation Data'!$F$28,0,10*ROW('Sanitation Data'!F134))="","",OFFSET('Sanitation Data'!$F$28,0,10*ROW('Sanitation Data'!F134)))</f>
        <v/>
      </c>
      <c r="CV140" s="271" t="str">
        <f ca="true">+IF(OFFSET('Sanitation Data'!$F$29,0,10*ROW('Sanitation Data'!F134))="","",OFFSET('Sanitation Data'!$F$29,0,10*ROW('Sanitation Data'!F134)))</f>
        <v/>
      </c>
      <c r="CW140" s="271" t="str">
        <f ca="true">+IF(OFFSET('Sanitation Data'!$F$30,0,10*ROW('Sanitation Data'!F134))="","",OFFSET('Sanitation Data'!$F$30,0,10*ROW('Sanitation Data'!F134)))</f>
        <v/>
      </c>
      <c r="CX140" s="271" t="str">
        <f ca="true">+IF(OFFSET('Sanitation Data'!$F$31,0,10*ROW('Sanitation Data'!F134))="","",OFFSET('Sanitation Data'!$F$31,0,10*ROW('Sanitation Data'!F134)))</f>
        <v/>
      </c>
      <c r="CY140" s="271" t="str">
        <f ca="true">+IF(OFFSET('Sanitation Data'!$F$32,0,10*ROW('Sanitation Data'!F134))="","",OFFSET('Sanitation Data'!$F$32,0,10*ROW('Sanitation Data'!F134)))</f>
        <v/>
      </c>
      <c r="CZ140" s="271" t="str">
        <f ca="true">+IF(OFFSET('Sanitation Data'!$G$28,0,10*ROW('Sanitation Data'!G134))="","",OFFSET('Sanitation Data'!$G$28,0,10*ROW('Sanitation Data'!G134)))</f>
        <v/>
      </c>
      <c r="DA140" s="271" t="str">
        <f ca="true">+IF(OFFSET('Sanitation Data'!$G$29,0,10*ROW('Sanitation Data'!G134))="","",OFFSET('Sanitation Data'!$G$29,0,10*ROW('Sanitation Data'!G134)))</f>
        <v/>
      </c>
      <c r="DB140" s="271" t="str">
        <f ca="true">+IF(OFFSET('Sanitation Data'!$G$30,0,10*ROW('Sanitation Data'!G134))="","",OFFSET('Sanitation Data'!$G$30,0,10*ROW('Sanitation Data'!G134)))</f>
        <v/>
      </c>
      <c r="DC140" s="271" t="str">
        <f ca="true">+IF(OFFSET('Sanitation Data'!$G$31,0,10*ROW('Sanitation Data'!G134))="","",OFFSET('Sanitation Data'!$G$31,0,10*ROW('Sanitation Data'!G134)))</f>
        <v/>
      </c>
      <c r="DD140" s="271" t="str">
        <f ca="true">+IF(OFFSET('Sanitation Data'!$G$32,0,10*ROW('Sanitation Data'!G134))="","",OFFSET('Sanitation Data'!$G$32,0,10*ROW('Sanitation Data'!G134)))</f>
        <v/>
      </c>
      <c r="DE140" s="271" t="str">
        <f ca="true">+IF(OFFSET('Sanitation Data'!$H$28,0,10*ROW('Sanitation Data'!H134))="","",OFFSET('Sanitation Data'!$H$28,0,10*ROW('Sanitation Data'!H134)))</f>
        <v/>
      </c>
      <c r="DF140" s="271" t="str">
        <f ca="true">+IF(OFFSET('Sanitation Data'!$H$29,0,10*ROW('Sanitation Data'!H134))="","",OFFSET('Sanitation Data'!$H$29,0,10*ROW('Sanitation Data'!H134)))</f>
        <v/>
      </c>
      <c r="DG140" s="271" t="str">
        <f ca="true">+IF(OFFSET('Sanitation Data'!$H$30,0,10*ROW('Sanitation Data'!H134))="","",OFFSET('Sanitation Data'!$H$30,0,10*ROW('Sanitation Data'!H134)))</f>
        <v/>
      </c>
      <c r="DH140" s="271" t="str">
        <f ca="true">+IF(OFFSET('Sanitation Data'!$H$31,0,10*ROW('Sanitation Data'!H134))="","",OFFSET('Sanitation Data'!$H$31,0,10*ROW('Sanitation Data'!H134)))</f>
        <v/>
      </c>
      <c r="DI140" s="271" t="str">
        <f ca="true">+IF(OFFSET('Sanitation Data'!$H$32,0,10*ROW('Sanitation Data'!H134))="","",OFFSET('Sanitation Data'!$H$32,0,10*ROW('Sanitation Data'!H134)))</f>
        <v/>
      </c>
      <c r="DJ140" s="271" t="str">
        <f ca="true">+IF(OFFSET('Sanitation Data'!$I$28,0,10*ROW('Sanitation Data'!I134))="","",OFFSET('Sanitation Data'!$I$28,0,10*ROW('Sanitation Data'!I134)))</f>
        <v/>
      </c>
      <c r="DK140" s="271" t="str">
        <f ca="true">+IF(OFFSET('Sanitation Data'!$I$29,0,10*ROW('Sanitation Data'!I134))="","",OFFSET('Sanitation Data'!$I$29,0,10*ROW('Sanitation Data'!I134)))</f>
        <v/>
      </c>
      <c r="DL140" s="271" t="str">
        <f ca="true">+IF(OFFSET('Sanitation Data'!$I$30,0,10*ROW('Sanitation Data'!I134))="","",OFFSET('Sanitation Data'!$I$30,0,10*ROW('Sanitation Data'!I134)))</f>
        <v/>
      </c>
      <c r="DM140" s="271" t="str">
        <f ca="true">+IF(OFFSET('Sanitation Data'!$I$31,0,10*ROW('Sanitation Data'!I134))="","",OFFSET('Sanitation Data'!$I$31,0,10*ROW('Sanitation Data'!I134)))</f>
        <v/>
      </c>
      <c r="DN140" s="271" t="str">
        <f ca="true">+IF(OFFSET('Sanitation Data'!$I$32,0,10*ROW('Sanitation Data'!I134))="","",OFFSET('Sanitation Data'!$I$32,0,10*ROW('Sanitation Data'!I134)))</f>
        <v/>
      </c>
      <c r="DO140" s="271" t="str">
        <f ca="true">+IF(OFFSET('Hygiene Data'!$D$11,0,10*ROW('Hygiene Data'!D134))="","",OFFSET('Hygiene Data'!$D$11,0,10*ROW('Hygiene Data'!D134)))</f>
        <v/>
      </c>
      <c r="DP140" s="271" t="str">
        <f ca="true">+IF(OFFSET('Hygiene Data'!$D$12,0,10*ROW('Hygiene Data'!D134))="","",OFFSET('Hygiene Data'!$D$12,0,10*ROW('Hygiene Data'!D134)))</f>
        <v/>
      </c>
      <c r="DQ140" s="271" t="str">
        <f ca="true">+IF(OFFSET('Hygiene Data'!$D$13,0,10*ROW('Hygiene Data'!D134))="","",OFFSET('Hygiene Data'!$D$13,0,10*ROW('Hygiene Data'!D134)))</f>
        <v/>
      </c>
      <c r="DR140" s="271" t="str">
        <f ca="true">+IF(OFFSET('Hygiene Data'!$E$11,0,10*ROW('Hygiene Data'!E134))="","",OFFSET('Hygiene Data'!$E$11,0,10*ROW('Hygiene Data'!E134)))</f>
        <v/>
      </c>
      <c r="DS140" s="271" t="str">
        <f ca="true">+IF(OFFSET('Hygiene Data'!$E$12,0,10*ROW('Hygiene Data'!E134))="","",OFFSET('Hygiene Data'!$E$12,0,10*ROW('Hygiene Data'!E134)))</f>
        <v/>
      </c>
      <c r="DT140" s="271" t="str">
        <f ca="true">+IF(OFFSET('Hygiene Data'!$E$13,0,10*ROW('Hygiene Data'!E134))="","",OFFSET('Hygiene Data'!$E$13,0,10*ROW('Hygiene Data'!E134)))</f>
        <v/>
      </c>
      <c r="DU140" s="271" t="str">
        <f ca="true">+IF(OFFSET('Hygiene Data'!$F$11,0,10*ROW('Hygiene Data'!F134))="","",OFFSET('Hygiene Data'!$F$11,0,10*ROW('Hygiene Data'!F134)))</f>
        <v/>
      </c>
      <c r="DV140" s="271" t="str">
        <f ca="true">+IF(OFFSET('Hygiene Data'!$F$12,0,10*ROW('Hygiene Data'!F134))="","",OFFSET('Hygiene Data'!$F$12,0,10*ROW('Hygiene Data'!F134)))</f>
        <v/>
      </c>
      <c r="DW140" s="271" t="str">
        <f ca="true">+IF(OFFSET('Hygiene Data'!$F$13,0,10*ROW('Hygiene Data'!F134))="","",OFFSET('Hygiene Data'!$F$13,0,10*ROW('Hygiene Data'!F134)))</f>
        <v/>
      </c>
      <c r="DX140" s="271" t="str">
        <f ca="true">+IF(OFFSET('Hygiene Data'!$G$11,0,10*ROW('Hygiene Data'!G134))="","",OFFSET('Hygiene Data'!$G$11,0,10*ROW('Hygiene Data'!G134)))</f>
        <v/>
      </c>
      <c r="DY140" s="271" t="str">
        <f ca="true">+IF(OFFSET('Hygiene Data'!$G$12,0,10*ROW('Hygiene Data'!G134))="","",OFFSET('Hygiene Data'!$G$12,0,10*ROW('Hygiene Data'!G134)))</f>
        <v/>
      </c>
      <c r="DZ140" s="271" t="str">
        <f ca="true">+IF(OFFSET('Hygiene Data'!$G$13,0,10*ROW('Hygiene Data'!G134))="","",OFFSET('Hygiene Data'!$G$13,0,10*ROW('Hygiene Data'!G134)))</f>
        <v/>
      </c>
      <c r="EA140" s="271" t="str">
        <f ca="true">+IF(OFFSET('Hygiene Data'!$H$11,0,10*ROW('Hygiene Data'!H134))="","",OFFSET('Hygiene Data'!$H$11,0,10*ROW('Hygiene Data'!H134)))</f>
        <v/>
      </c>
      <c r="EB140" s="271" t="str">
        <f ca="true">+IF(OFFSET('Hygiene Data'!$H$12,0,10*ROW('Hygiene Data'!H134))="","",OFFSET('Hygiene Data'!$H$12,0,10*ROW('Hygiene Data'!H134)))</f>
        <v/>
      </c>
      <c r="EC140" s="271" t="str">
        <f ca="true">+IF(OFFSET('Hygiene Data'!$H$13,0,10*ROW('Hygiene Data'!H134))="","",OFFSET('Hygiene Data'!$H$13,0,10*ROW('Hygiene Data'!H134)))</f>
        <v/>
      </c>
      <c r="ED140" s="271" t="str">
        <f ca="true">+IF(OFFSET('Hygiene Data'!$I$11,0,10*ROW('Hygiene Data'!I134))="","",OFFSET('Hygiene Data'!$I$11,0,10*ROW('Hygiene Data'!I134)))</f>
        <v/>
      </c>
      <c r="EE140" s="271" t="str">
        <f ca="true">+IF(OFFSET('Hygiene Data'!$I$12,0,10*ROW('Hygiene Data'!I134))="","",OFFSET('Hygiene Data'!$I$12,0,10*ROW('Hygiene Data'!I134)))</f>
        <v/>
      </c>
      <c r="EF140" s="271" t="str">
        <f ca="true">+IF(OFFSET('Hygiene Data'!$I$13,0,10*ROW('Hygiene Data'!I134))="","",OFFSET('Hygiene Data'!$I$13,0,10*ROW('Hygiene Data'!I134)))</f>
        <v/>
      </c>
    </row>
    <row xmlns:x14ac="http://schemas.microsoft.com/office/spreadsheetml/2009/9/ac" r="141" x14ac:dyDescent="0.2">
      <c r="A141" s="35" t="str">
        <f ca="true">+IF(OFFSET('Water Data'!$B$2,0,10*ROW('Water Data'!E135))="","",OFFSET('Water Data'!$B$2,0,10*ROW('Water Data'!E135)))</f>
        <v/>
      </c>
      <c r="B141" s="35" t="str">
        <f ca="true">+IF(OFFSET('Water Data'!$C$2,0,10*ROW('Water Data'!F135))="","",OFFSET('Water Data'!$C$2,0,10*ROW('Water Data'!F135)))</f>
        <v/>
      </c>
      <c r="C141" s="327" t="str">
        <f t="shared" ca="true" si="2"/>
        <v/>
      </c>
      <c r="D141" s="91"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1"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1"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1"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1"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1"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1"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1"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1"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1"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1"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1"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1"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1"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1"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1"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1"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1"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2"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2"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2"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2"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2"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2"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2"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2"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2"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2"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2"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2"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2"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2"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2"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2"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2"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2"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2"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2"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2"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2"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2"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2"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2"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2"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2"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2"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2"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2"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3"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3"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3"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3"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3"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3"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3"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3"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3"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3"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3"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3"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3"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3"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3"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3"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3"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3"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1"/>
      <c r="BS141" s="271" t="str">
        <f ca="true">+IF(OFFSET('Water Data'!$D$27,0,10*ROW('Water Data'!D135))="","",OFFSET('Water Data'!$D$27,0,10*ROW('Water Data'!D135)))</f>
        <v/>
      </c>
      <c r="BT141" s="271" t="str">
        <f ca="true">+IF(OFFSET('Water Data'!$D$28,0,10*ROW('Water Data'!D135))="","",OFFSET('Water Data'!$D$28,0,10*ROW('Water Data'!D135)))</f>
        <v/>
      </c>
      <c r="BU141" s="271" t="str">
        <f ca="true">+IF(OFFSET('Water Data'!$D$29,0,10*ROW('Water Data'!D135))="","",OFFSET('Water Data'!$D$29,0,10*ROW('Water Data'!D135)))</f>
        <v/>
      </c>
      <c r="BV141" s="271" t="str">
        <f ca="true">+IF(OFFSET('Water Data'!$E$27,0,10*ROW('Water Data'!E135))="","",OFFSET('Water Data'!$E$27,0,10*ROW('Water Data'!E135)))</f>
        <v/>
      </c>
      <c r="BW141" s="271" t="str">
        <f ca="true">+IF(OFFSET('Water Data'!$E$28,0,10*ROW('Water Data'!E135))="","",OFFSET('Water Data'!$E$28,0,10*ROW('Water Data'!E135)))</f>
        <v/>
      </c>
      <c r="BX141" s="271" t="str">
        <f ca="true">+IF(OFFSET('Water Data'!$E$29,0,10*ROW('Water Data'!E135))="","",OFFSET('Water Data'!$E$29,0,10*ROW('Water Data'!E135)))</f>
        <v/>
      </c>
      <c r="BY141" s="271" t="str">
        <f ca="true">+IF(OFFSET('Water Data'!$F$27,0,10*ROW('Water Data'!F135))="","",OFFSET('Water Data'!$F$27,0,10*ROW('Water Data'!F135)))</f>
        <v/>
      </c>
      <c r="BZ141" s="271" t="str">
        <f ca="true">+IF(OFFSET('Water Data'!$F$28,0,10*ROW('Water Data'!F135))="","",OFFSET('Water Data'!$F$28,0,10*ROW('Water Data'!F135)))</f>
        <v/>
      </c>
      <c r="CA141" s="271" t="str">
        <f ca="true">+IF(OFFSET('Water Data'!$F$29,0,10*ROW('Water Data'!F135))="","",OFFSET('Water Data'!$F$29,0,10*ROW('Water Data'!F135)))</f>
        <v/>
      </c>
      <c r="CB141" s="271" t="str">
        <f ca="true">+IF(OFFSET('Water Data'!$G$27,0,10*ROW('Water Data'!G135))="","",OFFSET('Water Data'!$G$27,0,10*ROW('Water Data'!G135)))</f>
        <v/>
      </c>
      <c r="CC141" s="271" t="str">
        <f ca="true">+IF(OFFSET('Water Data'!$G$28,0,10*ROW('Water Data'!G135))="","",OFFSET('Water Data'!$G$28,0,10*ROW('Water Data'!G135)))</f>
        <v/>
      </c>
      <c r="CD141" s="271" t="str">
        <f ca="true">+IF(OFFSET('Water Data'!$G$29,0,10*ROW('Water Data'!G135))="","",OFFSET('Water Data'!$G$29,0,10*ROW('Water Data'!G135)))</f>
        <v/>
      </c>
      <c r="CE141" s="271" t="str">
        <f ca="true">+IF(OFFSET('Water Data'!$H$27,0,10*ROW('Water Data'!H135))="","",OFFSET('Water Data'!$H$27,0,10*ROW('Water Data'!H135)))</f>
        <v/>
      </c>
      <c r="CF141" s="271" t="str">
        <f ca="true">+IF(OFFSET('Water Data'!$H$28,0,10*ROW('Water Data'!H135))="","",OFFSET('Water Data'!$H$28,0,10*ROW('Water Data'!H135)))</f>
        <v/>
      </c>
      <c r="CG141" s="271" t="str">
        <f ca="true">+IF(OFFSET('Water Data'!$H$29,0,10*ROW('Water Data'!H135))="","",OFFSET('Water Data'!$H$29,0,10*ROW('Water Data'!H135)))</f>
        <v/>
      </c>
      <c r="CH141" s="271" t="str">
        <f ca="true">+IF(OFFSET('Water Data'!$I$27,0,10*ROW('Water Data'!I135))="","",OFFSET('Water Data'!$I$27,0,10*ROW('Water Data'!I135)))</f>
        <v/>
      </c>
      <c r="CI141" s="271" t="str">
        <f ca="true">+IF(OFFSET('Water Data'!$I$28,0,10*ROW('Water Data'!I135))="","",OFFSET('Water Data'!$I$28,0,10*ROW('Water Data'!I135)))</f>
        <v/>
      </c>
      <c r="CJ141" s="271" t="str">
        <f ca="true">+IF(OFFSET('Water Data'!$I$29,0,10*ROW('Water Data'!I135))="","",OFFSET('Water Data'!$I$29,0,10*ROW('Water Data'!I135)))</f>
        <v/>
      </c>
      <c r="CK141" s="271" t="str">
        <f ca="true">+IF(OFFSET('Sanitation Data'!$D$28,0,10*ROW('Sanitation Data'!D135))="","",OFFSET('Sanitation Data'!$D$28,0,10*ROW('Sanitation Data'!D135)))</f>
        <v/>
      </c>
      <c r="CL141" s="271" t="str">
        <f ca="true">+IF(OFFSET('Sanitation Data'!$D$29,0,10*ROW('Sanitation Data'!D135))="","",OFFSET('Sanitation Data'!$D$29,0,10*ROW('Sanitation Data'!D135)))</f>
        <v/>
      </c>
      <c r="CM141" s="271" t="str">
        <f ca="true">+IF(OFFSET('Sanitation Data'!$D$30,0,10*ROW('Sanitation Data'!D135))="","",OFFSET('Sanitation Data'!$D$30,0,10*ROW('Sanitation Data'!D135)))</f>
        <v/>
      </c>
      <c r="CN141" s="271" t="str">
        <f ca="true">+IF(OFFSET('Sanitation Data'!$D$31,0,10*ROW('Sanitation Data'!D135))="","",OFFSET('Sanitation Data'!$D$31,0,10*ROW('Sanitation Data'!D135)))</f>
        <v/>
      </c>
      <c r="CO141" s="271" t="str">
        <f ca="true">+IF(OFFSET('Sanitation Data'!$D$32,0,10*ROW('Sanitation Data'!D135))="","",OFFSET('Sanitation Data'!$D$32,0,10*ROW('Sanitation Data'!D135)))</f>
        <v/>
      </c>
      <c r="CP141" s="271" t="str">
        <f ca="true">+IF(OFFSET('Sanitation Data'!$E$28,0,10*ROW('Sanitation Data'!E135))="","",OFFSET('Sanitation Data'!$E$28,0,10*ROW('Sanitation Data'!E135)))</f>
        <v/>
      </c>
      <c r="CQ141" s="271" t="str">
        <f ca="true">+IF(OFFSET('Sanitation Data'!$E$29,0,10*ROW('Sanitation Data'!E135))="","",OFFSET('Sanitation Data'!$E$29,0,10*ROW('Sanitation Data'!E135)))</f>
        <v/>
      </c>
      <c r="CR141" s="271" t="str">
        <f ca="true">+IF(OFFSET('Sanitation Data'!$E$30,0,10*ROW('Sanitation Data'!E135))="","",OFFSET('Sanitation Data'!$E$30,0,10*ROW('Sanitation Data'!E135)))</f>
        <v/>
      </c>
      <c r="CS141" s="271" t="str">
        <f ca="true">+IF(OFFSET('Sanitation Data'!$E$31,0,10*ROW('Sanitation Data'!E135))="","",OFFSET('Sanitation Data'!$E$31,0,10*ROW('Sanitation Data'!E135)))</f>
        <v/>
      </c>
      <c r="CT141" s="271" t="str">
        <f ca="true">+IF(OFFSET('Sanitation Data'!$E$32,0,10*ROW('Sanitation Data'!E135))="","",OFFSET('Sanitation Data'!$E$32,0,10*ROW('Sanitation Data'!E135)))</f>
        <v/>
      </c>
      <c r="CU141" s="271" t="str">
        <f ca="true">+IF(OFFSET('Sanitation Data'!$F$28,0,10*ROW('Sanitation Data'!F135))="","",OFFSET('Sanitation Data'!$F$28,0,10*ROW('Sanitation Data'!F135)))</f>
        <v/>
      </c>
      <c r="CV141" s="271" t="str">
        <f ca="true">+IF(OFFSET('Sanitation Data'!$F$29,0,10*ROW('Sanitation Data'!F135))="","",OFFSET('Sanitation Data'!$F$29,0,10*ROW('Sanitation Data'!F135)))</f>
        <v/>
      </c>
      <c r="CW141" s="271" t="str">
        <f ca="true">+IF(OFFSET('Sanitation Data'!$F$30,0,10*ROW('Sanitation Data'!F135))="","",OFFSET('Sanitation Data'!$F$30,0,10*ROW('Sanitation Data'!F135)))</f>
        <v/>
      </c>
      <c r="CX141" s="271" t="str">
        <f ca="true">+IF(OFFSET('Sanitation Data'!$F$31,0,10*ROW('Sanitation Data'!F135))="","",OFFSET('Sanitation Data'!$F$31,0,10*ROW('Sanitation Data'!F135)))</f>
        <v/>
      </c>
      <c r="CY141" s="271" t="str">
        <f ca="true">+IF(OFFSET('Sanitation Data'!$F$32,0,10*ROW('Sanitation Data'!F135))="","",OFFSET('Sanitation Data'!$F$32,0,10*ROW('Sanitation Data'!F135)))</f>
        <v/>
      </c>
      <c r="CZ141" s="271" t="str">
        <f ca="true">+IF(OFFSET('Sanitation Data'!$G$28,0,10*ROW('Sanitation Data'!G135))="","",OFFSET('Sanitation Data'!$G$28,0,10*ROW('Sanitation Data'!G135)))</f>
        <v/>
      </c>
      <c r="DA141" s="271" t="str">
        <f ca="true">+IF(OFFSET('Sanitation Data'!$G$29,0,10*ROW('Sanitation Data'!G135))="","",OFFSET('Sanitation Data'!$G$29,0,10*ROW('Sanitation Data'!G135)))</f>
        <v/>
      </c>
      <c r="DB141" s="271" t="str">
        <f ca="true">+IF(OFFSET('Sanitation Data'!$G$30,0,10*ROW('Sanitation Data'!G135))="","",OFFSET('Sanitation Data'!$G$30,0,10*ROW('Sanitation Data'!G135)))</f>
        <v/>
      </c>
      <c r="DC141" s="271" t="str">
        <f ca="true">+IF(OFFSET('Sanitation Data'!$G$31,0,10*ROW('Sanitation Data'!G135))="","",OFFSET('Sanitation Data'!$G$31,0,10*ROW('Sanitation Data'!G135)))</f>
        <v/>
      </c>
      <c r="DD141" s="271" t="str">
        <f ca="true">+IF(OFFSET('Sanitation Data'!$G$32,0,10*ROW('Sanitation Data'!G135))="","",OFFSET('Sanitation Data'!$G$32,0,10*ROW('Sanitation Data'!G135)))</f>
        <v/>
      </c>
      <c r="DE141" s="271" t="str">
        <f ca="true">+IF(OFFSET('Sanitation Data'!$H$28,0,10*ROW('Sanitation Data'!H135))="","",OFFSET('Sanitation Data'!$H$28,0,10*ROW('Sanitation Data'!H135)))</f>
        <v/>
      </c>
      <c r="DF141" s="271" t="str">
        <f ca="true">+IF(OFFSET('Sanitation Data'!$H$29,0,10*ROW('Sanitation Data'!H135))="","",OFFSET('Sanitation Data'!$H$29,0,10*ROW('Sanitation Data'!H135)))</f>
        <v/>
      </c>
      <c r="DG141" s="271" t="str">
        <f ca="true">+IF(OFFSET('Sanitation Data'!$H$30,0,10*ROW('Sanitation Data'!H135))="","",OFFSET('Sanitation Data'!$H$30,0,10*ROW('Sanitation Data'!H135)))</f>
        <v/>
      </c>
      <c r="DH141" s="271" t="str">
        <f ca="true">+IF(OFFSET('Sanitation Data'!$H$31,0,10*ROW('Sanitation Data'!H135))="","",OFFSET('Sanitation Data'!$H$31,0,10*ROW('Sanitation Data'!H135)))</f>
        <v/>
      </c>
      <c r="DI141" s="271" t="str">
        <f ca="true">+IF(OFFSET('Sanitation Data'!$H$32,0,10*ROW('Sanitation Data'!H135))="","",OFFSET('Sanitation Data'!$H$32,0,10*ROW('Sanitation Data'!H135)))</f>
        <v/>
      </c>
      <c r="DJ141" s="271" t="str">
        <f ca="true">+IF(OFFSET('Sanitation Data'!$I$28,0,10*ROW('Sanitation Data'!I135))="","",OFFSET('Sanitation Data'!$I$28,0,10*ROW('Sanitation Data'!I135)))</f>
        <v/>
      </c>
      <c r="DK141" s="271" t="str">
        <f ca="true">+IF(OFFSET('Sanitation Data'!$I$29,0,10*ROW('Sanitation Data'!I135))="","",OFFSET('Sanitation Data'!$I$29,0,10*ROW('Sanitation Data'!I135)))</f>
        <v/>
      </c>
      <c r="DL141" s="271" t="str">
        <f ca="true">+IF(OFFSET('Sanitation Data'!$I$30,0,10*ROW('Sanitation Data'!I135))="","",OFFSET('Sanitation Data'!$I$30,0,10*ROW('Sanitation Data'!I135)))</f>
        <v/>
      </c>
      <c r="DM141" s="271" t="str">
        <f ca="true">+IF(OFFSET('Sanitation Data'!$I$31,0,10*ROW('Sanitation Data'!I135))="","",OFFSET('Sanitation Data'!$I$31,0,10*ROW('Sanitation Data'!I135)))</f>
        <v/>
      </c>
      <c r="DN141" s="271" t="str">
        <f ca="true">+IF(OFFSET('Sanitation Data'!$I$32,0,10*ROW('Sanitation Data'!I135))="","",OFFSET('Sanitation Data'!$I$32,0,10*ROW('Sanitation Data'!I135)))</f>
        <v/>
      </c>
      <c r="DO141" s="271" t="str">
        <f ca="true">+IF(OFFSET('Hygiene Data'!$D$11,0,10*ROW('Hygiene Data'!D135))="","",OFFSET('Hygiene Data'!$D$11,0,10*ROW('Hygiene Data'!D135)))</f>
        <v/>
      </c>
      <c r="DP141" s="271" t="str">
        <f ca="true">+IF(OFFSET('Hygiene Data'!$D$12,0,10*ROW('Hygiene Data'!D135))="","",OFFSET('Hygiene Data'!$D$12,0,10*ROW('Hygiene Data'!D135)))</f>
        <v/>
      </c>
      <c r="DQ141" s="271" t="str">
        <f ca="true">+IF(OFFSET('Hygiene Data'!$D$13,0,10*ROW('Hygiene Data'!D135))="","",OFFSET('Hygiene Data'!$D$13,0,10*ROW('Hygiene Data'!D135)))</f>
        <v/>
      </c>
      <c r="DR141" s="271" t="str">
        <f ca="true">+IF(OFFSET('Hygiene Data'!$E$11,0,10*ROW('Hygiene Data'!E135))="","",OFFSET('Hygiene Data'!$E$11,0,10*ROW('Hygiene Data'!E135)))</f>
        <v/>
      </c>
      <c r="DS141" s="271" t="str">
        <f ca="true">+IF(OFFSET('Hygiene Data'!$E$12,0,10*ROW('Hygiene Data'!E135))="","",OFFSET('Hygiene Data'!$E$12,0,10*ROW('Hygiene Data'!E135)))</f>
        <v/>
      </c>
      <c r="DT141" s="271" t="str">
        <f ca="true">+IF(OFFSET('Hygiene Data'!$E$13,0,10*ROW('Hygiene Data'!E135))="","",OFFSET('Hygiene Data'!$E$13,0,10*ROW('Hygiene Data'!E135)))</f>
        <v/>
      </c>
      <c r="DU141" s="271" t="str">
        <f ca="true">+IF(OFFSET('Hygiene Data'!$F$11,0,10*ROW('Hygiene Data'!F135))="","",OFFSET('Hygiene Data'!$F$11,0,10*ROW('Hygiene Data'!F135)))</f>
        <v/>
      </c>
      <c r="DV141" s="271" t="str">
        <f ca="true">+IF(OFFSET('Hygiene Data'!$F$12,0,10*ROW('Hygiene Data'!F135))="","",OFFSET('Hygiene Data'!$F$12,0,10*ROW('Hygiene Data'!F135)))</f>
        <v/>
      </c>
      <c r="DW141" s="271" t="str">
        <f ca="true">+IF(OFFSET('Hygiene Data'!$F$13,0,10*ROW('Hygiene Data'!F135))="","",OFFSET('Hygiene Data'!$F$13,0,10*ROW('Hygiene Data'!F135)))</f>
        <v/>
      </c>
      <c r="DX141" s="271" t="str">
        <f ca="true">+IF(OFFSET('Hygiene Data'!$G$11,0,10*ROW('Hygiene Data'!G135))="","",OFFSET('Hygiene Data'!$G$11,0,10*ROW('Hygiene Data'!G135)))</f>
        <v/>
      </c>
      <c r="DY141" s="271" t="str">
        <f ca="true">+IF(OFFSET('Hygiene Data'!$G$12,0,10*ROW('Hygiene Data'!G135))="","",OFFSET('Hygiene Data'!$G$12,0,10*ROW('Hygiene Data'!G135)))</f>
        <v/>
      </c>
      <c r="DZ141" s="271" t="str">
        <f ca="true">+IF(OFFSET('Hygiene Data'!$G$13,0,10*ROW('Hygiene Data'!G135))="","",OFFSET('Hygiene Data'!$G$13,0,10*ROW('Hygiene Data'!G135)))</f>
        <v/>
      </c>
      <c r="EA141" s="271" t="str">
        <f ca="true">+IF(OFFSET('Hygiene Data'!$H$11,0,10*ROW('Hygiene Data'!H135))="","",OFFSET('Hygiene Data'!$H$11,0,10*ROW('Hygiene Data'!H135)))</f>
        <v/>
      </c>
      <c r="EB141" s="271" t="str">
        <f ca="true">+IF(OFFSET('Hygiene Data'!$H$12,0,10*ROW('Hygiene Data'!H135))="","",OFFSET('Hygiene Data'!$H$12,0,10*ROW('Hygiene Data'!H135)))</f>
        <v/>
      </c>
      <c r="EC141" s="271" t="str">
        <f ca="true">+IF(OFFSET('Hygiene Data'!$H$13,0,10*ROW('Hygiene Data'!H135))="","",OFFSET('Hygiene Data'!$H$13,0,10*ROW('Hygiene Data'!H135)))</f>
        <v/>
      </c>
      <c r="ED141" s="271" t="str">
        <f ca="true">+IF(OFFSET('Hygiene Data'!$I$11,0,10*ROW('Hygiene Data'!I135))="","",OFFSET('Hygiene Data'!$I$11,0,10*ROW('Hygiene Data'!I135)))</f>
        <v/>
      </c>
      <c r="EE141" s="271" t="str">
        <f ca="true">+IF(OFFSET('Hygiene Data'!$I$12,0,10*ROW('Hygiene Data'!I135))="","",OFFSET('Hygiene Data'!$I$12,0,10*ROW('Hygiene Data'!I135)))</f>
        <v/>
      </c>
      <c r="EF141" s="271" t="str">
        <f ca="true">+IF(OFFSET('Hygiene Data'!$I$13,0,10*ROW('Hygiene Data'!I135))="","",OFFSET('Hygiene Data'!$I$13,0,10*ROW('Hygiene Data'!I135)))</f>
        <v/>
      </c>
    </row>
    <row xmlns:x14ac="http://schemas.microsoft.com/office/spreadsheetml/2009/9/ac" r="142" x14ac:dyDescent="0.2">
      <c r="A142" s="35" t="str">
        <f ca="true">+IF(OFFSET('Water Data'!$B$2,0,10*ROW('Water Data'!E136))="","",OFFSET('Water Data'!$B$2,0,10*ROW('Water Data'!E136)))</f>
        <v/>
      </c>
      <c r="B142" s="35" t="str">
        <f ca="true">+IF(OFFSET('Water Data'!$C$2,0,10*ROW('Water Data'!F136))="","",OFFSET('Water Data'!$C$2,0,10*ROW('Water Data'!F136)))</f>
        <v/>
      </c>
      <c r="C142" s="327" t="str">
        <f t="shared" ca="true" si="2"/>
        <v/>
      </c>
      <c r="D142" s="91"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1"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1"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1"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1"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1"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1"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1"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1"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1"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1"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1"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1"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1"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1"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1"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1"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1"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2"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2"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2"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2"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2"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2"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2"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2"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2"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2"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2"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2"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2"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2"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2"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2"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2"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2"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2"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2"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2"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2"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2"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2"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2"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2"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2"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2"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2"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2"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3"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3"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3"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3"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3"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3"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3"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3"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3"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3"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3"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3"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3"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3"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3"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3"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3"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3"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1"/>
      <c r="BS142" s="271" t="str">
        <f ca="true">+IF(OFFSET('Water Data'!$D$27,0,10*ROW('Water Data'!D136))="","",OFFSET('Water Data'!$D$27,0,10*ROW('Water Data'!D136)))</f>
        <v/>
      </c>
      <c r="BT142" s="271" t="str">
        <f ca="true">+IF(OFFSET('Water Data'!$D$28,0,10*ROW('Water Data'!D136))="","",OFFSET('Water Data'!$D$28,0,10*ROW('Water Data'!D136)))</f>
        <v/>
      </c>
      <c r="BU142" s="271" t="str">
        <f ca="true">+IF(OFFSET('Water Data'!$D$29,0,10*ROW('Water Data'!D136))="","",OFFSET('Water Data'!$D$29,0,10*ROW('Water Data'!D136)))</f>
        <v/>
      </c>
      <c r="BV142" s="271" t="str">
        <f ca="true">+IF(OFFSET('Water Data'!$E$27,0,10*ROW('Water Data'!E136))="","",OFFSET('Water Data'!$E$27,0,10*ROW('Water Data'!E136)))</f>
        <v/>
      </c>
      <c r="BW142" s="271" t="str">
        <f ca="true">+IF(OFFSET('Water Data'!$E$28,0,10*ROW('Water Data'!E136))="","",OFFSET('Water Data'!$E$28,0,10*ROW('Water Data'!E136)))</f>
        <v/>
      </c>
      <c r="BX142" s="271" t="str">
        <f ca="true">+IF(OFFSET('Water Data'!$E$29,0,10*ROW('Water Data'!E136))="","",OFFSET('Water Data'!$E$29,0,10*ROW('Water Data'!E136)))</f>
        <v/>
      </c>
      <c r="BY142" s="271" t="str">
        <f ca="true">+IF(OFFSET('Water Data'!$F$27,0,10*ROW('Water Data'!F136))="","",OFFSET('Water Data'!$F$27,0,10*ROW('Water Data'!F136)))</f>
        <v/>
      </c>
      <c r="BZ142" s="271" t="str">
        <f ca="true">+IF(OFFSET('Water Data'!$F$28,0,10*ROW('Water Data'!F136))="","",OFFSET('Water Data'!$F$28,0,10*ROW('Water Data'!F136)))</f>
        <v/>
      </c>
      <c r="CA142" s="271" t="str">
        <f ca="true">+IF(OFFSET('Water Data'!$F$29,0,10*ROW('Water Data'!F136))="","",OFFSET('Water Data'!$F$29,0,10*ROW('Water Data'!F136)))</f>
        <v/>
      </c>
      <c r="CB142" s="271" t="str">
        <f ca="true">+IF(OFFSET('Water Data'!$G$27,0,10*ROW('Water Data'!G136))="","",OFFSET('Water Data'!$G$27,0,10*ROW('Water Data'!G136)))</f>
        <v/>
      </c>
      <c r="CC142" s="271" t="str">
        <f ca="true">+IF(OFFSET('Water Data'!$G$28,0,10*ROW('Water Data'!G136))="","",OFFSET('Water Data'!$G$28,0,10*ROW('Water Data'!G136)))</f>
        <v/>
      </c>
      <c r="CD142" s="271" t="str">
        <f ca="true">+IF(OFFSET('Water Data'!$G$29,0,10*ROW('Water Data'!G136))="","",OFFSET('Water Data'!$G$29,0,10*ROW('Water Data'!G136)))</f>
        <v/>
      </c>
      <c r="CE142" s="271" t="str">
        <f ca="true">+IF(OFFSET('Water Data'!$H$27,0,10*ROW('Water Data'!H136))="","",OFFSET('Water Data'!$H$27,0,10*ROW('Water Data'!H136)))</f>
        <v/>
      </c>
      <c r="CF142" s="271" t="str">
        <f ca="true">+IF(OFFSET('Water Data'!$H$28,0,10*ROW('Water Data'!H136))="","",OFFSET('Water Data'!$H$28,0,10*ROW('Water Data'!H136)))</f>
        <v/>
      </c>
      <c r="CG142" s="271" t="str">
        <f ca="true">+IF(OFFSET('Water Data'!$H$29,0,10*ROW('Water Data'!H136))="","",OFFSET('Water Data'!$H$29,0,10*ROW('Water Data'!H136)))</f>
        <v/>
      </c>
      <c r="CH142" s="271" t="str">
        <f ca="true">+IF(OFFSET('Water Data'!$I$27,0,10*ROW('Water Data'!I136))="","",OFFSET('Water Data'!$I$27,0,10*ROW('Water Data'!I136)))</f>
        <v/>
      </c>
      <c r="CI142" s="271" t="str">
        <f ca="true">+IF(OFFSET('Water Data'!$I$28,0,10*ROW('Water Data'!I136))="","",OFFSET('Water Data'!$I$28,0,10*ROW('Water Data'!I136)))</f>
        <v/>
      </c>
      <c r="CJ142" s="271" t="str">
        <f ca="true">+IF(OFFSET('Water Data'!$I$29,0,10*ROW('Water Data'!I136))="","",OFFSET('Water Data'!$I$29,0,10*ROW('Water Data'!I136)))</f>
        <v/>
      </c>
      <c r="CK142" s="271" t="str">
        <f ca="true">+IF(OFFSET('Sanitation Data'!$D$28,0,10*ROW('Sanitation Data'!D136))="","",OFFSET('Sanitation Data'!$D$28,0,10*ROW('Sanitation Data'!D136)))</f>
        <v/>
      </c>
      <c r="CL142" s="271" t="str">
        <f ca="true">+IF(OFFSET('Sanitation Data'!$D$29,0,10*ROW('Sanitation Data'!D136))="","",OFFSET('Sanitation Data'!$D$29,0,10*ROW('Sanitation Data'!D136)))</f>
        <v/>
      </c>
      <c r="CM142" s="271" t="str">
        <f ca="true">+IF(OFFSET('Sanitation Data'!$D$30,0,10*ROW('Sanitation Data'!D136))="","",OFFSET('Sanitation Data'!$D$30,0,10*ROW('Sanitation Data'!D136)))</f>
        <v/>
      </c>
      <c r="CN142" s="271" t="str">
        <f ca="true">+IF(OFFSET('Sanitation Data'!$D$31,0,10*ROW('Sanitation Data'!D136))="","",OFFSET('Sanitation Data'!$D$31,0,10*ROW('Sanitation Data'!D136)))</f>
        <v/>
      </c>
      <c r="CO142" s="271" t="str">
        <f ca="true">+IF(OFFSET('Sanitation Data'!$D$32,0,10*ROW('Sanitation Data'!D136))="","",OFFSET('Sanitation Data'!$D$32,0,10*ROW('Sanitation Data'!D136)))</f>
        <v/>
      </c>
      <c r="CP142" s="271" t="str">
        <f ca="true">+IF(OFFSET('Sanitation Data'!$E$28,0,10*ROW('Sanitation Data'!E136))="","",OFFSET('Sanitation Data'!$E$28,0,10*ROW('Sanitation Data'!E136)))</f>
        <v/>
      </c>
      <c r="CQ142" s="271" t="str">
        <f ca="true">+IF(OFFSET('Sanitation Data'!$E$29,0,10*ROW('Sanitation Data'!E136))="","",OFFSET('Sanitation Data'!$E$29,0,10*ROW('Sanitation Data'!E136)))</f>
        <v/>
      </c>
      <c r="CR142" s="271" t="str">
        <f ca="true">+IF(OFFSET('Sanitation Data'!$E$30,0,10*ROW('Sanitation Data'!E136))="","",OFFSET('Sanitation Data'!$E$30,0,10*ROW('Sanitation Data'!E136)))</f>
        <v/>
      </c>
      <c r="CS142" s="271" t="str">
        <f ca="true">+IF(OFFSET('Sanitation Data'!$E$31,0,10*ROW('Sanitation Data'!E136))="","",OFFSET('Sanitation Data'!$E$31,0,10*ROW('Sanitation Data'!E136)))</f>
        <v/>
      </c>
      <c r="CT142" s="271" t="str">
        <f ca="true">+IF(OFFSET('Sanitation Data'!$E$32,0,10*ROW('Sanitation Data'!E136))="","",OFFSET('Sanitation Data'!$E$32,0,10*ROW('Sanitation Data'!E136)))</f>
        <v/>
      </c>
      <c r="CU142" s="271" t="str">
        <f ca="true">+IF(OFFSET('Sanitation Data'!$F$28,0,10*ROW('Sanitation Data'!F136))="","",OFFSET('Sanitation Data'!$F$28,0,10*ROW('Sanitation Data'!F136)))</f>
        <v/>
      </c>
      <c r="CV142" s="271" t="str">
        <f ca="true">+IF(OFFSET('Sanitation Data'!$F$29,0,10*ROW('Sanitation Data'!F136))="","",OFFSET('Sanitation Data'!$F$29,0,10*ROW('Sanitation Data'!F136)))</f>
        <v/>
      </c>
      <c r="CW142" s="271" t="str">
        <f ca="true">+IF(OFFSET('Sanitation Data'!$F$30,0,10*ROW('Sanitation Data'!F136))="","",OFFSET('Sanitation Data'!$F$30,0,10*ROW('Sanitation Data'!F136)))</f>
        <v/>
      </c>
      <c r="CX142" s="271" t="str">
        <f ca="true">+IF(OFFSET('Sanitation Data'!$F$31,0,10*ROW('Sanitation Data'!F136))="","",OFFSET('Sanitation Data'!$F$31,0,10*ROW('Sanitation Data'!F136)))</f>
        <v/>
      </c>
      <c r="CY142" s="271" t="str">
        <f ca="true">+IF(OFFSET('Sanitation Data'!$F$32,0,10*ROW('Sanitation Data'!F136))="","",OFFSET('Sanitation Data'!$F$32,0,10*ROW('Sanitation Data'!F136)))</f>
        <v/>
      </c>
      <c r="CZ142" s="271" t="str">
        <f ca="true">+IF(OFFSET('Sanitation Data'!$G$28,0,10*ROW('Sanitation Data'!G136))="","",OFFSET('Sanitation Data'!$G$28,0,10*ROW('Sanitation Data'!G136)))</f>
        <v/>
      </c>
      <c r="DA142" s="271" t="str">
        <f ca="true">+IF(OFFSET('Sanitation Data'!$G$29,0,10*ROW('Sanitation Data'!G136))="","",OFFSET('Sanitation Data'!$G$29,0,10*ROW('Sanitation Data'!G136)))</f>
        <v/>
      </c>
      <c r="DB142" s="271" t="str">
        <f ca="true">+IF(OFFSET('Sanitation Data'!$G$30,0,10*ROW('Sanitation Data'!G136))="","",OFFSET('Sanitation Data'!$G$30,0,10*ROW('Sanitation Data'!G136)))</f>
        <v/>
      </c>
      <c r="DC142" s="271" t="str">
        <f ca="true">+IF(OFFSET('Sanitation Data'!$G$31,0,10*ROW('Sanitation Data'!G136))="","",OFFSET('Sanitation Data'!$G$31,0,10*ROW('Sanitation Data'!G136)))</f>
        <v/>
      </c>
      <c r="DD142" s="271" t="str">
        <f ca="true">+IF(OFFSET('Sanitation Data'!$G$32,0,10*ROW('Sanitation Data'!G136))="","",OFFSET('Sanitation Data'!$G$32,0,10*ROW('Sanitation Data'!G136)))</f>
        <v/>
      </c>
      <c r="DE142" s="271" t="str">
        <f ca="true">+IF(OFFSET('Sanitation Data'!$H$28,0,10*ROW('Sanitation Data'!H136))="","",OFFSET('Sanitation Data'!$H$28,0,10*ROW('Sanitation Data'!H136)))</f>
        <v/>
      </c>
      <c r="DF142" s="271" t="str">
        <f ca="true">+IF(OFFSET('Sanitation Data'!$H$29,0,10*ROW('Sanitation Data'!H136))="","",OFFSET('Sanitation Data'!$H$29,0,10*ROW('Sanitation Data'!H136)))</f>
        <v/>
      </c>
      <c r="DG142" s="271" t="str">
        <f ca="true">+IF(OFFSET('Sanitation Data'!$H$30,0,10*ROW('Sanitation Data'!H136))="","",OFFSET('Sanitation Data'!$H$30,0,10*ROW('Sanitation Data'!H136)))</f>
        <v/>
      </c>
      <c r="DH142" s="271" t="str">
        <f ca="true">+IF(OFFSET('Sanitation Data'!$H$31,0,10*ROW('Sanitation Data'!H136))="","",OFFSET('Sanitation Data'!$H$31,0,10*ROW('Sanitation Data'!H136)))</f>
        <v/>
      </c>
      <c r="DI142" s="271" t="str">
        <f ca="true">+IF(OFFSET('Sanitation Data'!$H$32,0,10*ROW('Sanitation Data'!H136))="","",OFFSET('Sanitation Data'!$H$32,0,10*ROW('Sanitation Data'!H136)))</f>
        <v/>
      </c>
      <c r="DJ142" s="271" t="str">
        <f ca="true">+IF(OFFSET('Sanitation Data'!$I$28,0,10*ROW('Sanitation Data'!I136))="","",OFFSET('Sanitation Data'!$I$28,0,10*ROW('Sanitation Data'!I136)))</f>
        <v/>
      </c>
      <c r="DK142" s="271" t="str">
        <f ca="true">+IF(OFFSET('Sanitation Data'!$I$29,0,10*ROW('Sanitation Data'!I136))="","",OFFSET('Sanitation Data'!$I$29,0,10*ROW('Sanitation Data'!I136)))</f>
        <v/>
      </c>
      <c r="DL142" s="271" t="str">
        <f ca="true">+IF(OFFSET('Sanitation Data'!$I$30,0,10*ROW('Sanitation Data'!I136))="","",OFFSET('Sanitation Data'!$I$30,0,10*ROW('Sanitation Data'!I136)))</f>
        <v/>
      </c>
      <c r="DM142" s="271" t="str">
        <f ca="true">+IF(OFFSET('Sanitation Data'!$I$31,0,10*ROW('Sanitation Data'!I136))="","",OFFSET('Sanitation Data'!$I$31,0,10*ROW('Sanitation Data'!I136)))</f>
        <v/>
      </c>
      <c r="DN142" s="271" t="str">
        <f ca="true">+IF(OFFSET('Sanitation Data'!$I$32,0,10*ROW('Sanitation Data'!I136))="","",OFFSET('Sanitation Data'!$I$32,0,10*ROW('Sanitation Data'!I136)))</f>
        <v/>
      </c>
      <c r="DO142" s="271" t="str">
        <f ca="true">+IF(OFFSET('Hygiene Data'!$D$11,0,10*ROW('Hygiene Data'!D136))="","",OFFSET('Hygiene Data'!$D$11,0,10*ROW('Hygiene Data'!D136)))</f>
        <v/>
      </c>
      <c r="DP142" s="271" t="str">
        <f ca="true">+IF(OFFSET('Hygiene Data'!$D$12,0,10*ROW('Hygiene Data'!D136))="","",OFFSET('Hygiene Data'!$D$12,0,10*ROW('Hygiene Data'!D136)))</f>
        <v/>
      </c>
      <c r="DQ142" s="271" t="str">
        <f ca="true">+IF(OFFSET('Hygiene Data'!$D$13,0,10*ROW('Hygiene Data'!D136))="","",OFFSET('Hygiene Data'!$D$13,0,10*ROW('Hygiene Data'!D136)))</f>
        <v/>
      </c>
      <c r="DR142" s="271" t="str">
        <f ca="true">+IF(OFFSET('Hygiene Data'!$E$11,0,10*ROW('Hygiene Data'!E136))="","",OFFSET('Hygiene Data'!$E$11,0,10*ROW('Hygiene Data'!E136)))</f>
        <v/>
      </c>
      <c r="DS142" s="271" t="str">
        <f ca="true">+IF(OFFSET('Hygiene Data'!$E$12,0,10*ROW('Hygiene Data'!E136))="","",OFFSET('Hygiene Data'!$E$12,0,10*ROW('Hygiene Data'!E136)))</f>
        <v/>
      </c>
      <c r="DT142" s="271" t="str">
        <f ca="true">+IF(OFFSET('Hygiene Data'!$E$13,0,10*ROW('Hygiene Data'!E136))="","",OFFSET('Hygiene Data'!$E$13,0,10*ROW('Hygiene Data'!E136)))</f>
        <v/>
      </c>
      <c r="DU142" s="271" t="str">
        <f ca="true">+IF(OFFSET('Hygiene Data'!$F$11,0,10*ROW('Hygiene Data'!F136))="","",OFFSET('Hygiene Data'!$F$11,0,10*ROW('Hygiene Data'!F136)))</f>
        <v/>
      </c>
      <c r="DV142" s="271" t="str">
        <f ca="true">+IF(OFFSET('Hygiene Data'!$F$12,0,10*ROW('Hygiene Data'!F136))="","",OFFSET('Hygiene Data'!$F$12,0,10*ROW('Hygiene Data'!F136)))</f>
        <v/>
      </c>
      <c r="DW142" s="271" t="str">
        <f ca="true">+IF(OFFSET('Hygiene Data'!$F$13,0,10*ROW('Hygiene Data'!F136))="","",OFFSET('Hygiene Data'!$F$13,0,10*ROW('Hygiene Data'!F136)))</f>
        <v/>
      </c>
      <c r="DX142" s="271" t="str">
        <f ca="true">+IF(OFFSET('Hygiene Data'!$G$11,0,10*ROW('Hygiene Data'!G136))="","",OFFSET('Hygiene Data'!$G$11,0,10*ROW('Hygiene Data'!G136)))</f>
        <v/>
      </c>
      <c r="DY142" s="271" t="str">
        <f ca="true">+IF(OFFSET('Hygiene Data'!$G$12,0,10*ROW('Hygiene Data'!G136))="","",OFFSET('Hygiene Data'!$G$12,0,10*ROW('Hygiene Data'!G136)))</f>
        <v/>
      </c>
      <c r="DZ142" s="271" t="str">
        <f ca="true">+IF(OFFSET('Hygiene Data'!$G$13,0,10*ROW('Hygiene Data'!G136))="","",OFFSET('Hygiene Data'!$G$13,0,10*ROW('Hygiene Data'!G136)))</f>
        <v/>
      </c>
      <c r="EA142" s="271" t="str">
        <f ca="true">+IF(OFFSET('Hygiene Data'!$H$11,0,10*ROW('Hygiene Data'!H136))="","",OFFSET('Hygiene Data'!$H$11,0,10*ROW('Hygiene Data'!H136)))</f>
        <v/>
      </c>
      <c r="EB142" s="271" t="str">
        <f ca="true">+IF(OFFSET('Hygiene Data'!$H$12,0,10*ROW('Hygiene Data'!H136))="","",OFFSET('Hygiene Data'!$H$12,0,10*ROW('Hygiene Data'!H136)))</f>
        <v/>
      </c>
      <c r="EC142" s="271" t="str">
        <f ca="true">+IF(OFFSET('Hygiene Data'!$H$13,0,10*ROW('Hygiene Data'!H136))="","",OFFSET('Hygiene Data'!$H$13,0,10*ROW('Hygiene Data'!H136)))</f>
        <v/>
      </c>
      <c r="ED142" s="271" t="str">
        <f ca="true">+IF(OFFSET('Hygiene Data'!$I$11,0,10*ROW('Hygiene Data'!I136))="","",OFFSET('Hygiene Data'!$I$11,0,10*ROW('Hygiene Data'!I136)))</f>
        <v/>
      </c>
      <c r="EE142" s="271" t="str">
        <f ca="true">+IF(OFFSET('Hygiene Data'!$I$12,0,10*ROW('Hygiene Data'!I136))="","",OFFSET('Hygiene Data'!$I$12,0,10*ROW('Hygiene Data'!I136)))</f>
        <v/>
      </c>
      <c r="EF142" s="271" t="str">
        <f ca="true">+IF(OFFSET('Hygiene Data'!$I$13,0,10*ROW('Hygiene Data'!I136))="","",OFFSET('Hygiene Data'!$I$13,0,10*ROW('Hygiene Data'!I136)))</f>
        <v/>
      </c>
    </row>
    <row xmlns:x14ac="http://schemas.microsoft.com/office/spreadsheetml/2009/9/ac" r="143" x14ac:dyDescent="0.2">
      <c r="A143" s="35" t="str">
        <f ca="true">+IF(OFFSET('Water Data'!$B$2,0,10*ROW('Water Data'!E137))="","",OFFSET('Water Data'!$B$2,0,10*ROW('Water Data'!E137)))</f>
        <v/>
      </c>
      <c r="B143" s="35" t="str">
        <f ca="true">+IF(OFFSET('Water Data'!$C$2,0,10*ROW('Water Data'!F137))="","",OFFSET('Water Data'!$C$2,0,10*ROW('Water Data'!F137)))</f>
        <v/>
      </c>
      <c r="C143" s="327" t="str">
        <f t="shared" ca="true" si="2"/>
        <v/>
      </c>
      <c r="D143" s="91"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1"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1"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1"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1"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1"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1"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1"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1"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1"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1"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1"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1"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1"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1"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1"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1"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1"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2"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2"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2"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2"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2"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2"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2"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2"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2"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2"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2"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2"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2"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2"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2"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2"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2"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2"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2"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2"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2"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2"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2"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2"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2"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2"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2"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2"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2"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2"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3"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3"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3"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3"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3"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3"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3"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3"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3"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3"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3"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3"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3"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3"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3"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3"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3"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3"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1"/>
      <c r="BS143" s="271" t="str">
        <f ca="true">+IF(OFFSET('Water Data'!$D$27,0,10*ROW('Water Data'!D137))="","",OFFSET('Water Data'!$D$27,0,10*ROW('Water Data'!D137)))</f>
        <v/>
      </c>
      <c r="BT143" s="271" t="str">
        <f ca="true">+IF(OFFSET('Water Data'!$D$28,0,10*ROW('Water Data'!D137))="","",OFFSET('Water Data'!$D$28,0,10*ROW('Water Data'!D137)))</f>
        <v/>
      </c>
      <c r="BU143" s="271" t="str">
        <f ca="true">+IF(OFFSET('Water Data'!$D$29,0,10*ROW('Water Data'!D137))="","",OFFSET('Water Data'!$D$29,0,10*ROW('Water Data'!D137)))</f>
        <v/>
      </c>
      <c r="BV143" s="271" t="str">
        <f ca="true">+IF(OFFSET('Water Data'!$E$27,0,10*ROW('Water Data'!E137))="","",OFFSET('Water Data'!$E$27,0,10*ROW('Water Data'!E137)))</f>
        <v/>
      </c>
      <c r="BW143" s="271" t="str">
        <f ca="true">+IF(OFFSET('Water Data'!$E$28,0,10*ROW('Water Data'!E137))="","",OFFSET('Water Data'!$E$28,0,10*ROW('Water Data'!E137)))</f>
        <v/>
      </c>
      <c r="BX143" s="271" t="str">
        <f ca="true">+IF(OFFSET('Water Data'!$E$29,0,10*ROW('Water Data'!E137))="","",OFFSET('Water Data'!$E$29,0,10*ROW('Water Data'!E137)))</f>
        <v/>
      </c>
      <c r="BY143" s="271" t="str">
        <f ca="true">+IF(OFFSET('Water Data'!$F$27,0,10*ROW('Water Data'!F137))="","",OFFSET('Water Data'!$F$27,0,10*ROW('Water Data'!F137)))</f>
        <v/>
      </c>
      <c r="BZ143" s="271" t="str">
        <f ca="true">+IF(OFFSET('Water Data'!$F$28,0,10*ROW('Water Data'!F137))="","",OFFSET('Water Data'!$F$28,0,10*ROW('Water Data'!F137)))</f>
        <v/>
      </c>
      <c r="CA143" s="271" t="str">
        <f ca="true">+IF(OFFSET('Water Data'!$F$29,0,10*ROW('Water Data'!F137))="","",OFFSET('Water Data'!$F$29,0,10*ROW('Water Data'!F137)))</f>
        <v/>
      </c>
      <c r="CB143" s="271" t="str">
        <f ca="true">+IF(OFFSET('Water Data'!$G$27,0,10*ROW('Water Data'!G137))="","",OFFSET('Water Data'!$G$27,0,10*ROW('Water Data'!G137)))</f>
        <v/>
      </c>
      <c r="CC143" s="271" t="str">
        <f ca="true">+IF(OFFSET('Water Data'!$G$28,0,10*ROW('Water Data'!G137))="","",OFFSET('Water Data'!$G$28,0,10*ROW('Water Data'!G137)))</f>
        <v/>
      </c>
      <c r="CD143" s="271" t="str">
        <f ca="true">+IF(OFFSET('Water Data'!$G$29,0,10*ROW('Water Data'!G137))="","",OFFSET('Water Data'!$G$29,0,10*ROW('Water Data'!G137)))</f>
        <v/>
      </c>
      <c r="CE143" s="271" t="str">
        <f ca="true">+IF(OFFSET('Water Data'!$H$27,0,10*ROW('Water Data'!H137))="","",OFFSET('Water Data'!$H$27,0,10*ROW('Water Data'!H137)))</f>
        <v/>
      </c>
      <c r="CF143" s="271" t="str">
        <f ca="true">+IF(OFFSET('Water Data'!$H$28,0,10*ROW('Water Data'!H137))="","",OFFSET('Water Data'!$H$28,0,10*ROW('Water Data'!H137)))</f>
        <v/>
      </c>
      <c r="CG143" s="271" t="str">
        <f ca="true">+IF(OFFSET('Water Data'!$H$29,0,10*ROW('Water Data'!H137))="","",OFFSET('Water Data'!$H$29,0,10*ROW('Water Data'!H137)))</f>
        <v/>
      </c>
      <c r="CH143" s="271" t="str">
        <f ca="true">+IF(OFFSET('Water Data'!$I$27,0,10*ROW('Water Data'!I137))="","",OFFSET('Water Data'!$I$27,0,10*ROW('Water Data'!I137)))</f>
        <v/>
      </c>
      <c r="CI143" s="271" t="str">
        <f ca="true">+IF(OFFSET('Water Data'!$I$28,0,10*ROW('Water Data'!I137))="","",OFFSET('Water Data'!$I$28,0,10*ROW('Water Data'!I137)))</f>
        <v/>
      </c>
      <c r="CJ143" s="271" t="str">
        <f ca="true">+IF(OFFSET('Water Data'!$I$29,0,10*ROW('Water Data'!I137))="","",OFFSET('Water Data'!$I$29,0,10*ROW('Water Data'!I137)))</f>
        <v/>
      </c>
      <c r="CK143" s="271" t="str">
        <f ca="true">+IF(OFFSET('Sanitation Data'!$D$28,0,10*ROW('Sanitation Data'!D137))="","",OFFSET('Sanitation Data'!$D$28,0,10*ROW('Sanitation Data'!D137)))</f>
        <v/>
      </c>
      <c r="CL143" s="271" t="str">
        <f ca="true">+IF(OFFSET('Sanitation Data'!$D$29,0,10*ROW('Sanitation Data'!D137))="","",OFFSET('Sanitation Data'!$D$29,0,10*ROW('Sanitation Data'!D137)))</f>
        <v/>
      </c>
      <c r="CM143" s="271" t="str">
        <f ca="true">+IF(OFFSET('Sanitation Data'!$D$30,0,10*ROW('Sanitation Data'!D137))="","",OFFSET('Sanitation Data'!$D$30,0,10*ROW('Sanitation Data'!D137)))</f>
        <v/>
      </c>
      <c r="CN143" s="271" t="str">
        <f ca="true">+IF(OFFSET('Sanitation Data'!$D$31,0,10*ROW('Sanitation Data'!D137))="","",OFFSET('Sanitation Data'!$D$31,0,10*ROW('Sanitation Data'!D137)))</f>
        <v/>
      </c>
      <c r="CO143" s="271" t="str">
        <f ca="true">+IF(OFFSET('Sanitation Data'!$D$32,0,10*ROW('Sanitation Data'!D137))="","",OFFSET('Sanitation Data'!$D$32,0,10*ROW('Sanitation Data'!D137)))</f>
        <v/>
      </c>
      <c r="CP143" s="271" t="str">
        <f ca="true">+IF(OFFSET('Sanitation Data'!$E$28,0,10*ROW('Sanitation Data'!E137))="","",OFFSET('Sanitation Data'!$E$28,0,10*ROW('Sanitation Data'!E137)))</f>
        <v/>
      </c>
      <c r="CQ143" s="271" t="str">
        <f ca="true">+IF(OFFSET('Sanitation Data'!$E$29,0,10*ROW('Sanitation Data'!E137))="","",OFFSET('Sanitation Data'!$E$29,0,10*ROW('Sanitation Data'!E137)))</f>
        <v/>
      </c>
      <c r="CR143" s="271" t="str">
        <f ca="true">+IF(OFFSET('Sanitation Data'!$E$30,0,10*ROW('Sanitation Data'!E137))="","",OFFSET('Sanitation Data'!$E$30,0,10*ROW('Sanitation Data'!E137)))</f>
        <v/>
      </c>
      <c r="CS143" s="271" t="str">
        <f ca="true">+IF(OFFSET('Sanitation Data'!$E$31,0,10*ROW('Sanitation Data'!E137))="","",OFFSET('Sanitation Data'!$E$31,0,10*ROW('Sanitation Data'!E137)))</f>
        <v/>
      </c>
      <c r="CT143" s="271" t="str">
        <f ca="true">+IF(OFFSET('Sanitation Data'!$E$32,0,10*ROW('Sanitation Data'!E137))="","",OFFSET('Sanitation Data'!$E$32,0,10*ROW('Sanitation Data'!E137)))</f>
        <v/>
      </c>
      <c r="CU143" s="271" t="str">
        <f ca="true">+IF(OFFSET('Sanitation Data'!$F$28,0,10*ROW('Sanitation Data'!F137))="","",OFFSET('Sanitation Data'!$F$28,0,10*ROW('Sanitation Data'!F137)))</f>
        <v/>
      </c>
      <c r="CV143" s="271" t="str">
        <f ca="true">+IF(OFFSET('Sanitation Data'!$F$29,0,10*ROW('Sanitation Data'!F137))="","",OFFSET('Sanitation Data'!$F$29,0,10*ROW('Sanitation Data'!F137)))</f>
        <v/>
      </c>
      <c r="CW143" s="271" t="str">
        <f ca="true">+IF(OFFSET('Sanitation Data'!$F$30,0,10*ROW('Sanitation Data'!F137))="","",OFFSET('Sanitation Data'!$F$30,0,10*ROW('Sanitation Data'!F137)))</f>
        <v/>
      </c>
      <c r="CX143" s="271" t="str">
        <f ca="true">+IF(OFFSET('Sanitation Data'!$F$31,0,10*ROW('Sanitation Data'!F137))="","",OFFSET('Sanitation Data'!$F$31,0,10*ROW('Sanitation Data'!F137)))</f>
        <v/>
      </c>
      <c r="CY143" s="271" t="str">
        <f ca="true">+IF(OFFSET('Sanitation Data'!$F$32,0,10*ROW('Sanitation Data'!F137))="","",OFFSET('Sanitation Data'!$F$32,0,10*ROW('Sanitation Data'!F137)))</f>
        <v/>
      </c>
      <c r="CZ143" s="271" t="str">
        <f ca="true">+IF(OFFSET('Sanitation Data'!$G$28,0,10*ROW('Sanitation Data'!G137))="","",OFFSET('Sanitation Data'!$G$28,0,10*ROW('Sanitation Data'!G137)))</f>
        <v/>
      </c>
      <c r="DA143" s="271" t="str">
        <f ca="true">+IF(OFFSET('Sanitation Data'!$G$29,0,10*ROW('Sanitation Data'!G137))="","",OFFSET('Sanitation Data'!$G$29,0,10*ROW('Sanitation Data'!G137)))</f>
        <v/>
      </c>
      <c r="DB143" s="271" t="str">
        <f ca="true">+IF(OFFSET('Sanitation Data'!$G$30,0,10*ROW('Sanitation Data'!G137))="","",OFFSET('Sanitation Data'!$G$30,0,10*ROW('Sanitation Data'!G137)))</f>
        <v/>
      </c>
      <c r="DC143" s="271" t="str">
        <f ca="true">+IF(OFFSET('Sanitation Data'!$G$31,0,10*ROW('Sanitation Data'!G137))="","",OFFSET('Sanitation Data'!$G$31,0,10*ROW('Sanitation Data'!G137)))</f>
        <v/>
      </c>
      <c r="DD143" s="271" t="str">
        <f ca="true">+IF(OFFSET('Sanitation Data'!$G$32,0,10*ROW('Sanitation Data'!G137))="","",OFFSET('Sanitation Data'!$G$32,0,10*ROW('Sanitation Data'!G137)))</f>
        <v/>
      </c>
      <c r="DE143" s="271" t="str">
        <f ca="true">+IF(OFFSET('Sanitation Data'!$H$28,0,10*ROW('Sanitation Data'!H137))="","",OFFSET('Sanitation Data'!$H$28,0,10*ROW('Sanitation Data'!H137)))</f>
        <v/>
      </c>
      <c r="DF143" s="271" t="str">
        <f ca="true">+IF(OFFSET('Sanitation Data'!$H$29,0,10*ROW('Sanitation Data'!H137))="","",OFFSET('Sanitation Data'!$H$29,0,10*ROW('Sanitation Data'!H137)))</f>
        <v/>
      </c>
      <c r="DG143" s="271" t="str">
        <f ca="true">+IF(OFFSET('Sanitation Data'!$H$30,0,10*ROW('Sanitation Data'!H137))="","",OFFSET('Sanitation Data'!$H$30,0,10*ROW('Sanitation Data'!H137)))</f>
        <v/>
      </c>
      <c r="DH143" s="271" t="str">
        <f ca="true">+IF(OFFSET('Sanitation Data'!$H$31,0,10*ROW('Sanitation Data'!H137))="","",OFFSET('Sanitation Data'!$H$31,0,10*ROW('Sanitation Data'!H137)))</f>
        <v/>
      </c>
      <c r="DI143" s="271" t="str">
        <f ca="true">+IF(OFFSET('Sanitation Data'!$H$32,0,10*ROW('Sanitation Data'!H137))="","",OFFSET('Sanitation Data'!$H$32,0,10*ROW('Sanitation Data'!H137)))</f>
        <v/>
      </c>
      <c r="DJ143" s="271" t="str">
        <f ca="true">+IF(OFFSET('Sanitation Data'!$I$28,0,10*ROW('Sanitation Data'!I137))="","",OFFSET('Sanitation Data'!$I$28,0,10*ROW('Sanitation Data'!I137)))</f>
        <v/>
      </c>
      <c r="DK143" s="271" t="str">
        <f ca="true">+IF(OFFSET('Sanitation Data'!$I$29,0,10*ROW('Sanitation Data'!I137))="","",OFFSET('Sanitation Data'!$I$29,0,10*ROW('Sanitation Data'!I137)))</f>
        <v/>
      </c>
      <c r="DL143" s="271" t="str">
        <f ca="true">+IF(OFFSET('Sanitation Data'!$I$30,0,10*ROW('Sanitation Data'!I137))="","",OFFSET('Sanitation Data'!$I$30,0,10*ROW('Sanitation Data'!I137)))</f>
        <v/>
      </c>
      <c r="DM143" s="271" t="str">
        <f ca="true">+IF(OFFSET('Sanitation Data'!$I$31,0,10*ROW('Sanitation Data'!I137))="","",OFFSET('Sanitation Data'!$I$31,0,10*ROW('Sanitation Data'!I137)))</f>
        <v/>
      </c>
      <c r="DN143" s="271" t="str">
        <f ca="true">+IF(OFFSET('Sanitation Data'!$I$32,0,10*ROW('Sanitation Data'!I137))="","",OFFSET('Sanitation Data'!$I$32,0,10*ROW('Sanitation Data'!I137)))</f>
        <v/>
      </c>
      <c r="DO143" s="271" t="str">
        <f ca="true">+IF(OFFSET('Hygiene Data'!$D$11,0,10*ROW('Hygiene Data'!D137))="","",OFFSET('Hygiene Data'!$D$11,0,10*ROW('Hygiene Data'!D137)))</f>
        <v/>
      </c>
      <c r="DP143" s="271" t="str">
        <f ca="true">+IF(OFFSET('Hygiene Data'!$D$12,0,10*ROW('Hygiene Data'!D137))="","",OFFSET('Hygiene Data'!$D$12,0,10*ROW('Hygiene Data'!D137)))</f>
        <v/>
      </c>
      <c r="DQ143" s="271" t="str">
        <f ca="true">+IF(OFFSET('Hygiene Data'!$D$13,0,10*ROW('Hygiene Data'!D137))="","",OFFSET('Hygiene Data'!$D$13,0,10*ROW('Hygiene Data'!D137)))</f>
        <v/>
      </c>
      <c r="DR143" s="271" t="str">
        <f ca="true">+IF(OFFSET('Hygiene Data'!$E$11,0,10*ROW('Hygiene Data'!E137))="","",OFFSET('Hygiene Data'!$E$11,0,10*ROW('Hygiene Data'!E137)))</f>
        <v/>
      </c>
      <c r="DS143" s="271" t="str">
        <f ca="true">+IF(OFFSET('Hygiene Data'!$E$12,0,10*ROW('Hygiene Data'!E137))="","",OFFSET('Hygiene Data'!$E$12,0,10*ROW('Hygiene Data'!E137)))</f>
        <v/>
      </c>
      <c r="DT143" s="271" t="str">
        <f ca="true">+IF(OFFSET('Hygiene Data'!$E$13,0,10*ROW('Hygiene Data'!E137))="","",OFFSET('Hygiene Data'!$E$13,0,10*ROW('Hygiene Data'!E137)))</f>
        <v/>
      </c>
      <c r="DU143" s="271" t="str">
        <f ca="true">+IF(OFFSET('Hygiene Data'!$F$11,0,10*ROW('Hygiene Data'!F137))="","",OFFSET('Hygiene Data'!$F$11,0,10*ROW('Hygiene Data'!F137)))</f>
        <v/>
      </c>
      <c r="DV143" s="271" t="str">
        <f ca="true">+IF(OFFSET('Hygiene Data'!$F$12,0,10*ROW('Hygiene Data'!F137))="","",OFFSET('Hygiene Data'!$F$12,0,10*ROW('Hygiene Data'!F137)))</f>
        <v/>
      </c>
      <c r="DW143" s="271" t="str">
        <f ca="true">+IF(OFFSET('Hygiene Data'!$F$13,0,10*ROW('Hygiene Data'!F137))="","",OFFSET('Hygiene Data'!$F$13,0,10*ROW('Hygiene Data'!F137)))</f>
        <v/>
      </c>
      <c r="DX143" s="271" t="str">
        <f ca="true">+IF(OFFSET('Hygiene Data'!$G$11,0,10*ROW('Hygiene Data'!G137))="","",OFFSET('Hygiene Data'!$G$11,0,10*ROW('Hygiene Data'!G137)))</f>
        <v/>
      </c>
      <c r="DY143" s="271" t="str">
        <f ca="true">+IF(OFFSET('Hygiene Data'!$G$12,0,10*ROW('Hygiene Data'!G137))="","",OFFSET('Hygiene Data'!$G$12,0,10*ROW('Hygiene Data'!G137)))</f>
        <v/>
      </c>
      <c r="DZ143" s="271" t="str">
        <f ca="true">+IF(OFFSET('Hygiene Data'!$G$13,0,10*ROW('Hygiene Data'!G137))="","",OFFSET('Hygiene Data'!$G$13,0,10*ROW('Hygiene Data'!G137)))</f>
        <v/>
      </c>
      <c r="EA143" s="271" t="str">
        <f ca="true">+IF(OFFSET('Hygiene Data'!$H$11,0,10*ROW('Hygiene Data'!H137))="","",OFFSET('Hygiene Data'!$H$11,0,10*ROW('Hygiene Data'!H137)))</f>
        <v/>
      </c>
      <c r="EB143" s="271" t="str">
        <f ca="true">+IF(OFFSET('Hygiene Data'!$H$12,0,10*ROW('Hygiene Data'!H137))="","",OFFSET('Hygiene Data'!$H$12,0,10*ROW('Hygiene Data'!H137)))</f>
        <v/>
      </c>
      <c r="EC143" s="271" t="str">
        <f ca="true">+IF(OFFSET('Hygiene Data'!$H$13,0,10*ROW('Hygiene Data'!H137))="","",OFFSET('Hygiene Data'!$H$13,0,10*ROW('Hygiene Data'!H137)))</f>
        <v/>
      </c>
      <c r="ED143" s="271" t="str">
        <f ca="true">+IF(OFFSET('Hygiene Data'!$I$11,0,10*ROW('Hygiene Data'!I137))="","",OFFSET('Hygiene Data'!$I$11,0,10*ROW('Hygiene Data'!I137)))</f>
        <v/>
      </c>
      <c r="EE143" s="271" t="str">
        <f ca="true">+IF(OFFSET('Hygiene Data'!$I$12,0,10*ROW('Hygiene Data'!I137))="","",OFFSET('Hygiene Data'!$I$12,0,10*ROW('Hygiene Data'!I137)))</f>
        <v/>
      </c>
      <c r="EF143" s="271" t="str">
        <f ca="true">+IF(OFFSET('Hygiene Data'!$I$13,0,10*ROW('Hygiene Data'!I137))="","",OFFSET('Hygiene Data'!$I$13,0,10*ROW('Hygiene Data'!I137)))</f>
        <v/>
      </c>
    </row>
    <row xmlns:x14ac="http://schemas.microsoft.com/office/spreadsheetml/2009/9/ac" r="144" x14ac:dyDescent="0.2">
      <c r="A144" s="35" t="str">
        <f ca="true">+IF(OFFSET('Water Data'!$B$2,0,10*ROW('Water Data'!E138))="","",OFFSET('Water Data'!$B$2,0,10*ROW('Water Data'!E138)))</f>
        <v/>
      </c>
      <c r="B144" s="35" t="str">
        <f ca="true">+IF(OFFSET('Water Data'!$C$2,0,10*ROW('Water Data'!F138))="","",OFFSET('Water Data'!$C$2,0,10*ROW('Water Data'!F138)))</f>
        <v/>
      </c>
      <c r="C144" s="327" t="str">
        <f t="shared" ca="true" si="2"/>
        <v/>
      </c>
      <c r="D144" s="91"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1"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1"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1"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1"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1"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1"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1"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1"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1"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1"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1"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1"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1"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1"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1"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1"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1"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2"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2"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2"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2"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2"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2"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2"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2"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2"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2"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2"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2"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2"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2"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2"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2"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2"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2"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2"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2"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2"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2"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2"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2"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2"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2"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2"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2"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2"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2"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3"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3"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3"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3"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3"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3"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3"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3"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3"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3"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3"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3"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3"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3"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3"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3"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3"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3"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1"/>
      <c r="BS144" s="271" t="str">
        <f ca="true">+IF(OFFSET('Water Data'!$D$27,0,10*ROW('Water Data'!D138))="","",OFFSET('Water Data'!$D$27,0,10*ROW('Water Data'!D138)))</f>
        <v/>
      </c>
      <c r="BT144" s="271" t="str">
        <f ca="true">+IF(OFFSET('Water Data'!$D$28,0,10*ROW('Water Data'!D138))="","",OFFSET('Water Data'!$D$28,0,10*ROW('Water Data'!D138)))</f>
        <v/>
      </c>
      <c r="BU144" s="271" t="str">
        <f ca="true">+IF(OFFSET('Water Data'!$D$29,0,10*ROW('Water Data'!D138))="","",OFFSET('Water Data'!$D$29,0,10*ROW('Water Data'!D138)))</f>
        <v/>
      </c>
      <c r="BV144" s="271" t="str">
        <f ca="true">+IF(OFFSET('Water Data'!$E$27,0,10*ROW('Water Data'!E138))="","",OFFSET('Water Data'!$E$27,0,10*ROW('Water Data'!E138)))</f>
        <v/>
      </c>
      <c r="BW144" s="271" t="str">
        <f ca="true">+IF(OFFSET('Water Data'!$E$28,0,10*ROW('Water Data'!E138))="","",OFFSET('Water Data'!$E$28,0,10*ROW('Water Data'!E138)))</f>
        <v/>
      </c>
      <c r="BX144" s="271" t="str">
        <f ca="true">+IF(OFFSET('Water Data'!$E$29,0,10*ROW('Water Data'!E138))="","",OFFSET('Water Data'!$E$29,0,10*ROW('Water Data'!E138)))</f>
        <v/>
      </c>
      <c r="BY144" s="271" t="str">
        <f ca="true">+IF(OFFSET('Water Data'!$F$27,0,10*ROW('Water Data'!F138))="","",OFFSET('Water Data'!$F$27,0,10*ROW('Water Data'!F138)))</f>
        <v/>
      </c>
      <c r="BZ144" s="271" t="str">
        <f ca="true">+IF(OFFSET('Water Data'!$F$28,0,10*ROW('Water Data'!F138))="","",OFFSET('Water Data'!$F$28,0,10*ROW('Water Data'!F138)))</f>
        <v/>
      </c>
      <c r="CA144" s="271" t="str">
        <f ca="true">+IF(OFFSET('Water Data'!$F$29,0,10*ROW('Water Data'!F138))="","",OFFSET('Water Data'!$F$29,0,10*ROW('Water Data'!F138)))</f>
        <v/>
      </c>
      <c r="CB144" s="271" t="str">
        <f ca="true">+IF(OFFSET('Water Data'!$G$27,0,10*ROW('Water Data'!G138))="","",OFFSET('Water Data'!$G$27,0,10*ROW('Water Data'!G138)))</f>
        <v/>
      </c>
      <c r="CC144" s="271" t="str">
        <f ca="true">+IF(OFFSET('Water Data'!$G$28,0,10*ROW('Water Data'!G138))="","",OFFSET('Water Data'!$G$28,0,10*ROW('Water Data'!G138)))</f>
        <v/>
      </c>
      <c r="CD144" s="271" t="str">
        <f ca="true">+IF(OFFSET('Water Data'!$G$29,0,10*ROW('Water Data'!G138))="","",OFFSET('Water Data'!$G$29,0,10*ROW('Water Data'!G138)))</f>
        <v/>
      </c>
      <c r="CE144" s="271" t="str">
        <f ca="true">+IF(OFFSET('Water Data'!$H$27,0,10*ROW('Water Data'!H138))="","",OFFSET('Water Data'!$H$27,0,10*ROW('Water Data'!H138)))</f>
        <v/>
      </c>
      <c r="CF144" s="271" t="str">
        <f ca="true">+IF(OFFSET('Water Data'!$H$28,0,10*ROW('Water Data'!H138))="","",OFFSET('Water Data'!$H$28,0,10*ROW('Water Data'!H138)))</f>
        <v/>
      </c>
      <c r="CG144" s="271" t="str">
        <f ca="true">+IF(OFFSET('Water Data'!$H$29,0,10*ROW('Water Data'!H138))="","",OFFSET('Water Data'!$H$29,0,10*ROW('Water Data'!H138)))</f>
        <v/>
      </c>
      <c r="CH144" s="271" t="str">
        <f ca="true">+IF(OFFSET('Water Data'!$I$27,0,10*ROW('Water Data'!I138))="","",OFFSET('Water Data'!$I$27,0,10*ROW('Water Data'!I138)))</f>
        <v/>
      </c>
      <c r="CI144" s="271" t="str">
        <f ca="true">+IF(OFFSET('Water Data'!$I$28,0,10*ROW('Water Data'!I138))="","",OFFSET('Water Data'!$I$28,0,10*ROW('Water Data'!I138)))</f>
        <v/>
      </c>
      <c r="CJ144" s="271" t="str">
        <f ca="true">+IF(OFFSET('Water Data'!$I$29,0,10*ROW('Water Data'!I138))="","",OFFSET('Water Data'!$I$29,0,10*ROW('Water Data'!I138)))</f>
        <v/>
      </c>
      <c r="CK144" s="271" t="str">
        <f ca="true">+IF(OFFSET('Sanitation Data'!$D$28,0,10*ROW('Sanitation Data'!D138))="","",OFFSET('Sanitation Data'!$D$28,0,10*ROW('Sanitation Data'!D138)))</f>
        <v/>
      </c>
      <c r="CL144" s="271" t="str">
        <f ca="true">+IF(OFFSET('Sanitation Data'!$D$29,0,10*ROW('Sanitation Data'!D138))="","",OFFSET('Sanitation Data'!$D$29,0,10*ROW('Sanitation Data'!D138)))</f>
        <v/>
      </c>
      <c r="CM144" s="271" t="str">
        <f ca="true">+IF(OFFSET('Sanitation Data'!$D$30,0,10*ROW('Sanitation Data'!D138))="","",OFFSET('Sanitation Data'!$D$30,0,10*ROW('Sanitation Data'!D138)))</f>
        <v/>
      </c>
      <c r="CN144" s="271" t="str">
        <f ca="true">+IF(OFFSET('Sanitation Data'!$D$31,0,10*ROW('Sanitation Data'!D138))="","",OFFSET('Sanitation Data'!$D$31,0,10*ROW('Sanitation Data'!D138)))</f>
        <v/>
      </c>
      <c r="CO144" s="271" t="str">
        <f ca="true">+IF(OFFSET('Sanitation Data'!$D$32,0,10*ROW('Sanitation Data'!D138))="","",OFFSET('Sanitation Data'!$D$32,0,10*ROW('Sanitation Data'!D138)))</f>
        <v/>
      </c>
      <c r="CP144" s="271" t="str">
        <f ca="true">+IF(OFFSET('Sanitation Data'!$E$28,0,10*ROW('Sanitation Data'!E138))="","",OFFSET('Sanitation Data'!$E$28,0,10*ROW('Sanitation Data'!E138)))</f>
        <v/>
      </c>
      <c r="CQ144" s="271" t="str">
        <f ca="true">+IF(OFFSET('Sanitation Data'!$E$29,0,10*ROW('Sanitation Data'!E138))="","",OFFSET('Sanitation Data'!$E$29,0,10*ROW('Sanitation Data'!E138)))</f>
        <v/>
      </c>
      <c r="CR144" s="271" t="str">
        <f ca="true">+IF(OFFSET('Sanitation Data'!$E$30,0,10*ROW('Sanitation Data'!E138))="","",OFFSET('Sanitation Data'!$E$30,0,10*ROW('Sanitation Data'!E138)))</f>
        <v/>
      </c>
      <c r="CS144" s="271" t="str">
        <f ca="true">+IF(OFFSET('Sanitation Data'!$E$31,0,10*ROW('Sanitation Data'!E138))="","",OFFSET('Sanitation Data'!$E$31,0,10*ROW('Sanitation Data'!E138)))</f>
        <v/>
      </c>
      <c r="CT144" s="271" t="str">
        <f ca="true">+IF(OFFSET('Sanitation Data'!$E$32,0,10*ROW('Sanitation Data'!E138))="","",OFFSET('Sanitation Data'!$E$32,0,10*ROW('Sanitation Data'!E138)))</f>
        <v/>
      </c>
      <c r="CU144" s="271" t="str">
        <f ca="true">+IF(OFFSET('Sanitation Data'!$F$28,0,10*ROW('Sanitation Data'!F138))="","",OFFSET('Sanitation Data'!$F$28,0,10*ROW('Sanitation Data'!F138)))</f>
        <v/>
      </c>
      <c r="CV144" s="271" t="str">
        <f ca="true">+IF(OFFSET('Sanitation Data'!$F$29,0,10*ROW('Sanitation Data'!F138))="","",OFFSET('Sanitation Data'!$F$29,0,10*ROW('Sanitation Data'!F138)))</f>
        <v/>
      </c>
      <c r="CW144" s="271" t="str">
        <f ca="true">+IF(OFFSET('Sanitation Data'!$F$30,0,10*ROW('Sanitation Data'!F138))="","",OFFSET('Sanitation Data'!$F$30,0,10*ROW('Sanitation Data'!F138)))</f>
        <v/>
      </c>
      <c r="CX144" s="271" t="str">
        <f ca="true">+IF(OFFSET('Sanitation Data'!$F$31,0,10*ROW('Sanitation Data'!F138))="","",OFFSET('Sanitation Data'!$F$31,0,10*ROW('Sanitation Data'!F138)))</f>
        <v/>
      </c>
      <c r="CY144" s="271" t="str">
        <f ca="true">+IF(OFFSET('Sanitation Data'!$F$32,0,10*ROW('Sanitation Data'!F138))="","",OFFSET('Sanitation Data'!$F$32,0,10*ROW('Sanitation Data'!F138)))</f>
        <v/>
      </c>
      <c r="CZ144" s="271" t="str">
        <f ca="true">+IF(OFFSET('Sanitation Data'!$G$28,0,10*ROW('Sanitation Data'!G138))="","",OFFSET('Sanitation Data'!$G$28,0,10*ROW('Sanitation Data'!G138)))</f>
        <v/>
      </c>
      <c r="DA144" s="271" t="str">
        <f ca="true">+IF(OFFSET('Sanitation Data'!$G$29,0,10*ROW('Sanitation Data'!G138))="","",OFFSET('Sanitation Data'!$G$29,0,10*ROW('Sanitation Data'!G138)))</f>
        <v/>
      </c>
      <c r="DB144" s="271" t="str">
        <f ca="true">+IF(OFFSET('Sanitation Data'!$G$30,0,10*ROW('Sanitation Data'!G138))="","",OFFSET('Sanitation Data'!$G$30,0,10*ROW('Sanitation Data'!G138)))</f>
        <v/>
      </c>
      <c r="DC144" s="271" t="str">
        <f ca="true">+IF(OFFSET('Sanitation Data'!$G$31,0,10*ROW('Sanitation Data'!G138))="","",OFFSET('Sanitation Data'!$G$31,0,10*ROW('Sanitation Data'!G138)))</f>
        <v/>
      </c>
      <c r="DD144" s="271" t="str">
        <f ca="true">+IF(OFFSET('Sanitation Data'!$G$32,0,10*ROW('Sanitation Data'!G138))="","",OFFSET('Sanitation Data'!$G$32,0,10*ROW('Sanitation Data'!G138)))</f>
        <v/>
      </c>
      <c r="DE144" s="271" t="str">
        <f ca="true">+IF(OFFSET('Sanitation Data'!$H$28,0,10*ROW('Sanitation Data'!H138))="","",OFFSET('Sanitation Data'!$H$28,0,10*ROW('Sanitation Data'!H138)))</f>
        <v/>
      </c>
      <c r="DF144" s="271" t="str">
        <f ca="true">+IF(OFFSET('Sanitation Data'!$H$29,0,10*ROW('Sanitation Data'!H138))="","",OFFSET('Sanitation Data'!$H$29,0,10*ROW('Sanitation Data'!H138)))</f>
        <v/>
      </c>
      <c r="DG144" s="271" t="str">
        <f ca="true">+IF(OFFSET('Sanitation Data'!$H$30,0,10*ROW('Sanitation Data'!H138))="","",OFFSET('Sanitation Data'!$H$30,0,10*ROW('Sanitation Data'!H138)))</f>
        <v/>
      </c>
      <c r="DH144" s="271" t="str">
        <f ca="true">+IF(OFFSET('Sanitation Data'!$H$31,0,10*ROW('Sanitation Data'!H138))="","",OFFSET('Sanitation Data'!$H$31,0,10*ROW('Sanitation Data'!H138)))</f>
        <v/>
      </c>
      <c r="DI144" s="271" t="str">
        <f ca="true">+IF(OFFSET('Sanitation Data'!$H$32,0,10*ROW('Sanitation Data'!H138))="","",OFFSET('Sanitation Data'!$H$32,0,10*ROW('Sanitation Data'!H138)))</f>
        <v/>
      </c>
      <c r="DJ144" s="271" t="str">
        <f ca="true">+IF(OFFSET('Sanitation Data'!$I$28,0,10*ROW('Sanitation Data'!I138))="","",OFFSET('Sanitation Data'!$I$28,0,10*ROW('Sanitation Data'!I138)))</f>
        <v/>
      </c>
      <c r="DK144" s="271" t="str">
        <f ca="true">+IF(OFFSET('Sanitation Data'!$I$29,0,10*ROW('Sanitation Data'!I138))="","",OFFSET('Sanitation Data'!$I$29,0,10*ROW('Sanitation Data'!I138)))</f>
        <v/>
      </c>
      <c r="DL144" s="271" t="str">
        <f ca="true">+IF(OFFSET('Sanitation Data'!$I$30,0,10*ROW('Sanitation Data'!I138))="","",OFFSET('Sanitation Data'!$I$30,0,10*ROW('Sanitation Data'!I138)))</f>
        <v/>
      </c>
      <c r="DM144" s="271" t="str">
        <f ca="true">+IF(OFFSET('Sanitation Data'!$I$31,0,10*ROW('Sanitation Data'!I138))="","",OFFSET('Sanitation Data'!$I$31,0,10*ROW('Sanitation Data'!I138)))</f>
        <v/>
      </c>
      <c r="DN144" s="271" t="str">
        <f ca="true">+IF(OFFSET('Sanitation Data'!$I$32,0,10*ROW('Sanitation Data'!I138))="","",OFFSET('Sanitation Data'!$I$32,0,10*ROW('Sanitation Data'!I138)))</f>
        <v/>
      </c>
      <c r="DO144" s="271" t="str">
        <f ca="true">+IF(OFFSET('Hygiene Data'!$D$11,0,10*ROW('Hygiene Data'!D138))="","",OFFSET('Hygiene Data'!$D$11,0,10*ROW('Hygiene Data'!D138)))</f>
        <v/>
      </c>
      <c r="DP144" s="271" t="str">
        <f ca="true">+IF(OFFSET('Hygiene Data'!$D$12,0,10*ROW('Hygiene Data'!D138))="","",OFFSET('Hygiene Data'!$D$12,0,10*ROW('Hygiene Data'!D138)))</f>
        <v/>
      </c>
      <c r="DQ144" s="271" t="str">
        <f ca="true">+IF(OFFSET('Hygiene Data'!$D$13,0,10*ROW('Hygiene Data'!D138))="","",OFFSET('Hygiene Data'!$D$13,0,10*ROW('Hygiene Data'!D138)))</f>
        <v/>
      </c>
      <c r="DR144" s="271" t="str">
        <f ca="true">+IF(OFFSET('Hygiene Data'!$E$11,0,10*ROW('Hygiene Data'!E138))="","",OFFSET('Hygiene Data'!$E$11,0,10*ROW('Hygiene Data'!E138)))</f>
        <v/>
      </c>
      <c r="DS144" s="271" t="str">
        <f ca="true">+IF(OFFSET('Hygiene Data'!$E$12,0,10*ROW('Hygiene Data'!E138))="","",OFFSET('Hygiene Data'!$E$12,0,10*ROW('Hygiene Data'!E138)))</f>
        <v/>
      </c>
      <c r="DT144" s="271" t="str">
        <f ca="true">+IF(OFFSET('Hygiene Data'!$E$13,0,10*ROW('Hygiene Data'!E138))="","",OFFSET('Hygiene Data'!$E$13,0,10*ROW('Hygiene Data'!E138)))</f>
        <v/>
      </c>
      <c r="DU144" s="271" t="str">
        <f ca="true">+IF(OFFSET('Hygiene Data'!$F$11,0,10*ROW('Hygiene Data'!F138))="","",OFFSET('Hygiene Data'!$F$11,0,10*ROW('Hygiene Data'!F138)))</f>
        <v/>
      </c>
      <c r="DV144" s="271" t="str">
        <f ca="true">+IF(OFFSET('Hygiene Data'!$F$12,0,10*ROW('Hygiene Data'!F138))="","",OFFSET('Hygiene Data'!$F$12,0,10*ROW('Hygiene Data'!F138)))</f>
        <v/>
      </c>
      <c r="DW144" s="271" t="str">
        <f ca="true">+IF(OFFSET('Hygiene Data'!$F$13,0,10*ROW('Hygiene Data'!F138))="","",OFFSET('Hygiene Data'!$F$13,0,10*ROW('Hygiene Data'!F138)))</f>
        <v/>
      </c>
      <c r="DX144" s="271" t="str">
        <f ca="true">+IF(OFFSET('Hygiene Data'!$G$11,0,10*ROW('Hygiene Data'!G138))="","",OFFSET('Hygiene Data'!$G$11,0,10*ROW('Hygiene Data'!G138)))</f>
        <v/>
      </c>
      <c r="DY144" s="271" t="str">
        <f ca="true">+IF(OFFSET('Hygiene Data'!$G$12,0,10*ROW('Hygiene Data'!G138))="","",OFFSET('Hygiene Data'!$G$12,0,10*ROW('Hygiene Data'!G138)))</f>
        <v/>
      </c>
      <c r="DZ144" s="271" t="str">
        <f ca="true">+IF(OFFSET('Hygiene Data'!$G$13,0,10*ROW('Hygiene Data'!G138))="","",OFFSET('Hygiene Data'!$G$13,0,10*ROW('Hygiene Data'!G138)))</f>
        <v/>
      </c>
      <c r="EA144" s="271" t="str">
        <f ca="true">+IF(OFFSET('Hygiene Data'!$H$11,0,10*ROW('Hygiene Data'!H138))="","",OFFSET('Hygiene Data'!$H$11,0,10*ROW('Hygiene Data'!H138)))</f>
        <v/>
      </c>
      <c r="EB144" s="271" t="str">
        <f ca="true">+IF(OFFSET('Hygiene Data'!$H$12,0,10*ROW('Hygiene Data'!H138))="","",OFFSET('Hygiene Data'!$H$12,0,10*ROW('Hygiene Data'!H138)))</f>
        <v/>
      </c>
      <c r="EC144" s="271" t="str">
        <f ca="true">+IF(OFFSET('Hygiene Data'!$H$13,0,10*ROW('Hygiene Data'!H138))="","",OFFSET('Hygiene Data'!$H$13,0,10*ROW('Hygiene Data'!H138)))</f>
        <v/>
      </c>
      <c r="ED144" s="271" t="str">
        <f ca="true">+IF(OFFSET('Hygiene Data'!$I$11,0,10*ROW('Hygiene Data'!I138))="","",OFFSET('Hygiene Data'!$I$11,0,10*ROW('Hygiene Data'!I138)))</f>
        <v/>
      </c>
      <c r="EE144" s="271" t="str">
        <f ca="true">+IF(OFFSET('Hygiene Data'!$I$12,0,10*ROW('Hygiene Data'!I138))="","",OFFSET('Hygiene Data'!$I$12,0,10*ROW('Hygiene Data'!I138)))</f>
        <v/>
      </c>
      <c r="EF144" s="271" t="str">
        <f ca="true">+IF(OFFSET('Hygiene Data'!$I$13,0,10*ROW('Hygiene Data'!I138))="","",OFFSET('Hygiene Data'!$I$13,0,10*ROW('Hygiene Data'!I138)))</f>
        <v/>
      </c>
    </row>
    <row xmlns:x14ac="http://schemas.microsoft.com/office/spreadsheetml/2009/9/ac" r="145" x14ac:dyDescent="0.2">
      <c r="A145" s="35" t="str">
        <f ca="true">+IF(OFFSET('Water Data'!$B$2,0,10*ROW('Water Data'!E139))="","",OFFSET('Water Data'!$B$2,0,10*ROW('Water Data'!E139)))</f>
        <v/>
      </c>
      <c r="B145" s="35" t="str">
        <f ca="true">+IF(OFFSET('Water Data'!$C$2,0,10*ROW('Water Data'!F139))="","",OFFSET('Water Data'!$C$2,0,10*ROW('Water Data'!F139)))</f>
        <v/>
      </c>
      <c r="C145" s="327" t="str">
        <f t="shared" ca="true" si="2"/>
        <v/>
      </c>
      <c r="D145" s="91"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1"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1"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1"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1"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1"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1"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1"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1"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1"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1"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1"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1"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1"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1"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1"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1"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1"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2"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2"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2"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2"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2"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2"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2"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2"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2"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2"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2"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2"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2"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2"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2"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2"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2"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2"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2"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2"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2"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2"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2"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2"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2"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2"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2"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2"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2"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2"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3"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3"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3"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3"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3"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3"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3"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3"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3"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3"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3"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3"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3"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3"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3"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3"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3"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3"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1"/>
      <c r="BS145" s="271" t="str">
        <f ca="true">+IF(OFFSET('Water Data'!$D$27,0,10*ROW('Water Data'!D139))="","",OFFSET('Water Data'!$D$27,0,10*ROW('Water Data'!D139)))</f>
        <v/>
      </c>
      <c r="BT145" s="271" t="str">
        <f ca="true">+IF(OFFSET('Water Data'!$D$28,0,10*ROW('Water Data'!D139))="","",OFFSET('Water Data'!$D$28,0,10*ROW('Water Data'!D139)))</f>
        <v/>
      </c>
      <c r="BU145" s="271" t="str">
        <f ca="true">+IF(OFFSET('Water Data'!$D$29,0,10*ROW('Water Data'!D139))="","",OFFSET('Water Data'!$D$29,0,10*ROW('Water Data'!D139)))</f>
        <v/>
      </c>
      <c r="BV145" s="271" t="str">
        <f ca="true">+IF(OFFSET('Water Data'!$E$27,0,10*ROW('Water Data'!E139))="","",OFFSET('Water Data'!$E$27,0,10*ROW('Water Data'!E139)))</f>
        <v/>
      </c>
      <c r="BW145" s="271" t="str">
        <f ca="true">+IF(OFFSET('Water Data'!$E$28,0,10*ROW('Water Data'!E139))="","",OFFSET('Water Data'!$E$28,0,10*ROW('Water Data'!E139)))</f>
        <v/>
      </c>
      <c r="BX145" s="271" t="str">
        <f ca="true">+IF(OFFSET('Water Data'!$E$29,0,10*ROW('Water Data'!E139))="","",OFFSET('Water Data'!$E$29,0,10*ROW('Water Data'!E139)))</f>
        <v/>
      </c>
      <c r="BY145" s="271" t="str">
        <f ca="true">+IF(OFFSET('Water Data'!$F$27,0,10*ROW('Water Data'!F139))="","",OFFSET('Water Data'!$F$27,0,10*ROW('Water Data'!F139)))</f>
        <v/>
      </c>
      <c r="BZ145" s="271" t="str">
        <f ca="true">+IF(OFFSET('Water Data'!$F$28,0,10*ROW('Water Data'!F139))="","",OFFSET('Water Data'!$F$28,0,10*ROW('Water Data'!F139)))</f>
        <v/>
      </c>
      <c r="CA145" s="271" t="str">
        <f ca="true">+IF(OFFSET('Water Data'!$F$29,0,10*ROW('Water Data'!F139))="","",OFFSET('Water Data'!$F$29,0,10*ROW('Water Data'!F139)))</f>
        <v/>
      </c>
      <c r="CB145" s="271" t="str">
        <f ca="true">+IF(OFFSET('Water Data'!$G$27,0,10*ROW('Water Data'!G139))="","",OFFSET('Water Data'!$G$27,0,10*ROW('Water Data'!G139)))</f>
        <v/>
      </c>
      <c r="CC145" s="271" t="str">
        <f ca="true">+IF(OFFSET('Water Data'!$G$28,0,10*ROW('Water Data'!G139))="","",OFFSET('Water Data'!$G$28,0,10*ROW('Water Data'!G139)))</f>
        <v/>
      </c>
      <c r="CD145" s="271" t="str">
        <f ca="true">+IF(OFFSET('Water Data'!$G$29,0,10*ROW('Water Data'!G139))="","",OFFSET('Water Data'!$G$29,0,10*ROW('Water Data'!G139)))</f>
        <v/>
      </c>
      <c r="CE145" s="271" t="str">
        <f ca="true">+IF(OFFSET('Water Data'!$H$27,0,10*ROW('Water Data'!H139))="","",OFFSET('Water Data'!$H$27,0,10*ROW('Water Data'!H139)))</f>
        <v/>
      </c>
      <c r="CF145" s="271" t="str">
        <f ca="true">+IF(OFFSET('Water Data'!$H$28,0,10*ROW('Water Data'!H139))="","",OFFSET('Water Data'!$H$28,0,10*ROW('Water Data'!H139)))</f>
        <v/>
      </c>
      <c r="CG145" s="271" t="str">
        <f ca="true">+IF(OFFSET('Water Data'!$H$29,0,10*ROW('Water Data'!H139))="","",OFFSET('Water Data'!$H$29,0,10*ROW('Water Data'!H139)))</f>
        <v/>
      </c>
      <c r="CH145" s="271" t="str">
        <f ca="true">+IF(OFFSET('Water Data'!$I$27,0,10*ROW('Water Data'!I139))="","",OFFSET('Water Data'!$I$27,0,10*ROW('Water Data'!I139)))</f>
        <v/>
      </c>
      <c r="CI145" s="271" t="str">
        <f ca="true">+IF(OFFSET('Water Data'!$I$28,0,10*ROW('Water Data'!I139))="","",OFFSET('Water Data'!$I$28,0,10*ROW('Water Data'!I139)))</f>
        <v/>
      </c>
      <c r="CJ145" s="271" t="str">
        <f ca="true">+IF(OFFSET('Water Data'!$I$29,0,10*ROW('Water Data'!I139))="","",OFFSET('Water Data'!$I$29,0,10*ROW('Water Data'!I139)))</f>
        <v/>
      </c>
      <c r="CK145" s="271" t="str">
        <f ca="true">+IF(OFFSET('Sanitation Data'!$D$28,0,10*ROW('Sanitation Data'!D139))="","",OFFSET('Sanitation Data'!$D$28,0,10*ROW('Sanitation Data'!D139)))</f>
        <v/>
      </c>
      <c r="CL145" s="271" t="str">
        <f ca="true">+IF(OFFSET('Sanitation Data'!$D$29,0,10*ROW('Sanitation Data'!D139))="","",OFFSET('Sanitation Data'!$D$29,0,10*ROW('Sanitation Data'!D139)))</f>
        <v/>
      </c>
      <c r="CM145" s="271" t="str">
        <f ca="true">+IF(OFFSET('Sanitation Data'!$D$30,0,10*ROW('Sanitation Data'!D139))="","",OFFSET('Sanitation Data'!$D$30,0,10*ROW('Sanitation Data'!D139)))</f>
        <v/>
      </c>
      <c r="CN145" s="271" t="str">
        <f ca="true">+IF(OFFSET('Sanitation Data'!$D$31,0,10*ROW('Sanitation Data'!D139))="","",OFFSET('Sanitation Data'!$D$31,0,10*ROW('Sanitation Data'!D139)))</f>
        <v/>
      </c>
      <c r="CO145" s="271" t="str">
        <f ca="true">+IF(OFFSET('Sanitation Data'!$D$32,0,10*ROW('Sanitation Data'!D139))="","",OFFSET('Sanitation Data'!$D$32,0,10*ROW('Sanitation Data'!D139)))</f>
        <v/>
      </c>
      <c r="CP145" s="271" t="str">
        <f ca="true">+IF(OFFSET('Sanitation Data'!$E$28,0,10*ROW('Sanitation Data'!E139))="","",OFFSET('Sanitation Data'!$E$28,0,10*ROW('Sanitation Data'!E139)))</f>
        <v/>
      </c>
      <c r="CQ145" s="271" t="str">
        <f ca="true">+IF(OFFSET('Sanitation Data'!$E$29,0,10*ROW('Sanitation Data'!E139))="","",OFFSET('Sanitation Data'!$E$29,0,10*ROW('Sanitation Data'!E139)))</f>
        <v/>
      </c>
      <c r="CR145" s="271" t="str">
        <f ca="true">+IF(OFFSET('Sanitation Data'!$E$30,0,10*ROW('Sanitation Data'!E139))="","",OFFSET('Sanitation Data'!$E$30,0,10*ROW('Sanitation Data'!E139)))</f>
        <v/>
      </c>
      <c r="CS145" s="271" t="str">
        <f ca="true">+IF(OFFSET('Sanitation Data'!$E$31,0,10*ROW('Sanitation Data'!E139))="","",OFFSET('Sanitation Data'!$E$31,0,10*ROW('Sanitation Data'!E139)))</f>
        <v/>
      </c>
      <c r="CT145" s="271" t="str">
        <f ca="true">+IF(OFFSET('Sanitation Data'!$E$32,0,10*ROW('Sanitation Data'!E139))="","",OFFSET('Sanitation Data'!$E$32,0,10*ROW('Sanitation Data'!E139)))</f>
        <v/>
      </c>
      <c r="CU145" s="271" t="str">
        <f ca="true">+IF(OFFSET('Sanitation Data'!$F$28,0,10*ROW('Sanitation Data'!F139))="","",OFFSET('Sanitation Data'!$F$28,0,10*ROW('Sanitation Data'!F139)))</f>
        <v/>
      </c>
      <c r="CV145" s="271" t="str">
        <f ca="true">+IF(OFFSET('Sanitation Data'!$F$29,0,10*ROW('Sanitation Data'!F139))="","",OFFSET('Sanitation Data'!$F$29,0,10*ROW('Sanitation Data'!F139)))</f>
        <v/>
      </c>
      <c r="CW145" s="271" t="str">
        <f ca="true">+IF(OFFSET('Sanitation Data'!$F$30,0,10*ROW('Sanitation Data'!F139))="","",OFFSET('Sanitation Data'!$F$30,0,10*ROW('Sanitation Data'!F139)))</f>
        <v/>
      </c>
      <c r="CX145" s="271" t="str">
        <f ca="true">+IF(OFFSET('Sanitation Data'!$F$31,0,10*ROW('Sanitation Data'!F139))="","",OFFSET('Sanitation Data'!$F$31,0,10*ROW('Sanitation Data'!F139)))</f>
        <v/>
      </c>
      <c r="CY145" s="271" t="str">
        <f ca="true">+IF(OFFSET('Sanitation Data'!$F$32,0,10*ROW('Sanitation Data'!F139))="","",OFFSET('Sanitation Data'!$F$32,0,10*ROW('Sanitation Data'!F139)))</f>
        <v/>
      </c>
      <c r="CZ145" s="271" t="str">
        <f ca="true">+IF(OFFSET('Sanitation Data'!$G$28,0,10*ROW('Sanitation Data'!G139))="","",OFFSET('Sanitation Data'!$G$28,0,10*ROW('Sanitation Data'!G139)))</f>
        <v/>
      </c>
      <c r="DA145" s="271" t="str">
        <f ca="true">+IF(OFFSET('Sanitation Data'!$G$29,0,10*ROW('Sanitation Data'!G139))="","",OFFSET('Sanitation Data'!$G$29,0,10*ROW('Sanitation Data'!G139)))</f>
        <v/>
      </c>
      <c r="DB145" s="271" t="str">
        <f ca="true">+IF(OFFSET('Sanitation Data'!$G$30,0,10*ROW('Sanitation Data'!G139))="","",OFFSET('Sanitation Data'!$G$30,0,10*ROW('Sanitation Data'!G139)))</f>
        <v/>
      </c>
      <c r="DC145" s="271" t="str">
        <f ca="true">+IF(OFFSET('Sanitation Data'!$G$31,0,10*ROW('Sanitation Data'!G139))="","",OFFSET('Sanitation Data'!$G$31,0,10*ROW('Sanitation Data'!G139)))</f>
        <v/>
      </c>
      <c r="DD145" s="271" t="str">
        <f ca="true">+IF(OFFSET('Sanitation Data'!$G$32,0,10*ROW('Sanitation Data'!G139))="","",OFFSET('Sanitation Data'!$G$32,0,10*ROW('Sanitation Data'!G139)))</f>
        <v/>
      </c>
      <c r="DE145" s="271" t="str">
        <f ca="true">+IF(OFFSET('Sanitation Data'!$H$28,0,10*ROW('Sanitation Data'!H139))="","",OFFSET('Sanitation Data'!$H$28,0,10*ROW('Sanitation Data'!H139)))</f>
        <v/>
      </c>
      <c r="DF145" s="271" t="str">
        <f ca="true">+IF(OFFSET('Sanitation Data'!$H$29,0,10*ROW('Sanitation Data'!H139))="","",OFFSET('Sanitation Data'!$H$29,0,10*ROW('Sanitation Data'!H139)))</f>
        <v/>
      </c>
      <c r="DG145" s="271" t="str">
        <f ca="true">+IF(OFFSET('Sanitation Data'!$H$30,0,10*ROW('Sanitation Data'!H139))="","",OFFSET('Sanitation Data'!$H$30,0,10*ROW('Sanitation Data'!H139)))</f>
        <v/>
      </c>
      <c r="DH145" s="271" t="str">
        <f ca="true">+IF(OFFSET('Sanitation Data'!$H$31,0,10*ROW('Sanitation Data'!H139))="","",OFFSET('Sanitation Data'!$H$31,0,10*ROW('Sanitation Data'!H139)))</f>
        <v/>
      </c>
      <c r="DI145" s="271" t="str">
        <f ca="true">+IF(OFFSET('Sanitation Data'!$H$32,0,10*ROW('Sanitation Data'!H139))="","",OFFSET('Sanitation Data'!$H$32,0,10*ROW('Sanitation Data'!H139)))</f>
        <v/>
      </c>
      <c r="DJ145" s="271" t="str">
        <f ca="true">+IF(OFFSET('Sanitation Data'!$I$28,0,10*ROW('Sanitation Data'!I139))="","",OFFSET('Sanitation Data'!$I$28,0,10*ROW('Sanitation Data'!I139)))</f>
        <v/>
      </c>
      <c r="DK145" s="271" t="str">
        <f ca="true">+IF(OFFSET('Sanitation Data'!$I$29,0,10*ROW('Sanitation Data'!I139))="","",OFFSET('Sanitation Data'!$I$29,0,10*ROW('Sanitation Data'!I139)))</f>
        <v/>
      </c>
      <c r="DL145" s="271" t="str">
        <f ca="true">+IF(OFFSET('Sanitation Data'!$I$30,0,10*ROW('Sanitation Data'!I139))="","",OFFSET('Sanitation Data'!$I$30,0,10*ROW('Sanitation Data'!I139)))</f>
        <v/>
      </c>
      <c r="DM145" s="271" t="str">
        <f ca="true">+IF(OFFSET('Sanitation Data'!$I$31,0,10*ROW('Sanitation Data'!I139))="","",OFFSET('Sanitation Data'!$I$31,0,10*ROW('Sanitation Data'!I139)))</f>
        <v/>
      </c>
      <c r="DN145" s="271" t="str">
        <f ca="true">+IF(OFFSET('Sanitation Data'!$I$32,0,10*ROW('Sanitation Data'!I139))="","",OFFSET('Sanitation Data'!$I$32,0,10*ROW('Sanitation Data'!I139)))</f>
        <v/>
      </c>
      <c r="DO145" s="271" t="str">
        <f ca="true">+IF(OFFSET('Hygiene Data'!$D$11,0,10*ROW('Hygiene Data'!D139))="","",OFFSET('Hygiene Data'!$D$11,0,10*ROW('Hygiene Data'!D139)))</f>
        <v/>
      </c>
      <c r="DP145" s="271" t="str">
        <f ca="true">+IF(OFFSET('Hygiene Data'!$D$12,0,10*ROW('Hygiene Data'!D139))="","",OFFSET('Hygiene Data'!$D$12,0,10*ROW('Hygiene Data'!D139)))</f>
        <v/>
      </c>
      <c r="DQ145" s="271" t="str">
        <f ca="true">+IF(OFFSET('Hygiene Data'!$D$13,0,10*ROW('Hygiene Data'!D139))="","",OFFSET('Hygiene Data'!$D$13,0,10*ROW('Hygiene Data'!D139)))</f>
        <v/>
      </c>
      <c r="DR145" s="271" t="str">
        <f ca="true">+IF(OFFSET('Hygiene Data'!$E$11,0,10*ROW('Hygiene Data'!E139))="","",OFFSET('Hygiene Data'!$E$11,0,10*ROW('Hygiene Data'!E139)))</f>
        <v/>
      </c>
      <c r="DS145" s="271" t="str">
        <f ca="true">+IF(OFFSET('Hygiene Data'!$E$12,0,10*ROW('Hygiene Data'!E139))="","",OFFSET('Hygiene Data'!$E$12,0,10*ROW('Hygiene Data'!E139)))</f>
        <v/>
      </c>
      <c r="DT145" s="271" t="str">
        <f ca="true">+IF(OFFSET('Hygiene Data'!$E$13,0,10*ROW('Hygiene Data'!E139))="","",OFFSET('Hygiene Data'!$E$13,0,10*ROW('Hygiene Data'!E139)))</f>
        <v/>
      </c>
      <c r="DU145" s="271" t="str">
        <f ca="true">+IF(OFFSET('Hygiene Data'!$F$11,0,10*ROW('Hygiene Data'!F139))="","",OFFSET('Hygiene Data'!$F$11,0,10*ROW('Hygiene Data'!F139)))</f>
        <v/>
      </c>
      <c r="DV145" s="271" t="str">
        <f ca="true">+IF(OFFSET('Hygiene Data'!$F$12,0,10*ROW('Hygiene Data'!F139))="","",OFFSET('Hygiene Data'!$F$12,0,10*ROW('Hygiene Data'!F139)))</f>
        <v/>
      </c>
      <c r="DW145" s="271" t="str">
        <f ca="true">+IF(OFFSET('Hygiene Data'!$F$13,0,10*ROW('Hygiene Data'!F139))="","",OFFSET('Hygiene Data'!$F$13,0,10*ROW('Hygiene Data'!F139)))</f>
        <v/>
      </c>
      <c r="DX145" s="271" t="str">
        <f ca="true">+IF(OFFSET('Hygiene Data'!$G$11,0,10*ROW('Hygiene Data'!G139))="","",OFFSET('Hygiene Data'!$G$11,0,10*ROW('Hygiene Data'!G139)))</f>
        <v/>
      </c>
      <c r="DY145" s="271" t="str">
        <f ca="true">+IF(OFFSET('Hygiene Data'!$G$12,0,10*ROW('Hygiene Data'!G139))="","",OFFSET('Hygiene Data'!$G$12,0,10*ROW('Hygiene Data'!G139)))</f>
        <v/>
      </c>
      <c r="DZ145" s="271" t="str">
        <f ca="true">+IF(OFFSET('Hygiene Data'!$G$13,0,10*ROW('Hygiene Data'!G139))="","",OFFSET('Hygiene Data'!$G$13,0,10*ROW('Hygiene Data'!G139)))</f>
        <v/>
      </c>
      <c r="EA145" s="271" t="str">
        <f ca="true">+IF(OFFSET('Hygiene Data'!$H$11,0,10*ROW('Hygiene Data'!H139))="","",OFFSET('Hygiene Data'!$H$11,0,10*ROW('Hygiene Data'!H139)))</f>
        <v/>
      </c>
      <c r="EB145" s="271" t="str">
        <f ca="true">+IF(OFFSET('Hygiene Data'!$H$12,0,10*ROW('Hygiene Data'!H139))="","",OFFSET('Hygiene Data'!$H$12,0,10*ROW('Hygiene Data'!H139)))</f>
        <v/>
      </c>
      <c r="EC145" s="271" t="str">
        <f ca="true">+IF(OFFSET('Hygiene Data'!$H$13,0,10*ROW('Hygiene Data'!H139))="","",OFFSET('Hygiene Data'!$H$13,0,10*ROW('Hygiene Data'!H139)))</f>
        <v/>
      </c>
      <c r="ED145" s="271" t="str">
        <f ca="true">+IF(OFFSET('Hygiene Data'!$I$11,0,10*ROW('Hygiene Data'!I139))="","",OFFSET('Hygiene Data'!$I$11,0,10*ROW('Hygiene Data'!I139)))</f>
        <v/>
      </c>
      <c r="EE145" s="271" t="str">
        <f ca="true">+IF(OFFSET('Hygiene Data'!$I$12,0,10*ROW('Hygiene Data'!I139))="","",OFFSET('Hygiene Data'!$I$12,0,10*ROW('Hygiene Data'!I139)))</f>
        <v/>
      </c>
      <c r="EF145" s="271" t="str">
        <f ca="true">+IF(OFFSET('Hygiene Data'!$I$13,0,10*ROW('Hygiene Data'!I139))="","",OFFSET('Hygiene Data'!$I$13,0,10*ROW('Hygiene Data'!I139)))</f>
        <v/>
      </c>
    </row>
    <row xmlns:x14ac="http://schemas.microsoft.com/office/spreadsheetml/2009/9/ac" r="146" x14ac:dyDescent="0.2">
      <c r="A146" s="35" t="str">
        <f ca="true">+IF(OFFSET('Water Data'!$B$2,0,10*ROW('Water Data'!E140))="","",OFFSET('Water Data'!$B$2,0,10*ROW('Water Data'!E140)))</f>
        <v/>
      </c>
      <c r="B146" s="35" t="str">
        <f ca="true">+IF(OFFSET('Water Data'!$C$2,0,10*ROW('Water Data'!F140))="","",OFFSET('Water Data'!$C$2,0,10*ROW('Water Data'!F140)))</f>
        <v/>
      </c>
      <c r="C146" s="327" t="str">
        <f t="shared" ca="true" si="2"/>
        <v/>
      </c>
      <c r="D146" s="91"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1"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1"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1"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1"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1"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1"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1"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1"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1"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1"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1"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1"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1"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1"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1"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1"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1"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2"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2"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2"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2"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2"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2"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2"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2"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2"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2"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2"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2"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2"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2"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2"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2"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2"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2"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2"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2"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2"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2"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2"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2"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2"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2"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2"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2"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2"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2"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3"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3"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3"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3"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3"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3"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3"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3"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3"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3"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3"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3"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3"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3"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3"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3"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3"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3"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1"/>
      <c r="BS146" s="271" t="str">
        <f ca="true">+IF(OFFSET('Water Data'!$D$27,0,10*ROW('Water Data'!D140))="","",OFFSET('Water Data'!$D$27,0,10*ROW('Water Data'!D140)))</f>
        <v/>
      </c>
      <c r="BT146" s="271" t="str">
        <f ca="true">+IF(OFFSET('Water Data'!$D$28,0,10*ROW('Water Data'!D140))="","",OFFSET('Water Data'!$D$28,0,10*ROW('Water Data'!D140)))</f>
        <v/>
      </c>
      <c r="BU146" s="271" t="str">
        <f ca="true">+IF(OFFSET('Water Data'!$D$29,0,10*ROW('Water Data'!D140))="","",OFFSET('Water Data'!$D$29,0,10*ROW('Water Data'!D140)))</f>
        <v/>
      </c>
      <c r="BV146" s="271" t="str">
        <f ca="true">+IF(OFFSET('Water Data'!$E$27,0,10*ROW('Water Data'!E140))="","",OFFSET('Water Data'!$E$27,0,10*ROW('Water Data'!E140)))</f>
        <v/>
      </c>
      <c r="BW146" s="271" t="str">
        <f ca="true">+IF(OFFSET('Water Data'!$E$28,0,10*ROW('Water Data'!E140))="","",OFFSET('Water Data'!$E$28,0,10*ROW('Water Data'!E140)))</f>
        <v/>
      </c>
      <c r="BX146" s="271" t="str">
        <f ca="true">+IF(OFFSET('Water Data'!$E$29,0,10*ROW('Water Data'!E140))="","",OFFSET('Water Data'!$E$29,0,10*ROW('Water Data'!E140)))</f>
        <v/>
      </c>
      <c r="BY146" s="271" t="str">
        <f ca="true">+IF(OFFSET('Water Data'!$F$27,0,10*ROW('Water Data'!F140))="","",OFFSET('Water Data'!$F$27,0,10*ROW('Water Data'!F140)))</f>
        <v/>
      </c>
      <c r="BZ146" s="271" t="str">
        <f ca="true">+IF(OFFSET('Water Data'!$F$28,0,10*ROW('Water Data'!F140))="","",OFFSET('Water Data'!$F$28,0,10*ROW('Water Data'!F140)))</f>
        <v/>
      </c>
      <c r="CA146" s="271" t="str">
        <f ca="true">+IF(OFFSET('Water Data'!$F$29,0,10*ROW('Water Data'!F140))="","",OFFSET('Water Data'!$F$29,0,10*ROW('Water Data'!F140)))</f>
        <v/>
      </c>
      <c r="CB146" s="271" t="str">
        <f ca="true">+IF(OFFSET('Water Data'!$G$27,0,10*ROW('Water Data'!G140))="","",OFFSET('Water Data'!$G$27,0,10*ROW('Water Data'!G140)))</f>
        <v/>
      </c>
      <c r="CC146" s="271" t="str">
        <f ca="true">+IF(OFFSET('Water Data'!$G$28,0,10*ROW('Water Data'!G140))="","",OFFSET('Water Data'!$G$28,0,10*ROW('Water Data'!G140)))</f>
        <v/>
      </c>
      <c r="CD146" s="271" t="str">
        <f ca="true">+IF(OFFSET('Water Data'!$G$29,0,10*ROW('Water Data'!G140))="","",OFFSET('Water Data'!$G$29,0,10*ROW('Water Data'!G140)))</f>
        <v/>
      </c>
      <c r="CE146" s="271" t="str">
        <f ca="true">+IF(OFFSET('Water Data'!$H$27,0,10*ROW('Water Data'!H140))="","",OFFSET('Water Data'!$H$27,0,10*ROW('Water Data'!H140)))</f>
        <v/>
      </c>
      <c r="CF146" s="271" t="str">
        <f ca="true">+IF(OFFSET('Water Data'!$H$28,0,10*ROW('Water Data'!H140))="","",OFFSET('Water Data'!$H$28,0,10*ROW('Water Data'!H140)))</f>
        <v/>
      </c>
      <c r="CG146" s="271" t="str">
        <f ca="true">+IF(OFFSET('Water Data'!$H$29,0,10*ROW('Water Data'!H140))="","",OFFSET('Water Data'!$H$29,0,10*ROW('Water Data'!H140)))</f>
        <v/>
      </c>
      <c r="CH146" s="271" t="str">
        <f ca="true">+IF(OFFSET('Water Data'!$I$27,0,10*ROW('Water Data'!I140))="","",OFFSET('Water Data'!$I$27,0,10*ROW('Water Data'!I140)))</f>
        <v/>
      </c>
      <c r="CI146" s="271" t="str">
        <f ca="true">+IF(OFFSET('Water Data'!$I$28,0,10*ROW('Water Data'!I140))="","",OFFSET('Water Data'!$I$28,0,10*ROW('Water Data'!I140)))</f>
        <v/>
      </c>
      <c r="CJ146" s="271" t="str">
        <f ca="true">+IF(OFFSET('Water Data'!$I$29,0,10*ROW('Water Data'!I140))="","",OFFSET('Water Data'!$I$29,0,10*ROW('Water Data'!I140)))</f>
        <v/>
      </c>
      <c r="CK146" s="271" t="str">
        <f ca="true">+IF(OFFSET('Sanitation Data'!$D$28,0,10*ROW('Sanitation Data'!D140))="","",OFFSET('Sanitation Data'!$D$28,0,10*ROW('Sanitation Data'!D140)))</f>
        <v/>
      </c>
      <c r="CL146" s="271" t="str">
        <f ca="true">+IF(OFFSET('Sanitation Data'!$D$29,0,10*ROW('Sanitation Data'!D140))="","",OFFSET('Sanitation Data'!$D$29,0,10*ROW('Sanitation Data'!D140)))</f>
        <v/>
      </c>
      <c r="CM146" s="271" t="str">
        <f ca="true">+IF(OFFSET('Sanitation Data'!$D$30,0,10*ROW('Sanitation Data'!D140))="","",OFFSET('Sanitation Data'!$D$30,0,10*ROW('Sanitation Data'!D140)))</f>
        <v/>
      </c>
      <c r="CN146" s="271" t="str">
        <f ca="true">+IF(OFFSET('Sanitation Data'!$D$31,0,10*ROW('Sanitation Data'!D140))="","",OFFSET('Sanitation Data'!$D$31,0,10*ROW('Sanitation Data'!D140)))</f>
        <v/>
      </c>
      <c r="CO146" s="271" t="str">
        <f ca="true">+IF(OFFSET('Sanitation Data'!$D$32,0,10*ROW('Sanitation Data'!D140))="","",OFFSET('Sanitation Data'!$D$32,0,10*ROW('Sanitation Data'!D140)))</f>
        <v/>
      </c>
      <c r="CP146" s="271" t="str">
        <f ca="true">+IF(OFFSET('Sanitation Data'!$E$28,0,10*ROW('Sanitation Data'!E140))="","",OFFSET('Sanitation Data'!$E$28,0,10*ROW('Sanitation Data'!E140)))</f>
        <v/>
      </c>
      <c r="CQ146" s="271" t="str">
        <f ca="true">+IF(OFFSET('Sanitation Data'!$E$29,0,10*ROW('Sanitation Data'!E140))="","",OFFSET('Sanitation Data'!$E$29,0,10*ROW('Sanitation Data'!E140)))</f>
        <v/>
      </c>
      <c r="CR146" s="271" t="str">
        <f ca="true">+IF(OFFSET('Sanitation Data'!$E$30,0,10*ROW('Sanitation Data'!E140))="","",OFFSET('Sanitation Data'!$E$30,0,10*ROW('Sanitation Data'!E140)))</f>
        <v/>
      </c>
      <c r="CS146" s="271" t="str">
        <f ca="true">+IF(OFFSET('Sanitation Data'!$E$31,0,10*ROW('Sanitation Data'!E140))="","",OFFSET('Sanitation Data'!$E$31,0,10*ROW('Sanitation Data'!E140)))</f>
        <v/>
      </c>
      <c r="CT146" s="271" t="str">
        <f ca="true">+IF(OFFSET('Sanitation Data'!$E$32,0,10*ROW('Sanitation Data'!E140))="","",OFFSET('Sanitation Data'!$E$32,0,10*ROW('Sanitation Data'!E140)))</f>
        <v/>
      </c>
      <c r="CU146" s="271" t="str">
        <f ca="true">+IF(OFFSET('Sanitation Data'!$F$28,0,10*ROW('Sanitation Data'!F140))="","",OFFSET('Sanitation Data'!$F$28,0,10*ROW('Sanitation Data'!F140)))</f>
        <v/>
      </c>
      <c r="CV146" s="271" t="str">
        <f ca="true">+IF(OFFSET('Sanitation Data'!$F$29,0,10*ROW('Sanitation Data'!F140))="","",OFFSET('Sanitation Data'!$F$29,0,10*ROW('Sanitation Data'!F140)))</f>
        <v/>
      </c>
      <c r="CW146" s="271" t="str">
        <f ca="true">+IF(OFFSET('Sanitation Data'!$F$30,0,10*ROW('Sanitation Data'!F140))="","",OFFSET('Sanitation Data'!$F$30,0,10*ROW('Sanitation Data'!F140)))</f>
        <v/>
      </c>
      <c r="CX146" s="271" t="str">
        <f ca="true">+IF(OFFSET('Sanitation Data'!$F$31,0,10*ROW('Sanitation Data'!F140))="","",OFFSET('Sanitation Data'!$F$31,0,10*ROW('Sanitation Data'!F140)))</f>
        <v/>
      </c>
      <c r="CY146" s="271" t="str">
        <f ca="true">+IF(OFFSET('Sanitation Data'!$F$32,0,10*ROW('Sanitation Data'!F140))="","",OFFSET('Sanitation Data'!$F$32,0,10*ROW('Sanitation Data'!F140)))</f>
        <v/>
      </c>
      <c r="CZ146" s="271" t="str">
        <f ca="true">+IF(OFFSET('Sanitation Data'!$G$28,0,10*ROW('Sanitation Data'!G140))="","",OFFSET('Sanitation Data'!$G$28,0,10*ROW('Sanitation Data'!G140)))</f>
        <v/>
      </c>
      <c r="DA146" s="271" t="str">
        <f ca="true">+IF(OFFSET('Sanitation Data'!$G$29,0,10*ROW('Sanitation Data'!G140))="","",OFFSET('Sanitation Data'!$G$29,0,10*ROW('Sanitation Data'!G140)))</f>
        <v/>
      </c>
      <c r="DB146" s="271" t="str">
        <f ca="true">+IF(OFFSET('Sanitation Data'!$G$30,0,10*ROW('Sanitation Data'!G140))="","",OFFSET('Sanitation Data'!$G$30,0,10*ROW('Sanitation Data'!G140)))</f>
        <v/>
      </c>
      <c r="DC146" s="271" t="str">
        <f ca="true">+IF(OFFSET('Sanitation Data'!$G$31,0,10*ROW('Sanitation Data'!G140))="","",OFFSET('Sanitation Data'!$G$31,0,10*ROW('Sanitation Data'!G140)))</f>
        <v/>
      </c>
      <c r="DD146" s="271" t="str">
        <f ca="true">+IF(OFFSET('Sanitation Data'!$G$32,0,10*ROW('Sanitation Data'!G140))="","",OFFSET('Sanitation Data'!$G$32,0,10*ROW('Sanitation Data'!G140)))</f>
        <v/>
      </c>
      <c r="DE146" s="271" t="str">
        <f ca="true">+IF(OFFSET('Sanitation Data'!$H$28,0,10*ROW('Sanitation Data'!H140))="","",OFFSET('Sanitation Data'!$H$28,0,10*ROW('Sanitation Data'!H140)))</f>
        <v/>
      </c>
      <c r="DF146" s="271" t="str">
        <f ca="true">+IF(OFFSET('Sanitation Data'!$H$29,0,10*ROW('Sanitation Data'!H140))="","",OFFSET('Sanitation Data'!$H$29,0,10*ROW('Sanitation Data'!H140)))</f>
        <v/>
      </c>
      <c r="DG146" s="271" t="str">
        <f ca="true">+IF(OFFSET('Sanitation Data'!$H$30,0,10*ROW('Sanitation Data'!H140))="","",OFFSET('Sanitation Data'!$H$30,0,10*ROW('Sanitation Data'!H140)))</f>
        <v/>
      </c>
      <c r="DH146" s="271" t="str">
        <f ca="true">+IF(OFFSET('Sanitation Data'!$H$31,0,10*ROW('Sanitation Data'!H140))="","",OFFSET('Sanitation Data'!$H$31,0,10*ROW('Sanitation Data'!H140)))</f>
        <v/>
      </c>
      <c r="DI146" s="271" t="str">
        <f ca="true">+IF(OFFSET('Sanitation Data'!$H$32,0,10*ROW('Sanitation Data'!H140))="","",OFFSET('Sanitation Data'!$H$32,0,10*ROW('Sanitation Data'!H140)))</f>
        <v/>
      </c>
      <c r="DJ146" s="271" t="str">
        <f ca="true">+IF(OFFSET('Sanitation Data'!$I$28,0,10*ROW('Sanitation Data'!I140))="","",OFFSET('Sanitation Data'!$I$28,0,10*ROW('Sanitation Data'!I140)))</f>
        <v/>
      </c>
      <c r="DK146" s="271" t="str">
        <f ca="true">+IF(OFFSET('Sanitation Data'!$I$29,0,10*ROW('Sanitation Data'!I140))="","",OFFSET('Sanitation Data'!$I$29,0,10*ROW('Sanitation Data'!I140)))</f>
        <v/>
      </c>
      <c r="DL146" s="271" t="str">
        <f ca="true">+IF(OFFSET('Sanitation Data'!$I$30,0,10*ROW('Sanitation Data'!I140))="","",OFFSET('Sanitation Data'!$I$30,0,10*ROW('Sanitation Data'!I140)))</f>
        <v/>
      </c>
      <c r="DM146" s="271" t="str">
        <f ca="true">+IF(OFFSET('Sanitation Data'!$I$31,0,10*ROW('Sanitation Data'!I140))="","",OFFSET('Sanitation Data'!$I$31,0,10*ROW('Sanitation Data'!I140)))</f>
        <v/>
      </c>
      <c r="DN146" s="271" t="str">
        <f ca="true">+IF(OFFSET('Sanitation Data'!$I$32,0,10*ROW('Sanitation Data'!I140))="","",OFFSET('Sanitation Data'!$I$32,0,10*ROW('Sanitation Data'!I140)))</f>
        <v/>
      </c>
      <c r="DO146" s="271" t="str">
        <f ca="true">+IF(OFFSET('Hygiene Data'!$D$11,0,10*ROW('Hygiene Data'!D140))="","",OFFSET('Hygiene Data'!$D$11,0,10*ROW('Hygiene Data'!D140)))</f>
        <v/>
      </c>
      <c r="DP146" s="271" t="str">
        <f ca="true">+IF(OFFSET('Hygiene Data'!$D$12,0,10*ROW('Hygiene Data'!D140))="","",OFFSET('Hygiene Data'!$D$12,0,10*ROW('Hygiene Data'!D140)))</f>
        <v/>
      </c>
      <c r="DQ146" s="271" t="str">
        <f ca="true">+IF(OFFSET('Hygiene Data'!$D$13,0,10*ROW('Hygiene Data'!D140))="","",OFFSET('Hygiene Data'!$D$13,0,10*ROW('Hygiene Data'!D140)))</f>
        <v/>
      </c>
      <c r="DR146" s="271" t="str">
        <f ca="true">+IF(OFFSET('Hygiene Data'!$E$11,0,10*ROW('Hygiene Data'!E140))="","",OFFSET('Hygiene Data'!$E$11,0,10*ROW('Hygiene Data'!E140)))</f>
        <v/>
      </c>
      <c r="DS146" s="271" t="str">
        <f ca="true">+IF(OFFSET('Hygiene Data'!$E$12,0,10*ROW('Hygiene Data'!E140))="","",OFFSET('Hygiene Data'!$E$12,0,10*ROW('Hygiene Data'!E140)))</f>
        <v/>
      </c>
      <c r="DT146" s="271" t="str">
        <f ca="true">+IF(OFFSET('Hygiene Data'!$E$13,0,10*ROW('Hygiene Data'!E140))="","",OFFSET('Hygiene Data'!$E$13,0,10*ROW('Hygiene Data'!E140)))</f>
        <v/>
      </c>
      <c r="DU146" s="271" t="str">
        <f ca="true">+IF(OFFSET('Hygiene Data'!$F$11,0,10*ROW('Hygiene Data'!F140))="","",OFFSET('Hygiene Data'!$F$11,0,10*ROW('Hygiene Data'!F140)))</f>
        <v/>
      </c>
      <c r="DV146" s="271" t="str">
        <f ca="true">+IF(OFFSET('Hygiene Data'!$F$12,0,10*ROW('Hygiene Data'!F140))="","",OFFSET('Hygiene Data'!$F$12,0,10*ROW('Hygiene Data'!F140)))</f>
        <v/>
      </c>
      <c r="DW146" s="271" t="str">
        <f ca="true">+IF(OFFSET('Hygiene Data'!$F$13,0,10*ROW('Hygiene Data'!F140))="","",OFFSET('Hygiene Data'!$F$13,0,10*ROW('Hygiene Data'!F140)))</f>
        <v/>
      </c>
      <c r="DX146" s="271" t="str">
        <f ca="true">+IF(OFFSET('Hygiene Data'!$G$11,0,10*ROW('Hygiene Data'!G140))="","",OFFSET('Hygiene Data'!$G$11,0,10*ROW('Hygiene Data'!G140)))</f>
        <v/>
      </c>
      <c r="DY146" s="271" t="str">
        <f ca="true">+IF(OFFSET('Hygiene Data'!$G$12,0,10*ROW('Hygiene Data'!G140))="","",OFFSET('Hygiene Data'!$G$12,0,10*ROW('Hygiene Data'!G140)))</f>
        <v/>
      </c>
      <c r="DZ146" s="271" t="str">
        <f ca="true">+IF(OFFSET('Hygiene Data'!$G$13,0,10*ROW('Hygiene Data'!G140))="","",OFFSET('Hygiene Data'!$G$13,0,10*ROW('Hygiene Data'!G140)))</f>
        <v/>
      </c>
      <c r="EA146" s="271" t="str">
        <f ca="true">+IF(OFFSET('Hygiene Data'!$H$11,0,10*ROW('Hygiene Data'!H140))="","",OFFSET('Hygiene Data'!$H$11,0,10*ROW('Hygiene Data'!H140)))</f>
        <v/>
      </c>
      <c r="EB146" s="271" t="str">
        <f ca="true">+IF(OFFSET('Hygiene Data'!$H$12,0,10*ROW('Hygiene Data'!H140))="","",OFFSET('Hygiene Data'!$H$12,0,10*ROW('Hygiene Data'!H140)))</f>
        <v/>
      </c>
      <c r="EC146" s="271" t="str">
        <f ca="true">+IF(OFFSET('Hygiene Data'!$H$13,0,10*ROW('Hygiene Data'!H140))="","",OFFSET('Hygiene Data'!$H$13,0,10*ROW('Hygiene Data'!H140)))</f>
        <v/>
      </c>
      <c r="ED146" s="271" t="str">
        <f ca="true">+IF(OFFSET('Hygiene Data'!$I$11,0,10*ROW('Hygiene Data'!I140))="","",OFFSET('Hygiene Data'!$I$11,0,10*ROW('Hygiene Data'!I140)))</f>
        <v/>
      </c>
      <c r="EE146" s="271" t="str">
        <f ca="true">+IF(OFFSET('Hygiene Data'!$I$12,0,10*ROW('Hygiene Data'!I140))="","",OFFSET('Hygiene Data'!$I$12,0,10*ROW('Hygiene Data'!I140)))</f>
        <v/>
      </c>
      <c r="EF146" s="271" t="str">
        <f ca="true">+IF(OFFSET('Hygiene Data'!$I$13,0,10*ROW('Hygiene Data'!I140))="","",OFFSET('Hygiene Data'!$I$13,0,10*ROW('Hygiene Data'!I140)))</f>
        <v/>
      </c>
    </row>
    <row xmlns:x14ac="http://schemas.microsoft.com/office/spreadsheetml/2009/9/ac" r="147" x14ac:dyDescent="0.2">
      <c r="A147" s="35" t="str">
        <f ca="true">+IF(OFFSET('Water Data'!$B$2,0,10*ROW('Water Data'!E141))="","",OFFSET('Water Data'!$B$2,0,10*ROW('Water Data'!E141)))</f>
        <v/>
      </c>
      <c r="B147" s="35" t="str">
        <f ca="true">+IF(OFFSET('Water Data'!$C$2,0,10*ROW('Water Data'!F141))="","",OFFSET('Water Data'!$C$2,0,10*ROW('Water Data'!F141)))</f>
        <v/>
      </c>
      <c r="C147" s="327" t="str">
        <f t="shared" ca="true" si="2"/>
        <v/>
      </c>
      <c r="D147" s="91"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1"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1"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1"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1"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1"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1"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1"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1"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1"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1"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1"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1"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1"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1"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1"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1"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1"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2"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2"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2"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2"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2"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2"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2"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2"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2"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2"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2"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2"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2"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2"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2"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2"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2"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2"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2"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2"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2"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2"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2"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2"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2"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2"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2"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2"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2"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2"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3"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3"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3"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3"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3"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3"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3"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3"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3"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3"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3"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3"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3"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3"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3"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3"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3"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3"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1"/>
      <c r="BS147" s="271" t="str">
        <f ca="true">+IF(OFFSET('Water Data'!$D$27,0,10*ROW('Water Data'!D141))="","",OFFSET('Water Data'!$D$27,0,10*ROW('Water Data'!D141)))</f>
        <v/>
      </c>
      <c r="BT147" s="271" t="str">
        <f ca="true">+IF(OFFSET('Water Data'!$D$28,0,10*ROW('Water Data'!D141))="","",OFFSET('Water Data'!$D$28,0,10*ROW('Water Data'!D141)))</f>
        <v/>
      </c>
      <c r="BU147" s="271" t="str">
        <f ca="true">+IF(OFFSET('Water Data'!$D$29,0,10*ROW('Water Data'!D141))="","",OFFSET('Water Data'!$D$29,0,10*ROW('Water Data'!D141)))</f>
        <v/>
      </c>
      <c r="BV147" s="271" t="str">
        <f ca="true">+IF(OFFSET('Water Data'!$E$27,0,10*ROW('Water Data'!E141))="","",OFFSET('Water Data'!$E$27,0,10*ROW('Water Data'!E141)))</f>
        <v/>
      </c>
      <c r="BW147" s="271" t="str">
        <f ca="true">+IF(OFFSET('Water Data'!$E$28,0,10*ROW('Water Data'!E141))="","",OFFSET('Water Data'!$E$28,0,10*ROW('Water Data'!E141)))</f>
        <v/>
      </c>
      <c r="BX147" s="271" t="str">
        <f ca="true">+IF(OFFSET('Water Data'!$E$29,0,10*ROW('Water Data'!E141))="","",OFFSET('Water Data'!$E$29,0,10*ROW('Water Data'!E141)))</f>
        <v/>
      </c>
      <c r="BY147" s="271" t="str">
        <f ca="true">+IF(OFFSET('Water Data'!$F$27,0,10*ROW('Water Data'!F141))="","",OFFSET('Water Data'!$F$27,0,10*ROW('Water Data'!F141)))</f>
        <v/>
      </c>
      <c r="BZ147" s="271" t="str">
        <f ca="true">+IF(OFFSET('Water Data'!$F$28,0,10*ROW('Water Data'!F141))="","",OFFSET('Water Data'!$F$28,0,10*ROW('Water Data'!F141)))</f>
        <v/>
      </c>
      <c r="CA147" s="271" t="str">
        <f ca="true">+IF(OFFSET('Water Data'!$F$29,0,10*ROW('Water Data'!F141))="","",OFFSET('Water Data'!$F$29,0,10*ROW('Water Data'!F141)))</f>
        <v/>
      </c>
      <c r="CB147" s="271" t="str">
        <f ca="true">+IF(OFFSET('Water Data'!$G$27,0,10*ROW('Water Data'!G141))="","",OFFSET('Water Data'!$G$27,0,10*ROW('Water Data'!G141)))</f>
        <v/>
      </c>
      <c r="CC147" s="271" t="str">
        <f ca="true">+IF(OFFSET('Water Data'!$G$28,0,10*ROW('Water Data'!G141))="","",OFFSET('Water Data'!$G$28,0,10*ROW('Water Data'!G141)))</f>
        <v/>
      </c>
      <c r="CD147" s="271" t="str">
        <f ca="true">+IF(OFFSET('Water Data'!$G$29,0,10*ROW('Water Data'!G141))="","",OFFSET('Water Data'!$G$29,0,10*ROW('Water Data'!G141)))</f>
        <v/>
      </c>
      <c r="CE147" s="271" t="str">
        <f ca="true">+IF(OFFSET('Water Data'!$H$27,0,10*ROW('Water Data'!H141))="","",OFFSET('Water Data'!$H$27,0,10*ROW('Water Data'!H141)))</f>
        <v/>
      </c>
      <c r="CF147" s="271" t="str">
        <f ca="true">+IF(OFFSET('Water Data'!$H$28,0,10*ROW('Water Data'!H141))="","",OFFSET('Water Data'!$H$28,0,10*ROW('Water Data'!H141)))</f>
        <v/>
      </c>
      <c r="CG147" s="271" t="str">
        <f ca="true">+IF(OFFSET('Water Data'!$H$29,0,10*ROW('Water Data'!H141))="","",OFFSET('Water Data'!$H$29,0,10*ROW('Water Data'!H141)))</f>
        <v/>
      </c>
      <c r="CH147" s="271" t="str">
        <f ca="true">+IF(OFFSET('Water Data'!$I$27,0,10*ROW('Water Data'!I141))="","",OFFSET('Water Data'!$I$27,0,10*ROW('Water Data'!I141)))</f>
        <v/>
      </c>
      <c r="CI147" s="271" t="str">
        <f ca="true">+IF(OFFSET('Water Data'!$I$28,0,10*ROW('Water Data'!I141))="","",OFFSET('Water Data'!$I$28,0,10*ROW('Water Data'!I141)))</f>
        <v/>
      </c>
      <c r="CJ147" s="271" t="str">
        <f ca="true">+IF(OFFSET('Water Data'!$I$29,0,10*ROW('Water Data'!I141))="","",OFFSET('Water Data'!$I$29,0,10*ROW('Water Data'!I141)))</f>
        <v/>
      </c>
      <c r="CK147" s="271" t="str">
        <f ca="true">+IF(OFFSET('Sanitation Data'!$D$28,0,10*ROW('Sanitation Data'!D141))="","",OFFSET('Sanitation Data'!$D$28,0,10*ROW('Sanitation Data'!D141)))</f>
        <v/>
      </c>
      <c r="CL147" s="271" t="str">
        <f ca="true">+IF(OFFSET('Sanitation Data'!$D$29,0,10*ROW('Sanitation Data'!D141))="","",OFFSET('Sanitation Data'!$D$29,0,10*ROW('Sanitation Data'!D141)))</f>
        <v/>
      </c>
      <c r="CM147" s="271" t="str">
        <f ca="true">+IF(OFFSET('Sanitation Data'!$D$30,0,10*ROW('Sanitation Data'!D141))="","",OFFSET('Sanitation Data'!$D$30,0,10*ROW('Sanitation Data'!D141)))</f>
        <v/>
      </c>
      <c r="CN147" s="271" t="str">
        <f ca="true">+IF(OFFSET('Sanitation Data'!$D$31,0,10*ROW('Sanitation Data'!D141))="","",OFFSET('Sanitation Data'!$D$31,0,10*ROW('Sanitation Data'!D141)))</f>
        <v/>
      </c>
      <c r="CO147" s="271" t="str">
        <f ca="true">+IF(OFFSET('Sanitation Data'!$D$32,0,10*ROW('Sanitation Data'!D141))="","",OFFSET('Sanitation Data'!$D$32,0,10*ROW('Sanitation Data'!D141)))</f>
        <v/>
      </c>
      <c r="CP147" s="271" t="str">
        <f ca="true">+IF(OFFSET('Sanitation Data'!$E$28,0,10*ROW('Sanitation Data'!E141))="","",OFFSET('Sanitation Data'!$E$28,0,10*ROW('Sanitation Data'!E141)))</f>
        <v/>
      </c>
      <c r="CQ147" s="271" t="str">
        <f ca="true">+IF(OFFSET('Sanitation Data'!$E$29,0,10*ROW('Sanitation Data'!E141))="","",OFFSET('Sanitation Data'!$E$29,0,10*ROW('Sanitation Data'!E141)))</f>
        <v/>
      </c>
      <c r="CR147" s="271" t="str">
        <f ca="true">+IF(OFFSET('Sanitation Data'!$E$30,0,10*ROW('Sanitation Data'!E141))="","",OFFSET('Sanitation Data'!$E$30,0,10*ROW('Sanitation Data'!E141)))</f>
        <v/>
      </c>
      <c r="CS147" s="271" t="str">
        <f ca="true">+IF(OFFSET('Sanitation Data'!$E$31,0,10*ROW('Sanitation Data'!E141))="","",OFFSET('Sanitation Data'!$E$31,0,10*ROW('Sanitation Data'!E141)))</f>
        <v/>
      </c>
      <c r="CT147" s="271" t="str">
        <f ca="true">+IF(OFFSET('Sanitation Data'!$E$32,0,10*ROW('Sanitation Data'!E141))="","",OFFSET('Sanitation Data'!$E$32,0,10*ROW('Sanitation Data'!E141)))</f>
        <v/>
      </c>
      <c r="CU147" s="271" t="str">
        <f ca="true">+IF(OFFSET('Sanitation Data'!$F$28,0,10*ROW('Sanitation Data'!F141))="","",OFFSET('Sanitation Data'!$F$28,0,10*ROW('Sanitation Data'!F141)))</f>
        <v/>
      </c>
      <c r="CV147" s="271" t="str">
        <f ca="true">+IF(OFFSET('Sanitation Data'!$F$29,0,10*ROW('Sanitation Data'!F141))="","",OFFSET('Sanitation Data'!$F$29,0,10*ROW('Sanitation Data'!F141)))</f>
        <v/>
      </c>
      <c r="CW147" s="271" t="str">
        <f ca="true">+IF(OFFSET('Sanitation Data'!$F$30,0,10*ROW('Sanitation Data'!F141))="","",OFFSET('Sanitation Data'!$F$30,0,10*ROW('Sanitation Data'!F141)))</f>
        <v/>
      </c>
      <c r="CX147" s="271" t="str">
        <f ca="true">+IF(OFFSET('Sanitation Data'!$F$31,0,10*ROW('Sanitation Data'!F141))="","",OFFSET('Sanitation Data'!$F$31,0,10*ROW('Sanitation Data'!F141)))</f>
        <v/>
      </c>
      <c r="CY147" s="271" t="str">
        <f ca="true">+IF(OFFSET('Sanitation Data'!$F$32,0,10*ROW('Sanitation Data'!F141))="","",OFFSET('Sanitation Data'!$F$32,0,10*ROW('Sanitation Data'!F141)))</f>
        <v/>
      </c>
      <c r="CZ147" s="271" t="str">
        <f ca="true">+IF(OFFSET('Sanitation Data'!$G$28,0,10*ROW('Sanitation Data'!G141))="","",OFFSET('Sanitation Data'!$G$28,0,10*ROW('Sanitation Data'!G141)))</f>
        <v/>
      </c>
      <c r="DA147" s="271" t="str">
        <f ca="true">+IF(OFFSET('Sanitation Data'!$G$29,0,10*ROW('Sanitation Data'!G141))="","",OFFSET('Sanitation Data'!$G$29,0,10*ROW('Sanitation Data'!G141)))</f>
        <v/>
      </c>
      <c r="DB147" s="271" t="str">
        <f ca="true">+IF(OFFSET('Sanitation Data'!$G$30,0,10*ROW('Sanitation Data'!G141))="","",OFFSET('Sanitation Data'!$G$30,0,10*ROW('Sanitation Data'!G141)))</f>
        <v/>
      </c>
      <c r="DC147" s="271" t="str">
        <f ca="true">+IF(OFFSET('Sanitation Data'!$G$31,0,10*ROW('Sanitation Data'!G141))="","",OFFSET('Sanitation Data'!$G$31,0,10*ROW('Sanitation Data'!G141)))</f>
        <v/>
      </c>
      <c r="DD147" s="271" t="str">
        <f ca="true">+IF(OFFSET('Sanitation Data'!$G$32,0,10*ROW('Sanitation Data'!G141))="","",OFFSET('Sanitation Data'!$G$32,0,10*ROW('Sanitation Data'!G141)))</f>
        <v/>
      </c>
      <c r="DE147" s="271" t="str">
        <f ca="true">+IF(OFFSET('Sanitation Data'!$H$28,0,10*ROW('Sanitation Data'!H141))="","",OFFSET('Sanitation Data'!$H$28,0,10*ROW('Sanitation Data'!H141)))</f>
        <v/>
      </c>
      <c r="DF147" s="271" t="str">
        <f ca="true">+IF(OFFSET('Sanitation Data'!$H$29,0,10*ROW('Sanitation Data'!H141))="","",OFFSET('Sanitation Data'!$H$29,0,10*ROW('Sanitation Data'!H141)))</f>
        <v/>
      </c>
      <c r="DG147" s="271" t="str">
        <f ca="true">+IF(OFFSET('Sanitation Data'!$H$30,0,10*ROW('Sanitation Data'!H141))="","",OFFSET('Sanitation Data'!$H$30,0,10*ROW('Sanitation Data'!H141)))</f>
        <v/>
      </c>
      <c r="DH147" s="271" t="str">
        <f ca="true">+IF(OFFSET('Sanitation Data'!$H$31,0,10*ROW('Sanitation Data'!H141))="","",OFFSET('Sanitation Data'!$H$31,0,10*ROW('Sanitation Data'!H141)))</f>
        <v/>
      </c>
      <c r="DI147" s="271" t="str">
        <f ca="true">+IF(OFFSET('Sanitation Data'!$H$32,0,10*ROW('Sanitation Data'!H141))="","",OFFSET('Sanitation Data'!$H$32,0,10*ROW('Sanitation Data'!H141)))</f>
        <v/>
      </c>
      <c r="DJ147" s="271" t="str">
        <f ca="true">+IF(OFFSET('Sanitation Data'!$I$28,0,10*ROW('Sanitation Data'!I141))="","",OFFSET('Sanitation Data'!$I$28,0,10*ROW('Sanitation Data'!I141)))</f>
        <v/>
      </c>
      <c r="DK147" s="271" t="str">
        <f ca="true">+IF(OFFSET('Sanitation Data'!$I$29,0,10*ROW('Sanitation Data'!I141))="","",OFFSET('Sanitation Data'!$I$29,0,10*ROW('Sanitation Data'!I141)))</f>
        <v/>
      </c>
      <c r="DL147" s="271" t="str">
        <f ca="true">+IF(OFFSET('Sanitation Data'!$I$30,0,10*ROW('Sanitation Data'!I141))="","",OFFSET('Sanitation Data'!$I$30,0,10*ROW('Sanitation Data'!I141)))</f>
        <v/>
      </c>
      <c r="DM147" s="271" t="str">
        <f ca="true">+IF(OFFSET('Sanitation Data'!$I$31,0,10*ROW('Sanitation Data'!I141))="","",OFFSET('Sanitation Data'!$I$31,0,10*ROW('Sanitation Data'!I141)))</f>
        <v/>
      </c>
      <c r="DN147" s="271" t="str">
        <f ca="true">+IF(OFFSET('Sanitation Data'!$I$32,0,10*ROW('Sanitation Data'!I141))="","",OFFSET('Sanitation Data'!$I$32,0,10*ROW('Sanitation Data'!I141)))</f>
        <v/>
      </c>
      <c r="DO147" s="271" t="str">
        <f ca="true">+IF(OFFSET('Hygiene Data'!$D$11,0,10*ROW('Hygiene Data'!D141))="","",OFFSET('Hygiene Data'!$D$11,0,10*ROW('Hygiene Data'!D141)))</f>
        <v/>
      </c>
      <c r="DP147" s="271" t="str">
        <f ca="true">+IF(OFFSET('Hygiene Data'!$D$12,0,10*ROW('Hygiene Data'!D141))="","",OFFSET('Hygiene Data'!$D$12,0,10*ROW('Hygiene Data'!D141)))</f>
        <v/>
      </c>
      <c r="DQ147" s="271" t="str">
        <f ca="true">+IF(OFFSET('Hygiene Data'!$D$13,0,10*ROW('Hygiene Data'!D141))="","",OFFSET('Hygiene Data'!$D$13,0,10*ROW('Hygiene Data'!D141)))</f>
        <v/>
      </c>
      <c r="DR147" s="271" t="str">
        <f ca="true">+IF(OFFSET('Hygiene Data'!$E$11,0,10*ROW('Hygiene Data'!E141))="","",OFFSET('Hygiene Data'!$E$11,0,10*ROW('Hygiene Data'!E141)))</f>
        <v/>
      </c>
      <c r="DS147" s="271" t="str">
        <f ca="true">+IF(OFFSET('Hygiene Data'!$E$12,0,10*ROW('Hygiene Data'!E141))="","",OFFSET('Hygiene Data'!$E$12,0,10*ROW('Hygiene Data'!E141)))</f>
        <v/>
      </c>
      <c r="DT147" s="271" t="str">
        <f ca="true">+IF(OFFSET('Hygiene Data'!$E$13,0,10*ROW('Hygiene Data'!E141))="","",OFFSET('Hygiene Data'!$E$13,0,10*ROW('Hygiene Data'!E141)))</f>
        <v/>
      </c>
      <c r="DU147" s="271" t="str">
        <f ca="true">+IF(OFFSET('Hygiene Data'!$F$11,0,10*ROW('Hygiene Data'!F141))="","",OFFSET('Hygiene Data'!$F$11,0,10*ROW('Hygiene Data'!F141)))</f>
        <v/>
      </c>
      <c r="DV147" s="271" t="str">
        <f ca="true">+IF(OFFSET('Hygiene Data'!$F$12,0,10*ROW('Hygiene Data'!F141))="","",OFFSET('Hygiene Data'!$F$12,0,10*ROW('Hygiene Data'!F141)))</f>
        <v/>
      </c>
      <c r="DW147" s="271" t="str">
        <f ca="true">+IF(OFFSET('Hygiene Data'!$F$13,0,10*ROW('Hygiene Data'!F141))="","",OFFSET('Hygiene Data'!$F$13,0,10*ROW('Hygiene Data'!F141)))</f>
        <v/>
      </c>
      <c r="DX147" s="271" t="str">
        <f ca="true">+IF(OFFSET('Hygiene Data'!$G$11,0,10*ROW('Hygiene Data'!G141))="","",OFFSET('Hygiene Data'!$G$11,0,10*ROW('Hygiene Data'!G141)))</f>
        <v/>
      </c>
      <c r="DY147" s="271" t="str">
        <f ca="true">+IF(OFFSET('Hygiene Data'!$G$12,0,10*ROW('Hygiene Data'!G141))="","",OFFSET('Hygiene Data'!$G$12,0,10*ROW('Hygiene Data'!G141)))</f>
        <v/>
      </c>
      <c r="DZ147" s="271" t="str">
        <f ca="true">+IF(OFFSET('Hygiene Data'!$G$13,0,10*ROW('Hygiene Data'!G141))="","",OFFSET('Hygiene Data'!$G$13,0,10*ROW('Hygiene Data'!G141)))</f>
        <v/>
      </c>
      <c r="EA147" s="271" t="str">
        <f ca="true">+IF(OFFSET('Hygiene Data'!$H$11,0,10*ROW('Hygiene Data'!H141))="","",OFFSET('Hygiene Data'!$H$11,0,10*ROW('Hygiene Data'!H141)))</f>
        <v/>
      </c>
      <c r="EB147" s="271" t="str">
        <f ca="true">+IF(OFFSET('Hygiene Data'!$H$12,0,10*ROW('Hygiene Data'!H141))="","",OFFSET('Hygiene Data'!$H$12,0,10*ROW('Hygiene Data'!H141)))</f>
        <v/>
      </c>
      <c r="EC147" s="271" t="str">
        <f ca="true">+IF(OFFSET('Hygiene Data'!$H$13,0,10*ROW('Hygiene Data'!H141))="","",OFFSET('Hygiene Data'!$H$13,0,10*ROW('Hygiene Data'!H141)))</f>
        <v/>
      </c>
      <c r="ED147" s="271" t="str">
        <f ca="true">+IF(OFFSET('Hygiene Data'!$I$11,0,10*ROW('Hygiene Data'!I141))="","",OFFSET('Hygiene Data'!$I$11,0,10*ROW('Hygiene Data'!I141)))</f>
        <v/>
      </c>
      <c r="EE147" s="271" t="str">
        <f ca="true">+IF(OFFSET('Hygiene Data'!$I$12,0,10*ROW('Hygiene Data'!I141))="","",OFFSET('Hygiene Data'!$I$12,0,10*ROW('Hygiene Data'!I141)))</f>
        <v/>
      </c>
      <c r="EF147" s="271" t="str">
        <f ca="true">+IF(OFFSET('Hygiene Data'!$I$13,0,10*ROW('Hygiene Data'!I141))="","",OFFSET('Hygiene Data'!$I$13,0,10*ROW('Hygiene Data'!I141)))</f>
        <v/>
      </c>
    </row>
    <row xmlns:x14ac="http://schemas.microsoft.com/office/spreadsheetml/2009/9/ac" r="148" x14ac:dyDescent="0.2">
      <c r="A148" s="35" t="str">
        <f ca="true">+IF(OFFSET('Water Data'!$B$2,0,10*ROW('Water Data'!E142))="","",OFFSET('Water Data'!$B$2,0,10*ROW('Water Data'!E142)))</f>
        <v/>
      </c>
      <c r="B148" s="35" t="str">
        <f ca="true">+IF(OFFSET('Water Data'!$C$2,0,10*ROW('Water Data'!F142))="","",OFFSET('Water Data'!$C$2,0,10*ROW('Water Data'!F142)))</f>
        <v/>
      </c>
      <c r="C148" s="327" t="str">
        <f t="shared" ca="true" si="2"/>
        <v/>
      </c>
      <c r="D148" s="91"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1"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1"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1"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1"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1"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1"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1"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1"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1"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1"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1"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1"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1"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1"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1"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1"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1"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2"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2"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2"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2"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2"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2"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2"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2"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2"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2"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2"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2"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2"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2"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2"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2"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2"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2"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2"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2"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2"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2"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2"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2"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2"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2"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2"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2"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2"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2"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3"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3"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3"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3"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3"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3"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3"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3"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3"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3"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3"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3"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3"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3"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3"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3"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3"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3"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1"/>
      <c r="BS148" s="271" t="str">
        <f ca="true">+IF(OFFSET('Water Data'!$D$27,0,10*ROW('Water Data'!D142))="","",OFFSET('Water Data'!$D$27,0,10*ROW('Water Data'!D142)))</f>
        <v/>
      </c>
      <c r="BT148" s="271" t="str">
        <f ca="true">+IF(OFFSET('Water Data'!$D$28,0,10*ROW('Water Data'!D142))="","",OFFSET('Water Data'!$D$28,0,10*ROW('Water Data'!D142)))</f>
        <v/>
      </c>
      <c r="BU148" s="271" t="str">
        <f ca="true">+IF(OFFSET('Water Data'!$D$29,0,10*ROW('Water Data'!D142))="","",OFFSET('Water Data'!$D$29,0,10*ROW('Water Data'!D142)))</f>
        <v/>
      </c>
      <c r="BV148" s="271" t="str">
        <f ca="true">+IF(OFFSET('Water Data'!$E$27,0,10*ROW('Water Data'!E142))="","",OFFSET('Water Data'!$E$27,0,10*ROW('Water Data'!E142)))</f>
        <v/>
      </c>
      <c r="BW148" s="271" t="str">
        <f ca="true">+IF(OFFSET('Water Data'!$E$28,0,10*ROW('Water Data'!E142))="","",OFFSET('Water Data'!$E$28,0,10*ROW('Water Data'!E142)))</f>
        <v/>
      </c>
      <c r="BX148" s="271" t="str">
        <f ca="true">+IF(OFFSET('Water Data'!$E$29,0,10*ROW('Water Data'!E142))="","",OFFSET('Water Data'!$E$29,0,10*ROW('Water Data'!E142)))</f>
        <v/>
      </c>
      <c r="BY148" s="271" t="str">
        <f ca="true">+IF(OFFSET('Water Data'!$F$27,0,10*ROW('Water Data'!F142))="","",OFFSET('Water Data'!$F$27,0,10*ROW('Water Data'!F142)))</f>
        <v/>
      </c>
      <c r="BZ148" s="271" t="str">
        <f ca="true">+IF(OFFSET('Water Data'!$F$28,0,10*ROW('Water Data'!F142))="","",OFFSET('Water Data'!$F$28,0,10*ROW('Water Data'!F142)))</f>
        <v/>
      </c>
      <c r="CA148" s="271" t="str">
        <f ca="true">+IF(OFFSET('Water Data'!$F$29,0,10*ROW('Water Data'!F142))="","",OFFSET('Water Data'!$F$29,0,10*ROW('Water Data'!F142)))</f>
        <v/>
      </c>
      <c r="CB148" s="271" t="str">
        <f ca="true">+IF(OFFSET('Water Data'!$G$27,0,10*ROW('Water Data'!G142))="","",OFFSET('Water Data'!$G$27,0,10*ROW('Water Data'!G142)))</f>
        <v/>
      </c>
      <c r="CC148" s="271" t="str">
        <f ca="true">+IF(OFFSET('Water Data'!$G$28,0,10*ROW('Water Data'!G142))="","",OFFSET('Water Data'!$G$28,0,10*ROW('Water Data'!G142)))</f>
        <v/>
      </c>
      <c r="CD148" s="271" t="str">
        <f ca="true">+IF(OFFSET('Water Data'!$G$29,0,10*ROW('Water Data'!G142))="","",OFFSET('Water Data'!$G$29,0,10*ROW('Water Data'!G142)))</f>
        <v/>
      </c>
      <c r="CE148" s="271" t="str">
        <f ca="true">+IF(OFFSET('Water Data'!$H$27,0,10*ROW('Water Data'!H142))="","",OFFSET('Water Data'!$H$27,0,10*ROW('Water Data'!H142)))</f>
        <v/>
      </c>
      <c r="CF148" s="271" t="str">
        <f ca="true">+IF(OFFSET('Water Data'!$H$28,0,10*ROW('Water Data'!H142))="","",OFFSET('Water Data'!$H$28,0,10*ROW('Water Data'!H142)))</f>
        <v/>
      </c>
      <c r="CG148" s="271" t="str">
        <f ca="true">+IF(OFFSET('Water Data'!$H$29,0,10*ROW('Water Data'!H142))="","",OFFSET('Water Data'!$H$29,0,10*ROW('Water Data'!H142)))</f>
        <v/>
      </c>
      <c r="CH148" s="271" t="str">
        <f ca="true">+IF(OFFSET('Water Data'!$I$27,0,10*ROW('Water Data'!I142))="","",OFFSET('Water Data'!$I$27,0,10*ROW('Water Data'!I142)))</f>
        <v/>
      </c>
      <c r="CI148" s="271" t="str">
        <f ca="true">+IF(OFFSET('Water Data'!$I$28,0,10*ROW('Water Data'!I142))="","",OFFSET('Water Data'!$I$28,0,10*ROW('Water Data'!I142)))</f>
        <v/>
      </c>
      <c r="CJ148" s="271" t="str">
        <f ca="true">+IF(OFFSET('Water Data'!$I$29,0,10*ROW('Water Data'!I142))="","",OFFSET('Water Data'!$I$29,0,10*ROW('Water Data'!I142)))</f>
        <v/>
      </c>
      <c r="CK148" s="271" t="str">
        <f ca="true">+IF(OFFSET('Sanitation Data'!$D$28,0,10*ROW('Sanitation Data'!D142))="","",OFFSET('Sanitation Data'!$D$28,0,10*ROW('Sanitation Data'!D142)))</f>
        <v/>
      </c>
      <c r="CL148" s="271" t="str">
        <f ca="true">+IF(OFFSET('Sanitation Data'!$D$29,0,10*ROW('Sanitation Data'!D142))="","",OFFSET('Sanitation Data'!$D$29,0,10*ROW('Sanitation Data'!D142)))</f>
        <v/>
      </c>
      <c r="CM148" s="271" t="str">
        <f ca="true">+IF(OFFSET('Sanitation Data'!$D$30,0,10*ROW('Sanitation Data'!D142))="","",OFFSET('Sanitation Data'!$D$30,0,10*ROW('Sanitation Data'!D142)))</f>
        <v/>
      </c>
      <c r="CN148" s="271" t="str">
        <f ca="true">+IF(OFFSET('Sanitation Data'!$D$31,0,10*ROW('Sanitation Data'!D142))="","",OFFSET('Sanitation Data'!$D$31,0,10*ROW('Sanitation Data'!D142)))</f>
        <v/>
      </c>
      <c r="CO148" s="271" t="str">
        <f ca="true">+IF(OFFSET('Sanitation Data'!$D$32,0,10*ROW('Sanitation Data'!D142))="","",OFFSET('Sanitation Data'!$D$32,0,10*ROW('Sanitation Data'!D142)))</f>
        <v/>
      </c>
      <c r="CP148" s="271" t="str">
        <f ca="true">+IF(OFFSET('Sanitation Data'!$E$28,0,10*ROW('Sanitation Data'!E142))="","",OFFSET('Sanitation Data'!$E$28,0,10*ROW('Sanitation Data'!E142)))</f>
        <v/>
      </c>
      <c r="CQ148" s="271" t="str">
        <f ca="true">+IF(OFFSET('Sanitation Data'!$E$29,0,10*ROW('Sanitation Data'!E142))="","",OFFSET('Sanitation Data'!$E$29,0,10*ROW('Sanitation Data'!E142)))</f>
        <v/>
      </c>
      <c r="CR148" s="271" t="str">
        <f ca="true">+IF(OFFSET('Sanitation Data'!$E$30,0,10*ROW('Sanitation Data'!E142))="","",OFFSET('Sanitation Data'!$E$30,0,10*ROW('Sanitation Data'!E142)))</f>
        <v/>
      </c>
      <c r="CS148" s="271" t="str">
        <f ca="true">+IF(OFFSET('Sanitation Data'!$E$31,0,10*ROW('Sanitation Data'!E142))="","",OFFSET('Sanitation Data'!$E$31,0,10*ROW('Sanitation Data'!E142)))</f>
        <v/>
      </c>
      <c r="CT148" s="271" t="str">
        <f ca="true">+IF(OFFSET('Sanitation Data'!$E$32,0,10*ROW('Sanitation Data'!E142))="","",OFFSET('Sanitation Data'!$E$32,0,10*ROW('Sanitation Data'!E142)))</f>
        <v/>
      </c>
      <c r="CU148" s="271" t="str">
        <f ca="true">+IF(OFFSET('Sanitation Data'!$F$28,0,10*ROW('Sanitation Data'!F142))="","",OFFSET('Sanitation Data'!$F$28,0,10*ROW('Sanitation Data'!F142)))</f>
        <v/>
      </c>
      <c r="CV148" s="271" t="str">
        <f ca="true">+IF(OFFSET('Sanitation Data'!$F$29,0,10*ROW('Sanitation Data'!F142))="","",OFFSET('Sanitation Data'!$F$29,0,10*ROW('Sanitation Data'!F142)))</f>
        <v/>
      </c>
      <c r="CW148" s="271" t="str">
        <f ca="true">+IF(OFFSET('Sanitation Data'!$F$30,0,10*ROW('Sanitation Data'!F142))="","",OFFSET('Sanitation Data'!$F$30,0,10*ROW('Sanitation Data'!F142)))</f>
        <v/>
      </c>
      <c r="CX148" s="271" t="str">
        <f ca="true">+IF(OFFSET('Sanitation Data'!$F$31,0,10*ROW('Sanitation Data'!F142))="","",OFFSET('Sanitation Data'!$F$31,0,10*ROW('Sanitation Data'!F142)))</f>
        <v/>
      </c>
      <c r="CY148" s="271" t="str">
        <f ca="true">+IF(OFFSET('Sanitation Data'!$F$32,0,10*ROW('Sanitation Data'!F142))="","",OFFSET('Sanitation Data'!$F$32,0,10*ROW('Sanitation Data'!F142)))</f>
        <v/>
      </c>
      <c r="CZ148" s="271" t="str">
        <f ca="true">+IF(OFFSET('Sanitation Data'!$G$28,0,10*ROW('Sanitation Data'!G142))="","",OFFSET('Sanitation Data'!$G$28,0,10*ROW('Sanitation Data'!G142)))</f>
        <v/>
      </c>
      <c r="DA148" s="271" t="str">
        <f ca="true">+IF(OFFSET('Sanitation Data'!$G$29,0,10*ROW('Sanitation Data'!G142))="","",OFFSET('Sanitation Data'!$G$29,0,10*ROW('Sanitation Data'!G142)))</f>
        <v/>
      </c>
      <c r="DB148" s="271" t="str">
        <f ca="true">+IF(OFFSET('Sanitation Data'!$G$30,0,10*ROW('Sanitation Data'!G142))="","",OFFSET('Sanitation Data'!$G$30,0,10*ROW('Sanitation Data'!G142)))</f>
        <v/>
      </c>
      <c r="DC148" s="271" t="str">
        <f ca="true">+IF(OFFSET('Sanitation Data'!$G$31,0,10*ROW('Sanitation Data'!G142))="","",OFFSET('Sanitation Data'!$G$31,0,10*ROW('Sanitation Data'!G142)))</f>
        <v/>
      </c>
      <c r="DD148" s="271" t="str">
        <f ca="true">+IF(OFFSET('Sanitation Data'!$G$32,0,10*ROW('Sanitation Data'!G142))="","",OFFSET('Sanitation Data'!$G$32,0,10*ROW('Sanitation Data'!G142)))</f>
        <v/>
      </c>
      <c r="DE148" s="271" t="str">
        <f ca="true">+IF(OFFSET('Sanitation Data'!$H$28,0,10*ROW('Sanitation Data'!H142))="","",OFFSET('Sanitation Data'!$H$28,0,10*ROW('Sanitation Data'!H142)))</f>
        <v/>
      </c>
      <c r="DF148" s="271" t="str">
        <f ca="true">+IF(OFFSET('Sanitation Data'!$H$29,0,10*ROW('Sanitation Data'!H142))="","",OFFSET('Sanitation Data'!$H$29,0,10*ROW('Sanitation Data'!H142)))</f>
        <v/>
      </c>
      <c r="DG148" s="271" t="str">
        <f ca="true">+IF(OFFSET('Sanitation Data'!$H$30,0,10*ROW('Sanitation Data'!H142))="","",OFFSET('Sanitation Data'!$H$30,0,10*ROW('Sanitation Data'!H142)))</f>
        <v/>
      </c>
      <c r="DH148" s="271" t="str">
        <f ca="true">+IF(OFFSET('Sanitation Data'!$H$31,0,10*ROW('Sanitation Data'!H142))="","",OFFSET('Sanitation Data'!$H$31,0,10*ROW('Sanitation Data'!H142)))</f>
        <v/>
      </c>
      <c r="DI148" s="271" t="str">
        <f ca="true">+IF(OFFSET('Sanitation Data'!$H$32,0,10*ROW('Sanitation Data'!H142))="","",OFFSET('Sanitation Data'!$H$32,0,10*ROW('Sanitation Data'!H142)))</f>
        <v/>
      </c>
      <c r="DJ148" s="271" t="str">
        <f ca="true">+IF(OFFSET('Sanitation Data'!$I$28,0,10*ROW('Sanitation Data'!I142))="","",OFFSET('Sanitation Data'!$I$28,0,10*ROW('Sanitation Data'!I142)))</f>
        <v/>
      </c>
      <c r="DK148" s="271" t="str">
        <f ca="true">+IF(OFFSET('Sanitation Data'!$I$29,0,10*ROW('Sanitation Data'!I142))="","",OFFSET('Sanitation Data'!$I$29,0,10*ROW('Sanitation Data'!I142)))</f>
        <v/>
      </c>
      <c r="DL148" s="271" t="str">
        <f ca="true">+IF(OFFSET('Sanitation Data'!$I$30,0,10*ROW('Sanitation Data'!I142))="","",OFFSET('Sanitation Data'!$I$30,0,10*ROW('Sanitation Data'!I142)))</f>
        <v/>
      </c>
      <c r="DM148" s="271" t="str">
        <f ca="true">+IF(OFFSET('Sanitation Data'!$I$31,0,10*ROW('Sanitation Data'!I142))="","",OFFSET('Sanitation Data'!$I$31,0,10*ROW('Sanitation Data'!I142)))</f>
        <v/>
      </c>
      <c r="DN148" s="271" t="str">
        <f ca="true">+IF(OFFSET('Sanitation Data'!$I$32,0,10*ROW('Sanitation Data'!I142))="","",OFFSET('Sanitation Data'!$I$32,0,10*ROW('Sanitation Data'!I142)))</f>
        <v/>
      </c>
      <c r="DO148" s="271" t="str">
        <f ca="true">+IF(OFFSET('Hygiene Data'!$D$11,0,10*ROW('Hygiene Data'!D142))="","",OFFSET('Hygiene Data'!$D$11,0,10*ROW('Hygiene Data'!D142)))</f>
        <v/>
      </c>
      <c r="DP148" s="271" t="str">
        <f ca="true">+IF(OFFSET('Hygiene Data'!$D$12,0,10*ROW('Hygiene Data'!D142))="","",OFFSET('Hygiene Data'!$D$12,0,10*ROW('Hygiene Data'!D142)))</f>
        <v/>
      </c>
      <c r="DQ148" s="271" t="str">
        <f ca="true">+IF(OFFSET('Hygiene Data'!$D$13,0,10*ROW('Hygiene Data'!D142))="","",OFFSET('Hygiene Data'!$D$13,0,10*ROW('Hygiene Data'!D142)))</f>
        <v/>
      </c>
      <c r="DR148" s="271" t="str">
        <f ca="true">+IF(OFFSET('Hygiene Data'!$E$11,0,10*ROW('Hygiene Data'!E142))="","",OFFSET('Hygiene Data'!$E$11,0,10*ROW('Hygiene Data'!E142)))</f>
        <v/>
      </c>
      <c r="DS148" s="271" t="str">
        <f ca="true">+IF(OFFSET('Hygiene Data'!$E$12,0,10*ROW('Hygiene Data'!E142))="","",OFFSET('Hygiene Data'!$E$12,0,10*ROW('Hygiene Data'!E142)))</f>
        <v/>
      </c>
      <c r="DT148" s="271" t="str">
        <f ca="true">+IF(OFFSET('Hygiene Data'!$E$13,0,10*ROW('Hygiene Data'!E142))="","",OFFSET('Hygiene Data'!$E$13,0,10*ROW('Hygiene Data'!E142)))</f>
        <v/>
      </c>
      <c r="DU148" s="271" t="str">
        <f ca="true">+IF(OFFSET('Hygiene Data'!$F$11,0,10*ROW('Hygiene Data'!F142))="","",OFFSET('Hygiene Data'!$F$11,0,10*ROW('Hygiene Data'!F142)))</f>
        <v/>
      </c>
      <c r="DV148" s="271" t="str">
        <f ca="true">+IF(OFFSET('Hygiene Data'!$F$12,0,10*ROW('Hygiene Data'!F142))="","",OFFSET('Hygiene Data'!$F$12,0,10*ROW('Hygiene Data'!F142)))</f>
        <v/>
      </c>
      <c r="DW148" s="271" t="str">
        <f ca="true">+IF(OFFSET('Hygiene Data'!$F$13,0,10*ROW('Hygiene Data'!F142))="","",OFFSET('Hygiene Data'!$F$13,0,10*ROW('Hygiene Data'!F142)))</f>
        <v/>
      </c>
      <c r="DX148" s="271" t="str">
        <f ca="true">+IF(OFFSET('Hygiene Data'!$G$11,0,10*ROW('Hygiene Data'!G142))="","",OFFSET('Hygiene Data'!$G$11,0,10*ROW('Hygiene Data'!G142)))</f>
        <v/>
      </c>
      <c r="DY148" s="271" t="str">
        <f ca="true">+IF(OFFSET('Hygiene Data'!$G$12,0,10*ROW('Hygiene Data'!G142))="","",OFFSET('Hygiene Data'!$G$12,0,10*ROW('Hygiene Data'!G142)))</f>
        <v/>
      </c>
      <c r="DZ148" s="271" t="str">
        <f ca="true">+IF(OFFSET('Hygiene Data'!$G$13,0,10*ROW('Hygiene Data'!G142))="","",OFFSET('Hygiene Data'!$G$13,0,10*ROW('Hygiene Data'!G142)))</f>
        <v/>
      </c>
      <c r="EA148" s="271" t="str">
        <f ca="true">+IF(OFFSET('Hygiene Data'!$H$11,0,10*ROW('Hygiene Data'!H142))="","",OFFSET('Hygiene Data'!$H$11,0,10*ROW('Hygiene Data'!H142)))</f>
        <v/>
      </c>
      <c r="EB148" s="271" t="str">
        <f ca="true">+IF(OFFSET('Hygiene Data'!$H$12,0,10*ROW('Hygiene Data'!H142))="","",OFFSET('Hygiene Data'!$H$12,0,10*ROW('Hygiene Data'!H142)))</f>
        <v/>
      </c>
      <c r="EC148" s="271" t="str">
        <f ca="true">+IF(OFFSET('Hygiene Data'!$H$13,0,10*ROW('Hygiene Data'!H142))="","",OFFSET('Hygiene Data'!$H$13,0,10*ROW('Hygiene Data'!H142)))</f>
        <v/>
      </c>
      <c r="ED148" s="271" t="str">
        <f ca="true">+IF(OFFSET('Hygiene Data'!$I$11,0,10*ROW('Hygiene Data'!I142))="","",OFFSET('Hygiene Data'!$I$11,0,10*ROW('Hygiene Data'!I142)))</f>
        <v/>
      </c>
      <c r="EE148" s="271" t="str">
        <f ca="true">+IF(OFFSET('Hygiene Data'!$I$12,0,10*ROW('Hygiene Data'!I142))="","",OFFSET('Hygiene Data'!$I$12,0,10*ROW('Hygiene Data'!I142)))</f>
        <v/>
      </c>
      <c r="EF148" s="271" t="str">
        <f ca="true">+IF(OFFSET('Hygiene Data'!$I$13,0,10*ROW('Hygiene Data'!I142))="","",OFFSET('Hygiene Data'!$I$13,0,10*ROW('Hygiene Data'!I142)))</f>
        <v/>
      </c>
    </row>
    <row xmlns:x14ac="http://schemas.microsoft.com/office/spreadsheetml/2009/9/ac" r="149" x14ac:dyDescent="0.2">
      <c r="A149" s="35" t="str">
        <f ca="true">+IF(OFFSET('Water Data'!$B$2,0,10*ROW('Water Data'!E143))="","",OFFSET('Water Data'!$B$2,0,10*ROW('Water Data'!E143)))</f>
        <v/>
      </c>
      <c r="B149" s="35" t="str">
        <f ca="true">+IF(OFFSET('Water Data'!$C$2,0,10*ROW('Water Data'!F143))="","",OFFSET('Water Data'!$C$2,0,10*ROW('Water Data'!F143)))</f>
        <v/>
      </c>
      <c r="C149" s="327" t="str">
        <f t="shared" ca="true" si="2"/>
        <v/>
      </c>
      <c r="D149" s="91"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1"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1"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1"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1"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1"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1"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1"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1"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1"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1"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1"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1"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1"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1"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1"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1"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1"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2"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2"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2"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2"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2"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2"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2"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2"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2"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2"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2"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2"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2"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2"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2"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2"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2"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2"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2"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2"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2"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2"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2"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2"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2"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2"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2"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2"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2"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2"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3"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3"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3"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3"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3"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3"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3"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3"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3"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3"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3"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3"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3"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3"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3"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3"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3"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3"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1"/>
      <c r="BS149" s="271" t="str">
        <f ca="true">+IF(OFFSET('Water Data'!$D$27,0,10*ROW('Water Data'!D143))="","",OFFSET('Water Data'!$D$27,0,10*ROW('Water Data'!D143)))</f>
        <v/>
      </c>
      <c r="BT149" s="271" t="str">
        <f ca="true">+IF(OFFSET('Water Data'!$D$28,0,10*ROW('Water Data'!D143))="","",OFFSET('Water Data'!$D$28,0,10*ROW('Water Data'!D143)))</f>
        <v/>
      </c>
      <c r="BU149" s="271" t="str">
        <f ca="true">+IF(OFFSET('Water Data'!$D$29,0,10*ROW('Water Data'!D143))="","",OFFSET('Water Data'!$D$29,0,10*ROW('Water Data'!D143)))</f>
        <v/>
      </c>
      <c r="BV149" s="271" t="str">
        <f ca="true">+IF(OFFSET('Water Data'!$E$27,0,10*ROW('Water Data'!E143))="","",OFFSET('Water Data'!$E$27,0,10*ROW('Water Data'!E143)))</f>
        <v/>
      </c>
      <c r="BW149" s="271" t="str">
        <f ca="true">+IF(OFFSET('Water Data'!$E$28,0,10*ROW('Water Data'!E143))="","",OFFSET('Water Data'!$E$28,0,10*ROW('Water Data'!E143)))</f>
        <v/>
      </c>
      <c r="BX149" s="271" t="str">
        <f ca="true">+IF(OFFSET('Water Data'!$E$29,0,10*ROW('Water Data'!E143))="","",OFFSET('Water Data'!$E$29,0,10*ROW('Water Data'!E143)))</f>
        <v/>
      </c>
      <c r="BY149" s="271" t="str">
        <f ca="true">+IF(OFFSET('Water Data'!$F$27,0,10*ROW('Water Data'!F143))="","",OFFSET('Water Data'!$F$27,0,10*ROW('Water Data'!F143)))</f>
        <v/>
      </c>
      <c r="BZ149" s="271" t="str">
        <f ca="true">+IF(OFFSET('Water Data'!$F$28,0,10*ROW('Water Data'!F143))="","",OFFSET('Water Data'!$F$28,0,10*ROW('Water Data'!F143)))</f>
        <v/>
      </c>
      <c r="CA149" s="271" t="str">
        <f ca="true">+IF(OFFSET('Water Data'!$F$29,0,10*ROW('Water Data'!F143))="","",OFFSET('Water Data'!$F$29,0,10*ROW('Water Data'!F143)))</f>
        <v/>
      </c>
      <c r="CB149" s="271" t="str">
        <f ca="true">+IF(OFFSET('Water Data'!$G$27,0,10*ROW('Water Data'!G143))="","",OFFSET('Water Data'!$G$27,0,10*ROW('Water Data'!G143)))</f>
        <v/>
      </c>
      <c r="CC149" s="271" t="str">
        <f ca="true">+IF(OFFSET('Water Data'!$G$28,0,10*ROW('Water Data'!G143))="","",OFFSET('Water Data'!$G$28,0,10*ROW('Water Data'!G143)))</f>
        <v/>
      </c>
      <c r="CD149" s="271" t="str">
        <f ca="true">+IF(OFFSET('Water Data'!$G$29,0,10*ROW('Water Data'!G143))="","",OFFSET('Water Data'!$G$29,0,10*ROW('Water Data'!G143)))</f>
        <v/>
      </c>
      <c r="CE149" s="271" t="str">
        <f ca="true">+IF(OFFSET('Water Data'!$H$27,0,10*ROW('Water Data'!H143))="","",OFFSET('Water Data'!$H$27,0,10*ROW('Water Data'!H143)))</f>
        <v/>
      </c>
      <c r="CF149" s="271" t="str">
        <f ca="true">+IF(OFFSET('Water Data'!$H$28,0,10*ROW('Water Data'!H143))="","",OFFSET('Water Data'!$H$28,0,10*ROW('Water Data'!H143)))</f>
        <v/>
      </c>
      <c r="CG149" s="271" t="str">
        <f ca="true">+IF(OFFSET('Water Data'!$H$29,0,10*ROW('Water Data'!H143))="","",OFFSET('Water Data'!$H$29,0,10*ROW('Water Data'!H143)))</f>
        <v/>
      </c>
      <c r="CH149" s="271" t="str">
        <f ca="true">+IF(OFFSET('Water Data'!$I$27,0,10*ROW('Water Data'!I143))="","",OFFSET('Water Data'!$I$27,0,10*ROW('Water Data'!I143)))</f>
        <v/>
      </c>
      <c r="CI149" s="271" t="str">
        <f ca="true">+IF(OFFSET('Water Data'!$I$28,0,10*ROW('Water Data'!I143))="","",OFFSET('Water Data'!$I$28,0,10*ROW('Water Data'!I143)))</f>
        <v/>
      </c>
      <c r="CJ149" s="271" t="str">
        <f ca="true">+IF(OFFSET('Water Data'!$I$29,0,10*ROW('Water Data'!I143))="","",OFFSET('Water Data'!$I$29,0,10*ROW('Water Data'!I143)))</f>
        <v/>
      </c>
      <c r="CK149" s="271" t="str">
        <f ca="true">+IF(OFFSET('Sanitation Data'!$D$28,0,10*ROW('Sanitation Data'!D143))="","",OFFSET('Sanitation Data'!$D$28,0,10*ROW('Sanitation Data'!D143)))</f>
        <v/>
      </c>
      <c r="CL149" s="271" t="str">
        <f ca="true">+IF(OFFSET('Sanitation Data'!$D$29,0,10*ROW('Sanitation Data'!D143))="","",OFFSET('Sanitation Data'!$D$29,0,10*ROW('Sanitation Data'!D143)))</f>
        <v/>
      </c>
      <c r="CM149" s="271" t="str">
        <f ca="true">+IF(OFFSET('Sanitation Data'!$D$30,0,10*ROW('Sanitation Data'!D143))="","",OFFSET('Sanitation Data'!$D$30,0,10*ROW('Sanitation Data'!D143)))</f>
        <v/>
      </c>
      <c r="CN149" s="271" t="str">
        <f ca="true">+IF(OFFSET('Sanitation Data'!$D$31,0,10*ROW('Sanitation Data'!D143))="","",OFFSET('Sanitation Data'!$D$31,0,10*ROW('Sanitation Data'!D143)))</f>
        <v/>
      </c>
      <c r="CO149" s="271" t="str">
        <f ca="true">+IF(OFFSET('Sanitation Data'!$D$32,0,10*ROW('Sanitation Data'!D143))="","",OFFSET('Sanitation Data'!$D$32,0,10*ROW('Sanitation Data'!D143)))</f>
        <v/>
      </c>
      <c r="CP149" s="271" t="str">
        <f ca="true">+IF(OFFSET('Sanitation Data'!$E$28,0,10*ROW('Sanitation Data'!E143))="","",OFFSET('Sanitation Data'!$E$28,0,10*ROW('Sanitation Data'!E143)))</f>
        <v/>
      </c>
      <c r="CQ149" s="271" t="str">
        <f ca="true">+IF(OFFSET('Sanitation Data'!$E$29,0,10*ROW('Sanitation Data'!E143))="","",OFFSET('Sanitation Data'!$E$29,0,10*ROW('Sanitation Data'!E143)))</f>
        <v/>
      </c>
      <c r="CR149" s="271" t="str">
        <f ca="true">+IF(OFFSET('Sanitation Data'!$E$30,0,10*ROW('Sanitation Data'!E143))="","",OFFSET('Sanitation Data'!$E$30,0,10*ROW('Sanitation Data'!E143)))</f>
        <v/>
      </c>
      <c r="CS149" s="271" t="str">
        <f ca="true">+IF(OFFSET('Sanitation Data'!$E$31,0,10*ROW('Sanitation Data'!E143))="","",OFFSET('Sanitation Data'!$E$31,0,10*ROW('Sanitation Data'!E143)))</f>
        <v/>
      </c>
      <c r="CT149" s="271" t="str">
        <f ca="true">+IF(OFFSET('Sanitation Data'!$E$32,0,10*ROW('Sanitation Data'!E143))="","",OFFSET('Sanitation Data'!$E$32,0,10*ROW('Sanitation Data'!E143)))</f>
        <v/>
      </c>
      <c r="CU149" s="271" t="str">
        <f ca="true">+IF(OFFSET('Sanitation Data'!$F$28,0,10*ROW('Sanitation Data'!F143))="","",OFFSET('Sanitation Data'!$F$28,0,10*ROW('Sanitation Data'!F143)))</f>
        <v/>
      </c>
      <c r="CV149" s="271" t="str">
        <f ca="true">+IF(OFFSET('Sanitation Data'!$F$29,0,10*ROW('Sanitation Data'!F143))="","",OFFSET('Sanitation Data'!$F$29,0,10*ROW('Sanitation Data'!F143)))</f>
        <v/>
      </c>
      <c r="CW149" s="271" t="str">
        <f ca="true">+IF(OFFSET('Sanitation Data'!$F$30,0,10*ROW('Sanitation Data'!F143))="","",OFFSET('Sanitation Data'!$F$30,0,10*ROW('Sanitation Data'!F143)))</f>
        <v/>
      </c>
      <c r="CX149" s="271" t="str">
        <f ca="true">+IF(OFFSET('Sanitation Data'!$F$31,0,10*ROW('Sanitation Data'!F143))="","",OFFSET('Sanitation Data'!$F$31,0,10*ROW('Sanitation Data'!F143)))</f>
        <v/>
      </c>
      <c r="CY149" s="271" t="str">
        <f ca="true">+IF(OFFSET('Sanitation Data'!$F$32,0,10*ROW('Sanitation Data'!F143))="","",OFFSET('Sanitation Data'!$F$32,0,10*ROW('Sanitation Data'!F143)))</f>
        <v/>
      </c>
      <c r="CZ149" s="271" t="str">
        <f ca="true">+IF(OFFSET('Sanitation Data'!$G$28,0,10*ROW('Sanitation Data'!G143))="","",OFFSET('Sanitation Data'!$G$28,0,10*ROW('Sanitation Data'!G143)))</f>
        <v/>
      </c>
      <c r="DA149" s="271" t="str">
        <f ca="true">+IF(OFFSET('Sanitation Data'!$G$29,0,10*ROW('Sanitation Data'!G143))="","",OFFSET('Sanitation Data'!$G$29,0,10*ROW('Sanitation Data'!G143)))</f>
        <v/>
      </c>
      <c r="DB149" s="271" t="str">
        <f ca="true">+IF(OFFSET('Sanitation Data'!$G$30,0,10*ROW('Sanitation Data'!G143))="","",OFFSET('Sanitation Data'!$G$30,0,10*ROW('Sanitation Data'!G143)))</f>
        <v/>
      </c>
      <c r="DC149" s="271" t="str">
        <f ca="true">+IF(OFFSET('Sanitation Data'!$G$31,0,10*ROW('Sanitation Data'!G143))="","",OFFSET('Sanitation Data'!$G$31,0,10*ROW('Sanitation Data'!G143)))</f>
        <v/>
      </c>
      <c r="DD149" s="271" t="str">
        <f ca="true">+IF(OFFSET('Sanitation Data'!$G$32,0,10*ROW('Sanitation Data'!G143))="","",OFFSET('Sanitation Data'!$G$32,0,10*ROW('Sanitation Data'!G143)))</f>
        <v/>
      </c>
      <c r="DE149" s="271" t="str">
        <f ca="true">+IF(OFFSET('Sanitation Data'!$H$28,0,10*ROW('Sanitation Data'!H143))="","",OFFSET('Sanitation Data'!$H$28,0,10*ROW('Sanitation Data'!H143)))</f>
        <v/>
      </c>
      <c r="DF149" s="271" t="str">
        <f ca="true">+IF(OFFSET('Sanitation Data'!$H$29,0,10*ROW('Sanitation Data'!H143))="","",OFFSET('Sanitation Data'!$H$29,0,10*ROW('Sanitation Data'!H143)))</f>
        <v/>
      </c>
      <c r="DG149" s="271" t="str">
        <f ca="true">+IF(OFFSET('Sanitation Data'!$H$30,0,10*ROW('Sanitation Data'!H143))="","",OFFSET('Sanitation Data'!$H$30,0,10*ROW('Sanitation Data'!H143)))</f>
        <v/>
      </c>
      <c r="DH149" s="271" t="str">
        <f ca="true">+IF(OFFSET('Sanitation Data'!$H$31,0,10*ROW('Sanitation Data'!H143))="","",OFFSET('Sanitation Data'!$H$31,0,10*ROW('Sanitation Data'!H143)))</f>
        <v/>
      </c>
      <c r="DI149" s="271" t="str">
        <f ca="true">+IF(OFFSET('Sanitation Data'!$H$32,0,10*ROW('Sanitation Data'!H143))="","",OFFSET('Sanitation Data'!$H$32,0,10*ROW('Sanitation Data'!H143)))</f>
        <v/>
      </c>
      <c r="DJ149" s="271" t="str">
        <f ca="true">+IF(OFFSET('Sanitation Data'!$I$28,0,10*ROW('Sanitation Data'!I143))="","",OFFSET('Sanitation Data'!$I$28,0,10*ROW('Sanitation Data'!I143)))</f>
        <v/>
      </c>
      <c r="DK149" s="271" t="str">
        <f ca="true">+IF(OFFSET('Sanitation Data'!$I$29,0,10*ROW('Sanitation Data'!I143))="","",OFFSET('Sanitation Data'!$I$29,0,10*ROW('Sanitation Data'!I143)))</f>
        <v/>
      </c>
      <c r="DL149" s="271" t="str">
        <f ca="true">+IF(OFFSET('Sanitation Data'!$I$30,0,10*ROW('Sanitation Data'!I143))="","",OFFSET('Sanitation Data'!$I$30,0,10*ROW('Sanitation Data'!I143)))</f>
        <v/>
      </c>
      <c r="DM149" s="271" t="str">
        <f ca="true">+IF(OFFSET('Sanitation Data'!$I$31,0,10*ROW('Sanitation Data'!I143))="","",OFFSET('Sanitation Data'!$I$31,0,10*ROW('Sanitation Data'!I143)))</f>
        <v/>
      </c>
      <c r="DN149" s="271" t="str">
        <f ca="true">+IF(OFFSET('Sanitation Data'!$I$32,0,10*ROW('Sanitation Data'!I143))="","",OFFSET('Sanitation Data'!$I$32,0,10*ROW('Sanitation Data'!I143)))</f>
        <v/>
      </c>
      <c r="DO149" s="271" t="str">
        <f ca="true">+IF(OFFSET('Hygiene Data'!$D$11,0,10*ROW('Hygiene Data'!D143))="","",OFFSET('Hygiene Data'!$D$11,0,10*ROW('Hygiene Data'!D143)))</f>
        <v/>
      </c>
      <c r="DP149" s="271" t="str">
        <f ca="true">+IF(OFFSET('Hygiene Data'!$D$12,0,10*ROW('Hygiene Data'!D143))="","",OFFSET('Hygiene Data'!$D$12,0,10*ROW('Hygiene Data'!D143)))</f>
        <v/>
      </c>
      <c r="DQ149" s="271" t="str">
        <f ca="true">+IF(OFFSET('Hygiene Data'!$D$13,0,10*ROW('Hygiene Data'!D143))="","",OFFSET('Hygiene Data'!$D$13,0,10*ROW('Hygiene Data'!D143)))</f>
        <v/>
      </c>
      <c r="DR149" s="271" t="str">
        <f ca="true">+IF(OFFSET('Hygiene Data'!$E$11,0,10*ROW('Hygiene Data'!E143))="","",OFFSET('Hygiene Data'!$E$11,0,10*ROW('Hygiene Data'!E143)))</f>
        <v/>
      </c>
      <c r="DS149" s="271" t="str">
        <f ca="true">+IF(OFFSET('Hygiene Data'!$E$12,0,10*ROW('Hygiene Data'!E143))="","",OFFSET('Hygiene Data'!$E$12,0,10*ROW('Hygiene Data'!E143)))</f>
        <v/>
      </c>
      <c r="DT149" s="271" t="str">
        <f ca="true">+IF(OFFSET('Hygiene Data'!$E$13,0,10*ROW('Hygiene Data'!E143))="","",OFFSET('Hygiene Data'!$E$13,0,10*ROW('Hygiene Data'!E143)))</f>
        <v/>
      </c>
      <c r="DU149" s="271" t="str">
        <f ca="true">+IF(OFFSET('Hygiene Data'!$F$11,0,10*ROW('Hygiene Data'!F143))="","",OFFSET('Hygiene Data'!$F$11,0,10*ROW('Hygiene Data'!F143)))</f>
        <v/>
      </c>
      <c r="DV149" s="271" t="str">
        <f ca="true">+IF(OFFSET('Hygiene Data'!$F$12,0,10*ROW('Hygiene Data'!F143))="","",OFFSET('Hygiene Data'!$F$12,0,10*ROW('Hygiene Data'!F143)))</f>
        <v/>
      </c>
      <c r="DW149" s="271" t="str">
        <f ca="true">+IF(OFFSET('Hygiene Data'!$F$13,0,10*ROW('Hygiene Data'!F143))="","",OFFSET('Hygiene Data'!$F$13,0,10*ROW('Hygiene Data'!F143)))</f>
        <v/>
      </c>
      <c r="DX149" s="271" t="str">
        <f ca="true">+IF(OFFSET('Hygiene Data'!$G$11,0,10*ROW('Hygiene Data'!G143))="","",OFFSET('Hygiene Data'!$G$11,0,10*ROW('Hygiene Data'!G143)))</f>
        <v/>
      </c>
      <c r="DY149" s="271" t="str">
        <f ca="true">+IF(OFFSET('Hygiene Data'!$G$12,0,10*ROW('Hygiene Data'!G143))="","",OFFSET('Hygiene Data'!$G$12,0,10*ROW('Hygiene Data'!G143)))</f>
        <v/>
      </c>
      <c r="DZ149" s="271" t="str">
        <f ca="true">+IF(OFFSET('Hygiene Data'!$G$13,0,10*ROW('Hygiene Data'!G143))="","",OFFSET('Hygiene Data'!$G$13,0,10*ROW('Hygiene Data'!G143)))</f>
        <v/>
      </c>
      <c r="EA149" s="271" t="str">
        <f ca="true">+IF(OFFSET('Hygiene Data'!$H$11,0,10*ROW('Hygiene Data'!H143))="","",OFFSET('Hygiene Data'!$H$11,0,10*ROW('Hygiene Data'!H143)))</f>
        <v/>
      </c>
      <c r="EB149" s="271" t="str">
        <f ca="true">+IF(OFFSET('Hygiene Data'!$H$12,0,10*ROW('Hygiene Data'!H143))="","",OFFSET('Hygiene Data'!$H$12,0,10*ROW('Hygiene Data'!H143)))</f>
        <v/>
      </c>
      <c r="EC149" s="271" t="str">
        <f ca="true">+IF(OFFSET('Hygiene Data'!$H$13,0,10*ROW('Hygiene Data'!H143))="","",OFFSET('Hygiene Data'!$H$13,0,10*ROW('Hygiene Data'!H143)))</f>
        <v/>
      </c>
      <c r="ED149" s="271" t="str">
        <f ca="true">+IF(OFFSET('Hygiene Data'!$I$11,0,10*ROW('Hygiene Data'!I143))="","",OFFSET('Hygiene Data'!$I$11,0,10*ROW('Hygiene Data'!I143)))</f>
        <v/>
      </c>
      <c r="EE149" s="271" t="str">
        <f ca="true">+IF(OFFSET('Hygiene Data'!$I$12,0,10*ROW('Hygiene Data'!I143))="","",OFFSET('Hygiene Data'!$I$12,0,10*ROW('Hygiene Data'!I143)))</f>
        <v/>
      </c>
      <c r="EF149" s="271" t="str">
        <f ca="true">+IF(OFFSET('Hygiene Data'!$I$13,0,10*ROW('Hygiene Data'!I143))="","",OFFSET('Hygiene Data'!$I$13,0,10*ROW('Hygiene Data'!I143)))</f>
        <v/>
      </c>
    </row>
    <row xmlns:x14ac="http://schemas.microsoft.com/office/spreadsheetml/2009/9/ac" r="150" x14ac:dyDescent="0.2">
      <c r="A150" s="35" t="str">
        <f ca="true">+IF(OFFSET('Water Data'!$B$2,0,10*ROW('Water Data'!E144))="","",OFFSET('Water Data'!$B$2,0,10*ROW('Water Data'!E144)))</f>
        <v/>
      </c>
      <c r="B150" s="35" t="str">
        <f ca="true">+IF(OFFSET('Water Data'!$C$2,0,10*ROW('Water Data'!F144))="","",OFFSET('Water Data'!$C$2,0,10*ROW('Water Data'!F144)))</f>
        <v/>
      </c>
      <c r="C150" s="327" t="str">
        <f t="shared" ca="true" si="2"/>
        <v/>
      </c>
      <c r="D150" s="91"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1"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1"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1"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1"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1"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1"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1"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1"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1"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1"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1"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1"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1"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1"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1"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1"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1"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2"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2"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2"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2"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2"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2"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2"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2"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2"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2"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2"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2"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2"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2"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2"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2"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2"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2"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2"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2"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2"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2"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2"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2"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2"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2"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2"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2"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2"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2"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3"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3"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3"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3"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3"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3"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3"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3"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3"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3"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3"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3"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3"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3"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3"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3"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3"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3"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1"/>
      <c r="BS150" s="271" t="str">
        <f ca="true">+IF(OFFSET('Water Data'!$D$27,0,10*ROW('Water Data'!D144))="","",OFFSET('Water Data'!$D$27,0,10*ROW('Water Data'!D144)))</f>
        <v/>
      </c>
      <c r="BT150" s="271" t="str">
        <f ca="true">+IF(OFFSET('Water Data'!$D$28,0,10*ROW('Water Data'!D144))="","",OFFSET('Water Data'!$D$28,0,10*ROW('Water Data'!D144)))</f>
        <v/>
      </c>
      <c r="BU150" s="271" t="str">
        <f ca="true">+IF(OFFSET('Water Data'!$D$29,0,10*ROW('Water Data'!D144))="","",OFFSET('Water Data'!$D$29,0,10*ROW('Water Data'!D144)))</f>
        <v/>
      </c>
      <c r="BV150" s="271" t="str">
        <f ca="true">+IF(OFFSET('Water Data'!$E$27,0,10*ROW('Water Data'!E144))="","",OFFSET('Water Data'!$E$27,0,10*ROW('Water Data'!E144)))</f>
        <v/>
      </c>
      <c r="BW150" s="271" t="str">
        <f ca="true">+IF(OFFSET('Water Data'!$E$28,0,10*ROW('Water Data'!E144))="","",OFFSET('Water Data'!$E$28,0,10*ROW('Water Data'!E144)))</f>
        <v/>
      </c>
      <c r="BX150" s="271" t="str">
        <f ca="true">+IF(OFFSET('Water Data'!$E$29,0,10*ROW('Water Data'!E144))="","",OFFSET('Water Data'!$E$29,0,10*ROW('Water Data'!E144)))</f>
        <v/>
      </c>
      <c r="BY150" s="271" t="str">
        <f ca="true">+IF(OFFSET('Water Data'!$F$27,0,10*ROW('Water Data'!F144))="","",OFFSET('Water Data'!$F$27,0,10*ROW('Water Data'!F144)))</f>
        <v/>
      </c>
      <c r="BZ150" s="271" t="str">
        <f ca="true">+IF(OFFSET('Water Data'!$F$28,0,10*ROW('Water Data'!F144))="","",OFFSET('Water Data'!$F$28,0,10*ROW('Water Data'!F144)))</f>
        <v/>
      </c>
      <c r="CA150" s="271" t="str">
        <f ca="true">+IF(OFFSET('Water Data'!$F$29,0,10*ROW('Water Data'!F144))="","",OFFSET('Water Data'!$F$29,0,10*ROW('Water Data'!F144)))</f>
        <v/>
      </c>
      <c r="CB150" s="271" t="str">
        <f ca="true">+IF(OFFSET('Water Data'!$G$27,0,10*ROW('Water Data'!G144))="","",OFFSET('Water Data'!$G$27,0,10*ROW('Water Data'!G144)))</f>
        <v/>
      </c>
      <c r="CC150" s="271" t="str">
        <f ca="true">+IF(OFFSET('Water Data'!$G$28,0,10*ROW('Water Data'!G144))="","",OFFSET('Water Data'!$G$28,0,10*ROW('Water Data'!G144)))</f>
        <v/>
      </c>
      <c r="CD150" s="271" t="str">
        <f ca="true">+IF(OFFSET('Water Data'!$G$29,0,10*ROW('Water Data'!G144))="","",OFFSET('Water Data'!$G$29,0,10*ROW('Water Data'!G144)))</f>
        <v/>
      </c>
      <c r="CE150" s="271" t="str">
        <f ca="true">+IF(OFFSET('Water Data'!$H$27,0,10*ROW('Water Data'!H144))="","",OFFSET('Water Data'!$H$27,0,10*ROW('Water Data'!H144)))</f>
        <v/>
      </c>
      <c r="CF150" s="271" t="str">
        <f ca="true">+IF(OFFSET('Water Data'!$H$28,0,10*ROW('Water Data'!H144))="","",OFFSET('Water Data'!$H$28,0,10*ROW('Water Data'!H144)))</f>
        <v/>
      </c>
      <c r="CG150" s="271" t="str">
        <f ca="true">+IF(OFFSET('Water Data'!$H$29,0,10*ROW('Water Data'!H144))="","",OFFSET('Water Data'!$H$29,0,10*ROW('Water Data'!H144)))</f>
        <v/>
      </c>
      <c r="CH150" s="271" t="str">
        <f ca="true">+IF(OFFSET('Water Data'!$I$27,0,10*ROW('Water Data'!I144))="","",OFFSET('Water Data'!$I$27,0,10*ROW('Water Data'!I144)))</f>
        <v/>
      </c>
      <c r="CI150" s="271" t="str">
        <f ca="true">+IF(OFFSET('Water Data'!$I$28,0,10*ROW('Water Data'!I144))="","",OFFSET('Water Data'!$I$28,0,10*ROW('Water Data'!I144)))</f>
        <v/>
      </c>
      <c r="CJ150" s="271" t="str">
        <f ca="true">+IF(OFFSET('Water Data'!$I$29,0,10*ROW('Water Data'!I144))="","",OFFSET('Water Data'!$I$29,0,10*ROW('Water Data'!I144)))</f>
        <v/>
      </c>
      <c r="CK150" s="271" t="str">
        <f ca="true">+IF(OFFSET('Sanitation Data'!$D$28,0,10*ROW('Sanitation Data'!D144))="","",OFFSET('Sanitation Data'!$D$28,0,10*ROW('Sanitation Data'!D144)))</f>
        <v/>
      </c>
      <c r="CL150" s="271" t="str">
        <f ca="true">+IF(OFFSET('Sanitation Data'!$D$29,0,10*ROW('Sanitation Data'!D144))="","",OFFSET('Sanitation Data'!$D$29,0,10*ROW('Sanitation Data'!D144)))</f>
        <v/>
      </c>
      <c r="CM150" s="271" t="str">
        <f ca="true">+IF(OFFSET('Sanitation Data'!$D$30,0,10*ROW('Sanitation Data'!D144))="","",OFFSET('Sanitation Data'!$D$30,0,10*ROW('Sanitation Data'!D144)))</f>
        <v/>
      </c>
      <c r="CN150" s="271" t="str">
        <f ca="true">+IF(OFFSET('Sanitation Data'!$D$31,0,10*ROW('Sanitation Data'!D144))="","",OFFSET('Sanitation Data'!$D$31,0,10*ROW('Sanitation Data'!D144)))</f>
        <v/>
      </c>
      <c r="CO150" s="271" t="str">
        <f ca="true">+IF(OFFSET('Sanitation Data'!$D$32,0,10*ROW('Sanitation Data'!D144))="","",OFFSET('Sanitation Data'!$D$32,0,10*ROW('Sanitation Data'!D144)))</f>
        <v/>
      </c>
      <c r="CP150" s="271" t="str">
        <f ca="true">+IF(OFFSET('Sanitation Data'!$E$28,0,10*ROW('Sanitation Data'!E144))="","",OFFSET('Sanitation Data'!$E$28,0,10*ROW('Sanitation Data'!E144)))</f>
        <v/>
      </c>
      <c r="CQ150" s="271" t="str">
        <f ca="true">+IF(OFFSET('Sanitation Data'!$E$29,0,10*ROW('Sanitation Data'!E144))="","",OFFSET('Sanitation Data'!$E$29,0,10*ROW('Sanitation Data'!E144)))</f>
        <v/>
      </c>
      <c r="CR150" s="271" t="str">
        <f ca="true">+IF(OFFSET('Sanitation Data'!$E$30,0,10*ROW('Sanitation Data'!E144))="","",OFFSET('Sanitation Data'!$E$30,0,10*ROW('Sanitation Data'!E144)))</f>
        <v/>
      </c>
      <c r="CS150" s="271" t="str">
        <f ca="true">+IF(OFFSET('Sanitation Data'!$E$31,0,10*ROW('Sanitation Data'!E144))="","",OFFSET('Sanitation Data'!$E$31,0,10*ROW('Sanitation Data'!E144)))</f>
        <v/>
      </c>
      <c r="CT150" s="271" t="str">
        <f ca="true">+IF(OFFSET('Sanitation Data'!$E$32,0,10*ROW('Sanitation Data'!E144))="","",OFFSET('Sanitation Data'!$E$32,0,10*ROW('Sanitation Data'!E144)))</f>
        <v/>
      </c>
      <c r="CU150" s="271" t="str">
        <f ca="true">+IF(OFFSET('Sanitation Data'!$F$28,0,10*ROW('Sanitation Data'!F144))="","",OFFSET('Sanitation Data'!$F$28,0,10*ROW('Sanitation Data'!F144)))</f>
        <v/>
      </c>
      <c r="CV150" s="271" t="str">
        <f ca="true">+IF(OFFSET('Sanitation Data'!$F$29,0,10*ROW('Sanitation Data'!F144))="","",OFFSET('Sanitation Data'!$F$29,0,10*ROW('Sanitation Data'!F144)))</f>
        <v/>
      </c>
      <c r="CW150" s="271" t="str">
        <f ca="true">+IF(OFFSET('Sanitation Data'!$F$30,0,10*ROW('Sanitation Data'!F144))="","",OFFSET('Sanitation Data'!$F$30,0,10*ROW('Sanitation Data'!F144)))</f>
        <v/>
      </c>
      <c r="CX150" s="271" t="str">
        <f ca="true">+IF(OFFSET('Sanitation Data'!$F$31,0,10*ROW('Sanitation Data'!F144))="","",OFFSET('Sanitation Data'!$F$31,0,10*ROW('Sanitation Data'!F144)))</f>
        <v/>
      </c>
      <c r="CY150" s="271" t="str">
        <f ca="true">+IF(OFFSET('Sanitation Data'!$F$32,0,10*ROW('Sanitation Data'!F144))="","",OFFSET('Sanitation Data'!$F$32,0,10*ROW('Sanitation Data'!F144)))</f>
        <v/>
      </c>
      <c r="CZ150" s="271" t="str">
        <f ca="true">+IF(OFFSET('Sanitation Data'!$G$28,0,10*ROW('Sanitation Data'!G144))="","",OFFSET('Sanitation Data'!$G$28,0,10*ROW('Sanitation Data'!G144)))</f>
        <v/>
      </c>
      <c r="DA150" s="271" t="str">
        <f ca="true">+IF(OFFSET('Sanitation Data'!$G$29,0,10*ROW('Sanitation Data'!G144))="","",OFFSET('Sanitation Data'!$G$29,0,10*ROW('Sanitation Data'!G144)))</f>
        <v/>
      </c>
      <c r="DB150" s="271" t="str">
        <f ca="true">+IF(OFFSET('Sanitation Data'!$G$30,0,10*ROW('Sanitation Data'!G144))="","",OFFSET('Sanitation Data'!$G$30,0,10*ROW('Sanitation Data'!G144)))</f>
        <v/>
      </c>
      <c r="DC150" s="271" t="str">
        <f ca="true">+IF(OFFSET('Sanitation Data'!$G$31,0,10*ROW('Sanitation Data'!G144))="","",OFFSET('Sanitation Data'!$G$31,0,10*ROW('Sanitation Data'!G144)))</f>
        <v/>
      </c>
      <c r="DD150" s="271" t="str">
        <f ca="true">+IF(OFFSET('Sanitation Data'!$G$32,0,10*ROW('Sanitation Data'!G144))="","",OFFSET('Sanitation Data'!$G$32,0,10*ROW('Sanitation Data'!G144)))</f>
        <v/>
      </c>
      <c r="DE150" s="271" t="str">
        <f ca="true">+IF(OFFSET('Sanitation Data'!$H$28,0,10*ROW('Sanitation Data'!H144))="","",OFFSET('Sanitation Data'!$H$28,0,10*ROW('Sanitation Data'!H144)))</f>
        <v/>
      </c>
      <c r="DF150" s="271" t="str">
        <f ca="true">+IF(OFFSET('Sanitation Data'!$H$29,0,10*ROW('Sanitation Data'!H144))="","",OFFSET('Sanitation Data'!$H$29,0,10*ROW('Sanitation Data'!H144)))</f>
        <v/>
      </c>
      <c r="DG150" s="271" t="str">
        <f ca="true">+IF(OFFSET('Sanitation Data'!$H$30,0,10*ROW('Sanitation Data'!H144))="","",OFFSET('Sanitation Data'!$H$30,0,10*ROW('Sanitation Data'!H144)))</f>
        <v/>
      </c>
      <c r="DH150" s="271" t="str">
        <f ca="true">+IF(OFFSET('Sanitation Data'!$H$31,0,10*ROW('Sanitation Data'!H144))="","",OFFSET('Sanitation Data'!$H$31,0,10*ROW('Sanitation Data'!H144)))</f>
        <v/>
      </c>
      <c r="DI150" s="271" t="str">
        <f ca="true">+IF(OFFSET('Sanitation Data'!$H$32,0,10*ROW('Sanitation Data'!H144))="","",OFFSET('Sanitation Data'!$H$32,0,10*ROW('Sanitation Data'!H144)))</f>
        <v/>
      </c>
      <c r="DJ150" s="271" t="str">
        <f ca="true">+IF(OFFSET('Sanitation Data'!$I$28,0,10*ROW('Sanitation Data'!I144))="","",OFFSET('Sanitation Data'!$I$28,0,10*ROW('Sanitation Data'!I144)))</f>
        <v/>
      </c>
      <c r="DK150" s="271" t="str">
        <f ca="true">+IF(OFFSET('Sanitation Data'!$I$29,0,10*ROW('Sanitation Data'!I144))="","",OFFSET('Sanitation Data'!$I$29,0,10*ROW('Sanitation Data'!I144)))</f>
        <v/>
      </c>
      <c r="DL150" s="271" t="str">
        <f ca="true">+IF(OFFSET('Sanitation Data'!$I$30,0,10*ROW('Sanitation Data'!I144))="","",OFFSET('Sanitation Data'!$I$30,0,10*ROW('Sanitation Data'!I144)))</f>
        <v/>
      </c>
      <c r="DM150" s="271" t="str">
        <f ca="true">+IF(OFFSET('Sanitation Data'!$I$31,0,10*ROW('Sanitation Data'!I144))="","",OFFSET('Sanitation Data'!$I$31,0,10*ROW('Sanitation Data'!I144)))</f>
        <v/>
      </c>
      <c r="DN150" s="271" t="str">
        <f ca="true">+IF(OFFSET('Sanitation Data'!$I$32,0,10*ROW('Sanitation Data'!I144))="","",OFFSET('Sanitation Data'!$I$32,0,10*ROW('Sanitation Data'!I144)))</f>
        <v/>
      </c>
      <c r="DO150" s="271" t="str">
        <f ca="true">+IF(OFFSET('Hygiene Data'!$D$11,0,10*ROW('Hygiene Data'!D144))="","",OFFSET('Hygiene Data'!$D$11,0,10*ROW('Hygiene Data'!D144)))</f>
        <v/>
      </c>
      <c r="DP150" s="271" t="str">
        <f ca="true">+IF(OFFSET('Hygiene Data'!$D$12,0,10*ROW('Hygiene Data'!D144))="","",OFFSET('Hygiene Data'!$D$12,0,10*ROW('Hygiene Data'!D144)))</f>
        <v/>
      </c>
      <c r="DQ150" s="271" t="str">
        <f ca="true">+IF(OFFSET('Hygiene Data'!$D$13,0,10*ROW('Hygiene Data'!D144))="","",OFFSET('Hygiene Data'!$D$13,0,10*ROW('Hygiene Data'!D144)))</f>
        <v/>
      </c>
      <c r="DR150" s="271" t="str">
        <f ca="true">+IF(OFFSET('Hygiene Data'!$E$11,0,10*ROW('Hygiene Data'!E144))="","",OFFSET('Hygiene Data'!$E$11,0,10*ROW('Hygiene Data'!E144)))</f>
        <v/>
      </c>
      <c r="DS150" s="271" t="str">
        <f ca="true">+IF(OFFSET('Hygiene Data'!$E$12,0,10*ROW('Hygiene Data'!E144))="","",OFFSET('Hygiene Data'!$E$12,0,10*ROW('Hygiene Data'!E144)))</f>
        <v/>
      </c>
      <c r="DT150" s="271" t="str">
        <f ca="true">+IF(OFFSET('Hygiene Data'!$E$13,0,10*ROW('Hygiene Data'!E144))="","",OFFSET('Hygiene Data'!$E$13,0,10*ROW('Hygiene Data'!E144)))</f>
        <v/>
      </c>
      <c r="DU150" s="271" t="str">
        <f ca="true">+IF(OFFSET('Hygiene Data'!$F$11,0,10*ROW('Hygiene Data'!F144))="","",OFFSET('Hygiene Data'!$F$11,0,10*ROW('Hygiene Data'!F144)))</f>
        <v/>
      </c>
      <c r="DV150" s="271" t="str">
        <f ca="true">+IF(OFFSET('Hygiene Data'!$F$12,0,10*ROW('Hygiene Data'!F144))="","",OFFSET('Hygiene Data'!$F$12,0,10*ROW('Hygiene Data'!F144)))</f>
        <v/>
      </c>
      <c r="DW150" s="271" t="str">
        <f ca="true">+IF(OFFSET('Hygiene Data'!$F$13,0,10*ROW('Hygiene Data'!F144))="","",OFFSET('Hygiene Data'!$F$13,0,10*ROW('Hygiene Data'!F144)))</f>
        <v/>
      </c>
      <c r="DX150" s="271" t="str">
        <f ca="true">+IF(OFFSET('Hygiene Data'!$G$11,0,10*ROW('Hygiene Data'!G144))="","",OFFSET('Hygiene Data'!$G$11,0,10*ROW('Hygiene Data'!G144)))</f>
        <v/>
      </c>
      <c r="DY150" s="271" t="str">
        <f ca="true">+IF(OFFSET('Hygiene Data'!$G$12,0,10*ROW('Hygiene Data'!G144))="","",OFFSET('Hygiene Data'!$G$12,0,10*ROW('Hygiene Data'!G144)))</f>
        <v/>
      </c>
      <c r="DZ150" s="271" t="str">
        <f ca="true">+IF(OFFSET('Hygiene Data'!$G$13,0,10*ROW('Hygiene Data'!G144))="","",OFFSET('Hygiene Data'!$G$13,0,10*ROW('Hygiene Data'!G144)))</f>
        <v/>
      </c>
      <c r="EA150" s="271" t="str">
        <f ca="true">+IF(OFFSET('Hygiene Data'!$H$11,0,10*ROW('Hygiene Data'!H144))="","",OFFSET('Hygiene Data'!$H$11,0,10*ROW('Hygiene Data'!H144)))</f>
        <v/>
      </c>
      <c r="EB150" s="271" t="str">
        <f ca="true">+IF(OFFSET('Hygiene Data'!$H$12,0,10*ROW('Hygiene Data'!H144))="","",OFFSET('Hygiene Data'!$H$12,0,10*ROW('Hygiene Data'!H144)))</f>
        <v/>
      </c>
      <c r="EC150" s="271" t="str">
        <f ca="true">+IF(OFFSET('Hygiene Data'!$H$13,0,10*ROW('Hygiene Data'!H144))="","",OFFSET('Hygiene Data'!$H$13,0,10*ROW('Hygiene Data'!H144)))</f>
        <v/>
      </c>
      <c r="ED150" s="271" t="str">
        <f ca="true">+IF(OFFSET('Hygiene Data'!$I$11,0,10*ROW('Hygiene Data'!I144))="","",OFFSET('Hygiene Data'!$I$11,0,10*ROW('Hygiene Data'!I144)))</f>
        <v/>
      </c>
      <c r="EE150" s="271" t="str">
        <f ca="true">+IF(OFFSET('Hygiene Data'!$I$12,0,10*ROW('Hygiene Data'!I144))="","",OFFSET('Hygiene Data'!$I$12,0,10*ROW('Hygiene Data'!I144)))</f>
        <v/>
      </c>
      <c r="EF150" s="271" t="str">
        <f ca="true">+IF(OFFSET('Hygiene Data'!$I$13,0,10*ROW('Hygiene Data'!I144))="","",OFFSET('Hygiene Data'!$I$13,0,10*ROW('Hygiene Data'!I144)))</f>
        <v/>
      </c>
    </row>
    <row xmlns:x14ac="http://schemas.microsoft.com/office/spreadsheetml/2009/9/ac" r="151" x14ac:dyDescent="0.2">
      <c r="A151" s="35" t="str">
        <f ca="true">+IF(OFFSET('Water Data'!$B$2,0,10*ROW('Water Data'!E145))="","",OFFSET('Water Data'!$B$2,0,10*ROW('Water Data'!E145)))</f>
        <v/>
      </c>
      <c r="B151" s="35" t="str">
        <f ca="true">+IF(OFFSET('Water Data'!$C$2,0,10*ROW('Water Data'!F145))="","",OFFSET('Water Data'!$C$2,0,10*ROW('Water Data'!F145)))</f>
        <v/>
      </c>
      <c r="C151" s="327" t="str">
        <f t="shared" ca="true" si="2"/>
        <v/>
      </c>
      <c r="D151" s="91"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1"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1"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1"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1"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1"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1"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1"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1"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1"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1"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1"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1"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1"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1"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1"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1"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1"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2"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2"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2"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2"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2"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2"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2"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2"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2"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2"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2"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2"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2"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2"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2"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2"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2"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2"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2"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2"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2"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2"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2"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2"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2"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2"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2"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2"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2"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2"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3"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3"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3"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3"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3"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3"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3"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3"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3"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3"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3"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3"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3"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3"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3"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3"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3"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3"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1"/>
      <c r="BS151" s="271" t="str">
        <f ca="true">+IF(OFFSET('Water Data'!$D$27,0,10*ROW('Water Data'!D145))="","",OFFSET('Water Data'!$D$27,0,10*ROW('Water Data'!D145)))</f>
        <v/>
      </c>
      <c r="BT151" s="271" t="str">
        <f ca="true">+IF(OFFSET('Water Data'!$D$28,0,10*ROW('Water Data'!D145))="","",OFFSET('Water Data'!$D$28,0,10*ROW('Water Data'!D145)))</f>
        <v/>
      </c>
      <c r="BU151" s="271" t="str">
        <f ca="true">+IF(OFFSET('Water Data'!$D$29,0,10*ROW('Water Data'!D145))="","",OFFSET('Water Data'!$D$29,0,10*ROW('Water Data'!D145)))</f>
        <v/>
      </c>
      <c r="BV151" s="271" t="str">
        <f ca="true">+IF(OFFSET('Water Data'!$E$27,0,10*ROW('Water Data'!E145))="","",OFFSET('Water Data'!$E$27,0,10*ROW('Water Data'!E145)))</f>
        <v/>
      </c>
      <c r="BW151" s="271" t="str">
        <f ca="true">+IF(OFFSET('Water Data'!$E$28,0,10*ROW('Water Data'!E145))="","",OFFSET('Water Data'!$E$28,0,10*ROW('Water Data'!E145)))</f>
        <v/>
      </c>
      <c r="BX151" s="271" t="str">
        <f ca="true">+IF(OFFSET('Water Data'!$E$29,0,10*ROW('Water Data'!E145))="","",OFFSET('Water Data'!$E$29,0,10*ROW('Water Data'!E145)))</f>
        <v/>
      </c>
      <c r="BY151" s="271" t="str">
        <f ca="true">+IF(OFFSET('Water Data'!$F$27,0,10*ROW('Water Data'!F145))="","",OFFSET('Water Data'!$F$27,0,10*ROW('Water Data'!F145)))</f>
        <v/>
      </c>
      <c r="BZ151" s="271" t="str">
        <f ca="true">+IF(OFFSET('Water Data'!$F$28,0,10*ROW('Water Data'!F145))="","",OFFSET('Water Data'!$F$28,0,10*ROW('Water Data'!F145)))</f>
        <v/>
      </c>
      <c r="CA151" s="271" t="str">
        <f ca="true">+IF(OFFSET('Water Data'!$F$29,0,10*ROW('Water Data'!F145))="","",OFFSET('Water Data'!$F$29,0,10*ROW('Water Data'!F145)))</f>
        <v/>
      </c>
      <c r="CB151" s="271" t="str">
        <f ca="true">+IF(OFFSET('Water Data'!$G$27,0,10*ROW('Water Data'!G145))="","",OFFSET('Water Data'!$G$27,0,10*ROW('Water Data'!G145)))</f>
        <v/>
      </c>
      <c r="CC151" s="271" t="str">
        <f ca="true">+IF(OFFSET('Water Data'!$G$28,0,10*ROW('Water Data'!G145))="","",OFFSET('Water Data'!$G$28,0,10*ROW('Water Data'!G145)))</f>
        <v/>
      </c>
      <c r="CD151" s="271" t="str">
        <f ca="true">+IF(OFFSET('Water Data'!$G$29,0,10*ROW('Water Data'!G145))="","",OFFSET('Water Data'!$G$29,0,10*ROW('Water Data'!G145)))</f>
        <v/>
      </c>
      <c r="CE151" s="271" t="str">
        <f ca="true">+IF(OFFSET('Water Data'!$H$27,0,10*ROW('Water Data'!H145))="","",OFFSET('Water Data'!$H$27,0,10*ROW('Water Data'!H145)))</f>
        <v/>
      </c>
      <c r="CF151" s="271" t="str">
        <f ca="true">+IF(OFFSET('Water Data'!$H$28,0,10*ROW('Water Data'!H145))="","",OFFSET('Water Data'!$H$28,0,10*ROW('Water Data'!H145)))</f>
        <v/>
      </c>
      <c r="CG151" s="271" t="str">
        <f ca="true">+IF(OFFSET('Water Data'!$H$29,0,10*ROW('Water Data'!H145))="","",OFFSET('Water Data'!$H$29,0,10*ROW('Water Data'!H145)))</f>
        <v/>
      </c>
      <c r="CH151" s="271" t="str">
        <f ca="true">+IF(OFFSET('Water Data'!$I$27,0,10*ROW('Water Data'!I145))="","",OFFSET('Water Data'!$I$27,0,10*ROW('Water Data'!I145)))</f>
        <v/>
      </c>
      <c r="CI151" s="271" t="str">
        <f ca="true">+IF(OFFSET('Water Data'!$I$28,0,10*ROW('Water Data'!I145))="","",OFFSET('Water Data'!$I$28,0,10*ROW('Water Data'!I145)))</f>
        <v/>
      </c>
      <c r="CJ151" s="271" t="str">
        <f ca="true">+IF(OFFSET('Water Data'!$I$29,0,10*ROW('Water Data'!I145))="","",OFFSET('Water Data'!$I$29,0,10*ROW('Water Data'!I145)))</f>
        <v/>
      </c>
      <c r="CK151" s="271" t="str">
        <f ca="true">+IF(OFFSET('Sanitation Data'!$D$28,0,10*ROW('Sanitation Data'!D145))="","",OFFSET('Sanitation Data'!$D$28,0,10*ROW('Sanitation Data'!D145)))</f>
        <v/>
      </c>
      <c r="CL151" s="271" t="str">
        <f ca="true">+IF(OFFSET('Sanitation Data'!$D$29,0,10*ROW('Sanitation Data'!D145))="","",OFFSET('Sanitation Data'!$D$29,0,10*ROW('Sanitation Data'!D145)))</f>
        <v/>
      </c>
      <c r="CM151" s="271" t="str">
        <f ca="true">+IF(OFFSET('Sanitation Data'!$D$30,0,10*ROW('Sanitation Data'!D145))="","",OFFSET('Sanitation Data'!$D$30,0,10*ROW('Sanitation Data'!D145)))</f>
        <v/>
      </c>
      <c r="CN151" s="271" t="str">
        <f ca="true">+IF(OFFSET('Sanitation Data'!$D$31,0,10*ROW('Sanitation Data'!D145))="","",OFFSET('Sanitation Data'!$D$31,0,10*ROW('Sanitation Data'!D145)))</f>
        <v/>
      </c>
      <c r="CO151" s="271" t="str">
        <f ca="true">+IF(OFFSET('Sanitation Data'!$D$32,0,10*ROW('Sanitation Data'!D145))="","",OFFSET('Sanitation Data'!$D$32,0,10*ROW('Sanitation Data'!D145)))</f>
        <v/>
      </c>
      <c r="CP151" s="271" t="str">
        <f ca="true">+IF(OFFSET('Sanitation Data'!$E$28,0,10*ROW('Sanitation Data'!E145))="","",OFFSET('Sanitation Data'!$E$28,0,10*ROW('Sanitation Data'!E145)))</f>
        <v/>
      </c>
      <c r="CQ151" s="271" t="str">
        <f ca="true">+IF(OFFSET('Sanitation Data'!$E$29,0,10*ROW('Sanitation Data'!E145))="","",OFFSET('Sanitation Data'!$E$29,0,10*ROW('Sanitation Data'!E145)))</f>
        <v/>
      </c>
      <c r="CR151" s="271" t="str">
        <f ca="true">+IF(OFFSET('Sanitation Data'!$E$30,0,10*ROW('Sanitation Data'!E145))="","",OFFSET('Sanitation Data'!$E$30,0,10*ROW('Sanitation Data'!E145)))</f>
        <v/>
      </c>
      <c r="CS151" s="271" t="str">
        <f ca="true">+IF(OFFSET('Sanitation Data'!$E$31,0,10*ROW('Sanitation Data'!E145))="","",OFFSET('Sanitation Data'!$E$31,0,10*ROW('Sanitation Data'!E145)))</f>
        <v/>
      </c>
      <c r="CT151" s="271" t="str">
        <f ca="true">+IF(OFFSET('Sanitation Data'!$E$32,0,10*ROW('Sanitation Data'!E145))="","",OFFSET('Sanitation Data'!$E$32,0,10*ROW('Sanitation Data'!E145)))</f>
        <v/>
      </c>
      <c r="CU151" s="271" t="str">
        <f ca="true">+IF(OFFSET('Sanitation Data'!$F$28,0,10*ROW('Sanitation Data'!F145))="","",OFFSET('Sanitation Data'!$F$28,0,10*ROW('Sanitation Data'!F145)))</f>
        <v/>
      </c>
      <c r="CV151" s="271" t="str">
        <f ca="true">+IF(OFFSET('Sanitation Data'!$F$29,0,10*ROW('Sanitation Data'!F145))="","",OFFSET('Sanitation Data'!$F$29,0,10*ROW('Sanitation Data'!F145)))</f>
        <v/>
      </c>
      <c r="CW151" s="271" t="str">
        <f ca="true">+IF(OFFSET('Sanitation Data'!$F$30,0,10*ROW('Sanitation Data'!F145))="","",OFFSET('Sanitation Data'!$F$30,0,10*ROW('Sanitation Data'!F145)))</f>
        <v/>
      </c>
      <c r="CX151" s="271" t="str">
        <f ca="true">+IF(OFFSET('Sanitation Data'!$F$31,0,10*ROW('Sanitation Data'!F145))="","",OFFSET('Sanitation Data'!$F$31,0,10*ROW('Sanitation Data'!F145)))</f>
        <v/>
      </c>
      <c r="CY151" s="271" t="str">
        <f ca="true">+IF(OFFSET('Sanitation Data'!$F$32,0,10*ROW('Sanitation Data'!F145))="","",OFFSET('Sanitation Data'!$F$32,0,10*ROW('Sanitation Data'!F145)))</f>
        <v/>
      </c>
      <c r="CZ151" s="271" t="str">
        <f ca="true">+IF(OFFSET('Sanitation Data'!$G$28,0,10*ROW('Sanitation Data'!G145))="","",OFFSET('Sanitation Data'!$G$28,0,10*ROW('Sanitation Data'!G145)))</f>
        <v/>
      </c>
      <c r="DA151" s="271" t="str">
        <f ca="true">+IF(OFFSET('Sanitation Data'!$G$29,0,10*ROW('Sanitation Data'!G145))="","",OFFSET('Sanitation Data'!$G$29,0,10*ROW('Sanitation Data'!G145)))</f>
        <v/>
      </c>
      <c r="DB151" s="271" t="str">
        <f ca="true">+IF(OFFSET('Sanitation Data'!$G$30,0,10*ROW('Sanitation Data'!G145))="","",OFFSET('Sanitation Data'!$G$30,0,10*ROW('Sanitation Data'!G145)))</f>
        <v/>
      </c>
      <c r="DC151" s="271" t="str">
        <f ca="true">+IF(OFFSET('Sanitation Data'!$G$31,0,10*ROW('Sanitation Data'!G145))="","",OFFSET('Sanitation Data'!$G$31,0,10*ROW('Sanitation Data'!G145)))</f>
        <v/>
      </c>
      <c r="DD151" s="271" t="str">
        <f ca="true">+IF(OFFSET('Sanitation Data'!$G$32,0,10*ROW('Sanitation Data'!G145))="","",OFFSET('Sanitation Data'!$G$32,0,10*ROW('Sanitation Data'!G145)))</f>
        <v/>
      </c>
      <c r="DE151" s="271" t="str">
        <f ca="true">+IF(OFFSET('Sanitation Data'!$H$28,0,10*ROW('Sanitation Data'!H145))="","",OFFSET('Sanitation Data'!$H$28,0,10*ROW('Sanitation Data'!H145)))</f>
        <v/>
      </c>
      <c r="DF151" s="271" t="str">
        <f ca="true">+IF(OFFSET('Sanitation Data'!$H$29,0,10*ROW('Sanitation Data'!H145))="","",OFFSET('Sanitation Data'!$H$29,0,10*ROW('Sanitation Data'!H145)))</f>
        <v/>
      </c>
      <c r="DG151" s="271" t="str">
        <f ca="true">+IF(OFFSET('Sanitation Data'!$H$30,0,10*ROW('Sanitation Data'!H145))="","",OFFSET('Sanitation Data'!$H$30,0,10*ROW('Sanitation Data'!H145)))</f>
        <v/>
      </c>
      <c r="DH151" s="271" t="str">
        <f ca="true">+IF(OFFSET('Sanitation Data'!$H$31,0,10*ROW('Sanitation Data'!H145))="","",OFFSET('Sanitation Data'!$H$31,0,10*ROW('Sanitation Data'!H145)))</f>
        <v/>
      </c>
      <c r="DI151" s="271" t="str">
        <f ca="true">+IF(OFFSET('Sanitation Data'!$H$32,0,10*ROW('Sanitation Data'!H145))="","",OFFSET('Sanitation Data'!$H$32,0,10*ROW('Sanitation Data'!H145)))</f>
        <v/>
      </c>
      <c r="DJ151" s="271" t="str">
        <f ca="true">+IF(OFFSET('Sanitation Data'!$I$28,0,10*ROW('Sanitation Data'!I145))="","",OFFSET('Sanitation Data'!$I$28,0,10*ROW('Sanitation Data'!I145)))</f>
        <v/>
      </c>
      <c r="DK151" s="271" t="str">
        <f ca="true">+IF(OFFSET('Sanitation Data'!$I$29,0,10*ROW('Sanitation Data'!I145))="","",OFFSET('Sanitation Data'!$I$29,0,10*ROW('Sanitation Data'!I145)))</f>
        <v/>
      </c>
      <c r="DL151" s="271" t="str">
        <f ca="true">+IF(OFFSET('Sanitation Data'!$I$30,0,10*ROW('Sanitation Data'!I145))="","",OFFSET('Sanitation Data'!$I$30,0,10*ROW('Sanitation Data'!I145)))</f>
        <v/>
      </c>
      <c r="DM151" s="271" t="str">
        <f ca="true">+IF(OFFSET('Sanitation Data'!$I$31,0,10*ROW('Sanitation Data'!I145))="","",OFFSET('Sanitation Data'!$I$31,0,10*ROW('Sanitation Data'!I145)))</f>
        <v/>
      </c>
      <c r="DN151" s="271" t="str">
        <f ca="true">+IF(OFFSET('Sanitation Data'!$I$32,0,10*ROW('Sanitation Data'!I145))="","",OFFSET('Sanitation Data'!$I$32,0,10*ROW('Sanitation Data'!I145)))</f>
        <v/>
      </c>
      <c r="DO151" s="271" t="str">
        <f ca="true">+IF(OFFSET('Hygiene Data'!$D$11,0,10*ROW('Hygiene Data'!D145))="","",OFFSET('Hygiene Data'!$D$11,0,10*ROW('Hygiene Data'!D145)))</f>
        <v/>
      </c>
      <c r="DP151" s="271" t="str">
        <f ca="true">+IF(OFFSET('Hygiene Data'!$D$12,0,10*ROW('Hygiene Data'!D145))="","",OFFSET('Hygiene Data'!$D$12,0,10*ROW('Hygiene Data'!D145)))</f>
        <v/>
      </c>
      <c r="DQ151" s="271" t="str">
        <f ca="true">+IF(OFFSET('Hygiene Data'!$D$13,0,10*ROW('Hygiene Data'!D145))="","",OFFSET('Hygiene Data'!$D$13,0,10*ROW('Hygiene Data'!D145)))</f>
        <v/>
      </c>
      <c r="DR151" s="271" t="str">
        <f ca="true">+IF(OFFSET('Hygiene Data'!$E$11,0,10*ROW('Hygiene Data'!E145))="","",OFFSET('Hygiene Data'!$E$11,0,10*ROW('Hygiene Data'!E145)))</f>
        <v/>
      </c>
      <c r="DS151" s="271" t="str">
        <f ca="true">+IF(OFFSET('Hygiene Data'!$E$12,0,10*ROW('Hygiene Data'!E145))="","",OFFSET('Hygiene Data'!$E$12,0,10*ROW('Hygiene Data'!E145)))</f>
        <v/>
      </c>
      <c r="DT151" s="271" t="str">
        <f ca="true">+IF(OFFSET('Hygiene Data'!$E$13,0,10*ROW('Hygiene Data'!E145))="","",OFFSET('Hygiene Data'!$E$13,0,10*ROW('Hygiene Data'!E145)))</f>
        <v/>
      </c>
      <c r="DU151" s="271" t="str">
        <f ca="true">+IF(OFFSET('Hygiene Data'!$F$11,0,10*ROW('Hygiene Data'!F145))="","",OFFSET('Hygiene Data'!$F$11,0,10*ROW('Hygiene Data'!F145)))</f>
        <v/>
      </c>
      <c r="DV151" s="271" t="str">
        <f ca="true">+IF(OFFSET('Hygiene Data'!$F$12,0,10*ROW('Hygiene Data'!F145))="","",OFFSET('Hygiene Data'!$F$12,0,10*ROW('Hygiene Data'!F145)))</f>
        <v/>
      </c>
      <c r="DW151" s="271" t="str">
        <f ca="true">+IF(OFFSET('Hygiene Data'!$F$13,0,10*ROW('Hygiene Data'!F145))="","",OFFSET('Hygiene Data'!$F$13,0,10*ROW('Hygiene Data'!F145)))</f>
        <v/>
      </c>
      <c r="DX151" s="271" t="str">
        <f ca="true">+IF(OFFSET('Hygiene Data'!$G$11,0,10*ROW('Hygiene Data'!G145))="","",OFFSET('Hygiene Data'!$G$11,0,10*ROW('Hygiene Data'!G145)))</f>
        <v/>
      </c>
      <c r="DY151" s="271" t="str">
        <f ca="true">+IF(OFFSET('Hygiene Data'!$G$12,0,10*ROW('Hygiene Data'!G145))="","",OFFSET('Hygiene Data'!$G$12,0,10*ROW('Hygiene Data'!G145)))</f>
        <v/>
      </c>
      <c r="DZ151" s="271" t="str">
        <f ca="true">+IF(OFFSET('Hygiene Data'!$G$13,0,10*ROW('Hygiene Data'!G145))="","",OFFSET('Hygiene Data'!$G$13,0,10*ROW('Hygiene Data'!G145)))</f>
        <v/>
      </c>
      <c r="EA151" s="271" t="str">
        <f ca="true">+IF(OFFSET('Hygiene Data'!$H$11,0,10*ROW('Hygiene Data'!H145))="","",OFFSET('Hygiene Data'!$H$11,0,10*ROW('Hygiene Data'!H145)))</f>
        <v/>
      </c>
      <c r="EB151" s="271" t="str">
        <f ca="true">+IF(OFFSET('Hygiene Data'!$H$12,0,10*ROW('Hygiene Data'!H145))="","",OFFSET('Hygiene Data'!$H$12,0,10*ROW('Hygiene Data'!H145)))</f>
        <v/>
      </c>
      <c r="EC151" s="271" t="str">
        <f ca="true">+IF(OFFSET('Hygiene Data'!$H$13,0,10*ROW('Hygiene Data'!H145))="","",OFFSET('Hygiene Data'!$H$13,0,10*ROW('Hygiene Data'!H145)))</f>
        <v/>
      </c>
      <c r="ED151" s="271" t="str">
        <f ca="true">+IF(OFFSET('Hygiene Data'!$I$11,0,10*ROW('Hygiene Data'!I145))="","",OFFSET('Hygiene Data'!$I$11,0,10*ROW('Hygiene Data'!I145)))</f>
        <v/>
      </c>
      <c r="EE151" s="271" t="str">
        <f ca="true">+IF(OFFSET('Hygiene Data'!$I$12,0,10*ROW('Hygiene Data'!I145))="","",OFFSET('Hygiene Data'!$I$12,0,10*ROW('Hygiene Data'!I145)))</f>
        <v/>
      </c>
      <c r="EF151" s="271" t="str">
        <f ca="true">+IF(OFFSET('Hygiene Data'!$I$13,0,10*ROW('Hygiene Data'!I145))="","",OFFSET('Hygiene Data'!$I$13,0,10*ROW('Hygiene Data'!I145)))</f>
        <v/>
      </c>
    </row>
    <row xmlns:x14ac="http://schemas.microsoft.com/office/spreadsheetml/2009/9/ac" r="152" x14ac:dyDescent="0.2">
      <c r="A152" s="35" t="str">
        <f ca="true">+IF(OFFSET('Water Data'!$B$2,0,10*ROW('Water Data'!E146))="","",OFFSET('Water Data'!$B$2,0,10*ROW('Water Data'!E146)))</f>
        <v/>
      </c>
      <c r="B152" s="35" t="str">
        <f ca="true">+IF(OFFSET('Water Data'!$C$2,0,10*ROW('Water Data'!F146))="","",OFFSET('Water Data'!$C$2,0,10*ROW('Water Data'!F146)))</f>
        <v/>
      </c>
      <c r="C152" s="327" t="str">
        <f t="shared" ca="true" si="2"/>
        <v/>
      </c>
      <c r="D152" s="91"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1"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1"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1"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1"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1"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1"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1"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1"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1"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1"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1"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1"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1"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1"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1"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1"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1"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2"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2"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2"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2"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2"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2"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2"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2"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2"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2"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2"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2"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2"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2"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2"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2"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2"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2"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2"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2"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2"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2"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2"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2"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2"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2"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2"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2"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2"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2"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3"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3"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3"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3"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3"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3"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3"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3"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3"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3"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3"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3"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3"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3"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3"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3"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3"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3"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1"/>
      <c r="BS152" s="271" t="str">
        <f ca="true">+IF(OFFSET('Water Data'!$D$27,0,10*ROW('Water Data'!D146))="","",OFFSET('Water Data'!$D$27,0,10*ROW('Water Data'!D146)))</f>
        <v/>
      </c>
      <c r="BT152" s="271" t="str">
        <f ca="true">+IF(OFFSET('Water Data'!$D$28,0,10*ROW('Water Data'!D146))="","",OFFSET('Water Data'!$D$28,0,10*ROW('Water Data'!D146)))</f>
        <v/>
      </c>
      <c r="BU152" s="271" t="str">
        <f ca="true">+IF(OFFSET('Water Data'!$D$29,0,10*ROW('Water Data'!D146))="","",OFFSET('Water Data'!$D$29,0,10*ROW('Water Data'!D146)))</f>
        <v/>
      </c>
      <c r="BV152" s="271" t="str">
        <f ca="true">+IF(OFFSET('Water Data'!$E$27,0,10*ROW('Water Data'!E146))="","",OFFSET('Water Data'!$E$27,0,10*ROW('Water Data'!E146)))</f>
        <v/>
      </c>
      <c r="BW152" s="271" t="str">
        <f ca="true">+IF(OFFSET('Water Data'!$E$28,0,10*ROW('Water Data'!E146))="","",OFFSET('Water Data'!$E$28,0,10*ROW('Water Data'!E146)))</f>
        <v/>
      </c>
      <c r="BX152" s="271" t="str">
        <f ca="true">+IF(OFFSET('Water Data'!$E$29,0,10*ROW('Water Data'!E146))="","",OFFSET('Water Data'!$E$29,0,10*ROW('Water Data'!E146)))</f>
        <v/>
      </c>
      <c r="BY152" s="271" t="str">
        <f ca="true">+IF(OFFSET('Water Data'!$F$27,0,10*ROW('Water Data'!F146))="","",OFFSET('Water Data'!$F$27,0,10*ROW('Water Data'!F146)))</f>
        <v/>
      </c>
      <c r="BZ152" s="271" t="str">
        <f ca="true">+IF(OFFSET('Water Data'!$F$28,0,10*ROW('Water Data'!F146))="","",OFFSET('Water Data'!$F$28,0,10*ROW('Water Data'!F146)))</f>
        <v/>
      </c>
      <c r="CA152" s="271" t="str">
        <f ca="true">+IF(OFFSET('Water Data'!$F$29,0,10*ROW('Water Data'!F146))="","",OFFSET('Water Data'!$F$29,0,10*ROW('Water Data'!F146)))</f>
        <v/>
      </c>
      <c r="CB152" s="271" t="str">
        <f ca="true">+IF(OFFSET('Water Data'!$G$27,0,10*ROW('Water Data'!G146))="","",OFFSET('Water Data'!$G$27,0,10*ROW('Water Data'!G146)))</f>
        <v/>
      </c>
      <c r="CC152" s="271" t="str">
        <f ca="true">+IF(OFFSET('Water Data'!$G$28,0,10*ROW('Water Data'!G146))="","",OFFSET('Water Data'!$G$28,0,10*ROW('Water Data'!G146)))</f>
        <v/>
      </c>
      <c r="CD152" s="271" t="str">
        <f ca="true">+IF(OFFSET('Water Data'!$G$29,0,10*ROW('Water Data'!G146))="","",OFFSET('Water Data'!$G$29,0,10*ROW('Water Data'!G146)))</f>
        <v/>
      </c>
      <c r="CE152" s="271" t="str">
        <f ca="true">+IF(OFFSET('Water Data'!$H$27,0,10*ROW('Water Data'!H146))="","",OFFSET('Water Data'!$H$27,0,10*ROW('Water Data'!H146)))</f>
        <v/>
      </c>
      <c r="CF152" s="271" t="str">
        <f ca="true">+IF(OFFSET('Water Data'!$H$28,0,10*ROW('Water Data'!H146))="","",OFFSET('Water Data'!$H$28,0,10*ROW('Water Data'!H146)))</f>
        <v/>
      </c>
      <c r="CG152" s="271" t="str">
        <f ca="true">+IF(OFFSET('Water Data'!$H$29,0,10*ROW('Water Data'!H146))="","",OFFSET('Water Data'!$H$29,0,10*ROW('Water Data'!H146)))</f>
        <v/>
      </c>
      <c r="CH152" s="271" t="str">
        <f ca="true">+IF(OFFSET('Water Data'!$I$27,0,10*ROW('Water Data'!I146))="","",OFFSET('Water Data'!$I$27,0,10*ROW('Water Data'!I146)))</f>
        <v/>
      </c>
      <c r="CI152" s="271" t="str">
        <f ca="true">+IF(OFFSET('Water Data'!$I$28,0,10*ROW('Water Data'!I146))="","",OFFSET('Water Data'!$I$28,0,10*ROW('Water Data'!I146)))</f>
        <v/>
      </c>
      <c r="CJ152" s="271" t="str">
        <f ca="true">+IF(OFFSET('Water Data'!$I$29,0,10*ROW('Water Data'!I146))="","",OFFSET('Water Data'!$I$29,0,10*ROW('Water Data'!I146)))</f>
        <v/>
      </c>
      <c r="CK152" s="271" t="str">
        <f ca="true">+IF(OFFSET('Sanitation Data'!$D$28,0,10*ROW('Sanitation Data'!D146))="","",OFFSET('Sanitation Data'!$D$28,0,10*ROW('Sanitation Data'!D146)))</f>
        <v/>
      </c>
      <c r="CL152" s="271" t="str">
        <f ca="true">+IF(OFFSET('Sanitation Data'!$D$29,0,10*ROW('Sanitation Data'!D146))="","",OFFSET('Sanitation Data'!$D$29,0,10*ROW('Sanitation Data'!D146)))</f>
        <v/>
      </c>
      <c r="CM152" s="271" t="str">
        <f ca="true">+IF(OFFSET('Sanitation Data'!$D$30,0,10*ROW('Sanitation Data'!D146))="","",OFFSET('Sanitation Data'!$D$30,0,10*ROW('Sanitation Data'!D146)))</f>
        <v/>
      </c>
      <c r="CN152" s="271" t="str">
        <f ca="true">+IF(OFFSET('Sanitation Data'!$D$31,0,10*ROW('Sanitation Data'!D146))="","",OFFSET('Sanitation Data'!$D$31,0,10*ROW('Sanitation Data'!D146)))</f>
        <v/>
      </c>
      <c r="CO152" s="271" t="str">
        <f ca="true">+IF(OFFSET('Sanitation Data'!$D$32,0,10*ROW('Sanitation Data'!D146))="","",OFFSET('Sanitation Data'!$D$32,0,10*ROW('Sanitation Data'!D146)))</f>
        <v/>
      </c>
      <c r="CP152" s="271" t="str">
        <f ca="true">+IF(OFFSET('Sanitation Data'!$E$28,0,10*ROW('Sanitation Data'!E146))="","",OFFSET('Sanitation Data'!$E$28,0,10*ROW('Sanitation Data'!E146)))</f>
        <v/>
      </c>
      <c r="CQ152" s="271" t="str">
        <f ca="true">+IF(OFFSET('Sanitation Data'!$E$29,0,10*ROW('Sanitation Data'!E146))="","",OFFSET('Sanitation Data'!$E$29,0,10*ROW('Sanitation Data'!E146)))</f>
        <v/>
      </c>
      <c r="CR152" s="271" t="str">
        <f ca="true">+IF(OFFSET('Sanitation Data'!$E$30,0,10*ROW('Sanitation Data'!E146))="","",OFFSET('Sanitation Data'!$E$30,0,10*ROW('Sanitation Data'!E146)))</f>
        <v/>
      </c>
      <c r="CS152" s="271" t="str">
        <f ca="true">+IF(OFFSET('Sanitation Data'!$E$31,0,10*ROW('Sanitation Data'!E146))="","",OFFSET('Sanitation Data'!$E$31,0,10*ROW('Sanitation Data'!E146)))</f>
        <v/>
      </c>
      <c r="CT152" s="271" t="str">
        <f ca="true">+IF(OFFSET('Sanitation Data'!$E$32,0,10*ROW('Sanitation Data'!E146))="","",OFFSET('Sanitation Data'!$E$32,0,10*ROW('Sanitation Data'!E146)))</f>
        <v/>
      </c>
      <c r="CU152" s="271" t="str">
        <f ca="true">+IF(OFFSET('Sanitation Data'!$F$28,0,10*ROW('Sanitation Data'!F146))="","",OFFSET('Sanitation Data'!$F$28,0,10*ROW('Sanitation Data'!F146)))</f>
        <v/>
      </c>
      <c r="CV152" s="271" t="str">
        <f ca="true">+IF(OFFSET('Sanitation Data'!$F$29,0,10*ROW('Sanitation Data'!F146))="","",OFFSET('Sanitation Data'!$F$29,0,10*ROW('Sanitation Data'!F146)))</f>
        <v/>
      </c>
      <c r="CW152" s="271" t="str">
        <f ca="true">+IF(OFFSET('Sanitation Data'!$F$30,0,10*ROW('Sanitation Data'!F146))="","",OFFSET('Sanitation Data'!$F$30,0,10*ROW('Sanitation Data'!F146)))</f>
        <v/>
      </c>
      <c r="CX152" s="271" t="str">
        <f ca="true">+IF(OFFSET('Sanitation Data'!$F$31,0,10*ROW('Sanitation Data'!F146))="","",OFFSET('Sanitation Data'!$F$31,0,10*ROW('Sanitation Data'!F146)))</f>
        <v/>
      </c>
      <c r="CY152" s="271" t="str">
        <f ca="true">+IF(OFFSET('Sanitation Data'!$F$32,0,10*ROW('Sanitation Data'!F146))="","",OFFSET('Sanitation Data'!$F$32,0,10*ROW('Sanitation Data'!F146)))</f>
        <v/>
      </c>
      <c r="CZ152" s="271" t="str">
        <f ca="true">+IF(OFFSET('Sanitation Data'!$G$28,0,10*ROW('Sanitation Data'!G146))="","",OFFSET('Sanitation Data'!$G$28,0,10*ROW('Sanitation Data'!G146)))</f>
        <v/>
      </c>
      <c r="DA152" s="271" t="str">
        <f ca="true">+IF(OFFSET('Sanitation Data'!$G$29,0,10*ROW('Sanitation Data'!G146))="","",OFFSET('Sanitation Data'!$G$29,0,10*ROW('Sanitation Data'!G146)))</f>
        <v/>
      </c>
      <c r="DB152" s="271" t="str">
        <f ca="true">+IF(OFFSET('Sanitation Data'!$G$30,0,10*ROW('Sanitation Data'!G146))="","",OFFSET('Sanitation Data'!$G$30,0,10*ROW('Sanitation Data'!G146)))</f>
        <v/>
      </c>
      <c r="DC152" s="271" t="str">
        <f ca="true">+IF(OFFSET('Sanitation Data'!$G$31,0,10*ROW('Sanitation Data'!G146))="","",OFFSET('Sanitation Data'!$G$31,0,10*ROW('Sanitation Data'!G146)))</f>
        <v/>
      </c>
      <c r="DD152" s="271" t="str">
        <f ca="true">+IF(OFFSET('Sanitation Data'!$G$32,0,10*ROW('Sanitation Data'!G146))="","",OFFSET('Sanitation Data'!$G$32,0,10*ROW('Sanitation Data'!G146)))</f>
        <v/>
      </c>
      <c r="DE152" s="271" t="str">
        <f ca="true">+IF(OFFSET('Sanitation Data'!$H$28,0,10*ROW('Sanitation Data'!H146))="","",OFFSET('Sanitation Data'!$H$28,0,10*ROW('Sanitation Data'!H146)))</f>
        <v/>
      </c>
      <c r="DF152" s="271" t="str">
        <f ca="true">+IF(OFFSET('Sanitation Data'!$H$29,0,10*ROW('Sanitation Data'!H146))="","",OFFSET('Sanitation Data'!$H$29,0,10*ROW('Sanitation Data'!H146)))</f>
        <v/>
      </c>
      <c r="DG152" s="271" t="str">
        <f ca="true">+IF(OFFSET('Sanitation Data'!$H$30,0,10*ROW('Sanitation Data'!H146))="","",OFFSET('Sanitation Data'!$H$30,0,10*ROW('Sanitation Data'!H146)))</f>
        <v/>
      </c>
      <c r="DH152" s="271" t="str">
        <f ca="true">+IF(OFFSET('Sanitation Data'!$H$31,0,10*ROW('Sanitation Data'!H146))="","",OFFSET('Sanitation Data'!$H$31,0,10*ROW('Sanitation Data'!H146)))</f>
        <v/>
      </c>
      <c r="DI152" s="271" t="str">
        <f ca="true">+IF(OFFSET('Sanitation Data'!$H$32,0,10*ROW('Sanitation Data'!H146))="","",OFFSET('Sanitation Data'!$H$32,0,10*ROW('Sanitation Data'!H146)))</f>
        <v/>
      </c>
      <c r="DJ152" s="271" t="str">
        <f ca="true">+IF(OFFSET('Sanitation Data'!$I$28,0,10*ROW('Sanitation Data'!I146))="","",OFFSET('Sanitation Data'!$I$28,0,10*ROW('Sanitation Data'!I146)))</f>
        <v/>
      </c>
      <c r="DK152" s="271" t="str">
        <f ca="true">+IF(OFFSET('Sanitation Data'!$I$29,0,10*ROW('Sanitation Data'!I146))="","",OFFSET('Sanitation Data'!$I$29,0,10*ROW('Sanitation Data'!I146)))</f>
        <v/>
      </c>
      <c r="DL152" s="271" t="str">
        <f ca="true">+IF(OFFSET('Sanitation Data'!$I$30,0,10*ROW('Sanitation Data'!I146))="","",OFFSET('Sanitation Data'!$I$30,0,10*ROW('Sanitation Data'!I146)))</f>
        <v/>
      </c>
      <c r="DM152" s="271" t="str">
        <f ca="true">+IF(OFFSET('Sanitation Data'!$I$31,0,10*ROW('Sanitation Data'!I146))="","",OFFSET('Sanitation Data'!$I$31,0,10*ROW('Sanitation Data'!I146)))</f>
        <v/>
      </c>
      <c r="DN152" s="271" t="str">
        <f ca="true">+IF(OFFSET('Sanitation Data'!$I$32,0,10*ROW('Sanitation Data'!I146))="","",OFFSET('Sanitation Data'!$I$32,0,10*ROW('Sanitation Data'!I146)))</f>
        <v/>
      </c>
      <c r="DO152" s="271" t="str">
        <f ca="true">+IF(OFFSET('Hygiene Data'!$D$11,0,10*ROW('Hygiene Data'!D146))="","",OFFSET('Hygiene Data'!$D$11,0,10*ROW('Hygiene Data'!D146)))</f>
        <v/>
      </c>
      <c r="DP152" s="271" t="str">
        <f ca="true">+IF(OFFSET('Hygiene Data'!$D$12,0,10*ROW('Hygiene Data'!D146))="","",OFFSET('Hygiene Data'!$D$12,0,10*ROW('Hygiene Data'!D146)))</f>
        <v/>
      </c>
      <c r="DQ152" s="271" t="str">
        <f ca="true">+IF(OFFSET('Hygiene Data'!$D$13,0,10*ROW('Hygiene Data'!D146))="","",OFFSET('Hygiene Data'!$D$13,0,10*ROW('Hygiene Data'!D146)))</f>
        <v/>
      </c>
      <c r="DR152" s="271" t="str">
        <f ca="true">+IF(OFFSET('Hygiene Data'!$E$11,0,10*ROW('Hygiene Data'!E146))="","",OFFSET('Hygiene Data'!$E$11,0,10*ROW('Hygiene Data'!E146)))</f>
        <v/>
      </c>
      <c r="DS152" s="271" t="str">
        <f ca="true">+IF(OFFSET('Hygiene Data'!$E$12,0,10*ROW('Hygiene Data'!E146))="","",OFFSET('Hygiene Data'!$E$12,0,10*ROW('Hygiene Data'!E146)))</f>
        <v/>
      </c>
      <c r="DT152" s="271" t="str">
        <f ca="true">+IF(OFFSET('Hygiene Data'!$E$13,0,10*ROW('Hygiene Data'!E146))="","",OFFSET('Hygiene Data'!$E$13,0,10*ROW('Hygiene Data'!E146)))</f>
        <v/>
      </c>
      <c r="DU152" s="271" t="str">
        <f ca="true">+IF(OFFSET('Hygiene Data'!$F$11,0,10*ROW('Hygiene Data'!F146))="","",OFFSET('Hygiene Data'!$F$11,0,10*ROW('Hygiene Data'!F146)))</f>
        <v/>
      </c>
      <c r="DV152" s="271" t="str">
        <f ca="true">+IF(OFFSET('Hygiene Data'!$F$12,0,10*ROW('Hygiene Data'!F146))="","",OFFSET('Hygiene Data'!$F$12,0,10*ROW('Hygiene Data'!F146)))</f>
        <v/>
      </c>
      <c r="DW152" s="271" t="str">
        <f ca="true">+IF(OFFSET('Hygiene Data'!$F$13,0,10*ROW('Hygiene Data'!F146))="","",OFFSET('Hygiene Data'!$F$13,0,10*ROW('Hygiene Data'!F146)))</f>
        <v/>
      </c>
      <c r="DX152" s="271" t="str">
        <f ca="true">+IF(OFFSET('Hygiene Data'!$G$11,0,10*ROW('Hygiene Data'!G146))="","",OFFSET('Hygiene Data'!$G$11,0,10*ROW('Hygiene Data'!G146)))</f>
        <v/>
      </c>
      <c r="DY152" s="271" t="str">
        <f ca="true">+IF(OFFSET('Hygiene Data'!$G$12,0,10*ROW('Hygiene Data'!G146))="","",OFFSET('Hygiene Data'!$G$12,0,10*ROW('Hygiene Data'!G146)))</f>
        <v/>
      </c>
      <c r="DZ152" s="271" t="str">
        <f ca="true">+IF(OFFSET('Hygiene Data'!$G$13,0,10*ROW('Hygiene Data'!G146))="","",OFFSET('Hygiene Data'!$G$13,0,10*ROW('Hygiene Data'!G146)))</f>
        <v/>
      </c>
      <c r="EA152" s="271" t="str">
        <f ca="true">+IF(OFFSET('Hygiene Data'!$H$11,0,10*ROW('Hygiene Data'!H146))="","",OFFSET('Hygiene Data'!$H$11,0,10*ROW('Hygiene Data'!H146)))</f>
        <v/>
      </c>
      <c r="EB152" s="271" t="str">
        <f ca="true">+IF(OFFSET('Hygiene Data'!$H$12,0,10*ROW('Hygiene Data'!H146))="","",OFFSET('Hygiene Data'!$H$12,0,10*ROW('Hygiene Data'!H146)))</f>
        <v/>
      </c>
      <c r="EC152" s="271" t="str">
        <f ca="true">+IF(OFFSET('Hygiene Data'!$H$13,0,10*ROW('Hygiene Data'!H146))="","",OFFSET('Hygiene Data'!$H$13,0,10*ROW('Hygiene Data'!H146)))</f>
        <v/>
      </c>
      <c r="ED152" s="271" t="str">
        <f ca="true">+IF(OFFSET('Hygiene Data'!$I$11,0,10*ROW('Hygiene Data'!I146))="","",OFFSET('Hygiene Data'!$I$11,0,10*ROW('Hygiene Data'!I146)))</f>
        <v/>
      </c>
      <c r="EE152" s="271" t="str">
        <f ca="true">+IF(OFFSET('Hygiene Data'!$I$12,0,10*ROW('Hygiene Data'!I146))="","",OFFSET('Hygiene Data'!$I$12,0,10*ROW('Hygiene Data'!I146)))</f>
        <v/>
      </c>
      <c r="EF152" s="271" t="str">
        <f ca="true">+IF(OFFSET('Hygiene Data'!$I$13,0,10*ROW('Hygiene Data'!I146))="","",OFFSET('Hygiene Data'!$I$13,0,10*ROW('Hygiene Data'!I146)))</f>
        <v/>
      </c>
    </row>
    <row xmlns:x14ac="http://schemas.microsoft.com/office/spreadsheetml/2009/9/ac" r="153" x14ac:dyDescent="0.2">
      <c r="A153" s="35" t="str">
        <f ca="true">+IF(OFFSET('Water Data'!$B$2,0,10*ROW('Water Data'!E147))="","",OFFSET('Water Data'!$B$2,0,10*ROW('Water Data'!E147)))</f>
        <v/>
      </c>
      <c r="B153" s="35" t="str">
        <f ca="true">+IF(OFFSET('Water Data'!$C$2,0,10*ROW('Water Data'!F147))="","",OFFSET('Water Data'!$C$2,0,10*ROW('Water Data'!F147)))</f>
        <v/>
      </c>
      <c r="C153" s="327" t="str">
        <f t="shared" ca="true" si="2"/>
        <v/>
      </c>
      <c r="D153" s="91"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1"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1"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1"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1"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1"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1"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1"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1"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1"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1"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1"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1"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1"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1"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1"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1"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1"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2"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2"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2"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2"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2"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2"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2"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2"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2"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2"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2"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2"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2"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2"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2"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2"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2"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2"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2"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2"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2"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2"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2"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2"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2"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2"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2"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2"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2"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2"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3"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3"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3"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3"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3"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3"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3"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3"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3"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3"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3"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3"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3"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3"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3"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3"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3"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3"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1"/>
      <c r="BS153" s="271" t="str">
        <f ca="true">+IF(OFFSET('Water Data'!$D$27,0,10*ROW('Water Data'!D147))="","",OFFSET('Water Data'!$D$27,0,10*ROW('Water Data'!D147)))</f>
        <v/>
      </c>
      <c r="BT153" s="271" t="str">
        <f ca="true">+IF(OFFSET('Water Data'!$D$28,0,10*ROW('Water Data'!D147))="","",OFFSET('Water Data'!$D$28,0,10*ROW('Water Data'!D147)))</f>
        <v/>
      </c>
      <c r="BU153" s="271" t="str">
        <f ca="true">+IF(OFFSET('Water Data'!$D$29,0,10*ROW('Water Data'!D147))="","",OFFSET('Water Data'!$D$29,0,10*ROW('Water Data'!D147)))</f>
        <v/>
      </c>
      <c r="BV153" s="271" t="str">
        <f ca="true">+IF(OFFSET('Water Data'!$E$27,0,10*ROW('Water Data'!E147))="","",OFFSET('Water Data'!$E$27,0,10*ROW('Water Data'!E147)))</f>
        <v/>
      </c>
      <c r="BW153" s="271" t="str">
        <f ca="true">+IF(OFFSET('Water Data'!$E$28,0,10*ROW('Water Data'!E147))="","",OFFSET('Water Data'!$E$28,0,10*ROW('Water Data'!E147)))</f>
        <v/>
      </c>
      <c r="BX153" s="271" t="str">
        <f ca="true">+IF(OFFSET('Water Data'!$E$29,0,10*ROW('Water Data'!E147))="","",OFFSET('Water Data'!$E$29,0,10*ROW('Water Data'!E147)))</f>
        <v/>
      </c>
      <c r="BY153" s="271" t="str">
        <f ca="true">+IF(OFFSET('Water Data'!$F$27,0,10*ROW('Water Data'!F147))="","",OFFSET('Water Data'!$F$27,0,10*ROW('Water Data'!F147)))</f>
        <v/>
      </c>
      <c r="BZ153" s="271" t="str">
        <f ca="true">+IF(OFFSET('Water Data'!$F$28,0,10*ROW('Water Data'!F147))="","",OFFSET('Water Data'!$F$28,0,10*ROW('Water Data'!F147)))</f>
        <v/>
      </c>
      <c r="CA153" s="271" t="str">
        <f ca="true">+IF(OFFSET('Water Data'!$F$29,0,10*ROW('Water Data'!F147))="","",OFFSET('Water Data'!$F$29,0,10*ROW('Water Data'!F147)))</f>
        <v/>
      </c>
      <c r="CB153" s="271" t="str">
        <f ca="true">+IF(OFFSET('Water Data'!$G$27,0,10*ROW('Water Data'!G147))="","",OFFSET('Water Data'!$G$27,0,10*ROW('Water Data'!G147)))</f>
        <v/>
      </c>
      <c r="CC153" s="271" t="str">
        <f ca="true">+IF(OFFSET('Water Data'!$G$28,0,10*ROW('Water Data'!G147))="","",OFFSET('Water Data'!$G$28,0,10*ROW('Water Data'!G147)))</f>
        <v/>
      </c>
      <c r="CD153" s="271" t="str">
        <f ca="true">+IF(OFFSET('Water Data'!$G$29,0,10*ROW('Water Data'!G147))="","",OFFSET('Water Data'!$G$29,0,10*ROW('Water Data'!G147)))</f>
        <v/>
      </c>
      <c r="CE153" s="271" t="str">
        <f ca="true">+IF(OFFSET('Water Data'!$H$27,0,10*ROW('Water Data'!H147))="","",OFFSET('Water Data'!$H$27,0,10*ROW('Water Data'!H147)))</f>
        <v/>
      </c>
      <c r="CF153" s="271" t="str">
        <f ca="true">+IF(OFFSET('Water Data'!$H$28,0,10*ROW('Water Data'!H147))="","",OFFSET('Water Data'!$H$28,0,10*ROW('Water Data'!H147)))</f>
        <v/>
      </c>
      <c r="CG153" s="271" t="str">
        <f ca="true">+IF(OFFSET('Water Data'!$H$29,0,10*ROW('Water Data'!H147))="","",OFFSET('Water Data'!$H$29,0,10*ROW('Water Data'!H147)))</f>
        <v/>
      </c>
      <c r="CH153" s="271" t="str">
        <f ca="true">+IF(OFFSET('Water Data'!$I$27,0,10*ROW('Water Data'!I147))="","",OFFSET('Water Data'!$I$27,0,10*ROW('Water Data'!I147)))</f>
        <v/>
      </c>
      <c r="CI153" s="271" t="str">
        <f ca="true">+IF(OFFSET('Water Data'!$I$28,0,10*ROW('Water Data'!I147))="","",OFFSET('Water Data'!$I$28,0,10*ROW('Water Data'!I147)))</f>
        <v/>
      </c>
      <c r="CJ153" s="271" t="str">
        <f ca="true">+IF(OFFSET('Water Data'!$I$29,0,10*ROW('Water Data'!I147))="","",OFFSET('Water Data'!$I$29,0,10*ROW('Water Data'!I147)))</f>
        <v/>
      </c>
      <c r="CK153" s="271" t="str">
        <f ca="true">+IF(OFFSET('Sanitation Data'!$D$28,0,10*ROW('Sanitation Data'!D147))="","",OFFSET('Sanitation Data'!$D$28,0,10*ROW('Sanitation Data'!D147)))</f>
        <v/>
      </c>
      <c r="CL153" s="271" t="str">
        <f ca="true">+IF(OFFSET('Sanitation Data'!$D$29,0,10*ROW('Sanitation Data'!D147))="","",OFFSET('Sanitation Data'!$D$29,0,10*ROW('Sanitation Data'!D147)))</f>
        <v/>
      </c>
      <c r="CM153" s="271" t="str">
        <f ca="true">+IF(OFFSET('Sanitation Data'!$D$30,0,10*ROW('Sanitation Data'!D147))="","",OFFSET('Sanitation Data'!$D$30,0,10*ROW('Sanitation Data'!D147)))</f>
        <v/>
      </c>
      <c r="CN153" s="271" t="str">
        <f ca="true">+IF(OFFSET('Sanitation Data'!$D$31,0,10*ROW('Sanitation Data'!D147))="","",OFFSET('Sanitation Data'!$D$31,0,10*ROW('Sanitation Data'!D147)))</f>
        <v/>
      </c>
      <c r="CO153" s="271" t="str">
        <f ca="true">+IF(OFFSET('Sanitation Data'!$D$32,0,10*ROW('Sanitation Data'!D147))="","",OFFSET('Sanitation Data'!$D$32,0,10*ROW('Sanitation Data'!D147)))</f>
        <v/>
      </c>
      <c r="CP153" s="271" t="str">
        <f ca="true">+IF(OFFSET('Sanitation Data'!$E$28,0,10*ROW('Sanitation Data'!E147))="","",OFFSET('Sanitation Data'!$E$28,0,10*ROW('Sanitation Data'!E147)))</f>
        <v/>
      </c>
      <c r="CQ153" s="271" t="str">
        <f ca="true">+IF(OFFSET('Sanitation Data'!$E$29,0,10*ROW('Sanitation Data'!E147))="","",OFFSET('Sanitation Data'!$E$29,0,10*ROW('Sanitation Data'!E147)))</f>
        <v/>
      </c>
      <c r="CR153" s="271" t="str">
        <f ca="true">+IF(OFFSET('Sanitation Data'!$E$30,0,10*ROW('Sanitation Data'!E147))="","",OFFSET('Sanitation Data'!$E$30,0,10*ROW('Sanitation Data'!E147)))</f>
        <v/>
      </c>
      <c r="CS153" s="271" t="str">
        <f ca="true">+IF(OFFSET('Sanitation Data'!$E$31,0,10*ROW('Sanitation Data'!E147))="","",OFFSET('Sanitation Data'!$E$31,0,10*ROW('Sanitation Data'!E147)))</f>
        <v/>
      </c>
      <c r="CT153" s="271" t="str">
        <f ca="true">+IF(OFFSET('Sanitation Data'!$E$32,0,10*ROW('Sanitation Data'!E147))="","",OFFSET('Sanitation Data'!$E$32,0,10*ROW('Sanitation Data'!E147)))</f>
        <v/>
      </c>
      <c r="CU153" s="271" t="str">
        <f ca="true">+IF(OFFSET('Sanitation Data'!$F$28,0,10*ROW('Sanitation Data'!F147))="","",OFFSET('Sanitation Data'!$F$28,0,10*ROW('Sanitation Data'!F147)))</f>
        <v/>
      </c>
      <c r="CV153" s="271" t="str">
        <f ca="true">+IF(OFFSET('Sanitation Data'!$F$29,0,10*ROW('Sanitation Data'!F147))="","",OFFSET('Sanitation Data'!$F$29,0,10*ROW('Sanitation Data'!F147)))</f>
        <v/>
      </c>
      <c r="CW153" s="271" t="str">
        <f ca="true">+IF(OFFSET('Sanitation Data'!$F$30,0,10*ROW('Sanitation Data'!F147))="","",OFFSET('Sanitation Data'!$F$30,0,10*ROW('Sanitation Data'!F147)))</f>
        <v/>
      </c>
      <c r="CX153" s="271" t="str">
        <f ca="true">+IF(OFFSET('Sanitation Data'!$F$31,0,10*ROW('Sanitation Data'!F147))="","",OFFSET('Sanitation Data'!$F$31,0,10*ROW('Sanitation Data'!F147)))</f>
        <v/>
      </c>
      <c r="CY153" s="271" t="str">
        <f ca="true">+IF(OFFSET('Sanitation Data'!$F$32,0,10*ROW('Sanitation Data'!F147))="","",OFFSET('Sanitation Data'!$F$32,0,10*ROW('Sanitation Data'!F147)))</f>
        <v/>
      </c>
      <c r="CZ153" s="271" t="str">
        <f ca="true">+IF(OFFSET('Sanitation Data'!$G$28,0,10*ROW('Sanitation Data'!G147))="","",OFFSET('Sanitation Data'!$G$28,0,10*ROW('Sanitation Data'!G147)))</f>
        <v/>
      </c>
      <c r="DA153" s="271" t="str">
        <f ca="true">+IF(OFFSET('Sanitation Data'!$G$29,0,10*ROW('Sanitation Data'!G147))="","",OFFSET('Sanitation Data'!$G$29,0,10*ROW('Sanitation Data'!G147)))</f>
        <v/>
      </c>
      <c r="DB153" s="271" t="str">
        <f ca="true">+IF(OFFSET('Sanitation Data'!$G$30,0,10*ROW('Sanitation Data'!G147))="","",OFFSET('Sanitation Data'!$G$30,0,10*ROW('Sanitation Data'!G147)))</f>
        <v/>
      </c>
      <c r="DC153" s="271" t="str">
        <f ca="true">+IF(OFFSET('Sanitation Data'!$G$31,0,10*ROW('Sanitation Data'!G147))="","",OFFSET('Sanitation Data'!$G$31,0,10*ROW('Sanitation Data'!G147)))</f>
        <v/>
      </c>
      <c r="DD153" s="271" t="str">
        <f ca="true">+IF(OFFSET('Sanitation Data'!$G$32,0,10*ROW('Sanitation Data'!G147))="","",OFFSET('Sanitation Data'!$G$32,0,10*ROW('Sanitation Data'!G147)))</f>
        <v/>
      </c>
      <c r="DE153" s="271" t="str">
        <f ca="true">+IF(OFFSET('Sanitation Data'!$H$28,0,10*ROW('Sanitation Data'!H147))="","",OFFSET('Sanitation Data'!$H$28,0,10*ROW('Sanitation Data'!H147)))</f>
        <v/>
      </c>
      <c r="DF153" s="271" t="str">
        <f ca="true">+IF(OFFSET('Sanitation Data'!$H$29,0,10*ROW('Sanitation Data'!H147))="","",OFFSET('Sanitation Data'!$H$29,0,10*ROW('Sanitation Data'!H147)))</f>
        <v/>
      </c>
      <c r="DG153" s="271" t="str">
        <f ca="true">+IF(OFFSET('Sanitation Data'!$H$30,0,10*ROW('Sanitation Data'!H147))="","",OFFSET('Sanitation Data'!$H$30,0,10*ROW('Sanitation Data'!H147)))</f>
        <v/>
      </c>
      <c r="DH153" s="271" t="str">
        <f ca="true">+IF(OFFSET('Sanitation Data'!$H$31,0,10*ROW('Sanitation Data'!H147))="","",OFFSET('Sanitation Data'!$H$31,0,10*ROW('Sanitation Data'!H147)))</f>
        <v/>
      </c>
      <c r="DI153" s="271" t="str">
        <f ca="true">+IF(OFFSET('Sanitation Data'!$H$32,0,10*ROW('Sanitation Data'!H147))="","",OFFSET('Sanitation Data'!$H$32,0,10*ROW('Sanitation Data'!H147)))</f>
        <v/>
      </c>
      <c r="DJ153" s="271" t="str">
        <f ca="true">+IF(OFFSET('Sanitation Data'!$I$28,0,10*ROW('Sanitation Data'!I147))="","",OFFSET('Sanitation Data'!$I$28,0,10*ROW('Sanitation Data'!I147)))</f>
        <v/>
      </c>
      <c r="DK153" s="271" t="str">
        <f ca="true">+IF(OFFSET('Sanitation Data'!$I$29,0,10*ROW('Sanitation Data'!I147))="","",OFFSET('Sanitation Data'!$I$29,0,10*ROW('Sanitation Data'!I147)))</f>
        <v/>
      </c>
      <c r="DL153" s="271" t="str">
        <f ca="true">+IF(OFFSET('Sanitation Data'!$I$30,0,10*ROW('Sanitation Data'!I147))="","",OFFSET('Sanitation Data'!$I$30,0,10*ROW('Sanitation Data'!I147)))</f>
        <v/>
      </c>
      <c r="DM153" s="271" t="str">
        <f ca="true">+IF(OFFSET('Sanitation Data'!$I$31,0,10*ROW('Sanitation Data'!I147))="","",OFFSET('Sanitation Data'!$I$31,0,10*ROW('Sanitation Data'!I147)))</f>
        <v/>
      </c>
      <c r="DN153" s="271" t="str">
        <f ca="true">+IF(OFFSET('Sanitation Data'!$I$32,0,10*ROW('Sanitation Data'!I147))="","",OFFSET('Sanitation Data'!$I$32,0,10*ROW('Sanitation Data'!I147)))</f>
        <v/>
      </c>
      <c r="DO153" s="271" t="str">
        <f ca="true">+IF(OFFSET('Hygiene Data'!$D$11,0,10*ROW('Hygiene Data'!D147))="","",OFFSET('Hygiene Data'!$D$11,0,10*ROW('Hygiene Data'!D147)))</f>
        <v/>
      </c>
      <c r="DP153" s="271" t="str">
        <f ca="true">+IF(OFFSET('Hygiene Data'!$D$12,0,10*ROW('Hygiene Data'!D147))="","",OFFSET('Hygiene Data'!$D$12,0,10*ROW('Hygiene Data'!D147)))</f>
        <v/>
      </c>
      <c r="DQ153" s="271" t="str">
        <f ca="true">+IF(OFFSET('Hygiene Data'!$D$13,0,10*ROW('Hygiene Data'!D147))="","",OFFSET('Hygiene Data'!$D$13,0,10*ROW('Hygiene Data'!D147)))</f>
        <v/>
      </c>
      <c r="DR153" s="271" t="str">
        <f ca="true">+IF(OFFSET('Hygiene Data'!$E$11,0,10*ROW('Hygiene Data'!E147))="","",OFFSET('Hygiene Data'!$E$11,0,10*ROW('Hygiene Data'!E147)))</f>
        <v/>
      </c>
      <c r="DS153" s="271" t="str">
        <f ca="true">+IF(OFFSET('Hygiene Data'!$E$12,0,10*ROW('Hygiene Data'!E147))="","",OFFSET('Hygiene Data'!$E$12,0,10*ROW('Hygiene Data'!E147)))</f>
        <v/>
      </c>
      <c r="DT153" s="271" t="str">
        <f ca="true">+IF(OFFSET('Hygiene Data'!$E$13,0,10*ROW('Hygiene Data'!E147))="","",OFFSET('Hygiene Data'!$E$13,0,10*ROW('Hygiene Data'!E147)))</f>
        <v/>
      </c>
      <c r="DU153" s="271" t="str">
        <f ca="true">+IF(OFFSET('Hygiene Data'!$F$11,0,10*ROW('Hygiene Data'!F147))="","",OFFSET('Hygiene Data'!$F$11,0,10*ROW('Hygiene Data'!F147)))</f>
        <v/>
      </c>
      <c r="DV153" s="271" t="str">
        <f ca="true">+IF(OFFSET('Hygiene Data'!$F$12,0,10*ROW('Hygiene Data'!F147))="","",OFFSET('Hygiene Data'!$F$12,0,10*ROW('Hygiene Data'!F147)))</f>
        <v/>
      </c>
      <c r="DW153" s="271" t="str">
        <f ca="true">+IF(OFFSET('Hygiene Data'!$F$13,0,10*ROW('Hygiene Data'!F147))="","",OFFSET('Hygiene Data'!$F$13,0,10*ROW('Hygiene Data'!F147)))</f>
        <v/>
      </c>
      <c r="DX153" s="271" t="str">
        <f ca="true">+IF(OFFSET('Hygiene Data'!$G$11,0,10*ROW('Hygiene Data'!G147))="","",OFFSET('Hygiene Data'!$G$11,0,10*ROW('Hygiene Data'!G147)))</f>
        <v/>
      </c>
      <c r="DY153" s="271" t="str">
        <f ca="true">+IF(OFFSET('Hygiene Data'!$G$12,0,10*ROW('Hygiene Data'!G147))="","",OFFSET('Hygiene Data'!$G$12,0,10*ROW('Hygiene Data'!G147)))</f>
        <v/>
      </c>
      <c r="DZ153" s="271" t="str">
        <f ca="true">+IF(OFFSET('Hygiene Data'!$G$13,0,10*ROW('Hygiene Data'!G147))="","",OFFSET('Hygiene Data'!$G$13,0,10*ROW('Hygiene Data'!G147)))</f>
        <v/>
      </c>
      <c r="EA153" s="271" t="str">
        <f ca="true">+IF(OFFSET('Hygiene Data'!$H$11,0,10*ROW('Hygiene Data'!H147))="","",OFFSET('Hygiene Data'!$H$11,0,10*ROW('Hygiene Data'!H147)))</f>
        <v/>
      </c>
      <c r="EB153" s="271" t="str">
        <f ca="true">+IF(OFFSET('Hygiene Data'!$H$12,0,10*ROW('Hygiene Data'!H147))="","",OFFSET('Hygiene Data'!$H$12,0,10*ROW('Hygiene Data'!H147)))</f>
        <v/>
      </c>
      <c r="EC153" s="271" t="str">
        <f ca="true">+IF(OFFSET('Hygiene Data'!$H$13,0,10*ROW('Hygiene Data'!H147))="","",OFFSET('Hygiene Data'!$H$13,0,10*ROW('Hygiene Data'!H147)))</f>
        <v/>
      </c>
      <c r="ED153" s="271" t="str">
        <f ca="true">+IF(OFFSET('Hygiene Data'!$I$11,0,10*ROW('Hygiene Data'!I147))="","",OFFSET('Hygiene Data'!$I$11,0,10*ROW('Hygiene Data'!I147)))</f>
        <v/>
      </c>
      <c r="EE153" s="271" t="str">
        <f ca="true">+IF(OFFSET('Hygiene Data'!$I$12,0,10*ROW('Hygiene Data'!I147))="","",OFFSET('Hygiene Data'!$I$12,0,10*ROW('Hygiene Data'!I147)))</f>
        <v/>
      </c>
      <c r="EF153" s="271" t="str">
        <f ca="true">+IF(OFFSET('Hygiene Data'!$I$13,0,10*ROW('Hygiene Data'!I147))="","",OFFSET('Hygiene Data'!$I$13,0,10*ROW('Hygiene Data'!I147)))</f>
        <v/>
      </c>
    </row>
    <row xmlns:x14ac="http://schemas.microsoft.com/office/spreadsheetml/2009/9/ac" r="154" x14ac:dyDescent="0.2">
      <c r="A154" s="35" t="str">
        <f ca="true">+IF(OFFSET('Water Data'!$B$2,0,10*ROW('Water Data'!E148))="","",OFFSET('Water Data'!$B$2,0,10*ROW('Water Data'!E148)))</f>
        <v/>
      </c>
      <c r="B154" s="35" t="str">
        <f ca="true">+IF(OFFSET('Water Data'!$C$2,0,10*ROW('Water Data'!F148))="","",OFFSET('Water Data'!$C$2,0,10*ROW('Water Data'!F148)))</f>
        <v/>
      </c>
      <c r="C154" s="327" t="str">
        <f t="shared" ca="true" si="2"/>
        <v/>
      </c>
      <c r="D154" s="91"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1"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1"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1"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1"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1"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1"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1"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1"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1"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1"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1"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1"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1"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1"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1"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1"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1"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2"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2"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2"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2"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2"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2"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2"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2"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2"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2"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2"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2"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2"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2"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2"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2"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2"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2"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2"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2"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2"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2"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2"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2"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2"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2"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2"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2"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2"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2"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3"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3"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3"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3"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3"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3"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3"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3"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3"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3"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3"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3"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3"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3"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3"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3"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3"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3"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1"/>
      <c r="BS154" s="271" t="str">
        <f ca="true">+IF(OFFSET('Water Data'!$D$27,0,10*ROW('Water Data'!D148))="","",OFFSET('Water Data'!$D$27,0,10*ROW('Water Data'!D148)))</f>
        <v/>
      </c>
      <c r="BT154" s="271" t="str">
        <f ca="true">+IF(OFFSET('Water Data'!$D$28,0,10*ROW('Water Data'!D148))="","",OFFSET('Water Data'!$D$28,0,10*ROW('Water Data'!D148)))</f>
        <v/>
      </c>
      <c r="BU154" s="271" t="str">
        <f ca="true">+IF(OFFSET('Water Data'!$D$29,0,10*ROW('Water Data'!D148))="","",OFFSET('Water Data'!$D$29,0,10*ROW('Water Data'!D148)))</f>
        <v/>
      </c>
      <c r="BV154" s="271" t="str">
        <f ca="true">+IF(OFFSET('Water Data'!$E$27,0,10*ROW('Water Data'!E148))="","",OFFSET('Water Data'!$E$27,0,10*ROW('Water Data'!E148)))</f>
        <v/>
      </c>
      <c r="BW154" s="271" t="str">
        <f ca="true">+IF(OFFSET('Water Data'!$E$28,0,10*ROW('Water Data'!E148))="","",OFFSET('Water Data'!$E$28,0,10*ROW('Water Data'!E148)))</f>
        <v/>
      </c>
      <c r="BX154" s="271" t="str">
        <f ca="true">+IF(OFFSET('Water Data'!$E$29,0,10*ROW('Water Data'!E148))="","",OFFSET('Water Data'!$E$29,0,10*ROW('Water Data'!E148)))</f>
        <v/>
      </c>
      <c r="BY154" s="271" t="str">
        <f ca="true">+IF(OFFSET('Water Data'!$F$27,0,10*ROW('Water Data'!F148))="","",OFFSET('Water Data'!$F$27,0,10*ROW('Water Data'!F148)))</f>
        <v/>
      </c>
      <c r="BZ154" s="271" t="str">
        <f ca="true">+IF(OFFSET('Water Data'!$F$28,0,10*ROW('Water Data'!F148))="","",OFFSET('Water Data'!$F$28,0,10*ROW('Water Data'!F148)))</f>
        <v/>
      </c>
      <c r="CA154" s="271" t="str">
        <f ca="true">+IF(OFFSET('Water Data'!$F$29,0,10*ROW('Water Data'!F148))="","",OFFSET('Water Data'!$F$29,0,10*ROW('Water Data'!F148)))</f>
        <v/>
      </c>
      <c r="CB154" s="271" t="str">
        <f ca="true">+IF(OFFSET('Water Data'!$G$27,0,10*ROW('Water Data'!G148))="","",OFFSET('Water Data'!$G$27,0,10*ROW('Water Data'!G148)))</f>
        <v/>
      </c>
      <c r="CC154" s="271" t="str">
        <f ca="true">+IF(OFFSET('Water Data'!$G$28,0,10*ROW('Water Data'!G148))="","",OFFSET('Water Data'!$G$28,0,10*ROW('Water Data'!G148)))</f>
        <v/>
      </c>
      <c r="CD154" s="271" t="str">
        <f ca="true">+IF(OFFSET('Water Data'!$G$29,0,10*ROW('Water Data'!G148))="","",OFFSET('Water Data'!$G$29,0,10*ROW('Water Data'!G148)))</f>
        <v/>
      </c>
      <c r="CE154" s="271" t="str">
        <f ca="true">+IF(OFFSET('Water Data'!$H$27,0,10*ROW('Water Data'!H148))="","",OFFSET('Water Data'!$H$27,0,10*ROW('Water Data'!H148)))</f>
        <v/>
      </c>
      <c r="CF154" s="271" t="str">
        <f ca="true">+IF(OFFSET('Water Data'!$H$28,0,10*ROW('Water Data'!H148))="","",OFFSET('Water Data'!$H$28,0,10*ROW('Water Data'!H148)))</f>
        <v/>
      </c>
      <c r="CG154" s="271" t="str">
        <f ca="true">+IF(OFFSET('Water Data'!$H$29,0,10*ROW('Water Data'!H148))="","",OFFSET('Water Data'!$H$29,0,10*ROW('Water Data'!H148)))</f>
        <v/>
      </c>
      <c r="CH154" s="271" t="str">
        <f ca="true">+IF(OFFSET('Water Data'!$I$27,0,10*ROW('Water Data'!I148))="","",OFFSET('Water Data'!$I$27,0,10*ROW('Water Data'!I148)))</f>
        <v/>
      </c>
      <c r="CI154" s="271" t="str">
        <f ca="true">+IF(OFFSET('Water Data'!$I$28,0,10*ROW('Water Data'!I148))="","",OFFSET('Water Data'!$I$28,0,10*ROW('Water Data'!I148)))</f>
        <v/>
      </c>
      <c r="CJ154" s="271" t="str">
        <f ca="true">+IF(OFFSET('Water Data'!$I$29,0,10*ROW('Water Data'!I148))="","",OFFSET('Water Data'!$I$29,0,10*ROW('Water Data'!I148)))</f>
        <v/>
      </c>
      <c r="CK154" s="271" t="str">
        <f ca="true">+IF(OFFSET('Sanitation Data'!$D$28,0,10*ROW('Sanitation Data'!D148))="","",OFFSET('Sanitation Data'!$D$28,0,10*ROW('Sanitation Data'!D148)))</f>
        <v/>
      </c>
      <c r="CL154" s="271" t="str">
        <f ca="true">+IF(OFFSET('Sanitation Data'!$D$29,0,10*ROW('Sanitation Data'!D148))="","",OFFSET('Sanitation Data'!$D$29,0,10*ROW('Sanitation Data'!D148)))</f>
        <v/>
      </c>
      <c r="CM154" s="271" t="str">
        <f ca="true">+IF(OFFSET('Sanitation Data'!$D$30,0,10*ROW('Sanitation Data'!D148))="","",OFFSET('Sanitation Data'!$D$30,0,10*ROW('Sanitation Data'!D148)))</f>
        <v/>
      </c>
      <c r="CN154" s="271" t="str">
        <f ca="true">+IF(OFFSET('Sanitation Data'!$D$31,0,10*ROW('Sanitation Data'!D148))="","",OFFSET('Sanitation Data'!$D$31,0,10*ROW('Sanitation Data'!D148)))</f>
        <v/>
      </c>
      <c r="CO154" s="271" t="str">
        <f ca="true">+IF(OFFSET('Sanitation Data'!$D$32,0,10*ROW('Sanitation Data'!D148))="","",OFFSET('Sanitation Data'!$D$32,0,10*ROW('Sanitation Data'!D148)))</f>
        <v/>
      </c>
      <c r="CP154" s="271" t="str">
        <f ca="true">+IF(OFFSET('Sanitation Data'!$E$28,0,10*ROW('Sanitation Data'!E148))="","",OFFSET('Sanitation Data'!$E$28,0,10*ROW('Sanitation Data'!E148)))</f>
        <v/>
      </c>
      <c r="CQ154" s="271" t="str">
        <f ca="true">+IF(OFFSET('Sanitation Data'!$E$29,0,10*ROW('Sanitation Data'!E148))="","",OFFSET('Sanitation Data'!$E$29,0,10*ROW('Sanitation Data'!E148)))</f>
        <v/>
      </c>
      <c r="CR154" s="271" t="str">
        <f ca="true">+IF(OFFSET('Sanitation Data'!$E$30,0,10*ROW('Sanitation Data'!E148))="","",OFFSET('Sanitation Data'!$E$30,0,10*ROW('Sanitation Data'!E148)))</f>
        <v/>
      </c>
      <c r="CS154" s="271" t="str">
        <f ca="true">+IF(OFFSET('Sanitation Data'!$E$31,0,10*ROW('Sanitation Data'!E148))="","",OFFSET('Sanitation Data'!$E$31,0,10*ROW('Sanitation Data'!E148)))</f>
        <v/>
      </c>
      <c r="CT154" s="271" t="str">
        <f ca="true">+IF(OFFSET('Sanitation Data'!$E$32,0,10*ROW('Sanitation Data'!E148))="","",OFFSET('Sanitation Data'!$E$32,0,10*ROW('Sanitation Data'!E148)))</f>
        <v/>
      </c>
      <c r="CU154" s="271" t="str">
        <f ca="true">+IF(OFFSET('Sanitation Data'!$F$28,0,10*ROW('Sanitation Data'!F148))="","",OFFSET('Sanitation Data'!$F$28,0,10*ROW('Sanitation Data'!F148)))</f>
        <v/>
      </c>
      <c r="CV154" s="271" t="str">
        <f ca="true">+IF(OFFSET('Sanitation Data'!$F$29,0,10*ROW('Sanitation Data'!F148))="","",OFFSET('Sanitation Data'!$F$29,0,10*ROW('Sanitation Data'!F148)))</f>
        <v/>
      </c>
      <c r="CW154" s="271" t="str">
        <f ca="true">+IF(OFFSET('Sanitation Data'!$F$30,0,10*ROW('Sanitation Data'!F148))="","",OFFSET('Sanitation Data'!$F$30,0,10*ROW('Sanitation Data'!F148)))</f>
        <v/>
      </c>
      <c r="CX154" s="271" t="str">
        <f ca="true">+IF(OFFSET('Sanitation Data'!$F$31,0,10*ROW('Sanitation Data'!F148))="","",OFFSET('Sanitation Data'!$F$31,0,10*ROW('Sanitation Data'!F148)))</f>
        <v/>
      </c>
      <c r="CY154" s="271" t="str">
        <f ca="true">+IF(OFFSET('Sanitation Data'!$F$32,0,10*ROW('Sanitation Data'!F148))="","",OFFSET('Sanitation Data'!$F$32,0,10*ROW('Sanitation Data'!F148)))</f>
        <v/>
      </c>
      <c r="CZ154" s="271" t="str">
        <f ca="true">+IF(OFFSET('Sanitation Data'!$G$28,0,10*ROW('Sanitation Data'!G148))="","",OFFSET('Sanitation Data'!$G$28,0,10*ROW('Sanitation Data'!G148)))</f>
        <v/>
      </c>
      <c r="DA154" s="271" t="str">
        <f ca="true">+IF(OFFSET('Sanitation Data'!$G$29,0,10*ROW('Sanitation Data'!G148))="","",OFFSET('Sanitation Data'!$G$29,0,10*ROW('Sanitation Data'!G148)))</f>
        <v/>
      </c>
      <c r="DB154" s="271" t="str">
        <f ca="true">+IF(OFFSET('Sanitation Data'!$G$30,0,10*ROW('Sanitation Data'!G148))="","",OFFSET('Sanitation Data'!$G$30,0,10*ROW('Sanitation Data'!G148)))</f>
        <v/>
      </c>
      <c r="DC154" s="271" t="str">
        <f ca="true">+IF(OFFSET('Sanitation Data'!$G$31,0,10*ROW('Sanitation Data'!G148))="","",OFFSET('Sanitation Data'!$G$31,0,10*ROW('Sanitation Data'!G148)))</f>
        <v/>
      </c>
      <c r="DD154" s="271" t="str">
        <f ca="true">+IF(OFFSET('Sanitation Data'!$G$32,0,10*ROW('Sanitation Data'!G148))="","",OFFSET('Sanitation Data'!$G$32,0,10*ROW('Sanitation Data'!G148)))</f>
        <v/>
      </c>
      <c r="DE154" s="271" t="str">
        <f ca="true">+IF(OFFSET('Sanitation Data'!$H$28,0,10*ROW('Sanitation Data'!H148))="","",OFFSET('Sanitation Data'!$H$28,0,10*ROW('Sanitation Data'!H148)))</f>
        <v/>
      </c>
      <c r="DF154" s="271" t="str">
        <f ca="true">+IF(OFFSET('Sanitation Data'!$H$29,0,10*ROW('Sanitation Data'!H148))="","",OFFSET('Sanitation Data'!$H$29,0,10*ROW('Sanitation Data'!H148)))</f>
        <v/>
      </c>
      <c r="DG154" s="271" t="str">
        <f ca="true">+IF(OFFSET('Sanitation Data'!$H$30,0,10*ROW('Sanitation Data'!H148))="","",OFFSET('Sanitation Data'!$H$30,0,10*ROW('Sanitation Data'!H148)))</f>
        <v/>
      </c>
      <c r="DH154" s="271" t="str">
        <f ca="true">+IF(OFFSET('Sanitation Data'!$H$31,0,10*ROW('Sanitation Data'!H148))="","",OFFSET('Sanitation Data'!$H$31,0,10*ROW('Sanitation Data'!H148)))</f>
        <v/>
      </c>
      <c r="DI154" s="271" t="str">
        <f ca="true">+IF(OFFSET('Sanitation Data'!$H$32,0,10*ROW('Sanitation Data'!H148))="","",OFFSET('Sanitation Data'!$H$32,0,10*ROW('Sanitation Data'!H148)))</f>
        <v/>
      </c>
      <c r="DJ154" s="271" t="str">
        <f ca="true">+IF(OFFSET('Sanitation Data'!$I$28,0,10*ROW('Sanitation Data'!I148))="","",OFFSET('Sanitation Data'!$I$28,0,10*ROW('Sanitation Data'!I148)))</f>
        <v/>
      </c>
      <c r="DK154" s="271" t="str">
        <f ca="true">+IF(OFFSET('Sanitation Data'!$I$29,0,10*ROW('Sanitation Data'!I148))="","",OFFSET('Sanitation Data'!$I$29,0,10*ROW('Sanitation Data'!I148)))</f>
        <v/>
      </c>
      <c r="DL154" s="271" t="str">
        <f ca="true">+IF(OFFSET('Sanitation Data'!$I$30,0,10*ROW('Sanitation Data'!I148))="","",OFFSET('Sanitation Data'!$I$30,0,10*ROW('Sanitation Data'!I148)))</f>
        <v/>
      </c>
      <c r="DM154" s="271" t="str">
        <f ca="true">+IF(OFFSET('Sanitation Data'!$I$31,0,10*ROW('Sanitation Data'!I148))="","",OFFSET('Sanitation Data'!$I$31,0,10*ROW('Sanitation Data'!I148)))</f>
        <v/>
      </c>
      <c r="DN154" s="271" t="str">
        <f ca="true">+IF(OFFSET('Sanitation Data'!$I$32,0,10*ROW('Sanitation Data'!I148))="","",OFFSET('Sanitation Data'!$I$32,0,10*ROW('Sanitation Data'!I148)))</f>
        <v/>
      </c>
      <c r="DO154" s="271" t="str">
        <f ca="true">+IF(OFFSET('Hygiene Data'!$D$11,0,10*ROW('Hygiene Data'!D148))="","",OFFSET('Hygiene Data'!$D$11,0,10*ROW('Hygiene Data'!D148)))</f>
        <v/>
      </c>
      <c r="DP154" s="271" t="str">
        <f ca="true">+IF(OFFSET('Hygiene Data'!$D$12,0,10*ROW('Hygiene Data'!D148))="","",OFFSET('Hygiene Data'!$D$12,0,10*ROW('Hygiene Data'!D148)))</f>
        <v/>
      </c>
      <c r="DQ154" s="271" t="str">
        <f ca="true">+IF(OFFSET('Hygiene Data'!$D$13,0,10*ROW('Hygiene Data'!D148))="","",OFFSET('Hygiene Data'!$D$13,0,10*ROW('Hygiene Data'!D148)))</f>
        <v/>
      </c>
      <c r="DR154" s="271" t="str">
        <f ca="true">+IF(OFFSET('Hygiene Data'!$E$11,0,10*ROW('Hygiene Data'!E148))="","",OFFSET('Hygiene Data'!$E$11,0,10*ROW('Hygiene Data'!E148)))</f>
        <v/>
      </c>
      <c r="DS154" s="271" t="str">
        <f ca="true">+IF(OFFSET('Hygiene Data'!$E$12,0,10*ROW('Hygiene Data'!E148))="","",OFFSET('Hygiene Data'!$E$12,0,10*ROW('Hygiene Data'!E148)))</f>
        <v/>
      </c>
      <c r="DT154" s="271" t="str">
        <f ca="true">+IF(OFFSET('Hygiene Data'!$E$13,0,10*ROW('Hygiene Data'!E148))="","",OFFSET('Hygiene Data'!$E$13,0,10*ROW('Hygiene Data'!E148)))</f>
        <v/>
      </c>
      <c r="DU154" s="271" t="str">
        <f ca="true">+IF(OFFSET('Hygiene Data'!$F$11,0,10*ROW('Hygiene Data'!F148))="","",OFFSET('Hygiene Data'!$F$11,0,10*ROW('Hygiene Data'!F148)))</f>
        <v/>
      </c>
      <c r="DV154" s="271" t="str">
        <f ca="true">+IF(OFFSET('Hygiene Data'!$F$12,0,10*ROW('Hygiene Data'!F148))="","",OFFSET('Hygiene Data'!$F$12,0,10*ROW('Hygiene Data'!F148)))</f>
        <v/>
      </c>
      <c r="DW154" s="271" t="str">
        <f ca="true">+IF(OFFSET('Hygiene Data'!$F$13,0,10*ROW('Hygiene Data'!F148))="","",OFFSET('Hygiene Data'!$F$13,0,10*ROW('Hygiene Data'!F148)))</f>
        <v/>
      </c>
      <c r="DX154" s="271" t="str">
        <f ca="true">+IF(OFFSET('Hygiene Data'!$G$11,0,10*ROW('Hygiene Data'!G148))="","",OFFSET('Hygiene Data'!$G$11,0,10*ROW('Hygiene Data'!G148)))</f>
        <v/>
      </c>
      <c r="DY154" s="271" t="str">
        <f ca="true">+IF(OFFSET('Hygiene Data'!$G$12,0,10*ROW('Hygiene Data'!G148))="","",OFFSET('Hygiene Data'!$G$12,0,10*ROW('Hygiene Data'!G148)))</f>
        <v/>
      </c>
      <c r="DZ154" s="271" t="str">
        <f ca="true">+IF(OFFSET('Hygiene Data'!$G$13,0,10*ROW('Hygiene Data'!G148))="","",OFFSET('Hygiene Data'!$G$13,0,10*ROW('Hygiene Data'!G148)))</f>
        <v/>
      </c>
      <c r="EA154" s="271" t="str">
        <f ca="true">+IF(OFFSET('Hygiene Data'!$H$11,0,10*ROW('Hygiene Data'!H148))="","",OFFSET('Hygiene Data'!$H$11,0,10*ROW('Hygiene Data'!H148)))</f>
        <v/>
      </c>
      <c r="EB154" s="271" t="str">
        <f ca="true">+IF(OFFSET('Hygiene Data'!$H$12,0,10*ROW('Hygiene Data'!H148))="","",OFFSET('Hygiene Data'!$H$12,0,10*ROW('Hygiene Data'!H148)))</f>
        <v/>
      </c>
      <c r="EC154" s="271" t="str">
        <f ca="true">+IF(OFFSET('Hygiene Data'!$H$13,0,10*ROW('Hygiene Data'!H148))="","",OFFSET('Hygiene Data'!$H$13,0,10*ROW('Hygiene Data'!H148)))</f>
        <v/>
      </c>
      <c r="ED154" s="271" t="str">
        <f ca="true">+IF(OFFSET('Hygiene Data'!$I$11,0,10*ROW('Hygiene Data'!I148))="","",OFFSET('Hygiene Data'!$I$11,0,10*ROW('Hygiene Data'!I148)))</f>
        <v/>
      </c>
      <c r="EE154" s="271" t="str">
        <f ca="true">+IF(OFFSET('Hygiene Data'!$I$12,0,10*ROW('Hygiene Data'!I148))="","",OFFSET('Hygiene Data'!$I$12,0,10*ROW('Hygiene Data'!I148)))</f>
        <v/>
      </c>
      <c r="EF154" s="271" t="str">
        <f ca="true">+IF(OFFSET('Hygiene Data'!$I$13,0,10*ROW('Hygiene Data'!I148))="","",OFFSET('Hygiene Data'!$I$13,0,10*ROW('Hygiene Data'!I148)))</f>
        <v/>
      </c>
    </row>
    <row xmlns:x14ac="http://schemas.microsoft.com/office/spreadsheetml/2009/9/ac" r="155" x14ac:dyDescent="0.2">
      <c r="A155" s="35" t="str">
        <f ca="true">+IF(OFFSET('Water Data'!$B$2,0,10*ROW('Water Data'!E149))="","",OFFSET('Water Data'!$B$2,0,10*ROW('Water Data'!E149)))</f>
        <v/>
      </c>
      <c r="B155" s="35" t="str">
        <f ca="true">+IF(OFFSET('Water Data'!$C$2,0,10*ROW('Water Data'!F149))="","",OFFSET('Water Data'!$C$2,0,10*ROW('Water Data'!F149)))</f>
        <v/>
      </c>
      <c r="C155" s="327" t="str">
        <f t="shared" ca="true" si="2"/>
        <v/>
      </c>
      <c r="D155" s="91"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1"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1"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1"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1"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1"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1"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1"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1"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1"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1"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1"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1"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1"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1"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1"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1"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1"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2"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2"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2"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2"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2"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2"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2"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2"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2"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2"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2"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2"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2"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2"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2"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2"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2"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2"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2"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2"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2"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2"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2"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2"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2"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2"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2"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2"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2"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2"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3"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3"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3"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3"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3"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3"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3"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3"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3"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3"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3"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3"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3"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3"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3"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3"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3"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3"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1"/>
      <c r="BS155" s="271" t="str">
        <f ca="true">+IF(OFFSET('Water Data'!$D$27,0,10*ROW('Water Data'!D149))="","",OFFSET('Water Data'!$D$27,0,10*ROW('Water Data'!D149)))</f>
        <v/>
      </c>
      <c r="BT155" s="271" t="str">
        <f ca="true">+IF(OFFSET('Water Data'!$D$28,0,10*ROW('Water Data'!D149))="","",OFFSET('Water Data'!$D$28,0,10*ROW('Water Data'!D149)))</f>
        <v/>
      </c>
      <c r="BU155" s="271" t="str">
        <f ca="true">+IF(OFFSET('Water Data'!$D$29,0,10*ROW('Water Data'!D149))="","",OFFSET('Water Data'!$D$29,0,10*ROW('Water Data'!D149)))</f>
        <v/>
      </c>
      <c r="BV155" s="271" t="str">
        <f ca="true">+IF(OFFSET('Water Data'!$E$27,0,10*ROW('Water Data'!E149))="","",OFFSET('Water Data'!$E$27,0,10*ROW('Water Data'!E149)))</f>
        <v/>
      </c>
      <c r="BW155" s="271" t="str">
        <f ca="true">+IF(OFFSET('Water Data'!$E$28,0,10*ROW('Water Data'!E149))="","",OFFSET('Water Data'!$E$28,0,10*ROW('Water Data'!E149)))</f>
        <v/>
      </c>
      <c r="BX155" s="271" t="str">
        <f ca="true">+IF(OFFSET('Water Data'!$E$29,0,10*ROW('Water Data'!E149))="","",OFFSET('Water Data'!$E$29,0,10*ROW('Water Data'!E149)))</f>
        <v/>
      </c>
      <c r="BY155" s="271" t="str">
        <f ca="true">+IF(OFFSET('Water Data'!$F$27,0,10*ROW('Water Data'!F149))="","",OFFSET('Water Data'!$F$27,0,10*ROW('Water Data'!F149)))</f>
        <v/>
      </c>
      <c r="BZ155" s="271" t="str">
        <f ca="true">+IF(OFFSET('Water Data'!$F$28,0,10*ROW('Water Data'!F149))="","",OFFSET('Water Data'!$F$28,0,10*ROW('Water Data'!F149)))</f>
        <v/>
      </c>
      <c r="CA155" s="271" t="str">
        <f ca="true">+IF(OFFSET('Water Data'!$F$29,0,10*ROW('Water Data'!F149))="","",OFFSET('Water Data'!$F$29,0,10*ROW('Water Data'!F149)))</f>
        <v/>
      </c>
      <c r="CB155" s="271" t="str">
        <f ca="true">+IF(OFFSET('Water Data'!$G$27,0,10*ROW('Water Data'!G149))="","",OFFSET('Water Data'!$G$27,0,10*ROW('Water Data'!G149)))</f>
        <v/>
      </c>
      <c r="CC155" s="271" t="str">
        <f ca="true">+IF(OFFSET('Water Data'!$G$28,0,10*ROW('Water Data'!G149))="","",OFFSET('Water Data'!$G$28,0,10*ROW('Water Data'!G149)))</f>
        <v/>
      </c>
      <c r="CD155" s="271" t="str">
        <f ca="true">+IF(OFFSET('Water Data'!$G$29,0,10*ROW('Water Data'!G149))="","",OFFSET('Water Data'!$G$29,0,10*ROW('Water Data'!G149)))</f>
        <v/>
      </c>
      <c r="CE155" s="271" t="str">
        <f ca="true">+IF(OFFSET('Water Data'!$H$27,0,10*ROW('Water Data'!H149))="","",OFFSET('Water Data'!$H$27,0,10*ROW('Water Data'!H149)))</f>
        <v/>
      </c>
      <c r="CF155" s="271" t="str">
        <f ca="true">+IF(OFFSET('Water Data'!$H$28,0,10*ROW('Water Data'!H149))="","",OFFSET('Water Data'!$H$28,0,10*ROW('Water Data'!H149)))</f>
        <v/>
      </c>
      <c r="CG155" s="271" t="str">
        <f ca="true">+IF(OFFSET('Water Data'!$H$29,0,10*ROW('Water Data'!H149))="","",OFFSET('Water Data'!$H$29,0,10*ROW('Water Data'!H149)))</f>
        <v/>
      </c>
      <c r="CH155" s="271" t="str">
        <f ca="true">+IF(OFFSET('Water Data'!$I$27,0,10*ROW('Water Data'!I149))="","",OFFSET('Water Data'!$I$27,0,10*ROW('Water Data'!I149)))</f>
        <v/>
      </c>
      <c r="CI155" s="271" t="str">
        <f ca="true">+IF(OFFSET('Water Data'!$I$28,0,10*ROW('Water Data'!I149))="","",OFFSET('Water Data'!$I$28,0,10*ROW('Water Data'!I149)))</f>
        <v/>
      </c>
      <c r="CJ155" s="271" t="str">
        <f ca="true">+IF(OFFSET('Water Data'!$I$29,0,10*ROW('Water Data'!I149))="","",OFFSET('Water Data'!$I$29,0,10*ROW('Water Data'!I149)))</f>
        <v/>
      </c>
      <c r="CK155" s="271" t="str">
        <f ca="true">+IF(OFFSET('Sanitation Data'!$D$28,0,10*ROW('Sanitation Data'!D149))="","",OFFSET('Sanitation Data'!$D$28,0,10*ROW('Sanitation Data'!D149)))</f>
        <v/>
      </c>
      <c r="CL155" s="271" t="str">
        <f ca="true">+IF(OFFSET('Sanitation Data'!$D$29,0,10*ROW('Sanitation Data'!D149))="","",OFFSET('Sanitation Data'!$D$29,0,10*ROW('Sanitation Data'!D149)))</f>
        <v/>
      </c>
      <c r="CM155" s="271" t="str">
        <f ca="true">+IF(OFFSET('Sanitation Data'!$D$30,0,10*ROW('Sanitation Data'!D149))="","",OFFSET('Sanitation Data'!$D$30,0,10*ROW('Sanitation Data'!D149)))</f>
        <v/>
      </c>
      <c r="CN155" s="271" t="str">
        <f ca="true">+IF(OFFSET('Sanitation Data'!$D$31,0,10*ROW('Sanitation Data'!D149))="","",OFFSET('Sanitation Data'!$D$31,0,10*ROW('Sanitation Data'!D149)))</f>
        <v/>
      </c>
      <c r="CO155" s="271" t="str">
        <f ca="true">+IF(OFFSET('Sanitation Data'!$D$32,0,10*ROW('Sanitation Data'!D149))="","",OFFSET('Sanitation Data'!$D$32,0,10*ROW('Sanitation Data'!D149)))</f>
        <v/>
      </c>
      <c r="CP155" s="271" t="str">
        <f ca="true">+IF(OFFSET('Sanitation Data'!$E$28,0,10*ROW('Sanitation Data'!E149))="","",OFFSET('Sanitation Data'!$E$28,0,10*ROW('Sanitation Data'!E149)))</f>
        <v/>
      </c>
      <c r="CQ155" s="271" t="str">
        <f ca="true">+IF(OFFSET('Sanitation Data'!$E$29,0,10*ROW('Sanitation Data'!E149))="","",OFFSET('Sanitation Data'!$E$29,0,10*ROW('Sanitation Data'!E149)))</f>
        <v/>
      </c>
      <c r="CR155" s="271" t="str">
        <f ca="true">+IF(OFFSET('Sanitation Data'!$E$30,0,10*ROW('Sanitation Data'!E149))="","",OFFSET('Sanitation Data'!$E$30,0,10*ROW('Sanitation Data'!E149)))</f>
        <v/>
      </c>
      <c r="CS155" s="271" t="str">
        <f ca="true">+IF(OFFSET('Sanitation Data'!$E$31,0,10*ROW('Sanitation Data'!E149))="","",OFFSET('Sanitation Data'!$E$31,0,10*ROW('Sanitation Data'!E149)))</f>
        <v/>
      </c>
      <c r="CT155" s="271" t="str">
        <f ca="true">+IF(OFFSET('Sanitation Data'!$E$32,0,10*ROW('Sanitation Data'!E149))="","",OFFSET('Sanitation Data'!$E$32,0,10*ROW('Sanitation Data'!E149)))</f>
        <v/>
      </c>
      <c r="CU155" s="271" t="str">
        <f ca="true">+IF(OFFSET('Sanitation Data'!$F$28,0,10*ROW('Sanitation Data'!F149))="","",OFFSET('Sanitation Data'!$F$28,0,10*ROW('Sanitation Data'!F149)))</f>
        <v/>
      </c>
      <c r="CV155" s="271" t="str">
        <f ca="true">+IF(OFFSET('Sanitation Data'!$F$29,0,10*ROW('Sanitation Data'!F149))="","",OFFSET('Sanitation Data'!$F$29,0,10*ROW('Sanitation Data'!F149)))</f>
        <v/>
      </c>
      <c r="CW155" s="271" t="str">
        <f ca="true">+IF(OFFSET('Sanitation Data'!$F$30,0,10*ROW('Sanitation Data'!F149))="","",OFFSET('Sanitation Data'!$F$30,0,10*ROW('Sanitation Data'!F149)))</f>
        <v/>
      </c>
      <c r="CX155" s="271" t="str">
        <f ca="true">+IF(OFFSET('Sanitation Data'!$F$31,0,10*ROW('Sanitation Data'!F149))="","",OFFSET('Sanitation Data'!$F$31,0,10*ROW('Sanitation Data'!F149)))</f>
        <v/>
      </c>
      <c r="CY155" s="271" t="str">
        <f ca="true">+IF(OFFSET('Sanitation Data'!$F$32,0,10*ROW('Sanitation Data'!F149))="","",OFFSET('Sanitation Data'!$F$32,0,10*ROW('Sanitation Data'!F149)))</f>
        <v/>
      </c>
      <c r="CZ155" s="271" t="str">
        <f ca="true">+IF(OFFSET('Sanitation Data'!$G$28,0,10*ROW('Sanitation Data'!G149))="","",OFFSET('Sanitation Data'!$G$28,0,10*ROW('Sanitation Data'!G149)))</f>
        <v/>
      </c>
      <c r="DA155" s="271" t="str">
        <f ca="true">+IF(OFFSET('Sanitation Data'!$G$29,0,10*ROW('Sanitation Data'!G149))="","",OFFSET('Sanitation Data'!$G$29,0,10*ROW('Sanitation Data'!G149)))</f>
        <v/>
      </c>
      <c r="DB155" s="271" t="str">
        <f ca="true">+IF(OFFSET('Sanitation Data'!$G$30,0,10*ROW('Sanitation Data'!G149))="","",OFFSET('Sanitation Data'!$G$30,0,10*ROW('Sanitation Data'!G149)))</f>
        <v/>
      </c>
      <c r="DC155" s="271" t="str">
        <f ca="true">+IF(OFFSET('Sanitation Data'!$G$31,0,10*ROW('Sanitation Data'!G149))="","",OFFSET('Sanitation Data'!$G$31,0,10*ROW('Sanitation Data'!G149)))</f>
        <v/>
      </c>
      <c r="DD155" s="271" t="str">
        <f ca="true">+IF(OFFSET('Sanitation Data'!$G$32,0,10*ROW('Sanitation Data'!G149))="","",OFFSET('Sanitation Data'!$G$32,0,10*ROW('Sanitation Data'!G149)))</f>
        <v/>
      </c>
      <c r="DE155" s="271" t="str">
        <f ca="true">+IF(OFFSET('Sanitation Data'!$H$28,0,10*ROW('Sanitation Data'!H149))="","",OFFSET('Sanitation Data'!$H$28,0,10*ROW('Sanitation Data'!H149)))</f>
        <v/>
      </c>
      <c r="DF155" s="271" t="str">
        <f ca="true">+IF(OFFSET('Sanitation Data'!$H$29,0,10*ROW('Sanitation Data'!H149))="","",OFFSET('Sanitation Data'!$H$29,0,10*ROW('Sanitation Data'!H149)))</f>
        <v/>
      </c>
      <c r="DG155" s="271" t="str">
        <f ca="true">+IF(OFFSET('Sanitation Data'!$H$30,0,10*ROW('Sanitation Data'!H149))="","",OFFSET('Sanitation Data'!$H$30,0,10*ROW('Sanitation Data'!H149)))</f>
        <v/>
      </c>
      <c r="DH155" s="271" t="str">
        <f ca="true">+IF(OFFSET('Sanitation Data'!$H$31,0,10*ROW('Sanitation Data'!H149))="","",OFFSET('Sanitation Data'!$H$31,0,10*ROW('Sanitation Data'!H149)))</f>
        <v/>
      </c>
      <c r="DI155" s="271" t="str">
        <f ca="true">+IF(OFFSET('Sanitation Data'!$H$32,0,10*ROW('Sanitation Data'!H149))="","",OFFSET('Sanitation Data'!$H$32,0,10*ROW('Sanitation Data'!H149)))</f>
        <v/>
      </c>
      <c r="DJ155" s="271" t="str">
        <f ca="true">+IF(OFFSET('Sanitation Data'!$I$28,0,10*ROW('Sanitation Data'!I149))="","",OFFSET('Sanitation Data'!$I$28,0,10*ROW('Sanitation Data'!I149)))</f>
        <v/>
      </c>
      <c r="DK155" s="271" t="str">
        <f ca="true">+IF(OFFSET('Sanitation Data'!$I$29,0,10*ROW('Sanitation Data'!I149))="","",OFFSET('Sanitation Data'!$I$29,0,10*ROW('Sanitation Data'!I149)))</f>
        <v/>
      </c>
      <c r="DL155" s="271" t="str">
        <f ca="true">+IF(OFFSET('Sanitation Data'!$I$30,0,10*ROW('Sanitation Data'!I149))="","",OFFSET('Sanitation Data'!$I$30,0,10*ROW('Sanitation Data'!I149)))</f>
        <v/>
      </c>
      <c r="DM155" s="271" t="str">
        <f ca="true">+IF(OFFSET('Sanitation Data'!$I$31,0,10*ROW('Sanitation Data'!I149))="","",OFFSET('Sanitation Data'!$I$31,0,10*ROW('Sanitation Data'!I149)))</f>
        <v/>
      </c>
      <c r="DN155" s="271" t="str">
        <f ca="true">+IF(OFFSET('Sanitation Data'!$I$32,0,10*ROW('Sanitation Data'!I149))="","",OFFSET('Sanitation Data'!$I$32,0,10*ROW('Sanitation Data'!I149)))</f>
        <v/>
      </c>
      <c r="DO155" s="271" t="str">
        <f ca="true">+IF(OFFSET('Hygiene Data'!$D$11,0,10*ROW('Hygiene Data'!D149))="","",OFFSET('Hygiene Data'!$D$11,0,10*ROW('Hygiene Data'!D149)))</f>
        <v/>
      </c>
      <c r="DP155" s="271" t="str">
        <f ca="true">+IF(OFFSET('Hygiene Data'!$D$12,0,10*ROW('Hygiene Data'!D149))="","",OFFSET('Hygiene Data'!$D$12,0,10*ROW('Hygiene Data'!D149)))</f>
        <v/>
      </c>
      <c r="DQ155" s="271" t="str">
        <f ca="true">+IF(OFFSET('Hygiene Data'!$D$13,0,10*ROW('Hygiene Data'!D149))="","",OFFSET('Hygiene Data'!$D$13,0,10*ROW('Hygiene Data'!D149)))</f>
        <v/>
      </c>
      <c r="DR155" s="271" t="str">
        <f ca="true">+IF(OFFSET('Hygiene Data'!$E$11,0,10*ROW('Hygiene Data'!E149))="","",OFFSET('Hygiene Data'!$E$11,0,10*ROW('Hygiene Data'!E149)))</f>
        <v/>
      </c>
      <c r="DS155" s="271" t="str">
        <f ca="true">+IF(OFFSET('Hygiene Data'!$E$12,0,10*ROW('Hygiene Data'!E149))="","",OFFSET('Hygiene Data'!$E$12,0,10*ROW('Hygiene Data'!E149)))</f>
        <v/>
      </c>
      <c r="DT155" s="271" t="str">
        <f ca="true">+IF(OFFSET('Hygiene Data'!$E$13,0,10*ROW('Hygiene Data'!E149))="","",OFFSET('Hygiene Data'!$E$13,0,10*ROW('Hygiene Data'!E149)))</f>
        <v/>
      </c>
      <c r="DU155" s="271" t="str">
        <f ca="true">+IF(OFFSET('Hygiene Data'!$F$11,0,10*ROW('Hygiene Data'!F149))="","",OFFSET('Hygiene Data'!$F$11,0,10*ROW('Hygiene Data'!F149)))</f>
        <v/>
      </c>
      <c r="DV155" s="271" t="str">
        <f ca="true">+IF(OFFSET('Hygiene Data'!$F$12,0,10*ROW('Hygiene Data'!F149))="","",OFFSET('Hygiene Data'!$F$12,0,10*ROW('Hygiene Data'!F149)))</f>
        <v/>
      </c>
      <c r="DW155" s="271" t="str">
        <f ca="true">+IF(OFFSET('Hygiene Data'!$F$13,0,10*ROW('Hygiene Data'!F149))="","",OFFSET('Hygiene Data'!$F$13,0,10*ROW('Hygiene Data'!F149)))</f>
        <v/>
      </c>
      <c r="DX155" s="271" t="str">
        <f ca="true">+IF(OFFSET('Hygiene Data'!$G$11,0,10*ROW('Hygiene Data'!G149))="","",OFFSET('Hygiene Data'!$G$11,0,10*ROW('Hygiene Data'!G149)))</f>
        <v/>
      </c>
      <c r="DY155" s="271" t="str">
        <f ca="true">+IF(OFFSET('Hygiene Data'!$G$12,0,10*ROW('Hygiene Data'!G149))="","",OFFSET('Hygiene Data'!$G$12,0,10*ROW('Hygiene Data'!G149)))</f>
        <v/>
      </c>
      <c r="DZ155" s="271" t="str">
        <f ca="true">+IF(OFFSET('Hygiene Data'!$G$13,0,10*ROW('Hygiene Data'!G149))="","",OFFSET('Hygiene Data'!$G$13,0,10*ROW('Hygiene Data'!G149)))</f>
        <v/>
      </c>
      <c r="EA155" s="271" t="str">
        <f ca="true">+IF(OFFSET('Hygiene Data'!$H$11,0,10*ROW('Hygiene Data'!H149))="","",OFFSET('Hygiene Data'!$H$11,0,10*ROW('Hygiene Data'!H149)))</f>
        <v/>
      </c>
      <c r="EB155" s="271" t="str">
        <f ca="true">+IF(OFFSET('Hygiene Data'!$H$12,0,10*ROW('Hygiene Data'!H149))="","",OFFSET('Hygiene Data'!$H$12,0,10*ROW('Hygiene Data'!H149)))</f>
        <v/>
      </c>
      <c r="EC155" s="271" t="str">
        <f ca="true">+IF(OFFSET('Hygiene Data'!$H$13,0,10*ROW('Hygiene Data'!H149))="","",OFFSET('Hygiene Data'!$H$13,0,10*ROW('Hygiene Data'!H149)))</f>
        <v/>
      </c>
      <c r="ED155" s="271" t="str">
        <f ca="true">+IF(OFFSET('Hygiene Data'!$I$11,0,10*ROW('Hygiene Data'!I149))="","",OFFSET('Hygiene Data'!$I$11,0,10*ROW('Hygiene Data'!I149)))</f>
        <v/>
      </c>
      <c r="EE155" s="271" t="str">
        <f ca="true">+IF(OFFSET('Hygiene Data'!$I$12,0,10*ROW('Hygiene Data'!I149))="","",OFFSET('Hygiene Data'!$I$12,0,10*ROW('Hygiene Data'!I149)))</f>
        <v/>
      </c>
      <c r="EF155" s="271" t="str">
        <f ca="true">+IF(OFFSET('Hygiene Data'!$I$13,0,10*ROW('Hygiene Data'!I149))="","",OFFSET('Hygiene Data'!$I$13,0,10*ROW('Hygiene Data'!I149)))</f>
        <v/>
      </c>
    </row>
    <row xmlns:x14ac="http://schemas.microsoft.com/office/spreadsheetml/2009/9/ac" r="156" x14ac:dyDescent="0.2">
      <c r="A156" s="35" t="str">
        <f ca="true">+IF(OFFSET('Water Data'!$B$2,0,10*ROW('Water Data'!E150))="","",OFFSET('Water Data'!$B$2,0,10*ROW('Water Data'!E150)))</f>
        <v/>
      </c>
      <c r="B156" s="35" t="str">
        <f ca="true">+IF(OFFSET('Water Data'!$C$2,0,10*ROW('Water Data'!F150))="","",OFFSET('Water Data'!$C$2,0,10*ROW('Water Data'!F150)))</f>
        <v/>
      </c>
      <c r="C156" s="327" t="str">
        <f t="shared" ca="true" si="2"/>
        <v/>
      </c>
      <c r="D156" s="91"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1"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1"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1"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1"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1"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1"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1"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1"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1"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1"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1"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1"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1"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1"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1"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1"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1"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2"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2"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2"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2"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2"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2"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2"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2"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2"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2"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2"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2"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2"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2"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2"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2"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2"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2"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2"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2"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2"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2"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2"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2"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2"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2"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2"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2"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2"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2"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3"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3"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3"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3"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3"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3"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3"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3"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3"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3"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3"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3"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3"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3"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3"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3"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3"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3"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1"/>
      <c r="BS156" s="271" t="str">
        <f ca="true">+IF(OFFSET('Water Data'!$D$27,0,10*ROW('Water Data'!D150))="","",OFFSET('Water Data'!$D$27,0,10*ROW('Water Data'!D150)))</f>
        <v/>
      </c>
      <c r="BT156" s="271" t="str">
        <f ca="true">+IF(OFFSET('Water Data'!$D$28,0,10*ROW('Water Data'!D150))="","",OFFSET('Water Data'!$D$28,0,10*ROW('Water Data'!D150)))</f>
        <v/>
      </c>
      <c r="BU156" s="271" t="str">
        <f ca="true">+IF(OFFSET('Water Data'!$D$29,0,10*ROW('Water Data'!D150))="","",OFFSET('Water Data'!$D$29,0,10*ROW('Water Data'!D150)))</f>
        <v/>
      </c>
      <c r="BV156" s="271" t="str">
        <f ca="true">+IF(OFFSET('Water Data'!$E$27,0,10*ROW('Water Data'!E150))="","",OFFSET('Water Data'!$E$27,0,10*ROW('Water Data'!E150)))</f>
        <v/>
      </c>
      <c r="BW156" s="271" t="str">
        <f ca="true">+IF(OFFSET('Water Data'!$E$28,0,10*ROW('Water Data'!E150))="","",OFFSET('Water Data'!$E$28,0,10*ROW('Water Data'!E150)))</f>
        <v/>
      </c>
      <c r="BX156" s="271" t="str">
        <f ca="true">+IF(OFFSET('Water Data'!$E$29,0,10*ROW('Water Data'!E150))="","",OFFSET('Water Data'!$E$29,0,10*ROW('Water Data'!E150)))</f>
        <v/>
      </c>
      <c r="BY156" s="271" t="str">
        <f ca="true">+IF(OFFSET('Water Data'!$F$27,0,10*ROW('Water Data'!F150))="","",OFFSET('Water Data'!$F$27,0,10*ROW('Water Data'!F150)))</f>
        <v/>
      </c>
      <c r="BZ156" s="271" t="str">
        <f ca="true">+IF(OFFSET('Water Data'!$F$28,0,10*ROW('Water Data'!F150))="","",OFFSET('Water Data'!$F$28,0,10*ROW('Water Data'!F150)))</f>
        <v/>
      </c>
      <c r="CA156" s="271" t="str">
        <f ca="true">+IF(OFFSET('Water Data'!$F$29,0,10*ROW('Water Data'!F150))="","",OFFSET('Water Data'!$F$29,0,10*ROW('Water Data'!F150)))</f>
        <v/>
      </c>
      <c r="CB156" s="271" t="str">
        <f ca="true">+IF(OFFSET('Water Data'!$G$27,0,10*ROW('Water Data'!G150))="","",OFFSET('Water Data'!$G$27,0,10*ROW('Water Data'!G150)))</f>
        <v/>
      </c>
      <c r="CC156" s="271" t="str">
        <f ca="true">+IF(OFFSET('Water Data'!$G$28,0,10*ROW('Water Data'!G150))="","",OFFSET('Water Data'!$G$28,0,10*ROW('Water Data'!G150)))</f>
        <v/>
      </c>
      <c r="CD156" s="271" t="str">
        <f ca="true">+IF(OFFSET('Water Data'!$G$29,0,10*ROW('Water Data'!G150))="","",OFFSET('Water Data'!$G$29,0,10*ROW('Water Data'!G150)))</f>
        <v/>
      </c>
      <c r="CE156" s="271" t="str">
        <f ca="true">+IF(OFFSET('Water Data'!$H$27,0,10*ROW('Water Data'!H150))="","",OFFSET('Water Data'!$H$27,0,10*ROW('Water Data'!H150)))</f>
        <v/>
      </c>
      <c r="CF156" s="271" t="str">
        <f ca="true">+IF(OFFSET('Water Data'!$H$28,0,10*ROW('Water Data'!H150))="","",OFFSET('Water Data'!$H$28,0,10*ROW('Water Data'!H150)))</f>
        <v/>
      </c>
      <c r="CG156" s="271" t="str">
        <f ca="true">+IF(OFFSET('Water Data'!$H$29,0,10*ROW('Water Data'!H150))="","",OFFSET('Water Data'!$H$29,0,10*ROW('Water Data'!H150)))</f>
        <v/>
      </c>
      <c r="CH156" s="271" t="str">
        <f ca="true">+IF(OFFSET('Water Data'!$I$27,0,10*ROW('Water Data'!I150))="","",OFFSET('Water Data'!$I$27,0,10*ROW('Water Data'!I150)))</f>
        <v/>
      </c>
      <c r="CI156" s="271" t="str">
        <f ca="true">+IF(OFFSET('Water Data'!$I$28,0,10*ROW('Water Data'!I150))="","",OFFSET('Water Data'!$I$28,0,10*ROW('Water Data'!I150)))</f>
        <v/>
      </c>
      <c r="CJ156" s="271" t="str">
        <f ca="true">+IF(OFFSET('Water Data'!$I$29,0,10*ROW('Water Data'!I150))="","",OFFSET('Water Data'!$I$29,0,10*ROW('Water Data'!I150)))</f>
        <v/>
      </c>
      <c r="CK156" s="271" t="str">
        <f ca="true">+IF(OFFSET('Sanitation Data'!$D$28,0,10*ROW('Sanitation Data'!D150))="","",OFFSET('Sanitation Data'!$D$28,0,10*ROW('Sanitation Data'!D150)))</f>
        <v/>
      </c>
      <c r="CL156" s="271" t="str">
        <f ca="true">+IF(OFFSET('Sanitation Data'!$D$29,0,10*ROW('Sanitation Data'!D150))="","",OFFSET('Sanitation Data'!$D$29,0,10*ROW('Sanitation Data'!D150)))</f>
        <v/>
      </c>
      <c r="CM156" s="271" t="str">
        <f ca="true">+IF(OFFSET('Sanitation Data'!$D$30,0,10*ROW('Sanitation Data'!D150))="","",OFFSET('Sanitation Data'!$D$30,0,10*ROW('Sanitation Data'!D150)))</f>
        <v/>
      </c>
      <c r="CN156" s="271" t="str">
        <f ca="true">+IF(OFFSET('Sanitation Data'!$D$31,0,10*ROW('Sanitation Data'!D150))="","",OFFSET('Sanitation Data'!$D$31,0,10*ROW('Sanitation Data'!D150)))</f>
        <v/>
      </c>
      <c r="CO156" s="271" t="str">
        <f ca="true">+IF(OFFSET('Sanitation Data'!$D$32,0,10*ROW('Sanitation Data'!D150))="","",OFFSET('Sanitation Data'!$D$32,0,10*ROW('Sanitation Data'!D150)))</f>
        <v/>
      </c>
      <c r="CP156" s="271" t="str">
        <f ca="true">+IF(OFFSET('Sanitation Data'!$E$28,0,10*ROW('Sanitation Data'!E150))="","",OFFSET('Sanitation Data'!$E$28,0,10*ROW('Sanitation Data'!E150)))</f>
        <v/>
      </c>
      <c r="CQ156" s="271" t="str">
        <f ca="true">+IF(OFFSET('Sanitation Data'!$E$29,0,10*ROW('Sanitation Data'!E150))="","",OFFSET('Sanitation Data'!$E$29,0,10*ROW('Sanitation Data'!E150)))</f>
        <v/>
      </c>
      <c r="CR156" s="271" t="str">
        <f ca="true">+IF(OFFSET('Sanitation Data'!$E$30,0,10*ROW('Sanitation Data'!E150))="","",OFFSET('Sanitation Data'!$E$30,0,10*ROW('Sanitation Data'!E150)))</f>
        <v/>
      </c>
      <c r="CS156" s="271" t="str">
        <f ca="true">+IF(OFFSET('Sanitation Data'!$E$31,0,10*ROW('Sanitation Data'!E150))="","",OFFSET('Sanitation Data'!$E$31,0,10*ROW('Sanitation Data'!E150)))</f>
        <v/>
      </c>
      <c r="CT156" s="271" t="str">
        <f ca="true">+IF(OFFSET('Sanitation Data'!$E$32,0,10*ROW('Sanitation Data'!E150))="","",OFFSET('Sanitation Data'!$E$32,0,10*ROW('Sanitation Data'!E150)))</f>
        <v/>
      </c>
      <c r="CU156" s="271" t="str">
        <f ca="true">+IF(OFFSET('Sanitation Data'!$F$28,0,10*ROW('Sanitation Data'!F150))="","",OFFSET('Sanitation Data'!$F$28,0,10*ROW('Sanitation Data'!F150)))</f>
        <v/>
      </c>
      <c r="CV156" s="271" t="str">
        <f ca="true">+IF(OFFSET('Sanitation Data'!$F$29,0,10*ROW('Sanitation Data'!F150))="","",OFFSET('Sanitation Data'!$F$29,0,10*ROW('Sanitation Data'!F150)))</f>
        <v/>
      </c>
      <c r="CW156" s="271" t="str">
        <f ca="true">+IF(OFFSET('Sanitation Data'!$F$30,0,10*ROW('Sanitation Data'!F150))="","",OFFSET('Sanitation Data'!$F$30,0,10*ROW('Sanitation Data'!F150)))</f>
        <v/>
      </c>
      <c r="CX156" s="271" t="str">
        <f ca="true">+IF(OFFSET('Sanitation Data'!$F$31,0,10*ROW('Sanitation Data'!F150))="","",OFFSET('Sanitation Data'!$F$31,0,10*ROW('Sanitation Data'!F150)))</f>
        <v/>
      </c>
      <c r="CY156" s="271" t="str">
        <f ca="true">+IF(OFFSET('Sanitation Data'!$F$32,0,10*ROW('Sanitation Data'!F150))="","",OFFSET('Sanitation Data'!$F$32,0,10*ROW('Sanitation Data'!F150)))</f>
        <v/>
      </c>
      <c r="CZ156" s="271" t="str">
        <f ca="true">+IF(OFFSET('Sanitation Data'!$G$28,0,10*ROW('Sanitation Data'!G150))="","",OFFSET('Sanitation Data'!$G$28,0,10*ROW('Sanitation Data'!G150)))</f>
        <v/>
      </c>
      <c r="DA156" s="271" t="str">
        <f ca="true">+IF(OFFSET('Sanitation Data'!$G$29,0,10*ROW('Sanitation Data'!G150))="","",OFFSET('Sanitation Data'!$G$29,0,10*ROW('Sanitation Data'!G150)))</f>
        <v/>
      </c>
      <c r="DB156" s="271" t="str">
        <f ca="true">+IF(OFFSET('Sanitation Data'!$G$30,0,10*ROW('Sanitation Data'!G150))="","",OFFSET('Sanitation Data'!$G$30,0,10*ROW('Sanitation Data'!G150)))</f>
        <v/>
      </c>
      <c r="DC156" s="271" t="str">
        <f ca="true">+IF(OFFSET('Sanitation Data'!$G$31,0,10*ROW('Sanitation Data'!G150))="","",OFFSET('Sanitation Data'!$G$31,0,10*ROW('Sanitation Data'!G150)))</f>
        <v/>
      </c>
      <c r="DD156" s="271" t="str">
        <f ca="true">+IF(OFFSET('Sanitation Data'!$G$32,0,10*ROW('Sanitation Data'!G150))="","",OFFSET('Sanitation Data'!$G$32,0,10*ROW('Sanitation Data'!G150)))</f>
        <v/>
      </c>
      <c r="DE156" s="271" t="str">
        <f ca="true">+IF(OFFSET('Sanitation Data'!$H$28,0,10*ROW('Sanitation Data'!H150))="","",OFFSET('Sanitation Data'!$H$28,0,10*ROW('Sanitation Data'!H150)))</f>
        <v/>
      </c>
      <c r="DF156" s="271" t="str">
        <f ca="true">+IF(OFFSET('Sanitation Data'!$H$29,0,10*ROW('Sanitation Data'!H150))="","",OFFSET('Sanitation Data'!$H$29,0,10*ROW('Sanitation Data'!H150)))</f>
        <v/>
      </c>
      <c r="DG156" s="271" t="str">
        <f ca="true">+IF(OFFSET('Sanitation Data'!$H$30,0,10*ROW('Sanitation Data'!H150))="","",OFFSET('Sanitation Data'!$H$30,0,10*ROW('Sanitation Data'!H150)))</f>
        <v/>
      </c>
      <c r="DH156" s="271" t="str">
        <f ca="true">+IF(OFFSET('Sanitation Data'!$H$31,0,10*ROW('Sanitation Data'!H150))="","",OFFSET('Sanitation Data'!$H$31,0,10*ROW('Sanitation Data'!H150)))</f>
        <v/>
      </c>
      <c r="DI156" s="271" t="str">
        <f ca="true">+IF(OFFSET('Sanitation Data'!$H$32,0,10*ROW('Sanitation Data'!H150))="","",OFFSET('Sanitation Data'!$H$32,0,10*ROW('Sanitation Data'!H150)))</f>
        <v/>
      </c>
      <c r="DJ156" s="271" t="str">
        <f ca="true">+IF(OFFSET('Sanitation Data'!$I$28,0,10*ROW('Sanitation Data'!I150))="","",OFFSET('Sanitation Data'!$I$28,0,10*ROW('Sanitation Data'!I150)))</f>
        <v/>
      </c>
      <c r="DK156" s="271" t="str">
        <f ca="true">+IF(OFFSET('Sanitation Data'!$I$29,0,10*ROW('Sanitation Data'!I150))="","",OFFSET('Sanitation Data'!$I$29,0,10*ROW('Sanitation Data'!I150)))</f>
        <v/>
      </c>
      <c r="DL156" s="271" t="str">
        <f ca="true">+IF(OFFSET('Sanitation Data'!$I$30,0,10*ROW('Sanitation Data'!I150))="","",OFFSET('Sanitation Data'!$I$30,0,10*ROW('Sanitation Data'!I150)))</f>
        <v/>
      </c>
      <c r="DM156" s="271" t="str">
        <f ca="true">+IF(OFFSET('Sanitation Data'!$I$31,0,10*ROW('Sanitation Data'!I150))="","",OFFSET('Sanitation Data'!$I$31,0,10*ROW('Sanitation Data'!I150)))</f>
        <v/>
      </c>
      <c r="DN156" s="271" t="str">
        <f ca="true">+IF(OFFSET('Sanitation Data'!$I$32,0,10*ROW('Sanitation Data'!I150))="","",OFFSET('Sanitation Data'!$I$32,0,10*ROW('Sanitation Data'!I150)))</f>
        <v/>
      </c>
      <c r="DO156" s="271" t="str">
        <f ca="true">+IF(OFFSET('Hygiene Data'!$D$11,0,10*ROW('Hygiene Data'!D150))="","",OFFSET('Hygiene Data'!$D$11,0,10*ROW('Hygiene Data'!D150)))</f>
        <v/>
      </c>
      <c r="DP156" s="271" t="str">
        <f ca="true">+IF(OFFSET('Hygiene Data'!$D$12,0,10*ROW('Hygiene Data'!D150))="","",OFFSET('Hygiene Data'!$D$12,0,10*ROW('Hygiene Data'!D150)))</f>
        <v/>
      </c>
      <c r="DQ156" s="271" t="str">
        <f ca="true">+IF(OFFSET('Hygiene Data'!$D$13,0,10*ROW('Hygiene Data'!D150))="","",OFFSET('Hygiene Data'!$D$13,0,10*ROW('Hygiene Data'!D150)))</f>
        <v/>
      </c>
      <c r="DR156" s="271" t="str">
        <f ca="true">+IF(OFFSET('Hygiene Data'!$E$11,0,10*ROW('Hygiene Data'!E150))="","",OFFSET('Hygiene Data'!$E$11,0,10*ROW('Hygiene Data'!E150)))</f>
        <v/>
      </c>
      <c r="DS156" s="271" t="str">
        <f ca="true">+IF(OFFSET('Hygiene Data'!$E$12,0,10*ROW('Hygiene Data'!E150))="","",OFFSET('Hygiene Data'!$E$12,0,10*ROW('Hygiene Data'!E150)))</f>
        <v/>
      </c>
      <c r="DT156" s="271" t="str">
        <f ca="true">+IF(OFFSET('Hygiene Data'!$E$13,0,10*ROW('Hygiene Data'!E150))="","",OFFSET('Hygiene Data'!$E$13,0,10*ROW('Hygiene Data'!E150)))</f>
        <v/>
      </c>
      <c r="DU156" s="271" t="str">
        <f ca="true">+IF(OFFSET('Hygiene Data'!$F$11,0,10*ROW('Hygiene Data'!F150))="","",OFFSET('Hygiene Data'!$F$11,0,10*ROW('Hygiene Data'!F150)))</f>
        <v/>
      </c>
      <c r="DV156" s="271" t="str">
        <f ca="true">+IF(OFFSET('Hygiene Data'!$F$12,0,10*ROW('Hygiene Data'!F150))="","",OFFSET('Hygiene Data'!$F$12,0,10*ROW('Hygiene Data'!F150)))</f>
        <v/>
      </c>
      <c r="DW156" s="271" t="str">
        <f ca="true">+IF(OFFSET('Hygiene Data'!$F$13,0,10*ROW('Hygiene Data'!F150))="","",OFFSET('Hygiene Data'!$F$13,0,10*ROW('Hygiene Data'!F150)))</f>
        <v/>
      </c>
      <c r="DX156" s="271" t="str">
        <f ca="true">+IF(OFFSET('Hygiene Data'!$G$11,0,10*ROW('Hygiene Data'!G150))="","",OFFSET('Hygiene Data'!$G$11,0,10*ROW('Hygiene Data'!G150)))</f>
        <v/>
      </c>
      <c r="DY156" s="271" t="str">
        <f ca="true">+IF(OFFSET('Hygiene Data'!$G$12,0,10*ROW('Hygiene Data'!G150))="","",OFFSET('Hygiene Data'!$G$12,0,10*ROW('Hygiene Data'!G150)))</f>
        <v/>
      </c>
      <c r="DZ156" s="271" t="str">
        <f ca="true">+IF(OFFSET('Hygiene Data'!$G$13,0,10*ROW('Hygiene Data'!G150))="","",OFFSET('Hygiene Data'!$G$13,0,10*ROW('Hygiene Data'!G150)))</f>
        <v/>
      </c>
      <c r="EA156" s="271" t="str">
        <f ca="true">+IF(OFFSET('Hygiene Data'!$H$11,0,10*ROW('Hygiene Data'!H150))="","",OFFSET('Hygiene Data'!$H$11,0,10*ROW('Hygiene Data'!H150)))</f>
        <v/>
      </c>
      <c r="EB156" s="271" t="str">
        <f ca="true">+IF(OFFSET('Hygiene Data'!$H$12,0,10*ROW('Hygiene Data'!H150))="","",OFFSET('Hygiene Data'!$H$12,0,10*ROW('Hygiene Data'!H150)))</f>
        <v/>
      </c>
      <c r="EC156" s="271" t="str">
        <f ca="true">+IF(OFFSET('Hygiene Data'!$H$13,0,10*ROW('Hygiene Data'!H150))="","",OFFSET('Hygiene Data'!$H$13,0,10*ROW('Hygiene Data'!H150)))</f>
        <v/>
      </c>
      <c r="ED156" s="271" t="str">
        <f ca="true">+IF(OFFSET('Hygiene Data'!$I$11,0,10*ROW('Hygiene Data'!I150))="","",OFFSET('Hygiene Data'!$I$11,0,10*ROW('Hygiene Data'!I150)))</f>
        <v/>
      </c>
      <c r="EE156" s="271" t="str">
        <f ca="true">+IF(OFFSET('Hygiene Data'!$I$12,0,10*ROW('Hygiene Data'!I150))="","",OFFSET('Hygiene Data'!$I$12,0,10*ROW('Hygiene Data'!I150)))</f>
        <v/>
      </c>
      <c r="EF156" s="271" t="str">
        <f ca="true">+IF(OFFSET('Hygiene Data'!$I$13,0,10*ROW('Hygiene Data'!I150))="","",OFFSET('Hygiene Data'!$I$13,0,10*ROW('Hygiene Data'!I150)))</f>
        <v/>
      </c>
    </row>
    <row xmlns:x14ac="http://schemas.microsoft.com/office/spreadsheetml/2009/9/ac" r="157" x14ac:dyDescent="0.2">
      <c r="A157" s="35" t="str">
        <f ca="true">+IF(OFFSET('Water Data'!$B$2,0,10*ROW('Water Data'!E151))="","",OFFSET('Water Data'!$B$2,0,10*ROW('Water Data'!E151)))</f>
        <v/>
      </c>
      <c r="B157" s="35" t="str">
        <f ca="true">+IF(OFFSET('Water Data'!$C$2,0,10*ROW('Water Data'!F151))="","",OFFSET('Water Data'!$C$2,0,10*ROW('Water Data'!F151)))</f>
        <v/>
      </c>
      <c r="C157" s="327" t="str">
        <f t="shared" ca="true" si="2"/>
        <v/>
      </c>
      <c r="D157" s="91"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1"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1"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1"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1"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1"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1"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1"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1"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1"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1"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1"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1"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1"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1"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1"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1"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1"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2"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2"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2"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2"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2"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2"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2"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2"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2"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2"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2"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2"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2"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2"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2"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2"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2"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2"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2"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2"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2"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2"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2"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2"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2"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2"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2"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2"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2"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2"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3"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3"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3"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3"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3"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3"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3"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3"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3"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3"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3"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3"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3"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3"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3"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3"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3"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3"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1"/>
      <c r="BS157" s="271" t="str">
        <f ca="true">+IF(OFFSET('Water Data'!$D$27,0,10*ROW('Water Data'!D151))="","",OFFSET('Water Data'!$D$27,0,10*ROW('Water Data'!D151)))</f>
        <v/>
      </c>
      <c r="BT157" s="271" t="str">
        <f ca="true">+IF(OFFSET('Water Data'!$D$28,0,10*ROW('Water Data'!D151))="","",OFFSET('Water Data'!$D$28,0,10*ROW('Water Data'!D151)))</f>
        <v/>
      </c>
      <c r="BU157" s="271" t="str">
        <f ca="true">+IF(OFFSET('Water Data'!$D$29,0,10*ROW('Water Data'!D151))="","",OFFSET('Water Data'!$D$29,0,10*ROW('Water Data'!D151)))</f>
        <v/>
      </c>
      <c r="BV157" s="271" t="str">
        <f ca="true">+IF(OFFSET('Water Data'!$E$27,0,10*ROW('Water Data'!E151))="","",OFFSET('Water Data'!$E$27,0,10*ROW('Water Data'!E151)))</f>
        <v/>
      </c>
      <c r="BW157" s="271" t="str">
        <f ca="true">+IF(OFFSET('Water Data'!$E$28,0,10*ROW('Water Data'!E151))="","",OFFSET('Water Data'!$E$28,0,10*ROW('Water Data'!E151)))</f>
        <v/>
      </c>
      <c r="BX157" s="271" t="str">
        <f ca="true">+IF(OFFSET('Water Data'!$E$29,0,10*ROW('Water Data'!E151))="","",OFFSET('Water Data'!$E$29,0,10*ROW('Water Data'!E151)))</f>
        <v/>
      </c>
      <c r="BY157" s="271" t="str">
        <f ca="true">+IF(OFFSET('Water Data'!$F$27,0,10*ROW('Water Data'!F151))="","",OFFSET('Water Data'!$F$27,0,10*ROW('Water Data'!F151)))</f>
        <v/>
      </c>
      <c r="BZ157" s="271" t="str">
        <f ca="true">+IF(OFFSET('Water Data'!$F$28,0,10*ROW('Water Data'!F151))="","",OFFSET('Water Data'!$F$28,0,10*ROW('Water Data'!F151)))</f>
        <v/>
      </c>
      <c r="CA157" s="271" t="str">
        <f ca="true">+IF(OFFSET('Water Data'!$F$29,0,10*ROW('Water Data'!F151))="","",OFFSET('Water Data'!$F$29,0,10*ROW('Water Data'!F151)))</f>
        <v/>
      </c>
      <c r="CB157" s="271" t="str">
        <f ca="true">+IF(OFFSET('Water Data'!$G$27,0,10*ROW('Water Data'!G151))="","",OFFSET('Water Data'!$G$27,0,10*ROW('Water Data'!G151)))</f>
        <v/>
      </c>
      <c r="CC157" s="271" t="str">
        <f ca="true">+IF(OFFSET('Water Data'!$G$28,0,10*ROW('Water Data'!G151))="","",OFFSET('Water Data'!$G$28,0,10*ROW('Water Data'!G151)))</f>
        <v/>
      </c>
      <c r="CD157" s="271" t="str">
        <f ca="true">+IF(OFFSET('Water Data'!$G$29,0,10*ROW('Water Data'!G151))="","",OFFSET('Water Data'!$G$29,0,10*ROW('Water Data'!G151)))</f>
        <v/>
      </c>
      <c r="CE157" s="271" t="str">
        <f ca="true">+IF(OFFSET('Water Data'!$H$27,0,10*ROW('Water Data'!H151))="","",OFFSET('Water Data'!$H$27,0,10*ROW('Water Data'!H151)))</f>
        <v/>
      </c>
      <c r="CF157" s="271" t="str">
        <f ca="true">+IF(OFFSET('Water Data'!$H$28,0,10*ROW('Water Data'!H151))="","",OFFSET('Water Data'!$H$28,0,10*ROW('Water Data'!H151)))</f>
        <v/>
      </c>
      <c r="CG157" s="271" t="str">
        <f ca="true">+IF(OFFSET('Water Data'!$H$29,0,10*ROW('Water Data'!H151))="","",OFFSET('Water Data'!$H$29,0,10*ROW('Water Data'!H151)))</f>
        <v/>
      </c>
      <c r="CH157" s="271" t="str">
        <f ca="true">+IF(OFFSET('Water Data'!$I$27,0,10*ROW('Water Data'!I151))="","",OFFSET('Water Data'!$I$27,0,10*ROW('Water Data'!I151)))</f>
        <v/>
      </c>
      <c r="CI157" s="271" t="str">
        <f ca="true">+IF(OFFSET('Water Data'!$I$28,0,10*ROW('Water Data'!I151))="","",OFFSET('Water Data'!$I$28,0,10*ROW('Water Data'!I151)))</f>
        <v/>
      </c>
      <c r="CJ157" s="271" t="str">
        <f ca="true">+IF(OFFSET('Water Data'!$I$29,0,10*ROW('Water Data'!I151))="","",OFFSET('Water Data'!$I$29,0,10*ROW('Water Data'!I151)))</f>
        <v/>
      </c>
      <c r="CK157" s="271" t="str">
        <f ca="true">+IF(OFFSET('Sanitation Data'!$D$28,0,10*ROW('Sanitation Data'!D151))="","",OFFSET('Sanitation Data'!$D$28,0,10*ROW('Sanitation Data'!D151)))</f>
        <v/>
      </c>
      <c r="CL157" s="271" t="str">
        <f ca="true">+IF(OFFSET('Sanitation Data'!$D$29,0,10*ROW('Sanitation Data'!D151))="","",OFFSET('Sanitation Data'!$D$29,0,10*ROW('Sanitation Data'!D151)))</f>
        <v/>
      </c>
      <c r="CM157" s="271" t="str">
        <f ca="true">+IF(OFFSET('Sanitation Data'!$D$30,0,10*ROW('Sanitation Data'!D151))="","",OFFSET('Sanitation Data'!$D$30,0,10*ROW('Sanitation Data'!D151)))</f>
        <v/>
      </c>
      <c r="CN157" s="271" t="str">
        <f ca="true">+IF(OFFSET('Sanitation Data'!$D$31,0,10*ROW('Sanitation Data'!D151))="","",OFFSET('Sanitation Data'!$D$31,0,10*ROW('Sanitation Data'!D151)))</f>
        <v/>
      </c>
      <c r="CO157" s="271" t="str">
        <f ca="true">+IF(OFFSET('Sanitation Data'!$D$32,0,10*ROW('Sanitation Data'!D151))="","",OFFSET('Sanitation Data'!$D$32,0,10*ROW('Sanitation Data'!D151)))</f>
        <v/>
      </c>
      <c r="CP157" s="271" t="str">
        <f ca="true">+IF(OFFSET('Sanitation Data'!$E$28,0,10*ROW('Sanitation Data'!E151))="","",OFFSET('Sanitation Data'!$E$28,0,10*ROW('Sanitation Data'!E151)))</f>
        <v/>
      </c>
      <c r="CQ157" s="271" t="str">
        <f ca="true">+IF(OFFSET('Sanitation Data'!$E$29,0,10*ROW('Sanitation Data'!E151))="","",OFFSET('Sanitation Data'!$E$29,0,10*ROW('Sanitation Data'!E151)))</f>
        <v/>
      </c>
      <c r="CR157" s="271" t="str">
        <f ca="true">+IF(OFFSET('Sanitation Data'!$E$30,0,10*ROW('Sanitation Data'!E151))="","",OFFSET('Sanitation Data'!$E$30,0,10*ROW('Sanitation Data'!E151)))</f>
        <v/>
      </c>
      <c r="CS157" s="271" t="str">
        <f ca="true">+IF(OFFSET('Sanitation Data'!$E$31,0,10*ROW('Sanitation Data'!E151))="","",OFFSET('Sanitation Data'!$E$31,0,10*ROW('Sanitation Data'!E151)))</f>
        <v/>
      </c>
      <c r="CT157" s="271" t="str">
        <f ca="true">+IF(OFFSET('Sanitation Data'!$E$32,0,10*ROW('Sanitation Data'!E151))="","",OFFSET('Sanitation Data'!$E$32,0,10*ROW('Sanitation Data'!E151)))</f>
        <v/>
      </c>
      <c r="CU157" s="271" t="str">
        <f ca="true">+IF(OFFSET('Sanitation Data'!$F$28,0,10*ROW('Sanitation Data'!F151))="","",OFFSET('Sanitation Data'!$F$28,0,10*ROW('Sanitation Data'!F151)))</f>
        <v/>
      </c>
      <c r="CV157" s="271" t="str">
        <f ca="true">+IF(OFFSET('Sanitation Data'!$F$29,0,10*ROW('Sanitation Data'!F151))="","",OFFSET('Sanitation Data'!$F$29,0,10*ROW('Sanitation Data'!F151)))</f>
        <v/>
      </c>
      <c r="CW157" s="271" t="str">
        <f ca="true">+IF(OFFSET('Sanitation Data'!$F$30,0,10*ROW('Sanitation Data'!F151))="","",OFFSET('Sanitation Data'!$F$30,0,10*ROW('Sanitation Data'!F151)))</f>
        <v/>
      </c>
      <c r="CX157" s="271" t="str">
        <f ca="true">+IF(OFFSET('Sanitation Data'!$F$31,0,10*ROW('Sanitation Data'!F151))="","",OFFSET('Sanitation Data'!$F$31,0,10*ROW('Sanitation Data'!F151)))</f>
        <v/>
      </c>
      <c r="CY157" s="271" t="str">
        <f ca="true">+IF(OFFSET('Sanitation Data'!$F$32,0,10*ROW('Sanitation Data'!F151))="","",OFFSET('Sanitation Data'!$F$32,0,10*ROW('Sanitation Data'!F151)))</f>
        <v/>
      </c>
      <c r="CZ157" s="271" t="str">
        <f ca="true">+IF(OFFSET('Sanitation Data'!$G$28,0,10*ROW('Sanitation Data'!G151))="","",OFFSET('Sanitation Data'!$G$28,0,10*ROW('Sanitation Data'!G151)))</f>
        <v/>
      </c>
      <c r="DA157" s="271" t="str">
        <f ca="true">+IF(OFFSET('Sanitation Data'!$G$29,0,10*ROW('Sanitation Data'!G151))="","",OFFSET('Sanitation Data'!$G$29,0,10*ROW('Sanitation Data'!G151)))</f>
        <v/>
      </c>
      <c r="DB157" s="271" t="str">
        <f ca="true">+IF(OFFSET('Sanitation Data'!$G$30,0,10*ROW('Sanitation Data'!G151))="","",OFFSET('Sanitation Data'!$G$30,0,10*ROW('Sanitation Data'!G151)))</f>
        <v/>
      </c>
      <c r="DC157" s="271" t="str">
        <f ca="true">+IF(OFFSET('Sanitation Data'!$G$31,0,10*ROW('Sanitation Data'!G151))="","",OFFSET('Sanitation Data'!$G$31,0,10*ROW('Sanitation Data'!G151)))</f>
        <v/>
      </c>
      <c r="DD157" s="271" t="str">
        <f ca="true">+IF(OFFSET('Sanitation Data'!$G$32,0,10*ROW('Sanitation Data'!G151))="","",OFFSET('Sanitation Data'!$G$32,0,10*ROW('Sanitation Data'!G151)))</f>
        <v/>
      </c>
      <c r="DE157" s="271" t="str">
        <f ca="true">+IF(OFFSET('Sanitation Data'!$H$28,0,10*ROW('Sanitation Data'!H151))="","",OFFSET('Sanitation Data'!$H$28,0,10*ROW('Sanitation Data'!H151)))</f>
        <v/>
      </c>
      <c r="DF157" s="271" t="str">
        <f ca="true">+IF(OFFSET('Sanitation Data'!$H$29,0,10*ROW('Sanitation Data'!H151))="","",OFFSET('Sanitation Data'!$H$29,0,10*ROW('Sanitation Data'!H151)))</f>
        <v/>
      </c>
      <c r="DG157" s="271" t="str">
        <f ca="true">+IF(OFFSET('Sanitation Data'!$H$30,0,10*ROW('Sanitation Data'!H151))="","",OFFSET('Sanitation Data'!$H$30,0,10*ROW('Sanitation Data'!H151)))</f>
        <v/>
      </c>
      <c r="DH157" s="271" t="str">
        <f ca="true">+IF(OFFSET('Sanitation Data'!$H$31,0,10*ROW('Sanitation Data'!H151))="","",OFFSET('Sanitation Data'!$H$31,0,10*ROW('Sanitation Data'!H151)))</f>
        <v/>
      </c>
      <c r="DI157" s="271" t="str">
        <f ca="true">+IF(OFFSET('Sanitation Data'!$H$32,0,10*ROW('Sanitation Data'!H151))="","",OFFSET('Sanitation Data'!$H$32,0,10*ROW('Sanitation Data'!H151)))</f>
        <v/>
      </c>
      <c r="DJ157" s="271" t="str">
        <f ca="true">+IF(OFFSET('Sanitation Data'!$I$28,0,10*ROW('Sanitation Data'!I151))="","",OFFSET('Sanitation Data'!$I$28,0,10*ROW('Sanitation Data'!I151)))</f>
        <v/>
      </c>
      <c r="DK157" s="271" t="str">
        <f ca="true">+IF(OFFSET('Sanitation Data'!$I$29,0,10*ROW('Sanitation Data'!I151))="","",OFFSET('Sanitation Data'!$I$29,0,10*ROW('Sanitation Data'!I151)))</f>
        <v/>
      </c>
      <c r="DL157" s="271" t="str">
        <f ca="true">+IF(OFFSET('Sanitation Data'!$I$30,0,10*ROW('Sanitation Data'!I151))="","",OFFSET('Sanitation Data'!$I$30,0,10*ROW('Sanitation Data'!I151)))</f>
        <v/>
      </c>
      <c r="DM157" s="271" t="str">
        <f ca="true">+IF(OFFSET('Sanitation Data'!$I$31,0,10*ROW('Sanitation Data'!I151))="","",OFFSET('Sanitation Data'!$I$31,0,10*ROW('Sanitation Data'!I151)))</f>
        <v/>
      </c>
      <c r="DN157" s="271" t="str">
        <f ca="true">+IF(OFFSET('Sanitation Data'!$I$32,0,10*ROW('Sanitation Data'!I151))="","",OFFSET('Sanitation Data'!$I$32,0,10*ROW('Sanitation Data'!I151)))</f>
        <v/>
      </c>
      <c r="DO157" s="271" t="str">
        <f ca="true">+IF(OFFSET('Hygiene Data'!$D$11,0,10*ROW('Hygiene Data'!D151))="","",OFFSET('Hygiene Data'!$D$11,0,10*ROW('Hygiene Data'!D151)))</f>
        <v/>
      </c>
      <c r="DP157" s="271" t="str">
        <f ca="true">+IF(OFFSET('Hygiene Data'!$D$12,0,10*ROW('Hygiene Data'!D151))="","",OFFSET('Hygiene Data'!$D$12,0,10*ROW('Hygiene Data'!D151)))</f>
        <v/>
      </c>
      <c r="DQ157" s="271" t="str">
        <f ca="true">+IF(OFFSET('Hygiene Data'!$D$13,0,10*ROW('Hygiene Data'!D151))="","",OFFSET('Hygiene Data'!$D$13,0,10*ROW('Hygiene Data'!D151)))</f>
        <v/>
      </c>
      <c r="DR157" s="271" t="str">
        <f ca="true">+IF(OFFSET('Hygiene Data'!$E$11,0,10*ROW('Hygiene Data'!E151))="","",OFFSET('Hygiene Data'!$E$11,0,10*ROW('Hygiene Data'!E151)))</f>
        <v/>
      </c>
      <c r="DS157" s="271" t="str">
        <f ca="true">+IF(OFFSET('Hygiene Data'!$E$12,0,10*ROW('Hygiene Data'!E151))="","",OFFSET('Hygiene Data'!$E$12,0,10*ROW('Hygiene Data'!E151)))</f>
        <v/>
      </c>
      <c r="DT157" s="271" t="str">
        <f ca="true">+IF(OFFSET('Hygiene Data'!$E$13,0,10*ROW('Hygiene Data'!E151))="","",OFFSET('Hygiene Data'!$E$13,0,10*ROW('Hygiene Data'!E151)))</f>
        <v/>
      </c>
      <c r="DU157" s="271" t="str">
        <f ca="true">+IF(OFFSET('Hygiene Data'!$F$11,0,10*ROW('Hygiene Data'!F151))="","",OFFSET('Hygiene Data'!$F$11,0,10*ROW('Hygiene Data'!F151)))</f>
        <v/>
      </c>
      <c r="DV157" s="271" t="str">
        <f ca="true">+IF(OFFSET('Hygiene Data'!$F$12,0,10*ROW('Hygiene Data'!F151))="","",OFFSET('Hygiene Data'!$F$12,0,10*ROW('Hygiene Data'!F151)))</f>
        <v/>
      </c>
      <c r="DW157" s="271" t="str">
        <f ca="true">+IF(OFFSET('Hygiene Data'!$F$13,0,10*ROW('Hygiene Data'!F151))="","",OFFSET('Hygiene Data'!$F$13,0,10*ROW('Hygiene Data'!F151)))</f>
        <v/>
      </c>
      <c r="DX157" s="271" t="str">
        <f ca="true">+IF(OFFSET('Hygiene Data'!$G$11,0,10*ROW('Hygiene Data'!G151))="","",OFFSET('Hygiene Data'!$G$11,0,10*ROW('Hygiene Data'!G151)))</f>
        <v/>
      </c>
      <c r="DY157" s="271" t="str">
        <f ca="true">+IF(OFFSET('Hygiene Data'!$G$12,0,10*ROW('Hygiene Data'!G151))="","",OFFSET('Hygiene Data'!$G$12,0,10*ROW('Hygiene Data'!G151)))</f>
        <v/>
      </c>
      <c r="DZ157" s="271" t="str">
        <f ca="true">+IF(OFFSET('Hygiene Data'!$G$13,0,10*ROW('Hygiene Data'!G151))="","",OFFSET('Hygiene Data'!$G$13,0,10*ROW('Hygiene Data'!G151)))</f>
        <v/>
      </c>
      <c r="EA157" s="271" t="str">
        <f ca="true">+IF(OFFSET('Hygiene Data'!$H$11,0,10*ROW('Hygiene Data'!H151))="","",OFFSET('Hygiene Data'!$H$11,0,10*ROW('Hygiene Data'!H151)))</f>
        <v/>
      </c>
      <c r="EB157" s="271" t="str">
        <f ca="true">+IF(OFFSET('Hygiene Data'!$H$12,0,10*ROW('Hygiene Data'!H151))="","",OFFSET('Hygiene Data'!$H$12,0,10*ROW('Hygiene Data'!H151)))</f>
        <v/>
      </c>
      <c r="EC157" s="271" t="str">
        <f ca="true">+IF(OFFSET('Hygiene Data'!$H$13,0,10*ROW('Hygiene Data'!H151))="","",OFFSET('Hygiene Data'!$H$13,0,10*ROW('Hygiene Data'!H151)))</f>
        <v/>
      </c>
      <c r="ED157" s="271" t="str">
        <f ca="true">+IF(OFFSET('Hygiene Data'!$I$11,0,10*ROW('Hygiene Data'!I151))="","",OFFSET('Hygiene Data'!$I$11,0,10*ROW('Hygiene Data'!I151)))</f>
        <v/>
      </c>
      <c r="EE157" s="271" t="str">
        <f ca="true">+IF(OFFSET('Hygiene Data'!$I$12,0,10*ROW('Hygiene Data'!I151))="","",OFFSET('Hygiene Data'!$I$12,0,10*ROW('Hygiene Data'!I151)))</f>
        <v/>
      </c>
      <c r="EF157" s="271" t="str">
        <f ca="true">+IF(OFFSET('Hygiene Data'!$I$13,0,10*ROW('Hygiene Data'!I151))="","",OFFSET('Hygiene Data'!$I$13,0,10*ROW('Hygiene Data'!I151)))</f>
        <v/>
      </c>
    </row>
    <row xmlns:x14ac="http://schemas.microsoft.com/office/spreadsheetml/2009/9/ac" r="158" x14ac:dyDescent="0.2">
      <c r="A158" s="35" t="str">
        <f ca="true">+IF(OFFSET('Water Data'!$B$2,0,10*ROW('Water Data'!E152))="","",OFFSET('Water Data'!$B$2,0,10*ROW('Water Data'!E152)))</f>
        <v/>
      </c>
      <c r="B158" s="35" t="str">
        <f ca="true">+IF(OFFSET('Water Data'!$C$2,0,10*ROW('Water Data'!F152))="","",OFFSET('Water Data'!$C$2,0,10*ROW('Water Data'!F152)))</f>
        <v/>
      </c>
      <c r="C158" s="327" t="str">
        <f t="shared" ca="true" si="2"/>
        <v/>
      </c>
      <c r="D158" s="91"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1"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1"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1"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1"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1"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1"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1"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1"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1"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1"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1"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1"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1"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1"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1"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1"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1"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2"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2"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2"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2"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2"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2"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2"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2"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2"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2"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2"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2"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2"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2"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2"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2"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2"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2"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2"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2"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2"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2"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2"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2"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2"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2"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2"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2"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2"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2"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3"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3"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3"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3"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3"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3"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3"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3"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3"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3"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3"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3"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3"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3"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3"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3"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3"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3"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1"/>
      <c r="BS158" s="271" t="str">
        <f ca="true">+IF(OFFSET('Water Data'!$D$27,0,10*ROW('Water Data'!D152))="","",OFFSET('Water Data'!$D$27,0,10*ROW('Water Data'!D152)))</f>
        <v/>
      </c>
      <c r="BT158" s="271" t="str">
        <f ca="true">+IF(OFFSET('Water Data'!$D$28,0,10*ROW('Water Data'!D152))="","",OFFSET('Water Data'!$D$28,0,10*ROW('Water Data'!D152)))</f>
        <v/>
      </c>
      <c r="BU158" s="271" t="str">
        <f ca="true">+IF(OFFSET('Water Data'!$D$29,0,10*ROW('Water Data'!D152))="","",OFFSET('Water Data'!$D$29,0,10*ROW('Water Data'!D152)))</f>
        <v/>
      </c>
      <c r="BV158" s="271" t="str">
        <f ca="true">+IF(OFFSET('Water Data'!$E$27,0,10*ROW('Water Data'!E152))="","",OFFSET('Water Data'!$E$27,0,10*ROW('Water Data'!E152)))</f>
        <v/>
      </c>
      <c r="BW158" s="271" t="str">
        <f ca="true">+IF(OFFSET('Water Data'!$E$28,0,10*ROW('Water Data'!E152))="","",OFFSET('Water Data'!$E$28,0,10*ROW('Water Data'!E152)))</f>
        <v/>
      </c>
      <c r="BX158" s="271" t="str">
        <f ca="true">+IF(OFFSET('Water Data'!$E$29,0,10*ROW('Water Data'!E152))="","",OFFSET('Water Data'!$E$29,0,10*ROW('Water Data'!E152)))</f>
        <v/>
      </c>
      <c r="BY158" s="271" t="str">
        <f ca="true">+IF(OFFSET('Water Data'!$F$27,0,10*ROW('Water Data'!F152))="","",OFFSET('Water Data'!$F$27,0,10*ROW('Water Data'!F152)))</f>
        <v/>
      </c>
      <c r="BZ158" s="271" t="str">
        <f ca="true">+IF(OFFSET('Water Data'!$F$28,0,10*ROW('Water Data'!F152))="","",OFFSET('Water Data'!$F$28,0,10*ROW('Water Data'!F152)))</f>
        <v/>
      </c>
      <c r="CA158" s="271" t="str">
        <f ca="true">+IF(OFFSET('Water Data'!$F$29,0,10*ROW('Water Data'!F152))="","",OFFSET('Water Data'!$F$29,0,10*ROW('Water Data'!F152)))</f>
        <v/>
      </c>
      <c r="CB158" s="271" t="str">
        <f ca="true">+IF(OFFSET('Water Data'!$G$27,0,10*ROW('Water Data'!G152))="","",OFFSET('Water Data'!$G$27,0,10*ROW('Water Data'!G152)))</f>
        <v/>
      </c>
      <c r="CC158" s="271" t="str">
        <f ca="true">+IF(OFFSET('Water Data'!$G$28,0,10*ROW('Water Data'!G152))="","",OFFSET('Water Data'!$G$28,0,10*ROW('Water Data'!G152)))</f>
        <v/>
      </c>
      <c r="CD158" s="271" t="str">
        <f ca="true">+IF(OFFSET('Water Data'!$G$29,0,10*ROW('Water Data'!G152))="","",OFFSET('Water Data'!$G$29,0,10*ROW('Water Data'!G152)))</f>
        <v/>
      </c>
      <c r="CE158" s="271" t="str">
        <f ca="true">+IF(OFFSET('Water Data'!$H$27,0,10*ROW('Water Data'!H152))="","",OFFSET('Water Data'!$H$27,0,10*ROW('Water Data'!H152)))</f>
        <v/>
      </c>
      <c r="CF158" s="271" t="str">
        <f ca="true">+IF(OFFSET('Water Data'!$H$28,0,10*ROW('Water Data'!H152))="","",OFFSET('Water Data'!$H$28,0,10*ROW('Water Data'!H152)))</f>
        <v/>
      </c>
      <c r="CG158" s="271" t="str">
        <f ca="true">+IF(OFFSET('Water Data'!$H$29,0,10*ROW('Water Data'!H152))="","",OFFSET('Water Data'!$H$29,0,10*ROW('Water Data'!H152)))</f>
        <v/>
      </c>
      <c r="CH158" s="271" t="str">
        <f ca="true">+IF(OFFSET('Water Data'!$I$27,0,10*ROW('Water Data'!I152))="","",OFFSET('Water Data'!$I$27,0,10*ROW('Water Data'!I152)))</f>
        <v/>
      </c>
      <c r="CI158" s="271" t="str">
        <f ca="true">+IF(OFFSET('Water Data'!$I$28,0,10*ROW('Water Data'!I152))="","",OFFSET('Water Data'!$I$28,0,10*ROW('Water Data'!I152)))</f>
        <v/>
      </c>
      <c r="CJ158" s="271" t="str">
        <f ca="true">+IF(OFFSET('Water Data'!$I$29,0,10*ROW('Water Data'!I152))="","",OFFSET('Water Data'!$I$29,0,10*ROW('Water Data'!I152)))</f>
        <v/>
      </c>
      <c r="CK158" s="271" t="str">
        <f ca="true">+IF(OFFSET('Sanitation Data'!$D$28,0,10*ROW('Sanitation Data'!D152))="","",OFFSET('Sanitation Data'!$D$28,0,10*ROW('Sanitation Data'!D152)))</f>
        <v/>
      </c>
      <c r="CL158" s="271" t="str">
        <f ca="true">+IF(OFFSET('Sanitation Data'!$D$29,0,10*ROW('Sanitation Data'!D152))="","",OFFSET('Sanitation Data'!$D$29,0,10*ROW('Sanitation Data'!D152)))</f>
        <v/>
      </c>
      <c r="CM158" s="271" t="str">
        <f ca="true">+IF(OFFSET('Sanitation Data'!$D$30,0,10*ROW('Sanitation Data'!D152))="","",OFFSET('Sanitation Data'!$D$30,0,10*ROW('Sanitation Data'!D152)))</f>
        <v/>
      </c>
      <c r="CN158" s="271" t="str">
        <f ca="true">+IF(OFFSET('Sanitation Data'!$D$31,0,10*ROW('Sanitation Data'!D152))="","",OFFSET('Sanitation Data'!$D$31,0,10*ROW('Sanitation Data'!D152)))</f>
        <v/>
      </c>
      <c r="CO158" s="271" t="str">
        <f ca="true">+IF(OFFSET('Sanitation Data'!$D$32,0,10*ROW('Sanitation Data'!D152))="","",OFFSET('Sanitation Data'!$D$32,0,10*ROW('Sanitation Data'!D152)))</f>
        <v/>
      </c>
      <c r="CP158" s="271" t="str">
        <f ca="true">+IF(OFFSET('Sanitation Data'!$E$28,0,10*ROW('Sanitation Data'!E152))="","",OFFSET('Sanitation Data'!$E$28,0,10*ROW('Sanitation Data'!E152)))</f>
        <v/>
      </c>
      <c r="CQ158" s="271" t="str">
        <f ca="true">+IF(OFFSET('Sanitation Data'!$E$29,0,10*ROW('Sanitation Data'!E152))="","",OFFSET('Sanitation Data'!$E$29,0,10*ROW('Sanitation Data'!E152)))</f>
        <v/>
      </c>
      <c r="CR158" s="271" t="str">
        <f ca="true">+IF(OFFSET('Sanitation Data'!$E$30,0,10*ROW('Sanitation Data'!E152))="","",OFFSET('Sanitation Data'!$E$30,0,10*ROW('Sanitation Data'!E152)))</f>
        <v/>
      </c>
      <c r="CS158" s="271" t="str">
        <f ca="true">+IF(OFFSET('Sanitation Data'!$E$31,0,10*ROW('Sanitation Data'!E152))="","",OFFSET('Sanitation Data'!$E$31,0,10*ROW('Sanitation Data'!E152)))</f>
        <v/>
      </c>
      <c r="CT158" s="271" t="str">
        <f ca="true">+IF(OFFSET('Sanitation Data'!$E$32,0,10*ROW('Sanitation Data'!E152))="","",OFFSET('Sanitation Data'!$E$32,0,10*ROW('Sanitation Data'!E152)))</f>
        <v/>
      </c>
      <c r="CU158" s="271" t="str">
        <f ca="true">+IF(OFFSET('Sanitation Data'!$F$28,0,10*ROW('Sanitation Data'!F152))="","",OFFSET('Sanitation Data'!$F$28,0,10*ROW('Sanitation Data'!F152)))</f>
        <v/>
      </c>
      <c r="CV158" s="271" t="str">
        <f ca="true">+IF(OFFSET('Sanitation Data'!$F$29,0,10*ROW('Sanitation Data'!F152))="","",OFFSET('Sanitation Data'!$F$29,0,10*ROW('Sanitation Data'!F152)))</f>
        <v/>
      </c>
      <c r="CW158" s="271" t="str">
        <f ca="true">+IF(OFFSET('Sanitation Data'!$F$30,0,10*ROW('Sanitation Data'!F152))="","",OFFSET('Sanitation Data'!$F$30,0,10*ROW('Sanitation Data'!F152)))</f>
        <v/>
      </c>
      <c r="CX158" s="271" t="str">
        <f ca="true">+IF(OFFSET('Sanitation Data'!$F$31,0,10*ROW('Sanitation Data'!F152))="","",OFFSET('Sanitation Data'!$F$31,0,10*ROW('Sanitation Data'!F152)))</f>
        <v/>
      </c>
      <c r="CY158" s="271" t="str">
        <f ca="true">+IF(OFFSET('Sanitation Data'!$F$32,0,10*ROW('Sanitation Data'!F152))="","",OFFSET('Sanitation Data'!$F$32,0,10*ROW('Sanitation Data'!F152)))</f>
        <v/>
      </c>
      <c r="CZ158" s="271" t="str">
        <f ca="true">+IF(OFFSET('Sanitation Data'!$G$28,0,10*ROW('Sanitation Data'!G152))="","",OFFSET('Sanitation Data'!$G$28,0,10*ROW('Sanitation Data'!G152)))</f>
        <v/>
      </c>
      <c r="DA158" s="271" t="str">
        <f ca="true">+IF(OFFSET('Sanitation Data'!$G$29,0,10*ROW('Sanitation Data'!G152))="","",OFFSET('Sanitation Data'!$G$29,0,10*ROW('Sanitation Data'!G152)))</f>
        <v/>
      </c>
      <c r="DB158" s="271" t="str">
        <f ca="true">+IF(OFFSET('Sanitation Data'!$G$30,0,10*ROW('Sanitation Data'!G152))="","",OFFSET('Sanitation Data'!$G$30,0,10*ROW('Sanitation Data'!G152)))</f>
        <v/>
      </c>
      <c r="DC158" s="271" t="str">
        <f ca="true">+IF(OFFSET('Sanitation Data'!$G$31,0,10*ROW('Sanitation Data'!G152))="","",OFFSET('Sanitation Data'!$G$31,0,10*ROW('Sanitation Data'!G152)))</f>
        <v/>
      </c>
      <c r="DD158" s="271" t="str">
        <f ca="true">+IF(OFFSET('Sanitation Data'!$G$32,0,10*ROW('Sanitation Data'!G152))="","",OFFSET('Sanitation Data'!$G$32,0,10*ROW('Sanitation Data'!G152)))</f>
        <v/>
      </c>
      <c r="DE158" s="271" t="str">
        <f ca="true">+IF(OFFSET('Sanitation Data'!$H$28,0,10*ROW('Sanitation Data'!H152))="","",OFFSET('Sanitation Data'!$H$28,0,10*ROW('Sanitation Data'!H152)))</f>
        <v/>
      </c>
      <c r="DF158" s="271" t="str">
        <f ca="true">+IF(OFFSET('Sanitation Data'!$H$29,0,10*ROW('Sanitation Data'!H152))="","",OFFSET('Sanitation Data'!$H$29,0,10*ROW('Sanitation Data'!H152)))</f>
        <v/>
      </c>
      <c r="DG158" s="271" t="str">
        <f ca="true">+IF(OFFSET('Sanitation Data'!$H$30,0,10*ROW('Sanitation Data'!H152))="","",OFFSET('Sanitation Data'!$H$30,0,10*ROW('Sanitation Data'!H152)))</f>
        <v/>
      </c>
      <c r="DH158" s="271" t="str">
        <f ca="true">+IF(OFFSET('Sanitation Data'!$H$31,0,10*ROW('Sanitation Data'!H152))="","",OFFSET('Sanitation Data'!$H$31,0,10*ROW('Sanitation Data'!H152)))</f>
        <v/>
      </c>
      <c r="DI158" s="271" t="str">
        <f ca="true">+IF(OFFSET('Sanitation Data'!$H$32,0,10*ROW('Sanitation Data'!H152))="","",OFFSET('Sanitation Data'!$H$32,0,10*ROW('Sanitation Data'!H152)))</f>
        <v/>
      </c>
      <c r="DJ158" s="271" t="str">
        <f ca="true">+IF(OFFSET('Sanitation Data'!$I$28,0,10*ROW('Sanitation Data'!I152))="","",OFFSET('Sanitation Data'!$I$28,0,10*ROW('Sanitation Data'!I152)))</f>
        <v/>
      </c>
      <c r="DK158" s="271" t="str">
        <f ca="true">+IF(OFFSET('Sanitation Data'!$I$29,0,10*ROW('Sanitation Data'!I152))="","",OFFSET('Sanitation Data'!$I$29,0,10*ROW('Sanitation Data'!I152)))</f>
        <v/>
      </c>
      <c r="DL158" s="271" t="str">
        <f ca="true">+IF(OFFSET('Sanitation Data'!$I$30,0,10*ROW('Sanitation Data'!I152))="","",OFFSET('Sanitation Data'!$I$30,0,10*ROW('Sanitation Data'!I152)))</f>
        <v/>
      </c>
      <c r="DM158" s="271" t="str">
        <f ca="true">+IF(OFFSET('Sanitation Data'!$I$31,0,10*ROW('Sanitation Data'!I152))="","",OFFSET('Sanitation Data'!$I$31,0,10*ROW('Sanitation Data'!I152)))</f>
        <v/>
      </c>
      <c r="DN158" s="271" t="str">
        <f ca="true">+IF(OFFSET('Sanitation Data'!$I$32,0,10*ROW('Sanitation Data'!I152))="","",OFFSET('Sanitation Data'!$I$32,0,10*ROW('Sanitation Data'!I152)))</f>
        <v/>
      </c>
      <c r="DO158" s="271" t="str">
        <f ca="true">+IF(OFFSET('Hygiene Data'!$D$11,0,10*ROW('Hygiene Data'!D152))="","",OFFSET('Hygiene Data'!$D$11,0,10*ROW('Hygiene Data'!D152)))</f>
        <v/>
      </c>
      <c r="DP158" s="271" t="str">
        <f ca="true">+IF(OFFSET('Hygiene Data'!$D$12,0,10*ROW('Hygiene Data'!D152))="","",OFFSET('Hygiene Data'!$D$12,0,10*ROW('Hygiene Data'!D152)))</f>
        <v/>
      </c>
      <c r="DQ158" s="271" t="str">
        <f ca="true">+IF(OFFSET('Hygiene Data'!$D$13,0,10*ROW('Hygiene Data'!D152))="","",OFFSET('Hygiene Data'!$D$13,0,10*ROW('Hygiene Data'!D152)))</f>
        <v/>
      </c>
      <c r="DR158" s="271" t="str">
        <f ca="true">+IF(OFFSET('Hygiene Data'!$E$11,0,10*ROW('Hygiene Data'!E152))="","",OFFSET('Hygiene Data'!$E$11,0,10*ROW('Hygiene Data'!E152)))</f>
        <v/>
      </c>
      <c r="DS158" s="271" t="str">
        <f ca="true">+IF(OFFSET('Hygiene Data'!$E$12,0,10*ROW('Hygiene Data'!E152))="","",OFFSET('Hygiene Data'!$E$12,0,10*ROW('Hygiene Data'!E152)))</f>
        <v/>
      </c>
      <c r="DT158" s="271" t="str">
        <f ca="true">+IF(OFFSET('Hygiene Data'!$E$13,0,10*ROW('Hygiene Data'!E152))="","",OFFSET('Hygiene Data'!$E$13,0,10*ROW('Hygiene Data'!E152)))</f>
        <v/>
      </c>
      <c r="DU158" s="271" t="str">
        <f ca="true">+IF(OFFSET('Hygiene Data'!$F$11,0,10*ROW('Hygiene Data'!F152))="","",OFFSET('Hygiene Data'!$F$11,0,10*ROW('Hygiene Data'!F152)))</f>
        <v/>
      </c>
      <c r="DV158" s="271" t="str">
        <f ca="true">+IF(OFFSET('Hygiene Data'!$F$12,0,10*ROW('Hygiene Data'!F152))="","",OFFSET('Hygiene Data'!$F$12,0,10*ROW('Hygiene Data'!F152)))</f>
        <v/>
      </c>
      <c r="DW158" s="271" t="str">
        <f ca="true">+IF(OFFSET('Hygiene Data'!$F$13,0,10*ROW('Hygiene Data'!F152))="","",OFFSET('Hygiene Data'!$F$13,0,10*ROW('Hygiene Data'!F152)))</f>
        <v/>
      </c>
      <c r="DX158" s="271" t="str">
        <f ca="true">+IF(OFFSET('Hygiene Data'!$G$11,0,10*ROW('Hygiene Data'!G152))="","",OFFSET('Hygiene Data'!$G$11,0,10*ROW('Hygiene Data'!G152)))</f>
        <v/>
      </c>
      <c r="DY158" s="271" t="str">
        <f ca="true">+IF(OFFSET('Hygiene Data'!$G$12,0,10*ROW('Hygiene Data'!G152))="","",OFFSET('Hygiene Data'!$G$12,0,10*ROW('Hygiene Data'!G152)))</f>
        <v/>
      </c>
      <c r="DZ158" s="271" t="str">
        <f ca="true">+IF(OFFSET('Hygiene Data'!$G$13,0,10*ROW('Hygiene Data'!G152))="","",OFFSET('Hygiene Data'!$G$13,0,10*ROW('Hygiene Data'!G152)))</f>
        <v/>
      </c>
      <c r="EA158" s="271" t="str">
        <f ca="true">+IF(OFFSET('Hygiene Data'!$H$11,0,10*ROW('Hygiene Data'!H152))="","",OFFSET('Hygiene Data'!$H$11,0,10*ROW('Hygiene Data'!H152)))</f>
        <v/>
      </c>
      <c r="EB158" s="271" t="str">
        <f ca="true">+IF(OFFSET('Hygiene Data'!$H$12,0,10*ROW('Hygiene Data'!H152))="","",OFFSET('Hygiene Data'!$H$12,0,10*ROW('Hygiene Data'!H152)))</f>
        <v/>
      </c>
      <c r="EC158" s="271" t="str">
        <f ca="true">+IF(OFFSET('Hygiene Data'!$H$13,0,10*ROW('Hygiene Data'!H152))="","",OFFSET('Hygiene Data'!$H$13,0,10*ROW('Hygiene Data'!H152)))</f>
        <v/>
      </c>
      <c r="ED158" s="271" t="str">
        <f ca="true">+IF(OFFSET('Hygiene Data'!$I$11,0,10*ROW('Hygiene Data'!I152))="","",OFFSET('Hygiene Data'!$I$11,0,10*ROW('Hygiene Data'!I152)))</f>
        <v/>
      </c>
      <c r="EE158" s="271" t="str">
        <f ca="true">+IF(OFFSET('Hygiene Data'!$I$12,0,10*ROW('Hygiene Data'!I152))="","",OFFSET('Hygiene Data'!$I$12,0,10*ROW('Hygiene Data'!I152)))</f>
        <v/>
      </c>
      <c r="EF158" s="271" t="str">
        <f ca="true">+IF(OFFSET('Hygiene Data'!$I$13,0,10*ROW('Hygiene Data'!I152))="","",OFFSET('Hygiene Data'!$I$13,0,10*ROW('Hygiene Data'!I152)))</f>
        <v/>
      </c>
    </row>
    <row xmlns:x14ac="http://schemas.microsoft.com/office/spreadsheetml/2009/9/ac" r="159" x14ac:dyDescent="0.2">
      <c r="A159" s="35" t="str">
        <f ca="true">+IF(OFFSET('Water Data'!$B$2,0,10*ROW('Water Data'!E153))="","",OFFSET('Water Data'!$B$2,0,10*ROW('Water Data'!E153)))</f>
        <v/>
      </c>
      <c r="B159" s="35" t="str">
        <f ca="true">+IF(OFFSET('Water Data'!$C$2,0,10*ROW('Water Data'!F153))="","",OFFSET('Water Data'!$C$2,0,10*ROW('Water Data'!F153)))</f>
        <v/>
      </c>
      <c r="C159" s="327" t="str">
        <f t="shared" ca="true" si="2"/>
        <v/>
      </c>
      <c r="D159" s="91"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1"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1"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1"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1"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1"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1"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1"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1"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1"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1"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1"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1"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1"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1"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1"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1"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1"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2"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2"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2"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2"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2"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2"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2"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2"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2"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2"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2"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2"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2"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2"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2"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2"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2"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2"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2"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2"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2"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2"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2"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2"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2"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2"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2"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2"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2"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2"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3"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3"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3"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3"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3"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3"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3"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3"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3"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3"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3"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3"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3"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3"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3"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3"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3"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3"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1"/>
      <c r="BS159" s="271" t="str">
        <f ca="true">+IF(OFFSET('Water Data'!$D$27,0,10*ROW('Water Data'!D153))="","",OFFSET('Water Data'!$D$27,0,10*ROW('Water Data'!D153)))</f>
        <v/>
      </c>
      <c r="BT159" s="271" t="str">
        <f ca="true">+IF(OFFSET('Water Data'!$D$28,0,10*ROW('Water Data'!D153))="","",OFFSET('Water Data'!$D$28,0,10*ROW('Water Data'!D153)))</f>
        <v/>
      </c>
      <c r="BU159" s="271" t="str">
        <f ca="true">+IF(OFFSET('Water Data'!$D$29,0,10*ROW('Water Data'!D153))="","",OFFSET('Water Data'!$D$29,0,10*ROW('Water Data'!D153)))</f>
        <v/>
      </c>
      <c r="BV159" s="271" t="str">
        <f ca="true">+IF(OFFSET('Water Data'!$E$27,0,10*ROW('Water Data'!E153))="","",OFFSET('Water Data'!$E$27,0,10*ROW('Water Data'!E153)))</f>
        <v/>
      </c>
      <c r="BW159" s="271" t="str">
        <f ca="true">+IF(OFFSET('Water Data'!$E$28,0,10*ROW('Water Data'!E153))="","",OFFSET('Water Data'!$E$28,0,10*ROW('Water Data'!E153)))</f>
        <v/>
      </c>
      <c r="BX159" s="271" t="str">
        <f ca="true">+IF(OFFSET('Water Data'!$E$29,0,10*ROW('Water Data'!E153))="","",OFFSET('Water Data'!$E$29,0,10*ROW('Water Data'!E153)))</f>
        <v/>
      </c>
      <c r="BY159" s="271" t="str">
        <f ca="true">+IF(OFFSET('Water Data'!$F$27,0,10*ROW('Water Data'!F153))="","",OFFSET('Water Data'!$F$27,0,10*ROW('Water Data'!F153)))</f>
        <v/>
      </c>
      <c r="BZ159" s="271" t="str">
        <f ca="true">+IF(OFFSET('Water Data'!$F$28,0,10*ROW('Water Data'!F153))="","",OFFSET('Water Data'!$F$28,0,10*ROW('Water Data'!F153)))</f>
        <v/>
      </c>
      <c r="CA159" s="271" t="str">
        <f ca="true">+IF(OFFSET('Water Data'!$F$29,0,10*ROW('Water Data'!F153))="","",OFFSET('Water Data'!$F$29,0,10*ROW('Water Data'!F153)))</f>
        <v/>
      </c>
      <c r="CB159" s="271" t="str">
        <f ca="true">+IF(OFFSET('Water Data'!$G$27,0,10*ROW('Water Data'!G153))="","",OFFSET('Water Data'!$G$27,0,10*ROW('Water Data'!G153)))</f>
        <v/>
      </c>
      <c r="CC159" s="271" t="str">
        <f ca="true">+IF(OFFSET('Water Data'!$G$28,0,10*ROW('Water Data'!G153))="","",OFFSET('Water Data'!$G$28,0,10*ROW('Water Data'!G153)))</f>
        <v/>
      </c>
      <c r="CD159" s="271" t="str">
        <f ca="true">+IF(OFFSET('Water Data'!$G$29,0,10*ROW('Water Data'!G153))="","",OFFSET('Water Data'!$G$29,0,10*ROW('Water Data'!G153)))</f>
        <v/>
      </c>
      <c r="CE159" s="271" t="str">
        <f ca="true">+IF(OFFSET('Water Data'!$H$27,0,10*ROW('Water Data'!H153))="","",OFFSET('Water Data'!$H$27,0,10*ROW('Water Data'!H153)))</f>
        <v/>
      </c>
      <c r="CF159" s="271" t="str">
        <f ca="true">+IF(OFFSET('Water Data'!$H$28,0,10*ROW('Water Data'!H153))="","",OFFSET('Water Data'!$H$28,0,10*ROW('Water Data'!H153)))</f>
        <v/>
      </c>
      <c r="CG159" s="271" t="str">
        <f ca="true">+IF(OFFSET('Water Data'!$H$29,0,10*ROW('Water Data'!H153))="","",OFFSET('Water Data'!$H$29,0,10*ROW('Water Data'!H153)))</f>
        <v/>
      </c>
      <c r="CH159" s="271" t="str">
        <f ca="true">+IF(OFFSET('Water Data'!$I$27,0,10*ROW('Water Data'!I153))="","",OFFSET('Water Data'!$I$27,0,10*ROW('Water Data'!I153)))</f>
        <v/>
      </c>
      <c r="CI159" s="271" t="str">
        <f ca="true">+IF(OFFSET('Water Data'!$I$28,0,10*ROW('Water Data'!I153))="","",OFFSET('Water Data'!$I$28,0,10*ROW('Water Data'!I153)))</f>
        <v/>
      </c>
      <c r="CJ159" s="271" t="str">
        <f ca="true">+IF(OFFSET('Water Data'!$I$29,0,10*ROW('Water Data'!I153))="","",OFFSET('Water Data'!$I$29,0,10*ROW('Water Data'!I153)))</f>
        <v/>
      </c>
      <c r="CK159" s="271" t="str">
        <f ca="true">+IF(OFFSET('Sanitation Data'!$D$28,0,10*ROW('Sanitation Data'!D153))="","",OFFSET('Sanitation Data'!$D$28,0,10*ROW('Sanitation Data'!D153)))</f>
        <v/>
      </c>
      <c r="CL159" s="271" t="str">
        <f ca="true">+IF(OFFSET('Sanitation Data'!$D$29,0,10*ROW('Sanitation Data'!D153))="","",OFFSET('Sanitation Data'!$D$29,0,10*ROW('Sanitation Data'!D153)))</f>
        <v/>
      </c>
      <c r="CM159" s="271" t="str">
        <f ca="true">+IF(OFFSET('Sanitation Data'!$D$30,0,10*ROW('Sanitation Data'!D153))="","",OFFSET('Sanitation Data'!$D$30,0,10*ROW('Sanitation Data'!D153)))</f>
        <v/>
      </c>
      <c r="CN159" s="271" t="str">
        <f ca="true">+IF(OFFSET('Sanitation Data'!$D$31,0,10*ROW('Sanitation Data'!D153))="","",OFFSET('Sanitation Data'!$D$31,0,10*ROW('Sanitation Data'!D153)))</f>
        <v/>
      </c>
      <c r="CO159" s="271" t="str">
        <f ca="true">+IF(OFFSET('Sanitation Data'!$D$32,0,10*ROW('Sanitation Data'!D153))="","",OFFSET('Sanitation Data'!$D$32,0,10*ROW('Sanitation Data'!D153)))</f>
        <v/>
      </c>
      <c r="CP159" s="271" t="str">
        <f ca="true">+IF(OFFSET('Sanitation Data'!$E$28,0,10*ROW('Sanitation Data'!E153))="","",OFFSET('Sanitation Data'!$E$28,0,10*ROW('Sanitation Data'!E153)))</f>
        <v/>
      </c>
      <c r="CQ159" s="271" t="str">
        <f ca="true">+IF(OFFSET('Sanitation Data'!$E$29,0,10*ROW('Sanitation Data'!E153))="","",OFFSET('Sanitation Data'!$E$29,0,10*ROW('Sanitation Data'!E153)))</f>
        <v/>
      </c>
      <c r="CR159" s="271" t="str">
        <f ca="true">+IF(OFFSET('Sanitation Data'!$E$30,0,10*ROW('Sanitation Data'!E153))="","",OFFSET('Sanitation Data'!$E$30,0,10*ROW('Sanitation Data'!E153)))</f>
        <v/>
      </c>
      <c r="CS159" s="271" t="str">
        <f ca="true">+IF(OFFSET('Sanitation Data'!$E$31,0,10*ROW('Sanitation Data'!E153))="","",OFFSET('Sanitation Data'!$E$31,0,10*ROW('Sanitation Data'!E153)))</f>
        <v/>
      </c>
      <c r="CT159" s="271" t="str">
        <f ca="true">+IF(OFFSET('Sanitation Data'!$E$32,0,10*ROW('Sanitation Data'!E153))="","",OFFSET('Sanitation Data'!$E$32,0,10*ROW('Sanitation Data'!E153)))</f>
        <v/>
      </c>
      <c r="CU159" s="271" t="str">
        <f ca="true">+IF(OFFSET('Sanitation Data'!$F$28,0,10*ROW('Sanitation Data'!F153))="","",OFFSET('Sanitation Data'!$F$28,0,10*ROW('Sanitation Data'!F153)))</f>
        <v/>
      </c>
      <c r="CV159" s="271" t="str">
        <f ca="true">+IF(OFFSET('Sanitation Data'!$F$29,0,10*ROW('Sanitation Data'!F153))="","",OFFSET('Sanitation Data'!$F$29,0,10*ROW('Sanitation Data'!F153)))</f>
        <v/>
      </c>
      <c r="CW159" s="271" t="str">
        <f ca="true">+IF(OFFSET('Sanitation Data'!$F$30,0,10*ROW('Sanitation Data'!F153))="","",OFFSET('Sanitation Data'!$F$30,0,10*ROW('Sanitation Data'!F153)))</f>
        <v/>
      </c>
      <c r="CX159" s="271" t="str">
        <f ca="true">+IF(OFFSET('Sanitation Data'!$F$31,0,10*ROW('Sanitation Data'!F153))="","",OFFSET('Sanitation Data'!$F$31,0,10*ROW('Sanitation Data'!F153)))</f>
        <v/>
      </c>
      <c r="CY159" s="271" t="str">
        <f ca="true">+IF(OFFSET('Sanitation Data'!$F$32,0,10*ROW('Sanitation Data'!F153))="","",OFFSET('Sanitation Data'!$F$32,0,10*ROW('Sanitation Data'!F153)))</f>
        <v/>
      </c>
      <c r="CZ159" s="271" t="str">
        <f ca="true">+IF(OFFSET('Sanitation Data'!$G$28,0,10*ROW('Sanitation Data'!G153))="","",OFFSET('Sanitation Data'!$G$28,0,10*ROW('Sanitation Data'!G153)))</f>
        <v/>
      </c>
      <c r="DA159" s="271" t="str">
        <f ca="true">+IF(OFFSET('Sanitation Data'!$G$29,0,10*ROW('Sanitation Data'!G153))="","",OFFSET('Sanitation Data'!$G$29,0,10*ROW('Sanitation Data'!G153)))</f>
        <v/>
      </c>
      <c r="DB159" s="271" t="str">
        <f ca="true">+IF(OFFSET('Sanitation Data'!$G$30,0,10*ROW('Sanitation Data'!G153))="","",OFFSET('Sanitation Data'!$G$30,0,10*ROW('Sanitation Data'!G153)))</f>
        <v/>
      </c>
      <c r="DC159" s="271" t="str">
        <f ca="true">+IF(OFFSET('Sanitation Data'!$G$31,0,10*ROW('Sanitation Data'!G153))="","",OFFSET('Sanitation Data'!$G$31,0,10*ROW('Sanitation Data'!G153)))</f>
        <v/>
      </c>
      <c r="DD159" s="271" t="str">
        <f ca="true">+IF(OFFSET('Sanitation Data'!$G$32,0,10*ROW('Sanitation Data'!G153))="","",OFFSET('Sanitation Data'!$G$32,0,10*ROW('Sanitation Data'!G153)))</f>
        <v/>
      </c>
      <c r="DE159" s="271" t="str">
        <f ca="true">+IF(OFFSET('Sanitation Data'!$H$28,0,10*ROW('Sanitation Data'!H153))="","",OFFSET('Sanitation Data'!$H$28,0,10*ROW('Sanitation Data'!H153)))</f>
        <v/>
      </c>
      <c r="DF159" s="271" t="str">
        <f ca="true">+IF(OFFSET('Sanitation Data'!$H$29,0,10*ROW('Sanitation Data'!H153))="","",OFFSET('Sanitation Data'!$H$29,0,10*ROW('Sanitation Data'!H153)))</f>
        <v/>
      </c>
      <c r="DG159" s="271" t="str">
        <f ca="true">+IF(OFFSET('Sanitation Data'!$H$30,0,10*ROW('Sanitation Data'!H153))="","",OFFSET('Sanitation Data'!$H$30,0,10*ROW('Sanitation Data'!H153)))</f>
        <v/>
      </c>
      <c r="DH159" s="271" t="str">
        <f ca="true">+IF(OFFSET('Sanitation Data'!$H$31,0,10*ROW('Sanitation Data'!H153))="","",OFFSET('Sanitation Data'!$H$31,0,10*ROW('Sanitation Data'!H153)))</f>
        <v/>
      </c>
      <c r="DI159" s="271" t="str">
        <f ca="true">+IF(OFFSET('Sanitation Data'!$H$32,0,10*ROW('Sanitation Data'!H153))="","",OFFSET('Sanitation Data'!$H$32,0,10*ROW('Sanitation Data'!H153)))</f>
        <v/>
      </c>
      <c r="DJ159" s="271" t="str">
        <f ca="true">+IF(OFFSET('Sanitation Data'!$I$28,0,10*ROW('Sanitation Data'!I153))="","",OFFSET('Sanitation Data'!$I$28,0,10*ROW('Sanitation Data'!I153)))</f>
        <v/>
      </c>
      <c r="DK159" s="271" t="str">
        <f ca="true">+IF(OFFSET('Sanitation Data'!$I$29,0,10*ROW('Sanitation Data'!I153))="","",OFFSET('Sanitation Data'!$I$29,0,10*ROW('Sanitation Data'!I153)))</f>
        <v/>
      </c>
      <c r="DL159" s="271" t="str">
        <f ca="true">+IF(OFFSET('Sanitation Data'!$I$30,0,10*ROW('Sanitation Data'!I153))="","",OFFSET('Sanitation Data'!$I$30,0,10*ROW('Sanitation Data'!I153)))</f>
        <v/>
      </c>
      <c r="DM159" s="271" t="str">
        <f ca="true">+IF(OFFSET('Sanitation Data'!$I$31,0,10*ROW('Sanitation Data'!I153))="","",OFFSET('Sanitation Data'!$I$31,0,10*ROW('Sanitation Data'!I153)))</f>
        <v/>
      </c>
      <c r="DN159" s="271" t="str">
        <f ca="true">+IF(OFFSET('Sanitation Data'!$I$32,0,10*ROW('Sanitation Data'!I153))="","",OFFSET('Sanitation Data'!$I$32,0,10*ROW('Sanitation Data'!I153)))</f>
        <v/>
      </c>
      <c r="DO159" s="271" t="str">
        <f ca="true">+IF(OFFSET('Hygiene Data'!$D$11,0,10*ROW('Hygiene Data'!D153))="","",OFFSET('Hygiene Data'!$D$11,0,10*ROW('Hygiene Data'!D153)))</f>
        <v/>
      </c>
      <c r="DP159" s="271" t="str">
        <f ca="true">+IF(OFFSET('Hygiene Data'!$D$12,0,10*ROW('Hygiene Data'!D153))="","",OFFSET('Hygiene Data'!$D$12,0,10*ROW('Hygiene Data'!D153)))</f>
        <v/>
      </c>
      <c r="DQ159" s="271" t="str">
        <f ca="true">+IF(OFFSET('Hygiene Data'!$D$13,0,10*ROW('Hygiene Data'!D153))="","",OFFSET('Hygiene Data'!$D$13,0,10*ROW('Hygiene Data'!D153)))</f>
        <v/>
      </c>
      <c r="DR159" s="271" t="str">
        <f ca="true">+IF(OFFSET('Hygiene Data'!$E$11,0,10*ROW('Hygiene Data'!E153))="","",OFFSET('Hygiene Data'!$E$11,0,10*ROW('Hygiene Data'!E153)))</f>
        <v/>
      </c>
      <c r="DS159" s="271" t="str">
        <f ca="true">+IF(OFFSET('Hygiene Data'!$E$12,0,10*ROW('Hygiene Data'!E153))="","",OFFSET('Hygiene Data'!$E$12,0,10*ROW('Hygiene Data'!E153)))</f>
        <v/>
      </c>
      <c r="DT159" s="271" t="str">
        <f ca="true">+IF(OFFSET('Hygiene Data'!$E$13,0,10*ROW('Hygiene Data'!E153))="","",OFFSET('Hygiene Data'!$E$13,0,10*ROW('Hygiene Data'!E153)))</f>
        <v/>
      </c>
      <c r="DU159" s="271" t="str">
        <f ca="true">+IF(OFFSET('Hygiene Data'!$F$11,0,10*ROW('Hygiene Data'!F153))="","",OFFSET('Hygiene Data'!$F$11,0,10*ROW('Hygiene Data'!F153)))</f>
        <v/>
      </c>
      <c r="DV159" s="271" t="str">
        <f ca="true">+IF(OFFSET('Hygiene Data'!$F$12,0,10*ROW('Hygiene Data'!F153))="","",OFFSET('Hygiene Data'!$F$12,0,10*ROW('Hygiene Data'!F153)))</f>
        <v/>
      </c>
      <c r="DW159" s="271" t="str">
        <f ca="true">+IF(OFFSET('Hygiene Data'!$F$13,0,10*ROW('Hygiene Data'!F153))="","",OFFSET('Hygiene Data'!$F$13,0,10*ROW('Hygiene Data'!F153)))</f>
        <v/>
      </c>
      <c r="DX159" s="271" t="str">
        <f ca="true">+IF(OFFSET('Hygiene Data'!$G$11,0,10*ROW('Hygiene Data'!G153))="","",OFFSET('Hygiene Data'!$G$11,0,10*ROW('Hygiene Data'!G153)))</f>
        <v/>
      </c>
      <c r="DY159" s="271" t="str">
        <f ca="true">+IF(OFFSET('Hygiene Data'!$G$12,0,10*ROW('Hygiene Data'!G153))="","",OFFSET('Hygiene Data'!$G$12,0,10*ROW('Hygiene Data'!G153)))</f>
        <v/>
      </c>
      <c r="DZ159" s="271" t="str">
        <f ca="true">+IF(OFFSET('Hygiene Data'!$G$13,0,10*ROW('Hygiene Data'!G153))="","",OFFSET('Hygiene Data'!$G$13,0,10*ROW('Hygiene Data'!G153)))</f>
        <v/>
      </c>
      <c r="EA159" s="271" t="str">
        <f ca="true">+IF(OFFSET('Hygiene Data'!$H$11,0,10*ROW('Hygiene Data'!H153))="","",OFFSET('Hygiene Data'!$H$11,0,10*ROW('Hygiene Data'!H153)))</f>
        <v/>
      </c>
      <c r="EB159" s="271" t="str">
        <f ca="true">+IF(OFFSET('Hygiene Data'!$H$12,0,10*ROW('Hygiene Data'!H153))="","",OFFSET('Hygiene Data'!$H$12,0,10*ROW('Hygiene Data'!H153)))</f>
        <v/>
      </c>
      <c r="EC159" s="271" t="str">
        <f ca="true">+IF(OFFSET('Hygiene Data'!$H$13,0,10*ROW('Hygiene Data'!H153))="","",OFFSET('Hygiene Data'!$H$13,0,10*ROW('Hygiene Data'!H153)))</f>
        <v/>
      </c>
      <c r="ED159" s="271" t="str">
        <f ca="true">+IF(OFFSET('Hygiene Data'!$I$11,0,10*ROW('Hygiene Data'!I153))="","",OFFSET('Hygiene Data'!$I$11,0,10*ROW('Hygiene Data'!I153)))</f>
        <v/>
      </c>
      <c r="EE159" s="271" t="str">
        <f ca="true">+IF(OFFSET('Hygiene Data'!$I$12,0,10*ROW('Hygiene Data'!I153))="","",OFFSET('Hygiene Data'!$I$12,0,10*ROW('Hygiene Data'!I153)))</f>
        <v/>
      </c>
      <c r="EF159" s="271" t="str">
        <f ca="true">+IF(OFFSET('Hygiene Data'!$I$13,0,10*ROW('Hygiene Data'!I153))="","",OFFSET('Hygiene Data'!$I$13,0,10*ROW('Hygiene Data'!I153)))</f>
        <v/>
      </c>
    </row>
    <row xmlns:x14ac="http://schemas.microsoft.com/office/spreadsheetml/2009/9/ac" r="160" x14ac:dyDescent="0.2">
      <c r="A160" s="35" t="str">
        <f ca="true">+IF(OFFSET('Water Data'!$B$2,0,10*ROW('Water Data'!E154))="","",OFFSET('Water Data'!$B$2,0,10*ROW('Water Data'!E154)))</f>
        <v/>
      </c>
      <c r="B160" s="35" t="str">
        <f ca="true">+IF(OFFSET('Water Data'!$C$2,0,10*ROW('Water Data'!F154))="","",OFFSET('Water Data'!$C$2,0,10*ROW('Water Data'!F154)))</f>
        <v/>
      </c>
      <c r="C160" s="327" t="str">
        <f t="shared" ca="true" si="2"/>
        <v/>
      </c>
      <c r="D160" s="91"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1"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1"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1"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1"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1"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1"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1"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1"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1"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1"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1"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1"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1"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1"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1"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1"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1"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2"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2"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2"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2"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2"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2"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2"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2"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2"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2"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2"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2"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2"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2"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2"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2"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2"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2"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2"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2"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2"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2"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2"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2"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2"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2"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2"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2"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2"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2"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3"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3"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3"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3"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3"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3"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3"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3"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3"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3"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3"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3"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3"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3"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3"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3"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3"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3"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1"/>
      <c r="BS160" s="271" t="str">
        <f ca="true">+IF(OFFSET('Water Data'!$D$27,0,10*ROW('Water Data'!D154))="","",OFFSET('Water Data'!$D$27,0,10*ROW('Water Data'!D154)))</f>
        <v/>
      </c>
      <c r="BT160" s="271" t="str">
        <f ca="true">+IF(OFFSET('Water Data'!$D$28,0,10*ROW('Water Data'!D154))="","",OFFSET('Water Data'!$D$28,0,10*ROW('Water Data'!D154)))</f>
        <v/>
      </c>
      <c r="BU160" s="271" t="str">
        <f ca="true">+IF(OFFSET('Water Data'!$D$29,0,10*ROW('Water Data'!D154))="","",OFFSET('Water Data'!$D$29,0,10*ROW('Water Data'!D154)))</f>
        <v/>
      </c>
      <c r="BV160" s="271" t="str">
        <f ca="true">+IF(OFFSET('Water Data'!$E$27,0,10*ROW('Water Data'!E154))="","",OFFSET('Water Data'!$E$27,0,10*ROW('Water Data'!E154)))</f>
        <v/>
      </c>
      <c r="BW160" s="271" t="str">
        <f ca="true">+IF(OFFSET('Water Data'!$E$28,0,10*ROW('Water Data'!E154))="","",OFFSET('Water Data'!$E$28,0,10*ROW('Water Data'!E154)))</f>
        <v/>
      </c>
      <c r="BX160" s="271" t="str">
        <f ca="true">+IF(OFFSET('Water Data'!$E$29,0,10*ROW('Water Data'!E154))="","",OFFSET('Water Data'!$E$29,0,10*ROW('Water Data'!E154)))</f>
        <v/>
      </c>
      <c r="BY160" s="271" t="str">
        <f ca="true">+IF(OFFSET('Water Data'!$F$27,0,10*ROW('Water Data'!F154))="","",OFFSET('Water Data'!$F$27,0,10*ROW('Water Data'!F154)))</f>
        <v/>
      </c>
      <c r="BZ160" s="271" t="str">
        <f ca="true">+IF(OFFSET('Water Data'!$F$28,0,10*ROW('Water Data'!F154))="","",OFFSET('Water Data'!$F$28,0,10*ROW('Water Data'!F154)))</f>
        <v/>
      </c>
      <c r="CA160" s="271" t="str">
        <f ca="true">+IF(OFFSET('Water Data'!$F$29,0,10*ROW('Water Data'!F154))="","",OFFSET('Water Data'!$F$29,0,10*ROW('Water Data'!F154)))</f>
        <v/>
      </c>
      <c r="CB160" s="271" t="str">
        <f ca="true">+IF(OFFSET('Water Data'!$G$27,0,10*ROW('Water Data'!G154))="","",OFFSET('Water Data'!$G$27,0,10*ROW('Water Data'!G154)))</f>
        <v/>
      </c>
      <c r="CC160" s="271" t="str">
        <f ca="true">+IF(OFFSET('Water Data'!$G$28,0,10*ROW('Water Data'!G154))="","",OFFSET('Water Data'!$G$28,0,10*ROW('Water Data'!G154)))</f>
        <v/>
      </c>
      <c r="CD160" s="271" t="str">
        <f ca="true">+IF(OFFSET('Water Data'!$G$29,0,10*ROW('Water Data'!G154))="","",OFFSET('Water Data'!$G$29,0,10*ROW('Water Data'!G154)))</f>
        <v/>
      </c>
      <c r="CE160" s="271" t="str">
        <f ca="true">+IF(OFFSET('Water Data'!$H$27,0,10*ROW('Water Data'!H154))="","",OFFSET('Water Data'!$H$27,0,10*ROW('Water Data'!H154)))</f>
        <v/>
      </c>
      <c r="CF160" s="271" t="str">
        <f ca="true">+IF(OFFSET('Water Data'!$H$28,0,10*ROW('Water Data'!H154))="","",OFFSET('Water Data'!$H$28,0,10*ROW('Water Data'!H154)))</f>
        <v/>
      </c>
      <c r="CG160" s="271" t="str">
        <f ca="true">+IF(OFFSET('Water Data'!$H$29,0,10*ROW('Water Data'!H154))="","",OFFSET('Water Data'!$H$29,0,10*ROW('Water Data'!H154)))</f>
        <v/>
      </c>
      <c r="CH160" s="271" t="str">
        <f ca="true">+IF(OFFSET('Water Data'!$I$27,0,10*ROW('Water Data'!I154))="","",OFFSET('Water Data'!$I$27,0,10*ROW('Water Data'!I154)))</f>
        <v/>
      </c>
      <c r="CI160" s="271" t="str">
        <f ca="true">+IF(OFFSET('Water Data'!$I$28,0,10*ROW('Water Data'!I154))="","",OFFSET('Water Data'!$I$28,0,10*ROW('Water Data'!I154)))</f>
        <v/>
      </c>
      <c r="CJ160" s="271" t="str">
        <f ca="true">+IF(OFFSET('Water Data'!$I$29,0,10*ROW('Water Data'!I154))="","",OFFSET('Water Data'!$I$29,0,10*ROW('Water Data'!I154)))</f>
        <v/>
      </c>
      <c r="CK160" s="271" t="str">
        <f ca="true">+IF(OFFSET('Sanitation Data'!$D$28,0,10*ROW('Sanitation Data'!D154))="","",OFFSET('Sanitation Data'!$D$28,0,10*ROW('Sanitation Data'!D154)))</f>
        <v/>
      </c>
      <c r="CL160" s="271" t="str">
        <f ca="true">+IF(OFFSET('Sanitation Data'!$D$29,0,10*ROW('Sanitation Data'!D154))="","",OFFSET('Sanitation Data'!$D$29,0,10*ROW('Sanitation Data'!D154)))</f>
        <v/>
      </c>
      <c r="CM160" s="271" t="str">
        <f ca="true">+IF(OFFSET('Sanitation Data'!$D$30,0,10*ROW('Sanitation Data'!D154))="","",OFFSET('Sanitation Data'!$D$30,0,10*ROW('Sanitation Data'!D154)))</f>
        <v/>
      </c>
      <c r="CN160" s="271" t="str">
        <f ca="true">+IF(OFFSET('Sanitation Data'!$D$31,0,10*ROW('Sanitation Data'!D154))="","",OFFSET('Sanitation Data'!$D$31,0,10*ROW('Sanitation Data'!D154)))</f>
        <v/>
      </c>
      <c r="CO160" s="271" t="str">
        <f ca="true">+IF(OFFSET('Sanitation Data'!$D$32,0,10*ROW('Sanitation Data'!D154))="","",OFFSET('Sanitation Data'!$D$32,0,10*ROW('Sanitation Data'!D154)))</f>
        <v/>
      </c>
      <c r="CP160" s="271" t="str">
        <f ca="true">+IF(OFFSET('Sanitation Data'!$E$28,0,10*ROW('Sanitation Data'!E154))="","",OFFSET('Sanitation Data'!$E$28,0,10*ROW('Sanitation Data'!E154)))</f>
        <v/>
      </c>
      <c r="CQ160" s="271" t="str">
        <f ca="true">+IF(OFFSET('Sanitation Data'!$E$29,0,10*ROW('Sanitation Data'!E154))="","",OFFSET('Sanitation Data'!$E$29,0,10*ROW('Sanitation Data'!E154)))</f>
        <v/>
      </c>
      <c r="CR160" s="271" t="str">
        <f ca="true">+IF(OFFSET('Sanitation Data'!$E$30,0,10*ROW('Sanitation Data'!E154))="","",OFFSET('Sanitation Data'!$E$30,0,10*ROW('Sanitation Data'!E154)))</f>
        <v/>
      </c>
      <c r="CS160" s="271" t="str">
        <f ca="true">+IF(OFFSET('Sanitation Data'!$E$31,0,10*ROW('Sanitation Data'!E154))="","",OFFSET('Sanitation Data'!$E$31,0,10*ROW('Sanitation Data'!E154)))</f>
        <v/>
      </c>
      <c r="CT160" s="271" t="str">
        <f ca="true">+IF(OFFSET('Sanitation Data'!$E$32,0,10*ROW('Sanitation Data'!E154))="","",OFFSET('Sanitation Data'!$E$32,0,10*ROW('Sanitation Data'!E154)))</f>
        <v/>
      </c>
      <c r="CU160" s="271" t="str">
        <f ca="true">+IF(OFFSET('Sanitation Data'!$F$28,0,10*ROW('Sanitation Data'!F154))="","",OFFSET('Sanitation Data'!$F$28,0,10*ROW('Sanitation Data'!F154)))</f>
        <v/>
      </c>
      <c r="CV160" s="271" t="str">
        <f ca="true">+IF(OFFSET('Sanitation Data'!$F$29,0,10*ROW('Sanitation Data'!F154))="","",OFFSET('Sanitation Data'!$F$29,0,10*ROW('Sanitation Data'!F154)))</f>
        <v/>
      </c>
      <c r="CW160" s="271" t="str">
        <f ca="true">+IF(OFFSET('Sanitation Data'!$F$30,0,10*ROW('Sanitation Data'!F154))="","",OFFSET('Sanitation Data'!$F$30,0,10*ROW('Sanitation Data'!F154)))</f>
        <v/>
      </c>
      <c r="CX160" s="271" t="str">
        <f ca="true">+IF(OFFSET('Sanitation Data'!$F$31,0,10*ROW('Sanitation Data'!F154))="","",OFFSET('Sanitation Data'!$F$31,0,10*ROW('Sanitation Data'!F154)))</f>
        <v/>
      </c>
      <c r="CY160" s="271" t="str">
        <f ca="true">+IF(OFFSET('Sanitation Data'!$F$32,0,10*ROW('Sanitation Data'!F154))="","",OFFSET('Sanitation Data'!$F$32,0,10*ROW('Sanitation Data'!F154)))</f>
        <v/>
      </c>
      <c r="CZ160" s="271" t="str">
        <f ca="true">+IF(OFFSET('Sanitation Data'!$G$28,0,10*ROW('Sanitation Data'!G154))="","",OFFSET('Sanitation Data'!$G$28,0,10*ROW('Sanitation Data'!G154)))</f>
        <v/>
      </c>
      <c r="DA160" s="271" t="str">
        <f ca="true">+IF(OFFSET('Sanitation Data'!$G$29,0,10*ROW('Sanitation Data'!G154))="","",OFFSET('Sanitation Data'!$G$29,0,10*ROW('Sanitation Data'!G154)))</f>
        <v/>
      </c>
      <c r="DB160" s="271" t="str">
        <f ca="true">+IF(OFFSET('Sanitation Data'!$G$30,0,10*ROW('Sanitation Data'!G154))="","",OFFSET('Sanitation Data'!$G$30,0,10*ROW('Sanitation Data'!G154)))</f>
        <v/>
      </c>
      <c r="DC160" s="271" t="str">
        <f ca="true">+IF(OFFSET('Sanitation Data'!$G$31,0,10*ROW('Sanitation Data'!G154))="","",OFFSET('Sanitation Data'!$G$31,0,10*ROW('Sanitation Data'!G154)))</f>
        <v/>
      </c>
      <c r="DD160" s="271" t="str">
        <f ca="true">+IF(OFFSET('Sanitation Data'!$G$32,0,10*ROW('Sanitation Data'!G154))="","",OFFSET('Sanitation Data'!$G$32,0,10*ROW('Sanitation Data'!G154)))</f>
        <v/>
      </c>
      <c r="DE160" s="271" t="str">
        <f ca="true">+IF(OFFSET('Sanitation Data'!$H$28,0,10*ROW('Sanitation Data'!H154))="","",OFFSET('Sanitation Data'!$H$28,0,10*ROW('Sanitation Data'!H154)))</f>
        <v/>
      </c>
      <c r="DF160" s="271" t="str">
        <f ca="true">+IF(OFFSET('Sanitation Data'!$H$29,0,10*ROW('Sanitation Data'!H154))="","",OFFSET('Sanitation Data'!$H$29,0,10*ROW('Sanitation Data'!H154)))</f>
        <v/>
      </c>
      <c r="DG160" s="271" t="str">
        <f ca="true">+IF(OFFSET('Sanitation Data'!$H$30,0,10*ROW('Sanitation Data'!H154))="","",OFFSET('Sanitation Data'!$H$30,0,10*ROW('Sanitation Data'!H154)))</f>
        <v/>
      </c>
      <c r="DH160" s="271" t="str">
        <f ca="true">+IF(OFFSET('Sanitation Data'!$H$31,0,10*ROW('Sanitation Data'!H154))="","",OFFSET('Sanitation Data'!$H$31,0,10*ROW('Sanitation Data'!H154)))</f>
        <v/>
      </c>
      <c r="DI160" s="271" t="str">
        <f ca="true">+IF(OFFSET('Sanitation Data'!$H$32,0,10*ROW('Sanitation Data'!H154))="","",OFFSET('Sanitation Data'!$H$32,0,10*ROW('Sanitation Data'!H154)))</f>
        <v/>
      </c>
      <c r="DJ160" s="271" t="str">
        <f ca="true">+IF(OFFSET('Sanitation Data'!$I$28,0,10*ROW('Sanitation Data'!I154))="","",OFFSET('Sanitation Data'!$I$28,0,10*ROW('Sanitation Data'!I154)))</f>
        <v/>
      </c>
      <c r="DK160" s="271" t="str">
        <f ca="true">+IF(OFFSET('Sanitation Data'!$I$29,0,10*ROW('Sanitation Data'!I154))="","",OFFSET('Sanitation Data'!$I$29,0,10*ROW('Sanitation Data'!I154)))</f>
        <v/>
      </c>
      <c r="DL160" s="271" t="str">
        <f ca="true">+IF(OFFSET('Sanitation Data'!$I$30,0,10*ROW('Sanitation Data'!I154))="","",OFFSET('Sanitation Data'!$I$30,0,10*ROW('Sanitation Data'!I154)))</f>
        <v/>
      </c>
      <c r="DM160" s="271" t="str">
        <f ca="true">+IF(OFFSET('Sanitation Data'!$I$31,0,10*ROW('Sanitation Data'!I154))="","",OFFSET('Sanitation Data'!$I$31,0,10*ROW('Sanitation Data'!I154)))</f>
        <v/>
      </c>
      <c r="DN160" s="271" t="str">
        <f ca="true">+IF(OFFSET('Sanitation Data'!$I$32,0,10*ROW('Sanitation Data'!I154))="","",OFFSET('Sanitation Data'!$I$32,0,10*ROW('Sanitation Data'!I154)))</f>
        <v/>
      </c>
      <c r="DO160" s="271" t="str">
        <f ca="true">+IF(OFFSET('Hygiene Data'!$D$11,0,10*ROW('Hygiene Data'!D154))="","",OFFSET('Hygiene Data'!$D$11,0,10*ROW('Hygiene Data'!D154)))</f>
        <v/>
      </c>
      <c r="DP160" s="271" t="str">
        <f ca="true">+IF(OFFSET('Hygiene Data'!$D$12,0,10*ROW('Hygiene Data'!D154))="","",OFFSET('Hygiene Data'!$D$12,0,10*ROW('Hygiene Data'!D154)))</f>
        <v/>
      </c>
      <c r="DQ160" s="271" t="str">
        <f ca="true">+IF(OFFSET('Hygiene Data'!$D$13,0,10*ROW('Hygiene Data'!D154))="","",OFFSET('Hygiene Data'!$D$13,0,10*ROW('Hygiene Data'!D154)))</f>
        <v/>
      </c>
      <c r="DR160" s="271" t="str">
        <f ca="true">+IF(OFFSET('Hygiene Data'!$E$11,0,10*ROW('Hygiene Data'!E154))="","",OFFSET('Hygiene Data'!$E$11,0,10*ROW('Hygiene Data'!E154)))</f>
        <v/>
      </c>
      <c r="DS160" s="271" t="str">
        <f ca="true">+IF(OFFSET('Hygiene Data'!$E$12,0,10*ROW('Hygiene Data'!E154))="","",OFFSET('Hygiene Data'!$E$12,0,10*ROW('Hygiene Data'!E154)))</f>
        <v/>
      </c>
      <c r="DT160" s="271" t="str">
        <f ca="true">+IF(OFFSET('Hygiene Data'!$E$13,0,10*ROW('Hygiene Data'!E154))="","",OFFSET('Hygiene Data'!$E$13,0,10*ROW('Hygiene Data'!E154)))</f>
        <v/>
      </c>
      <c r="DU160" s="271" t="str">
        <f ca="true">+IF(OFFSET('Hygiene Data'!$F$11,0,10*ROW('Hygiene Data'!F154))="","",OFFSET('Hygiene Data'!$F$11,0,10*ROW('Hygiene Data'!F154)))</f>
        <v/>
      </c>
      <c r="DV160" s="271" t="str">
        <f ca="true">+IF(OFFSET('Hygiene Data'!$F$12,0,10*ROW('Hygiene Data'!F154))="","",OFFSET('Hygiene Data'!$F$12,0,10*ROW('Hygiene Data'!F154)))</f>
        <v/>
      </c>
      <c r="DW160" s="271" t="str">
        <f ca="true">+IF(OFFSET('Hygiene Data'!$F$13,0,10*ROW('Hygiene Data'!F154))="","",OFFSET('Hygiene Data'!$F$13,0,10*ROW('Hygiene Data'!F154)))</f>
        <v/>
      </c>
      <c r="DX160" s="271" t="str">
        <f ca="true">+IF(OFFSET('Hygiene Data'!$G$11,0,10*ROW('Hygiene Data'!G154))="","",OFFSET('Hygiene Data'!$G$11,0,10*ROW('Hygiene Data'!G154)))</f>
        <v/>
      </c>
      <c r="DY160" s="271" t="str">
        <f ca="true">+IF(OFFSET('Hygiene Data'!$G$12,0,10*ROW('Hygiene Data'!G154))="","",OFFSET('Hygiene Data'!$G$12,0,10*ROW('Hygiene Data'!G154)))</f>
        <v/>
      </c>
      <c r="DZ160" s="271" t="str">
        <f ca="true">+IF(OFFSET('Hygiene Data'!$G$13,0,10*ROW('Hygiene Data'!G154))="","",OFFSET('Hygiene Data'!$G$13,0,10*ROW('Hygiene Data'!G154)))</f>
        <v/>
      </c>
      <c r="EA160" s="271" t="str">
        <f ca="true">+IF(OFFSET('Hygiene Data'!$H$11,0,10*ROW('Hygiene Data'!H154))="","",OFFSET('Hygiene Data'!$H$11,0,10*ROW('Hygiene Data'!H154)))</f>
        <v/>
      </c>
      <c r="EB160" s="271" t="str">
        <f ca="true">+IF(OFFSET('Hygiene Data'!$H$12,0,10*ROW('Hygiene Data'!H154))="","",OFFSET('Hygiene Data'!$H$12,0,10*ROW('Hygiene Data'!H154)))</f>
        <v/>
      </c>
      <c r="EC160" s="271" t="str">
        <f ca="true">+IF(OFFSET('Hygiene Data'!$H$13,0,10*ROW('Hygiene Data'!H154))="","",OFFSET('Hygiene Data'!$H$13,0,10*ROW('Hygiene Data'!H154)))</f>
        <v/>
      </c>
      <c r="ED160" s="271" t="str">
        <f ca="true">+IF(OFFSET('Hygiene Data'!$I$11,0,10*ROW('Hygiene Data'!I154))="","",OFFSET('Hygiene Data'!$I$11,0,10*ROW('Hygiene Data'!I154)))</f>
        <v/>
      </c>
      <c r="EE160" s="271" t="str">
        <f ca="true">+IF(OFFSET('Hygiene Data'!$I$12,0,10*ROW('Hygiene Data'!I154))="","",OFFSET('Hygiene Data'!$I$12,0,10*ROW('Hygiene Data'!I154)))</f>
        <v/>
      </c>
      <c r="EF160" s="271" t="str">
        <f ca="true">+IF(OFFSET('Hygiene Data'!$I$13,0,10*ROW('Hygiene Data'!I154))="","",OFFSET('Hygiene Data'!$I$13,0,10*ROW('Hygiene Data'!I154)))</f>
        <v/>
      </c>
    </row>
    <row xmlns:x14ac="http://schemas.microsoft.com/office/spreadsheetml/2009/9/ac" r="161" x14ac:dyDescent="0.2">
      <c r="A161" s="35" t="str">
        <f ca="true">+IF(OFFSET('Water Data'!$B$2,0,10*ROW('Water Data'!E155))="","",OFFSET('Water Data'!$B$2,0,10*ROW('Water Data'!E155)))</f>
        <v/>
      </c>
      <c r="B161" s="35" t="str">
        <f ca="true">+IF(OFFSET('Water Data'!$C$2,0,10*ROW('Water Data'!F155))="","",OFFSET('Water Data'!$C$2,0,10*ROW('Water Data'!F155)))</f>
        <v/>
      </c>
      <c r="C161" s="327" t="str">
        <f t="shared" ca="true" si="2"/>
        <v/>
      </c>
      <c r="D161" s="91"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1"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1"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1"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1"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1"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1"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1"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1"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1"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1"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1"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1"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1"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1"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1"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1"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1"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2"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2"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2"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2"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2"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2"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2"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2"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2"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2"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2"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2"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2"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2"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2"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2"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2"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2"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2"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2"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2"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2"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2"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2"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2"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2"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2"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2"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2"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2"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3"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3"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3"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3"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3"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3"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3"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3"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3"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3"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3"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3"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3"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3"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3"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3"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3"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3"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1"/>
      <c r="BS161" s="271" t="str">
        <f ca="true">+IF(OFFSET('Water Data'!$D$27,0,10*ROW('Water Data'!D155))="","",OFFSET('Water Data'!$D$27,0,10*ROW('Water Data'!D155)))</f>
        <v/>
      </c>
      <c r="BT161" s="271" t="str">
        <f ca="true">+IF(OFFSET('Water Data'!$D$28,0,10*ROW('Water Data'!D155))="","",OFFSET('Water Data'!$D$28,0,10*ROW('Water Data'!D155)))</f>
        <v/>
      </c>
      <c r="BU161" s="271" t="str">
        <f ca="true">+IF(OFFSET('Water Data'!$D$29,0,10*ROW('Water Data'!D155))="","",OFFSET('Water Data'!$D$29,0,10*ROW('Water Data'!D155)))</f>
        <v/>
      </c>
      <c r="BV161" s="271" t="str">
        <f ca="true">+IF(OFFSET('Water Data'!$E$27,0,10*ROW('Water Data'!E155))="","",OFFSET('Water Data'!$E$27,0,10*ROW('Water Data'!E155)))</f>
        <v/>
      </c>
      <c r="BW161" s="271" t="str">
        <f ca="true">+IF(OFFSET('Water Data'!$E$28,0,10*ROW('Water Data'!E155))="","",OFFSET('Water Data'!$E$28,0,10*ROW('Water Data'!E155)))</f>
        <v/>
      </c>
      <c r="BX161" s="271" t="str">
        <f ca="true">+IF(OFFSET('Water Data'!$E$29,0,10*ROW('Water Data'!E155))="","",OFFSET('Water Data'!$E$29,0,10*ROW('Water Data'!E155)))</f>
        <v/>
      </c>
      <c r="BY161" s="271" t="str">
        <f ca="true">+IF(OFFSET('Water Data'!$F$27,0,10*ROW('Water Data'!F155))="","",OFFSET('Water Data'!$F$27,0,10*ROW('Water Data'!F155)))</f>
        <v/>
      </c>
      <c r="BZ161" s="271" t="str">
        <f ca="true">+IF(OFFSET('Water Data'!$F$28,0,10*ROW('Water Data'!F155))="","",OFFSET('Water Data'!$F$28,0,10*ROW('Water Data'!F155)))</f>
        <v/>
      </c>
      <c r="CA161" s="271" t="str">
        <f ca="true">+IF(OFFSET('Water Data'!$F$29,0,10*ROW('Water Data'!F155))="","",OFFSET('Water Data'!$F$29,0,10*ROW('Water Data'!F155)))</f>
        <v/>
      </c>
      <c r="CB161" s="271" t="str">
        <f ca="true">+IF(OFFSET('Water Data'!$G$27,0,10*ROW('Water Data'!G155))="","",OFFSET('Water Data'!$G$27,0,10*ROW('Water Data'!G155)))</f>
        <v/>
      </c>
      <c r="CC161" s="271" t="str">
        <f ca="true">+IF(OFFSET('Water Data'!$G$28,0,10*ROW('Water Data'!G155))="","",OFFSET('Water Data'!$G$28,0,10*ROW('Water Data'!G155)))</f>
        <v/>
      </c>
      <c r="CD161" s="271" t="str">
        <f ca="true">+IF(OFFSET('Water Data'!$G$29,0,10*ROW('Water Data'!G155))="","",OFFSET('Water Data'!$G$29,0,10*ROW('Water Data'!G155)))</f>
        <v/>
      </c>
      <c r="CE161" s="271" t="str">
        <f ca="true">+IF(OFFSET('Water Data'!$H$27,0,10*ROW('Water Data'!H155))="","",OFFSET('Water Data'!$H$27,0,10*ROW('Water Data'!H155)))</f>
        <v/>
      </c>
      <c r="CF161" s="271" t="str">
        <f ca="true">+IF(OFFSET('Water Data'!$H$28,0,10*ROW('Water Data'!H155))="","",OFFSET('Water Data'!$H$28,0,10*ROW('Water Data'!H155)))</f>
        <v/>
      </c>
      <c r="CG161" s="271" t="str">
        <f ca="true">+IF(OFFSET('Water Data'!$H$29,0,10*ROW('Water Data'!H155))="","",OFFSET('Water Data'!$H$29,0,10*ROW('Water Data'!H155)))</f>
        <v/>
      </c>
      <c r="CH161" s="271" t="str">
        <f ca="true">+IF(OFFSET('Water Data'!$I$27,0,10*ROW('Water Data'!I155))="","",OFFSET('Water Data'!$I$27,0,10*ROW('Water Data'!I155)))</f>
        <v/>
      </c>
      <c r="CI161" s="271" t="str">
        <f ca="true">+IF(OFFSET('Water Data'!$I$28,0,10*ROW('Water Data'!I155))="","",OFFSET('Water Data'!$I$28,0,10*ROW('Water Data'!I155)))</f>
        <v/>
      </c>
      <c r="CJ161" s="271" t="str">
        <f ca="true">+IF(OFFSET('Water Data'!$I$29,0,10*ROW('Water Data'!I155))="","",OFFSET('Water Data'!$I$29,0,10*ROW('Water Data'!I155)))</f>
        <v/>
      </c>
      <c r="CK161" s="271" t="str">
        <f ca="true">+IF(OFFSET('Sanitation Data'!$D$28,0,10*ROW('Sanitation Data'!D155))="","",OFFSET('Sanitation Data'!$D$28,0,10*ROW('Sanitation Data'!D155)))</f>
        <v/>
      </c>
      <c r="CL161" s="271" t="str">
        <f ca="true">+IF(OFFSET('Sanitation Data'!$D$29,0,10*ROW('Sanitation Data'!D155))="","",OFFSET('Sanitation Data'!$D$29,0,10*ROW('Sanitation Data'!D155)))</f>
        <v/>
      </c>
      <c r="CM161" s="271" t="str">
        <f ca="true">+IF(OFFSET('Sanitation Data'!$D$30,0,10*ROW('Sanitation Data'!D155))="","",OFFSET('Sanitation Data'!$D$30,0,10*ROW('Sanitation Data'!D155)))</f>
        <v/>
      </c>
      <c r="CN161" s="271" t="str">
        <f ca="true">+IF(OFFSET('Sanitation Data'!$D$31,0,10*ROW('Sanitation Data'!D155))="","",OFFSET('Sanitation Data'!$D$31,0,10*ROW('Sanitation Data'!D155)))</f>
        <v/>
      </c>
      <c r="CO161" s="271" t="str">
        <f ca="true">+IF(OFFSET('Sanitation Data'!$D$32,0,10*ROW('Sanitation Data'!D155))="","",OFFSET('Sanitation Data'!$D$32,0,10*ROW('Sanitation Data'!D155)))</f>
        <v/>
      </c>
      <c r="CP161" s="271" t="str">
        <f ca="true">+IF(OFFSET('Sanitation Data'!$E$28,0,10*ROW('Sanitation Data'!E155))="","",OFFSET('Sanitation Data'!$E$28,0,10*ROW('Sanitation Data'!E155)))</f>
        <v/>
      </c>
      <c r="CQ161" s="271" t="str">
        <f ca="true">+IF(OFFSET('Sanitation Data'!$E$29,0,10*ROW('Sanitation Data'!E155))="","",OFFSET('Sanitation Data'!$E$29,0,10*ROW('Sanitation Data'!E155)))</f>
        <v/>
      </c>
      <c r="CR161" s="271" t="str">
        <f ca="true">+IF(OFFSET('Sanitation Data'!$E$30,0,10*ROW('Sanitation Data'!E155))="","",OFFSET('Sanitation Data'!$E$30,0,10*ROW('Sanitation Data'!E155)))</f>
        <v/>
      </c>
      <c r="CS161" s="271" t="str">
        <f ca="true">+IF(OFFSET('Sanitation Data'!$E$31,0,10*ROW('Sanitation Data'!E155))="","",OFFSET('Sanitation Data'!$E$31,0,10*ROW('Sanitation Data'!E155)))</f>
        <v/>
      </c>
      <c r="CT161" s="271" t="str">
        <f ca="true">+IF(OFFSET('Sanitation Data'!$E$32,0,10*ROW('Sanitation Data'!E155))="","",OFFSET('Sanitation Data'!$E$32,0,10*ROW('Sanitation Data'!E155)))</f>
        <v/>
      </c>
      <c r="CU161" s="271" t="str">
        <f ca="true">+IF(OFFSET('Sanitation Data'!$F$28,0,10*ROW('Sanitation Data'!F155))="","",OFFSET('Sanitation Data'!$F$28,0,10*ROW('Sanitation Data'!F155)))</f>
        <v/>
      </c>
      <c r="CV161" s="271" t="str">
        <f ca="true">+IF(OFFSET('Sanitation Data'!$F$29,0,10*ROW('Sanitation Data'!F155))="","",OFFSET('Sanitation Data'!$F$29,0,10*ROW('Sanitation Data'!F155)))</f>
        <v/>
      </c>
      <c r="CW161" s="271" t="str">
        <f ca="true">+IF(OFFSET('Sanitation Data'!$F$30,0,10*ROW('Sanitation Data'!F155))="","",OFFSET('Sanitation Data'!$F$30,0,10*ROW('Sanitation Data'!F155)))</f>
        <v/>
      </c>
      <c r="CX161" s="271" t="str">
        <f ca="true">+IF(OFFSET('Sanitation Data'!$F$31,0,10*ROW('Sanitation Data'!F155))="","",OFFSET('Sanitation Data'!$F$31,0,10*ROW('Sanitation Data'!F155)))</f>
        <v/>
      </c>
      <c r="CY161" s="271" t="str">
        <f ca="true">+IF(OFFSET('Sanitation Data'!$F$32,0,10*ROW('Sanitation Data'!F155))="","",OFFSET('Sanitation Data'!$F$32,0,10*ROW('Sanitation Data'!F155)))</f>
        <v/>
      </c>
      <c r="CZ161" s="271" t="str">
        <f ca="true">+IF(OFFSET('Sanitation Data'!$G$28,0,10*ROW('Sanitation Data'!G155))="","",OFFSET('Sanitation Data'!$G$28,0,10*ROW('Sanitation Data'!G155)))</f>
        <v/>
      </c>
      <c r="DA161" s="271" t="str">
        <f ca="true">+IF(OFFSET('Sanitation Data'!$G$29,0,10*ROW('Sanitation Data'!G155))="","",OFFSET('Sanitation Data'!$G$29,0,10*ROW('Sanitation Data'!G155)))</f>
        <v/>
      </c>
      <c r="DB161" s="271" t="str">
        <f ca="true">+IF(OFFSET('Sanitation Data'!$G$30,0,10*ROW('Sanitation Data'!G155))="","",OFFSET('Sanitation Data'!$G$30,0,10*ROW('Sanitation Data'!G155)))</f>
        <v/>
      </c>
      <c r="DC161" s="271" t="str">
        <f ca="true">+IF(OFFSET('Sanitation Data'!$G$31,0,10*ROW('Sanitation Data'!G155))="","",OFFSET('Sanitation Data'!$G$31,0,10*ROW('Sanitation Data'!G155)))</f>
        <v/>
      </c>
      <c r="DD161" s="271" t="str">
        <f ca="true">+IF(OFFSET('Sanitation Data'!$G$32,0,10*ROW('Sanitation Data'!G155))="","",OFFSET('Sanitation Data'!$G$32,0,10*ROW('Sanitation Data'!G155)))</f>
        <v/>
      </c>
      <c r="DE161" s="271" t="str">
        <f ca="true">+IF(OFFSET('Sanitation Data'!$H$28,0,10*ROW('Sanitation Data'!H155))="","",OFFSET('Sanitation Data'!$H$28,0,10*ROW('Sanitation Data'!H155)))</f>
        <v/>
      </c>
      <c r="DF161" s="271" t="str">
        <f ca="true">+IF(OFFSET('Sanitation Data'!$H$29,0,10*ROW('Sanitation Data'!H155))="","",OFFSET('Sanitation Data'!$H$29,0,10*ROW('Sanitation Data'!H155)))</f>
        <v/>
      </c>
      <c r="DG161" s="271" t="str">
        <f ca="true">+IF(OFFSET('Sanitation Data'!$H$30,0,10*ROW('Sanitation Data'!H155))="","",OFFSET('Sanitation Data'!$H$30,0,10*ROW('Sanitation Data'!H155)))</f>
        <v/>
      </c>
      <c r="DH161" s="271" t="str">
        <f ca="true">+IF(OFFSET('Sanitation Data'!$H$31,0,10*ROW('Sanitation Data'!H155))="","",OFFSET('Sanitation Data'!$H$31,0,10*ROW('Sanitation Data'!H155)))</f>
        <v/>
      </c>
      <c r="DI161" s="271" t="str">
        <f ca="true">+IF(OFFSET('Sanitation Data'!$H$32,0,10*ROW('Sanitation Data'!H155))="","",OFFSET('Sanitation Data'!$H$32,0,10*ROW('Sanitation Data'!H155)))</f>
        <v/>
      </c>
      <c r="DJ161" s="271" t="str">
        <f ca="true">+IF(OFFSET('Sanitation Data'!$I$28,0,10*ROW('Sanitation Data'!I155))="","",OFFSET('Sanitation Data'!$I$28,0,10*ROW('Sanitation Data'!I155)))</f>
        <v/>
      </c>
      <c r="DK161" s="271" t="str">
        <f ca="true">+IF(OFFSET('Sanitation Data'!$I$29,0,10*ROW('Sanitation Data'!I155))="","",OFFSET('Sanitation Data'!$I$29,0,10*ROW('Sanitation Data'!I155)))</f>
        <v/>
      </c>
      <c r="DL161" s="271" t="str">
        <f ca="true">+IF(OFFSET('Sanitation Data'!$I$30,0,10*ROW('Sanitation Data'!I155))="","",OFFSET('Sanitation Data'!$I$30,0,10*ROW('Sanitation Data'!I155)))</f>
        <v/>
      </c>
      <c r="DM161" s="271" t="str">
        <f ca="true">+IF(OFFSET('Sanitation Data'!$I$31,0,10*ROW('Sanitation Data'!I155))="","",OFFSET('Sanitation Data'!$I$31,0,10*ROW('Sanitation Data'!I155)))</f>
        <v/>
      </c>
      <c r="DN161" s="271" t="str">
        <f ca="true">+IF(OFFSET('Sanitation Data'!$I$32,0,10*ROW('Sanitation Data'!I155))="","",OFFSET('Sanitation Data'!$I$32,0,10*ROW('Sanitation Data'!I155)))</f>
        <v/>
      </c>
      <c r="DO161" s="271" t="str">
        <f ca="true">+IF(OFFSET('Hygiene Data'!$D$11,0,10*ROW('Hygiene Data'!D155))="","",OFFSET('Hygiene Data'!$D$11,0,10*ROW('Hygiene Data'!D155)))</f>
        <v/>
      </c>
      <c r="DP161" s="271" t="str">
        <f ca="true">+IF(OFFSET('Hygiene Data'!$D$12,0,10*ROW('Hygiene Data'!D155))="","",OFFSET('Hygiene Data'!$D$12,0,10*ROW('Hygiene Data'!D155)))</f>
        <v/>
      </c>
      <c r="DQ161" s="271" t="str">
        <f ca="true">+IF(OFFSET('Hygiene Data'!$D$13,0,10*ROW('Hygiene Data'!D155))="","",OFFSET('Hygiene Data'!$D$13,0,10*ROW('Hygiene Data'!D155)))</f>
        <v/>
      </c>
      <c r="DR161" s="271" t="str">
        <f ca="true">+IF(OFFSET('Hygiene Data'!$E$11,0,10*ROW('Hygiene Data'!E155))="","",OFFSET('Hygiene Data'!$E$11,0,10*ROW('Hygiene Data'!E155)))</f>
        <v/>
      </c>
      <c r="DS161" s="271" t="str">
        <f ca="true">+IF(OFFSET('Hygiene Data'!$E$12,0,10*ROW('Hygiene Data'!E155))="","",OFFSET('Hygiene Data'!$E$12,0,10*ROW('Hygiene Data'!E155)))</f>
        <v/>
      </c>
      <c r="DT161" s="271" t="str">
        <f ca="true">+IF(OFFSET('Hygiene Data'!$E$13,0,10*ROW('Hygiene Data'!E155))="","",OFFSET('Hygiene Data'!$E$13,0,10*ROW('Hygiene Data'!E155)))</f>
        <v/>
      </c>
      <c r="DU161" s="271" t="str">
        <f ca="true">+IF(OFFSET('Hygiene Data'!$F$11,0,10*ROW('Hygiene Data'!F155))="","",OFFSET('Hygiene Data'!$F$11,0,10*ROW('Hygiene Data'!F155)))</f>
        <v/>
      </c>
      <c r="DV161" s="271" t="str">
        <f ca="true">+IF(OFFSET('Hygiene Data'!$F$12,0,10*ROW('Hygiene Data'!F155))="","",OFFSET('Hygiene Data'!$F$12,0,10*ROW('Hygiene Data'!F155)))</f>
        <v/>
      </c>
      <c r="DW161" s="271" t="str">
        <f ca="true">+IF(OFFSET('Hygiene Data'!$F$13,0,10*ROW('Hygiene Data'!F155))="","",OFFSET('Hygiene Data'!$F$13,0,10*ROW('Hygiene Data'!F155)))</f>
        <v/>
      </c>
      <c r="DX161" s="271" t="str">
        <f ca="true">+IF(OFFSET('Hygiene Data'!$G$11,0,10*ROW('Hygiene Data'!G155))="","",OFFSET('Hygiene Data'!$G$11,0,10*ROW('Hygiene Data'!G155)))</f>
        <v/>
      </c>
      <c r="DY161" s="271" t="str">
        <f ca="true">+IF(OFFSET('Hygiene Data'!$G$12,0,10*ROW('Hygiene Data'!G155))="","",OFFSET('Hygiene Data'!$G$12,0,10*ROW('Hygiene Data'!G155)))</f>
        <v/>
      </c>
      <c r="DZ161" s="271" t="str">
        <f ca="true">+IF(OFFSET('Hygiene Data'!$G$13,0,10*ROW('Hygiene Data'!G155))="","",OFFSET('Hygiene Data'!$G$13,0,10*ROW('Hygiene Data'!G155)))</f>
        <v/>
      </c>
      <c r="EA161" s="271" t="str">
        <f ca="true">+IF(OFFSET('Hygiene Data'!$H$11,0,10*ROW('Hygiene Data'!H155))="","",OFFSET('Hygiene Data'!$H$11,0,10*ROW('Hygiene Data'!H155)))</f>
        <v/>
      </c>
      <c r="EB161" s="271" t="str">
        <f ca="true">+IF(OFFSET('Hygiene Data'!$H$12,0,10*ROW('Hygiene Data'!H155))="","",OFFSET('Hygiene Data'!$H$12,0,10*ROW('Hygiene Data'!H155)))</f>
        <v/>
      </c>
      <c r="EC161" s="271" t="str">
        <f ca="true">+IF(OFFSET('Hygiene Data'!$H$13,0,10*ROW('Hygiene Data'!H155))="","",OFFSET('Hygiene Data'!$H$13,0,10*ROW('Hygiene Data'!H155)))</f>
        <v/>
      </c>
      <c r="ED161" s="271" t="str">
        <f ca="true">+IF(OFFSET('Hygiene Data'!$I$11,0,10*ROW('Hygiene Data'!I155))="","",OFFSET('Hygiene Data'!$I$11,0,10*ROW('Hygiene Data'!I155)))</f>
        <v/>
      </c>
      <c r="EE161" s="271" t="str">
        <f ca="true">+IF(OFFSET('Hygiene Data'!$I$12,0,10*ROW('Hygiene Data'!I155))="","",OFFSET('Hygiene Data'!$I$12,0,10*ROW('Hygiene Data'!I155)))</f>
        <v/>
      </c>
      <c r="EF161" s="271" t="str">
        <f ca="true">+IF(OFFSET('Hygiene Data'!$I$13,0,10*ROW('Hygiene Data'!I155))="","",OFFSET('Hygiene Data'!$I$13,0,10*ROW('Hygiene Data'!I155)))</f>
        <v/>
      </c>
    </row>
    <row xmlns:x14ac="http://schemas.microsoft.com/office/spreadsheetml/2009/9/ac" r="162" x14ac:dyDescent="0.2">
      <c r="A162" s="35" t="str">
        <f ca="true">+IF(OFFSET('Water Data'!$B$2,0,10*ROW('Water Data'!E156))="","",OFFSET('Water Data'!$B$2,0,10*ROW('Water Data'!E156)))</f>
        <v/>
      </c>
      <c r="B162" s="35" t="str">
        <f ca="true">+IF(OFFSET('Water Data'!$C$2,0,10*ROW('Water Data'!F156))="","",OFFSET('Water Data'!$C$2,0,10*ROW('Water Data'!F156)))</f>
        <v/>
      </c>
      <c r="C162" s="327" t="str">
        <f t="shared" ca="true" si="2"/>
        <v/>
      </c>
      <c r="D162" s="91"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1"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1"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1"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1"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1"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1"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1"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1"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1"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1"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1"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1"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1"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1"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1"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1"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1"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2"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2"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2"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2"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2"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2"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2"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2"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2"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2"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2"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2"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2"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2"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2"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2"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2"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2"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2"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2"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2"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2"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2"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2"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2"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2"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2"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2"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2"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2"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3"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3"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3"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3"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3"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3"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3"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3"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3"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3"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3"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3"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3"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3"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3"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3"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3"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3"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1"/>
      <c r="BS162" s="271" t="str">
        <f ca="true">+IF(OFFSET('Water Data'!$D$27,0,10*ROW('Water Data'!D156))="","",OFFSET('Water Data'!$D$27,0,10*ROW('Water Data'!D156)))</f>
        <v/>
      </c>
      <c r="BT162" s="271" t="str">
        <f ca="true">+IF(OFFSET('Water Data'!$D$28,0,10*ROW('Water Data'!D156))="","",OFFSET('Water Data'!$D$28,0,10*ROW('Water Data'!D156)))</f>
        <v/>
      </c>
      <c r="BU162" s="271" t="str">
        <f ca="true">+IF(OFFSET('Water Data'!$D$29,0,10*ROW('Water Data'!D156))="","",OFFSET('Water Data'!$D$29,0,10*ROW('Water Data'!D156)))</f>
        <v/>
      </c>
      <c r="BV162" s="271" t="str">
        <f ca="true">+IF(OFFSET('Water Data'!$E$27,0,10*ROW('Water Data'!E156))="","",OFFSET('Water Data'!$E$27,0,10*ROW('Water Data'!E156)))</f>
        <v/>
      </c>
      <c r="BW162" s="271" t="str">
        <f ca="true">+IF(OFFSET('Water Data'!$E$28,0,10*ROW('Water Data'!E156))="","",OFFSET('Water Data'!$E$28,0,10*ROW('Water Data'!E156)))</f>
        <v/>
      </c>
      <c r="BX162" s="271" t="str">
        <f ca="true">+IF(OFFSET('Water Data'!$E$29,0,10*ROW('Water Data'!E156))="","",OFFSET('Water Data'!$E$29,0,10*ROW('Water Data'!E156)))</f>
        <v/>
      </c>
      <c r="BY162" s="271" t="str">
        <f ca="true">+IF(OFFSET('Water Data'!$F$27,0,10*ROW('Water Data'!F156))="","",OFFSET('Water Data'!$F$27,0,10*ROW('Water Data'!F156)))</f>
        <v/>
      </c>
      <c r="BZ162" s="271" t="str">
        <f ca="true">+IF(OFFSET('Water Data'!$F$28,0,10*ROW('Water Data'!F156))="","",OFFSET('Water Data'!$F$28,0,10*ROW('Water Data'!F156)))</f>
        <v/>
      </c>
      <c r="CA162" s="271" t="str">
        <f ca="true">+IF(OFFSET('Water Data'!$F$29,0,10*ROW('Water Data'!F156))="","",OFFSET('Water Data'!$F$29,0,10*ROW('Water Data'!F156)))</f>
        <v/>
      </c>
      <c r="CB162" s="271" t="str">
        <f ca="true">+IF(OFFSET('Water Data'!$G$27,0,10*ROW('Water Data'!G156))="","",OFFSET('Water Data'!$G$27,0,10*ROW('Water Data'!G156)))</f>
        <v/>
      </c>
      <c r="CC162" s="271" t="str">
        <f ca="true">+IF(OFFSET('Water Data'!$G$28,0,10*ROW('Water Data'!G156))="","",OFFSET('Water Data'!$G$28,0,10*ROW('Water Data'!G156)))</f>
        <v/>
      </c>
      <c r="CD162" s="271" t="str">
        <f ca="true">+IF(OFFSET('Water Data'!$G$29,0,10*ROW('Water Data'!G156))="","",OFFSET('Water Data'!$G$29,0,10*ROW('Water Data'!G156)))</f>
        <v/>
      </c>
      <c r="CE162" s="271" t="str">
        <f ca="true">+IF(OFFSET('Water Data'!$H$27,0,10*ROW('Water Data'!H156))="","",OFFSET('Water Data'!$H$27,0,10*ROW('Water Data'!H156)))</f>
        <v/>
      </c>
      <c r="CF162" s="271" t="str">
        <f ca="true">+IF(OFFSET('Water Data'!$H$28,0,10*ROW('Water Data'!H156))="","",OFFSET('Water Data'!$H$28,0,10*ROW('Water Data'!H156)))</f>
        <v/>
      </c>
      <c r="CG162" s="271" t="str">
        <f ca="true">+IF(OFFSET('Water Data'!$H$29,0,10*ROW('Water Data'!H156))="","",OFFSET('Water Data'!$H$29,0,10*ROW('Water Data'!H156)))</f>
        <v/>
      </c>
      <c r="CH162" s="271" t="str">
        <f ca="true">+IF(OFFSET('Water Data'!$I$27,0,10*ROW('Water Data'!I156))="","",OFFSET('Water Data'!$I$27,0,10*ROW('Water Data'!I156)))</f>
        <v/>
      </c>
      <c r="CI162" s="271" t="str">
        <f ca="true">+IF(OFFSET('Water Data'!$I$28,0,10*ROW('Water Data'!I156))="","",OFFSET('Water Data'!$I$28,0,10*ROW('Water Data'!I156)))</f>
        <v/>
      </c>
      <c r="CJ162" s="271" t="str">
        <f ca="true">+IF(OFFSET('Water Data'!$I$29,0,10*ROW('Water Data'!I156))="","",OFFSET('Water Data'!$I$29,0,10*ROW('Water Data'!I156)))</f>
        <v/>
      </c>
      <c r="CK162" s="271" t="str">
        <f ca="true">+IF(OFFSET('Sanitation Data'!$D$28,0,10*ROW('Sanitation Data'!D156))="","",OFFSET('Sanitation Data'!$D$28,0,10*ROW('Sanitation Data'!D156)))</f>
        <v/>
      </c>
      <c r="CL162" s="271" t="str">
        <f ca="true">+IF(OFFSET('Sanitation Data'!$D$29,0,10*ROW('Sanitation Data'!D156))="","",OFFSET('Sanitation Data'!$D$29,0,10*ROW('Sanitation Data'!D156)))</f>
        <v/>
      </c>
      <c r="CM162" s="271" t="str">
        <f ca="true">+IF(OFFSET('Sanitation Data'!$D$30,0,10*ROW('Sanitation Data'!D156))="","",OFFSET('Sanitation Data'!$D$30,0,10*ROW('Sanitation Data'!D156)))</f>
        <v/>
      </c>
      <c r="CN162" s="271" t="str">
        <f ca="true">+IF(OFFSET('Sanitation Data'!$D$31,0,10*ROW('Sanitation Data'!D156))="","",OFFSET('Sanitation Data'!$D$31,0,10*ROW('Sanitation Data'!D156)))</f>
        <v/>
      </c>
      <c r="CO162" s="271" t="str">
        <f ca="true">+IF(OFFSET('Sanitation Data'!$D$32,0,10*ROW('Sanitation Data'!D156))="","",OFFSET('Sanitation Data'!$D$32,0,10*ROW('Sanitation Data'!D156)))</f>
        <v/>
      </c>
      <c r="CP162" s="271" t="str">
        <f ca="true">+IF(OFFSET('Sanitation Data'!$E$28,0,10*ROW('Sanitation Data'!E156))="","",OFFSET('Sanitation Data'!$E$28,0,10*ROW('Sanitation Data'!E156)))</f>
        <v/>
      </c>
      <c r="CQ162" s="271" t="str">
        <f ca="true">+IF(OFFSET('Sanitation Data'!$E$29,0,10*ROW('Sanitation Data'!E156))="","",OFFSET('Sanitation Data'!$E$29,0,10*ROW('Sanitation Data'!E156)))</f>
        <v/>
      </c>
      <c r="CR162" s="271" t="str">
        <f ca="true">+IF(OFFSET('Sanitation Data'!$E$30,0,10*ROW('Sanitation Data'!E156))="","",OFFSET('Sanitation Data'!$E$30,0,10*ROW('Sanitation Data'!E156)))</f>
        <v/>
      </c>
      <c r="CS162" s="271" t="str">
        <f ca="true">+IF(OFFSET('Sanitation Data'!$E$31,0,10*ROW('Sanitation Data'!E156))="","",OFFSET('Sanitation Data'!$E$31,0,10*ROW('Sanitation Data'!E156)))</f>
        <v/>
      </c>
      <c r="CT162" s="271" t="str">
        <f ca="true">+IF(OFFSET('Sanitation Data'!$E$32,0,10*ROW('Sanitation Data'!E156))="","",OFFSET('Sanitation Data'!$E$32,0,10*ROW('Sanitation Data'!E156)))</f>
        <v/>
      </c>
      <c r="CU162" s="271" t="str">
        <f ca="true">+IF(OFFSET('Sanitation Data'!$F$28,0,10*ROW('Sanitation Data'!F156))="","",OFFSET('Sanitation Data'!$F$28,0,10*ROW('Sanitation Data'!F156)))</f>
        <v/>
      </c>
      <c r="CV162" s="271" t="str">
        <f ca="true">+IF(OFFSET('Sanitation Data'!$F$29,0,10*ROW('Sanitation Data'!F156))="","",OFFSET('Sanitation Data'!$F$29,0,10*ROW('Sanitation Data'!F156)))</f>
        <v/>
      </c>
      <c r="CW162" s="271" t="str">
        <f ca="true">+IF(OFFSET('Sanitation Data'!$F$30,0,10*ROW('Sanitation Data'!F156))="","",OFFSET('Sanitation Data'!$F$30,0,10*ROW('Sanitation Data'!F156)))</f>
        <v/>
      </c>
      <c r="CX162" s="271" t="str">
        <f ca="true">+IF(OFFSET('Sanitation Data'!$F$31,0,10*ROW('Sanitation Data'!F156))="","",OFFSET('Sanitation Data'!$F$31,0,10*ROW('Sanitation Data'!F156)))</f>
        <v/>
      </c>
      <c r="CY162" s="271" t="str">
        <f ca="true">+IF(OFFSET('Sanitation Data'!$F$32,0,10*ROW('Sanitation Data'!F156))="","",OFFSET('Sanitation Data'!$F$32,0,10*ROW('Sanitation Data'!F156)))</f>
        <v/>
      </c>
      <c r="CZ162" s="271" t="str">
        <f ca="true">+IF(OFFSET('Sanitation Data'!$G$28,0,10*ROW('Sanitation Data'!G156))="","",OFFSET('Sanitation Data'!$G$28,0,10*ROW('Sanitation Data'!G156)))</f>
        <v/>
      </c>
      <c r="DA162" s="271" t="str">
        <f ca="true">+IF(OFFSET('Sanitation Data'!$G$29,0,10*ROW('Sanitation Data'!G156))="","",OFFSET('Sanitation Data'!$G$29,0,10*ROW('Sanitation Data'!G156)))</f>
        <v/>
      </c>
      <c r="DB162" s="271" t="str">
        <f ca="true">+IF(OFFSET('Sanitation Data'!$G$30,0,10*ROW('Sanitation Data'!G156))="","",OFFSET('Sanitation Data'!$G$30,0,10*ROW('Sanitation Data'!G156)))</f>
        <v/>
      </c>
      <c r="DC162" s="271" t="str">
        <f ca="true">+IF(OFFSET('Sanitation Data'!$G$31,0,10*ROW('Sanitation Data'!G156))="","",OFFSET('Sanitation Data'!$G$31,0,10*ROW('Sanitation Data'!G156)))</f>
        <v/>
      </c>
      <c r="DD162" s="271" t="str">
        <f ca="true">+IF(OFFSET('Sanitation Data'!$G$32,0,10*ROW('Sanitation Data'!G156))="","",OFFSET('Sanitation Data'!$G$32,0,10*ROW('Sanitation Data'!G156)))</f>
        <v/>
      </c>
      <c r="DE162" s="271" t="str">
        <f ca="true">+IF(OFFSET('Sanitation Data'!$H$28,0,10*ROW('Sanitation Data'!H156))="","",OFFSET('Sanitation Data'!$H$28,0,10*ROW('Sanitation Data'!H156)))</f>
        <v/>
      </c>
      <c r="DF162" s="271" t="str">
        <f ca="true">+IF(OFFSET('Sanitation Data'!$H$29,0,10*ROW('Sanitation Data'!H156))="","",OFFSET('Sanitation Data'!$H$29,0,10*ROW('Sanitation Data'!H156)))</f>
        <v/>
      </c>
      <c r="DG162" s="271" t="str">
        <f ca="true">+IF(OFFSET('Sanitation Data'!$H$30,0,10*ROW('Sanitation Data'!H156))="","",OFFSET('Sanitation Data'!$H$30,0,10*ROW('Sanitation Data'!H156)))</f>
        <v/>
      </c>
      <c r="DH162" s="271" t="str">
        <f ca="true">+IF(OFFSET('Sanitation Data'!$H$31,0,10*ROW('Sanitation Data'!H156))="","",OFFSET('Sanitation Data'!$H$31,0,10*ROW('Sanitation Data'!H156)))</f>
        <v/>
      </c>
      <c r="DI162" s="271" t="str">
        <f ca="true">+IF(OFFSET('Sanitation Data'!$H$32,0,10*ROW('Sanitation Data'!H156))="","",OFFSET('Sanitation Data'!$H$32,0,10*ROW('Sanitation Data'!H156)))</f>
        <v/>
      </c>
      <c r="DJ162" s="271" t="str">
        <f ca="true">+IF(OFFSET('Sanitation Data'!$I$28,0,10*ROW('Sanitation Data'!I156))="","",OFFSET('Sanitation Data'!$I$28,0,10*ROW('Sanitation Data'!I156)))</f>
        <v/>
      </c>
      <c r="DK162" s="271" t="str">
        <f ca="true">+IF(OFFSET('Sanitation Data'!$I$29,0,10*ROW('Sanitation Data'!I156))="","",OFFSET('Sanitation Data'!$I$29,0,10*ROW('Sanitation Data'!I156)))</f>
        <v/>
      </c>
      <c r="DL162" s="271" t="str">
        <f ca="true">+IF(OFFSET('Sanitation Data'!$I$30,0,10*ROW('Sanitation Data'!I156))="","",OFFSET('Sanitation Data'!$I$30,0,10*ROW('Sanitation Data'!I156)))</f>
        <v/>
      </c>
      <c r="DM162" s="271" t="str">
        <f ca="true">+IF(OFFSET('Sanitation Data'!$I$31,0,10*ROW('Sanitation Data'!I156))="","",OFFSET('Sanitation Data'!$I$31,0,10*ROW('Sanitation Data'!I156)))</f>
        <v/>
      </c>
      <c r="DN162" s="271" t="str">
        <f ca="true">+IF(OFFSET('Sanitation Data'!$I$32,0,10*ROW('Sanitation Data'!I156))="","",OFFSET('Sanitation Data'!$I$32,0,10*ROW('Sanitation Data'!I156)))</f>
        <v/>
      </c>
      <c r="DO162" s="271" t="str">
        <f ca="true">+IF(OFFSET('Hygiene Data'!$D$11,0,10*ROW('Hygiene Data'!D156))="","",OFFSET('Hygiene Data'!$D$11,0,10*ROW('Hygiene Data'!D156)))</f>
        <v/>
      </c>
      <c r="DP162" s="271" t="str">
        <f ca="true">+IF(OFFSET('Hygiene Data'!$D$12,0,10*ROW('Hygiene Data'!D156))="","",OFFSET('Hygiene Data'!$D$12,0,10*ROW('Hygiene Data'!D156)))</f>
        <v/>
      </c>
      <c r="DQ162" s="271" t="str">
        <f ca="true">+IF(OFFSET('Hygiene Data'!$D$13,0,10*ROW('Hygiene Data'!D156))="","",OFFSET('Hygiene Data'!$D$13,0,10*ROW('Hygiene Data'!D156)))</f>
        <v/>
      </c>
      <c r="DR162" s="271" t="str">
        <f ca="true">+IF(OFFSET('Hygiene Data'!$E$11,0,10*ROW('Hygiene Data'!E156))="","",OFFSET('Hygiene Data'!$E$11,0,10*ROW('Hygiene Data'!E156)))</f>
        <v/>
      </c>
      <c r="DS162" s="271" t="str">
        <f ca="true">+IF(OFFSET('Hygiene Data'!$E$12,0,10*ROW('Hygiene Data'!E156))="","",OFFSET('Hygiene Data'!$E$12,0,10*ROW('Hygiene Data'!E156)))</f>
        <v/>
      </c>
      <c r="DT162" s="271" t="str">
        <f ca="true">+IF(OFFSET('Hygiene Data'!$E$13,0,10*ROW('Hygiene Data'!E156))="","",OFFSET('Hygiene Data'!$E$13,0,10*ROW('Hygiene Data'!E156)))</f>
        <v/>
      </c>
      <c r="DU162" s="271" t="str">
        <f ca="true">+IF(OFFSET('Hygiene Data'!$F$11,0,10*ROW('Hygiene Data'!F156))="","",OFFSET('Hygiene Data'!$F$11,0,10*ROW('Hygiene Data'!F156)))</f>
        <v/>
      </c>
      <c r="DV162" s="271" t="str">
        <f ca="true">+IF(OFFSET('Hygiene Data'!$F$12,0,10*ROW('Hygiene Data'!F156))="","",OFFSET('Hygiene Data'!$F$12,0,10*ROW('Hygiene Data'!F156)))</f>
        <v/>
      </c>
      <c r="DW162" s="271" t="str">
        <f ca="true">+IF(OFFSET('Hygiene Data'!$F$13,0,10*ROW('Hygiene Data'!F156))="","",OFFSET('Hygiene Data'!$F$13,0,10*ROW('Hygiene Data'!F156)))</f>
        <v/>
      </c>
      <c r="DX162" s="271" t="str">
        <f ca="true">+IF(OFFSET('Hygiene Data'!$G$11,0,10*ROW('Hygiene Data'!G156))="","",OFFSET('Hygiene Data'!$G$11,0,10*ROW('Hygiene Data'!G156)))</f>
        <v/>
      </c>
      <c r="DY162" s="271" t="str">
        <f ca="true">+IF(OFFSET('Hygiene Data'!$G$12,0,10*ROW('Hygiene Data'!G156))="","",OFFSET('Hygiene Data'!$G$12,0,10*ROW('Hygiene Data'!G156)))</f>
        <v/>
      </c>
      <c r="DZ162" s="271" t="str">
        <f ca="true">+IF(OFFSET('Hygiene Data'!$G$13,0,10*ROW('Hygiene Data'!G156))="","",OFFSET('Hygiene Data'!$G$13,0,10*ROW('Hygiene Data'!G156)))</f>
        <v/>
      </c>
      <c r="EA162" s="271" t="str">
        <f ca="true">+IF(OFFSET('Hygiene Data'!$H$11,0,10*ROW('Hygiene Data'!H156))="","",OFFSET('Hygiene Data'!$H$11,0,10*ROW('Hygiene Data'!H156)))</f>
        <v/>
      </c>
      <c r="EB162" s="271" t="str">
        <f ca="true">+IF(OFFSET('Hygiene Data'!$H$12,0,10*ROW('Hygiene Data'!H156))="","",OFFSET('Hygiene Data'!$H$12,0,10*ROW('Hygiene Data'!H156)))</f>
        <v/>
      </c>
      <c r="EC162" s="271" t="str">
        <f ca="true">+IF(OFFSET('Hygiene Data'!$H$13,0,10*ROW('Hygiene Data'!H156))="","",OFFSET('Hygiene Data'!$H$13,0,10*ROW('Hygiene Data'!H156)))</f>
        <v/>
      </c>
      <c r="ED162" s="271" t="str">
        <f ca="true">+IF(OFFSET('Hygiene Data'!$I$11,0,10*ROW('Hygiene Data'!I156))="","",OFFSET('Hygiene Data'!$I$11,0,10*ROW('Hygiene Data'!I156)))</f>
        <v/>
      </c>
      <c r="EE162" s="271" t="str">
        <f ca="true">+IF(OFFSET('Hygiene Data'!$I$12,0,10*ROW('Hygiene Data'!I156))="","",OFFSET('Hygiene Data'!$I$12,0,10*ROW('Hygiene Data'!I156)))</f>
        <v/>
      </c>
      <c r="EF162" s="271" t="str">
        <f ca="true">+IF(OFFSET('Hygiene Data'!$I$13,0,10*ROW('Hygiene Data'!I156))="","",OFFSET('Hygiene Data'!$I$13,0,10*ROW('Hygiene Data'!I156)))</f>
        <v/>
      </c>
    </row>
    <row xmlns:x14ac="http://schemas.microsoft.com/office/spreadsheetml/2009/9/ac" r="163" x14ac:dyDescent="0.2">
      <c r="A163" s="35" t="str">
        <f ca="true">+IF(OFFSET('Water Data'!$B$2,0,10*ROW('Water Data'!E157))="","",OFFSET('Water Data'!$B$2,0,10*ROW('Water Data'!E157)))</f>
        <v/>
      </c>
      <c r="B163" s="35" t="str">
        <f ca="true">+IF(OFFSET('Water Data'!$C$2,0,10*ROW('Water Data'!F157))="","",OFFSET('Water Data'!$C$2,0,10*ROW('Water Data'!F157)))</f>
        <v/>
      </c>
      <c r="C163" s="327" t="str">
        <f t="shared" ca="true" si="2"/>
        <v/>
      </c>
      <c r="D163" s="91"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1"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1"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1"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1"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1"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1"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1"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1"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1"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1"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1"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1"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1"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1"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1"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1"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1"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2"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2"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2"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2"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2"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2"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2"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2"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2"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2"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2"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2"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2"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2"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2"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2"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2"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2"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2"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2"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2"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2"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2"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2"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2"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2"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2"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2"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2"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2"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3"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3"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3"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3"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3"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3"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3"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3"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3"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3"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3"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3"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3"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3"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3"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3"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3"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3"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1"/>
      <c r="BS163" s="271" t="str">
        <f ca="true">+IF(OFFSET('Water Data'!$D$27,0,10*ROW('Water Data'!D157))="","",OFFSET('Water Data'!$D$27,0,10*ROW('Water Data'!D157)))</f>
        <v/>
      </c>
      <c r="BT163" s="271" t="str">
        <f ca="true">+IF(OFFSET('Water Data'!$D$28,0,10*ROW('Water Data'!D157))="","",OFFSET('Water Data'!$D$28,0,10*ROW('Water Data'!D157)))</f>
        <v/>
      </c>
      <c r="BU163" s="271" t="str">
        <f ca="true">+IF(OFFSET('Water Data'!$D$29,0,10*ROW('Water Data'!D157))="","",OFFSET('Water Data'!$D$29,0,10*ROW('Water Data'!D157)))</f>
        <v/>
      </c>
      <c r="BV163" s="271" t="str">
        <f ca="true">+IF(OFFSET('Water Data'!$E$27,0,10*ROW('Water Data'!E157))="","",OFFSET('Water Data'!$E$27,0,10*ROW('Water Data'!E157)))</f>
        <v/>
      </c>
      <c r="BW163" s="271" t="str">
        <f ca="true">+IF(OFFSET('Water Data'!$E$28,0,10*ROW('Water Data'!E157))="","",OFFSET('Water Data'!$E$28,0,10*ROW('Water Data'!E157)))</f>
        <v/>
      </c>
      <c r="BX163" s="271" t="str">
        <f ca="true">+IF(OFFSET('Water Data'!$E$29,0,10*ROW('Water Data'!E157))="","",OFFSET('Water Data'!$E$29,0,10*ROW('Water Data'!E157)))</f>
        <v/>
      </c>
      <c r="BY163" s="271" t="str">
        <f ca="true">+IF(OFFSET('Water Data'!$F$27,0,10*ROW('Water Data'!F157))="","",OFFSET('Water Data'!$F$27,0,10*ROW('Water Data'!F157)))</f>
        <v/>
      </c>
      <c r="BZ163" s="271" t="str">
        <f ca="true">+IF(OFFSET('Water Data'!$F$28,0,10*ROW('Water Data'!F157))="","",OFFSET('Water Data'!$F$28,0,10*ROW('Water Data'!F157)))</f>
        <v/>
      </c>
      <c r="CA163" s="271" t="str">
        <f ca="true">+IF(OFFSET('Water Data'!$F$29,0,10*ROW('Water Data'!F157))="","",OFFSET('Water Data'!$F$29,0,10*ROW('Water Data'!F157)))</f>
        <v/>
      </c>
      <c r="CB163" s="271" t="str">
        <f ca="true">+IF(OFFSET('Water Data'!$G$27,0,10*ROW('Water Data'!G157))="","",OFFSET('Water Data'!$G$27,0,10*ROW('Water Data'!G157)))</f>
        <v/>
      </c>
      <c r="CC163" s="271" t="str">
        <f ca="true">+IF(OFFSET('Water Data'!$G$28,0,10*ROW('Water Data'!G157))="","",OFFSET('Water Data'!$G$28,0,10*ROW('Water Data'!G157)))</f>
        <v/>
      </c>
      <c r="CD163" s="271" t="str">
        <f ca="true">+IF(OFFSET('Water Data'!$G$29,0,10*ROW('Water Data'!G157))="","",OFFSET('Water Data'!$G$29,0,10*ROW('Water Data'!G157)))</f>
        <v/>
      </c>
      <c r="CE163" s="271" t="str">
        <f ca="true">+IF(OFFSET('Water Data'!$H$27,0,10*ROW('Water Data'!H157))="","",OFFSET('Water Data'!$H$27,0,10*ROW('Water Data'!H157)))</f>
        <v/>
      </c>
      <c r="CF163" s="271" t="str">
        <f ca="true">+IF(OFFSET('Water Data'!$H$28,0,10*ROW('Water Data'!H157))="","",OFFSET('Water Data'!$H$28,0,10*ROW('Water Data'!H157)))</f>
        <v/>
      </c>
      <c r="CG163" s="271" t="str">
        <f ca="true">+IF(OFFSET('Water Data'!$H$29,0,10*ROW('Water Data'!H157))="","",OFFSET('Water Data'!$H$29,0,10*ROW('Water Data'!H157)))</f>
        <v/>
      </c>
      <c r="CH163" s="271" t="str">
        <f ca="true">+IF(OFFSET('Water Data'!$I$27,0,10*ROW('Water Data'!I157))="","",OFFSET('Water Data'!$I$27,0,10*ROW('Water Data'!I157)))</f>
        <v/>
      </c>
      <c r="CI163" s="271" t="str">
        <f ca="true">+IF(OFFSET('Water Data'!$I$28,0,10*ROW('Water Data'!I157))="","",OFFSET('Water Data'!$I$28,0,10*ROW('Water Data'!I157)))</f>
        <v/>
      </c>
      <c r="CJ163" s="271" t="str">
        <f ca="true">+IF(OFFSET('Water Data'!$I$29,0,10*ROW('Water Data'!I157))="","",OFFSET('Water Data'!$I$29,0,10*ROW('Water Data'!I157)))</f>
        <v/>
      </c>
      <c r="CK163" s="271" t="str">
        <f ca="true">+IF(OFFSET('Sanitation Data'!$D$28,0,10*ROW('Sanitation Data'!D157))="","",OFFSET('Sanitation Data'!$D$28,0,10*ROW('Sanitation Data'!D157)))</f>
        <v/>
      </c>
      <c r="CL163" s="271" t="str">
        <f ca="true">+IF(OFFSET('Sanitation Data'!$D$29,0,10*ROW('Sanitation Data'!D157))="","",OFFSET('Sanitation Data'!$D$29,0,10*ROW('Sanitation Data'!D157)))</f>
        <v/>
      </c>
      <c r="CM163" s="271" t="str">
        <f ca="true">+IF(OFFSET('Sanitation Data'!$D$30,0,10*ROW('Sanitation Data'!D157))="","",OFFSET('Sanitation Data'!$D$30,0,10*ROW('Sanitation Data'!D157)))</f>
        <v/>
      </c>
      <c r="CN163" s="271" t="str">
        <f ca="true">+IF(OFFSET('Sanitation Data'!$D$31,0,10*ROW('Sanitation Data'!D157))="","",OFFSET('Sanitation Data'!$D$31,0,10*ROW('Sanitation Data'!D157)))</f>
        <v/>
      </c>
      <c r="CO163" s="271" t="str">
        <f ca="true">+IF(OFFSET('Sanitation Data'!$D$32,0,10*ROW('Sanitation Data'!D157))="","",OFFSET('Sanitation Data'!$D$32,0,10*ROW('Sanitation Data'!D157)))</f>
        <v/>
      </c>
      <c r="CP163" s="271" t="str">
        <f ca="true">+IF(OFFSET('Sanitation Data'!$E$28,0,10*ROW('Sanitation Data'!E157))="","",OFFSET('Sanitation Data'!$E$28,0,10*ROW('Sanitation Data'!E157)))</f>
        <v/>
      </c>
      <c r="CQ163" s="271" t="str">
        <f ca="true">+IF(OFFSET('Sanitation Data'!$E$29,0,10*ROW('Sanitation Data'!E157))="","",OFFSET('Sanitation Data'!$E$29,0,10*ROW('Sanitation Data'!E157)))</f>
        <v/>
      </c>
      <c r="CR163" s="271" t="str">
        <f ca="true">+IF(OFFSET('Sanitation Data'!$E$30,0,10*ROW('Sanitation Data'!E157))="","",OFFSET('Sanitation Data'!$E$30,0,10*ROW('Sanitation Data'!E157)))</f>
        <v/>
      </c>
      <c r="CS163" s="271" t="str">
        <f ca="true">+IF(OFFSET('Sanitation Data'!$E$31,0,10*ROW('Sanitation Data'!E157))="","",OFFSET('Sanitation Data'!$E$31,0,10*ROW('Sanitation Data'!E157)))</f>
        <v/>
      </c>
      <c r="CT163" s="271" t="str">
        <f ca="true">+IF(OFFSET('Sanitation Data'!$E$32,0,10*ROW('Sanitation Data'!E157))="","",OFFSET('Sanitation Data'!$E$32,0,10*ROW('Sanitation Data'!E157)))</f>
        <v/>
      </c>
      <c r="CU163" s="271" t="str">
        <f ca="true">+IF(OFFSET('Sanitation Data'!$F$28,0,10*ROW('Sanitation Data'!F157))="","",OFFSET('Sanitation Data'!$F$28,0,10*ROW('Sanitation Data'!F157)))</f>
        <v/>
      </c>
      <c r="CV163" s="271" t="str">
        <f ca="true">+IF(OFFSET('Sanitation Data'!$F$29,0,10*ROW('Sanitation Data'!F157))="","",OFFSET('Sanitation Data'!$F$29,0,10*ROW('Sanitation Data'!F157)))</f>
        <v/>
      </c>
      <c r="CW163" s="271" t="str">
        <f ca="true">+IF(OFFSET('Sanitation Data'!$F$30,0,10*ROW('Sanitation Data'!F157))="","",OFFSET('Sanitation Data'!$F$30,0,10*ROW('Sanitation Data'!F157)))</f>
        <v/>
      </c>
      <c r="CX163" s="271" t="str">
        <f ca="true">+IF(OFFSET('Sanitation Data'!$F$31,0,10*ROW('Sanitation Data'!F157))="","",OFFSET('Sanitation Data'!$F$31,0,10*ROW('Sanitation Data'!F157)))</f>
        <v/>
      </c>
      <c r="CY163" s="271" t="str">
        <f ca="true">+IF(OFFSET('Sanitation Data'!$F$32,0,10*ROW('Sanitation Data'!F157))="","",OFFSET('Sanitation Data'!$F$32,0,10*ROW('Sanitation Data'!F157)))</f>
        <v/>
      </c>
      <c r="CZ163" s="271" t="str">
        <f ca="true">+IF(OFFSET('Sanitation Data'!$G$28,0,10*ROW('Sanitation Data'!G157))="","",OFFSET('Sanitation Data'!$G$28,0,10*ROW('Sanitation Data'!G157)))</f>
        <v/>
      </c>
      <c r="DA163" s="271" t="str">
        <f ca="true">+IF(OFFSET('Sanitation Data'!$G$29,0,10*ROW('Sanitation Data'!G157))="","",OFFSET('Sanitation Data'!$G$29,0,10*ROW('Sanitation Data'!G157)))</f>
        <v/>
      </c>
      <c r="DB163" s="271" t="str">
        <f ca="true">+IF(OFFSET('Sanitation Data'!$G$30,0,10*ROW('Sanitation Data'!G157))="","",OFFSET('Sanitation Data'!$G$30,0,10*ROW('Sanitation Data'!G157)))</f>
        <v/>
      </c>
      <c r="DC163" s="271" t="str">
        <f ca="true">+IF(OFFSET('Sanitation Data'!$G$31,0,10*ROW('Sanitation Data'!G157))="","",OFFSET('Sanitation Data'!$G$31,0,10*ROW('Sanitation Data'!G157)))</f>
        <v/>
      </c>
      <c r="DD163" s="271" t="str">
        <f ca="true">+IF(OFFSET('Sanitation Data'!$G$32,0,10*ROW('Sanitation Data'!G157))="","",OFFSET('Sanitation Data'!$G$32,0,10*ROW('Sanitation Data'!G157)))</f>
        <v/>
      </c>
      <c r="DE163" s="271" t="str">
        <f ca="true">+IF(OFFSET('Sanitation Data'!$H$28,0,10*ROW('Sanitation Data'!H157))="","",OFFSET('Sanitation Data'!$H$28,0,10*ROW('Sanitation Data'!H157)))</f>
        <v/>
      </c>
      <c r="DF163" s="271" t="str">
        <f ca="true">+IF(OFFSET('Sanitation Data'!$H$29,0,10*ROW('Sanitation Data'!H157))="","",OFFSET('Sanitation Data'!$H$29,0,10*ROW('Sanitation Data'!H157)))</f>
        <v/>
      </c>
      <c r="DG163" s="271" t="str">
        <f ca="true">+IF(OFFSET('Sanitation Data'!$H$30,0,10*ROW('Sanitation Data'!H157))="","",OFFSET('Sanitation Data'!$H$30,0,10*ROW('Sanitation Data'!H157)))</f>
        <v/>
      </c>
      <c r="DH163" s="271" t="str">
        <f ca="true">+IF(OFFSET('Sanitation Data'!$H$31,0,10*ROW('Sanitation Data'!H157))="","",OFFSET('Sanitation Data'!$H$31,0,10*ROW('Sanitation Data'!H157)))</f>
        <v/>
      </c>
      <c r="DI163" s="271" t="str">
        <f ca="true">+IF(OFFSET('Sanitation Data'!$H$32,0,10*ROW('Sanitation Data'!H157))="","",OFFSET('Sanitation Data'!$H$32,0,10*ROW('Sanitation Data'!H157)))</f>
        <v/>
      </c>
      <c r="DJ163" s="271" t="str">
        <f ca="true">+IF(OFFSET('Sanitation Data'!$I$28,0,10*ROW('Sanitation Data'!I157))="","",OFFSET('Sanitation Data'!$I$28,0,10*ROW('Sanitation Data'!I157)))</f>
        <v/>
      </c>
      <c r="DK163" s="271" t="str">
        <f ca="true">+IF(OFFSET('Sanitation Data'!$I$29,0,10*ROW('Sanitation Data'!I157))="","",OFFSET('Sanitation Data'!$I$29,0,10*ROW('Sanitation Data'!I157)))</f>
        <v/>
      </c>
      <c r="DL163" s="271" t="str">
        <f ca="true">+IF(OFFSET('Sanitation Data'!$I$30,0,10*ROW('Sanitation Data'!I157))="","",OFFSET('Sanitation Data'!$I$30,0,10*ROW('Sanitation Data'!I157)))</f>
        <v/>
      </c>
      <c r="DM163" s="271" t="str">
        <f ca="true">+IF(OFFSET('Sanitation Data'!$I$31,0,10*ROW('Sanitation Data'!I157))="","",OFFSET('Sanitation Data'!$I$31,0,10*ROW('Sanitation Data'!I157)))</f>
        <v/>
      </c>
      <c r="DN163" s="271" t="str">
        <f ca="true">+IF(OFFSET('Sanitation Data'!$I$32,0,10*ROW('Sanitation Data'!I157))="","",OFFSET('Sanitation Data'!$I$32,0,10*ROW('Sanitation Data'!I157)))</f>
        <v/>
      </c>
      <c r="DO163" s="271" t="str">
        <f ca="true">+IF(OFFSET('Hygiene Data'!$D$11,0,10*ROW('Hygiene Data'!D157))="","",OFFSET('Hygiene Data'!$D$11,0,10*ROW('Hygiene Data'!D157)))</f>
        <v/>
      </c>
      <c r="DP163" s="271" t="str">
        <f ca="true">+IF(OFFSET('Hygiene Data'!$D$12,0,10*ROW('Hygiene Data'!D157))="","",OFFSET('Hygiene Data'!$D$12,0,10*ROW('Hygiene Data'!D157)))</f>
        <v/>
      </c>
      <c r="DQ163" s="271" t="str">
        <f ca="true">+IF(OFFSET('Hygiene Data'!$D$13,0,10*ROW('Hygiene Data'!D157))="","",OFFSET('Hygiene Data'!$D$13,0,10*ROW('Hygiene Data'!D157)))</f>
        <v/>
      </c>
      <c r="DR163" s="271" t="str">
        <f ca="true">+IF(OFFSET('Hygiene Data'!$E$11,0,10*ROW('Hygiene Data'!E157))="","",OFFSET('Hygiene Data'!$E$11,0,10*ROW('Hygiene Data'!E157)))</f>
        <v/>
      </c>
      <c r="DS163" s="271" t="str">
        <f ca="true">+IF(OFFSET('Hygiene Data'!$E$12,0,10*ROW('Hygiene Data'!E157))="","",OFFSET('Hygiene Data'!$E$12,0,10*ROW('Hygiene Data'!E157)))</f>
        <v/>
      </c>
      <c r="DT163" s="271" t="str">
        <f ca="true">+IF(OFFSET('Hygiene Data'!$E$13,0,10*ROW('Hygiene Data'!E157))="","",OFFSET('Hygiene Data'!$E$13,0,10*ROW('Hygiene Data'!E157)))</f>
        <v/>
      </c>
      <c r="DU163" s="271" t="str">
        <f ca="true">+IF(OFFSET('Hygiene Data'!$F$11,0,10*ROW('Hygiene Data'!F157))="","",OFFSET('Hygiene Data'!$F$11,0,10*ROW('Hygiene Data'!F157)))</f>
        <v/>
      </c>
      <c r="DV163" s="271" t="str">
        <f ca="true">+IF(OFFSET('Hygiene Data'!$F$12,0,10*ROW('Hygiene Data'!F157))="","",OFFSET('Hygiene Data'!$F$12,0,10*ROW('Hygiene Data'!F157)))</f>
        <v/>
      </c>
      <c r="DW163" s="271" t="str">
        <f ca="true">+IF(OFFSET('Hygiene Data'!$F$13,0,10*ROW('Hygiene Data'!F157))="","",OFFSET('Hygiene Data'!$F$13,0,10*ROW('Hygiene Data'!F157)))</f>
        <v/>
      </c>
      <c r="DX163" s="271" t="str">
        <f ca="true">+IF(OFFSET('Hygiene Data'!$G$11,0,10*ROW('Hygiene Data'!G157))="","",OFFSET('Hygiene Data'!$G$11,0,10*ROW('Hygiene Data'!G157)))</f>
        <v/>
      </c>
      <c r="DY163" s="271" t="str">
        <f ca="true">+IF(OFFSET('Hygiene Data'!$G$12,0,10*ROW('Hygiene Data'!G157))="","",OFFSET('Hygiene Data'!$G$12,0,10*ROW('Hygiene Data'!G157)))</f>
        <v/>
      </c>
      <c r="DZ163" s="271" t="str">
        <f ca="true">+IF(OFFSET('Hygiene Data'!$G$13,0,10*ROW('Hygiene Data'!G157))="","",OFFSET('Hygiene Data'!$G$13,0,10*ROW('Hygiene Data'!G157)))</f>
        <v/>
      </c>
      <c r="EA163" s="271" t="str">
        <f ca="true">+IF(OFFSET('Hygiene Data'!$H$11,0,10*ROW('Hygiene Data'!H157))="","",OFFSET('Hygiene Data'!$H$11,0,10*ROW('Hygiene Data'!H157)))</f>
        <v/>
      </c>
      <c r="EB163" s="271" t="str">
        <f ca="true">+IF(OFFSET('Hygiene Data'!$H$12,0,10*ROW('Hygiene Data'!H157))="","",OFFSET('Hygiene Data'!$H$12,0,10*ROW('Hygiene Data'!H157)))</f>
        <v/>
      </c>
      <c r="EC163" s="271" t="str">
        <f ca="true">+IF(OFFSET('Hygiene Data'!$H$13,0,10*ROW('Hygiene Data'!H157))="","",OFFSET('Hygiene Data'!$H$13,0,10*ROW('Hygiene Data'!H157)))</f>
        <v/>
      </c>
      <c r="ED163" s="271" t="str">
        <f ca="true">+IF(OFFSET('Hygiene Data'!$I$11,0,10*ROW('Hygiene Data'!I157))="","",OFFSET('Hygiene Data'!$I$11,0,10*ROW('Hygiene Data'!I157)))</f>
        <v/>
      </c>
      <c r="EE163" s="271" t="str">
        <f ca="true">+IF(OFFSET('Hygiene Data'!$I$12,0,10*ROW('Hygiene Data'!I157))="","",OFFSET('Hygiene Data'!$I$12,0,10*ROW('Hygiene Data'!I157)))</f>
        <v/>
      </c>
      <c r="EF163" s="271" t="str">
        <f ca="true">+IF(OFFSET('Hygiene Data'!$I$13,0,10*ROW('Hygiene Data'!I157))="","",OFFSET('Hygiene Data'!$I$13,0,10*ROW('Hygiene Data'!I157)))</f>
        <v/>
      </c>
    </row>
    <row xmlns:x14ac="http://schemas.microsoft.com/office/spreadsheetml/2009/9/ac" r="164" x14ac:dyDescent="0.2">
      <c r="A164" s="35" t="str">
        <f ca="true">+IF(OFFSET('Water Data'!$B$2,0,10*ROW('Water Data'!E158))="","",OFFSET('Water Data'!$B$2,0,10*ROW('Water Data'!E158)))</f>
        <v/>
      </c>
      <c r="B164" s="35" t="str">
        <f ca="true">+IF(OFFSET('Water Data'!$C$2,0,10*ROW('Water Data'!F158))="","",OFFSET('Water Data'!$C$2,0,10*ROW('Water Data'!F158)))</f>
        <v/>
      </c>
      <c r="C164" s="327" t="str">
        <f t="shared" ca="true" si="2"/>
        <v/>
      </c>
      <c r="D164" s="91"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1"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1"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1"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1"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1"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1"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1"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1"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1"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1"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1"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1"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1"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1"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1"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1"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1"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2"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2"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2"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2"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2"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2"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2"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2"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2"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2"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2"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2"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2"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2"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2"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2"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2"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2"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2"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2"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2"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2"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2"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2"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2"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2"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2"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2"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2"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2"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3"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3"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3"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3"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3"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3"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3"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3"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3"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3"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3"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3"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3"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3"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3"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3"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3"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3"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1"/>
      <c r="BS164" s="271" t="str">
        <f ca="true">+IF(OFFSET('Water Data'!$D$27,0,10*ROW('Water Data'!D158))="","",OFFSET('Water Data'!$D$27,0,10*ROW('Water Data'!D158)))</f>
        <v/>
      </c>
      <c r="BT164" s="271" t="str">
        <f ca="true">+IF(OFFSET('Water Data'!$D$28,0,10*ROW('Water Data'!D158))="","",OFFSET('Water Data'!$D$28,0,10*ROW('Water Data'!D158)))</f>
        <v/>
      </c>
      <c r="BU164" s="271" t="str">
        <f ca="true">+IF(OFFSET('Water Data'!$D$29,0,10*ROW('Water Data'!D158))="","",OFFSET('Water Data'!$D$29,0,10*ROW('Water Data'!D158)))</f>
        <v/>
      </c>
      <c r="BV164" s="271" t="str">
        <f ca="true">+IF(OFFSET('Water Data'!$E$27,0,10*ROW('Water Data'!E158))="","",OFFSET('Water Data'!$E$27,0,10*ROW('Water Data'!E158)))</f>
        <v/>
      </c>
      <c r="BW164" s="271" t="str">
        <f ca="true">+IF(OFFSET('Water Data'!$E$28,0,10*ROW('Water Data'!E158))="","",OFFSET('Water Data'!$E$28,0,10*ROW('Water Data'!E158)))</f>
        <v/>
      </c>
      <c r="BX164" s="271" t="str">
        <f ca="true">+IF(OFFSET('Water Data'!$E$29,0,10*ROW('Water Data'!E158))="","",OFFSET('Water Data'!$E$29,0,10*ROW('Water Data'!E158)))</f>
        <v/>
      </c>
      <c r="BY164" s="271" t="str">
        <f ca="true">+IF(OFFSET('Water Data'!$F$27,0,10*ROW('Water Data'!F158))="","",OFFSET('Water Data'!$F$27,0,10*ROW('Water Data'!F158)))</f>
        <v/>
      </c>
      <c r="BZ164" s="271" t="str">
        <f ca="true">+IF(OFFSET('Water Data'!$F$28,0,10*ROW('Water Data'!F158))="","",OFFSET('Water Data'!$F$28,0,10*ROW('Water Data'!F158)))</f>
        <v/>
      </c>
      <c r="CA164" s="271" t="str">
        <f ca="true">+IF(OFFSET('Water Data'!$F$29,0,10*ROW('Water Data'!F158))="","",OFFSET('Water Data'!$F$29,0,10*ROW('Water Data'!F158)))</f>
        <v/>
      </c>
      <c r="CB164" s="271" t="str">
        <f ca="true">+IF(OFFSET('Water Data'!$G$27,0,10*ROW('Water Data'!G158))="","",OFFSET('Water Data'!$G$27,0,10*ROW('Water Data'!G158)))</f>
        <v/>
      </c>
      <c r="CC164" s="271" t="str">
        <f ca="true">+IF(OFFSET('Water Data'!$G$28,0,10*ROW('Water Data'!G158))="","",OFFSET('Water Data'!$G$28,0,10*ROW('Water Data'!G158)))</f>
        <v/>
      </c>
      <c r="CD164" s="271" t="str">
        <f ca="true">+IF(OFFSET('Water Data'!$G$29,0,10*ROW('Water Data'!G158))="","",OFFSET('Water Data'!$G$29,0,10*ROW('Water Data'!G158)))</f>
        <v/>
      </c>
      <c r="CE164" s="271" t="str">
        <f ca="true">+IF(OFFSET('Water Data'!$H$27,0,10*ROW('Water Data'!H158))="","",OFFSET('Water Data'!$H$27,0,10*ROW('Water Data'!H158)))</f>
        <v/>
      </c>
      <c r="CF164" s="271" t="str">
        <f ca="true">+IF(OFFSET('Water Data'!$H$28,0,10*ROW('Water Data'!H158))="","",OFFSET('Water Data'!$H$28,0,10*ROW('Water Data'!H158)))</f>
        <v/>
      </c>
      <c r="CG164" s="271" t="str">
        <f ca="true">+IF(OFFSET('Water Data'!$H$29,0,10*ROW('Water Data'!H158))="","",OFFSET('Water Data'!$H$29,0,10*ROW('Water Data'!H158)))</f>
        <v/>
      </c>
      <c r="CH164" s="271" t="str">
        <f ca="true">+IF(OFFSET('Water Data'!$I$27,0,10*ROW('Water Data'!I158))="","",OFFSET('Water Data'!$I$27,0,10*ROW('Water Data'!I158)))</f>
        <v/>
      </c>
      <c r="CI164" s="271" t="str">
        <f ca="true">+IF(OFFSET('Water Data'!$I$28,0,10*ROW('Water Data'!I158))="","",OFFSET('Water Data'!$I$28,0,10*ROW('Water Data'!I158)))</f>
        <v/>
      </c>
      <c r="CJ164" s="271" t="str">
        <f ca="true">+IF(OFFSET('Water Data'!$I$29,0,10*ROW('Water Data'!I158))="","",OFFSET('Water Data'!$I$29,0,10*ROW('Water Data'!I158)))</f>
        <v/>
      </c>
      <c r="CK164" s="271" t="str">
        <f ca="true">+IF(OFFSET('Sanitation Data'!$D$28,0,10*ROW('Sanitation Data'!D158))="","",OFFSET('Sanitation Data'!$D$28,0,10*ROW('Sanitation Data'!D158)))</f>
        <v/>
      </c>
      <c r="CL164" s="271" t="str">
        <f ca="true">+IF(OFFSET('Sanitation Data'!$D$29,0,10*ROW('Sanitation Data'!D158))="","",OFFSET('Sanitation Data'!$D$29,0,10*ROW('Sanitation Data'!D158)))</f>
        <v/>
      </c>
      <c r="CM164" s="271" t="str">
        <f ca="true">+IF(OFFSET('Sanitation Data'!$D$30,0,10*ROW('Sanitation Data'!D158))="","",OFFSET('Sanitation Data'!$D$30,0,10*ROW('Sanitation Data'!D158)))</f>
        <v/>
      </c>
      <c r="CN164" s="271" t="str">
        <f ca="true">+IF(OFFSET('Sanitation Data'!$D$31,0,10*ROW('Sanitation Data'!D158))="","",OFFSET('Sanitation Data'!$D$31,0,10*ROW('Sanitation Data'!D158)))</f>
        <v/>
      </c>
      <c r="CO164" s="271" t="str">
        <f ca="true">+IF(OFFSET('Sanitation Data'!$D$32,0,10*ROW('Sanitation Data'!D158))="","",OFFSET('Sanitation Data'!$D$32,0,10*ROW('Sanitation Data'!D158)))</f>
        <v/>
      </c>
      <c r="CP164" s="271" t="str">
        <f ca="true">+IF(OFFSET('Sanitation Data'!$E$28,0,10*ROW('Sanitation Data'!E158))="","",OFFSET('Sanitation Data'!$E$28,0,10*ROW('Sanitation Data'!E158)))</f>
        <v/>
      </c>
      <c r="CQ164" s="271" t="str">
        <f ca="true">+IF(OFFSET('Sanitation Data'!$E$29,0,10*ROW('Sanitation Data'!E158))="","",OFFSET('Sanitation Data'!$E$29,0,10*ROW('Sanitation Data'!E158)))</f>
        <v/>
      </c>
      <c r="CR164" s="271" t="str">
        <f ca="true">+IF(OFFSET('Sanitation Data'!$E$30,0,10*ROW('Sanitation Data'!E158))="","",OFFSET('Sanitation Data'!$E$30,0,10*ROW('Sanitation Data'!E158)))</f>
        <v/>
      </c>
      <c r="CS164" s="271" t="str">
        <f ca="true">+IF(OFFSET('Sanitation Data'!$E$31,0,10*ROW('Sanitation Data'!E158))="","",OFFSET('Sanitation Data'!$E$31,0,10*ROW('Sanitation Data'!E158)))</f>
        <v/>
      </c>
      <c r="CT164" s="271" t="str">
        <f ca="true">+IF(OFFSET('Sanitation Data'!$E$32,0,10*ROW('Sanitation Data'!E158))="","",OFFSET('Sanitation Data'!$E$32,0,10*ROW('Sanitation Data'!E158)))</f>
        <v/>
      </c>
      <c r="CU164" s="271" t="str">
        <f ca="true">+IF(OFFSET('Sanitation Data'!$F$28,0,10*ROW('Sanitation Data'!F158))="","",OFFSET('Sanitation Data'!$F$28,0,10*ROW('Sanitation Data'!F158)))</f>
        <v/>
      </c>
      <c r="CV164" s="271" t="str">
        <f ca="true">+IF(OFFSET('Sanitation Data'!$F$29,0,10*ROW('Sanitation Data'!F158))="","",OFFSET('Sanitation Data'!$F$29,0,10*ROW('Sanitation Data'!F158)))</f>
        <v/>
      </c>
      <c r="CW164" s="271" t="str">
        <f ca="true">+IF(OFFSET('Sanitation Data'!$F$30,0,10*ROW('Sanitation Data'!F158))="","",OFFSET('Sanitation Data'!$F$30,0,10*ROW('Sanitation Data'!F158)))</f>
        <v/>
      </c>
      <c r="CX164" s="271" t="str">
        <f ca="true">+IF(OFFSET('Sanitation Data'!$F$31,0,10*ROW('Sanitation Data'!F158))="","",OFFSET('Sanitation Data'!$F$31,0,10*ROW('Sanitation Data'!F158)))</f>
        <v/>
      </c>
      <c r="CY164" s="271" t="str">
        <f ca="true">+IF(OFFSET('Sanitation Data'!$F$32,0,10*ROW('Sanitation Data'!F158))="","",OFFSET('Sanitation Data'!$F$32,0,10*ROW('Sanitation Data'!F158)))</f>
        <v/>
      </c>
      <c r="CZ164" s="271" t="str">
        <f ca="true">+IF(OFFSET('Sanitation Data'!$G$28,0,10*ROW('Sanitation Data'!G158))="","",OFFSET('Sanitation Data'!$G$28,0,10*ROW('Sanitation Data'!G158)))</f>
        <v/>
      </c>
      <c r="DA164" s="271" t="str">
        <f ca="true">+IF(OFFSET('Sanitation Data'!$G$29,0,10*ROW('Sanitation Data'!G158))="","",OFFSET('Sanitation Data'!$G$29,0,10*ROW('Sanitation Data'!G158)))</f>
        <v/>
      </c>
      <c r="DB164" s="271" t="str">
        <f ca="true">+IF(OFFSET('Sanitation Data'!$G$30,0,10*ROW('Sanitation Data'!G158))="","",OFFSET('Sanitation Data'!$G$30,0,10*ROW('Sanitation Data'!G158)))</f>
        <v/>
      </c>
      <c r="DC164" s="271" t="str">
        <f ca="true">+IF(OFFSET('Sanitation Data'!$G$31,0,10*ROW('Sanitation Data'!G158))="","",OFFSET('Sanitation Data'!$G$31,0,10*ROW('Sanitation Data'!G158)))</f>
        <v/>
      </c>
      <c r="DD164" s="271" t="str">
        <f ca="true">+IF(OFFSET('Sanitation Data'!$G$32,0,10*ROW('Sanitation Data'!G158))="","",OFFSET('Sanitation Data'!$G$32,0,10*ROW('Sanitation Data'!G158)))</f>
        <v/>
      </c>
      <c r="DE164" s="271" t="str">
        <f ca="true">+IF(OFFSET('Sanitation Data'!$H$28,0,10*ROW('Sanitation Data'!H158))="","",OFFSET('Sanitation Data'!$H$28,0,10*ROW('Sanitation Data'!H158)))</f>
        <v/>
      </c>
      <c r="DF164" s="271" t="str">
        <f ca="true">+IF(OFFSET('Sanitation Data'!$H$29,0,10*ROW('Sanitation Data'!H158))="","",OFFSET('Sanitation Data'!$H$29,0,10*ROW('Sanitation Data'!H158)))</f>
        <v/>
      </c>
      <c r="DG164" s="271" t="str">
        <f ca="true">+IF(OFFSET('Sanitation Data'!$H$30,0,10*ROW('Sanitation Data'!H158))="","",OFFSET('Sanitation Data'!$H$30,0,10*ROW('Sanitation Data'!H158)))</f>
        <v/>
      </c>
      <c r="DH164" s="271" t="str">
        <f ca="true">+IF(OFFSET('Sanitation Data'!$H$31,0,10*ROW('Sanitation Data'!H158))="","",OFFSET('Sanitation Data'!$H$31,0,10*ROW('Sanitation Data'!H158)))</f>
        <v/>
      </c>
      <c r="DI164" s="271" t="str">
        <f ca="true">+IF(OFFSET('Sanitation Data'!$H$32,0,10*ROW('Sanitation Data'!H158))="","",OFFSET('Sanitation Data'!$H$32,0,10*ROW('Sanitation Data'!H158)))</f>
        <v/>
      </c>
      <c r="DJ164" s="271" t="str">
        <f ca="true">+IF(OFFSET('Sanitation Data'!$I$28,0,10*ROW('Sanitation Data'!I158))="","",OFFSET('Sanitation Data'!$I$28,0,10*ROW('Sanitation Data'!I158)))</f>
        <v/>
      </c>
      <c r="DK164" s="271" t="str">
        <f ca="true">+IF(OFFSET('Sanitation Data'!$I$29,0,10*ROW('Sanitation Data'!I158))="","",OFFSET('Sanitation Data'!$I$29,0,10*ROW('Sanitation Data'!I158)))</f>
        <v/>
      </c>
      <c r="DL164" s="271" t="str">
        <f ca="true">+IF(OFFSET('Sanitation Data'!$I$30,0,10*ROW('Sanitation Data'!I158))="","",OFFSET('Sanitation Data'!$I$30,0,10*ROW('Sanitation Data'!I158)))</f>
        <v/>
      </c>
      <c r="DM164" s="271" t="str">
        <f ca="true">+IF(OFFSET('Sanitation Data'!$I$31,0,10*ROW('Sanitation Data'!I158))="","",OFFSET('Sanitation Data'!$I$31,0,10*ROW('Sanitation Data'!I158)))</f>
        <v/>
      </c>
      <c r="DN164" s="271" t="str">
        <f ca="true">+IF(OFFSET('Sanitation Data'!$I$32,0,10*ROW('Sanitation Data'!I158))="","",OFFSET('Sanitation Data'!$I$32,0,10*ROW('Sanitation Data'!I158)))</f>
        <v/>
      </c>
      <c r="DO164" s="271" t="str">
        <f ca="true">+IF(OFFSET('Hygiene Data'!$D$11,0,10*ROW('Hygiene Data'!D158))="","",OFFSET('Hygiene Data'!$D$11,0,10*ROW('Hygiene Data'!D158)))</f>
        <v/>
      </c>
      <c r="DP164" s="271" t="str">
        <f ca="true">+IF(OFFSET('Hygiene Data'!$D$12,0,10*ROW('Hygiene Data'!D158))="","",OFFSET('Hygiene Data'!$D$12,0,10*ROW('Hygiene Data'!D158)))</f>
        <v/>
      </c>
      <c r="DQ164" s="271" t="str">
        <f ca="true">+IF(OFFSET('Hygiene Data'!$D$13,0,10*ROW('Hygiene Data'!D158))="","",OFFSET('Hygiene Data'!$D$13,0,10*ROW('Hygiene Data'!D158)))</f>
        <v/>
      </c>
      <c r="DR164" s="271" t="str">
        <f ca="true">+IF(OFFSET('Hygiene Data'!$E$11,0,10*ROW('Hygiene Data'!E158))="","",OFFSET('Hygiene Data'!$E$11,0,10*ROW('Hygiene Data'!E158)))</f>
        <v/>
      </c>
      <c r="DS164" s="271" t="str">
        <f ca="true">+IF(OFFSET('Hygiene Data'!$E$12,0,10*ROW('Hygiene Data'!E158))="","",OFFSET('Hygiene Data'!$E$12,0,10*ROW('Hygiene Data'!E158)))</f>
        <v/>
      </c>
      <c r="DT164" s="271" t="str">
        <f ca="true">+IF(OFFSET('Hygiene Data'!$E$13,0,10*ROW('Hygiene Data'!E158))="","",OFFSET('Hygiene Data'!$E$13,0,10*ROW('Hygiene Data'!E158)))</f>
        <v/>
      </c>
      <c r="DU164" s="271" t="str">
        <f ca="true">+IF(OFFSET('Hygiene Data'!$F$11,0,10*ROW('Hygiene Data'!F158))="","",OFFSET('Hygiene Data'!$F$11,0,10*ROW('Hygiene Data'!F158)))</f>
        <v/>
      </c>
      <c r="DV164" s="271" t="str">
        <f ca="true">+IF(OFFSET('Hygiene Data'!$F$12,0,10*ROW('Hygiene Data'!F158))="","",OFFSET('Hygiene Data'!$F$12,0,10*ROW('Hygiene Data'!F158)))</f>
        <v/>
      </c>
      <c r="DW164" s="271" t="str">
        <f ca="true">+IF(OFFSET('Hygiene Data'!$F$13,0,10*ROW('Hygiene Data'!F158))="","",OFFSET('Hygiene Data'!$F$13,0,10*ROW('Hygiene Data'!F158)))</f>
        <v/>
      </c>
      <c r="DX164" s="271" t="str">
        <f ca="true">+IF(OFFSET('Hygiene Data'!$G$11,0,10*ROW('Hygiene Data'!G158))="","",OFFSET('Hygiene Data'!$G$11,0,10*ROW('Hygiene Data'!G158)))</f>
        <v/>
      </c>
      <c r="DY164" s="271" t="str">
        <f ca="true">+IF(OFFSET('Hygiene Data'!$G$12,0,10*ROW('Hygiene Data'!G158))="","",OFFSET('Hygiene Data'!$G$12,0,10*ROW('Hygiene Data'!G158)))</f>
        <v/>
      </c>
      <c r="DZ164" s="271" t="str">
        <f ca="true">+IF(OFFSET('Hygiene Data'!$G$13,0,10*ROW('Hygiene Data'!G158))="","",OFFSET('Hygiene Data'!$G$13,0,10*ROW('Hygiene Data'!G158)))</f>
        <v/>
      </c>
      <c r="EA164" s="271" t="str">
        <f ca="true">+IF(OFFSET('Hygiene Data'!$H$11,0,10*ROW('Hygiene Data'!H158))="","",OFFSET('Hygiene Data'!$H$11,0,10*ROW('Hygiene Data'!H158)))</f>
        <v/>
      </c>
      <c r="EB164" s="271" t="str">
        <f ca="true">+IF(OFFSET('Hygiene Data'!$H$12,0,10*ROW('Hygiene Data'!H158))="","",OFFSET('Hygiene Data'!$H$12,0,10*ROW('Hygiene Data'!H158)))</f>
        <v/>
      </c>
      <c r="EC164" s="271" t="str">
        <f ca="true">+IF(OFFSET('Hygiene Data'!$H$13,0,10*ROW('Hygiene Data'!H158))="","",OFFSET('Hygiene Data'!$H$13,0,10*ROW('Hygiene Data'!H158)))</f>
        <v/>
      </c>
      <c r="ED164" s="271" t="str">
        <f ca="true">+IF(OFFSET('Hygiene Data'!$I$11,0,10*ROW('Hygiene Data'!I158))="","",OFFSET('Hygiene Data'!$I$11,0,10*ROW('Hygiene Data'!I158)))</f>
        <v/>
      </c>
      <c r="EE164" s="271" t="str">
        <f ca="true">+IF(OFFSET('Hygiene Data'!$I$12,0,10*ROW('Hygiene Data'!I158))="","",OFFSET('Hygiene Data'!$I$12,0,10*ROW('Hygiene Data'!I158)))</f>
        <v/>
      </c>
      <c r="EF164" s="271" t="str">
        <f ca="true">+IF(OFFSET('Hygiene Data'!$I$13,0,10*ROW('Hygiene Data'!I158))="","",OFFSET('Hygiene Data'!$I$13,0,10*ROW('Hygiene Data'!I158)))</f>
        <v/>
      </c>
    </row>
    <row xmlns:x14ac="http://schemas.microsoft.com/office/spreadsheetml/2009/9/ac" r="165" x14ac:dyDescent="0.2">
      <c r="A165" s="35" t="str">
        <f ca="true">+IF(OFFSET('Water Data'!$B$2,0,10*ROW('Water Data'!E159))="","",OFFSET('Water Data'!$B$2,0,10*ROW('Water Data'!E159)))</f>
        <v/>
      </c>
      <c r="B165" s="35" t="str">
        <f ca="true">+IF(OFFSET('Water Data'!$C$2,0,10*ROW('Water Data'!F159))="","",OFFSET('Water Data'!$C$2,0,10*ROW('Water Data'!F159)))</f>
        <v/>
      </c>
      <c r="C165" s="327" t="str">
        <f t="shared" ca="true" si="2"/>
        <v/>
      </c>
      <c r="D165" s="91"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1"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1"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1"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1"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1"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1"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1"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1"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1"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1"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1"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1"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1"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1"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1"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1"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1"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2"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2"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2"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2"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2"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2"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2"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2"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2"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2"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2"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2"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2"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2"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2"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2"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2"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2"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2"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2"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2"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2"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2"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2"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2"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2"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2"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2"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2"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2"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3"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3"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3"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3"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3"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3"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3"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3"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3"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3"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3"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3"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3"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3"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3"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3"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3"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3"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1"/>
      <c r="BS165" s="271" t="str">
        <f ca="true">+IF(OFFSET('Water Data'!$D$27,0,10*ROW('Water Data'!D159))="","",OFFSET('Water Data'!$D$27,0,10*ROW('Water Data'!D159)))</f>
        <v/>
      </c>
      <c r="BT165" s="271" t="str">
        <f ca="true">+IF(OFFSET('Water Data'!$D$28,0,10*ROW('Water Data'!D159))="","",OFFSET('Water Data'!$D$28,0,10*ROW('Water Data'!D159)))</f>
        <v/>
      </c>
      <c r="BU165" s="271" t="str">
        <f ca="true">+IF(OFFSET('Water Data'!$D$29,0,10*ROW('Water Data'!D159))="","",OFFSET('Water Data'!$D$29,0,10*ROW('Water Data'!D159)))</f>
        <v/>
      </c>
      <c r="BV165" s="271" t="str">
        <f ca="true">+IF(OFFSET('Water Data'!$E$27,0,10*ROW('Water Data'!E159))="","",OFFSET('Water Data'!$E$27,0,10*ROW('Water Data'!E159)))</f>
        <v/>
      </c>
      <c r="BW165" s="271" t="str">
        <f ca="true">+IF(OFFSET('Water Data'!$E$28,0,10*ROW('Water Data'!E159))="","",OFFSET('Water Data'!$E$28,0,10*ROW('Water Data'!E159)))</f>
        <v/>
      </c>
      <c r="BX165" s="271" t="str">
        <f ca="true">+IF(OFFSET('Water Data'!$E$29,0,10*ROW('Water Data'!E159))="","",OFFSET('Water Data'!$E$29,0,10*ROW('Water Data'!E159)))</f>
        <v/>
      </c>
      <c r="BY165" s="271" t="str">
        <f ca="true">+IF(OFFSET('Water Data'!$F$27,0,10*ROW('Water Data'!F159))="","",OFFSET('Water Data'!$F$27,0,10*ROW('Water Data'!F159)))</f>
        <v/>
      </c>
      <c r="BZ165" s="271" t="str">
        <f ca="true">+IF(OFFSET('Water Data'!$F$28,0,10*ROW('Water Data'!F159))="","",OFFSET('Water Data'!$F$28,0,10*ROW('Water Data'!F159)))</f>
        <v/>
      </c>
      <c r="CA165" s="271" t="str">
        <f ca="true">+IF(OFFSET('Water Data'!$F$29,0,10*ROW('Water Data'!F159))="","",OFFSET('Water Data'!$F$29,0,10*ROW('Water Data'!F159)))</f>
        <v/>
      </c>
      <c r="CB165" s="271" t="str">
        <f ca="true">+IF(OFFSET('Water Data'!$G$27,0,10*ROW('Water Data'!G159))="","",OFFSET('Water Data'!$G$27,0,10*ROW('Water Data'!G159)))</f>
        <v/>
      </c>
      <c r="CC165" s="271" t="str">
        <f ca="true">+IF(OFFSET('Water Data'!$G$28,0,10*ROW('Water Data'!G159))="","",OFFSET('Water Data'!$G$28,0,10*ROW('Water Data'!G159)))</f>
        <v/>
      </c>
      <c r="CD165" s="271" t="str">
        <f ca="true">+IF(OFFSET('Water Data'!$G$29,0,10*ROW('Water Data'!G159))="","",OFFSET('Water Data'!$G$29,0,10*ROW('Water Data'!G159)))</f>
        <v/>
      </c>
      <c r="CE165" s="271" t="str">
        <f ca="true">+IF(OFFSET('Water Data'!$H$27,0,10*ROW('Water Data'!H159))="","",OFFSET('Water Data'!$H$27,0,10*ROW('Water Data'!H159)))</f>
        <v/>
      </c>
      <c r="CF165" s="271" t="str">
        <f ca="true">+IF(OFFSET('Water Data'!$H$28,0,10*ROW('Water Data'!H159))="","",OFFSET('Water Data'!$H$28,0,10*ROW('Water Data'!H159)))</f>
        <v/>
      </c>
      <c r="CG165" s="271" t="str">
        <f ca="true">+IF(OFFSET('Water Data'!$H$29,0,10*ROW('Water Data'!H159))="","",OFFSET('Water Data'!$H$29,0,10*ROW('Water Data'!H159)))</f>
        <v/>
      </c>
      <c r="CH165" s="271" t="str">
        <f ca="true">+IF(OFFSET('Water Data'!$I$27,0,10*ROW('Water Data'!I159))="","",OFFSET('Water Data'!$I$27,0,10*ROW('Water Data'!I159)))</f>
        <v/>
      </c>
      <c r="CI165" s="271" t="str">
        <f ca="true">+IF(OFFSET('Water Data'!$I$28,0,10*ROW('Water Data'!I159))="","",OFFSET('Water Data'!$I$28,0,10*ROW('Water Data'!I159)))</f>
        <v/>
      </c>
      <c r="CJ165" s="271" t="str">
        <f ca="true">+IF(OFFSET('Water Data'!$I$29,0,10*ROW('Water Data'!I159))="","",OFFSET('Water Data'!$I$29,0,10*ROW('Water Data'!I159)))</f>
        <v/>
      </c>
      <c r="CK165" s="271" t="str">
        <f ca="true">+IF(OFFSET('Sanitation Data'!$D$28,0,10*ROW('Sanitation Data'!D159))="","",OFFSET('Sanitation Data'!$D$28,0,10*ROW('Sanitation Data'!D159)))</f>
        <v/>
      </c>
      <c r="CL165" s="271" t="str">
        <f ca="true">+IF(OFFSET('Sanitation Data'!$D$29,0,10*ROW('Sanitation Data'!D159))="","",OFFSET('Sanitation Data'!$D$29,0,10*ROW('Sanitation Data'!D159)))</f>
        <v/>
      </c>
      <c r="CM165" s="271" t="str">
        <f ca="true">+IF(OFFSET('Sanitation Data'!$D$30,0,10*ROW('Sanitation Data'!D159))="","",OFFSET('Sanitation Data'!$D$30,0,10*ROW('Sanitation Data'!D159)))</f>
        <v/>
      </c>
      <c r="CN165" s="271" t="str">
        <f ca="true">+IF(OFFSET('Sanitation Data'!$D$31,0,10*ROW('Sanitation Data'!D159))="","",OFFSET('Sanitation Data'!$D$31,0,10*ROW('Sanitation Data'!D159)))</f>
        <v/>
      </c>
      <c r="CO165" s="271" t="str">
        <f ca="true">+IF(OFFSET('Sanitation Data'!$D$32,0,10*ROW('Sanitation Data'!D159))="","",OFFSET('Sanitation Data'!$D$32,0,10*ROW('Sanitation Data'!D159)))</f>
        <v/>
      </c>
      <c r="CP165" s="271" t="str">
        <f ca="true">+IF(OFFSET('Sanitation Data'!$E$28,0,10*ROW('Sanitation Data'!E159))="","",OFFSET('Sanitation Data'!$E$28,0,10*ROW('Sanitation Data'!E159)))</f>
        <v/>
      </c>
      <c r="CQ165" s="271" t="str">
        <f ca="true">+IF(OFFSET('Sanitation Data'!$E$29,0,10*ROW('Sanitation Data'!E159))="","",OFFSET('Sanitation Data'!$E$29,0,10*ROW('Sanitation Data'!E159)))</f>
        <v/>
      </c>
      <c r="CR165" s="271" t="str">
        <f ca="true">+IF(OFFSET('Sanitation Data'!$E$30,0,10*ROW('Sanitation Data'!E159))="","",OFFSET('Sanitation Data'!$E$30,0,10*ROW('Sanitation Data'!E159)))</f>
        <v/>
      </c>
      <c r="CS165" s="271" t="str">
        <f ca="true">+IF(OFFSET('Sanitation Data'!$E$31,0,10*ROW('Sanitation Data'!E159))="","",OFFSET('Sanitation Data'!$E$31,0,10*ROW('Sanitation Data'!E159)))</f>
        <v/>
      </c>
      <c r="CT165" s="271" t="str">
        <f ca="true">+IF(OFFSET('Sanitation Data'!$E$32,0,10*ROW('Sanitation Data'!E159))="","",OFFSET('Sanitation Data'!$E$32,0,10*ROW('Sanitation Data'!E159)))</f>
        <v/>
      </c>
      <c r="CU165" s="271" t="str">
        <f ca="true">+IF(OFFSET('Sanitation Data'!$F$28,0,10*ROW('Sanitation Data'!F159))="","",OFFSET('Sanitation Data'!$F$28,0,10*ROW('Sanitation Data'!F159)))</f>
        <v/>
      </c>
      <c r="CV165" s="271" t="str">
        <f ca="true">+IF(OFFSET('Sanitation Data'!$F$29,0,10*ROW('Sanitation Data'!F159))="","",OFFSET('Sanitation Data'!$F$29,0,10*ROW('Sanitation Data'!F159)))</f>
        <v/>
      </c>
      <c r="CW165" s="271" t="str">
        <f ca="true">+IF(OFFSET('Sanitation Data'!$F$30,0,10*ROW('Sanitation Data'!F159))="","",OFFSET('Sanitation Data'!$F$30,0,10*ROW('Sanitation Data'!F159)))</f>
        <v/>
      </c>
      <c r="CX165" s="271" t="str">
        <f ca="true">+IF(OFFSET('Sanitation Data'!$F$31,0,10*ROW('Sanitation Data'!F159))="","",OFFSET('Sanitation Data'!$F$31,0,10*ROW('Sanitation Data'!F159)))</f>
        <v/>
      </c>
      <c r="CY165" s="271" t="str">
        <f ca="true">+IF(OFFSET('Sanitation Data'!$F$32,0,10*ROW('Sanitation Data'!F159))="","",OFFSET('Sanitation Data'!$F$32,0,10*ROW('Sanitation Data'!F159)))</f>
        <v/>
      </c>
      <c r="CZ165" s="271" t="str">
        <f ca="true">+IF(OFFSET('Sanitation Data'!$G$28,0,10*ROW('Sanitation Data'!G159))="","",OFFSET('Sanitation Data'!$G$28,0,10*ROW('Sanitation Data'!G159)))</f>
        <v/>
      </c>
      <c r="DA165" s="271" t="str">
        <f ca="true">+IF(OFFSET('Sanitation Data'!$G$29,0,10*ROW('Sanitation Data'!G159))="","",OFFSET('Sanitation Data'!$G$29,0,10*ROW('Sanitation Data'!G159)))</f>
        <v/>
      </c>
      <c r="DB165" s="271" t="str">
        <f ca="true">+IF(OFFSET('Sanitation Data'!$G$30,0,10*ROW('Sanitation Data'!G159))="","",OFFSET('Sanitation Data'!$G$30,0,10*ROW('Sanitation Data'!G159)))</f>
        <v/>
      </c>
      <c r="DC165" s="271" t="str">
        <f ca="true">+IF(OFFSET('Sanitation Data'!$G$31,0,10*ROW('Sanitation Data'!G159))="","",OFFSET('Sanitation Data'!$G$31,0,10*ROW('Sanitation Data'!G159)))</f>
        <v/>
      </c>
      <c r="DD165" s="271" t="str">
        <f ca="true">+IF(OFFSET('Sanitation Data'!$G$32,0,10*ROW('Sanitation Data'!G159))="","",OFFSET('Sanitation Data'!$G$32,0,10*ROW('Sanitation Data'!G159)))</f>
        <v/>
      </c>
      <c r="DE165" s="271" t="str">
        <f ca="true">+IF(OFFSET('Sanitation Data'!$H$28,0,10*ROW('Sanitation Data'!H159))="","",OFFSET('Sanitation Data'!$H$28,0,10*ROW('Sanitation Data'!H159)))</f>
        <v/>
      </c>
      <c r="DF165" s="271" t="str">
        <f ca="true">+IF(OFFSET('Sanitation Data'!$H$29,0,10*ROW('Sanitation Data'!H159))="","",OFFSET('Sanitation Data'!$H$29,0,10*ROW('Sanitation Data'!H159)))</f>
        <v/>
      </c>
      <c r="DG165" s="271" t="str">
        <f ca="true">+IF(OFFSET('Sanitation Data'!$H$30,0,10*ROW('Sanitation Data'!H159))="","",OFFSET('Sanitation Data'!$H$30,0,10*ROW('Sanitation Data'!H159)))</f>
        <v/>
      </c>
      <c r="DH165" s="271" t="str">
        <f ca="true">+IF(OFFSET('Sanitation Data'!$H$31,0,10*ROW('Sanitation Data'!H159))="","",OFFSET('Sanitation Data'!$H$31,0,10*ROW('Sanitation Data'!H159)))</f>
        <v/>
      </c>
      <c r="DI165" s="271" t="str">
        <f ca="true">+IF(OFFSET('Sanitation Data'!$H$32,0,10*ROW('Sanitation Data'!H159))="","",OFFSET('Sanitation Data'!$H$32,0,10*ROW('Sanitation Data'!H159)))</f>
        <v/>
      </c>
      <c r="DJ165" s="271" t="str">
        <f ca="true">+IF(OFFSET('Sanitation Data'!$I$28,0,10*ROW('Sanitation Data'!I159))="","",OFFSET('Sanitation Data'!$I$28,0,10*ROW('Sanitation Data'!I159)))</f>
        <v/>
      </c>
      <c r="DK165" s="271" t="str">
        <f ca="true">+IF(OFFSET('Sanitation Data'!$I$29,0,10*ROW('Sanitation Data'!I159))="","",OFFSET('Sanitation Data'!$I$29,0,10*ROW('Sanitation Data'!I159)))</f>
        <v/>
      </c>
      <c r="DL165" s="271" t="str">
        <f ca="true">+IF(OFFSET('Sanitation Data'!$I$30,0,10*ROW('Sanitation Data'!I159))="","",OFFSET('Sanitation Data'!$I$30,0,10*ROW('Sanitation Data'!I159)))</f>
        <v/>
      </c>
      <c r="DM165" s="271" t="str">
        <f ca="true">+IF(OFFSET('Sanitation Data'!$I$31,0,10*ROW('Sanitation Data'!I159))="","",OFFSET('Sanitation Data'!$I$31,0,10*ROW('Sanitation Data'!I159)))</f>
        <v/>
      </c>
      <c r="DN165" s="271" t="str">
        <f ca="true">+IF(OFFSET('Sanitation Data'!$I$32,0,10*ROW('Sanitation Data'!I159))="","",OFFSET('Sanitation Data'!$I$32,0,10*ROW('Sanitation Data'!I159)))</f>
        <v/>
      </c>
      <c r="DO165" s="271" t="str">
        <f ca="true">+IF(OFFSET('Hygiene Data'!$D$11,0,10*ROW('Hygiene Data'!D159))="","",OFFSET('Hygiene Data'!$D$11,0,10*ROW('Hygiene Data'!D159)))</f>
        <v/>
      </c>
      <c r="DP165" s="271" t="str">
        <f ca="true">+IF(OFFSET('Hygiene Data'!$D$12,0,10*ROW('Hygiene Data'!D159))="","",OFFSET('Hygiene Data'!$D$12,0,10*ROW('Hygiene Data'!D159)))</f>
        <v/>
      </c>
      <c r="DQ165" s="271" t="str">
        <f ca="true">+IF(OFFSET('Hygiene Data'!$D$13,0,10*ROW('Hygiene Data'!D159))="","",OFFSET('Hygiene Data'!$D$13,0,10*ROW('Hygiene Data'!D159)))</f>
        <v/>
      </c>
      <c r="DR165" s="271" t="str">
        <f ca="true">+IF(OFFSET('Hygiene Data'!$E$11,0,10*ROW('Hygiene Data'!E159))="","",OFFSET('Hygiene Data'!$E$11,0,10*ROW('Hygiene Data'!E159)))</f>
        <v/>
      </c>
      <c r="DS165" s="271" t="str">
        <f ca="true">+IF(OFFSET('Hygiene Data'!$E$12,0,10*ROW('Hygiene Data'!E159))="","",OFFSET('Hygiene Data'!$E$12,0,10*ROW('Hygiene Data'!E159)))</f>
        <v/>
      </c>
      <c r="DT165" s="271" t="str">
        <f ca="true">+IF(OFFSET('Hygiene Data'!$E$13,0,10*ROW('Hygiene Data'!E159))="","",OFFSET('Hygiene Data'!$E$13,0,10*ROW('Hygiene Data'!E159)))</f>
        <v/>
      </c>
      <c r="DU165" s="271" t="str">
        <f ca="true">+IF(OFFSET('Hygiene Data'!$F$11,0,10*ROW('Hygiene Data'!F159))="","",OFFSET('Hygiene Data'!$F$11,0,10*ROW('Hygiene Data'!F159)))</f>
        <v/>
      </c>
      <c r="DV165" s="271" t="str">
        <f ca="true">+IF(OFFSET('Hygiene Data'!$F$12,0,10*ROW('Hygiene Data'!F159))="","",OFFSET('Hygiene Data'!$F$12,0,10*ROW('Hygiene Data'!F159)))</f>
        <v/>
      </c>
      <c r="DW165" s="271" t="str">
        <f ca="true">+IF(OFFSET('Hygiene Data'!$F$13,0,10*ROW('Hygiene Data'!F159))="","",OFFSET('Hygiene Data'!$F$13,0,10*ROW('Hygiene Data'!F159)))</f>
        <v/>
      </c>
      <c r="DX165" s="271" t="str">
        <f ca="true">+IF(OFFSET('Hygiene Data'!$G$11,0,10*ROW('Hygiene Data'!G159))="","",OFFSET('Hygiene Data'!$G$11,0,10*ROW('Hygiene Data'!G159)))</f>
        <v/>
      </c>
      <c r="DY165" s="271" t="str">
        <f ca="true">+IF(OFFSET('Hygiene Data'!$G$12,0,10*ROW('Hygiene Data'!G159))="","",OFFSET('Hygiene Data'!$G$12,0,10*ROW('Hygiene Data'!G159)))</f>
        <v/>
      </c>
      <c r="DZ165" s="271" t="str">
        <f ca="true">+IF(OFFSET('Hygiene Data'!$G$13,0,10*ROW('Hygiene Data'!G159))="","",OFFSET('Hygiene Data'!$G$13,0,10*ROW('Hygiene Data'!G159)))</f>
        <v/>
      </c>
      <c r="EA165" s="271" t="str">
        <f ca="true">+IF(OFFSET('Hygiene Data'!$H$11,0,10*ROW('Hygiene Data'!H159))="","",OFFSET('Hygiene Data'!$H$11,0,10*ROW('Hygiene Data'!H159)))</f>
        <v/>
      </c>
      <c r="EB165" s="271" t="str">
        <f ca="true">+IF(OFFSET('Hygiene Data'!$H$12,0,10*ROW('Hygiene Data'!H159))="","",OFFSET('Hygiene Data'!$H$12,0,10*ROW('Hygiene Data'!H159)))</f>
        <v/>
      </c>
      <c r="EC165" s="271" t="str">
        <f ca="true">+IF(OFFSET('Hygiene Data'!$H$13,0,10*ROW('Hygiene Data'!H159))="","",OFFSET('Hygiene Data'!$H$13,0,10*ROW('Hygiene Data'!H159)))</f>
        <v/>
      </c>
      <c r="ED165" s="271" t="str">
        <f ca="true">+IF(OFFSET('Hygiene Data'!$I$11,0,10*ROW('Hygiene Data'!I159))="","",OFFSET('Hygiene Data'!$I$11,0,10*ROW('Hygiene Data'!I159)))</f>
        <v/>
      </c>
      <c r="EE165" s="271" t="str">
        <f ca="true">+IF(OFFSET('Hygiene Data'!$I$12,0,10*ROW('Hygiene Data'!I159))="","",OFFSET('Hygiene Data'!$I$12,0,10*ROW('Hygiene Data'!I159)))</f>
        <v/>
      </c>
      <c r="EF165" s="271" t="str">
        <f ca="true">+IF(OFFSET('Hygiene Data'!$I$13,0,10*ROW('Hygiene Data'!I159))="","",OFFSET('Hygiene Data'!$I$13,0,10*ROW('Hygiene Data'!I159)))</f>
        <v/>
      </c>
    </row>
    <row xmlns:x14ac="http://schemas.microsoft.com/office/spreadsheetml/2009/9/ac" r="166" x14ac:dyDescent="0.2">
      <c r="A166" s="35" t="str">
        <f ca="true">+IF(OFFSET('Water Data'!$B$2,0,10*ROW('Water Data'!E160))="","",OFFSET('Water Data'!$B$2,0,10*ROW('Water Data'!E160)))</f>
        <v/>
      </c>
      <c r="B166" s="35" t="str">
        <f ca="true">+IF(OFFSET('Water Data'!$C$2,0,10*ROW('Water Data'!F160))="","",OFFSET('Water Data'!$C$2,0,10*ROW('Water Data'!F160)))</f>
        <v/>
      </c>
      <c r="C166" s="327" t="str">
        <f t="shared" ca="true" si="2"/>
        <v/>
      </c>
      <c r="D166" s="91"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1"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1"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1"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1"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1"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1"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1"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1"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1"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1"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1"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1"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1"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1"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1"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1"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1"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2"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2"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2"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2"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2"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2"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2"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2"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2"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2"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2"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2"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2"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2"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2"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2"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2"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2"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2"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2"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2"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2"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2"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2"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2"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2"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2"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2"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2"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2"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3"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3"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3"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3"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3"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3"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3"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3"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3"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3"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3"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3"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3"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3"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3"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3"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3"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3"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1"/>
      <c r="BS166" s="271" t="str">
        <f ca="true">+IF(OFFSET('Water Data'!$D$27,0,10*ROW('Water Data'!D160))="","",OFFSET('Water Data'!$D$27,0,10*ROW('Water Data'!D160)))</f>
        <v/>
      </c>
      <c r="BT166" s="271" t="str">
        <f ca="true">+IF(OFFSET('Water Data'!$D$28,0,10*ROW('Water Data'!D160))="","",OFFSET('Water Data'!$D$28,0,10*ROW('Water Data'!D160)))</f>
        <v/>
      </c>
      <c r="BU166" s="271" t="str">
        <f ca="true">+IF(OFFSET('Water Data'!$D$29,0,10*ROW('Water Data'!D160))="","",OFFSET('Water Data'!$D$29,0,10*ROW('Water Data'!D160)))</f>
        <v/>
      </c>
      <c r="BV166" s="271" t="str">
        <f ca="true">+IF(OFFSET('Water Data'!$E$27,0,10*ROW('Water Data'!E160))="","",OFFSET('Water Data'!$E$27,0,10*ROW('Water Data'!E160)))</f>
        <v/>
      </c>
      <c r="BW166" s="271" t="str">
        <f ca="true">+IF(OFFSET('Water Data'!$E$28,0,10*ROW('Water Data'!E160))="","",OFFSET('Water Data'!$E$28,0,10*ROW('Water Data'!E160)))</f>
        <v/>
      </c>
      <c r="BX166" s="271" t="str">
        <f ca="true">+IF(OFFSET('Water Data'!$E$29,0,10*ROW('Water Data'!E160))="","",OFFSET('Water Data'!$E$29,0,10*ROW('Water Data'!E160)))</f>
        <v/>
      </c>
      <c r="BY166" s="271" t="str">
        <f ca="true">+IF(OFFSET('Water Data'!$F$27,0,10*ROW('Water Data'!F160))="","",OFFSET('Water Data'!$F$27,0,10*ROW('Water Data'!F160)))</f>
        <v/>
      </c>
      <c r="BZ166" s="271" t="str">
        <f ca="true">+IF(OFFSET('Water Data'!$F$28,0,10*ROW('Water Data'!F160))="","",OFFSET('Water Data'!$F$28,0,10*ROW('Water Data'!F160)))</f>
        <v/>
      </c>
      <c r="CA166" s="271" t="str">
        <f ca="true">+IF(OFFSET('Water Data'!$F$29,0,10*ROW('Water Data'!F160))="","",OFFSET('Water Data'!$F$29,0,10*ROW('Water Data'!F160)))</f>
        <v/>
      </c>
      <c r="CB166" s="271" t="str">
        <f ca="true">+IF(OFFSET('Water Data'!$G$27,0,10*ROW('Water Data'!G160))="","",OFFSET('Water Data'!$G$27,0,10*ROW('Water Data'!G160)))</f>
        <v/>
      </c>
      <c r="CC166" s="271" t="str">
        <f ca="true">+IF(OFFSET('Water Data'!$G$28,0,10*ROW('Water Data'!G160))="","",OFFSET('Water Data'!$G$28,0,10*ROW('Water Data'!G160)))</f>
        <v/>
      </c>
      <c r="CD166" s="271" t="str">
        <f ca="true">+IF(OFFSET('Water Data'!$G$29,0,10*ROW('Water Data'!G160))="","",OFFSET('Water Data'!$G$29,0,10*ROW('Water Data'!G160)))</f>
        <v/>
      </c>
      <c r="CE166" s="271" t="str">
        <f ca="true">+IF(OFFSET('Water Data'!$H$27,0,10*ROW('Water Data'!H160))="","",OFFSET('Water Data'!$H$27,0,10*ROW('Water Data'!H160)))</f>
        <v/>
      </c>
      <c r="CF166" s="271" t="str">
        <f ca="true">+IF(OFFSET('Water Data'!$H$28,0,10*ROW('Water Data'!H160))="","",OFFSET('Water Data'!$H$28,0,10*ROW('Water Data'!H160)))</f>
        <v/>
      </c>
      <c r="CG166" s="271" t="str">
        <f ca="true">+IF(OFFSET('Water Data'!$H$29,0,10*ROW('Water Data'!H160))="","",OFFSET('Water Data'!$H$29,0,10*ROW('Water Data'!H160)))</f>
        <v/>
      </c>
      <c r="CH166" s="271" t="str">
        <f ca="true">+IF(OFFSET('Water Data'!$I$27,0,10*ROW('Water Data'!I160))="","",OFFSET('Water Data'!$I$27,0,10*ROW('Water Data'!I160)))</f>
        <v/>
      </c>
      <c r="CI166" s="271" t="str">
        <f ca="true">+IF(OFFSET('Water Data'!$I$28,0,10*ROW('Water Data'!I160))="","",OFFSET('Water Data'!$I$28,0,10*ROW('Water Data'!I160)))</f>
        <v/>
      </c>
      <c r="CJ166" s="271" t="str">
        <f ca="true">+IF(OFFSET('Water Data'!$I$29,0,10*ROW('Water Data'!I160))="","",OFFSET('Water Data'!$I$29,0,10*ROW('Water Data'!I160)))</f>
        <v/>
      </c>
      <c r="CK166" s="271" t="str">
        <f ca="true">+IF(OFFSET('Sanitation Data'!$D$28,0,10*ROW('Sanitation Data'!D160))="","",OFFSET('Sanitation Data'!$D$28,0,10*ROW('Sanitation Data'!D160)))</f>
        <v/>
      </c>
      <c r="CL166" s="271" t="str">
        <f ca="true">+IF(OFFSET('Sanitation Data'!$D$29,0,10*ROW('Sanitation Data'!D160))="","",OFFSET('Sanitation Data'!$D$29,0,10*ROW('Sanitation Data'!D160)))</f>
        <v/>
      </c>
      <c r="CM166" s="271" t="str">
        <f ca="true">+IF(OFFSET('Sanitation Data'!$D$30,0,10*ROW('Sanitation Data'!D160))="","",OFFSET('Sanitation Data'!$D$30,0,10*ROW('Sanitation Data'!D160)))</f>
        <v/>
      </c>
      <c r="CN166" s="271" t="str">
        <f ca="true">+IF(OFFSET('Sanitation Data'!$D$31,0,10*ROW('Sanitation Data'!D160))="","",OFFSET('Sanitation Data'!$D$31,0,10*ROW('Sanitation Data'!D160)))</f>
        <v/>
      </c>
      <c r="CO166" s="271" t="str">
        <f ca="true">+IF(OFFSET('Sanitation Data'!$D$32,0,10*ROW('Sanitation Data'!D160))="","",OFFSET('Sanitation Data'!$D$32,0,10*ROW('Sanitation Data'!D160)))</f>
        <v/>
      </c>
      <c r="CP166" s="271" t="str">
        <f ca="true">+IF(OFFSET('Sanitation Data'!$E$28,0,10*ROW('Sanitation Data'!E160))="","",OFFSET('Sanitation Data'!$E$28,0,10*ROW('Sanitation Data'!E160)))</f>
        <v/>
      </c>
      <c r="CQ166" s="271" t="str">
        <f ca="true">+IF(OFFSET('Sanitation Data'!$E$29,0,10*ROW('Sanitation Data'!E160))="","",OFFSET('Sanitation Data'!$E$29,0,10*ROW('Sanitation Data'!E160)))</f>
        <v/>
      </c>
      <c r="CR166" s="271" t="str">
        <f ca="true">+IF(OFFSET('Sanitation Data'!$E$30,0,10*ROW('Sanitation Data'!E160))="","",OFFSET('Sanitation Data'!$E$30,0,10*ROW('Sanitation Data'!E160)))</f>
        <v/>
      </c>
      <c r="CS166" s="271" t="str">
        <f ca="true">+IF(OFFSET('Sanitation Data'!$E$31,0,10*ROW('Sanitation Data'!E160))="","",OFFSET('Sanitation Data'!$E$31,0,10*ROW('Sanitation Data'!E160)))</f>
        <v/>
      </c>
      <c r="CT166" s="271" t="str">
        <f ca="true">+IF(OFFSET('Sanitation Data'!$E$32,0,10*ROW('Sanitation Data'!E160))="","",OFFSET('Sanitation Data'!$E$32,0,10*ROW('Sanitation Data'!E160)))</f>
        <v/>
      </c>
      <c r="CU166" s="271" t="str">
        <f ca="true">+IF(OFFSET('Sanitation Data'!$F$28,0,10*ROW('Sanitation Data'!F160))="","",OFFSET('Sanitation Data'!$F$28,0,10*ROW('Sanitation Data'!F160)))</f>
        <v/>
      </c>
      <c r="CV166" s="271" t="str">
        <f ca="true">+IF(OFFSET('Sanitation Data'!$F$29,0,10*ROW('Sanitation Data'!F160))="","",OFFSET('Sanitation Data'!$F$29,0,10*ROW('Sanitation Data'!F160)))</f>
        <v/>
      </c>
      <c r="CW166" s="271" t="str">
        <f ca="true">+IF(OFFSET('Sanitation Data'!$F$30,0,10*ROW('Sanitation Data'!F160))="","",OFFSET('Sanitation Data'!$F$30,0,10*ROW('Sanitation Data'!F160)))</f>
        <v/>
      </c>
      <c r="CX166" s="271" t="str">
        <f ca="true">+IF(OFFSET('Sanitation Data'!$F$31,0,10*ROW('Sanitation Data'!F160))="","",OFFSET('Sanitation Data'!$F$31,0,10*ROW('Sanitation Data'!F160)))</f>
        <v/>
      </c>
      <c r="CY166" s="271" t="str">
        <f ca="true">+IF(OFFSET('Sanitation Data'!$F$32,0,10*ROW('Sanitation Data'!F160))="","",OFFSET('Sanitation Data'!$F$32,0,10*ROW('Sanitation Data'!F160)))</f>
        <v/>
      </c>
      <c r="CZ166" s="271" t="str">
        <f ca="true">+IF(OFFSET('Sanitation Data'!$G$28,0,10*ROW('Sanitation Data'!G160))="","",OFFSET('Sanitation Data'!$G$28,0,10*ROW('Sanitation Data'!G160)))</f>
        <v/>
      </c>
      <c r="DA166" s="271" t="str">
        <f ca="true">+IF(OFFSET('Sanitation Data'!$G$29,0,10*ROW('Sanitation Data'!G160))="","",OFFSET('Sanitation Data'!$G$29,0,10*ROW('Sanitation Data'!G160)))</f>
        <v/>
      </c>
      <c r="DB166" s="271" t="str">
        <f ca="true">+IF(OFFSET('Sanitation Data'!$G$30,0,10*ROW('Sanitation Data'!G160))="","",OFFSET('Sanitation Data'!$G$30,0,10*ROW('Sanitation Data'!G160)))</f>
        <v/>
      </c>
      <c r="DC166" s="271" t="str">
        <f ca="true">+IF(OFFSET('Sanitation Data'!$G$31,0,10*ROW('Sanitation Data'!G160))="","",OFFSET('Sanitation Data'!$G$31,0,10*ROW('Sanitation Data'!G160)))</f>
        <v/>
      </c>
      <c r="DD166" s="271" t="str">
        <f ca="true">+IF(OFFSET('Sanitation Data'!$G$32,0,10*ROW('Sanitation Data'!G160))="","",OFFSET('Sanitation Data'!$G$32,0,10*ROW('Sanitation Data'!G160)))</f>
        <v/>
      </c>
      <c r="DE166" s="271" t="str">
        <f ca="true">+IF(OFFSET('Sanitation Data'!$H$28,0,10*ROW('Sanitation Data'!H160))="","",OFFSET('Sanitation Data'!$H$28,0,10*ROW('Sanitation Data'!H160)))</f>
        <v/>
      </c>
      <c r="DF166" s="271" t="str">
        <f ca="true">+IF(OFFSET('Sanitation Data'!$H$29,0,10*ROW('Sanitation Data'!H160))="","",OFFSET('Sanitation Data'!$H$29,0,10*ROW('Sanitation Data'!H160)))</f>
        <v/>
      </c>
      <c r="DG166" s="271" t="str">
        <f ca="true">+IF(OFFSET('Sanitation Data'!$H$30,0,10*ROW('Sanitation Data'!H160))="","",OFFSET('Sanitation Data'!$H$30,0,10*ROW('Sanitation Data'!H160)))</f>
        <v/>
      </c>
      <c r="DH166" s="271" t="str">
        <f ca="true">+IF(OFFSET('Sanitation Data'!$H$31,0,10*ROW('Sanitation Data'!H160))="","",OFFSET('Sanitation Data'!$H$31,0,10*ROW('Sanitation Data'!H160)))</f>
        <v/>
      </c>
      <c r="DI166" s="271" t="str">
        <f ca="true">+IF(OFFSET('Sanitation Data'!$H$32,0,10*ROW('Sanitation Data'!H160))="","",OFFSET('Sanitation Data'!$H$32,0,10*ROW('Sanitation Data'!H160)))</f>
        <v/>
      </c>
      <c r="DJ166" s="271" t="str">
        <f ca="true">+IF(OFFSET('Sanitation Data'!$I$28,0,10*ROW('Sanitation Data'!I160))="","",OFFSET('Sanitation Data'!$I$28,0,10*ROW('Sanitation Data'!I160)))</f>
        <v/>
      </c>
      <c r="DK166" s="271" t="str">
        <f ca="true">+IF(OFFSET('Sanitation Data'!$I$29,0,10*ROW('Sanitation Data'!I160))="","",OFFSET('Sanitation Data'!$I$29,0,10*ROW('Sanitation Data'!I160)))</f>
        <v/>
      </c>
      <c r="DL166" s="271" t="str">
        <f ca="true">+IF(OFFSET('Sanitation Data'!$I$30,0,10*ROW('Sanitation Data'!I160))="","",OFFSET('Sanitation Data'!$I$30,0,10*ROW('Sanitation Data'!I160)))</f>
        <v/>
      </c>
      <c r="DM166" s="271" t="str">
        <f ca="true">+IF(OFFSET('Sanitation Data'!$I$31,0,10*ROW('Sanitation Data'!I160))="","",OFFSET('Sanitation Data'!$I$31,0,10*ROW('Sanitation Data'!I160)))</f>
        <v/>
      </c>
      <c r="DN166" s="271" t="str">
        <f ca="true">+IF(OFFSET('Sanitation Data'!$I$32,0,10*ROW('Sanitation Data'!I160))="","",OFFSET('Sanitation Data'!$I$32,0,10*ROW('Sanitation Data'!I160)))</f>
        <v/>
      </c>
      <c r="DO166" s="271" t="str">
        <f ca="true">+IF(OFFSET('Hygiene Data'!$D$11,0,10*ROW('Hygiene Data'!D160))="","",OFFSET('Hygiene Data'!$D$11,0,10*ROW('Hygiene Data'!D160)))</f>
        <v/>
      </c>
      <c r="DP166" s="271" t="str">
        <f ca="true">+IF(OFFSET('Hygiene Data'!$D$12,0,10*ROW('Hygiene Data'!D160))="","",OFFSET('Hygiene Data'!$D$12,0,10*ROW('Hygiene Data'!D160)))</f>
        <v/>
      </c>
      <c r="DQ166" s="271" t="str">
        <f ca="true">+IF(OFFSET('Hygiene Data'!$D$13,0,10*ROW('Hygiene Data'!D160))="","",OFFSET('Hygiene Data'!$D$13,0,10*ROW('Hygiene Data'!D160)))</f>
        <v/>
      </c>
      <c r="DR166" s="271" t="str">
        <f ca="true">+IF(OFFSET('Hygiene Data'!$E$11,0,10*ROW('Hygiene Data'!E160))="","",OFFSET('Hygiene Data'!$E$11,0,10*ROW('Hygiene Data'!E160)))</f>
        <v/>
      </c>
      <c r="DS166" s="271" t="str">
        <f ca="true">+IF(OFFSET('Hygiene Data'!$E$12,0,10*ROW('Hygiene Data'!E160))="","",OFFSET('Hygiene Data'!$E$12,0,10*ROW('Hygiene Data'!E160)))</f>
        <v/>
      </c>
      <c r="DT166" s="271" t="str">
        <f ca="true">+IF(OFFSET('Hygiene Data'!$E$13,0,10*ROW('Hygiene Data'!E160))="","",OFFSET('Hygiene Data'!$E$13,0,10*ROW('Hygiene Data'!E160)))</f>
        <v/>
      </c>
      <c r="DU166" s="271" t="str">
        <f ca="true">+IF(OFFSET('Hygiene Data'!$F$11,0,10*ROW('Hygiene Data'!F160))="","",OFFSET('Hygiene Data'!$F$11,0,10*ROW('Hygiene Data'!F160)))</f>
        <v/>
      </c>
      <c r="DV166" s="271" t="str">
        <f ca="true">+IF(OFFSET('Hygiene Data'!$F$12,0,10*ROW('Hygiene Data'!F160))="","",OFFSET('Hygiene Data'!$F$12,0,10*ROW('Hygiene Data'!F160)))</f>
        <v/>
      </c>
      <c r="DW166" s="271" t="str">
        <f ca="true">+IF(OFFSET('Hygiene Data'!$F$13,0,10*ROW('Hygiene Data'!F160))="","",OFFSET('Hygiene Data'!$F$13,0,10*ROW('Hygiene Data'!F160)))</f>
        <v/>
      </c>
      <c r="DX166" s="271" t="str">
        <f ca="true">+IF(OFFSET('Hygiene Data'!$G$11,0,10*ROW('Hygiene Data'!G160))="","",OFFSET('Hygiene Data'!$G$11,0,10*ROW('Hygiene Data'!G160)))</f>
        <v/>
      </c>
      <c r="DY166" s="271" t="str">
        <f ca="true">+IF(OFFSET('Hygiene Data'!$G$12,0,10*ROW('Hygiene Data'!G160))="","",OFFSET('Hygiene Data'!$G$12,0,10*ROW('Hygiene Data'!G160)))</f>
        <v/>
      </c>
      <c r="DZ166" s="271" t="str">
        <f ca="true">+IF(OFFSET('Hygiene Data'!$G$13,0,10*ROW('Hygiene Data'!G160))="","",OFFSET('Hygiene Data'!$G$13,0,10*ROW('Hygiene Data'!G160)))</f>
        <v/>
      </c>
      <c r="EA166" s="271" t="str">
        <f ca="true">+IF(OFFSET('Hygiene Data'!$H$11,0,10*ROW('Hygiene Data'!H160))="","",OFFSET('Hygiene Data'!$H$11,0,10*ROW('Hygiene Data'!H160)))</f>
        <v/>
      </c>
      <c r="EB166" s="271" t="str">
        <f ca="true">+IF(OFFSET('Hygiene Data'!$H$12,0,10*ROW('Hygiene Data'!H160))="","",OFFSET('Hygiene Data'!$H$12,0,10*ROW('Hygiene Data'!H160)))</f>
        <v/>
      </c>
      <c r="EC166" s="271" t="str">
        <f ca="true">+IF(OFFSET('Hygiene Data'!$H$13,0,10*ROW('Hygiene Data'!H160))="","",OFFSET('Hygiene Data'!$H$13,0,10*ROW('Hygiene Data'!H160)))</f>
        <v/>
      </c>
      <c r="ED166" s="271" t="str">
        <f ca="true">+IF(OFFSET('Hygiene Data'!$I$11,0,10*ROW('Hygiene Data'!I160))="","",OFFSET('Hygiene Data'!$I$11,0,10*ROW('Hygiene Data'!I160)))</f>
        <v/>
      </c>
      <c r="EE166" s="271" t="str">
        <f ca="true">+IF(OFFSET('Hygiene Data'!$I$12,0,10*ROW('Hygiene Data'!I160))="","",OFFSET('Hygiene Data'!$I$12,0,10*ROW('Hygiene Data'!I160)))</f>
        <v/>
      </c>
      <c r="EF166" s="271" t="str">
        <f ca="true">+IF(OFFSET('Hygiene Data'!$I$13,0,10*ROW('Hygiene Data'!I160))="","",OFFSET('Hygiene Data'!$I$13,0,10*ROW('Hygiene Data'!I160)))</f>
        <v/>
      </c>
    </row>
    <row xmlns:x14ac="http://schemas.microsoft.com/office/spreadsheetml/2009/9/ac" r="167" x14ac:dyDescent="0.2">
      <c r="A167" s="35" t="str">
        <f ca="true">+IF(OFFSET('Water Data'!$B$2,0,10*ROW('Water Data'!E161))="","",OFFSET('Water Data'!$B$2,0,10*ROW('Water Data'!E161)))</f>
        <v/>
      </c>
      <c r="B167" s="35" t="str">
        <f ca="true">+IF(OFFSET('Water Data'!$C$2,0,10*ROW('Water Data'!F161))="","",OFFSET('Water Data'!$C$2,0,10*ROW('Water Data'!F161)))</f>
        <v/>
      </c>
      <c r="C167" s="327" t="str">
        <f t="shared" ca="true" si="2"/>
        <v/>
      </c>
      <c r="D167" s="91"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1"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1"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1"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1"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1"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1"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1"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1"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1"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1"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1"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1"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1"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1"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1"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1"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1"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2"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2"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2"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2"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2"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2"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2"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2"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2"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2"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2"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2"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2"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2"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2"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2"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2"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2"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2"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2"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2"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2"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2"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2"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2"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2"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2"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2"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2"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2"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3"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3"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3"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3"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3"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3"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3"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3"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3"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3"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3"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3"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3"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3"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3"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3"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3"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3"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1"/>
      <c r="BS167" s="271" t="str">
        <f ca="true">+IF(OFFSET('Water Data'!$D$27,0,10*ROW('Water Data'!D161))="","",OFFSET('Water Data'!$D$27,0,10*ROW('Water Data'!D161)))</f>
        <v/>
      </c>
      <c r="BT167" s="271" t="str">
        <f ca="true">+IF(OFFSET('Water Data'!$D$28,0,10*ROW('Water Data'!D161))="","",OFFSET('Water Data'!$D$28,0,10*ROW('Water Data'!D161)))</f>
        <v/>
      </c>
      <c r="BU167" s="271" t="str">
        <f ca="true">+IF(OFFSET('Water Data'!$D$29,0,10*ROW('Water Data'!D161))="","",OFFSET('Water Data'!$D$29,0,10*ROW('Water Data'!D161)))</f>
        <v/>
      </c>
      <c r="BV167" s="271" t="str">
        <f ca="true">+IF(OFFSET('Water Data'!$E$27,0,10*ROW('Water Data'!E161))="","",OFFSET('Water Data'!$E$27,0,10*ROW('Water Data'!E161)))</f>
        <v/>
      </c>
      <c r="BW167" s="271" t="str">
        <f ca="true">+IF(OFFSET('Water Data'!$E$28,0,10*ROW('Water Data'!E161))="","",OFFSET('Water Data'!$E$28,0,10*ROW('Water Data'!E161)))</f>
        <v/>
      </c>
      <c r="BX167" s="271" t="str">
        <f ca="true">+IF(OFFSET('Water Data'!$E$29,0,10*ROW('Water Data'!E161))="","",OFFSET('Water Data'!$E$29,0,10*ROW('Water Data'!E161)))</f>
        <v/>
      </c>
      <c r="BY167" s="271" t="str">
        <f ca="true">+IF(OFFSET('Water Data'!$F$27,0,10*ROW('Water Data'!F161))="","",OFFSET('Water Data'!$F$27,0,10*ROW('Water Data'!F161)))</f>
        <v/>
      </c>
      <c r="BZ167" s="271" t="str">
        <f ca="true">+IF(OFFSET('Water Data'!$F$28,0,10*ROW('Water Data'!F161))="","",OFFSET('Water Data'!$F$28,0,10*ROW('Water Data'!F161)))</f>
        <v/>
      </c>
      <c r="CA167" s="271" t="str">
        <f ca="true">+IF(OFFSET('Water Data'!$F$29,0,10*ROW('Water Data'!F161))="","",OFFSET('Water Data'!$F$29,0,10*ROW('Water Data'!F161)))</f>
        <v/>
      </c>
      <c r="CB167" s="271" t="str">
        <f ca="true">+IF(OFFSET('Water Data'!$G$27,0,10*ROW('Water Data'!G161))="","",OFFSET('Water Data'!$G$27,0,10*ROW('Water Data'!G161)))</f>
        <v/>
      </c>
      <c r="CC167" s="271" t="str">
        <f ca="true">+IF(OFFSET('Water Data'!$G$28,0,10*ROW('Water Data'!G161))="","",OFFSET('Water Data'!$G$28,0,10*ROW('Water Data'!G161)))</f>
        <v/>
      </c>
      <c r="CD167" s="271" t="str">
        <f ca="true">+IF(OFFSET('Water Data'!$G$29,0,10*ROW('Water Data'!G161))="","",OFFSET('Water Data'!$G$29,0,10*ROW('Water Data'!G161)))</f>
        <v/>
      </c>
      <c r="CE167" s="271" t="str">
        <f ca="true">+IF(OFFSET('Water Data'!$H$27,0,10*ROW('Water Data'!H161))="","",OFFSET('Water Data'!$H$27,0,10*ROW('Water Data'!H161)))</f>
        <v/>
      </c>
      <c r="CF167" s="271" t="str">
        <f ca="true">+IF(OFFSET('Water Data'!$H$28,0,10*ROW('Water Data'!H161))="","",OFFSET('Water Data'!$H$28,0,10*ROW('Water Data'!H161)))</f>
        <v/>
      </c>
      <c r="CG167" s="271" t="str">
        <f ca="true">+IF(OFFSET('Water Data'!$H$29,0,10*ROW('Water Data'!H161))="","",OFFSET('Water Data'!$H$29,0,10*ROW('Water Data'!H161)))</f>
        <v/>
      </c>
      <c r="CH167" s="271" t="str">
        <f ca="true">+IF(OFFSET('Water Data'!$I$27,0,10*ROW('Water Data'!I161))="","",OFFSET('Water Data'!$I$27,0,10*ROW('Water Data'!I161)))</f>
        <v/>
      </c>
      <c r="CI167" s="271" t="str">
        <f ca="true">+IF(OFFSET('Water Data'!$I$28,0,10*ROW('Water Data'!I161))="","",OFFSET('Water Data'!$I$28,0,10*ROW('Water Data'!I161)))</f>
        <v/>
      </c>
      <c r="CJ167" s="271" t="str">
        <f ca="true">+IF(OFFSET('Water Data'!$I$29,0,10*ROW('Water Data'!I161))="","",OFFSET('Water Data'!$I$29,0,10*ROW('Water Data'!I161)))</f>
        <v/>
      </c>
      <c r="CK167" s="271" t="str">
        <f ca="true">+IF(OFFSET('Sanitation Data'!$D$28,0,10*ROW('Sanitation Data'!D161))="","",OFFSET('Sanitation Data'!$D$28,0,10*ROW('Sanitation Data'!D161)))</f>
        <v/>
      </c>
      <c r="CL167" s="271" t="str">
        <f ca="true">+IF(OFFSET('Sanitation Data'!$D$29,0,10*ROW('Sanitation Data'!D161))="","",OFFSET('Sanitation Data'!$D$29,0,10*ROW('Sanitation Data'!D161)))</f>
        <v/>
      </c>
      <c r="CM167" s="271" t="str">
        <f ca="true">+IF(OFFSET('Sanitation Data'!$D$30,0,10*ROW('Sanitation Data'!D161))="","",OFFSET('Sanitation Data'!$D$30,0,10*ROW('Sanitation Data'!D161)))</f>
        <v/>
      </c>
      <c r="CN167" s="271" t="str">
        <f ca="true">+IF(OFFSET('Sanitation Data'!$D$31,0,10*ROW('Sanitation Data'!D161))="","",OFFSET('Sanitation Data'!$D$31,0,10*ROW('Sanitation Data'!D161)))</f>
        <v/>
      </c>
      <c r="CO167" s="271" t="str">
        <f ca="true">+IF(OFFSET('Sanitation Data'!$D$32,0,10*ROW('Sanitation Data'!D161))="","",OFFSET('Sanitation Data'!$D$32,0,10*ROW('Sanitation Data'!D161)))</f>
        <v/>
      </c>
      <c r="CP167" s="271" t="str">
        <f ca="true">+IF(OFFSET('Sanitation Data'!$E$28,0,10*ROW('Sanitation Data'!E161))="","",OFFSET('Sanitation Data'!$E$28,0,10*ROW('Sanitation Data'!E161)))</f>
        <v/>
      </c>
      <c r="CQ167" s="271" t="str">
        <f ca="true">+IF(OFFSET('Sanitation Data'!$E$29,0,10*ROW('Sanitation Data'!E161))="","",OFFSET('Sanitation Data'!$E$29,0,10*ROW('Sanitation Data'!E161)))</f>
        <v/>
      </c>
      <c r="CR167" s="271" t="str">
        <f ca="true">+IF(OFFSET('Sanitation Data'!$E$30,0,10*ROW('Sanitation Data'!E161))="","",OFFSET('Sanitation Data'!$E$30,0,10*ROW('Sanitation Data'!E161)))</f>
        <v/>
      </c>
      <c r="CS167" s="271" t="str">
        <f ca="true">+IF(OFFSET('Sanitation Data'!$E$31,0,10*ROW('Sanitation Data'!E161))="","",OFFSET('Sanitation Data'!$E$31,0,10*ROW('Sanitation Data'!E161)))</f>
        <v/>
      </c>
      <c r="CT167" s="271" t="str">
        <f ca="true">+IF(OFFSET('Sanitation Data'!$E$32,0,10*ROW('Sanitation Data'!E161))="","",OFFSET('Sanitation Data'!$E$32,0,10*ROW('Sanitation Data'!E161)))</f>
        <v/>
      </c>
      <c r="CU167" s="271" t="str">
        <f ca="true">+IF(OFFSET('Sanitation Data'!$F$28,0,10*ROW('Sanitation Data'!F161))="","",OFFSET('Sanitation Data'!$F$28,0,10*ROW('Sanitation Data'!F161)))</f>
        <v/>
      </c>
      <c r="CV167" s="271" t="str">
        <f ca="true">+IF(OFFSET('Sanitation Data'!$F$29,0,10*ROW('Sanitation Data'!F161))="","",OFFSET('Sanitation Data'!$F$29,0,10*ROW('Sanitation Data'!F161)))</f>
        <v/>
      </c>
      <c r="CW167" s="271" t="str">
        <f ca="true">+IF(OFFSET('Sanitation Data'!$F$30,0,10*ROW('Sanitation Data'!F161))="","",OFFSET('Sanitation Data'!$F$30,0,10*ROW('Sanitation Data'!F161)))</f>
        <v/>
      </c>
      <c r="CX167" s="271" t="str">
        <f ca="true">+IF(OFFSET('Sanitation Data'!$F$31,0,10*ROW('Sanitation Data'!F161))="","",OFFSET('Sanitation Data'!$F$31,0,10*ROW('Sanitation Data'!F161)))</f>
        <v/>
      </c>
      <c r="CY167" s="271" t="str">
        <f ca="true">+IF(OFFSET('Sanitation Data'!$F$32,0,10*ROW('Sanitation Data'!F161))="","",OFFSET('Sanitation Data'!$F$32,0,10*ROW('Sanitation Data'!F161)))</f>
        <v/>
      </c>
      <c r="CZ167" s="271" t="str">
        <f ca="true">+IF(OFFSET('Sanitation Data'!$G$28,0,10*ROW('Sanitation Data'!G161))="","",OFFSET('Sanitation Data'!$G$28,0,10*ROW('Sanitation Data'!G161)))</f>
        <v/>
      </c>
      <c r="DA167" s="271" t="str">
        <f ca="true">+IF(OFFSET('Sanitation Data'!$G$29,0,10*ROW('Sanitation Data'!G161))="","",OFFSET('Sanitation Data'!$G$29,0,10*ROW('Sanitation Data'!G161)))</f>
        <v/>
      </c>
      <c r="DB167" s="271" t="str">
        <f ca="true">+IF(OFFSET('Sanitation Data'!$G$30,0,10*ROW('Sanitation Data'!G161))="","",OFFSET('Sanitation Data'!$G$30,0,10*ROW('Sanitation Data'!G161)))</f>
        <v/>
      </c>
      <c r="DC167" s="271" t="str">
        <f ca="true">+IF(OFFSET('Sanitation Data'!$G$31,0,10*ROW('Sanitation Data'!G161))="","",OFFSET('Sanitation Data'!$G$31,0,10*ROW('Sanitation Data'!G161)))</f>
        <v/>
      </c>
      <c r="DD167" s="271" t="str">
        <f ca="true">+IF(OFFSET('Sanitation Data'!$G$32,0,10*ROW('Sanitation Data'!G161))="","",OFFSET('Sanitation Data'!$G$32,0,10*ROW('Sanitation Data'!G161)))</f>
        <v/>
      </c>
      <c r="DE167" s="271" t="str">
        <f ca="true">+IF(OFFSET('Sanitation Data'!$H$28,0,10*ROW('Sanitation Data'!H161))="","",OFFSET('Sanitation Data'!$H$28,0,10*ROW('Sanitation Data'!H161)))</f>
        <v/>
      </c>
      <c r="DF167" s="271" t="str">
        <f ca="true">+IF(OFFSET('Sanitation Data'!$H$29,0,10*ROW('Sanitation Data'!H161))="","",OFFSET('Sanitation Data'!$H$29,0,10*ROW('Sanitation Data'!H161)))</f>
        <v/>
      </c>
      <c r="DG167" s="271" t="str">
        <f ca="true">+IF(OFFSET('Sanitation Data'!$H$30,0,10*ROW('Sanitation Data'!H161))="","",OFFSET('Sanitation Data'!$H$30,0,10*ROW('Sanitation Data'!H161)))</f>
        <v/>
      </c>
      <c r="DH167" s="271" t="str">
        <f ca="true">+IF(OFFSET('Sanitation Data'!$H$31,0,10*ROW('Sanitation Data'!H161))="","",OFFSET('Sanitation Data'!$H$31,0,10*ROW('Sanitation Data'!H161)))</f>
        <v/>
      </c>
      <c r="DI167" s="271" t="str">
        <f ca="true">+IF(OFFSET('Sanitation Data'!$H$32,0,10*ROW('Sanitation Data'!H161))="","",OFFSET('Sanitation Data'!$H$32,0,10*ROW('Sanitation Data'!H161)))</f>
        <v/>
      </c>
      <c r="DJ167" s="271" t="str">
        <f ca="true">+IF(OFFSET('Sanitation Data'!$I$28,0,10*ROW('Sanitation Data'!I161))="","",OFFSET('Sanitation Data'!$I$28,0,10*ROW('Sanitation Data'!I161)))</f>
        <v/>
      </c>
      <c r="DK167" s="271" t="str">
        <f ca="true">+IF(OFFSET('Sanitation Data'!$I$29,0,10*ROW('Sanitation Data'!I161))="","",OFFSET('Sanitation Data'!$I$29,0,10*ROW('Sanitation Data'!I161)))</f>
        <v/>
      </c>
      <c r="DL167" s="271" t="str">
        <f ca="true">+IF(OFFSET('Sanitation Data'!$I$30,0,10*ROW('Sanitation Data'!I161))="","",OFFSET('Sanitation Data'!$I$30,0,10*ROW('Sanitation Data'!I161)))</f>
        <v/>
      </c>
      <c r="DM167" s="271" t="str">
        <f ca="true">+IF(OFFSET('Sanitation Data'!$I$31,0,10*ROW('Sanitation Data'!I161))="","",OFFSET('Sanitation Data'!$I$31,0,10*ROW('Sanitation Data'!I161)))</f>
        <v/>
      </c>
      <c r="DN167" s="271" t="str">
        <f ca="true">+IF(OFFSET('Sanitation Data'!$I$32,0,10*ROW('Sanitation Data'!I161))="","",OFFSET('Sanitation Data'!$I$32,0,10*ROW('Sanitation Data'!I161)))</f>
        <v/>
      </c>
      <c r="DO167" s="271" t="str">
        <f ca="true">+IF(OFFSET('Hygiene Data'!$D$11,0,10*ROW('Hygiene Data'!D161))="","",OFFSET('Hygiene Data'!$D$11,0,10*ROW('Hygiene Data'!D161)))</f>
        <v/>
      </c>
      <c r="DP167" s="271" t="str">
        <f ca="true">+IF(OFFSET('Hygiene Data'!$D$12,0,10*ROW('Hygiene Data'!D161))="","",OFFSET('Hygiene Data'!$D$12,0,10*ROW('Hygiene Data'!D161)))</f>
        <v/>
      </c>
      <c r="DQ167" s="271" t="str">
        <f ca="true">+IF(OFFSET('Hygiene Data'!$D$13,0,10*ROW('Hygiene Data'!D161))="","",OFFSET('Hygiene Data'!$D$13,0,10*ROW('Hygiene Data'!D161)))</f>
        <v/>
      </c>
      <c r="DR167" s="271" t="str">
        <f ca="true">+IF(OFFSET('Hygiene Data'!$E$11,0,10*ROW('Hygiene Data'!E161))="","",OFFSET('Hygiene Data'!$E$11,0,10*ROW('Hygiene Data'!E161)))</f>
        <v/>
      </c>
      <c r="DS167" s="271" t="str">
        <f ca="true">+IF(OFFSET('Hygiene Data'!$E$12,0,10*ROW('Hygiene Data'!E161))="","",OFFSET('Hygiene Data'!$E$12,0,10*ROW('Hygiene Data'!E161)))</f>
        <v/>
      </c>
      <c r="DT167" s="271" t="str">
        <f ca="true">+IF(OFFSET('Hygiene Data'!$E$13,0,10*ROW('Hygiene Data'!E161))="","",OFFSET('Hygiene Data'!$E$13,0,10*ROW('Hygiene Data'!E161)))</f>
        <v/>
      </c>
      <c r="DU167" s="271" t="str">
        <f ca="true">+IF(OFFSET('Hygiene Data'!$F$11,0,10*ROW('Hygiene Data'!F161))="","",OFFSET('Hygiene Data'!$F$11,0,10*ROW('Hygiene Data'!F161)))</f>
        <v/>
      </c>
      <c r="DV167" s="271" t="str">
        <f ca="true">+IF(OFFSET('Hygiene Data'!$F$12,0,10*ROW('Hygiene Data'!F161))="","",OFFSET('Hygiene Data'!$F$12,0,10*ROW('Hygiene Data'!F161)))</f>
        <v/>
      </c>
      <c r="DW167" s="271" t="str">
        <f ca="true">+IF(OFFSET('Hygiene Data'!$F$13,0,10*ROW('Hygiene Data'!F161))="","",OFFSET('Hygiene Data'!$F$13,0,10*ROW('Hygiene Data'!F161)))</f>
        <v/>
      </c>
      <c r="DX167" s="271" t="str">
        <f ca="true">+IF(OFFSET('Hygiene Data'!$G$11,0,10*ROW('Hygiene Data'!G161))="","",OFFSET('Hygiene Data'!$G$11,0,10*ROW('Hygiene Data'!G161)))</f>
        <v/>
      </c>
      <c r="DY167" s="271" t="str">
        <f ca="true">+IF(OFFSET('Hygiene Data'!$G$12,0,10*ROW('Hygiene Data'!G161))="","",OFFSET('Hygiene Data'!$G$12,0,10*ROW('Hygiene Data'!G161)))</f>
        <v/>
      </c>
      <c r="DZ167" s="271" t="str">
        <f ca="true">+IF(OFFSET('Hygiene Data'!$G$13,0,10*ROW('Hygiene Data'!G161))="","",OFFSET('Hygiene Data'!$G$13,0,10*ROW('Hygiene Data'!G161)))</f>
        <v/>
      </c>
      <c r="EA167" s="271" t="str">
        <f ca="true">+IF(OFFSET('Hygiene Data'!$H$11,0,10*ROW('Hygiene Data'!H161))="","",OFFSET('Hygiene Data'!$H$11,0,10*ROW('Hygiene Data'!H161)))</f>
        <v/>
      </c>
      <c r="EB167" s="271" t="str">
        <f ca="true">+IF(OFFSET('Hygiene Data'!$H$12,0,10*ROW('Hygiene Data'!H161))="","",OFFSET('Hygiene Data'!$H$12,0,10*ROW('Hygiene Data'!H161)))</f>
        <v/>
      </c>
      <c r="EC167" s="271" t="str">
        <f ca="true">+IF(OFFSET('Hygiene Data'!$H$13,0,10*ROW('Hygiene Data'!H161))="","",OFFSET('Hygiene Data'!$H$13,0,10*ROW('Hygiene Data'!H161)))</f>
        <v/>
      </c>
      <c r="ED167" s="271" t="str">
        <f ca="true">+IF(OFFSET('Hygiene Data'!$I$11,0,10*ROW('Hygiene Data'!I161))="","",OFFSET('Hygiene Data'!$I$11,0,10*ROW('Hygiene Data'!I161)))</f>
        <v/>
      </c>
      <c r="EE167" s="271" t="str">
        <f ca="true">+IF(OFFSET('Hygiene Data'!$I$12,0,10*ROW('Hygiene Data'!I161))="","",OFFSET('Hygiene Data'!$I$12,0,10*ROW('Hygiene Data'!I161)))</f>
        <v/>
      </c>
      <c r="EF167" s="271" t="str">
        <f ca="true">+IF(OFFSET('Hygiene Data'!$I$13,0,10*ROW('Hygiene Data'!I161))="","",OFFSET('Hygiene Data'!$I$13,0,10*ROW('Hygiene Data'!I161)))</f>
        <v/>
      </c>
    </row>
    <row xmlns:x14ac="http://schemas.microsoft.com/office/spreadsheetml/2009/9/ac" r="168" x14ac:dyDescent="0.2">
      <c r="A168" s="35" t="str">
        <f ca="true">+IF(OFFSET('Water Data'!$B$2,0,10*ROW('Water Data'!E162))="","",OFFSET('Water Data'!$B$2,0,10*ROW('Water Data'!E162)))</f>
        <v/>
      </c>
      <c r="B168" s="35" t="str">
        <f ca="true">+IF(OFFSET('Water Data'!$C$2,0,10*ROW('Water Data'!F162))="","",OFFSET('Water Data'!$C$2,0,10*ROW('Water Data'!F162)))</f>
        <v/>
      </c>
      <c r="C168" s="327" t="str">
        <f t="shared" ca="true" si="2"/>
        <v/>
      </c>
      <c r="D168" s="91"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1"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1"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1"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1"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1"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1"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1"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1"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1"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1"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1"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1"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1"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1"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1"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1"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1"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2"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2"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2"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2"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2"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2"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2"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2"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2"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2"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2"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2"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2"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2"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2"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2"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2"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2"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2"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2"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2"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2"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2"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2"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2"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2"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2"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2"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2"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2"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3"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3"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3"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3"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3"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3"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3"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3"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3"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3"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3"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3"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3"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3"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3"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3"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3"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3"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1"/>
      <c r="BS168" s="271" t="str">
        <f ca="true">+IF(OFFSET('Water Data'!$D$27,0,10*ROW('Water Data'!D162))="","",OFFSET('Water Data'!$D$27,0,10*ROW('Water Data'!D162)))</f>
        <v/>
      </c>
      <c r="BT168" s="271" t="str">
        <f ca="true">+IF(OFFSET('Water Data'!$D$28,0,10*ROW('Water Data'!D162))="","",OFFSET('Water Data'!$D$28,0,10*ROW('Water Data'!D162)))</f>
        <v/>
      </c>
      <c r="BU168" s="271" t="str">
        <f ca="true">+IF(OFFSET('Water Data'!$D$29,0,10*ROW('Water Data'!D162))="","",OFFSET('Water Data'!$D$29,0,10*ROW('Water Data'!D162)))</f>
        <v/>
      </c>
      <c r="BV168" s="271" t="str">
        <f ca="true">+IF(OFFSET('Water Data'!$E$27,0,10*ROW('Water Data'!E162))="","",OFFSET('Water Data'!$E$27,0,10*ROW('Water Data'!E162)))</f>
        <v/>
      </c>
      <c r="BW168" s="271" t="str">
        <f ca="true">+IF(OFFSET('Water Data'!$E$28,0,10*ROW('Water Data'!E162))="","",OFFSET('Water Data'!$E$28,0,10*ROW('Water Data'!E162)))</f>
        <v/>
      </c>
      <c r="BX168" s="271" t="str">
        <f ca="true">+IF(OFFSET('Water Data'!$E$29,0,10*ROW('Water Data'!E162))="","",OFFSET('Water Data'!$E$29,0,10*ROW('Water Data'!E162)))</f>
        <v/>
      </c>
      <c r="BY168" s="271" t="str">
        <f ca="true">+IF(OFFSET('Water Data'!$F$27,0,10*ROW('Water Data'!F162))="","",OFFSET('Water Data'!$F$27,0,10*ROW('Water Data'!F162)))</f>
        <v/>
      </c>
      <c r="BZ168" s="271" t="str">
        <f ca="true">+IF(OFFSET('Water Data'!$F$28,0,10*ROW('Water Data'!F162))="","",OFFSET('Water Data'!$F$28,0,10*ROW('Water Data'!F162)))</f>
        <v/>
      </c>
      <c r="CA168" s="271" t="str">
        <f ca="true">+IF(OFFSET('Water Data'!$F$29,0,10*ROW('Water Data'!F162))="","",OFFSET('Water Data'!$F$29,0,10*ROW('Water Data'!F162)))</f>
        <v/>
      </c>
      <c r="CB168" s="271" t="str">
        <f ca="true">+IF(OFFSET('Water Data'!$G$27,0,10*ROW('Water Data'!G162))="","",OFFSET('Water Data'!$G$27,0,10*ROW('Water Data'!G162)))</f>
        <v/>
      </c>
      <c r="CC168" s="271" t="str">
        <f ca="true">+IF(OFFSET('Water Data'!$G$28,0,10*ROW('Water Data'!G162))="","",OFFSET('Water Data'!$G$28,0,10*ROW('Water Data'!G162)))</f>
        <v/>
      </c>
      <c r="CD168" s="271" t="str">
        <f ca="true">+IF(OFFSET('Water Data'!$G$29,0,10*ROW('Water Data'!G162))="","",OFFSET('Water Data'!$G$29,0,10*ROW('Water Data'!G162)))</f>
        <v/>
      </c>
      <c r="CE168" s="271" t="str">
        <f ca="true">+IF(OFFSET('Water Data'!$H$27,0,10*ROW('Water Data'!H162))="","",OFFSET('Water Data'!$H$27,0,10*ROW('Water Data'!H162)))</f>
        <v/>
      </c>
      <c r="CF168" s="271" t="str">
        <f ca="true">+IF(OFFSET('Water Data'!$H$28,0,10*ROW('Water Data'!H162))="","",OFFSET('Water Data'!$H$28,0,10*ROW('Water Data'!H162)))</f>
        <v/>
      </c>
      <c r="CG168" s="271" t="str">
        <f ca="true">+IF(OFFSET('Water Data'!$H$29,0,10*ROW('Water Data'!H162))="","",OFFSET('Water Data'!$H$29,0,10*ROW('Water Data'!H162)))</f>
        <v/>
      </c>
      <c r="CH168" s="271" t="str">
        <f ca="true">+IF(OFFSET('Water Data'!$I$27,0,10*ROW('Water Data'!I162))="","",OFFSET('Water Data'!$I$27,0,10*ROW('Water Data'!I162)))</f>
        <v/>
      </c>
      <c r="CI168" s="271" t="str">
        <f ca="true">+IF(OFFSET('Water Data'!$I$28,0,10*ROW('Water Data'!I162))="","",OFFSET('Water Data'!$I$28,0,10*ROW('Water Data'!I162)))</f>
        <v/>
      </c>
      <c r="CJ168" s="271" t="str">
        <f ca="true">+IF(OFFSET('Water Data'!$I$29,0,10*ROW('Water Data'!I162))="","",OFFSET('Water Data'!$I$29,0,10*ROW('Water Data'!I162)))</f>
        <v/>
      </c>
      <c r="CK168" s="271" t="str">
        <f ca="true">+IF(OFFSET('Sanitation Data'!$D$28,0,10*ROW('Sanitation Data'!D162))="","",OFFSET('Sanitation Data'!$D$28,0,10*ROW('Sanitation Data'!D162)))</f>
        <v/>
      </c>
      <c r="CL168" s="271" t="str">
        <f ca="true">+IF(OFFSET('Sanitation Data'!$D$29,0,10*ROW('Sanitation Data'!D162))="","",OFFSET('Sanitation Data'!$D$29,0,10*ROW('Sanitation Data'!D162)))</f>
        <v/>
      </c>
      <c r="CM168" s="271" t="str">
        <f ca="true">+IF(OFFSET('Sanitation Data'!$D$30,0,10*ROW('Sanitation Data'!D162))="","",OFFSET('Sanitation Data'!$D$30,0,10*ROW('Sanitation Data'!D162)))</f>
        <v/>
      </c>
      <c r="CN168" s="271" t="str">
        <f ca="true">+IF(OFFSET('Sanitation Data'!$D$31,0,10*ROW('Sanitation Data'!D162))="","",OFFSET('Sanitation Data'!$D$31,0,10*ROW('Sanitation Data'!D162)))</f>
        <v/>
      </c>
      <c r="CO168" s="271" t="str">
        <f ca="true">+IF(OFFSET('Sanitation Data'!$D$32,0,10*ROW('Sanitation Data'!D162))="","",OFFSET('Sanitation Data'!$D$32,0,10*ROW('Sanitation Data'!D162)))</f>
        <v/>
      </c>
      <c r="CP168" s="271" t="str">
        <f ca="true">+IF(OFFSET('Sanitation Data'!$E$28,0,10*ROW('Sanitation Data'!E162))="","",OFFSET('Sanitation Data'!$E$28,0,10*ROW('Sanitation Data'!E162)))</f>
        <v/>
      </c>
      <c r="CQ168" s="271" t="str">
        <f ca="true">+IF(OFFSET('Sanitation Data'!$E$29,0,10*ROW('Sanitation Data'!E162))="","",OFFSET('Sanitation Data'!$E$29,0,10*ROW('Sanitation Data'!E162)))</f>
        <v/>
      </c>
      <c r="CR168" s="271" t="str">
        <f ca="true">+IF(OFFSET('Sanitation Data'!$E$30,0,10*ROW('Sanitation Data'!E162))="","",OFFSET('Sanitation Data'!$E$30,0,10*ROW('Sanitation Data'!E162)))</f>
        <v/>
      </c>
      <c r="CS168" s="271" t="str">
        <f ca="true">+IF(OFFSET('Sanitation Data'!$E$31,0,10*ROW('Sanitation Data'!E162))="","",OFFSET('Sanitation Data'!$E$31,0,10*ROW('Sanitation Data'!E162)))</f>
        <v/>
      </c>
      <c r="CT168" s="271" t="str">
        <f ca="true">+IF(OFFSET('Sanitation Data'!$E$32,0,10*ROW('Sanitation Data'!E162))="","",OFFSET('Sanitation Data'!$E$32,0,10*ROW('Sanitation Data'!E162)))</f>
        <v/>
      </c>
      <c r="CU168" s="271" t="str">
        <f ca="true">+IF(OFFSET('Sanitation Data'!$F$28,0,10*ROW('Sanitation Data'!F162))="","",OFFSET('Sanitation Data'!$F$28,0,10*ROW('Sanitation Data'!F162)))</f>
        <v/>
      </c>
      <c r="CV168" s="271" t="str">
        <f ca="true">+IF(OFFSET('Sanitation Data'!$F$29,0,10*ROW('Sanitation Data'!F162))="","",OFFSET('Sanitation Data'!$F$29,0,10*ROW('Sanitation Data'!F162)))</f>
        <v/>
      </c>
      <c r="CW168" s="271" t="str">
        <f ca="true">+IF(OFFSET('Sanitation Data'!$F$30,0,10*ROW('Sanitation Data'!F162))="","",OFFSET('Sanitation Data'!$F$30,0,10*ROW('Sanitation Data'!F162)))</f>
        <v/>
      </c>
      <c r="CX168" s="271" t="str">
        <f ca="true">+IF(OFFSET('Sanitation Data'!$F$31,0,10*ROW('Sanitation Data'!F162))="","",OFFSET('Sanitation Data'!$F$31,0,10*ROW('Sanitation Data'!F162)))</f>
        <v/>
      </c>
      <c r="CY168" s="271" t="str">
        <f ca="true">+IF(OFFSET('Sanitation Data'!$F$32,0,10*ROW('Sanitation Data'!F162))="","",OFFSET('Sanitation Data'!$F$32,0,10*ROW('Sanitation Data'!F162)))</f>
        <v/>
      </c>
      <c r="CZ168" s="271" t="str">
        <f ca="true">+IF(OFFSET('Sanitation Data'!$G$28,0,10*ROW('Sanitation Data'!G162))="","",OFFSET('Sanitation Data'!$G$28,0,10*ROW('Sanitation Data'!G162)))</f>
        <v/>
      </c>
      <c r="DA168" s="271" t="str">
        <f ca="true">+IF(OFFSET('Sanitation Data'!$G$29,0,10*ROW('Sanitation Data'!G162))="","",OFFSET('Sanitation Data'!$G$29,0,10*ROW('Sanitation Data'!G162)))</f>
        <v/>
      </c>
      <c r="DB168" s="271" t="str">
        <f ca="true">+IF(OFFSET('Sanitation Data'!$G$30,0,10*ROW('Sanitation Data'!G162))="","",OFFSET('Sanitation Data'!$G$30,0,10*ROW('Sanitation Data'!G162)))</f>
        <v/>
      </c>
      <c r="DC168" s="271" t="str">
        <f ca="true">+IF(OFFSET('Sanitation Data'!$G$31,0,10*ROW('Sanitation Data'!G162))="","",OFFSET('Sanitation Data'!$G$31,0,10*ROW('Sanitation Data'!G162)))</f>
        <v/>
      </c>
      <c r="DD168" s="271" t="str">
        <f ca="true">+IF(OFFSET('Sanitation Data'!$G$32,0,10*ROW('Sanitation Data'!G162))="","",OFFSET('Sanitation Data'!$G$32,0,10*ROW('Sanitation Data'!G162)))</f>
        <v/>
      </c>
      <c r="DE168" s="271" t="str">
        <f ca="true">+IF(OFFSET('Sanitation Data'!$H$28,0,10*ROW('Sanitation Data'!H162))="","",OFFSET('Sanitation Data'!$H$28,0,10*ROW('Sanitation Data'!H162)))</f>
        <v/>
      </c>
      <c r="DF168" s="271" t="str">
        <f ca="true">+IF(OFFSET('Sanitation Data'!$H$29,0,10*ROW('Sanitation Data'!H162))="","",OFFSET('Sanitation Data'!$H$29,0,10*ROW('Sanitation Data'!H162)))</f>
        <v/>
      </c>
      <c r="DG168" s="271" t="str">
        <f ca="true">+IF(OFFSET('Sanitation Data'!$H$30,0,10*ROW('Sanitation Data'!H162))="","",OFFSET('Sanitation Data'!$H$30,0,10*ROW('Sanitation Data'!H162)))</f>
        <v/>
      </c>
      <c r="DH168" s="271" t="str">
        <f ca="true">+IF(OFFSET('Sanitation Data'!$H$31,0,10*ROW('Sanitation Data'!H162))="","",OFFSET('Sanitation Data'!$H$31,0,10*ROW('Sanitation Data'!H162)))</f>
        <v/>
      </c>
      <c r="DI168" s="271" t="str">
        <f ca="true">+IF(OFFSET('Sanitation Data'!$H$32,0,10*ROW('Sanitation Data'!H162))="","",OFFSET('Sanitation Data'!$H$32,0,10*ROW('Sanitation Data'!H162)))</f>
        <v/>
      </c>
      <c r="DJ168" s="271" t="str">
        <f ca="true">+IF(OFFSET('Sanitation Data'!$I$28,0,10*ROW('Sanitation Data'!I162))="","",OFFSET('Sanitation Data'!$I$28,0,10*ROW('Sanitation Data'!I162)))</f>
        <v/>
      </c>
      <c r="DK168" s="271" t="str">
        <f ca="true">+IF(OFFSET('Sanitation Data'!$I$29,0,10*ROW('Sanitation Data'!I162))="","",OFFSET('Sanitation Data'!$I$29,0,10*ROW('Sanitation Data'!I162)))</f>
        <v/>
      </c>
      <c r="DL168" s="271" t="str">
        <f ca="true">+IF(OFFSET('Sanitation Data'!$I$30,0,10*ROW('Sanitation Data'!I162))="","",OFFSET('Sanitation Data'!$I$30,0,10*ROW('Sanitation Data'!I162)))</f>
        <v/>
      </c>
      <c r="DM168" s="271" t="str">
        <f ca="true">+IF(OFFSET('Sanitation Data'!$I$31,0,10*ROW('Sanitation Data'!I162))="","",OFFSET('Sanitation Data'!$I$31,0,10*ROW('Sanitation Data'!I162)))</f>
        <v/>
      </c>
      <c r="DN168" s="271" t="str">
        <f ca="true">+IF(OFFSET('Sanitation Data'!$I$32,0,10*ROW('Sanitation Data'!I162))="","",OFFSET('Sanitation Data'!$I$32,0,10*ROW('Sanitation Data'!I162)))</f>
        <v/>
      </c>
      <c r="DO168" s="271" t="str">
        <f ca="true">+IF(OFFSET('Hygiene Data'!$D$11,0,10*ROW('Hygiene Data'!D162))="","",OFFSET('Hygiene Data'!$D$11,0,10*ROW('Hygiene Data'!D162)))</f>
        <v/>
      </c>
      <c r="DP168" s="271" t="str">
        <f ca="true">+IF(OFFSET('Hygiene Data'!$D$12,0,10*ROW('Hygiene Data'!D162))="","",OFFSET('Hygiene Data'!$D$12,0,10*ROW('Hygiene Data'!D162)))</f>
        <v/>
      </c>
      <c r="DQ168" s="271" t="str">
        <f ca="true">+IF(OFFSET('Hygiene Data'!$D$13,0,10*ROW('Hygiene Data'!D162))="","",OFFSET('Hygiene Data'!$D$13,0,10*ROW('Hygiene Data'!D162)))</f>
        <v/>
      </c>
      <c r="DR168" s="271" t="str">
        <f ca="true">+IF(OFFSET('Hygiene Data'!$E$11,0,10*ROW('Hygiene Data'!E162))="","",OFFSET('Hygiene Data'!$E$11,0,10*ROW('Hygiene Data'!E162)))</f>
        <v/>
      </c>
      <c r="DS168" s="271" t="str">
        <f ca="true">+IF(OFFSET('Hygiene Data'!$E$12,0,10*ROW('Hygiene Data'!E162))="","",OFFSET('Hygiene Data'!$E$12,0,10*ROW('Hygiene Data'!E162)))</f>
        <v/>
      </c>
      <c r="DT168" s="271" t="str">
        <f ca="true">+IF(OFFSET('Hygiene Data'!$E$13,0,10*ROW('Hygiene Data'!E162))="","",OFFSET('Hygiene Data'!$E$13,0,10*ROW('Hygiene Data'!E162)))</f>
        <v/>
      </c>
      <c r="DU168" s="271" t="str">
        <f ca="true">+IF(OFFSET('Hygiene Data'!$F$11,0,10*ROW('Hygiene Data'!F162))="","",OFFSET('Hygiene Data'!$F$11,0,10*ROW('Hygiene Data'!F162)))</f>
        <v/>
      </c>
      <c r="DV168" s="271" t="str">
        <f ca="true">+IF(OFFSET('Hygiene Data'!$F$12,0,10*ROW('Hygiene Data'!F162))="","",OFFSET('Hygiene Data'!$F$12,0,10*ROW('Hygiene Data'!F162)))</f>
        <v/>
      </c>
      <c r="DW168" s="271" t="str">
        <f ca="true">+IF(OFFSET('Hygiene Data'!$F$13,0,10*ROW('Hygiene Data'!F162))="","",OFFSET('Hygiene Data'!$F$13,0,10*ROW('Hygiene Data'!F162)))</f>
        <v/>
      </c>
      <c r="DX168" s="271" t="str">
        <f ca="true">+IF(OFFSET('Hygiene Data'!$G$11,0,10*ROW('Hygiene Data'!G162))="","",OFFSET('Hygiene Data'!$G$11,0,10*ROW('Hygiene Data'!G162)))</f>
        <v/>
      </c>
      <c r="DY168" s="271" t="str">
        <f ca="true">+IF(OFFSET('Hygiene Data'!$G$12,0,10*ROW('Hygiene Data'!G162))="","",OFFSET('Hygiene Data'!$G$12,0,10*ROW('Hygiene Data'!G162)))</f>
        <v/>
      </c>
      <c r="DZ168" s="271" t="str">
        <f ca="true">+IF(OFFSET('Hygiene Data'!$G$13,0,10*ROW('Hygiene Data'!G162))="","",OFFSET('Hygiene Data'!$G$13,0,10*ROW('Hygiene Data'!G162)))</f>
        <v/>
      </c>
      <c r="EA168" s="271" t="str">
        <f ca="true">+IF(OFFSET('Hygiene Data'!$H$11,0,10*ROW('Hygiene Data'!H162))="","",OFFSET('Hygiene Data'!$H$11,0,10*ROW('Hygiene Data'!H162)))</f>
        <v/>
      </c>
      <c r="EB168" s="271" t="str">
        <f ca="true">+IF(OFFSET('Hygiene Data'!$H$12,0,10*ROW('Hygiene Data'!H162))="","",OFFSET('Hygiene Data'!$H$12,0,10*ROW('Hygiene Data'!H162)))</f>
        <v/>
      </c>
      <c r="EC168" s="271" t="str">
        <f ca="true">+IF(OFFSET('Hygiene Data'!$H$13,0,10*ROW('Hygiene Data'!H162))="","",OFFSET('Hygiene Data'!$H$13,0,10*ROW('Hygiene Data'!H162)))</f>
        <v/>
      </c>
      <c r="ED168" s="271" t="str">
        <f ca="true">+IF(OFFSET('Hygiene Data'!$I$11,0,10*ROW('Hygiene Data'!I162))="","",OFFSET('Hygiene Data'!$I$11,0,10*ROW('Hygiene Data'!I162)))</f>
        <v/>
      </c>
      <c r="EE168" s="271" t="str">
        <f ca="true">+IF(OFFSET('Hygiene Data'!$I$12,0,10*ROW('Hygiene Data'!I162))="","",OFFSET('Hygiene Data'!$I$12,0,10*ROW('Hygiene Data'!I162)))</f>
        <v/>
      </c>
      <c r="EF168" s="271" t="str">
        <f ca="true">+IF(OFFSET('Hygiene Data'!$I$13,0,10*ROW('Hygiene Data'!I162))="","",OFFSET('Hygiene Data'!$I$13,0,10*ROW('Hygiene Data'!I162)))</f>
        <v/>
      </c>
    </row>
    <row xmlns:x14ac="http://schemas.microsoft.com/office/spreadsheetml/2009/9/ac" r="169" x14ac:dyDescent="0.2">
      <c r="A169" s="35" t="str">
        <f ca="true">+IF(OFFSET('Water Data'!$B$2,0,10*ROW('Water Data'!E163))="","",OFFSET('Water Data'!$B$2,0,10*ROW('Water Data'!E163)))</f>
        <v/>
      </c>
      <c r="B169" s="35" t="str">
        <f ca="true">+IF(OFFSET('Water Data'!$C$2,0,10*ROW('Water Data'!F163))="","",OFFSET('Water Data'!$C$2,0,10*ROW('Water Data'!F163)))</f>
        <v/>
      </c>
      <c r="C169" s="327" t="str">
        <f t="shared" ca="true" si="2"/>
        <v/>
      </c>
      <c r="D169" s="91"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1"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1"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1"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1"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1"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1"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1"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1"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1"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1"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1"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1"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1"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1"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1"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1"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1"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2"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2"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2"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2"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2"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2"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2"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2"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2"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2"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2"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2"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2"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2"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2"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2"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2"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2"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2"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2"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2"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2"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2"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2"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2"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2"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2"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2"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2"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2"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3"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3"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3"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3"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3"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3"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3"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3"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3"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3"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3"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3"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3"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3"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3"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3"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3"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3"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1"/>
      <c r="BS169" s="271" t="str">
        <f ca="true">+IF(OFFSET('Water Data'!$D$27,0,10*ROW('Water Data'!D163))="","",OFFSET('Water Data'!$D$27,0,10*ROW('Water Data'!D163)))</f>
        <v/>
      </c>
      <c r="BT169" s="271" t="str">
        <f ca="true">+IF(OFFSET('Water Data'!$D$28,0,10*ROW('Water Data'!D163))="","",OFFSET('Water Data'!$D$28,0,10*ROW('Water Data'!D163)))</f>
        <v/>
      </c>
      <c r="BU169" s="271" t="str">
        <f ca="true">+IF(OFFSET('Water Data'!$D$29,0,10*ROW('Water Data'!D163))="","",OFFSET('Water Data'!$D$29,0,10*ROW('Water Data'!D163)))</f>
        <v/>
      </c>
      <c r="BV169" s="271" t="str">
        <f ca="true">+IF(OFFSET('Water Data'!$E$27,0,10*ROW('Water Data'!E163))="","",OFFSET('Water Data'!$E$27,0,10*ROW('Water Data'!E163)))</f>
        <v/>
      </c>
      <c r="BW169" s="271" t="str">
        <f ca="true">+IF(OFFSET('Water Data'!$E$28,0,10*ROW('Water Data'!E163))="","",OFFSET('Water Data'!$E$28,0,10*ROW('Water Data'!E163)))</f>
        <v/>
      </c>
      <c r="BX169" s="271" t="str">
        <f ca="true">+IF(OFFSET('Water Data'!$E$29,0,10*ROW('Water Data'!E163))="","",OFFSET('Water Data'!$E$29,0,10*ROW('Water Data'!E163)))</f>
        <v/>
      </c>
      <c r="BY169" s="271" t="str">
        <f ca="true">+IF(OFFSET('Water Data'!$F$27,0,10*ROW('Water Data'!F163))="","",OFFSET('Water Data'!$F$27,0,10*ROW('Water Data'!F163)))</f>
        <v/>
      </c>
      <c r="BZ169" s="271" t="str">
        <f ca="true">+IF(OFFSET('Water Data'!$F$28,0,10*ROW('Water Data'!F163))="","",OFFSET('Water Data'!$F$28,0,10*ROW('Water Data'!F163)))</f>
        <v/>
      </c>
      <c r="CA169" s="271" t="str">
        <f ca="true">+IF(OFFSET('Water Data'!$F$29,0,10*ROW('Water Data'!F163))="","",OFFSET('Water Data'!$F$29,0,10*ROW('Water Data'!F163)))</f>
        <v/>
      </c>
      <c r="CB169" s="271" t="str">
        <f ca="true">+IF(OFFSET('Water Data'!$G$27,0,10*ROW('Water Data'!G163))="","",OFFSET('Water Data'!$G$27,0,10*ROW('Water Data'!G163)))</f>
        <v/>
      </c>
      <c r="CC169" s="271" t="str">
        <f ca="true">+IF(OFFSET('Water Data'!$G$28,0,10*ROW('Water Data'!G163))="","",OFFSET('Water Data'!$G$28,0,10*ROW('Water Data'!G163)))</f>
        <v/>
      </c>
      <c r="CD169" s="271" t="str">
        <f ca="true">+IF(OFFSET('Water Data'!$G$29,0,10*ROW('Water Data'!G163))="","",OFFSET('Water Data'!$G$29,0,10*ROW('Water Data'!G163)))</f>
        <v/>
      </c>
      <c r="CE169" s="271" t="str">
        <f ca="true">+IF(OFFSET('Water Data'!$H$27,0,10*ROW('Water Data'!H163))="","",OFFSET('Water Data'!$H$27,0,10*ROW('Water Data'!H163)))</f>
        <v/>
      </c>
      <c r="CF169" s="271" t="str">
        <f ca="true">+IF(OFFSET('Water Data'!$H$28,0,10*ROW('Water Data'!H163))="","",OFFSET('Water Data'!$H$28,0,10*ROW('Water Data'!H163)))</f>
        <v/>
      </c>
      <c r="CG169" s="271" t="str">
        <f ca="true">+IF(OFFSET('Water Data'!$H$29,0,10*ROW('Water Data'!H163))="","",OFFSET('Water Data'!$H$29,0,10*ROW('Water Data'!H163)))</f>
        <v/>
      </c>
      <c r="CH169" s="271" t="str">
        <f ca="true">+IF(OFFSET('Water Data'!$I$27,0,10*ROW('Water Data'!I163))="","",OFFSET('Water Data'!$I$27,0,10*ROW('Water Data'!I163)))</f>
        <v/>
      </c>
      <c r="CI169" s="271" t="str">
        <f ca="true">+IF(OFFSET('Water Data'!$I$28,0,10*ROW('Water Data'!I163))="","",OFFSET('Water Data'!$I$28,0,10*ROW('Water Data'!I163)))</f>
        <v/>
      </c>
      <c r="CJ169" s="271" t="str">
        <f ca="true">+IF(OFFSET('Water Data'!$I$29,0,10*ROW('Water Data'!I163))="","",OFFSET('Water Data'!$I$29,0,10*ROW('Water Data'!I163)))</f>
        <v/>
      </c>
      <c r="CK169" s="271" t="str">
        <f ca="true">+IF(OFFSET('Sanitation Data'!$D$28,0,10*ROW('Sanitation Data'!D163))="","",OFFSET('Sanitation Data'!$D$28,0,10*ROW('Sanitation Data'!D163)))</f>
        <v/>
      </c>
      <c r="CL169" s="271" t="str">
        <f ca="true">+IF(OFFSET('Sanitation Data'!$D$29,0,10*ROW('Sanitation Data'!D163))="","",OFFSET('Sanitation Data'!$D$29,0,10*ROW('Sanitation Data'!D163)))</f>
        <v/>
      </c>
      <c r="CM169" s="271" t="str">
        <f ca="true">+IF(OFFSET('Sanitation Data'!$D$30,0,10*ROW('Sanitation Data'!D163))="","",OFFSET('Sanitation Data'!$D$30,0,10*ROW('Sanitation Data'!D163)))</f>
        <v/>
      </c>
      <c r="CN169" s="271" t="str">
        <f ca="true">+IF(OFFSET('Sanitation Data'!$D$31,0,10*ROW('Sanitation Data'!D163))="","",OFFSET('Sanitation Data'!$D$31,0,10*ROW('Sanitation Data'!D163)))</f>
        <v/>
      </c>
      <c r="CO169" s="271" t="str">
        <f ca="true">+IF(OFFSET('Sanitation Data'!$D$32,0,10*ROW('Sanitation Data'!D163))="","",OFFSET('Sanitation Data'!$D$32,0,10*ROW('Sanitation Data'!D163)))</f>
        <v/>
      </c>
      <c r="CP169" s="271" t="str">
        <f ca="true">+IF(OFFSET('Sanitation Data'!$E$28,0,10*ROW('Sanitation Data'!E163))="","",OFFSET('Sanitation Data'!$E$28,0,10*ROW('Sanitation Data'!E163)))</f>
        <v/>
      </c>
      <c r="CQ169" s="271" t="str">
        <f ca="true">+IF(OFFSET('Sanitation Data'!$E$29,0,10*ROW('Sanitation Data'!E163))="","",OFFSET('Sanitation Data'!$E$29,0,10*ROW('Sanitation Data'!E163)))</f>
        <v/>
      </c>
      <c r="CR169" s="271" t="str">
        <f ca="true">+IF(OFFSET('Sanitation Data'!$E$30,0,10*ROW('Sanitation Data'!E163))="","",OFFSET('Sanitation Data'!$E$30,0,10*ROW('Sanitation Data'!E163)))</f>
        <v/>
      </c>
      <c r="CS169" s="271" t="str">
        <f ca="true">+IF(OFFSET('Sanitation Data'!$E$31,0,10*ROW('Sanitation Data'!E163))="","",OFFSET('Sanitation Data'!$E$31,0,10*ROW('Sanitation Data'!E163)))</f>
        <v/>
      </c>
      <c r="CT169" s="271" t="str">
        <f ca="true">+IF(OFFSET('Sanitation Data'!$E$32,0,10*ROW('Sanitation Data'!E163))="","",OFFSET('Sanitation Data'!$E$32,0,10*ROW('Sanitation Data'!E163)))</f>
        <v/>
      </c>
      <c r="CU169" s="271" t="str">
        <f ca="true">+IF(OFFSET('Sanitation Data'!$F$28,0,10*ROW('Sanitation Data'!F163))="","",OFFSET('Sanitation Data'!$F$28,0,10*ROW('Sanitation Data'!F163)))</f>
        <v/>
      </c>
      <c r="CV169" s="271" t="str">
        <f ca="true">+IF(OFFSET('Sanitation Data'!$F$29,0,10*ROW('Sanitation Data'!F163))="","",OFFSET('Sanitation Data'!$F$29,0,10*ROW('Sanitation Data'!F163)))</f>
        <v/>
      </c>
      <c r="CW169" s="271" t="str">
        <f ca="true">+IF(OFFSET('Sanitation Data'!$F$30,0,10*ROW('Sanitation Data'!F163))="","",OFFSET('Sanitation Data'!$F$30,0,10*ROW('Sanitation Data'!F163)))</f>
        <v/>
      </c>
      <c r="CX169" s="271" t="str">
        <f ca="true">+IF(OFFSET('Sanitation Data'!$F$31,0,10*ROW('Sanitation Data'!F163))="","",OFFSET('Sanitation Data'!$F$31,0,10*ROW('Sanitation Data'!F163)))</f>
        <v/>
      </c>
      <c r="CY169" s="271" t="str">
        <f ca="true">+IF(OFFSET('Sanitation Data'!$F$32,0,10*ROW('Sanitation Data'!F163))="","",OFFSET('Sanitation Data'!$F$32,0,10*ROW('Sanitation Data'!F163)))</f>
        <v/>
      </c>
      <c r="CZ169" s="271" t="str">
        <f ca="true">+IF(OFFSET('Sanitation Data'!$G$28,0,10*ROW('Sanitation Data'!G163))="","",OFFSET('Sanitation Data'!$G$28,0,10*ROW('Sanitation Data'!G163)))</f>
        <v/>
      </c>
      <c r="DA169" s="271" t="str">
        <f ca="true">+IF(OFFSET('Sanitation Data'!$G$29,0,10*ROW('Sanitation Data'!G163))="","",OFFSET('Sanitation Data'!$G$29,0,10*ROW('Sanitation Data'!G163)))</f>
        <v/>
      </c>
      <c r="DB169" s="271" t="str">
        <f ca="true">+IF(OFFSET('Sanitation Data'!$G$30,0,10*ROW('Sanitation Data'!G163))="","",OFFSET('Sanitation Data'!$G$30,0,10*ROW('Sanitation Data'!G163)))</f>
        <v/>
      </c>
      <c r="DC169" s="271" t="str">
        <f ca="true">+IF(OFFSET('Sanitation Data'!$G$31,0,10*ROW('Sanitation Data'!G163))="","",OFFSET('Sanitation Data'!$G$31,0,10*ROW('Sanitation Data'!G163)))</f>
        <v/>
      </c>
      <c r="DD169" s="271" t="str">
        <f ca="true">+IF(OFFSET('Sanitation Data'!$G$32,0,10*ROW('Sanitation Data'!G163))="","",OFFSET('Sanitation Data'!$G$32,0,10*ROW('Sanitation Data'!G163)))</f>
        <v/>
      </c>
      <c r="DE169" s="271" t="str">
        <f ca="true">+IF(OFFSET('Sanitation Data'!$H$28,0,10*ROW('Sanitation Data'!H163))="","",OFFSET('Sanitation Data'!$H$28,0,10*ROW('Sanitation Data'!H163)))</f>
        <v/>
      </c>
      <c r="DF169" s="271" t="str">
        <f ca="true">+IF(OFFSET('Sanitation Data'!$H$29,0,10*ROW('Sanitation Data'!H163))="","",OFFSET('Sanitation Data'!$H$29,0,10*ROW('Sanitation Data'!H163)))</f>
        <v/>
      </c>
      <c r="DG169" s="271" t="str">
        <f ca="true">+IF(OFFSET('Sanitation Data'!$H$30,0,10*ROW('Sanitation Data'!H163))="","",OFFSET('Sanitation Data'!$H$30,0,10*ROW('Sanitation Data'!H163)))</f>
        <v/>
      </c>
      <c r="DH169" s="271" t="str">
        <f ca="true">+IF(OFFSET('Sanitation Data'!$H$31,0,10*ROW('Sanitation Data'!H163))="","",OFFSET('Sanitation Data'!$H$31,0,10*ROW('Sanitation Data'!H163)))</f>
        <v/>
      </c>
      <c r="DI169" s="271" t="str">
        <f ca="true">+IF(OFFSET('Sanitation Data'!$H$32,0,10*ROW('Sanitation Data'!H163))="","",OFFSET('Sanitation Data'!$H$32,0,10*ROW('Sanitation Data'!H163)))</f>
        <v/>
      </c>
      <c r="DJ169" s="271" t="str">
        <f ca="true">+IF(OFFSET('Sanitation Data'!$I$28,0,10*ROW('Sanitation Data'!I163))="","",OFFSET('Sanitation Data'!$I$28,0,10*ROW('Sanitation Data'!I163)))</f>
        <v/>
      </c>
      <c r="DK169" s="271" t="str">
        <f ca="true">+IF(OFFSET('Sanitation Data'!$I$29,0,10*ROW('Sanitation Data'!I163))="","",OFFSET('Sanitation Data'!$I$29,0,10*ROW('Sanitation Data'!I163)))</f>
        <v/>
      </c>
      <c r="DL169" s="271" t="str">
        <f ca="true">+IF(OFFSET('Sanitation Data'!$I$30,0,10*ROW('Sanitation Data'!I163))="","",OFFSET('Sanitation Data'!$I$30,0,10*ROW('Sanitation Data'!I163)))</f>
        <v/>
      </c>
      <c r="DM169" s="271" t="str">
        <f ca="true">+IF(OFFSET('Sanitation Data'!$I$31,0,10*ROW('Sanitation Data'!I163))="","",OFFSET('Sanitation Data'!$I$31,0,10*ROW('Sanitation Data'!I163)))</f>
        <v/>
      </c>
      <c r="DN169" s="271" t="str">
        <f ca="true">+IF(OFFSET('Sanitation Data'!$I$32,0,10*ROW('Sanitation Data'!I163))="","",OFFSET('Sanitation Data'!$I$32,0,10*ROW('Sanitation Data'!I163)))</f>
        <v/>
      </c>
      <c r="DO169" s="271" t="str">
        <f ca="true">+IF(OFFSET('Hygiene Data'!$D$11,0,10*ROW('Hygiene Data'!D163))="","",OFFSET('Hygiene Data'!$D$11,0,10*ROW('Hygiene Data'!D163)))</f>
        <v/>
      </c>
      <c r="DP169" s="271" t="str">
        <f ca="true">+IF(OFFSET('Hygiene Data'!$D$12,0,10*ROW('Hygiene Data'!D163))="","",OFFSET('Hygiene Data'!$D$12,0,10*ROW('Hygiene Data'!D163)))</f>
        <v/>
      </c>
      <c r="DQ169" s="271" t="str">
        <f ca="true">+IF(OFFSET('Hygiene Data'!$D$13,0,10*ROW('Hygiene Data'!D163))="","",OFFSET('Hygiene Data'!$D$13,0,10*ROW('Hygiene Data'!D163)))</f>
        <v/>
      </c>
      <c r="DR169" s="271" t="str">
        <f ca="true">+IF(OFFSET('Hygiene Data'!$E$11,0,10*ROW('Hygiene Data'!E163))="","",OFFSET('Hygiene Data'!$E$11,0,10*ROW('Hygiene Data'!E163)))</f>
        <v/>
      </c>
      <c r="DS169" s="271" t="str">
        <f ca="true">+IF(OFFSET('Hygiene Data'!$E$12,0,10*ROW('Hygiene Data'!E163))="","",OFFSET('Hygiene Data'!$E$12,0,10*ROW('Hygiene Data'!E163)))</f>
        <v/>
      </c>
      <c r="DT169" s="271" t="str">
        <f ca="true">+IF(OFFSET('Hygiene Data'!$E$13,0,10*ROW('Hygiene Data'!E163))="","",OFFSET('Hygiene Data'!$E$13,0,10*ROW('Hygiene Data'!E163)))</f>
        <v/>
      </c>
      <c r="DU169" s="271" t="str">
        <f ca="true">+IF(OFFSET('Hygiene Data'!$F$11,0,10*ROW('Hygiene Data'!F163))="","",OFFSET('Hygiene Data'!$F$11,0,10*ROW('Hygiene Data'!F163)))</f>
        <v/>
      </c>
      <c r="DV169" s="271" t="str">
        <f ca="true">+IF(OFFSET('Hygiene Data'!$F$12,0,10*ROW('Hygiene Data'!F163))="","",OFFSET('Hygiene Data'!$F$12,0,10*ROW('Hygiene Data'!F163)))</f>
        <v/>
      </c>
      <c r="DW169" s="271" t="str">
        <f ca="true">+IF(OFFSET('Hygiene Data'!$F$13,0,10*ROW('Hygiene Data'!F163))="","",OFFSET('Hygiene Data'!$F$13,0,10*ROW('Hygiene Data'!F163)))</f>
        <v/>
      </c>
      <c r="DX169" s="271" t="str">
        <f ca="true">+IF(OFFSET('Hygiene Data'!$G$11,0,10*ROW('Hygiene Data'!G163))="","",OFFSET('Hygiene Data'!$G$11,0,10*ROW('Hygiene Data'!G163)))</f>
        <v/>
      </c>
      <c r="DY169" s="271" t="str">
        <f ca="true">+IF(OFFSET('Hygiene Data'!$G$12,0,10*ROW('Hygiene Data'!G163))="","",OFFSET('Hygiene Data'!$G$12,0,10*ROW('Hygiene Data'!G163)))</f>
        <v/>
      </c>
      <c r="DZ169" s="271" t="str">
        <f ca="true">+IF(OFFSET('Hygiene Data'!$G$13,0,10*ROW('Hygiene Data'!G163))="","",OFFSET('Hygiene Data'!$G$13,0,10*ROW('Hygiene Data'!G163)))</f>
        <v/>
      </c>
      <c r="EA169" s="271" t="str">
        <f ca="true">+IF(OFFSET('Hygiene Data'!$H$11,0,10*ROW('Hygiene Data'!H163))="","",OFFSET('Hygiene Data'!$H$11,0,10*ROW('Hygiene Data'!H163)))</f>
        <v/>
      </c>
      <c r="EB169" s="271" t="str">
        <f ca="true">+IF(OFFSET('Hygiene Data'!$H$12,0,10*ROW('Hygiene Data'!H163))="","",OFFSET('Hygiene Data'!$H$12,0,10*ROW('Hygiene Data'!H163)))</f>
        <v/>
      </c>
      <c r="EC169" s="271" t="str">
        <f ca="true">+IF(OFFSET('Hygiene Data'!$H$13,0,10*ROW('Hygiene Data'!H163))="","",OFFSET('Hygiene Data'!$H$13,0,10*ROW('Hygiene Data'!H163)))</f>
        <v/>
      </c>
      <c r="ED169" s="271" t="str">
        <f ca="true">+IF(OFFSET('Hygiene Data'!$I$11,0,10*ROW('Hygiene Data'!I163))="","",OFFSET('Hygiene Data'!$I$11,0,10*ROW('Hygiene Data'!I163)))</f>
        <v/>
      </c>
      <c r="EE169" s="271" t="str">
        <f ca="true">+IF(OFFSET('Hygiene Data'!$I$12,0,10*ROW('Hygiene Data'!I163))="","",OFFSET('Hygiene Data'!$I$12,0,10*ROW('Hygiene Data'!I163)))</f>
        <v/>
      </c>
      <c r="EF169" s="271" t="str">
        <f ca="true">+IF(OFFSET('Hygiene Data'!$I$13,0,10*ROW('Hygiene Data'!I163))="","",OFFSET('Hygiene Data'!$I$13,0,10*ROW('Hygiene Data'!I163)))</f>
        <v/>
      </c>
    </row>
    <row xmlns:x14ac="http://schemas.microsoft.com/office/spreadsheetml/2009/9/ac" r="170" x14ac:dyDescent="0.2">
      <c r="A170" s="35" t="str">
        <f ca="true">+IF(OFFSET('Water Data'!$B$2,0,10*ROW('Water Data'!E164))="","",OFFSET('Water Data'!$B$2,0,10*ROW('Water Data'!E164)))</f>
        <v/>
      </c>
      <c r="B170" s="35" t="str">
        <f ca="true">+IF(OFFSET('Water Data'!$C$2,0,10*ROW('Water Data'!F164))="","",OFFSET('Water Data'!$C$2,0,10*ROW('Water Data'!F164)))</f>
        <v/>
      </c>
      <c r="C170" s="327" t="str">
        <f t="shared" ca="true" si="2"/>
        <v/>
      </c>
      <c r="D170" s="91"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1"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1"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1"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1"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1"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1"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1"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1"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1"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1"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1"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1"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1"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1"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1"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1"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1"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2"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2"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2"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2"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2"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2"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2"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2"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2"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2"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2"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2"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2"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2"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2"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2"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2"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2"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2"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2"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2"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2"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2"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2"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2"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2"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2"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2"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2"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2"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3"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3"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3"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3"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3"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3"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3"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3"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3"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3"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3"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3"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3"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3"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3"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3"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3"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3"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1"/>
      <c r="BS170" s="271" t="str">
        <f ca="true">+IF(OFFSET('Water Data'!$D$27,0,10*ROW('Water Data'!D164))="","",OFFSET('Water Data'!$D$27,0,10*ROW('Water Data'!D164)))</f>
        <v/>
      </c>
      <c r="BT170" s="271" t="str">
        <f ca="true">+IF(OFFSET('Water Data'!$D$28,0,10*ROW('Water Data'!D164))="","",OFFSET('Water Data'!$D$28,0,10*ROW('Water Data'!D164)))</f>
        <v/>
      </c>
      <c r="BU170" s="271" t="str">
        <f ca="true">+IF(OFFSET('Water Data'!$D$29,0,10*ROW('Water Data'!D164))="","",OFFSET('Water Data'!$D$29,0,10*ROW('Water Data'!D164)))</f>
        <v/>
      </c>
      <c r="BV170" s="271" t="str">
        <f ca="true">+IF(OFFSET('Water Data'!$E$27,0,10*ROW('Water Data'!E164))="","",OFFSET('Water Data'!$E$27,0,10*ROW('Water Data'!E164)))</f>
        <v/>
      </c>
      <c r="BW170" s="271" t="str">
        <f ca="true">+IF(OFFSET('Water Data'!$E$28,0,10*ROW('Water Data'!E164))="","",OFFSET('Water Data'!$E$28,0,10*ROW('Water Data'!E164)))</f>
        <v/>
      </c>
      <c r="BX170" s="271" t="str">
        <f ca="true">+IF(OFFSET('Water Data'!$E$29,0,10*ROW('Water Data'!E164))="","",OFFSET('Water Data'!$E$29,0,10*ROW('Water Data'!E164)))</f>
        <v/>
      </c>
      <c r="BY170" s="271" t="str">
        <f ca="true">+IF(OFFSET('Water Data'!$F$27,0,10*ROW('Water Data'!F164))="","",OFFSET('Water Data'!$F$27,0,10*ROW('Water Data'!F164)))</f>
        <v/>
      </c>
      <c r="BZ170" s="271" t="str">
        <f ca="true">+IF(OFFSET('Water Data'!$F$28,0,10*ROW('Water Data'!F164))="","",OFFSET('Water Data'!$F$28,0,10*ROW('Water Data'!F164)))</f>
        <v/>
      </c>
      <c r="CA170" s="271" t="str">
        <f ca="true">+IF(OFFSET('Water Data'!$F$29,0,10*ROW('Water Data'!F164))="","",OFFSET('Water Data'!$F$29,0,10*ROW('Water Data'!F164)))</f>
        <v/>
      </c>
      <c r="CB170" s="271" t="str">
        <f ca="true">+IF(OFFSET('Water Data'!$G$27,0,10*ROW('Water Data'!G164))="","",OFFSET('Water Data'!$G$27,0,10*ROW('Water Data'!G164)))</f>
        <v/>
      </c>
      <c r="CC170" s="271" t="str">
        <f ca="true">+IF(OFFSET('Water Data'!$G$28,0,10*ROW('Water Data'!G164))="","",OFFSET('Water Data'!$G$28,0,10*ROW('Water Data'!G164)))</f>
        <v/>
      </c>
      <c r="CD170" s="271" t="str">
        <f ca="true">+IF(OFFSET('Water Data'!$G$29,0,10*ROW('Water Data'!G164))="","",OFFSET('Water Data'!$G$29,0,10*ROW('Water Data'!G164)))</f>
        <v/>
      </c>
      <c r="CE170" s="271" t="str">
        <f ca="true">+IF(OFFSET('Water Data'!$H$27,0,10*ROW('Water Data'!H164))="","",OFFSET('Water Data'!$H$27,0,10*ROW('Water Data'!H164)))</f>
        <v/>
      </c>
      <c r="CF170" s="271" t="str">
        <f ca="true">+IF(OFFSET('Water Data'!$H$28,0,10*ROW('Water Data'!H164))="","",OFFSET('Water Data'!$H$28,0,10*ROW('Water Data'!H164)))</f>
        <v/>
      </c>
      <c r="CG170" s="271" t="str">
        <f ca="true">+IF(OFFSET('Water Data'!$H$29,0,10*ROW('Water Data'!H164))="","",OFFSET('Water Data'!$H$29,0,10*ROW('Water Data'!H164)))</f>
        <v/>
      </c>
      <c r="CH170" s="271" t="str">
        <f ca="true">+IF(OFFSET('Water Data'!$I$27,0,10*ROW('Water Data'!I164))="","",OFFSET('Water Data'!$I$27,0,10*ROW('Water Data'!I164)))</f>
        <v/>
      </c>
      <c r="CI170" s="271" t="str">
        <f ca="true">+IF(OFFSET('Water Data'!$I$28,0,10*ROW('Water Data'!I164))="","",OFFSET('Water Data'!$I$28,0,10*ROW('Water Data'!I164)))</f>
        <v/>
      </c>
      <c r="CJ170" s="271" t="str">
        <f ca="true">+IF(OFFSET('Water Data'!$I$29,0,10*ROW('Water Data'!I164))="","",OFFSET('Water Data'!$I$29,0,10*ROW('Water Data'!I164)))</f>
        <v/>
      </c>
      <c r="CK170" s="271" t="str">
        <f ca="true">+IF(OFFSET('Sanitation Data'!$D$28,0,10*ROW('Sanitation Data'!D164))="","",OFFSET('Sanitation Data'!$D$28,0,10*ROW('Sanitation Data'!D164)))</f>
        <v/>
      </c>
      <c r="CL170" s="271" t="str">
        <f ca="true">+IF(OFFSET('Sanitation Data'!$D$29,0,10*ROW('Sanitation Data'!D164))="","",OFFSET('Sanitation Data'!$D$29,0,10*ROW('Sanitation Data'!D164)))</f>
        <v/>
      </c>
      <c r="CM170" s="271" t="str">
        <f ca="true">+IF(OFFSET('Sanitation Data'!$D$30,0,10*ROW('Sanitation Data'!D164))="","",OFFSET('Sanitation Data'!$D$30,0,10*ROW('Sanitation Data'!D164)))</f>
        <v/>
      </c>
      <c r="CN170" s="271" t="str">
        <f ca="true">+IF(OFFSET('Sanitation Data'!$D$31,0,10*ROW('Sanitation Data'!D164))="","",OFFSET('Sanitation Data'!$D$31,0,10*ROW('Sanitation Data'!D164)))</f>
        <v/>
      </c>
      <c r="CO170" s="271" t="str">
        <f ca="true">+IF(OFFSET('Sanitation Data'!$D$32,0,10*ROW('Sanitation Data'!D164))="","",OFFSET('Sanitation Data'!$D$32,0,10*ROW('Sanitation Data'!D164)))</f>
        <v/>
      </c>
      <c r="CP170" s="271" t="str">
        <f ca="true">+IF(OFFSET('Sanitation Data'!$E$28,0,10*ROW('Sanitation Data'!E164))="","",OFFSET('Sanitation Data'!$E$28,0,10*ROW('Sanitation Data'!E164)))</f>
        <v/>
      </c>
      <c r="CQ170" s="271" t="str">
        <f ca="true">+IF(OFFSET('Sanitation Data'!$E$29,0,10*ROW('Sanitation Data'!E164))="","",OFFSET('Sanitation Data'!$E$29,0,10*ROW('Sanitation Data'!E164)))</f>
        <v/>
      </c>
      <c r="CR170" s="271" t="str">
        <f ca="true">+IF(OFFSET('Sanitation Data'!$E$30,0,10*ROW('Sanitation Data'!E164))="","",OFFSET('Sanitation Data'!$E$30,0,10*ROW('Sanitation Data'!E164)))</f>
        <v/>
      </c>
      <c r="CS170" s="271" t="str">
        <f ca="true">+IF(OFFSET('Sanitation Data'!$E$31,0,10*ROW('Sanitation Data'!E164))="","",OFFSET('Sanitation Data'!$E$31,0,10*ROW('Sanitation Data'!E164)))</f>
        <v/>
      </c>
      <c r="CT170" s="271" t="str">
        <f ca="true">+IF(OFFSET('Sanitation Data'!$E$32,0,10*ROW('Sanitation Data'!E164))="","",OFFSET('Sanitation Data'!$E$32,0,10*ROW('Sanitation Data'!E164)))</f>
        <v/>
      </c>
      <c r="CU170" s="271" t="str">
        <f ca="true">+IF(OFFSET('Sanitation Data'!$F$28,0,10*ROW('Sanitation Data'!F164))="","",OFFSET('Sanitation Data'!$F$28,0,10*ROW('Sanitation Data'!F164)))</f>
        <v/>
      </c>
      <c r="CV170" s="271" t="str">
        <f ca="true">+IF(OFFSET('Sanitation Data'!$F$29,0,10*ROW('Sanitation Data'!F164))="","",OFFSET('Sanitation Data'!$F$29,0,10*ROW('Sanitation Data'!F164)))</f>
        <v/>
      </c>
      <c r="CW170" s="271" t="str">
        <f ca="true">+IF(OFFSET('Sanitation Data'!$F$30,0,10*ROW('Sanitation Data'!F164))="","",OFFSET('Sanitation Data'!$F$30,0,10*ROW('Sanitation Data'!F164)))</f>
        <v/>
      </c>
      <c r="CX170" s="271" t="str">
        <f ca="true">+IF(OFFSET('Sanitation Data'!$F$31,0,10*ROW('Sanitation Data'!F164))="","",OFFSET('Sanitation Data'!$F$31,0,10*ROW('Sanitation Data'!F164)))</f>
        <v/>
      </c>
      <c r="CY170" s="271" t="str">
        <f ca="true">+IF(OFFSET('Sanitation Data'!$F$32,0,10*ROW('Sanitation Data'!F164))="","",OFFSET('Sanitation Data'!$F$32,0,10*ROW('Sanitation Data'!F164)))</f>
        <v/>
      </c>
      <c r="CZ170" s="271" t="str">
        <f ca="true">+IF(OFFSET('Sanitation Data'!$G$28,0,10*ROW('Sanitation Data'!G164))="","",OFFSET('Sanitation Data'!$G$28,0,10*ROW('Sanitation Data'!G164)))</f>
        <v/>
      </c>
      <c r="DA170" s="271" t="str">
        <f ca="true">+IF(OFFSET('Sanitation Data'!$G$29,0,10*ROW('Sanitation Data'!G164))="","",OFFSET('Sanitation Data'!$G$29,0,10*ROW('Sanitation Data'!G164)))</f>
        <v/>
      </c>
      <c r="DB170" s="271" t="str">
        <f ca="true">+IF(OFFSET('Sanitation Data'!$G$30,0,10*ROW('Sanitation Data'!G164))="","",OFFSET('Sanitation Data'!$G$30,0,10*ROW('Sanitation Data'!G164)))</f>
        <v/>
      </c>
      <c r="DC170" s="271" t="str">
        <f ca="true">+IF(OFFSET('Sanitation Data'!$G$31,0,10*ROW('Sanitation Data'!G164))="","",OFFSET('Sanitation Data'!$G$31,0,10*ROW('Sanitation Data'!G164)))</f>
        <v/>
      </c>
      <c r="DD170" s="271" t="str">
        <f ca="true">+IF(OFFSET('Sanitation Data'!$G$32,0,10*ROW('Sanitation Data'!G164))="","",OFFSET('Sanitation Data'!$G$32,0,10*ROW('Sanitation Data'!G164)))</f>
        <v/>
      </c>
      <c r="DE170" s="271" t="str">
        <f ca="true">+IF(OFFSET('Sanitation Data'!$H$28,0,10*ROW('Sanitation Data'!H164))="","",OFFSET('Sanitation Data'!$H$28,0,10*ROW('Sanitation Data'!H164)))</f>
        <v/>
      </c>
      <c r="DF170" s="271" t="str">
        <f ca="true">+IF(OFFSET('Sanitation Data'!$H$29,0,10*ROW('Sanitation Data'!H164))="","",OFFSET('Sanitation Data'!$H$29,0,10*ROW('Sanitation Data'!H164)))</f>
        <v/>
      </c>
      <c r="DG170" s="271" t="str">
        <f ca="true">+IF(OFFSET('Sanitation Data'!$H$30,0,10*ROW('Sanitation Data'!H164))="","",OFFSET('Sanitation Data'!$H$30,0,10*ROW('Sanitation Data'!H164)))</f>
        <v/>
      </c>
      <c r="DH170" s="271" t="str">
        <f ca="true">+IF(OFFSET('Sanitation Data'!$H$31,0,10*ROW('Sanitation Data'!H164))="","",OFFSET('Sanitation Data'!$H$31,0,10*ROW('Sanitation Data'!H164)))</f>
        <v/>
      </c>
      <c r="DI170" s="271" t="str">
        <f ca="true">+IF(OFFSET('Sanitation Data'!$H$32,0,10*ROW('Sanitation Data'!H164))="","",OFFSET('Sanitation Data'!$H$32,0,10*ROW('Sanitation Data'!H164)))</f>
        <v/>
      </c>
      <c r="DJ170" s="271" t="str">
        <f ca="true">+IF(OFFSET('Sanitation Data'!$I$28,0,10*ROW('Sanitation Data'!I164))="","",OFFSET('Sanitation Data'!$I$28,0,10*ROW('Sanitation Data'!I164)))</f>
        <v/>
      </c>
      <c r="DK170" s="271" t="str">
        <f ca="true">+IF(OFFSET('Sanitation Data'!$I$29,0,10*ROW('Sanitation Data'!I164))="","",OFFSET('Sanitation Data'!$I$29,0,10*ROW('Sanitation Data'!I164)))</f>
        <v/>
      </c>
      <c r="DL170" s="271" t="str">
        <f ca="true">+IF(OFFSET('Sanitation Data'!$I$30,0,10*ROW('Sanitation Data'!I164))="","",OFFSET('Sanitation Data'!$I$30,0,10*ROW('Sanitation Data'!I164)))</f>
        <v/>
      </c>
      <c r="DM170" s="271" t="str">
        <f ca="true">+IF(OFFSET('Sanitation Data'!$I$31,0,10*ROW('Sanitation Data'!I164))="","",OFFSET('Sanitation Data'!$I$31,0,10*ROW('Sanitation Data'!I164)))</f>
        <v/>
      </c>
      <c r="DN170" s="271" t="str">
        <f ca="true">+IF(OFFSET('Sanitation Data'!$I$32,0,10*ROW('Sanitation Data'!I164))="","",OFFSET('Sanitation Data'!$I$32,0,10*ROW('Sanitation Data'!I164)))</f>
        <v/>
      </c>
      <c r="DO170" s="271" t="str">
        <f ca="true">+IF(OFFSET('Hygiene Data'!$D$11,0,10*ROW('Hygiene Data'!D164))="","",OFFSET('Hygiene Data'!$D$11,0,10*ROW('Hygiene Data'!D164)))</f>
        <v/>
      </c>
      <c r="DP170" s="271" t="str">
        <f ca="true">+IF(OFFSET('Hygiene Data'!$D$12,0,10*ROW('Hygiene Data'!D164))="","",OFFSET('Hygiene Data'!$D$12,0,10*ROW('Hygiene Data'!D164)))</f>
        <v/>
      </c>
      <c r="DQ170" s="271" t="str">
        <f ca="true">+IF(OFFSET('Hygiene Data'!$D$13,0,10*ROW('Hygiene Data'!D164))="","",OFFSET('Hygiene Data'!$D$13,0,10*ROW('Hygiene Data'!D164)))</f>
        <v/>
      </c>
      <c r="DR170" s="271" t="str">
        <f ca="true">+IF(OFFSET('Hygiene Data'!$E$11,0,10*ROW('Hygiene Data'!E164))="","",OFFSET('Hygiene Data'!$E$11,0,10*ROW('Hygiene Data'!E164)))</f>
        <v/>
      </c>
      <c r="DS170" s="271" t="str">
        <f ca="true">+IF(OFFSET('Hygiene Data'!$E$12,0,10*ROW('Hygiene Data'!E164))="","",OFFSET('Hygiene Data'!$E$12,0,10*ROW('Hygiene Data'!E164)))</f>
        <v/>
      </c>
      <c r="DT170" s="271" t="str">
        <f ca="true">+IF(OFFSET('Hygiene Data'!$E$13,0,10*ROW('Hygiene Data'!E164))="","",OFFSET('Hygiene Data'!$E$13,0,10*ROW('Hygiene Data'!E164)))</f>
        <v/>
      </c>
      <c r="DU170" s="271" t="str">
        <f ca="true">+IF(OFFSET('Hygiene Data'!$F$11,0,10*ROW('Hygiene Data'!F164))="","",OFFSET('Hygiene Data'!$F$11,0,10*ROW('Hygiene Data'!F164)))</f>
        <v/>
      </c>
      <c r="DV170" s="271" t="str">
        <f ca="true">+IF(OFFSET('Hygiene Data'!$F$12,0,10*ROW('Hygiene Data'!F164))="","",OFFSET('Hygiene Data'!$F$12,0,10*ROW('Hygiene Data'!F164)))</f>
        <v/>
      </c>
      <c r="DW170" s="271" t="str">
        <f ca="true">+IF(OFFSET('Hygiene Data'!$F$13,0,10*ROW('Hygiene Data'!F164))="","",OFFSET('Hygiene Data'!$F$13,0,10*ROW('Hygiene Data'!F164)))</f>
        <v/>
      </c>
      <c r="DX170" s="271" t="str">
        <f ca="true">+IF(OFFSET('Hygiene Data'!$G$11,0,10*ROW('Hygiene Data'!G164))="","",OFFSET('Hygiene Data'!$G$11,0,10*ROW('Hygiene Data'!G164)))</f>
        <v/>
      </c>
      <c r="DY170" s="271" t="str">
        <f ca="true">+IF(OFFSET('Hygiene Data'!$G$12,0,10*ROW('Hygiene Data'!G164))="","",OFFSET('Hygiene Data'!$G$12,0,10*ROW('Hygiene Data'!G164)))</f>
        <v/>
      </c>
      <c r="DZ170" s="271" t="str">
        <f ca="true">+IF(OFFSET('Hygiene Data'!$G$13,0,10*ROW('Hygiene Data'!G164))="","",OFFSET('Hygiene Data'!$G$13,0,10*ROW('Hygiene Data'!G164)))</f>
        <v/>
      </c>
      <c r="EA170" s="271" t="str">
        <f ca="true">+IF(OFFSET('Hygiene Data'!$H$11,0,10*ROW('Hygiene Data'!H164))="","",OFFSET('Hygiene Data'!$H$11,0,10*ROW('Hygiene Data'!H164)))</f>
        <v/>
      </c>
      <c r="EB170" s="271" t="str">
        <f ca="true">+IF(OFFSET('Hygiene Data'!$H$12,0,10*ROW('Hygiene Data'!H164))="","",OFFSET('Hygiene Data'!$H$12,0,10*ROW('Hygiene Data'!H164)))</f>
        <v/>
      </c>
      <c r="EC170" s="271" t="str">
        <f ca="true">+IF(OFFSET('Hygiene Data'!$H$13,0,10*ROW('Hygiene Data'!H164))="","",OFFSET('Hygiene Data'!$H$13,0,10*ROW('Hygiene Data'!H164)))</f>
        <v/>
      </c>
      <c r="ED170" s="271" t="str">
        <f ca="true">+IF(OFFSET('Hygiene Data'!$I$11,0,10*ROW('Hygiene Data'!I164))="","",OFFSET('Hygiene Data'!$I$11,0,10*ROW('Hygiene Data'!I164)))</f>
        <v/>
      </c>
      <c r="EE170" s="271" t="str">
        <f ca="true">+IF(OFFSET('Hygiene Data'!$I$12,0,10*ROW('Hygiene Data'!I164))="","",OFFSET('Hygiene Data'!$I$12,0,10*ROW('Hygiene Data'!I164)))</f>
        <v/>
      </c>
      <c r="EF170" s="271" t="str">
        <f ca="true">+IF(OFFSET('Hygiene Data'!$I$13,0,10*ROW('Hygiene Data'!I164))="","",OFFSET('Hygiene Data'!$I$13,0,10*ROW('Hygiene Data'!I164)))</f>
        <v/>
      </c>
    </row>
    <row xmlns:x14ac="http://schemas.microsoft.com/office/spreadsheetml/2009/9/ac" r="171" x14ac:dyDescent="0.2">
      <c r="A171" s="35" t="str">
        <f ca="true">+IF(OFFSET('Water Data'!$B$2,0,10*ROW('Water Data'!E165))="","",OFFSET('Water Data'!$B$2,0,10*ROW('Water Data'!E165)))</f>
        <v/>
      </c>
      <c r="B171" s="35" t="str">
        <f ca="true">+IF(OFFSET('Water Data'!$C$2,0,10*ROW('Water Data'!F165))="","",OFFSET('Water Data'!$C$2,0,10*ROW('Water Data'!F165)))</f>
        <v/>
      </c>
      <c r="C171" s="327" t="str">
        <f t="shared" ca="true" si="2"/>
        <v/>
      </c>
      <c r="D171" s="91"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1"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1"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1"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1"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1"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1"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1"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1"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1"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1"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1"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1"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1"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1"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1"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1"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1"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2"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2"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2"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2"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2"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2"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2"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2"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2"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2"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2"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2"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2"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2"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2"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2"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2"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2"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2"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2"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2"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2"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2"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2"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2"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2"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2"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2"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2"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2"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3"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3"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3"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3"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3"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3"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3"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3"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3"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3"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3"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3"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3"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3"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3"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3"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3"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3"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1"/>
      <c r="BS171" s="271" t="str">
        <f ca="true">+IF(OFFSET('Water Data'!$D$27,0,10*ROW('Water Data'!D165))="","",OFFSET('Water Data'!$D$27,0,10*ROW('Water Data'!D165)))</f>
        <v/>
      </c>
      <c r="BT171" s="271" t="str">
        <f ca="true">+IF(OFFSET('Water Data'!$D$28,0,10*ROW('Water Data'!D165))="","",OFFSET('Water Data'!$D$28,0,10*ROW('Water Data'!D165)))</f>
        <v/>
      </c>
      <c r="BU171" s="271" t="str">
        <f ca="true">+IF(OFFSET('Water Data'!$D$29,0,10*ROW('Water Data'!D165))="","",OFFSET('Water Data'!$D$29,0,10*ROW('Water Data'!D165)))</f>
        <v/>
      </c>
      <c r="BV171" s="271" t="str">
        <f ca="true">+IF(OFFSET('Water Data'!$E$27,0,10*ROW('Water Data'!E165))="","",OFFSET('Water Data'!$E$27,0,10*ROW('Water Data'!E165)))</f>
        <v/>
      </c>
      <c r="BW171" s="271" t="str">
        <f ca="true">+IF(OFFSET('Water Data'!$E$28,0,10*ROW('Water Data'!E165))="","",OFFSET('Water Data'!$E$28,0,10*ROW('Water Data'!E165)))</f>
        <v/>
      </c>
      <c r="BX171" s="271" t="str">
        <f ca="true">+IF(OFFSET('Water Data'!$E$29,0,10*ROW('Water Data'!E165))="","",OFFSET('Water Data'!$E$29,0,10*ROW('Water Data'!E165)))</f>
        <v/>
      </c>
      <c r="BY171" s="271" t="str">
        <f ca="true">+IF(OFFSET('Water Data'!$F$27,0,10*ROW('Water Data'!F165))="","",OFFSET('Water Data'!$F$27,0,10*ROW('Water Data'!F165)))</f>
        <v/>
      </c>
      <c r="BZ171" s="271" t="str">
        <f ca="true">+IF(OFFSET('Water Data'!$F$28,0,10*ROW('Water Data'!F165))="","",OFFSET('Water Data'!$F$28,0,10*ROW('Water Data'!F165)))</f>
        <v/>
      </c>
      <c r="CA171" s="271" t="str">
        <f ca="true">+IF(OFFSET('Water Data'!$F$29,0,10*ROW('Water Data'!F165))="","",OFFSET('Water Data'!$F$29,0,10*ROW('Water Data'!F165)))</f>
        <v/>
      </c>
      <c r="CB171" s="271" t="str">
        <f ca="true">+IF(OFFSET('Water Data'!$G$27,0,10*ROW('Water Data'!G165))="","",OFFSET('Water Data'!$G$27,0,10*ROW('Water Data'!G165)))</f>
        <v/>
      </c>
      <c r="CC171" s="271" t="str">
        <f ca="true">+IF(OFFSET('Water Data'!$G$28,0,10*ROW('Water Data'!G165))="","",OFFSET('Water Data'!$G$28,0,10*ROW('Water Data'!G165)))</f>
        <v/>
      </c>
      <c r="CD171" s="271" t="str">
        <f ca="true">+IF(OFFSET('Water Data'!$G$29,0,10*ROW('Water Data'!G165))="","",OFFSET('Water Data'!$G$29,0,10*ROW('Water Data'!G165)))</f>
        <v/>
      </c>
      <c r="CE171" s="271" t="str">
        <f ca="true">+IF(OFFSET('Water Data'!$H$27,0,10*ROW('Water Data'!H165))="","",OFFSET('Water Data'!$H$27,0,10*ROW('Water Data'!H165)))</f>
        <v/>
      </c>
      <c r="CF171" s="271" t="str">
        <f ca="true">+IF(OFFSET('Water Data'!$H$28,0,10*ROW('Water Data'!H165))="","",OFFSET('Water Data'!$H$28,0,10*ROW('Water Data'!H165)))</f>
        <v/>
      </c>
      <c r="CG171" s="271" t="str">
        <f ca="true">+IF(OFFSET('Water Data'!$H$29,0,10*ROW('Water Data'!H165))="","",OFFSET('Water Data'!$H$29,0,10*ROW('Water Data'!H165)))</f>
        <v/>
      </c>
      <c r="CH171" s="271" t="str">
        <f ca="true">+IF(OFFSET('Water Data'!$I$27,0,10*ROW('Water Data'!I165))="","",OFFSET('Water Data'!$I$27,0,10*ROW('Water Data'!I165)))</f>
        <v/>
      </c>
      <c r="CI171" s="271" t="str">
        <f ca="true">+IF(OFFSET('Water Data'!$I$28,0,10*ROW('Water Data'!I165))="","",OFFSET('Water Data'!$I$28,0,10*ROW('Water Data'!I165)))</f>
        <v/>
      </c>
      <c r="CJ171" s="271" t="str">
        <f ca="true">+IF(OFFSET('Water Data'!$I$29,0,10*ROW('Water Data'!I165))="","",OFFSET('Water Data'!$I$29,0,10*ROW('Water Data'!I165)))</f>
        <v/>
      </c>
      <c r="CK171" s="271" t="str">
        <f ca="true">+IF(OFFSET('Sanitation Data'!$D$28,0,10*ROW('Sanitation Data'!D165))="","",OFFSET('Sanitation Data'!$D$28,0,10*ROW('Sanitation Data'!D165)))</f>
        <v/>
      </c>
      <c r="CL171" s="271" t="str">
        <f ca="true">+IF(OFFSET('Sanitation Data'!$D$29,0,10*ROW('Sanitation Data'!D165))="","",OFFSET('Sanitation Data'!$D$29,0,10*ROW('Sanitation Data'!D165)))</f>
        <v/>
      </c>
      <c r="CM171" s="271" t="str">
        <f ca="true">+IF(OFFSET('Sanitation Data'!$D$30,0,10*ROW('Sanitation Data'!D165))="","",OFFSET('Sanitation Data'!$D$30,0,10*ROW('Sanitation Data'!D165)))</f>
        <v/>
      </c>
      <c r="CN171" s="271" t="str">
        <f ca="true">+IF(OFFSET('Sanitation Data'!$D$31,0,10*ROW('Sanitation Data'!D165))="","",OFFSET('Sanitation Data'!$D$31,0,10*ROW('Sanitation Data'!D165)))</f>
        <v/>
      </c>
      <c r="CO171" s="271" t="str">
        <f ca="true">+IF(OFFSET('Sanitation Data'!$D$32,0,10*ROW('Sanitation Data'!D165))="","",OFFSET('Sanitation Data'!$D$32,0,10*ROW('Sanitation Data'!D165)))</f>
        <v/>
      </c>
      <c r="CP171" s="271" t="str">
        <f ca="true">+IF(OFFSET('Sanitation Data'!$E$28,0,10*ROW('Sanitation Data'!E165))="","",OFFSET('Sanitation Data'!$E$28,0,10*ROW('Sanitation Data'!E165)))</f>
        <v/>
      </c>
      <c r="CQ171" s="271" t="str">
        <f ca="true">+IF(OFFSET('Sanitation Data'!$E$29,0,10*ROW('Sanitation Data'!E165))="","",OFFSET('Sanitation Data'!$E$29,0,10*ROW('Sanitation Data'!E165)))</f>
        <v/>
      </c>
      <c r="CR171" s="271" t="str">
        <f ca="true">+IF(OFFSET('Sanitation Data'!$E$30,0,10*ROW('Sanitation Data'!E165))="","",OFFSET('Sanitation Data'!$E$30,0,10*ROW('Sanitation Data'!E165)))</f>
        <v/>
      </c>
      <c r="CS171" s="271" t="str">
        <f ca="true">+IF(OFFSET('Sanitation Data'!$E$31,0,10*ROW('Sanitation Data'!E165))="","",OFFSET('Sanitation Data'!$E$31,0,10*ROW('Sanitation Data'!E165)))</f>
        <v/>
      </c>
      <c r="CT171" s="271" t="str">
        <f ca="true">+IF(OFFSET('Sanitation Data'!$E$32,0,10*ROW('Sanitation Data'!E165))="","",OFFSET('Sanitation Data'!$E$32,0,10*ROW('Sanitation Data'!E165)))</f>
        <v/>
      </c>
      <c r="CU171" s="271" t="str">
        <f ca="true">+IF(OFFSET('Sanitation Data'!$F$28,0,10*ROW('Sanitation Data'!F165))="","",OFFSET('Sanitation Data'!$F$28,0,10*ROW('Sanitation Data'!F165)))</f>
        <v/>
      </c>
      <c r="CV171" s="271" t="str">
        <f ca="true">+IF(OFFSET('Sanitation Data'!$F$29,0,10*ROW('Sanitation Data'!F165))="","",OFFSET('Sanitation Data'!$F$29,0,10*ROW('Sanitation Data'!F165)))</f>
        <v/>
      </c>
      <c r="CW171" s="271" t="str">
        <f ca="true">+IF(OFFSET('Sanitation Data'!$F$30,0,10*ROW('Sanitation Data'!F165))="","",OFFSET('Sanitation Data'!$F$30,0,10*ROW('Sanitation Data'!F165)))</f>
        <v/>
      </c>
      <c r="CX171" s="271" t="str">
        <f ca="true">+IF(OFFSET('Sanitation Data'!$F$31,0,10*ROW('Sanitation Data'!F165))="","",OFFSET('Sanitation Data'!$F$31,0,10*ROW('Sanitation Data'!F165)))</f>
        <v/>
      </c>
      <c r="CY171" s="271" t="str">
        <f ca="true">+IF(OFFSET('Sanitation Data'!$F$32,0,10*ROW('Sanitation Data'!F165))="","",OFFSET('Sanitation Data'!$F$32,0,10*ROW('Sanitation Data'!F165)))</f>
        <v/>
      </c>
      <c r="CZ171" s="271" t="str">
        <f ca="true">+IF(OFFSET('Sanitation Data'!$G$28,0,10*ROW('Sanitation Data'!G165))="","",OFFSET('Sanitation Data'!$G$28,0,10*ROW('Sanitation Data'!G165)))</f>
        <v/>
      </c>
      <c r="DA171" s="271" t="str">
        <f ca="true">+IF(OFFSET('Sanitation Data'!$G$29,0,10*ROW('Sanitation Data'!G165))="","",OFFSET('Sanitation Data'!$G$29,0,10*ROW('Sanitation Data'!G165)))</f>
        <v/>
      </c>
      <c r="DB171" s="271" t="str">
        <f ca="true">+IF(OFFSET('Sanitation Data'!$G$30,0,10*ROW('Sanitation Data'!G165))="","",OFFSET('Sanitation Data'!$G$30,0,10*ROW('Sanitation Data'!G165)))</f>
        <v/>
      </c>
      <c r="DC171" s="271" t="str">
        <f ca="true">+IF(OFFSET('Sanitation Data'!$G$31,0,10*ROW('Sanitation Data'!G165))="","",OFFSET('Sanitation Data'!$G$31,0,10*ROW('Sanitation Data'!G165)))</f>
        <v/>
      </c>
      <c r="DD171" s="271" t="str">
        <f ca="true">+IF(OFFSET('Sanitation Data'!$G$32,0,10*ROW('Sanitation Data'!G165))="","",OFFSET('Sanitation Data'!$G$32,0,10*ROW('Sanitation Data'!G165)))</f>
        <v/>
      </c>
      <c r="DE171" s="271" t="str">
        <f ca="true">+IF(OFFSET('Sanitation Data'!$H$28,0,10*ROW('Sanitation Data'!H165))="","",OFFSET('Sanitation Data'!$H$28,0,10*ROW('Sanitation Data'!H165)))</f>
        <v/>
      </c>
      <c r="DF171" s="271" t="str">
        <f ca="true">+IF(OFFSET('Sanitation Data'!$H$29,0,10*ROW('Sanitation Data'!H165))="","",OFFSET('Sanitation Data'!$H$29,0,10*ROW('Sanitation Data'!H165)))</f>
        <v/>
      </c>
      <c r="DG171" s="271" t="str">
        <f ca="true">+IF(OFFSET('Sanitation Data'!$H$30,0,10*ROW('Sanitation Data'!H165))="","",OFFSET('Sanitation Data'!$H$30,0,10*ROW('Sanitation Data'!H165)))</f>
        <v/>
      </c>
      <c r="DH171" s="271" t="str">
        <f ca="true">+IF(OFFSET('Sanitation Data'!$H$31,0,10*ROW('Sanitation Data'!H165))="","",OFFSET('Sanitation Data'!$H$31,0,10*ROW('Sanitation Data'!H165)))</f>
        <v/>
      </c>
      <c r="DI171" s="271" t="str">
        <f ca="true">+IF(OFFSET('Sanitation Data'!$H$32,0,10*ROW('Sanitation Data'!H165))="","",OFFSET('Sanitation Data'!$H$32,0,10*ROW('Sanitation Data'!H165)))</f>
        <v/>
      </c>
      <c r="DJ171" s="271" t="str">
        <f ca="true">+IF(OFFSET('Sanitation Data'!$I$28,0,10*ROW('Sanitation Data'!I165))="","",OFFSET('Sanitation Data'!$I$28,0,10*ROW('Sanitation Data'!I165)))</f>
        <v/>
      </c>
      <c r="DK171" s="271" t="str">
        <f ca="true">+IF(OFFSET('Sanitation Data'!$I$29,0,10*ROW('Sanitation Data'!I165))="","",OFFSET('Sanitation Data'!$I$29,0,10*ROW('Sanitation Data'!I165)))</f>
        <v/>
      </c>
      <c r="DL171" s="271" t="str">
        <f ca="true">+IF(OFFSET('Sanitation Data'!$I$30,0,10*ROW('Sanitation Data'!I165))="","",OFFSET('Sanitation Data'!$I$30,0,10*ROW('Sanitation Data'!I165)))</f>
        <v/>
      </c>
      <c r="DM171" s="271" t="str">
        <f ca="true">+IF(OFFSET('Sanitation Data'!$I$31,0,10*ROW('Sanitation Data'!I165))="","",OFFSET('Sanitation Data'!$I$31,0,10*ROW('Sanitation Data'!I165)))</f>
        <v/>
      </c>
      <c r="DN171" s="271" t="str">
        <f ca="true">+IF(OFFSET('Sanitation Data'!$I$32,0,10*ROW('Sanitation Data'!I165))="","",OFFSET('Sanitation Data'!$I$32,0,10*ROW('Sanitation Data'!I165)))</f>
        <v/>
      </c>
      <c r="DO171" s="271" t="str">
        <f ca="true">+IF(OFFSET('Hygiene Data'!$D$11,0,10*ROW('Hygiene Data'!D165))="","",OFFSET('Hygiene Data'!$D$11,0,10*ROW('Hygiene Data'!D165)))</f>
        <v/>
      </c>
      <c r="DP171" s="271" t="str">
        <f ca="true">+IF(OFFSET('Hygiene Data'!$D$12,0,10*ROW('Hygiene Data'!D165))="","",OFFSET('Hygiene Data'!$D$12,0,10*ROW('Hygiene Data'!D165)))</f>
        <v/>
      </c>
      <c r="DQ171" s="271" t="str">
        <f ca="true">+IF(OFFSET('Hygiene Data'!$D$13,0,10*ROW('Hygiene Data'!D165))="","",OFFSET('Hygiene Data'!$D$13,0,10*ROW('Hygiene Data'!D165)))</f>
        <v/>
      </c>
      <c r="DR171" s="271" t="str">
        <f ca="true">+IF(OFFSET('Hygiene Data'!$E$11,0,10*ROW('Hygiene Data'!E165))="","",OFFSET('Hygiene Data'!$E$11,0,10*ROW('Hygiene Data'!E165)))</f>
        <v/>
      </c>
      <c r="DS171" s="271" t="str">
        <f ca="true">+IF(OFFSET('Hygiene Data'!$E$12,0,10*ROW('Hygiene Data'!E165))="","",OFFSET('Hygiene Data'!$E$12,0,10*ROW('Hygiene Data'!E165)))</f>
        <v/>
      </c>
      <c r="DT171" s="271" t="str">
        <f ca="true">+IF(OFFSET('Hygiene Data'!$E$13,0,10*ROW('Hygiene Data'!E165))="","",OFFSET('Hygiene Data'!$E$13,0,10*ROW('Hygiene Data'!E165)))</f>
        <v/>
      </c>
      <c r="DU171" s="271" t="str">
        <f ca="true">+IF(OFFSET('Hygiene Data'!$F$11,0,10*ROW('Hygiene Data'!F165))="","",OFFSET('Hygiene Data'!$F$11,0,10*ROW('Hygiene Data'!F165)))</f>
        <v/>
      </c>
      <c r="DV171" s="271" t="str">
        <f ca="true">+IF(OFFSET('Hygiene Data'!$F$12,0,10*ROW('Hygiene Data'!F165))="","",OFFSET('Hygiene Data'!$F$12,0,10*ROW('Hygiene Data'!F165)))</f>
        <v/>
      </c>
      <c r="DW171" s="271" t="str">
        <f ca="true">+IF(OFFSET('Hygiene Data'!$F$13,0,10*ROW('Hygiene Data'!F165))="","",OFFSET('Hygiene Data'!$F$13,0,10*ROW('Hygiene Data'!F165)))</f>
        <v/>
      </c>
      <c r="DX171" s="271" t="str">
        <f ca="true">+IF(OFFSET('Hygiene Data'!$G$11,0,10*ROW('Hygiene Data'!G165))="","",OFFSET('Hygiene Data'!$G$11,0,10*ROW('Hygiene Data'!G165)))</f>
        <v/>
      </c>
      <c r="DY171" s="271" t="str">
        <f ca="true">+IF(OFFSET('Hygiene Data'!$G$12,0,10*ROW('Hygiene Data'!G165))="","",OFFSET('Hygiene Data'!$G$12,0,10*ROW('Hygiene Data'!G165)))</f>
        <v/>
      </c>
      <c r="DZ171" s="271" t="str">
        <f ca="true">+IF(OFFSET('Hygiene Data'!$G$13,0,10*ROW('Hygiene Data'!G165))="","",OFFSET('Hygiene Data'!$G$13,0,10*ROW('Hygiene Data'!G165)))</f>
        <v/>
      </c>
      <c r="EA171" s="271" t="str">
        <f ca="true">+IF(OFFSET('Hygiene Data'!$H$11,0,10*ROW('Hygiene Data'!H165))="","",OFFSET('Hygiene Data'!$H$11,0,10*ROW('Hygiene Data'!H165)))</f>
        <v/>
      </c>
      <c r="EB171" s="271" t="str">
        <f ca="true">+IF(OFFSET('Hygiene Data'!$H$12,0,10*ROW('Hygiene Data'!H165))="","",OFFSET('Hygiene Data'!$H$12,0,10*ROW('Hygiene Data'!H165)))</f>
        <v/>
      </c>
      <c r="EC171" s="271" t="str">
        <f ca="true">+IF(OFFSET('Hygiene Data'!$H$13,0,10*ROW('Hygiene Data'!H165))="","",OFFSET('Hygiene Data'!$H$13,0,10*ROW('Hygiene Data'!H165)))</f>
        <v/>
      </c>
      <c r="ED171" s="271" t="str">
        <f ca="true">+IF(OFFSET('Hygiene Data'!$I$11,0,10*ROW('Hygiene Data'!I165))="","",OFFSET('Hygiene Data'!$I$11,0,10*ROW('Hygiene Data'!I165)))</f>
        <v/>
      </c>
      <c r="EE171" s="271" t="str">
        <f ca="true">+IF(OFFSET('Hygiene Data'!$I$12,0,10*ROW('Hygiene Data'!I165))="","",OFFSET('Hygiene Data'!$I$12,0,10*ROW('Hygiene Data'!I165)))</f>
        <v/>
      </c>
      <c r="EF171" s="271" t="str">
        <f ca="true">+IF(OFFSET('Hygiene Data'!$I$13,0,10*ROW('Hygiene Data'!I165))="","",OFFSET('Hygiene Data'!$I$13,0,10*ROW('Hygiene Data'!I165)))</f>
        <v/>
      </c>
    </row>
    <row xmlns:x14ac="http://schemas.microsoft.com/office/spreadsheetml/2009/9/ac" r="172" x14ac:dyDescent="0.2">
      <c r="A172" s="35" t="str">
        <f ca="true">+IF(OFFSET('Water Data'!$B$2,0,10*ROW('Water Data'!E166))="","",OFFSET('Water Data'!$B$2,0,10*ROW('Water Data'!E166)))</f>
        <v/>
      </c>
      <c r="B172" s="35" t="str">
        <f ca="true">+IF(OFFSET('Water Data'!$C$2,0,10*ROW('Water Data'!F166))="","",OFFSET('Water Data'!$C$2,0,10*ROW('Water Data'!F166)))</f>
        <v/>
      </c>
      <c r="C172" s="327" t="str">
        <f t="shared" ca="true" si="2"/>
        <v/>
      </c>
      <c r="D172" s="91"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1"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1"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1"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1"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1"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1"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1"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1"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1"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1"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1"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1"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1"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1"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1"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1"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1"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2"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2"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2"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2"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2"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2"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2"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2"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2"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2"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2"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2"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2"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2"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2"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2"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2"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2"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2"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2"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2"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2"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2"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2"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2"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2"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2"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2"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2"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2"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3"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3"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3"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3"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3"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3"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3"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3"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3"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3"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3"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3"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3"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3"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3"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3"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3"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3"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1"/>
      <c r="BS172" s="271" t="str">
        <f ca="true">+IF(OFFSET('Water Data'!$D$27,0,10*ROW('Water Data'!D166))="","",OFFSET('Water Data'!$D$27,0,10*ROW('Water Data'!D166)))</f>
        <v/>
      </c>
      <c r="BT172" s="271" t="str">
        <f ca="true">+IF(OFFSET('Water Data'!$D$28,0,10*ROW('Water Data'!D166))="","",OFFSET('Water Data'!$D$28,0,10*ROW('Water Data'!D166)))</f>
        <v/>
      </c>
      <c r="BU172" s="271" t="str">
        <f ca="true">+IF(OFFSET('Water Data'!$D$29,0,10*ROW('Water Data'!D166))="","",OFFSET('Water Data'!$D$29,0,10*ROW('Water Data'!D166)))</f>
        <v/>
      </c>
      <c r="BV172" s="271" t="str">
        <f ca="true">+IF(OFFSET('Water Data'!$E$27,0,10*ROW('Water Data'!E166))="","",OFFSET('Water Data'!$E$27,0,10*ROW('Water Data'!E166)))</f>
        <v/>
      </c>
      <c r="BW172" s="271" t="str">
        <f ca="true">+IF(OFFSET('Water Data'!$E$28,0,10*ROW('Water Data'!E166))="","",OFFSET('Water Data'!$E$28,0,10*ROW('Water Data'!E166)))</f>
        <v/>
      </c>
      <c r="BX172" s="271" t="str">
        <f ca="true">+IF(OFFSET('Water Data'!$E$29,0,10*ROW('Water Data'!E166))="","",OFFSET('Water Data'!$E$29,0,10*ROW('Water Data'!E166)))</f>
        <v/>
      </c>
      <c r="BY172" s="271" t="str">
        <f ca="true">+IF(OFFSET('Water Data'!$F$27,0,10*ROW('Water Data'!F166))="","",OFFSET('Water Data'!$F$27,0,10*ROW('Water Data'!F166)))</f>
        <v/>
      </c>
      <c r="BZ172" s="271" t="str">
        <f ca="true">+IF(OFFSET('Water Data'!$F$28,0,10*ROW('Water Data'!F166))="","",OFFSET('Water Data'!$F$28,0,10*ROW('Water Data'!F166)))</f>
        <v/>
      </c>
      <c r="CA172" s="271" t="str">
        <f ca="true">+IF(OFFSET('Water Data'!$F$29,0,10*ROW('Water Data'!F166))="","",OFFSET('Water Data'!$F$29,0,10*ROW('Water Data'!F166)))</f>
        <v/>
      </c>
      <c r="CB172" s="271" t="str">
        <f ca="true">+IF(OFFSET('Water Data'!$G$27,0,10*ROW('Water Data'!G166))="","",OFFSET('Water Data'!$G$27,0,10*ROW('Water Data'!G166)))</f>
        <v/>
      </c>
      <c r="CC172" s="271" t="str">
        <f ca="true">+IF(OFFSET('Water Data'!$G$28,0,10*ROW('Water Data'!G166))="","",OFFSET('Water Data'!$G$28,0,10*ROW('Water Data'!G166)))</f>
        <v/>
      </c>
      <c r="CD172" s="271" t="str">
        <f ca="true">+IF(OFFSET('Water Data'!$G$29,0,10*ROW('Water Data'!G166))="","",OFFSET('Water Data'!$G$29,0,10*ROW('Water Data'!G166)))</f>
        <v/>
      </c>
      <c r="CE172" s="271" t="str">
        <f ca="true">+IF(OFFSET('Water Data'!$H$27,0,10*ROW('Water Data'!H166))="","",OFFSET('Water Data'!$H$27,0,10*ROW('Water Data'!H166)))</f>
        <v/>
      </c>
      <c r="CF172" s="271" t="str">
        <f ca="true">+IF(OFFSET('Water Data'!$H$28,0,10*ROW('Water Data'!H166))="","",OFFSET('Water Data'!$H$28,0,10*ROW('Water Data'!H166)))</f>
        <v/>
      </c>
      <c r="CG172" s="271" t="str">
        <f ca="true">+IF(OFFSET('Water Data'!$H$29,0,10*ROW('Water Data'!H166))="","",OFFSET('Water Data'!$H$29,0,10*ROW('Water Data'!H166)))</f>
        <v/>
      </c>
      <c r="CH172" s="271" t="str">
        <f ca="true">+IF(OFFSET('Water Data'!$I$27,0,10*ROW('Water Data'!I166))="","",OFFSET('Water Data'!$I$27,0,10*ROW('Water Data'!I166)))</f>
        <v/>
      </c>
      <c r="CI172" s="271" t="str">
        <f ca="true">+IF(OFFSET('Water Data'!$I$28,0,10*ROW('Water Data'!I166))="","",OFFSET('Water Data'!$I$28,0,10*ROW('Water Data'!I166)))</f>
        <v/>
      </c>
      <c r="CJ172" s="271" t="str">
        <f ca="true">+IF(OFFSET('Water Data'!$I$29,0,10*ROW('Water Data'!I166))="","",OFFSET('Water Data'!$I$29,0,10*ROW('Water Data'!I166)))</f>
        <v/>
      </c>
      <c r="CK172" s="271" t="str">
        <f ca="true">+IF(OFFSET('Sanitation Data'!$D$28,0,10*ROW('Sanitation Data'!D166))="","",OFFSET('Sanitation Data'!$D$28,0,10*ROW('Sanitation Data'!D166)))</f>
        <v/>
      </c>
      <c r="CL172" s="271" t="str">
        <f ca="true">+IF(OFFSET('Sanitation Data'!$D$29,0,10*ROW('Sanitation Data'!D166))="","",OFFSET('Sanitation Data'!$D$29,0,10*ROW('Sanitation Data'!D166)))</f>
        <v/>
      </c>
      <c r="CM172" s="271" t="str">
        <f ca="true">+IF(OFFSET('Sanitation Data'!$D$30,0,10*ROW('Sanitation Data'!D166))="","",OFFSET('Sanitation Data'!$D$30,0,10*ROW('Sanitation Data'!D166)))</f>
        <v/>
      </c>
      <c r="CN172" s="271" t="str">
        <f ca="true">+IF(OFFSET('Sanitation Data'!$D$31,0,10*ROW('Sanitation Data'!D166))="","",OFFSET('Sanitation Data'!$D$31,0,10*ROW('Sanitation Data'!D166)))</f>
        <v/>
      </c>
      <c r="CO172" s="271" t="str">
        <f ca="true">+IF(OFFSET('Sanitation Data'!$D$32,0,10*ROW('Sanitation Data'!D166))="","",OFFSET('Sanitation Data'!$D$32,0,10*ROW('Sanitation Data'!D166)))</f>
        <v/>
      </c>
      <c r="CP172" s="271" t="str">
        <f ca="true">+IF(OFFSET('Sanitation Data'!$E$28,0,10*ROW('Sanitation Data'!E166))="","",OFFSET('Sanitation Data'!$E$28,0,10*ROW('Sanitation Data'!E166)))</f>
        <v/>
      </c>
      <c r="CQ172" s="271" t="str">
        <f ca="true">+IF(OFFSET('Sanitation Data'!$E$29,0,10*ROW('Sanitation Data'!E166))="","",OFFSET('Sanitation Data'!$E$29,0,10*ROW('Sanitation Data'!E166)))</f>
        <v/>
      </c>
      <c r="CR172" s="271" t="str">
        <f ca="true">+IF(OFFSET('Sanitation Data'!$E$30,0,10*ROW('Sanitation Data'!E166))="","",OFFSET('Sanitation Data'!$E$30,0,10*ROW('Sanitation Data'!E166)))</f>
        <v/>
      </c>
      <c r="CS172" s="271" t="str">
        <f ca="true">+IF(OFFSET('Sanitation Data'!$E$31,0,10*ROW('Sanitation Data'!E166))="","",OFFSET('Sanitation Data'!$E$31,0,10*ROW('Sanitation Data'!E166)))</f>
        <v/>
      </c>
      <c r="CT172" s="271" t="str">
        <f ca="true">+IF(OFFSET('Sanitation Data'!$E$32,0,10*ROW('Sanitation Data'!E166))="","",OFFSET('Sanitation Data'!$E$32,0,10*ROW('Sanitation Data'!E166)))</f>
        <v/>
      </c>
      <c r="CU172" s="271" t="str">
        <f ca="true">+IF(OFFSET('Sanitation Data'!$F$28,0,10*ROW('Sanitation Data'!F166))="","",OFFSET('Sanitation Data'!$F$28,0,10*ROW('Sanitation Data'!F166)))</f>
        <v/>
      </c>
      <c r="CV172" s="271" t="str">
        <f ca="true">+IF(OFFSET('Sanitation Data'!$F$29,0,10*ROW('Sanitation Data'!F166))="","",OFFSET('Sanitation Data'!$F$29,0,10*ROW('Sanitation Data'!F166)))</f>
        <v/>
      </c>
      <c r="CW172" s="271" t="str">
        <f ca="true">+IF(OFFSET('Sanitation Data'!$F$30,0,10*ROW('Sanitation Data'!F166))="","",OFFSET('Sanitation Data'!$F$30,0,10*ROW('Sanitation Data'!F166)))</f>
        <v/>
      </c>
      <c r="CX172" s="271" t="str">
        <f ca="true">+IF(OFFSET('Sanitation Data'!$F$31,0,10*ROW('Sanitation Data'!F166))="","",OFFSET('Sanitation Data'!$F$31,0,10*ROW('Sanitation Data'!F166)))</f>
        <v/>
      </c>
      <c r="CY172" s="271" t="str">
        <f ca="true">+IF(OFFSET('Sanitation Data'!$F$32,0,10*ROW('Sanitation Data'!F166))="","",OFFSET('Sanitation Data'!$F$32,0,10*ROW('Sanitation Data'!F166)))</f>
        <v/>
      </c>
      <c r="CZ172" s="271" t="str">
        <f ca="true">+IF(OFFSET('Sanitation Data'!$G$28,0,10*ROW('Sanitation Data'!G166))="","",OFFSET('Sanitation Data'!$G$28,0,10*ROW('Sanitation Data'!G166)))</f>
        <v/>
      </c>
      <c r="DA172" s="271" t="str">
        <f ca="true">+IF(OFFSET('Sanitation Data'!$G$29,0,10*ROW('Sanitation Data'!G166))="","",OFFSET('Sanitation Data'!$G$29,0,10*ROW('Sanitation Data'!G166)))</f>
        <v/>
      </c>
      <c r="DB172" s="271" t="str">
        <f ca="true">+IF(OFFSET('Sanitation Data'!$G$30,0,10*ROW('Sanitation Data'!G166))="","",OFFSET('Sanitation Data'!$G$30,0,10*ROW('Sanitation Data'!G166)))</f>
        <v/>
      </c>
      <c r="DC172" s="271" t="str">
        <f ca="true">+IF(OFFSET('Sanitation Data'!$G$31,0,10*ROW('Sanitation Data'!G166))="","",OFFSET('Sanitation Data'!$G$31,0,10*ROW('Sanitation Data'!G166)))</f>
        <v/>
      </c>
      <c r="DD172" s="271" t="str">
        <f ca="true">+IF(OFFSET('Sanitation Data'!$G$32,0,10*ROW('Sanitation Data'!G166))="","",OFFSET('Sanitation Data'!$G$32,0,10*ROW('Sanitation Data'!G166)))</f>
        <v/>
      </c>
      <c r="DE172" s="271" t="str">
        <f ca="true">+IF(OFFSET('Sanitation Data'!$H$28,0,10*ROW('Sanitation Data'!H166))="","",OFFSET('Sanitation Data'!$H$28,0,10*ROW('Sanitation Data'!H166)))</f>
        <v/>
      </c>
      <c r="DF172" s="271" t="str">
        <f ca="true">+IF(OFFSET('Sanitation Data'!$H$29,0,10*ROW('Sanitation Data'!H166))="","",OFFSET('Sanitation Data'!$H$29,0,10*ROW('Sanitation Data'!H166)))</f>
        <v/>
      </c>
      <c r="DG172" s="271" t="str">
        <f ca="true">+IF(OFFSET('Sanitation Data'!$H$30,0,10*ROW('Sanitation Data'!H166))="","",OFFSET('Sanitation Data'!$H$30,0,10*ROW('Sanitation Data'!H166)))</f>
        <v/>
      </c>
      <c r="DH172" s="271" t="str">
        <f ca="true">+IF(OFFSET('Sanitation Data'!$H$31,0,10*ROW('Sanitation Data'!H166))="","",OFFSET('Sanitation Data'!$H$31,0,10*ROW('Sanitation Data'!H166)))</f>
        <v/>
      </c>
      <c r="DI172" s="271" t="str">
        <f ca="true">+IF(OFFSET('Sanitation Data'!$H$32,0,10*ROW('Sanitation Data'!H166))="","",OFFSET('Sanitation Data'!$H$32,0,10*ROW('Sanitation Data'!H166)))</f>
        <v/>
      </c>
      <c r="DJ172" s="271" t="str">
        <f ca="true">+IF(OFFSET('Sanitation Data'!$I$28,0,10*ROW('Sanitation Data'!I166))="","",OFFSET('Sanitation Data'!$I$28,0,10*ROW('Sanitation Data'!I166)))</f>
        <v/>
      </c>
      <c r="DK172" s="271" t="str">
        <f ca="true">+IF(OFFSET('Sanitation Data'!$I$29,0,10*ROW('Sanitation Data'!I166))="","",OFFSET('Sanitation Data'!$I$29,0,10*ROW('Sanitation Data'!I166)))</f>
        <v/>
      </c>
      <c r="DL172" s="271" t="str">
        <f ca="true">+IF(OFFSET('Sanitation Data'!$I$30,0,10*ROW('Sanitation Data'!I166))="","",OFFSET('Sanitation Data'!$I$30,0,10*ROW('Sanitation Data'!I166)))</f>
        <v/>
      </c>
      <c r="DM172" s="271" t="str">
        <f ca="true">+IF(OFFSET('Sanitation Data'!$I$31,0,10*ROW('Sanitation Data'!I166))="","",OFFSET('Sanitation Data'!$I$31,0,10*ROW('Sanitation Data'!I166)))</f>
        <v/>
      </c>
      <c r="DN172" s="271" t="str">
        <f ca="true">+IF(OFFSET('Sanitation Data'!$I$32,0,10*ROW('Sanitation Data'!I166))="","",OFFSET('Sanitation Data'!$I$32,0,10*ROW('Sanitation Data'!I166)))</f>
        <v/>
      </c>
      <c r="DO172" s="271" t="str">
        <f ca="true">+IF(OFFSET('Hygiene Data'!$D$11,0,10*ROW('Hygiene Data'!D166))="","",OFFSET('Hygiene Data'!$D$11,0,10*ROW('Hygiene Data'!D166)))</f>
        <v/>
      </c>
      <c r="DP172" s="271" t="str">
        <f ca="true">+IF(OFFSET('Hygiene Data'!$D$12,0,10*ROW('Hygiene Data'!D166))="","",OFFSET('Hygiene Data'!$D$12,0,10*ROW('Hygiene Data'!D166)))</f>
        <v/>
      </c>
      <c r="DQ172" s="271" t="str">
        <f ca="true">+IF(OFFSET('Hygiene Data'!$D$13,0,10*ROW('Hygiene Data'!D166))="","",OFFSET('Hygiene Data'!$D$13,0,10*ROW('Hygiene Data'!D166)))</f>
        <v/>
      </c>
      <c r="DR172" s="271" t="str">
        <f ca="true">+IF(OFFSET('Hygiene Data'!$E$11,0,10*ROW('Hygiene Data'!E166))="","",OFFSET('Hygiene Data'!$E$11,0,10*ROW('Hygiene Data'!E166)))</f>
        <v/>
      </c>
      <c r="DS172" s="271" t="str">
        <f ca="true">+IF(OFFSET('Hygiene Data'!$E$12,0,10*ROW('Hygiene Data'!E166))="","",OFFSET('Hygiene Data'!$E$12,0,10*ROW('Hygiene Data'!E166)))</f>
        <v/>
      </c>
      <c r="DT172" s="271" t="str">
        <f ca="true">+IF(OFFSET('Hygiene Data'!$E$13,0,10*ROW('Hygiene Data'!E166))="","",OFFSET('Hygiene Data'!$E$13,0,10*ROW('Hygiene Data'!E166)))</f>
        <v/>
      </c>
      <c r="DU172" s="271" t="str">
        <f ca="true">+IF(OFFSET('Hygiene Data'!$F$11,0,10*ROW('Hygiene Data'!F166))="","",OFFSET('Hygiene Data'!$F$11,0,10*ROW('Hygiene Data'!F166)))</f>
        <v/>
      </c>
      <c r="DV172" s="271" t="str">
        <f ca="true">+IF(OFFSET('Hygiene Data'!$F$12,0,10*ROW('Hygiene Data'!F166))="","",OFFSET('Hygiene Data'!$F$12,0,10*ROW('Hygiene Data'!F166)))</f>
        <v/>
      </c>
      <c r="DW172" s="271" t="str">
        <f ca="true">+IF(OFFSET('Hygiene Data'!$F$13,0,10*ROW('Hygiene Data'!F166))="","",OFFSET('Hygiene Data'!$F$13,0,10*ROW('Hygiene Data'!F166)))</f>
        <v/>
      </c>
      <c r="DX172" s="271" t="str">
        <f ca="true">+IF(OFFSET('Hygiene Data'!$G$11,0,10*ROW('Hygiene Data'!G166))="","",OFFSET('Hygiene Data'!$G$11,0,10*ROW('Hygiene Data'!G166)))</f>
        <v/>
      </c>
      <c r="DY172" s="271" t="str">
        <f ca="true">+IF(OFFSET('Hygiene Data'!$G$12,0,10*ROW('Hygiene Data'!G166))="","",OFFSET('Hygiene Data'!$G$12,0,10*ROW('Hygiene Data'!G166)))</f>
        <v/>
      </c>
      <c r="DZ172" s="271" t="str">
        <f ca="true">+IF(OFFSET('Hygiene Data'!$G$13,0,10*ROW('Hygiene Data'!G166))="","",OFFSET('Hygiene Data'!$G$13,0,10*ROW('Hygiene Data'!G166)))</f>
        <v/>
      </c>
      <c r="EA172" s="271" t="str">
        <f ca="true">+IF(OFFSET('Hygiene Data'!$H$11,0,10*ROW('Hygiene Data'!H166))="","",OFFSET('Hygiene Data'!$H$11,0,10*ROW('Hygiene Data'!H166)))</f>
        <v/>
      </c>
      <c r="EB172" s="271" t="str">
        <f ca="true">+IF(OFFSET('Hygiene Data'!$H$12,0,10*ROW('Hygiene Data'!H166))="","",OFFSET('Hygiene Data'!$H$12,0,10*ROW('Hygiene Data'!H166)))</f>
        <v/>
      </c>
      <c r="EC172" s="271" t="str">
        <f ca="true">+IF(OFFSET('Hygiene Data'!$H$13,0,10*ROW('Hygiene Data'!H166))="","",OFFSET('Hygiene Data'!$H$13,0,10*ROW('Hygiene Data'!H166)))</f>
        <v/>
      </c>
      <c r="ED172" s="271" t="str">
        <f ca="true">+IF(OFFSET('Hygiene Data'!$I$11,0,10*ROW('Hygiene Data'!I166))="","",OFFSET('Hygiene Data'!$I$11,0,10*ROW('Hygiene Data'!I166)))</f>
        <v/>
      </c>
      <c r="EE172" s="271" t="str">
        <f ca="true">+IF(OFFSET('Hygiene Data'!$I$12,0,10*ROW('Hygiene Data'!I166))="","",OFFSET('Hygiene Data'!$I$12,0,10*ROW('Hygiene Data'!I166)))</f>
        <v/>
      </c>
      <c r="EF172" s="271" t="str">
        <f ca="true">+IF(OFFSET('Hygiene Data'!$I$13,0,10*ROW('Hygiene Data'!I166))="","",OFFSET('Hygiene Data'!$I$13,0,10*ROW('Hygiene Data'!I166)))</f>
        <v/>
      </c>
    </row>
    <row xmlns:x14ac="http://schemas.microsoft.com/office/spreadsheetml/2009/9/ac" r="173" x14ac:dyDescent="0.2">
      <c r="A173" s="35" t="str">
        <f ca="true">+IF(OFFSET('Water Data'!$B$2,0,10*ROW('Water Data'!E167))="","",OFFSET('Water Data'!$B$2,0,10*ROW('Water Data'!E167)))</f>
        <v/>
      </c>
      <c r="B173" s="35" t="str">
        <f ca="true">+IF(OFFSET('Water Data'!$C$2,0,10*ROW('Water Data'!F167))="","",OFFSET('Water Data'!$C$2,0,10*ROW('Water Data'!F167)))</f>
        <v/>
      </c>
      <c r="C173" s="327" t="str">
        <f t="shared" ca="true" si="2"/>
        <v/>
      </c>
      <c r="D173" s="91"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1"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1"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1"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1"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1"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1"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1"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1"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1"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1"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1"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1"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1"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1"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1"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1"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1"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2"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2"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2"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2"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2"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2"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2"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2"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2"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2"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2"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2"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2"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2"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2"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2"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2"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2"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2"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2"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2"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2"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2"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2"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2"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2"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2"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2"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2"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2"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3"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3"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3"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3"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3"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3"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3"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3"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3"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3"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3"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3"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3"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3"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3"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3"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3"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3"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1"/>
      <c r="BS173" s="271" t="str">
        <f ca="true">+IF(OFFSET('Water Data'!$D$27,0,10*ROW('Water Data'!D167))="","",OFFSET('Water Data'!$D$27,0,10*ROW('Water Data'!D167)))</f>
        <v/>
      </c>
      <c r="BT173" s="271" t="str">
        <f ca="true">+IF(OFFSET('Water Data'!$D$28,0,10*ROW('Water Data'!D167))="","",OFFSET('Water Data'!$D$28,0,10*ROW('Water Data'!D167)))</f>
        <v/>
      </c>
      <c r="BU173" s="271" t="str">
        <f ca="true">+IF(OFFSET('Water Data'!$D$29,0,10*ROW('Water Data'!D167))="","",OFFSET('Water Data'!$D$29,0,10*ROW('Water Data'!D167)))</f>
        <v/>
      </c>
      <c r="BV173" s="271" t="str">
        <f ca="true">+IF(OFFSET('Water Data'!$E$27,0,10*ROW('Water Data'!E167))="","",OFFSET('Water Data'!$E$27,0,10*ROW('Water Data'!E167)))</f>
        <v/>
      </c>
      <c r="BW173" s="271" t="str">
        <f ca="true">+IF(OFFSET('Water Data'!$E$28,0,10*ROW('Water Data'!E167))="","",OFFSET('Water Data'!$E$28,0,10*ROW('Water Data'!E167)))</f>
        <v/>
      </c>
      <c r="BX173" s="271" t="str">
        <f ca="true">+IF(OFFSET('Water Data'!$E$29,0,10*ROW('Water Data'!E167))="","",OFFSET('Water Data'!$E$29,0,10*ROW('Water Data'!E167)))</f>
        <v/>
      </c>
      <c r="BY173" s="271" t="str">
        <f ca="true">+IF(OFFSET('Water Data'!$F$27,0,10*ROW('Water Data'!F167))="","",OFFSET('Water Data'!$F$27,0,10*ROW('Water Data'!F167)))</f>
        <v/>
      </c>
      <c r="BZ173" s="271" t="str">
        <f ca="true">+IF(OFFSET('Water Data'!$F$28,0,10*ROW('Water Data'!F167))="","",OFFSET('Water Data'!$F$28,0,10*ROW('Water Data'!F167)))</f>
        <v/>
      </c>
      <c r="CA173" s="271" t="str">
        <f ca="true">+IF(OFFSET('Water Data'!$F$29,0,10*ROW('Water Data'!F167))="","",OFFSET('Water Data'!$F$29,0,10*ROW('Water Data'!F167)))</f>
        <v/>
      </c>
      <c r="CB173" s="271" t="str">
        <f ca="true">+IF(OFFSET('Water Data'!$G$27,0,10*ROW('Water Data'!G167))="","",OFFSET('Water Data'!$G$27,0,10*ROW('Water Data'!G167)))</f>
        <v/>
      </c>
      <c r="CC173" s="271" t="str">
        <f ca="true">+IF(OFFSET('Water Data'!$G$28,0,10*ROW('Water Data'!G167))="","",OFFSET('Water Data'!$G$28,0,10*ROW('Water Data'!G167)))</f>
        <v/>
      </c>
      <c r="CD173" s="271" t="str">
        <f ca="true">+IF(OFFSET('Water Data'!$G$29,0,10*ROW('Water Data'!G167))="","",OFFSET('Water Data'!$G$29,0,10*ROW('Water Data'!G167)))</f>
        <v/>
      </c>
      <c r="CE173" s="271" t="str">
        <f ca="true">+IF(OFFSET('Water Data'!$H$27,0,10*ROW('Water Data'!H167))="","",OFFSET('Water Data'!$H$27,0,10*ROW('Water Data'!H167)))</f>
        <v/>
      </c>
      <c r="CF173" s="271" t="str">
        <f ca="true">+IF(OFFSET('Water Data'!$H$28,0,10*ROW('Water Data'!H167))="","",OFFSET('Water Data'!$H$28,0,10*ROW('Water Data'!H167)))</f>
        <v/>
      </c>
      <c r="CG173" s="271" t="str">
        <f ca="true">+IF(OFFSET('Water Data'!$H$29,0,10*ROW('Water Data'!H167))="","",OFFSET('Water Data'!$H$29,0,10*ROW('Water Data'!H167)))</f>
        <v/>
      </c>
      <c r="CH173" s="271" t="str">
        <f ca="true">+IF(OFFSET('Water Data'!$I$27,0,10*ROW('Water Data'!I167))="","",OFFSET('Water Data'!$I$27,0,10*ROW('Water Data'!I167)))</f>
        <v/>
      </c>
      <c r="CI173" s="271" t="str">
        <f ca="true">+IF(OFFSET('Water Data'!$I$28,0,10*ROW('Water Data'!I167))="","",OFFSET('Water Data'!$I$28,0,10*ROW('Water Data'!I167)))</f>
        <v/>
      </c>
      <c r="CJ173" s="271" t="str">
        <f ca="true">+IF(OFFSET('Water Data'!$I$29,0,10*ROW('Water Data'!I167))="","",OFFSET('Water Data'!$I$29,0,10*ROW('Water Data'!I167)))</f>
        <v/>
      </c>
      <c r="CK173" s="271" t="str">
        <f ca="true">+IF(OFFSET('Sanitation Data'!$D$28,0,10*ROW('Sanitation Data'!D167))="","",OFFSET('Sanitation Data'!$D$28,0,10*ROW('Sanitation Data'!D167)))</f>
        <v/>
      </c>
      <c r="CL173" s="271" t="str">
        <f ca="true">+IF(OFFSET('Sanitation Data'!$D$29,0,10*ROW('Sanitation Data'!D167))="","",OFFSET('Sanitation Data'!$D$29,0,10*ROW('Sanitation Data'!D167)))</f>
        <v/>
      </c>
      <c r="CM173" s="271" t="str">
        <f ca="true">+IF(OFFSET('Sanitation Data'!$D$30,0,10*ROW('Sanitation Data'!D167))="","",OFFSET('Sanitation Data'!$D$30,0,10*ROW('Sanitation Data'!D167)))</f>
        <v/>
      </c>
      <c r="CN173" s="271" t="str">
        <f ca="true">+IF(OFFSET('Sanitation Data'!$D$31,0,10*ROW('Sanitation Data'!D167))="","",OFFSET('Sanitation Data'!$D$31,0,10*ROW('Sanitation Data'!D167)))</f>
        <v/>
      </c>
      <c r="CO173" s="271" t="str">
        <f ca="true">+IF(OFFSET('Sanitation Data'!$D$32,0,10*ROW('Sanitation Data'!D167))="","",OFFSET('Sanitation Data'!$D$32,0,10*ROW('Sanitation Data'!D167)))</f>
        <v/>
      </c>
      <c r="CP173" s="271" t="str">
        <f ca="true">+IF(OFFSET('Sanitation Data'!$E$28,0,10*ROW('Sanitation Data'!E167))="","",OFFSET('Sanitation Data'!$E$28,0,10*ROW('Sanitation Data'!E167)))</f>
        <v/>
      </c>
      <c r="CQ173" s="271" t="str">
        <f ca="true">+IF(OFFSET('Sanitation Data'!$E$29,0,10*ROW('Sanitation Data'!E167))="","",OFFSET('Sanitation Data'!$E$29,0,10*ROW('Sanitation Data'!E167)))</f>
        <v/>
      </c>
      <c r="CR173" s="271" t="str">
        <f ca="true">+IF(OFFSET('Sanitation Data'!$E$30,0,10*ROW('Sanitation Data'!E167))="","",OFFSET('Sanitation Data'!$E$30,0,10*ROW('Sanitation Data'!E167)))</f>
        <v/>
      </c>
      <c r="CS173" s="271" t="str">
        <f ca="true">+IF(OFFSET('Sanitation Data'!$E$31,0,10*ROW('Sanitation Data'!E167))="","",OFFSET('Sanitation Data'!$E$31,0,10*ROW('Sanitation Data'!E167)))</f>
        <v/>
      </c>
      <c r="CT173" s="271" t="str">
        <f ca="true">+IF(OFFSET('Sanitation Data'!$E$32,0,10*ROW('Sanitation Data'!E167))="","",OFFSET('Sanitation Data'!$E$32,0,10*ROW('Sanitation Data'!E167)))</f>
        <v/>
      </c>
      <c r="CU173" s="271" t="str">
        <f ca="true">+IF(OFFSET('Sanitation Data'!$F$28,0,10*ROW('Sanitation Data'!F167))="","",OFFSET('Sanitation Data'!$F$28,0,10*ROW('Sanitation Data'!F167)))</f>
        <v/>
      </c>
      <c r="CV173" s="271" t="str">
        <f ca="true">+IF(OFFSET('Sanitation Data'!$F$29,0,10*ROW('Sanitation Data'!F167))="","",OFFSET('Sanitation Data'!$F$29,0,10*ROW('Sanitation Data'!F167)))</f>
        <v/>
      </c>
      <c r="CW173" s="271" t="str">
        <f ca="true">+IF(OFFSET('Sanitation Data'!$F$30,0,10*ROW('Sanitation Data'!F167))="","",OFFSET('Sanitation Data'!$F$30,0,10*ROW('Sanitation Data'!F167)))</f>
        <v/>
      </c>
      <c r="CX173" s="271" t="str">
        <f ca="true">+IF(OFFSET('Sanitation Data'!$F$31,0,10*ROW('Sanitation Data'!F167))="","",OFFSET('Sanitation Data'!$F$31,0,10*ROW('Sanitation Data'!F167)))</f>
        <v/>
      </c>
      <c r="CY173" s="271" t="str">
        <f ca="true">+IF(OFFSET('Sanitation Data'!$F$32,0,10*ROW('Sanitation Data'!F167))="","",OFFSET('Sanitation Data'!$F$32,0,10*ROW('Sanitation Data'!F167)))</f>
        <v/>
      </c>
      <c r="CZ173" s="271" t="str">
        <f ca="true">+IF(OFFSET('Sanitation Data'!$G$28,0,10*ROW('Sanitation Data'!G167))="","",OFFSET('Sanitation Data'!$G$28,0,10*ROW('Sanitation Data'!G167)))</f>
        <v/>
      </c>
      <c r="DA173" s="271" t="str">
        <f ca="true">+IF(OFFSET('Sanitation Data'!$G$29,0,10*ROW('Sanitation Data'!G167))="","",OFFSET('Sanitation Data'!$G$29,0,10*ROW('Sanitation Data'!G167)))</f>
        <v/>
      </c>
      <c r="DB173" s="271" t="str">
        <f ca="true">+IF(OFFSET('Sanitation Data'!$G$30,0,10*ROW('Sanitation Data'!G167))="","",OFFSET('Sanitation Data'!$G$30,0,10*ROW('Sanitation Data'!G167)))</f>
        <v/>
      </c>
      <c r="DC173" s="271" t="str">
        <f ca="true">+IF(OFFSET('Sanitation Data'!$G$31,0,10*ROW('Sanitation Data'!G167))="","",OFFSET('Sanitation Data'!$G$31,0,10*ROW('Sanitation Data'!G167)))</f>
        <v/>
      </c>
      <c r="DD173" s="271" t="str">
        <f ca="true">+IF(OFFSET('Sanitation Data'!$G$32,0,10*ROW('Sanitation Data'!G167))="","",OFFSET('Sanitation Data'!$G$32,0,10*ROW('Sanitation Data'!G167)))</f>
        <v/>
      </c>
      <c r="DE173" s="271" t="str">
        <f ca="true">+IF(OFFSET('Sanitation Data'!$H$28,0,10*ROW('Sanitation Data'!H167))="","",OFFSET('Sanitation Data'!$H$28,0,10*ROW('Sanitation Data'!H167)))</f>
        <v/>
      </c>
      <c r="DF173" s="271" t="str">
        <f ca="true">+IF(OFFSET('Sanitation Data'!$H$29,0,10*ROW('Sanitation Data'!H167))="","",OFFSET('Sanitation Data'!$H$29,0,10*ROW('Sanitation Data'!H167)))</f>
        <v/>
      </c>
      <c r="DG173" s="271" t="str">
        <f ca="true">+IF(OFFSET('Sanitation Data'!$H$30,0,10*ROW('Sanitation Data'!H167))="","",OFFSET('Sanitation Data'!$H$30,0,10*ROW('Sanitation Data'!H167)))</f>
        <v/>
      </c>
      <c r="DH173" s="271" t="str">
        <f ca="true">+IF(OFFSET('Sanitation Data'!$H$31,0,10*ROW('Sanitation Data'!H167))="","",OFFSET('Sanitation Data'!$H$31,0,10*ROW('Sanitation Data'!H167)))</f>
        <v/>
      </c>
      <c r="DI173" s="271" t="str">
        <f ca="true">+IF(OFFSET('Sanitation Data'!$H$32,0,10*ROW('Sanitation Data'!H167))="","",OFFSET('Sanitation Data'!$H$32,0,10*ROW('Sanitation Data'!H167)))</f>
        <v/>
      </c>
      <c r="DJ173" s="271" t="str">
        <f ca="true">+IF(OFFSET('Sanitation Data'!$I$28,0,10*ROW('Sanitation Data'!I167))="","",OFFSET('Sanitation Data'!$I$28,0,10*ROW('Sanitation Data'!I167)))</f>
        <v/>
      </c>
      <c r="DK173" s="271" t="str">
        <f ca="true">+IF(OFFSET('Sanitation Data'!$I$29,0,10*ROW('Sanitation Data'!I167))="","",OFFSET('Sanitation Data'!$I$29,0,10*ROW('Sanitation Data'!I167)))</f>
        <v/>
      </c>
      <c r="DL173" s="271" t="str">
        <f ca="true">+IF(OFFSET('Sanitation Data'!$I$30,0,10*ROW('Sanitation Data'!I167))="","",OFFSET('Sanitation Data'!$I$30,0,10*ROW('Sanitation Data'!I167)))</f>
        <v/>
      </c>
      <c r="DM173" s="271" t="str">
        <f ca="true">+IF(OFFSET('Sanitation Data'!$I$31,0,10*ROW('Sanitation Data'!I167))="","",OFFSET('Sanitation Data'!$I$31,0,10*ROW('Sanitation Data'!I167)))</f>
        <v/>
      </c>
      <c r="DN173" s="271" t="str">
        <f ca="true">+IF(OFFSET('Sanitation Data'!$I$32,0,10*ROW('Sanitation Data'!I167))="","",OFFSET('Sanitation Data'!$I$32,0,10*ROW('Sanitation Data'!I167)))</f>
        <v/>
      </c>
      <c r="DO173" s="271" t="str">
        <f ca="true">+IF(OFFSET('Hygiene Data'!$D$11,0,10*ROW('Hygiene Data'!D167))="","",OFFSET('Hygiene Data'!$D$11,0,10*ROW('Hygiene Data'!D167)))</f>
        <v/>
      </c>
      <c r="DP173" s="271" t="str">
        <f ca="true">+IF(OFFSET('Hygiene Data'!$D$12,0,10*ROW('Hygiene Data'!D167))="","",OFFSET('Hygiene Data'!$D$12,0,10*ROW('Hygiene Data'!D167)))</f>
        <v/>
      </c>
      <c r="DQ173" s="271" t="str">
        <f ca="true">+IF(OFFSET('Hygiene Data'!$D$13,0,10*ROW('Hygiene Data'!D167))="","",OFFSET('Hygiene Data'!$D$13,0,10*ROW('Hygiene Data'!D167)))</f>
        <v/>
      </c>
      <c r="DR173" s="271" t="str">
        <f ca="true">+IF(OFFSET('Hygiene Data'!$E$11,0,10*ROW('Hygiene Data'!E167))="","",OFFSET('Hygiene Data'!$E$11,0,10*ROW('Hygiene Data'!E167)))</f>
        <v/>
      </c>
      <c r="DS173" s="271" t="str">
        <f ca="true">+IF(OFFSET('Hygiene Data'!$E$12,0,10*ROW('Hygiene Data'!E167))="","",OFFSET('Hygiene Data'!$E$12,0,10*ROW('Hygiene Data'!E167)))</f>
        <v/>
      </c>
      <c r="DT173" s="271" t="str">
        <f ca="true">+IF(OFFSET('Hygiene Data'!$E$13,0,10*ROW('Hygiene Data'!E167))="","",OFFSET('Hygiene Data'!$E$13,0,10*ROW('Hygiene Data'!E167)))</f>
        <v/>
      </c>
      <c r="DU173" s="271" t="str">
        <f ca="true">+IF(OFFSET('Hygiene Data'!$F$11,0,10*ROW('Hygiene Data'!F167))="","",OFFSET('Hygiene Data'!$F$11,0,10*ROW('Hygiene Data'!F167)))</f>
        <v/>
      </c>
      <c r="DV173" s="271" t="str">
        <f ca="true">+IF(OFFSET('Hygiene Data'!$F$12,0,10*ROW('Hygiene Data'!F167))="","",OFFSET('Hygiene Data'!$F$12,0,10*ROW('Hygiene Data'!F167)))</f>
        <v/>
      </c>
      <c r="DW173" s="271" t="str">
        <f ca="true">+IF(OFFSET('Hygiene Data'!$F$13,0,10*ROW('Hygiene Data'!F167))="","",OFFSET('Hygiene Data'!$F$13,0,10*ROW('Hygiene Data'!F167)))</f>
        <v/>
      </c>
      <c r="DX173" s="271" t="str">
        <f ca="true">+IF(OFFSET('Hygiene Data'!$G$11,0,10*ROW('Hygiene Data'!G167))="","",OFFSET('Hygiene Data'!$G$11,0,10*ROW('Hygiene Data'!G167)))</f>
        <v/>
      </c>
      <c r="DY173" s="271" t="str">
        <f ca="true">+IF(OFFSET('Hygiene Data'!$G$12,0,10*ROW('Hygiene Data'!G167))="","",OFFSET('Hygiene Data'!$G$12,0,10*ROW('Hygiene Data'!G167)))</f>
        <v/>
      </c>
      <c r="DZ173" s="271" t="str">
        <f ca="true">+IF(OFFSET('Hygiene Data'!$G$13,0,10*ROW('Hygiene Data'!G167))="","",OFFSET('Hygiene Data'!$G$13,0,10*ROW('Hygiene Data'!G167)))</f>
        <v/>
      </c>
      <c r="EA173" s="271" t="str">
        <f ca="true">+IF(OFFSET('Hygiene Data'!$H$11,0,10*ROW('Hygiene Data'!H167))="","",OFFSET('Hygiene Data'!$H$11,0,10*ROW('Hygiene Data'!H167)))</f>
        <v/>
      </c>
      <c r="EB173" s="271" t="str">
        <f ca="true">+IF(OFFSET('Hygiene Data'!$H$12,0,10*ROW('Hygiene Data'!H167))="","",OFFSET('Hygiene Data'!$H$12,0,10*ROW('Hygiene Data'!H167)))</f>
        <v/>
      </c>
      <c r="EC173" s="271" t="str">
        <f ca="true">+IF(OFFSET('Hygiene Data'!$H$13,0,10*ROW('Hygiene Data'!H167))="","",OFFSET('Hygiene Data'!$H$13,0,10*ROW('Hygiene Data'!H167)))</f>
        <v/>
      </c>
      <c r="ED173" s="271" t="str">
        <f ca="true">+IF(OFFSET('Hygiene Data'!$I$11,0,10*ROW('Hygiene Data'!I167))="","",OFFSET('Hygiene Data'!$I$11,0,10*ROW('Hygiene Data'!I167)))</f>
        <v/>
      </c>
      <c r="EE173" s="271" t="str">
        <f ca="true">+IF(OFFSET('Hygiene Data'!$I$12,0,10*ROW('Hygiene Data'!I167))="","",OFFSET('Hygiene Data'!$I$12,0,10*ROW('Hygiene Data'!I167)))</f>
        <v/>
      </c>
      <c r="EF173" s="271" t="str">
        <f ca="true">+IF(OFFSET('Hygiene Data'!$I$13,0,10*ROW('Hygiene Data'!I167))="","",OFFSET('Hygiene Data'!$I$13,0,10*ROW('Hygiene Data'!I167)))</f>
        <v/>
      </c>
    </row>
    <row xmlns:x14ac="http://schemas.microsoft.com/office/spreadsheetml/2009/9/ac" r="174" x14ac:dyDescent="0.2">
      <c r="A174" s="35" t="str">
        <f ca="true">+IF(OFFSET('Water Data'!$B$2,0,10*ROW('Water Data'!E168))="","",OFFSET('Water Data'!$B$2,0,10*ROW('Water Data'!E168)))</f>
        <v/>
      </c>
      <c r="B174" s="35" t="str">
        <f ca="true">+IF(OFFSET('Water Data'!$C$2,0,10*ROW('Water Data'!F168))="","",OFFSET('Water Data'!$C$2,0,10*ROW('Water Data'!F168)))</f>
        <v/>
      </c>
      <c r="C174" s="327" t="str">
        <f t="shared" ca="true" si="2"/>
        <v/>
      </c>
      <c r="D174" s="91"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1"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1"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1"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1"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1"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1"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1"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1"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1"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1"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1"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1"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1"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1"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1"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1"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1"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2"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2"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2"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2"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2"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2"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2"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2"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2"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2"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2"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2"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2"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2"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2"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2"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2"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2"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2"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2"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2"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2"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2"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2"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2"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2"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2"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2"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2"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2"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3"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3"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3"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3"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3"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3"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3"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3"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3"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3"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3"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3"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3"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3"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3"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3"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3"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3"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1"/>
      <c r="BS174" s="271" t="str">
        <f ca="true">+IF(OFFSET('Water Data'!$D$27,0,10*ROW('Water Data'!D168))="","",OFFSET('Water Data'!$D$27,0,10*ROW('Water Data'!D168)))</f>
        <v/>
      </c>
      <c r="BT174" s="271" t="str">
        <f ca="true">+IF(OFFSET('Water Data'!$D$28,0,10*ROW('Water Data'!D168))="","",OFFSET('Water Data'!$D$28,0,10*ROW('Water Data'!D168)))</f>
        <v/>
      </c>
      <c r="BU174" s="271" t="str">
        <f ca="true">+IF(OFFSET('Water Data'!$D$29,0,10*ROW('Water Data'!D168))="","",OFFSET('Water Data'!$D$29,0,10*ROW('Water Data'!D168)))</f>
        <v/>
      </c>
      <c r="BV174" s="271" t="str">
        <f ca="true">+IF(OFFSET('Water Data'!$E$27,0,10*ROW('Water Data'!E168))="","",OFFSET('Water Data'!$E$27,0,10*ROW('Water Data'!E168)))</f>
        <v/>
      </c>
      <c r="BW174" s="271" t="str">
        <f ca="true">+IF(OFFSET('Water Data'!$E$28,0,10*ROW('Water Data'!E168))="","",OFFSET('Water Data'!$E$28,0,10*ROW('Water Data'!E168)))</f>
        <v/>
      </c>
      <c r="BX174" s="271" t="str">
        <f ca="true">+IF(OFFSET('Water Data'!$E$29,0,10*ROW('Water Data'!E168))="","",OFFSET('Water Data'!$E$29,0,10*ROW('Water Data'!E168)))</f>
        <v/>
      </c>
      <c r="BY174" s="271" t="str">
        <f ca="true">+IF(OFFSET('Water Data'!$F$27,0,10*ROW('Water Data'!F168))="","",OFFSET('Water Data'!$F$27,0,10*ROW('Water Data'!F168)))</f>
        <v/>
      </c>
      <c r="BZ174" s="271" t="str">
        <f ca="true">+IF(OFFSET('Water Data'!$F$28,0,10*ROW('Water Data'!F168))="","",OFFSET('Water Data'!$F$28,0,10*ROW('Water Data'!F168)))</f>
        <v/>
      </c>
      <c r="CA174" s="271" t="str">
        <f ca="true">+IF(OFFSET('Water Data'!$F$29,0,10*ROW('Water Data'!F168))="","",OFFSET('Water Data'!$F$29,0,10*ROW('Water Data'!F168)))</f>
        <v/>
      </c>
      <c r="CB174" s="271" t="str">
        <f ca="true">+IF(OFFSET('Water Data'!$G$27,0,10*ROW('Water Data'!G168))="","",OFFSET('Water Data'!$G$27,0,10*ROW('Water Data'!G168)))</f>
        <v/>
      </c>
      <c r="CC174" s="271" t="str">
        <f ca="true">+IF(OFFSET('Water Data'!$G$28,0,10*ROW('Water Data'!G168))="","",OFFSET('Water Data'!$G$28,0,10*ROW('Water Data'!G168)))</f>
        <v/>
      </c>
      <c r="CD174" s="271" t="str">
        <f ca="true">+IF(OFFSET('Water Data'!$G$29,0,10*ROW('Water Data'!G168))="","",OFFSET('Water Data'!$G$29,0,10*ROW('Water Data'!G168)))</f>
        <v/>
      </c>
      <c r="CE174" s="271" t="str">
        <f ca="true">+IF(OFFSET('Water Data'!$H$27,0,10*ROW('Water Data'!H168))="","",OFFSET('Water Data'!$H$27,0,10*ROW('Water Data'!H168)))</f>
        <v/>
      </c>
      <c r="CF174" s="271" t="str">
        <f ca="true">+IF(OFFSET('Water Data'!$H$28,0,10*ROW('Water Data'!H168))="","",OFFSET('Water Data'!$H$28,0,10*ROW('Water Data'!H168)))</f>
        <v/>
      </c>
      <c r="CG174" s="271" t="str">
        <f ca="true">+IF(OFFSET('Water Data'!$H$29,0,10*ROW('Water Data'!H168))="","",OFFSET('Water Data'!$H$29,0,10*ROW('Water Data'!H168)))</f>
        <v/>
      </c>
      <c r="CH174" s="271" t="str">
        <f ca="true">+IF(OFFSET('Water Data'!$I$27,0,10*ROW('Water Data'!I168))="","",OFFSET('Water Data'!$I$27,0,10*ROW('Water Data'!I168)))</f>
        <v/>
      </c>
      <c r="CI174" s="271" t="str">
        <f ca="true">+IF(OFFSET('Water Data'!$I$28,0,10*ROW('Water Data'!I168))="","",OFFSET('Water Data'!$I$28,0,10*ROW('Water Data'!I168)))</f>
        <v/>
      </c>
      <c r="CJ174" s="271" t="str">
        <f ca="true">+IF(OFFSET('Water Data'!$I$29,0,10*ROW('Water Data'!I168))="","",OFFSET('Water Data'!$I$29,0,10*ROW('Water Data'!I168)))</f>
        <v/>
      </c>
      <c r="CK174" s="271" t="str">
        <f ca="true">+IF(OFFSET('Sanitation Data'!$D$28,0,10*ROW('Sanitation Data'!D168))="","",OFFSET('Sanitation Data'!$D$28,0,10*ROW('Sanitation Data'!D168)))</f>
        <v/>
      </c>
      <c r="CL174" s="271" t="str">
        <f ca="true">+IF(OFFSET('Sanitation Data'!$D$29,0,10*ROW('Sanitation Data'!D168))="","",OFFSET('Sanitation Data'!$D$29,0,10*ROW('Sanitation Data'!D168)))</f>
        <v/>
      </c>
      <c r="CM174" s="271" t="str">
        <f ca="true">+IF(OFFSET('Sanitation Data'!$D$30,0,10*ROW('Sanitation Data'!D168))="","",OFFSET('Sanitation Data'!$D$30,0,10*ROW('Sanitation Data'!D168)))</f>
        <v/>
      </c>
      <c r="CN174" s="271" t="str">
        <f ca="true">+IF(OFFSET('Sanitation Data'!$D$31,0,10*ROW('Sanitation Data'!D168))="","",OFFSET('Sanitation Data'!$D$31,0,10*ROW('Sanitation Data'!D168)))</f>
        <v/>
      </c>
      <c r="CO174" s="271" t="str">
        <f ca="true">+IF(OFFSET('Sanitation Data'!$D$32,0,10*ROW('Sanitation Data'!D168))="","",OFFSET('Sanitation Data'!$D$32,0,10*ROW('Sanitation Data'!D168)))</f>
        <v/>
      </c>
      <c r="CP174" s="271" t="str">
        <f ca="true">+IF(OFFSET('Sanitation Data'!$E$28,0,10*ROW('Sanitation Data'!E168))="","",OFFSET('Sanitation Data'!$E$28,0,10*ROW('Sanitation Data'!E168)))</f>
        <v/>
      </c>
      <c r="CQ174" s="271" t="str">
        <f ca="true">+IF(OFFSET('Sanitation Data'!$E$29,0,10*ROW('Sanitation Data'!E168))="","",OFFSET('Sanitation Data'!$E$29,0,10*ROW('Sanitation Data'!E168)))</f>
        <v/>
      </c>
      <c r="CR174" s="271" t="str">
        <f ca="true">+IF(OFFSET('Sanitation Data'!$E$30,0,10*ROW('Sanitation Data'!E168))="","",OFFSET('Sanitation Data'!$E$30,0,10*ROW('Sanitation Data'!E168)))</f>
        <v/>
      </c>
      <c r="CS174" s="271" t="str">
        <f ca="true">+IF(OFFSET('Sanitation Data'!$E$31,0,10*ROW('Sanitation Data'!E168))="","",OFFSET('Sanitation Data'!$E$31,0,10*ROW('Sanitation Data'!E168)))</f>
        <v/>
      </c>
      <c r="CT174" s="271" t="str">
        <f ca="true">+IF(OFFSET('Sanitation Data'!$E$32,0,10*ROW('Sanitation Data'!E168))="","",OFFSET('Sanitation Data'!$E$32,0,10*ROW('Sanitation Data'!E168)))</f>
        <v/>
      </c>
      <c r="CU174" s="271" t="str">
        <f ca="true">+IF(OFFSET('Sanitation Data'!$F$28,0,10*ROW('Sanitation Data'!F168))="","",OFFSET('Sanitation Data'!$F$28,0,10*ROW('Sanitation Data'!F168)))</f>
        <v/>
      </c>
      <c r="CV174" s="271" t="str">
        <f ca="true">+IF(OFFSET('Sanitation Data'!$F$29,0,10*ROW('Sanitation Data'!F168))="","",OFFSET('Sanitation Data'!$F$29,0,10*ROW('Sanitation Data'!F168)))</f>
        <v/>
      </c>
      <c r="CW174" s="271" t="str">
        <f ca="true">+IF(OFFSET('Sanitation Data'!$F$30,0,10*ROW('Sanitation Data'!F168))="","",OFFSET('Sanitation Data'!$F$30,0,10*ROW('Sanitation Data'!F168)))</f>
        <v/>
      </c>
      <c r="CX174" s="271" t="str">
        <f ca="true">+IF(OFFSET('Sanitation Data'!$F$31,0,10*ROW('Sanitation Data'!F168))="","",OFFSET('Sanitation Data'!$F$31,0,10*ROW('Sanitation Data'!F168)))</f>
        <v/>
      </c>
      <c r="CY174" s="271" t="str">
        <f ca="true">+IF(OFFSET('Sanitation Data'!$F$32,0,10*ROW('Sanitation Data'!F168))="","",OFFSET('Sanitation Data'!$F$32,0,10*ROW('Sanitation Data'!F168)))</f>
        <v/>
      </c>
      <c r="CZ174" s="271" t="str">
        <f ca="true">+IF(OFFSET('Sanitation Data'!$G$28,0,10*ROW('Sanitation Data'!G168))="","",OFFSET('Sanitation Data'!$G$28,0,10*ROW('Sanitation Data'!G168)))</f>
        <v/>
      </c>
      <c r="DA174" s="271" t="str">
        <f ca="true">+IF(OFFSET('Sanitation Data'!$G$29,0,10*ROW('Sanitation Data'!G168))="","",OFFSET('Sanitation Data'!$G$29,0,10*ROW('Sanitation Data'!G168)))</f>
        <v/>
      </c>
      <c r="DB174" s="271" t="str">
        <f ca="true">+IF(OFFSET('Sanitation Data'!$G$30,0,10*ROW('Sanitation Data'!G168))="","",OFFSET('Sanitation Data'!$G$30,0,10*ROW('Sanitation Data'!G168)))</f>
        <v/>
      </c>
      <c r="DC174" s="271" t="str">
        <f ca="true">+IF(OFFSET('Sanitation Data'!$G$31,0,10*ROW('Sanitation Data'!G168))="","",OFFSET('Sanitation Data'!$G$31,0,10*ROW('Sanitation Data'!G168)))</f>
        <v/>
      </c>
      <c r="DD174" s="271" t="str">
        <f ca="true">+IF(OFFSET('Sanitation Data'!$G$32,0,10*ROW('Sanitation Data'!G168))="","",OFFSET('Sanitation Data'!$G$32,0,10*ROW('Sanitation Data'!G168)))</f>
        <v/>
      </c>
      <c r="DE174" s="271" t="str">
        <f ca="true">+IF(OFFSET('Sanitation Data'!$H$28,0,10*ROW('Sanitation Data'!H168))="","",OFFSET('Sanitation Data'!$H$28,0,10*ROW('Sanitation Data'!H168)))</f>
        <v/>
      </c>
      <c r="DF174" s="271" t="str">
        <f ca="true">+IF(OFFSET('Sanitation Data'!$H$29,0,10*ROW('Sanitation Data'!H168))="","",OFFSET('Sanitation Data'!$H$29,0,10*ROW('Sanitation Data'!H168)))</f>
        <v/>
      </c>
      <c r="DG174" s="271" t="str">
        <f ca="true">+IF(OFFSET('Sanitation Data'!$H$30,0,10*ROW('Sanitation Data'!H168))="","",OFFSET('Sanitation Data'!$H$30,0,10*ROW('Sanitation Data'!H168)))</f>
        <v/>
      </c>
      <c r="DH174" s="271" t="str">
        <f ca="true">+IF(OFFSET('Sanitation Data'!$H$31,0,10*ROW('Sanitation Data'!H168))="","",OFFSET('Sanitation Data'!$H$31,0,10*ROW('Sanitation Data'!H168)))</f>
        <v/>
      </c>
      <c r="DI174" s="271" t="str">
        <f ca="true">+IF(OFFSET('Sanitation Data'!$H$32,0,10*ROW('Sanitation Data'!H168))="","",OFFSET('Sanitation Data'!$H$32,0,10*ROW('Sanitation Data'!H168)))</f>
        <v/>
      </c>
      <c r="DJ174" s="271" t="str">
        <f ca="true">+IF(OFFSET('Sanitation Data'!$I$28,0,10*ROW('Sanitation Data'!I168))="","",OFFSET('Sanitation Data'!$I$28,0,10*ROW('Sanitation Data'!I168)))</f>
        <v/>
      </c>
      <c r="DK174" s="271" t="str">
        <f ca="true">+IF(OFFSET('Sanitation Data'!$I$29,0,10*ROW('Sanitation Data'!I168))="","",OFFSET('Sanitation Data'!$I$29,0,10*ROW('Sanitation Data'!I168)))</f>
        <v/>
      </c>
      <c r="DL174" s="271" t="str">
        <f ca="true">+IF(OFFSET('Sanitation Data'!$I$30,0,10*ROW('Sanitation Data'!I168))="","",OFFSET('Sanitation Data'!$I$30,0,10*ROW('Sanitation Data'!I168)))</f>
        <v/>
      </c>
      <c r="DM174" s="271" t="str">
        <f ca="true">+IF(OFFSET('Sanitation Data'!$I$31,0,10*ROW('Sanitation Data'!I168))="","",OFFSET('Sanitation Data'!$I$31,0,10*ROW('Sanitation Data'!I168)))</f>
        <v/>
      </c>
      <c r="DN174" s="271" t="str">
        <f ca="true">+IF(OFFSET('Sanitation Data'!$I$32,0,10*ROW('Sanitation Data'!I168))="","",OFFSET('Sanitation Data'!$I$32,0,10*ROW('Sanitation Data'!I168)))</f>
        <v/>
      </c>
      <c r="DO174" s="271" t="str">
        <f ca="true">+IF(OFFSET('Hygiene Data'!$D$11,0,10*ROW('Hygiene Data'!D168))="","",OFFSET('Hygiene Data'!$D$11,0,10*ROW('Hygiene Data'!D168)))</f>
        <v/>
      </c>
      <c r="DP174" s="271" t="str">
        <f ca="true">+IF(OFFSET('Hygiene Data'!$D$12,0,10*ROW('Hygiene Data'!D168))="","",OFFSET('Hygiene Data'!$D$12,0,10*ROW('Hygiene Data'!D168)))</f>
        <v/>
      </c>
      <c r="DQ174" s="271" t="str">
        <f ca="true">+IF(OFFSET('Hygiene Data'!$D$13,0,10*ROW('Hygiene Data'!D168))="","",OFFSET('Hygiene Data'!$D$13,0,10*ROW('Hygiene Data'!D168)))</f>
        <v/>
      </c>
      <c r="DR174" s="271" t="str">
        <f ca="true">+IF(OFFSET('Hygiene Data'!$E$11,0,10*ROW('Hygiene Data'!E168))="","",OFFSET('Hygiene Data'!$E$11,0,10*ROW('Hygiene Data'!E168)))</f>
        <v/>
      </c>
      <c r="DS174" s="271" t="str">
        <f ca="true">+IF(OFFSET('Hygiene Data'!$E$12,0,10*ROW('Hygiene Data'!E168))="","",OFFSET('Hygiene Data'!$E$12,0,10*ROW('Hygiene Data'!E168)))</f>
        <v/>
      </c>
      <c r="DT174" s="271" t="str">
        <f ca="true">+IF(OFFSET('Hygiene Data'!$E$13,0,10*ROW('Hygiene Data'!E168))="","",OFFSET('Hygiene Data'!$E$13,0,10*ROW('Hygiene Data'!E168)))</f>
        <v/>
      </c>
      <c r="DU174" s="271" t="str">
        <f ca="true">+IF(OFFSET('Hygiene Data'!$F$11,0,10*ROW('Hygiene Data'!F168))="","",OFFSET('Hygiene Data'!$F$11,0,10*ROW('Hygiene Data'!F168)))</f>
        <v/>
      </c>
      <c r="DV174" s="271" t="str">
        <f ca="true">+IF(OFFSET('Hygiene Data'!$F$12,0,10*ROW('Hygiene Data'!F168))="","",OFFSET('Hygiene Data'!$F$12,0,10*ROW('Hygiene Data'!F168)))</f>
        <v/>
      </c>
      <c r="DW174" s="271" t="str">
        <f ca="true">+IF(OFFSET('Hygiene Data'!$F$13,0,10*ROW('Hygiene Data'!F168))="","",OFFSET('Hygiene Data'!$F$13,0,10*ROW('Hygiene Data'!F168)))</f>
        <v/>
      </c>
      <c r="DX174" s="271" t="str">
        <f ca="true">+IF(OFFSET('Hygiene Data'!$G$11,0,10*ROW('Hygiene Data'!G168))="","",OFFSET('Hygiene Data'!$G$11,0,10*ROW('Hygiene Data'!G168)))</f>
        <v/>
      </c>
      <c r="DY174" s="271" t="str">
        <f ca="true">+IF(OFFSET('Hygiene Data'!$G$12,0,10*ROW('Hygiene Data'!G168))="","",OFFSET('Hygiene Data'!$G$12,0,10*ROW('Hygiene Data'!G168)))</f>
        <v/>
      </c>
      <c r="DZ174" s="271" t="str">
        <f ca="true">+IF(OFFSET('Hygiene Data'!$G$13,0,10*ROW('Hygiene Data'!G168))="","",OFFSET('Hygiene Data'!$G$13,0,10*ROW('Hygiene Data'!G168)))</f>
        <v/>
      </c>
      <c r="EA174" s="271" t="str">
        <f ca="true">+IF(OFFSET('Hygiene Data'!$H$11,0,10*ROW('Hygiene Data'!H168))="","",OFFSET('Hygiene Data'!$H$11,0,10*ROW('Hygiene Data'!H168)))</f>
        <v/>
      </c>
      <c r="EB174" s="271" t="str">
        <f ca="true">+IF(OFFSET('Hygiene Data'!$H$12,0,10*ROW('Hygiene Data'!H168))="","",OFFSET('Hygiene Data'!$H$12,0,10*ROW('Hygiene Data'!H168)))</f>
        <v/>
      </c>
      <c r="EC174" s="271" t="str">
        <f ca="true">+IF(OFFSET('Hygiene Data'!$H$13,0,10*ROW('Hygiene Data'!H168))="","",OFFSET('Hygiene Data'!$H$13,0,10*ROW('Hygiene Data'!H168)))</f>
        <v/>
      </c>
      <c r="ED174" s="271" t="str">
        <f ca="true">+IF(OFFSET('Hygiene Data'!$I$11,0,10*ROW('Hygiene Data'!I168))="","",OFFSET('Hygiene Data'!$I$11,0,10*ROW('Hygiene Data'!I168)))</f>
        <v/>
      </c>
      <c r="EE174" s="271" t="str">
        <f ca="true">+IF(OFFSET('Hygiene Data'!$I$12,0,10*ROW('Hygiene Data'!I168))="","",OFFSET('Hygiene Data'!$I$12,0,10*ROW('Hygiene Data'!I168)))</f>
        <v/>
      </c>
      <c r="EF174" s="271" t="str">
        <f ca="true">+IF(OFFSET('Hygiene Data'!$I$13,0,10*ROW('Hygiene Data'!I168))="","",OFFSET('Hygiene Data'!$I$13,0,10*ROW('Hygiene Data'!I168)))</f>
        <v/>
      </c>
    </row>
    <row xmlns:x14ac="http://schemas.microsoft.com/office/spreadsheetml/2009/9/ac" r="175" x14ac:dyDescent="0.2">
      <c r="A175" s="35" t="str">
        <f ca="true">+IF(OFFSET('Water Data'!$B$2,0,10*ROW('Water Data'!E169))="","",OFFSET('Water Data'!$B$2,0,10*ROW('Water Data'!E169)))</f>
        <v/>
      </c>
      <c r="B175" s="35" t="str">
        <f ca="true">+IF(OFFSET('Water Data'!$C$2,0,10*ROW('Water Data'!F169))="","",OFFSET('Water Data'!$C$2,0,10*ROW('Water Data'!F169)))</f>
        <v/>
      </c>
      <c r="C175" s="327" t="str">
        <f t="shared" ca="true" si="2"/>
        <v/>
      </c>
      <c r="D175" s="91"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1"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1"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1"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1"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1"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1"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1"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1"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1"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1"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1"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1"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1"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1"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1"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1"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1"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2"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2"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2"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2"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2"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2"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2"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2"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2"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2"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2"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2"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2"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2"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2"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2"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2"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2"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2"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2"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2"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2"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2"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2"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2"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2"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2"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2"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2"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2"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3"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3"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3"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3"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3"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3"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3"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3"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3"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3"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3"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3"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3"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3"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3"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3"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3"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3"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1"/>
      <c r="BS175" s="271" t="str">
        <f ca="true">+IF(OFFSET('Water Data'!$D$27,0,10*ROW('Water Data'!D169))="","",OFFSET('Water Data'!$D$27,0,10*ROW('Water Data'!D169)))</f>
        <v/>
      </c>
      <c r="BT175" s="271" t="str">
        <f ca="true">+IF(OFFSET('Water Data'!$D$28,0,10*ROW('Water Data'!D169))="","",OFFSET('Water Data'!$D$28,0,10*ROW('Water Data'!D169)))</f>
        <v/>
      </c>
      <c r="BU175" s="271" t="str">
        <f ca="true">+IF(OFFSET('Water Data'!$D$29,0,10*ROW('Water Data'!D169))="","",OFFSET('Water Data'!$D$29,0,10*ROW('Water Data'!D169)))</f>
        <v/>
      </c>
      <c r="BV175" s="271" t="str">
        <f ca="true">+IF(OFFSET('Water Data'!$E$27,0,10*ROW('Water Data'!E169))="","",OFFSET('Water Data'!$E$27,0,10*ROW('Water Data'!E169)))</f>
        <v/>
      </c>
      <c r="BW175" s="271" t="str">
        <f ca="true">+IF(OFFSET('Water Data'!$E$28,0,10*ROW('Water Data'!E169))="","",OFFSET('Water Data'!$E$28,0,10*ROW('Water Data'!E169)))</f>
        <v/>
      </c>
      <c r="BX175" s="271" t="str">
        <f ca="true">+IF(OFFSET('Water Data'!$E$29,0,10*ROW('Water Data'!E169))="","",OFFSET('Water Data'!$E$29,0,10*ROW('Water Data'!E169)))</f>
        <v/>
      </c>
      <c r="BY175" s="271" t="str">
        <f ca="true">+IF(OFFSET('Water Data'!$F$27,0,10*ROW('Water Data'!F169))="","",OFFSET('Water Data'!$F$27,0,10*ROW('Water Data'!F169)))</f>
        <v/>
      </c>
      <c r="BZ175" s="271" t="str">
        <f ca="true">+IF(OFFSET('Water Data'!$F$28,0,10*ROW('Water Data'!F169))="","",OFFSET('Water Data'!$F$28,0,10*ROW('Water Data'!F169)))</f>
        <v/>
      </c>
      <c r="CA175" s="271" t="str">
        <f ca="true">+IF(OFFSET('Water Data'!$F$29,0,10*ROW('Water Data'!F169))="","",OFFSET('Water Data'!$F$29,0,10*ROW('Water Data'!F169)))</f>
        <v/>
      </c>
      <c r="CB175" s="271" t="str">
        <f ca="true">+IF(OFFSET('Water Data'!$G$27,0,10*ROW('Water Data'!G169))="","",OFFSET('Water Data'!$G$27,0,10*ROW('Water Data'!G169)))</f>
        <v/>
      </c>
      <c r="CC175" s="271" t="str">
        <f ca="true">+IF(OFFSET('Water Data'!$G$28,0,10*ROW('Water Data'!G169))="","",OFFSET('Water Data'!$G$28,0,10*ROW('Water Data'!G169)))</f>
        <v/>
      </c>
      <c r="CD175" s="271" t="str">
        <f ca="true">+IF(OFFSET('Water Data'!$G$29,0,10*ROW('Water Data'!G169))="","",OFFSET('Water Data'!$G$29,0,10*ROW('Water Data'!G169)))</f>
        <v/>
      </c>
      <c r="CE175" s="271" t="str">
        <f ca="true">+IF(OFFSET('Water Data'!$H$27,0,10*ROW('Water Data'!H169))="","",OFFSET('Water Data'!$H$27,0,10*ROW('Water Data'!H169)))</f>
        <v/>
      </c>
      <c r="CF175" s="271" t="str">
        <f ca="true">+IF(OFFSET('Water Data'!$H$28,0,10*ROW('Water Data'!H169))="","",OFFSET('Water Data'!$H$28,0,10*ROW('Water Data'!H169)))</f>
        <v/>
      </c>
      <c r="CG175" s="271" t="str">
        <f ca="true">+IF(OFFSET('Water Data'!$H$29,0,10*ROW('Water Data'!H169))="","",OFFSET('Water Data'!$H$29,0,10*ROW('Water Data'!H169)))</f>
        <v/>
      </c>
      <c r="CH175" s="271" t="str">
        <f ca="true">+IF(OFFSET('Water Data'!$I$27,0,10*ROW('Water Data'!I169))="","",OFFSET('Water Data'!$I$27,0,10*ROW('Water Data'!I169)))</f>
        <v/>
      </c>
      <c r="CI175" s="271" t="str">
        <f ca="true">+IF(OFFSET('Water Data'!$I$28,0,10*ROW('Water Data'!I169))="","",OFFSET('Water Data'!$I$28,0,10*ROW('Water Data'!I169)))</f>
        <v/>
      </c>
      <c r="CJ175" s="271" t="str">
        <f ca="true">+IF(OFFSET('Water Data'!$I$29,0,10*ROW('Water Data'!I169))="","",OFFSET('Water Data'!$I$29,0,10*ROW('Water Data'!I169)))</f>
        <v/>
      </c>
      <c r="CK175" s="271" t="str">
        <f ca="true">+IF(OFFSET('Sanitation Data'!$D$28,0,10*ROW('Sanitation Data'!D169))="","",OFFSET('Sanitation Data'!$D$28,0,10*ROW('Sanitation Data'!D169)))</f>
        <v/>
      </c>
      <c r="CL175" s="271" t="str">
        <f ca="true">+IF(OFFSET('Sanitation Data'!$D$29,0,10*ROW('Sanitation Data'!D169))="","",OFFSET('Sanitation Data'!$D$29,0,10*ROW('Sanitation Data'!D169)))</f>
        <v/>
      </c>
      <c r="CM175" s="271" t="str">
        <f ca="true">+IF(OFFSET('Sanitation Data'!$D$30,0,10*ROW('Sanitation Data'!D169))="","",OFFSET('Sanitation Data'!$D$30,0,10*ROW('Sanitation Data'!D169)))</f>
        <v/>
      </c>
      <c r="CN175" s="271" t="str">
        <f ca="true">+IF(OFFSET('Sanitation Data'!$D$31,0,10*ROW('Sanitation Data'!D169))="","",OFFSET('Sanitation Data'!$D$31,0,10*ROW('Sanitation Data'!D169)))</f>
        <v/>
      </c>
      <c r="CO175" s="271" t="str">
        <f ca="true">+IF(OFFSET('Sanitation Data'!$D$32,0,10*ROW('Sanitation Data'!D169))="","",OFFSET('Sanitation Data'!$D$32,0,10*ROW('Sanitation Data'!D169)))</f>
        <v/>
      </c>
      <c r="CP175" s="271" t="str">
        <f ca="true">+IF(OFFSET('Sanitation Data'!$E$28,0,10*ROW('Sanitation Data'!E169))="","",OFFSET('Sanitation Data'!$E$28,0,10*ROW('Sanitation Data'!E169)))</f>
        <v/>
      </c>
      <c r="CQ175" s="271" t="str">
        <f ca="true">+IF(OFFSET('Sanitation Data'!$E$29,0,10*ROW('Sanitation Data'!E169))="","",OFFSET('Sanitation Data'!$E$29,0,10*ROW('Sanitation Data'!E169)))</f>
        <v/>
      </c>
      <c r="CR175" s="271" t="str">
        <f ca="true">+IF(OFFSET('Sanitation Data'!$E$30,0,10*ROW('Sanitation Data'!E169))="","",OFFSET('Sanitation Data'!$E$30,0,10*ROW('Sanitation Data'!E169)))</f>
        <v/>
      </c>
      <c r="CS175" s="271" t="str">
        <f ca="true">+IF(OFFSET('Sanitation Data'!$E$31,0,10*ROW('Sanitation Data'!E169))="","",OFFSET('Sanitation Data'!$E$31,0,10*ROW('Sanitation Data'!E169)))</f>
        <v/>
      </c>
      <c r="CT175" s="271" t="str">
        <f ca="true">+IF(OFFSET('Sanitation Data'!$E$32,0,10*ROW('Sanitation Data'!E169))="","",OFFSET('Sanitation Data'!$E$32,0,10*ROW('Sanitation Data'!E169)))</f>
        <v/>
      </c>
      <c r="CU175" s="271" t="str">
        <f ca="true">+IF(OFFSET('Sanitation Data'!$F$28,0,10*ROW('Sanitation Data'!F169))="","",OFFSET('Sanitation Data'!$F$28,0,10*ROW('Sanitation Data'!F169)))</f>
        <v/>
      </c>
      <c r="CV175" s="271" t="str">
        <f ca="true">+IF(OFFSET('Sanitation Data'!$F$29,0,10*ROW('Sanitation Data'!F169))="","",OFFSET('Sanitation Data'!$F$29,0,10*ROW('Sanitation Data'!F169)))</f>
        <v/>
      </c>
      <c r="CW175" s="271" t="str">
        <f ca="true">+IF(OFFSET('Sanitation Data'!$F$30,0,10*ROW('Sanitation Data'!F169))="","",OFFSET('Sanitation Data'!$F$30,0,10*ROW('Sanitation Data'!F169)))</f>
        <v/>
      </c>
      <c r="CX175" s="271" t="str">
        <f ca="true">+IF(OFFSET('Sanitation Data'!$F$31,0,10*ROW('Sanitation Data'!F169))="","",OFFSET('Sanitation Data'!$F$31,0,10*ROW('Sanitation Data'!F169)))</f>
        <v/>
      </c>
      <c r="CY175" s="271" t="str">
        <f ca="true">+IF(OFFSET('Sanitation Data'!$F$32,0,10*ROW('Sanitation Data'!F169))="","",OFFSET('Sanitation Data'!$F$32,0,10*ROW('Sanitation Data'!F169)))</f>
        <v/>
      </c>
      <c r="CZ175" s="271" t="str">
        <f ca="true">+IF(OFFSET('Sanitation Data'!$G$28,0,10*ROW('Sanitation Data'!G169))="","",OFFSET('Sanitation Data'!$G$28,0,10*ROW('Sanitation Data'!G169)))</f>
        <v/>
      </c>
      <c r="DA175" s="271" t="str">
        <f ca="true">+IF(OFFSET('Sanitation Data'!$G$29,0,10*ROW('Sanitation Data'!G169))="","",OFFSET('Sanitation Data'!$G$29,0,10*ROW('Sanitation Data'!G169)))</f>
        <v/>
      </c>
      <c r="DB175" s="271" t="str">
        <f ca="true">+IF(OFFSET('Sanitation Data'!$G$30,0,10*ROW('Sanitation Data'!G169))="","",OFFSET('Sanitation Data'!$G$30,0,10*ROW('Sanitation Data'!G169)))</f>
        <v/>
      </c>
      <c r="DC175" s="271" t="str">
        <f ca="true">+IF(OFFSET('Sanitation Data'!$G$31,0,10*ROW('Sanitation Data'!G169))="","",OFFSET('Sanitation Data'!$G$31,0,10*ROW('Sanitation Data'!G169)))</f>
        <v/>
      </c>
      <c r="DD175" s="271" t="str">
        <f ca="true">+IF(OFFSET('Sanitation Data'!$G$32,0,10*ROW('Sanitation Data'!G169))="","",OFFSET('Sanitation Data'!$G$32,0,10*ROW('Sanitation Data'!G169)))</f>
        <v/>
      </c>
      <c r="DE175" s="271" t="str">
        <f ca="true">+IF(OFFSET('Sanitation Data'!$H$28,0,10*ROW('Sanitation Data'!H169))="","",OFFSET('Sanitation Data'!$H$28,0,10*ROW('Sanitation Data'!H169)))</f>
        <v/>
      </c>
      <c r="DF175" s="271" t="str">
        <f ca="true">+IF(OFFSET('Sanitation Data'!$H$29,0,10*ROW('Sanitation Data'!H169))="","",OFFSET('Sanitation Data'!$H$29,0,10*ROW('Sanitation Data'!H169)))</f>
        <v/>
      </c>
      <c r="DG175" s="271" t="str">
        <f ca="true">+IF(OFFSET('Sanitation Data'!$H$30,0,10*ROW('Sanitation Data'!H169))="","",OFFSET('Sanitation Data'!$H$30,0,10*ROW('Sanitation Data'!H169)))</f>
        <v/>
      </c>
      <c r="DH175" s="271" t="str">
        <f ca="true">+IF(OFFSET('Sanitation Data'!$H$31,0,10*ROW('Sanitation Data'!H169))="","",OFFSET('Sanitation Data'!$H$31,0,10*ROW('Sanitation Data'!H169)))</f>
        <v/>
      </c>
      <c r="DI175" s="271" t="str">
        <f ca="true">+IF(OFFSET('Sanitation Data'!$H$32,0,10*ROW('Sanitation Data'!H169))="","",OFFSET('Sanitation Data'!$H$32,0,10*ROW('Sanitation Data'!H169)))</f>
        <v/>
      </c>
      <c r="DJ175" s="271" t="str">
        <f ca="true">+IF(OFFSET('Sanitation Data'!$I$28,0,10*ROW('Sanitation Data'!I169))="","",OFFSET('Sanitation Data'!$I$28,0,10*ROW('Sanitation Data'!I169)))</f>
        <v/>
      </c>
      <c r="DK175" s="271" t="str">
        <f ca="true">+IF(OFFSET('Sanitation Data'!$I$29,0,10*ROW('Sanitation Data'!I169))="","",OFFSET('Sanitation Data'!$I$29,0,10*ROW('Sanitation Data'!I169)))</f>
        <v/>
      </c>
      <c r="DL175" s="271" t="str">
        <f ca="true">+IF(OFFSET('Sanitation Data'!$I$30,0,10*ROW('Sanitation Data'!I169))="","",OFFSET('Sanitation Data'!$I$30,0,10*ROW('Sanitation Data'!I169)))</f>
        <v/>
      </c>
      <c r="DM175" s="271" t="str">
        <f ca="true">+IF(OFFSET('Sanitation Data'!$I$31,0,10*ROW('Sanitation Data'!I169))="","",OFFSET('Sanitation Data'!$I$31,0,10*ROW('Sanitation Data'!I169)))</f>
        <v/>
      </c>
      <c r="DN175" s="271" t="str">
        <f ca="true">+IF(OFFSET('Sanitation Data'!$I$32,0,10*ROW('Sanitation Data'!I169))="","",OFFSET('Sanitation Data'!$I$32,0,10*ROW('Sanitation Data'!I169)))</f>
        <v/>
      </c>
      <c r="DO175" s="271" t="str">
        <f ca="true">+IF(OFFSET('Hygiene Data'!$D$11,0,10*ROW('Hygiene Data'!D169))="","",OFFSET('Hygiene Data'!$D$11,0,10*ROW('Hygiene Data'!D169)))</f>
        <v/>
      </c>
      <c r="DP175" s="271" t="str">
        <f ca="true">+IF(OFFSET('Hygiene Data'!$D$12,0,10*ROW('Hygiene Data'!D169))="","",OFFSET('Hygiene Data'!$D$12,0,10*ROW('Hygiene Data'!D169)))</f>
        <v/>
      </c>
      <c r="DQ175" s="271" t="str">
        <f ca="true">+IF(OFFSET('Hygiene Data'!$D$13,0,10*ROW('Hygiene Data'!D169))="","",OFFSET('Hygiene Data'!$D$13,0,10*ROW('Hygiene Data'!D169)))</f>
        <v/>
      </c>
      <c r="DR175" s="271" t="str">
        <f ca="true">+IF(OFFSET('Hygiene Data'!$E$11,0,10*ROW('Hygiene Data'!E169))="","",OFFSET('Hygiene Data'!$E$11,0,10*ROW('Hygiene Data'!E169)))</f>
        <v/>
      </c>
      <c r="DS175" s="271" t="str">
        <f ca="true">+IF(OFFSET('Hygiene Data'!$E$12,0,10*ROW('Hygiene Data'!E169))="","",OFFSET('Hygiene Data'!$E$12,0,10*ROW('Hygiene Data'!E169)))</f>
        <v/>
      </c>
      <c r="DT175" s="271" t="str">
        <f ca="true">+IF(OFFSET('Hygiene Data'!$E$13,0,10*ROW('Hygiene Data'!E169))="","",OFFSET('Hygiene Data'!$E$13,0,10*ROW('Hygiene Data'!E169)))</f>
        <v/>
      </c>
      <c r="DU175" s="271" t="str">
        <f ca="true">+IF(OFFSET('Hygiene Data'!$F$11,0,10*ROW('Hygiene Data'!F169))="","",OFFSET('Hygiene Data'!$F$11,0,10*ROW('Hygiene Data'!F169)))</f>
        <v/>
      </c>
      <c r="DV175" s="271" t="str">
        <f ca="true">+IF(OFFSET('Hygiene Data'!$F$12,0,10*ROW('Hygiene Data'!F169))="","",OFFSET('Hygiene Data'!$F$12,0,10*ROW('Hygiene Data'!F169)))</f>
        <v/>
      </c>
      <c r="DW175" s="271" t="str">
        <f ca="true">+IF(OFFSET('Hygiene Data'!$F$13,0,10*ROW('Hygiene Data'!F169))="","",OFFSET('Hygiene Data'!$F$13,0,10*ROW('Hygiene Data'!F169)))</f>
        <v/>
      </c>
      <c r="DX175" s="271" t="str">
        <f ca="true">+IF(OFFSET('Hygiene Data'!$G$11,0,10*ROW('Hygiene Data'!G169))="","",OFFSET('Hygiene Data'!$G$11,0,10*ROW('Hygiene Data'!G169)))</f>
        <v/>
      </c>
      <c r="DY175" s="271" t="str">
        <f ca="true">+IF(OFFSET('Hygiene Data'!$G$12,0,10*ROW('Hygiene Data'!G169))="","",OFFSET('Hygiene Data'!$G$12,0,10*ROW('Hygiene Data'!G169)))</f>
        <v/>
      </c>
      <c r="DZ175" s="271" t="str">
        <f ca="true">+IF(OFFSET('Hygiene Data'!$G$13,0,10*ROW('Hygiene Data'!G169))="","",OFFSET('Hygiene Data'!$G$13,0,10*ROW('Hygiene Data'!G169)))</f>
        <v/>
      </c>
      <c r="EA175" s="271" t="str">
        <f ca="true">+IF(OFFSET('Hygiene Data'!$H$11,0,10*ROW('Hygiene Data'!H169))="","",OFFSET('Hygiene Data'!$H$11,0,10*ROW('Hygiene Data'!H169)))</f>
        <v/>
      </c>
      <c r="EB175" s="271" t="str">
        <f ca="true">+IF(OFFSET('Hygiene Data'!$H$12,0,10*ROW('Hygiene Data'!H169))="","",OFFSET('Hygiene Data'!$H$12,0,10*ROW('Hygiene Data'!H169)))</f>
        <v/>
      </c>
      <c r="EC175" s="271" t="str">
        <f ca="true">+IF(OFFSET('Hygiene Data'!$H$13,0,10*ROW('Hygiene Data'!H169))="","",OFFSET('Hygiene Data'!$H$13,0,10*ROW('Hygiene Data'!H169)))</f>
        <v/>
      </c>
      <c r="ED175" s="271" t="str">
        <f ca="true">+IF(OFFSET('Hygiene Data'!$I$11,0,10*ROW('Hygiene Data'!I169))="","",OFFSET('Hygiene Data'!$I$11,0,10*ROW('Hygiene Data'!I169)))</f>
        <v/>
      </c>
      <c r="EE175" s="271" t="str">
        <f ca="true">+IF(OFFSET('Hygiene Data'!$I$12,0,10*ROW('Hygiene Data'!I169))="","",OFFSET('Hygiene Data'!$I$12,0,10*ROW('Hygiene Data'!I169)))</f>
        <v/>
      </c>
      <c r="EF175" s="271" t="str">
        <f ca="true">+IF(OFFSET('Hygiene Data'!$I$13,0,10*ROW('Hygiene Data'!I169))="","",OFFSET('Hygiene Data'!$I$13,0,10*ROW('Hygiene Data'!I169)))</f>
        <v/>
      </c>
    </row>
    <row xmlns:x14ac="http://schemas.microsoft.com/office/spreadsheetml/2009/9/ac" r="176" x14ac:dyDescent="0.2">
      <c r="A176" s="35" t="str">
        <f ca="true">+IF(OFFSET('Water Data'!$B$2,0,10*ROW('Water Data'!E170))="","",OFFSET('Water Data'!$B$2,0,10*ROW('Water Data'!E170)))</f>
        <v/>
      </c>
      <c r="B176" s="35" t="str">
        <f ca="true">+IF(OFFSET('Water Data'!$C$2,0,10*ROW('Water Data'!F170))="","",OFFSET('Water Data'!$C$2,0,10*ROW('Water Data'!F170)))</f>
        <v/>
      </c>
      <c r="C176" s="327" t="str">
        <f t="shared" ca="true" si="2"/>
        <v/>
      </c>
      <c r="D176" s="91"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1"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1"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1"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1"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1"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1"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1"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1"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1"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1"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1"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1"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1"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1"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1"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1"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1"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2"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2"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2"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2"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2"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2"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2"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2"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2"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2"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2"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2"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2"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2"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2"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2"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2"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2"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2"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2"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2"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2"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2"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2"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2"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2"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2"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2"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2"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2"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3"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3"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3"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3"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3"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3"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3"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3"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3"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3"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3"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3"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3"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3"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3"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3"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3"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3"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1"/>
      <c r="BS176" s="271" t="str">
        <f ca="true">+IF(OFFSET('Water Data'!$D$27,0,10*ROW('Water Data'!D170))="","",OFFSET('Water Data'!$D$27,0,10*ROW('Water Data'!D170)))</f>
        <v/>
      </c>
      <c r="BT176" s="271" t="str">
        <f ca="true">+IF(OFFSET('Water Data'!$D$28,0,10*ROW('Water Data'!D170))="","",OFFSET('Water Data'!$D$28,0,10*ROW('Water Data'!D170)))</f>
        <v/>
      </c>
      <c r="BU176" s="271" t="str">
        <f ca="true">+IF(OFFSET('Water Data'!$D$29,0,10*ROW('Water Data'!D170))="","",OFFSET('Water Data'!$D$29,0,10*ROW('Water Data'!D170)))</f>
        <v/>
      </c>
      <c r="BV176" s="271" t="str">
        <f ca="true">+IF(OFFSET('Water Data'!$E$27,0,10*ROW('Water Data'!E170))="","",OFFSET('Water Data'!$E$27,0,10*ROW('Water Data'!E170)))</f>
        <v/>
      </c>
      <c r="BW176" s="271" t="str">
        <f ca="true">+IF(OFFSET('Water Data'!$E$28,0,10*ROW('Water Data'!E170))="","",OFFSET('Water Data'!$E$28,0,10*ROW('Water Data'!E170)))</f>
        <v/>
      </c>
      <c r="BX176" s="271" t="str">
        <f ca="true">+IF(OFFSET('Water Data'!$E$29,0,10*ROW('Water Data'!E170))="","",OFFSET('Water Data'!$E$29,0,10*ROW('Water Data'!E170)))</f>
        <v/>
      </c>
      <c r="BY176" s="271" t="str">
        <f ca="true">+IF(OFFSET('Water Data'!$F$27,0,10*ROW('Water Data'!F170))="","",OFFSET('Water Data'!$F$27,0,10*ROW('Water Data'!F170)))</f>
        <v/>
      </c>
      <c r="BZ176" s="271" t="str">
        <f ca="true">+IF(OFFSET('Water Data'!$F$28,0,10*ROW('Water Data'!F170))="","",OFFSET('Water Data'!$F$28,0,10*ROW('Water Data'!F170)))</f>
        <v/>
      </c>
      <c r="CA176" s="271" t="str">
        <f ca="true">+IF(OFFSET('Water Data'!$F$29,0,10*ROW('Water Data'!F170))="","",OFFSET('Water Data'!$F$29,0,10*ROW('Water Data'!F170)))</f>
        <v/>
      </c>
      <c r="CB176" s="271" t="str">
        <f ca="true">+IF(OFFSET('Water Data'!$G$27,0,10*ROW('Water Data'!G170))="","",OFFSET('Water Data'!$G$27,0,10*ROW('Water Data'!G170)))</f>
        <v/>
      </c>
      <c r="CC176" s="271" t="str">
        <f ca="true">+IF(OFFSET('Water Data'!$G$28,0,10*ROW('Water Data'!G170))="","",OFFSET('Water Data'!$G$28,0,10*ROW('Water Data'!G170)))</f>
        <v/>
      </c>
      <c r="CD176" s="271" t="str">
        <f ca="true">+IF(OFFSET('Water Data'!$G$29,0,10*ROW('Water Data'!G170))="","",OFFSET('Water Data'!$G$29,0,10*ROW('Water Data'!G170)))</f>
        <v/>
      </c>
      <c r="CE176" s="271" t="str">
        <f ca="true">+IF(OFFSET('Water Data'!$H$27,0,10*ROW('Water Data'!H170))="","",OFFSET('Water Data'!$H$27,0,10*ROW('Water Data'!H170)))</f>
        <v/>
      </c>
      <c r="CF176" s="271" t="str">
        <f ca="true">+IF(OFFSET('Water Data'!$H$28,0,10*ROW('Water Data'!H170))="","",OFFSET('Water Data'!$H$28,0,10*ROW('Water Data'!H170)))</f>
        <v/>
      </c>
      <c r="CG176" s="271" t="str">
        <f ca="true">+IF(OFFSET('Water Data'!$H$29,0,10*ROW('Water Data'!H170))="","",OFFSET('Water Data'!$H$29,0,10*ROW('Water Data'!H170)))</f>
        <v/>
      </c>
      <c r="CH176" s="271" t="str">
        <f ca="true">+IF(OFFSET('Water Data'!$I$27,0,10*ROW('Water Data'!I170))="","",OFFSET('Water Data'!$I$27,0,10*ROW('Water Data'!I170)))</f>
        <v/>
      </c>
      <c r="CI176" s="271" t="str">
        <f ca="true">+IF(OFFSET('Water Data'!$I$28,0,10*ROW('Water Data'!I170))="","",OFFSET('Water Data'!$I$28,0,10*ROW('Water Data'!I170)))</f>
        <v/>
      </c>
      <c r="CJ176" s="271" t="str">
        <f ca="true">+IF(OFFSET('Water Data'!$I$29,0,10*ROW('Water Data'!I170))="","",OFFSET('Water Data'!$I$29,0,10*ROW('Water Data'!I170)))</f>
        <v/>
      </c>
      <c r="CK176" s="271" t="str">
        <f ca="true">+IF(OFFSET('Sanitation Data'!$D$28,0,10*ROW('Sanitation Data'!D170))="","",OFFSET('Sanitation Data'!$D$28,0,10*ROW('Sanitation Data'!D170)))</f>
        <v/>
      </c>
      <c r="CL176" s="271" t="str">
        <f ca="true">+IF(OFFSET('Sanitation Data'!$D$29,0,10*ROW('Sanitation Data'!D170))="","",OFFSET('Sanitation Data'!$D$29,0,10*ROW('Sanitation Data'!D170)))</f>
        <v/>
      </c>
      <c r="CM176" s="271" t="str">
        <f ca="true">+IF(OFFSET('Sanitation Data'!$D$30,0,10*ROW('Sanitation Data'!D170))="","",OFFSET('Sanitation Data'!$D$30,0,10*ROW('Sanitation Data'!D170)))</f>
        <v/>
      </c>
      <c r="CN176" s="271" t="str">
        <f ca="true">+IF(OFFSET('Sanitation Data'!$D$31,0,10*ROW('Sanitation Data'!D170))="","",OFFSET('Sanitation Data'!$D$31,0,10*ROW('Sanitation Data'!D170)))</f>
        <v/>
      </c>
      <c r="CO176" s="271" t="str">
        <f ca="true">+IF(OFFSET('Sanitation Data'!$D$32,0,10*ROW('Sanitation Data'!D170))="","",OFFSET('Sanitation Data'!$D$32,0,10*ROW('Sanitation Data'!D170)))</f>
        <v/>
      </c>
      <c r="CP176" s="271" t="str">
        <f ca="true">+IF(OFFSET('Sanitation Data'!$E$28,0,10*ROW('Sanitation Data'!E170))="","",OFFSET('Sanitation Data'!$E$28,0,10*ROW('Sanitation Data'!E170)))</f>
        <v/>
      </c>
      <c r="CQ176" s="271" t="str">
        <f ca="true">+IF(OFFSET('Sanitation Data'!$E$29,0,10*ROW('Sanitation Data'!E170))="","",OFFSET('Sanitation Data'!$E$29,0,10*ROW('Sanitation Data'!E170)))</f>
        <v/>
      </c>
      <c r="CR176" s="271" t="str">
        <f ca="true">+IF(OFFSET('Sanitation Data'!$E$30,0,10*ROW('Sanitation Data'!E170))="","",OFFSET('Sanitation Data'!$E$30,0,10*ROW('Sanitation Data'!E170)))</f>
        <v/>
      </c>
      <c r="CS176" s="271" t="str">
        <f ca="true">+IF(OFFSET('Sanitation Data'!$E$31,0,10*ROW('Sanitation Data'!E170))="","",OFFSET('Sanitation Data'!$E$31,0,10*ROW('Sanitation Data'!E170)))</f>
        <v/>
      </c>
      <c r="CT176" s="271" t="str">
        <f ca="true">+IF(OFFSET('Sanitation Data'!$E$32,0,10*ROW('Sanitation Data'!E170))="","",OFFSET('Sanitation Data'!$E$32,0,10*ROW('Sanitation Data'!E170)))</f>
        <v/>
      </c>
      <c r="CU176" s="271" t="str">
        <f ca="true">+IF(OFFSET('Sanitation Data'!$F$28,0,10*ROW('Sanitation Data'!F170))="","",OFFSET('Sanitation Data'!$F$28,0,10*ROW('Sanitation Data'!F170)))</f>
        <v/>
      </c>
      <c r="CV176" s="271" t="str">
        <f ca="true">+IF(OFFSET('Sanitation Data'!$F$29,0,10*ROW('Sanitation Data'!F170))="","",OFFSET('Sanitation Data'!$F$29,0,10*ROW('Sanitation Data'!F170)))</f>
        <v/>
      </c>
      <c r="CW176" s="271" t="str">
        <f ca="true">+IF(OFFSET('Sanitation Data'!$F$30,0,10*ROW('Sanitation Data'!F170))="","",OFFSET('Sanitation Data'!$F$30,0,10*ROW('Sanitation Data'!F170)))</f>
        <v/>
      </c>
      <c r="CX176" s="271" t="str">
        <f ca="true">+IF(OFFSET('Sanitation Data'!$F$31,0,10*ROW('Sanitation Data'!F170))="","",OFFSET('Sanitation Data'!$F$31,0,10*ROW('Sanitation Data'!F170)))</f>
        <v/>
      </c>
      <c r="CY176" s="271" t="str">
        <f ca="true">+IF(OFFSET('Sanitation Data'!$F$32,0,10*ROW('Sanitation Data'!F170))="","",OFFSET('Sanitation Data'!$F$32,0,10*ROW('Sanitation Data'!F170)))</f>
        <v/>
      </c>
      <c r="CZ176" s="271" t="str">
        <f ca="true">+IF(OFFSET('Sanitation Data'!$G$28,0,10*ROW('Sanitation Data'!G170))="","",OFFSET('Sanitation Data'!$G$28,0,10*ROW('Sanitation Data'!G170)))</f>
        <v/>
      </c>
      <c r="DA176" s="271" t="str">
        <f ca="true">+IF(OFFSET('Sanitation Data'!$G$29,0,10*ROW('Sanitation Data'!G170))="","",OFFSET('Sanitation Data'!$G$29,0,10*ROW('Sanitation Data'!G170)))</f>
        <v/>
      </c>
      <c r="DB176" s="271" t="str">
        <f ca="true">+IF(OFFSET('Sanitation Data'!$G$30,0,10*ROW('Sanitation Data'!G170))="","",OFFSET('Sanitation Data'!$G$30,0,10*ROW('Sanitation Data'!G170)))</f>
        <v/>
      </c>
      <c r="DC176" s="271" t="str">
        <f ca="true">+IF(OFFSET('Sanitation Data'!$G$31,0,10*ROW('Sanitation Data'!G170))="","",OFFSET('Sanitation Data'!$G$31,0,10*ROW('Sanitation Data'!G170)))</f>
        <v/>
      </c>
      <c r="DD176" s="271" t="str">
        <f ca="true">+IF(OFFSET('Sanitation Data'!$G$32,0,10*ROW('Sanitation Data'!G170))="","",OFFSET('Sanitation Data'!$G$32,0,10*ROW('Sanitation Data'!G170)))</f>
        <v/>
      </c>
      <c r="DE176" s="271" t="str">
        <f ca="true">+IF(OFFSET('Sanitation Data'!$H$28,0,10*ROW('Sanitation Data'!H170))="","",OFFSET('Sanitation Data'!$H$28,0,10*ROW('Sanitation Data'!H170)))</f>
        <v/>
      </c>
      <c r="DF176" s="271" t="str">
        <f ca="true">+IF(OFFSET('Sanitation Data'!$H$29,0,10*ROW('Sanitation Data'!H170))="","",OFFSET('Sanitation Data'!$H$29,0,10*ROW('Sanitation Data'!H170)))</f>
        <v/>
      </c>
      <c r="DG176" s="271" t="str">
        <f ca="true">+IF(OFFSET('Sanitation Data'!$H$30,0,10*ROW('Sanitation Data'!H170))="","",OFFSET('Sanitation Data'!$H$30,0,10*ROW('Sanitation Data'!H170)))</f>
        <v/>
      </c>
      <c r="DH176" s="271" t="str">
        <f ca="true">+IF(OFFSET('Sanitation Data'!$H$31,0,10*ROW('Sanitation Data'!H170))="","",OFFSET('Sanitation Data'!$H$31,0,10*ROW('Sanitation Data'!H170)))</f>
        <v/>
      </c>
      <c r="DI176" s="271" t="str">
        <f ca="true">+IF(OFFSET('Sanitation Data'!$H$32,0,10*ROW('Sanitation Data'!H170))="","",OFFSET('Sanitation Data'!$H$32,0,10*ROW('Sanitation Data'!H170)))</f>
        <v/>
      </c>
      <c r="DJ176" s="271" t="str">
        <f ca="true">+IF(OFFSET('Sanitation Data'!$I$28,0,10*ROW('Sanitation Data'!I170))="","",OFFSET('Sanitation Data'!$I$28,0,10*ROW('Sanitation Data'!I170)))</f>
        <v/>
      </c>
      <c r="DK176" s="271" t="str">
        <f ca="true">+IF(OFFSET('Sanitation Data'!$I$29,0,10*ROW('Sanitation Data'!I170))="","",OFFSET('Sanitation Data'!$I$29,0,10*ROW('Sanitation Data'!I170)))</f>
        <v/>
      </c>
      <c r="DL176" s="271" t="str">
        <f ca="true">+IF(OFFSET('Sanitation Data'!$I$30,0,10*ROW('Sanitation Data'!I170))="","",OFFSET('Sanitation Data'!$I$30,0,10*ROW('Sanitation Data'!I170)))</f>
        <v/>
      </c>
      <c r="DM176" s="271" t="str">
        <f ca="true">+IF(OFFSET('Sanitation Data'!$I$31,0,10*ROW('Sanitation Data'!I170))="","",OFFSET('Sanitation Data'!$I$31,0,10*ROW('Sanitation Data'!I170)))</f>
        <v/>
      </c>
      <c r="DN176" s="271" t="str">
        <f ca="true">+IF(OFFSET('Sanitation Data'!$I$32,0,10*ROW('Sanitation Data'!I170))="","",OFFSET('Sanitation Data'!$I$32,0,10*ROW('Sanitation Data'!I170)))</f>
        <v/>
      </c>
      <c r="DO176" s="271" t="str">
        <f ca="true">+IF(OFFSET('Hygiene Data'!$D$11,0,10*ROW('Hygiene Data'!D170))="","",OFFSET('Hygiene Data'!$D$11,0,10*ROW('Hygiene Data'!D170)))</f>
        <v/>
      </c>
      <c r="DP176" s="271" t="str">
        <f ca="true">+IF(OFFSET('Hygiene Data'!$D$12,0,10*ROW('Hygiene Data'!D170))="","",OFFSET('Hygiene Data'!$D$12,0,10*ROW('Hygiene Data'!D170)))</f>
        <v/>
      </c>
      <c r="DQ176" s="271" t="str">
        <f ca="true">+IF(OFFSET('Hygiene Data'!$D$13,0,10*ROW('Hygiene Data'!D170))="","",OFFSET('Hygiene Data'!$D$13,0,10*ROW('Hygiene Data'!D170)))</f>
        <v/>
      </c>
      <c r="DR176" s="271" t="str">
        <f ca="true">+IF(OFFSET('Hygiene Data'!$E$11,0,10*ROW('Hygiene Data'!E170))="","",OFFSET('Hygiene Data'!$E$11,0,10*ROW('Hygiene Data'!E170)))</f>
        <v/>
      </c>
      <c r="DS176" s="271" t="str">
        <f ca="true">+IF(OFFSET('Hygiene Data'!$E$12,0,10*ROW('Hygiene Data'!E170))="","",OFFSET('Hygiene Data'!$E$12,0,10*ROW('Hygiene Data'!E170)))</f>
        <v/>
      </c>
      <c r="DT176" s="271" t="str">
        <f ca="true">+IF(OFFSET('Hygiene Data'!$E$13,0,10*ROW('Hygiene Data'!E170))="","",OFFSET('Hygiene Data'!$E$13,0,10*ROW('Hygiene Data'!E170)))</f>
        <v/>
      </c>
      <c r="DU176" s="271" t="str">
        <f ca="true">+IF(OFFSET('Hygiene Data'!$F$11,0,10*ROW('Hygiene Data'!F170))="","",OFFSET('Hygiene Data'!$F$11,0,10*ROW('Hygiene Data'!F170)))</f>
        <v/>
      </c>
      <c r="DV176" s="271" t="str">
        <f ca="true">+IF(OFFSET('Hygiene Data'!$F$12,0,10*ROW('Hygiene Data'!F170))="","",OFFSET('Hygiene Data'!$F$12,0,10*ROW('Hygiene Data'!F170)))</f>
        <v/>
      </c>
      <c r="DW176" s="271" t="str">
        <f ca="true">+IF(OFFSET('Hygiene Data'!$F$13,0,10*ROW('Hygiene Data'!F170))="","",OFFSET('Hygiene Data'!$F$13,0,10*ROW('Hygiene Data'!F170)))</f>
        <v/>
      </c>
      <c r="DX176" s="271" t="str">
        <f ca="true">+IF(OFFSET('Hygiene Data'!$G$11,0,10*ROW('Hygiene Data'!G170))="","",OFFSET('Hygiene Data'!$G$11,0,10*ROW('Hygiene Data'!G170)))</f>
        <v/>
      </c>
      <c r="DY176" s="271" t="str">
        <f ca="true">+IF(OFFSET('Hygiene Data'!$G$12,0,10*ROW('Hygiene Data'!G170))="","",OFFSET('Hygiene Data'!$G$12,0,10*ROW('Hygiene Data'!G170)))</f>
        <v/>
      </c>
      <c r="DZ176" s="271" t="str">
        <f ca="true">+IF(OFFSET('Hygiene Data'!$G$13,0,10*ROW('Hygiene Data'!G170))="","",OFFSET('Hygiene Data'!$G$13,0,10*ROW('Hygiene Data'!G170)))</f>
        <v/>
      </c>
      <c r="EA176" s="271" t="str">
        <f ca="true">+IF(OFFSET('Hygiene Data'!$H$11,0,10*ROW('Hygiene Data'!H170))="","",OFFSET('Hygiene Data'!$H$11,0,10*ROW('Hygiene Data'!H170)))</f>
        <v/>
      </c>
      <c r="EB176" s="271" t="str">
        <f ca="true">+IF(OFFSET('Hygiene Data'!$H$12,0,10*ROW('Hygiene Data'!H170))="","",OFFSET('Hygiene Data'!$H$12,0,10*ROW('Hygiene Data'!H170)))</f>
        <v/>
      </c>
      <c r="EC176" s="271" t="str">
        <f ca="true">+IF(OFFSET('Hygiene Data'!$H$13,0,10*ROW('Hygiene Data'!H170))="","",OFFSET('Hygiene Data'!$H$13,0,10*ROW('Hygiene Data'!H170)))</f>
        <v/>
      </c>
      <c r="ED176" s="271" t="str">
        <f ca="true">+IF(OFFSET('Hygiene Data'!$I$11,0,10*ROW('Hygiene Data'!I170))="","",OFFSET('Hygiene Data'!$I$11,0,10*ROW('Hygiene Data'!I170)))</f>
        <v/>
      </c>
      <c r="EE176" s="271" t="str">
        <f ca="true">+IF(OFFSET('Hygiene Data'!$I$12,0,10*ROW('Hygiene Data'!I170))="","",OFFSET('Hygiene Data'!$I$12,0,10*ROW('Hygiene Data'!I170)))</f>
        <v/>
      </c>
      <c r="EF176" s="271" t="str">
        <f ca="true">+IF(OFFSET('Hygiene Data'!$I$13,0,10*ROW('Hygiene Data'!I170))="","",OFFSET('Hygiene Data'!$I$13,0,10*ROW('Hygiene Data'!I170)))</f>
        <v/>
      </c>
    </row>
    <row xmlns:x14ac="http://schemas.microsoft.com/office/spreadsheetml/2009/9/ac" r="177" x14ac:dyDescent="0.2">
      <c r="A177" s="35" t="str">
        <f ca="true">+IF(OFFSET('Water Data'!$B$2,0,10*ROW('Water Data'!E171))="","",OFFSET('Water Data'!$B$2,0,10*ROW('Water Data'!E171)))</f>
        <v/>
      </c>
      <c r="B177" s="35" t="str">
        <f ca="true">+IF(OFFSET('Water Data'!$C$2,0,10*ROW('Water Data'!F171))="","",OFFSET('Water Data'!$C$2,0,10*ROW('Water Data'!F171)))</f>
        <v/>
      </c>
      <c r="C177" s="327" t="str">
        <f t="shared" ca="true" si="2"/>
        <v/>
      </c>
      <c r="D177" s="91"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1"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1"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1"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1"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1"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1"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1"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1"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1"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1"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1"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1"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1"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1"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1"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1"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1"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2"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2"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2"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2"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2"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2"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2"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2"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2"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2"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2"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2"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2"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2"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2"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2"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2"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2"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2"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2"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2"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2"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2"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2"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2"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2"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2"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2"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2"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2"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3"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3"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3"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3"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3"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3"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3"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3"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3"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3"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3"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3"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3"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3"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3"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3"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3"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3"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1"/>
      <c r="BS177" s="271" t="str">
        <f ca="true">+IF(OFFSET('Water Data'!$D$27,0,10*ROW('Water Data'!D171))="","",OFFSET('Water Data'!$D$27,0,10*ROW('Water Data'!D171)))</f>
        <v/>
      </c>
      <c r="BT177" s="271" t="str">
        <f ca="true">+IF(OFFSET('Water Data'!$D$28,0,10*ROW('Water Data'!D171))="","",OFFSET('Water Data'!$D$28,0,10*ROW('Water Data'!D171)))</f>
        <v/>
      </c>
      <c r="BU177" s="271" t="str">
        <f ca="true">+IF(OFFSET('Water Data'!$D$29,0,10*ROW('Water Data'!D171))="","",OFFSET('Water Data'!$D$29,0,10*ROW('Water Data'!D171)))</f>
        <v/>
      </c>
      <c r="BV177" s="271" t="str">
        <f ca="true">+IF(OFFSET('Water Data'!$E$27,0,10*ROW('Water Data'!E171))="","",OFFSET('Water Data'!$E$27,0,10*ROW('Water Data'!E171)))</f>
        <v/>
      </c>
      <c r="BW177" s="271" t="str">
        <f ca="true">+IF(OFFSET('Water Data'!$E$28,0,10*ROW('Water Data'!E171))="","",OFFSET('Water Data'!$E$28,0,10*ROW('Water Data'!E171)))</f>
        <v/>
      </c>
      <c r="BX177" s="271" t="str">
        <f ca="true">+IF(OFFSET('Water Data'!$E$29,0,10*ROW('Water Data'!E171))="","",OFFSET('Water Data'!$E$29,0,10*ROW('Water Data'!E171)))</f>
        <v/>
      </c>
      <c r="BY177" s="271" t="str">
        <f ca="true">+IF(OFFSET('Water Data'!$F$27,0,10*ROW('Water Data'!F171))="","",OFFSET('Water Data'!$F$27,0,10*ROW('Water Data'!F171)))</f>
        <v/>
      </c>
      <c r="BZ177" s="271" t="str">
        <f ca="true">+IF(OFFSET('Water Data'!$F$28,0,10*ROW('Water Data'!F171))="","",OFFSET('Water Data'!$F$28,0,10*ROW('Water Data'!F171)))</f>
        <v/>
      </c>
      <c r="CA177" s="271" t="str">
        <f ca="true">+IF(OFFSET('Water Data'!$F$29,0,10*ROW('Water Data'!F171))="","",OFFSET('Water Data'!$F$29,0,10*ROW('Water Data'!F171)))</f>
        <v/>
      </c>
      <c r="CB177" s="271" t="str">
        <f ca="true">+IF(OFFSET('Water Data'!$G$27,0,10*ROW('Water Data'!G171))="","",OFFSET('Water Data'!$G$27,0,10*ROW('Water Data'!G171)))</f>
        <v/>
      </c>
      <c r="CC177" s="271" t="str">
        <f ca="true">+IF(OFFSET('Water Data'!$G$28,0,10*ROW('Water Data'!G171))="","",OFFSET('Water Data'!$G$28,0,10*ROW('Water Data'!G171)))</f>
        <v/>
      </c>
      <c r="CD177" s="271" t="str">
        <f ca="true">+IF(OFFSET('Water Data'!$G$29,0,10*ROW('Water Data'!G171))="","",OFFSET('Water Data'!$G$29,0,10*ROW('Water Data'!G171)))</f>
        <v/>
      </c>
      <c r="CE177" s="271" t="str">
        <f ca="true">+IF(OFFSET('Water Data'!$H$27,0,10*ROW('Water Data'!H171))="","",OFFSET('Water Data'!$H$27,0,10*ROW('Water Data'!H171)))</f>
        <v/>
      </c>
      <c r="CF177" s="271" t="str">
        <f ca="true">+IF(OFFSET('Water Data'!$H$28,0,10*ROW('Water Data'!H171))="","",OFFSET('Water Data'!$H$28,0,10*ROW('Water Data'!H171)))</f>
        <v/>
      </c>
      <c r="CG177" s="271" t="str">
        <f ca="true">+IF(OFFSET('Water Data'!$H$29,0,10*ROW('Water Data'!H171))="","",OFFSET('Water Data'!$H$29,0,10*ROW('Water Data'!H171)))</f>
        <v/>
      </c>
      <c r="CH177" s="271" t="str">
        <f ca="true">+IF(OFFSET('Water Data'!$I$27,0,10*ROW('Water Data'!I171))="","",OFFSET('Water Data'!$I$27,0,10*ROW('Water Data'!I171)))</f>
        <v/>
      </c>
      <c r="CI177" s="271" t="str">
        <f ca="true">+IF(OFFSET('Water Data'!$I$28,0,10*ROW('Water Data'!I171))="","",OFFSET('Water Data'!$I$28,0,10*ROW('Water Data'!I171)))</f>
        <v/>
      </c>
      <c r="CJ177" s="271" t="str">
        <f ca="true">+IF(OFFSET('Water Data'!$I$29,0,10*ROW('Water Data'!I171))="","",OFFSET('Water Data'!$I$29,0,10*ROW('Water Data'!I171)))</f>
        <v/>
      </c>
      <c r="CK177" s="271" t="str">
        <f ca="true">+IF(OFFSET('Sanitation Data'!$D$28,0,10*ROW('Sanitation Data'!D171))="","",OFFSET('Sanitation Data'!$D$28,0,10*ROW('Sanitation Data'!D171)))</f>
        <v/>
      </c>
      <c r="CL177" s="271" t="str">
        <f ca="true">+IF(OFFSET('Sanitation Data'!$D$29,0,10*ROW('Sanitation Data'!D171))="","",OFFSET('Sanitation Data'!$D$29,0,10*ROW('Sanitation Data'!D171)))</f>
        <v/>
      </c>
      <c r="CM177" s="271" t="str">
        <f ca="true">+IF(OFFSET('Sanitation Data'!$D$30,0,10*ROW('Sanitation Data'!D171))="","",OFFSET('Sanitation Data'!$D$30,0,10*ROW('Sanitation Data'!D171)))</f>
        <v/>
      </c>
      <c r="CN177" s="271" t="str">
        <f ca="true">+IF(OFFSET('Sanitation Data'!$D$31,0,10*ROW('Sanitation Data'!D171))="","",OFFSET('Sanitation Data'!$D$31,0,10*ROW('Sanitation Data'!D171)))</f>
        <v/>
      </c>
      <c r="CO177" s="271" t="str">
        <f ca="true">+IF(OFFSET('Sanitation Data'!$D$32,0,10*ROW('Sanitation Data'!D171))="","",OFFSET('Sanitation Data'!$D$32,0,10*ROW('Sanitation Data'!D171)))</f>
        <v/>
      </c>
      <c r="CP177" s="271" t="str">
        <f ca="true">+IF(OFFSET('Sanitation Data'!$E$28,0,10*ROW('Sanitation Data'!E171))="","",OFFSET('Sanitation Data'!$E$28,0,10*ROW('Sanitation Data'!E171)))</f>
        <v/>
      </c>
      <c r="CQ177" s="271" t="str">
        <f ca="true">+IF(OFFSET('Sanitation Data'!$E$29,0,10*ROW('Sanitation Data'!E171))="","",OFFSET('Sanitation Data'!$E$29,0,10*ROW('Sanitation Data'!E171)))</f>
        <v/>
      </c>
      <c r="CR177" s="271" t="str">
        <f ca="true">+IF(OFFSET('Sanitation Data'!$E$30,0,10*ROW('Sanitation Data'!E171))="","",OFFSET('Sanitation Data'!$E$30,0,10*ROW('Sanitation Data'!E171)))</f>
        <v/>
      </c>
      <c r="CS177" s="271" t="str">
        <f ca="true">+IF(OFFSET('Sanitation Data'!$E$31,0,10*ROW('Sanitation Data'!E171))="","",OFFSET('Sanitation Data'!$E$31,0,10*ROW('Sanitation Data'!E171)))</f>
        <v/>
      </c>
      <c r="CT177" s="271" t="str">
        <f ca="true">+IF(OFFSET('Sanitation Data'!$E$32,0,10*ROW('Sanitation Data'!E171))="","",OFFSET('Sanitation Data'!$E$32,0,10*ROW('Sanitation Data'!E171)))</f>
        <v/>
      </c>
      <c r="CU177" s="271" t="str">
        <f ca="true">+IF(OFFSET('Sanitation Data'!$F$28,0,10*ROW('Sanitation Data'!F171))="","",OFFSET('Sanitation Data'!$F$28,0,10*ROW('Sanitation Data'!F171)))</f>
        <v/>
      </c>
      <c r="CV177" s="271" t="str">
        <f ca="true">+IF(OFFSET('Sanitation Data'!$F$29,0,10*ROW('Sanitation Data'!F171))="","",OFFSET('Sanitation Data'!$F$29,0,10*ROW('Sanitation Data'!F171)))</f>
        <v/>
      </c>
      <c r="CW177" s="271" t="str">
        <f ca="true">+IF(OFFSET('Sanitation Data'!$F$30,0,10*ROW('Sanitation Data'!F171))="","",OFFSET('Sanitation Data'!$F$30,0,10*ROW('Sanitation Data'!F171)))</f>
        <v/>
      </c>
      <c r="CX177" s="271" t="str">
        <f ca="true">+IF(OFFSET('Sanitation Data'!$F$31,0,10*ROW('Sanitation Data'!F171))="","",OFFSET('Sanitation Data'!$F$31,0,10*ROW('Sanitation Data'!F171)))</f>
        <v/>
      </c>
      <c r="CY177" s="271" t="str">
        <f ca="true">+IF(OFFSET('Sanitation Data'!$F$32,0,10*ROW('Sanitation Data'!F171))="","",OFFSET('Sanitation Data'!$F$32,0,10*ROW('Sanitation Data'!F171)))</f>
        <v/>
      </c>
      <c r="CZ177" s="271" t="str">
        <f ca="true">+IF(OFFSET('Sanitation Data'!$G$28,0,10*ROW('Sanitation Data'!G171))="","",OFFSET('Sanitation Data'!$G$28,0,10*ROW('Sanitation Data'!G171)))</f>
        <v/>
      </c>
      <c r="DA177" s="271" t="str">
        <f ca="true">+IF(OFFSET('Sanitation Data'!$G$29,0,10*ROW('Sanitation Data'!G171))="","",OFFSET('Sanitation Data'!$G$29,0,10*ROW('Sanitation Data'!G171)))</f>
        <v/>
      </c>
      <c r="DB177" s="271" t="str">
        <f ca="true">+IF(OFFSET('Sanitation Data'!$G$30,0,10*ROW('Sanitation Data'!G171))="","",OFFSET('Sanitation Data'!$G$30,0,10*ROW('Sanitation Data'!G171)))</f>
        <v/>
      </c>
      <c r="DC177" s="271" t="str">
        <f ca="true">+IF(OFFSET('Sanitation Data'!$G$31,0,10*ROW('Sanitation Data'!G171))="","",OFFSET('Sanitation Data'!$G$31,0,10*ROW('Sanitation Data'!G171)))</f>
        <v/>
      </c>
      <c r="DD177" s="271" t="str">
        <f ca="true">+IF(OFFSET('Sanitation Data'!$G$32,0,10*ROW('Sanitation Data'!G171))="","",OFFSET('Sanitation Data'!$G$32,0,10*ROW('Sanitation Data'!G171)))</f>
        <v/>
      </c>
      <c r="DE177" s="271" t="str">
        <f ca="true">+IF(OFFSET('Sanitation Data'!$H$28,0,10*ROW('Sanitation Data'!H171))="","",OFFSET('Sanitation Data'!$H$28,0,10*ROW('Sanitation Data'!H171)))</f>
        <v/>
      </c>
      <c r="DF177" s="271" t="str">
        <f ca="true">+IF(OFFSET('Sanitation Data'!$H$29,0,10*ROW('Sanitation Data'!H171))="","",OFFSET('Sanitation Data'!$H$29,0,10*ROW('Sanitation Data'!H171)))</f>
        <v/>
      </c>
      <c r="DG177" s="271" t="str">
        <f ca="true">+IF(OFFSET('Sanitation Data'!$H$30,0,10*ROW('Sanitation Data'!H171))="","",OFFSET('Sanitation Data'!$H$30,0,10*ROW('Sanitation Data'!H171)))</f>
        <v/>
      </c>
      <c r="DH177" s="271" t="str">
        <f ca="true">+IF(OFFSET('Sanitation Data'!$H$31,0,10*ROW('Sanitation Data'!H171))="","",OFFSET('Sanitation Data'!$H$31,0,10*ROW('Sanitation Data'!H171)))</f>
        <v/>
      </c>
      <c r="DI177" s="271" t="str">
        <f ca="true">+IF(OFFSET('Sanitation Data'!$H$32,0,10*ROW('Sanitation Data'!H171))="","",OFFSET('Sanitation Data'!$H$32,0,10*ROW('Sanitation Data'!H171)))</f>
        <v/>
      </c>
      <c r="DJ177" s="271" t="str">
        <f ca="true">+IF(OFFSET('Sanitation Data'!$I$28,0,10*ROW('Sanitation Data'!I171))="","",OFFSET('Sanitation Data'!$I$28,0,10*ROW('Sanitation Data'!I171)))</f>
        <v/>
      </c>
      <c r="DK177" s="271" t="str">
        <f ca="true">+IF(OFFSET('Sanitation Data'!$I$29,0,10*ROW('Sanitation Data'!I171))="","",OFFSET('Sanitation Data'!$I$29,0,10*ROW('Sanitation Data'!I171)))</f>
        <v/>
      </c>
      <c r="DL177" s="271" t="str">
        <f ca="true">+IF(OFFSET('Sanitation Data'!$I$30,0,10*ROW('Sanitation Data'!I171))="","",OFFSET('Sanitation Data'!$I$30,0,10*ROW('Sanitation Data'!I171)))</f>
        <v/>
      </c>
      <c r="DM177" s="271" t="str">
        <f ca="true">+IF(OFFSET('Sanitation Data'!$I$31,0,10*ROW('Sanitation Data'!I171))="","",OFFSET('Sanitation Data'!$I$31,0,10*ROW('Sanitation Data'!I171)))</f>
        <v/>
      </c>
      <c r="DN177" s="271" t="str">
        <f ca="true">+IF(OFFSET('Sanitation Data'!$I$32,0,10*ROW('Sanitation Data'!I171))="","",OFFSET('Sanitation Data'!$I$32,0,10*ROW('Sanitation Data'!I171)))</f>
        <v/>
      </c>
      <c r="DO177" s="271" t="str">
        <f ca="true">+IF(OFFSET('Hygiene Data'!$D$11,0,10*ROW('Hygiene Data'!D171))="","",OFFSET('Hygiene Data'!$D$11,0,10*ROW('Hygiene Data'!D171)))</f>
        <v/>
      </c>
      <c r="DP177" s="271" t="str">
        <f ca="true">+IF(OFFSET('Hygiene Data'!$D$12,0,10*ROW('Hygiene Data'!D171))="","",OFFSET('Hygiene Data'!$D$12,0,10*ROW('Hygiene Data'!D171)))</f>
        <v/>
      </c>
      <c r="DQ177" s="271" t="str">
        <f ca="true">+IF(OFFSET('Hygiene Data'!$D$13,0,10*ROW('Hygiene Data'!D171))="","",OFFSET('Hygiene Data'!$D$13,0,10*ROW('Hygiene Data'!D171)))</f>
        <v/>
      </c>
      <c r="DR177" s="271" t="str">
        <f ca="true">+IF(OFFSET('Hygiene Data'!$E$11,0,10*ROW('Hygiene Data'!E171))="","",OFFSET('Hygiene Data'!$E$11,0,10*ROW('Hygiene Data'!E171)))</f>
        <v/>
      </c>
      <c r="DS177" s="271" t="str">
        <f ca="true">+IF(OFFSET('Hygiene Data'!$E$12,0,10*ROW('Hygiene Data'!E171))="","",OFFSET('Hygiene Data'!$E$12,0,10*ROW('Hygiene Data'!E171)))</f>
        <v/>
      </c>
      <c r="DT177" s="271" t="str">
        <f ca="true">+IF(OFFSET('Hygiene Data'!$E$13,0,10*ROW('Hygiene Data'!E171))="","",OFFSET('Hygiene Data'!$E$13,0,10*ROW('Hygiene Data'!E171)))</f>
        <v/>
      </c>
      <c r="DU177" s="271" t="str">
        <f ca="true">+IF(OFFSET('Hygiene Data'!$F$11,0,10*ROW('Hygiene Data'!F171))="","",OFFSET('Hygiene Data'!$F$11,0,10*ROW('Hygiene Data'!F171)))</f>
        <v/>
      </c>
      <c r="DV177" s="271" t="str">
        <f ca="true">+IF(OFFSET('Hygiene Data'!$F$12,0,10*ROW('Hygiene Data'!F171))="","",OFFSET('Hygiene Data'!$F$12,0,10*ROW('Hygiene Data'!F171)))</f>
        <v/>
      </c>
      <c r="DW177" s="271" t="str">
        <f ca="true">+IF(OFFSET('Hygiene Data'!$F$13,0,10*ROW('Hygiene Data'!F171))="","",OFFSET('Hygiene Data'!$F$13,0,10*ROW('Hygiene Data'!F171)))</f>
        <v/>
      </c>
      <c r="DX177" s="271" t="str">
        <f ca="true">+IF(OFFSET('Hygiene Data'!$G$11,0,10*ROW('Hygiene Data'!G171))="","",OFFSET('Hygiene Data'!$G$11,0,10*ROW('Hygiene Data'!G171)))</f>
        <v/>
      </c>
      <c r="DY177" s="271" t="str">
        <f ca="true">+IF(OFFSET('Hygiene Data'!$G$12,0,10*ROW('Hygiene Data'!G171))="","",OFFSET('Hygiene Data'!$G$12,0,10*ROW('Hygiene Data'!G171)))</f>
        <v/>
      </c>
      <c r="DZ177" s="271" t="str">
        <f ca="true">+IF(OFFSET('Hygiene Data'!$G$13,0,10*ROW('Hygiene Data'!G171))="","",OFFSET('Hygiene Data'!$G$13,0,10*ROW('Hygiene Data'!G171)))</f>
        <v/>
      </c>
      <c r="EA177" s="271" t="str">
        <f ca="true">+IF(OFFSET('Hygiene Data'!$H$11,0,10*ROW('Hygiene Data'!H171))="","",OFFSET('Hygiene Data'!$H$11,0,10*ROW('Hygiene Data'!H171)))</f>
        <v/>
      </c>
      <c r="EB177" s="271" t="str">
        <f ca="true">+IF(OFFSET('Hygiene Data'!$H$12,0,10*ROW('Hygiene Data'!H171))="","",OFFSET('Hygiene Data'!$H$12,0,10*ROW('Hygiene Data'!H171)))</f>
        <v/>
      </c>
      <c r="EC177" s="271" t="str">
        <f ca="true">+IF(OFFSET('Hygiene Data'!$H$13,0,10*ROW('Hygiene Data'!H171))="","",OFFSET('Hygiene Data'!$H$13,0,10*ROW('Hygiene Data'!H171)))</f>
        <v/>
      </c>
      <c r="ED177" s="271" t="str">
        <f ca="true">+IF(OFFSET('Hygiene Data'!$I$11,0,10*ROW('Hygiene Data'!I171))="","",OFFSET('Hygiene Data'!$I$11,0,10*ROW('Hygiene Data'!I171)))</f>
        <v/>
      </c>
      <c r="EE177" s="271" t="str">
        <f ca="true">+IF(OFFSET('Hygiene Data'!$I$12,0,10*ROW('Hygiene Data'!I171))="","",OFFSET('Hygiene Data'!$I$12,0,10*ROW('Hygiene Data'!I171)))</f>
        <v/>
      </c>
      <c r="EF177" s="271" t="str">
        <f ca="true">+IF(OFFSET('Hygiene Data'!$I$13,0,10*ROW('Hygiene Data'!I171))="","",OFFSET('Hygiene Data'!$I$13,0,10*ROW('Hygiene Data'!I171)))</f>
        <v/>
      </c>
    </row>
    <row xmlns:x14ac="http://schemas.microsoft.com/office/spreadsheetml/2009/9/ac" r="178" x14ac:dyDescent="0.2">
      <c r="A178" s="35" t="str">
        <f ca="true">+IF(OFFSET('Water Data'!$B$2,0,10*ROW('Water Data'!E172))="","",OFFSET('Water Data'!$B$2,0,10*ROW('Water Data'!E172)))</f>
        <v/>
      </c>
      <c r="B178" s="35" t="str">
        <f ca="true">+IF(OFFSET('Water Data'!$C$2,0,10*ROW('Water Data'!F172))="","",OFFSET('Water Data'!$C$2,0,10*ROW('Water Data'!F172)))</f>
        <v/>
      </c>
      <c r="C178" s="327" t="str">
        <f t="shared" ca="true" si="2"/>
        <v/>
      </c>
      <c r="D178" s="91"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1"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1"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1"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1"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1"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1"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1"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1"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1"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1"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1"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1"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1"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1"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1"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1"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1"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2"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2"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2"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2"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2"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2"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2"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2"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2"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2"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2"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2"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2"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2"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2"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2"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2"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2"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2"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2"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2"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2"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2"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2"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2"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2"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2"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2"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2"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2"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3"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3"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3"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3"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3"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3"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3"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3"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3"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3"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3"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3"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3"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3"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3"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3"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3"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3"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1"/>
      <c r="BS178" s="271" t="str">
        <f ca="true">+IF(OFFSET('Water Data'!$D$27,0,10*ROW('Water Data'!D172))="","",OFFSET('Water Data'!$D$27,0,10*ROW('Water Data'!D172)))</f>
        <v/>
      </c>
      <c r="BT178" s="271" t="str">
        <f ca="true">+IF(OFFSET('Water Data'!$D$28,0,10*ROW('Water Data'!D172))="","",OFFSET('Water Data'!$D$28,0,10*ROW('Water Data'!D172)))</f>
        <v/>
      </c>
      <c r="BU178" s="271" t="str">
        <f ca="true">+IF(OFFSET('Water Data'!$D$29,0,10*ROW('Water Data'!D172))="","",OFFSET('Water Data'!$D$29,0,10*ROW('Water Data'!D172)))</f>
        <v/>
      </c>
      <c r="BV178" s="271" t="str">
        <f ca="true">+IF(OFFSET('Water Data'!$E$27,0,10*ROW('Water Data'!E172))="","",OFFSET('Water Data'!$E$27,0,10*ROW('Water Data'!E172)))</f>
        <v/>
      </c>
      <c r="BW178" s="271" t="str">
        <f ca="true">+IF(OFFSET('Water Data'!$E$28,0,10*ROW('Water Data'!E172))="","",OFFSET('Water Data'!$E$28,0,10*ROW('Water Data'!E172)))</f>
        <v/>
      </c>
      <c r="BX178" s="271" t="str">
        <f ca="true">+IF(OFFSET('Water Data'!$E$29,0,10*ROW('Water Data'!E172))="","",OFFSET('Water Data'!$E$29,0,10*ROW('Water Data'!E172)))</f>
        <v/>
      </c>
      <c r="BY178" s="271" t="str">
        <f ca="true">+IF(OFFSET('Water Data'!$F$27,0,10*ROW('Water Data'!F172))="","",OFFSET('Water Data'!$F$27,0,10*ROW('Water Data'!F172)))</f>
        <v/>
      </c>
      <c r="BZ178" s="271" t="str">
        <f ca="true">+IF(OFFSET('Water Data'!$F$28,0,10*ROW('Water Data'!F172))="","",OFFSET('Water Data'!$F$28,0,10*ROW('Water Data'!F172)))</f>
        <v/>
      </c>
      <c r="CA178" s="271" t="str">
        <f ca="true">+IF(OFFSET('Water Data'!$F$29,0,10*ROW('Water Data'!F172))="","",OFFSET('Water Data'!$F$29,0,10*ROW('Water Data'!F172)))</f>
        <v/>
      </c>
      <c r="CB178" s="271" t="str">
        <f ca="true">+IF(OFFSET('Water Data'!$G$27,0,10*ROW('Water Data'!G172))="","",OFFSET('Water Data'!$G$27,0,10*ROW('Water Data'!G172)))</f>
        <v/>
      </c>
      <c r="CC178" s="271" t="str">
        <f ca="true">+IF(OFFSET('Water Data'!$G$28,0,10*ROW('Water Data'!G172))="","",OFFSET('Water Data'!$G$28,0,10*ROW('Water Data'!G172)))</f>
        <v/>
      </c>
      <c r="CD178" s="271" t="str">
        <f ca="true">+IF(OFFSET('Water Data'!$G$29,0,10*ROW('Water Data'!G172))="","",OFFSET('Water Data'!$G$29,0,10*ROW('Water Data'!G172)))</f>
        <v/>
      </c>
      <c r="CE178" s="271" t="str">
        <f ca="true">+IF(OFFSET('Water Data'!$H$27,0,10*ROW('Water Data'!H172))="","",OFFSET('Water Data'!$H$27,0,10*ROW('Water Data'!H172)))</f>
        <v/>
      </c>
      <c r="CF178" s="271" t="str">
        <f ca="true">+IF(OFFSET('Water Data'!$H$28,0,10*ROW('Water Data'!H172))="","",OFFSET('Water Data'!$H$28,0,10*ROW('Water Data'!H172)))</f>
        <v/>
      </c>
      <c r="CG178" s="271" t="str">
        <f ca="true">+IF(OFFSET('Water Data'!$H$29,0,10*ROW('Water Data'!H172))="","",OFFSET('Water Data'!$H$29,0,10*ROW('Water Data'!H172)))</f>
        <v/>
      </c>
      <c r="CH178" s="271" t="str">
        <f ca="true">+IF(OFFSET('Water Data'!$I$27,0,10*ROW('Water Data'!I172))="","",OFFSET('Water Data'!$I$27,0,10*ROW('Water Data'!I172)))</f>
        <v/>
      </c>
      <c r="CI178" s="271" t="str">
        <f ca="true">+IF(OFFSET('Water Data'!$I$28,0,10*ROW('Water Data'!I172))="","",OFFSET('Water Data'!$I$28,0,10*ROW('Water Data'!I172)))</f>
        <v/>
      </c>
      <c r="CJ178" s="271" t="str">
        <f ca="true">+IF(OFFSET('Water Data'!$I$29,0,10*ROW('Water Data'!I172))="","",OFFSET('Water Data'!$I$29,0,10*ROW('Water Data'!I172)))</f>
        <v/>
      </c>
      <c r="CK178" s="271" t="str">
        <f ca="true">+IF(OFFSET('Sanitation Data'!$D$28,0,10*ROW('Sanitation Data'!D172))="","",OFFSET('Sanitation Data'!$D$28,0,10*ROW('Sanitation Data'!D172)))</f>
        <v/>
      </c>
      <c r="CL178" s="271" t="str">
        <f ca="true">+IF(OFFSET('Sanitation Data'!$D$29,0,10*ROW('Sanitation Data'!D172))="","",OFFSET('Sanitation Data'!$D$29,0,10*ROW('Sanitation Data'!D172)))</f>
        <v/>
      </c>
      <c r="CM178" s="271" t="str">
        <f ca="true">+IF(OFFSET('Sanitation Data'!$D$30,0,10*ROW('Sanitation Data'!D172))="","",OFFSET('Sanitation Data'!$D$30,0,10*ROW('Sanitation Data'!D172)))</f>
        <v/>
      </c>
      <c r="CN178" s="271" t="str">
        <f ca="true">+IF(OFFSET('Sanitation Data'!$D$31,0,10*ROW('Sanitation Data'!D172))="","",OFFSET('Sanitation Data'!$D$31,0,10*ROW('Sanitation Data'!D172)))</f>
        <v/>
      </c>
      <c r="CO178" s="271" t="str">
        <f ca="true">+IF(OFFSET('Sanitation Data'!$D$32,0,10*ROW('Sanitation Data'!D172))="","",OFFSET('Sanitation Data'!$D$32,0,10*ROW('Sanitation Data'!D172)))</f>
        <v/>
      </c>
      <c r="CP178" s="271" t="str">
        <f ca="true">+IF(OFFSET('Sanitation Data'!$E$28,0,10*ROW('Sanitation Data'!E172))="","",OFFSET('Sanitation Data'!$E$28,0,10*ROW('Sanitation Data'!E172)))</f>
        <v/>
      </c>
      <c r="CQ178" s="271" t="str">
        <f ca="true">+IF(OFFSET('Sanitation Data'!$E$29,0,10*ROW('Sanitation Data'!E172))="","",OFFSET('Sanitation Data'!$E$29,0,10*ROW('Sanitation Data'!E172)))</f>
        <v/>
      </c>
      <c r="CR178" s="271" t="str">
        <f ca="true">+IF(OFFSET('Sanitation Data'!$E$30,0,10*ROW('Sanitation Data'!E172))="","",OFFSET('Sanitation Data'!$E$30,0,10*ROW('Sanitation Data'!E172)))</f>
        <v/>
      </c>
      <c r="CS178" s="271" t="str">
        <f ca="true">+IF(OFFSET('Sanitation Data'!$E$31,0,10*ROW('Sanitation Data'!E172))="","",OFFSET('Sanitation Data'!$E$31,0,10*ROW('Sanitation Data'!E172)))</f>
        <v/>
      </c>
      <c r="CT178" s="271" t="str">
        <f ca="true">+IF(OFFSET('Sanitation Data'!$E$32,0,10*ROW('Sanitation Data'!E172))="","",OFFSET('Sanitation Data'!$E$32,0,10*ROW('Sanitation Data'!E172)))</f>
        <v/>
      </c>
      <c r="CU178" s="271" t="str">
        <f ca="true">+IF(OFFSET('Sanitation Data'!$F$28,0,10*ROW('Sanitation Data'!F172))="","",OFFSET('Sanitation Data'!$F$28,0,10*ROW('Sanitation Data'!F172)))</f>
        <v/>
      </c>
      <c r="CV178" s="271" t="str">
        <f ca="true">+IF(OFFSET('Sanitation Data'!$F$29,0,10*ROW('Sanitation Data'!F172))="","",OFFSET('Sanitation Data'!$F$29,0,10*ROW('Sanitation Data'!F172)))</f>
        <v/>
      </c>
      <c r="CW178" s="271" t="str">
        <f ca="true">+IF(OFFSET('Sanitation Data'!$F$30,0,10*ROW('Sanitation Data'!F172))="","",OFFSET('Sanitation Data'!$F$30,0,10*ROW('Sanitation Data'!F172)))</f>
        <v/>
      </c>
      <c r="CX178" s="271" t="str">
        <f ca="true">+IF(OFFSET('Sanitation Data'!$F$31,0,10*ROW('Sanitation Data'!F172))="","",OFFSET('Sanitation Data'!$F$31,0,10*ROW('Sanitation Data'!F172)))</f>
        <v/>
      </c>
      <c r="CY178" s="271" t="str">
        <f ca="true">+IF(OFFSET('Sanitation Data'!$F$32,0,10*ROW('Sanitation Data'!F172))="","",OFFSET('Sanitation Data'!$F$32,0,10*ROW('Sanitation Data'!F172)))</f>
        <v/>
      </c>
      <c r="CZ178" s="271" t="str">
        <f ca="true">+IF(OFFSET('Sanitation Data'!$G$28,0,10*ROW('Sanitation Data'!G172))="","",OFFSET('Sanitation Data'!$G$28,0,10*ROW('Sanitation Data'!G172)))</f>
        <v/>
      </c>
      <c r="DA178" s="271" t="str">
        <f ca="true">+IF(OFFSET('Sanitation Data'!$G$29,0,10*ROW('Sanitation Data'!G172))="","",OFFSET('Sanitation Data'!$G$29,0,10*ROW('Sanitation Data'!G172)))</f>
        <v/>
      </c>
      <c r="DB178" s="271" t="str">
        <f ca="true">+IF(OFFSET('Sanitation Data'!$G$30,0,10*ROW('Sanitation Data'!G172))="","",OFFSET('Sanitation Data'!$G$30,0,10*ROW('Sanitation Data'!G172)))</f>
        <v/>
      </c>
      <c r="DC178" s="271" t="str">
        <f ca="true">+IF(OFFSET('Sanitation Data'!$G$31,0,10*ROW('Sanitation Data'!G172))="","",OFFSET('Sanitation Data'!$G$31,0,10*ROW('Sanitation Data'!G172)))</f>
        <v/>
      </c>
      <c r="DD178" s="271" t="str">
        <f ca="true">+IF(OFFSET('Sanitation Data'!$G$32,0,10*ROW('Sanitation Data'!G172))="","",OFFSET('Sanitation Data'!$G$32,0,10*ROW('Sanitation Data'!G172)))</f>
        <v/>
      </c>
      <c r="DE178" s="271" t="str">
        <f ca="true">+IF(OFFSET('Sanitation Data'!$H$28,0,10*ROW('Sanitation Data'!H172))="","",OFFSET('Sanitation Data'!$H$28,0,10*ROW('Sanitation Data'!H172)))</f>
        <v/>
      </c>
      <c r="DF178" s="271" t="str">
        <f ca="true">+IF(OFFSET('Sanitation Data'!$H$29,0,10*ROW('Sanitation Data'!H172))="","",OFFSET('Sanitation Data'!$H$29,0,10*ROW('Sanitation Data'!H172)))</f>
        <v/>
      </c>
      <c r="DG178" s="271" t="str">
        <f ca="true">+IF(OFFSET('Sanitation Data'!$H$30,0,10*ROW('Sanitation Data'!H172))="","",OFFSET('Sanitation Data'!$H$30,0,10*ROW('Sanitation Data'!H172)))</f>
        <v/>
      </c>
      <c r="DH178" s="271" t="str">
        <f ca="true">+IF(OFFSET('Sanitation Data'!$H$31,0,10*ROW('Sanitation Data'!H172))="","",OFFSET('Sanitation Data'!$H$31,0,10*ROW('Sanitation Data'!H172)))</f>
        <v/>
      </c>
      <c r="DI178" s="271" t="str">
        <f ca="true">+IF(OFFSET('Sanitation Data'!$H$32,0,10*ROW('Sanitation Data'!H172))="","",OFFSET('Sanitation Data'!$H$32,0,10*ROW('Sanitation Data'!H172)))</f>
        <v/>
      </c>
      <c r="DJ178" s="271" t="str">
        <f ca="true">+IF(OFFSET('Sanitation Data'!$I$28,0,10*ROW('Sanitation Data'!I172))="","",OFFSET('Sanitation Data'!$I$28,0,10*ROW('Sanitation Data'!I172)))</f>
        <v/>
      </c>
      <c r="DK178" s="271" t="str">
        <f ca="true">+IF(OFFSET('Sanitation Data'!$I$29,0,10*ROW('Sanitation Data'!I172))="","",OFFSET('Sanitation Data'!$I$29,0,10*ROW('Sanitation Data'!I172)))</f>
        <v/>
      </c>
      <c r="DL178" s="271" t="str">
        <f ca="true">+IF(OFFSET('Sanitation Data'!$I$30,0,10*ROW('Sanitation Data'!I172))="","",OFFSET('Sanitation Data'!$I$30,0,10*ROW('Sanitation Data'!I172)))</f>
        <v/>
      </c>
      <c r="DM178" s="271" t="str">
        <f ca="true">+IF(OFFSET('Sanitation Data'!$I$31,0,10*ROW('Sanitation Data'!I172))="","",OFFSET('Sanitation Data'!$I$31,0,10*ROW('Sanitation Data'!I172)))</f>
        <v/>
      </c>
      <c r="DN178" s="271" t="str">
        <f ca="true">+IF(OFFSET('Sanitation Data'!$I$32,0,10*ROW('Sanitation Data'!I172))="","",OFFSET('Sanitation Data'!$I$32,0,10*ROW('Sanitation Data'!I172)))</f>
        <v/>
      </c>
      <c r="DO178" s="271" t="str">
        <f ca="true">+IF(OFFSET('Hygiene Data'!$D$11,0,10*ROW('Hygiene Data'!D172))="","",OFFSET('Hygiene Data'!$D$11,0,10*ROW('Hygiene Data'!D172)))</f>
        <v/>
      </c>
      <c r="DP178" s="271" t="str">
        <f ca="true">+IF(OFFSET('Hygiene Data'!$D$12,0,10*ROW('Hygiene Data'!D172))="","",OFFSET('Hygiene Data'!$D$12,0,10*ROW('Hygiene Data'!D172)))</f>
        <v/>
      </c>
      <c r="DQ178" s="271" t="str">
        <f ca="true">+IF(OFFSET('Hygiene Data'!$D$13,0,10*ROW('Hygiene Data'!D172))="","",OFFSET('Hygiene Data'!$D$13,0,10*ROW('Hygiene Data'!D172)))</f>
        <v/>
      </c>
      <c r="DR178" s="271" t="str">
        <f ca="true">+IF(OFFSET('Hygiene Data'!$E$11,0,10*ROW('Hygiene Data'!E172))="","",OFFSET('Hygiene Data'!$E$11,0,10*ROW('Hygiene Data'!E172)))</f>
        <v/>
      </c>
      <c r="DS178" s="271" t="str">
        <f ca="true">+IF(OFFSET('Hygiene Data'!$E$12,0,10*ROW('Hygiene Data'!E172))="","",OFFSET('Hygiene Data'!$E$12,0,10*ROW('Hygiene Data'!E172)))</f>
        <v/>
      </c>
      <c r="DT178" s="271" t="str">
        <f ca="true">+IF(OFFSET('Hygiene Data'!$E$13,0,10*ROW('Hygiene Data'!E172))="","",OFFSET('Hygiene Data'!$E$13,0,10*ROW('Hygiene Data'!E172)))</f>
        <v/>
      </c>
      <c r="DU178" s="271" t="str">
        <f ca="true">+IF(OFFSET('Hygiene Data'!$F$11,0,10*ROW('Hygiene Data'!F172))="","",OFFSET('Hygiene Data'!$F$11,0,10*ROW('Hygiene Data'!F172)))</f>
        <v/>
      </c>
      <c r="DV178" s="271" t="str">
        <f ca="true">+IF(OFFSET('Hygiene Data'!$F$12,0,10*ROW('Hygiene Data'!F172))="","",OFFSET('Hygiene Data'!$F$12,0,10*ROW('Hygiene Data'!F172)))</f>
        <v/>
      </c>
      <c r="DW178" s="271" t="str">
        <f ca="true">+IF(OFFSET('Hygiene Data'!$F$13,0,10*ROW('Hygiene Data'!F172))="","",OFFSET('Hygiene Data'!$F$13,0,10*ROW('Hygiene Data'!F172)))</f>
        <v/>
      </c>
      <c r="DX178" s="271" t="str">
        <f ca="true">+IF(OFFSET('Hygiene Data'!$G$11,0,10*ROW('Hygiene Data'!G172))="","",OFFSET('Hygiene Data'!$G$11,0,10*ROW('Hygiene Data'!G172)))</f>
        <v/>
      </c>
      <c r="DY178" s="271" t="str">
        <f ca="true">+IF(OFFSET('Hygiene Data'!$G$12,0,10*ROW('Hygiene Data'!G172))="","",OFFSET('Hygiene Data'!$G$12,0,10*ROW('Hygiene Data'!G172)))</f>
        <v/>
      </c>
      <c r="DZ178" s="271" t="str">
        <f ca="true">+IF(OFFSET('Hygiene Data'!$G$13,0,10*ROW('Hygiene Data'!G172))="","",OFFSET('Hygiene Data'!$G$13,0,10*ROW('Hygiene Data'!G172)))</f>
        <v/>
      </c>
      <c r="EA178" s="271" t="str">
        <f ca="true">+IF(OFFSET('Hygiene Data'!$H$11,0,10*ROW('Hygiene Data'!H172))="","",OFFSET('Hygiene Data'!$H$11,0,10*ROW('Hygiene Data'!H172)))</f>
        <v/>
      </c>
      <c r="EB178" s="271" t="str">
        <f ca="true">+IF(OFFSET('Hygiene Data'!$H$12,0,10*ROW('Hygiene Data'!H172))="","",OFFSET('Hygiene Data'!$H$12,0,10*ROW('Hygiene Data'!H172)))</f>
        <v/>
      </c>
      <c r="EC178" s="271" t="str">
        <f ca="true">+IF(OFFSET('Hygiene Data'!$H$13,0,10*ROW('Hygiene Data'!H172))="","",OFFSET('Hygiene Data'!$H$13,0,10*ROW('Hygiene Data'!H172)))</f>
        <v/>
      </c>
      <c r="ED178" s="271" t="str">
        <f ca="true">+IF(OFFSET('Hygiene Data'!$I$11,0,10*ROW('Hygiene Data'!I172))="","",OFFSET('Hygiene Data'!$I$11,0,10*ROW('Hygiene Data'!I172)))</f>
        <v/>
      </c>
      <c r="EE178" s="271" t="str">
        <f ca="true">+IF(OFFSET('Hygiene Data'!$I$12,0,10*ROW('Hygiene Data'!I172))="","",OFFSET('Hygiene Data'!$I$12,0,10*ROW('Hygiene Data'!I172)))</f>
        <v/>
      </c>
      <c r="EF178" s="271" t="str">
        <f ca="true">+IF(OFFSET('Hygiene Data'!$I$13,0,10*ROW('Hygiene Data'!I172))="","",OFFSET('Hygiene Data'!$I$13,0,10*ROW('Hygiene Data'!I172)))</f>
        <v/>
      </c>
    </row>
    <row xmlns:x14ac="http://schemas.microsoft.com/office/spreadsheetml/2009/9/ac" r="179" x14ac:dyDescent="0.2">
      <c r="A179" s="35" t="str">
        <f ca="true">+IF(OFFSET('Water Data'!$B$2,0,10*ROW('Water Data'!E173))="","",OFFSET('Water Data'!$B$2,0,10*ROW('Water Data'!E173)))</f>
        <v/>
      </c>
      <c r="B179" s="35" t="str">
        <f ca="true">+IF(OFFSET('Water Data'!$C$2,0,10*ROW('Water Data'!F173))="","",OFFSET('Water Data'!$C$2,0,10*ROW('Water Data'!F173)))</f>
        <v/>
      </c>
      <c r="C179" s="327" t="str">
        <f t="shared" ca="true" si="2"/>
        <v/>
      </c>
      <c r="D179" s="91"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1"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1"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1"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1"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1"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1"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1"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1"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1"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1"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1"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1"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1"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1"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1"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1"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1"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2"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2"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2"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2"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2"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2"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2"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2"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2"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2"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2"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2"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2"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2"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2"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2"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2"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2"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2"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2"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2"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2"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2"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2"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2"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2"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2"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2"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2"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2"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3"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3"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3"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3"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3"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3"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3"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3"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3"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3"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3"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3"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3"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3"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3"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3"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3"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3"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1"/>
      <c r="BS179" s="271" t="str">
        <f ca="true">+IF(OFFSET('Water Data'!$D$27,0,10*ROW('Water Data'!D173))="","",OFFSET('Water Data'!$D$27,0,10*ROW('Water Data'!D173)))</f>
        <v/>
      </c>
      <c r="BT179" s="271" t="str">
        <f ca="true">+IF(OFFSET('Water Data'!$D$28,0,10*ROW('Water Data'!D173))="","",OFFSET('Water Data'!$D$28,0,10*ROW('Water Data'!D173)))</f>
        <v/>
      </c>
      <c r="BU179" s="271" t="str">
        <f ca="true">+IF(OFFSET('Water Data'!$D$29,0,10*ROW('Water Data'!D173))="","",OFFSET('Water Data'!$D$29,0,10*ROW('Water Data'!D173)))</f>
        <v/>
      </c>
      <c r="BV179" s="271" t="str">
        <f ca="true">+IF(OFFSET('Water Data'!$E$27,0,10*ROW('Water Data'!E173))="","",OFFSET('Water Data'!$E$27,0,10*ROW('Water Data'!E173)))</f>
        <v/>
      </c>
      <c r="BW179" s="271" t="str">
        <f ca="true">+IF(OFFSET('Water Data'!$E$28,0,10*ROW('Water Data'!E173))="","",OFFSET('Water Data'!$E$28,0,10*ROW('Water Data'!E173)))</f>
        <v/>
      </c>
      <c r="BX179" s="271" t="str">
        <f ca="true">+IF(OFFSET('Water Data'!$E$29,0,10*ROW('Water Data'!E173))="","",OFFSET('Water Data'!$E$29,0,10*ROW('Water Data'!E173)))</f>
        <v/>
      </c>
      <c r="BY179" s="271" t="str">
        <f ca="true">+IF(OFFSET('Water Data'!$F$27,0,10*ROW('Water Data'!F173))="","",OFFSET('Water Data'!$F$27,0,10*ROW('Water Data'!F173)))</f>
        <v/>
      </c>
      <c r="BZ179" s="271" t="str">
        <f ca="true">+IF(OFFSET('Water Data'!$F$28,0,10*ROW('Water Data'!F173))="","",OFFSET('Water Data'!$F$28,0,10*ROW('Water Data'!F173)))</f>
        <v/>
      </c>
      <c r="CA179" s="271" t="str">
        <f ca="true">+IF(OFFSET('Water Data'!$F$29,0,10*ROW('Water Data'!F173))="","",OFFSET('Water Data'!$F$29,0,10*ROW('Water Data'!F173)))</f>
        <v/>
      </c>
      <c r="CB179" s="271" t="str">
        <f ca="true">+IF(OFFSET('Water Data'!$G$27,0,10*ROW('Water Data'!G173))="","",OFFSET('Water Data'!$G$27,0,10*ROW('Water Data'!G173)))</f>
        <v/>
      </c>
      <c r="CC179" s="271" t="str">
        <f ca="true">+IF(OFFSET('Water Data'!$G$28,0,10*ROW('Water Data'!G173))="","",OFFSET('Water Data'!$G$28,0,10*ROW('Water Data'!G173)))</f>
        <v/>
      </c>
      <c r="CD179" s="271" t="str">
        <f ca="true">+IF(OFFSET('Water Data'!$G$29,0,10*ROW('Water Data'!G173))="","",OFFSET('Water Data'!$G$29,0,10*ROW('Water Data'!G173)))</f>
        <v/>
      </c>
      <c r="CE179" s="271" t="str">
        <f ca="true">+IF(OFFSET('Water Data'!$H$27,0,10*ROW('Water Data'!H173))="","",OFFSET('Water Data'!$H$27,0,10*ROW('Water Data'!H173)))</f>
        <v/>
      </c>
      <c r="CF179" s="271" t="str">
        <f ca="true">+IF(OFFSET('Water Data'!$H$28,0,10*ROW('Water Data'!H173))="","",OFFSET('Water Data'!$H$28,0,10*ROW('Water Data'!H173)))</f>
        <v/>
      </c>
      <c r="CG179" s="271" t="str">
        <f ca="true">+IF(OFFSET('Water Data'!$H$29,0,10*ROW('Water Data'!H173))="","",OFFSET('Water Data'!$H$29,0,10*ROW('Water Data'!H173)))</f>
        <v/>
      </c>
      <c r="CH179" s="271" t="str">
        <f ca="true">+IF(OFFSET('Water Data'!$I$27,0,10*ROW('Water Data'!I173))="","",OFFSET('Water Data'!$I$27,0,10*ROW('Water Data'!I173)))</f>
        <v/>
      </c>
      <c r="CI179" s="271" t="str">
        <f ca="true">+IF(OFFSET('Water Data'!$I$28,0,10*ROW('Water Data'!I173))="","",OFFSET('Water Data'!$I$28,0,10*ROW('Water Data'!I173)))</f>
        <v/>
      </c>
      <c r="CJ179" s="271" t="str">
        <f ca="true">+IF(OFFSET('Water Data'!$I$29,0,10*ROW('Water Data'!I173))="","",OFFSET('Water Data'!$I$29,0,10*ROW('Water Data'!I173)))</f>
        <v/>
      </c>
      <c r="CK179" s="271" t="str">
        <f ca="true">+IF(OFFSET('Sanitation Data'!$D$28,0,10*ROW('Sanitation Data'!D173))="","",OFFSET('Sanitation Data'!$D$28,0,10*ROW('Sanitation Data'!D173)))</f>
        <v/>
      </c>
      <c r="CL179" s="271" t="str">
        <f ca="true">+IF(OFFSET('Sanitation Data'!$D$29,0,10*ROW('Sanitation Data'!D173))="","",OFFSET('Sanitation Data'!$D$29,0,10*ROW('Sanitation Data'!D173)))</f>
        <v/>
      </c>
      <c r="CM179" s="271" t="str">
        <f ca="true">+IF(OFFSET('Sanitation Data'!$D$30,0,10*ROW('Sanitation Data'!D173))="","",OFFSET('Sanitation Data'!$D$30,0,10*ROW('Sanitation Data'!D173)))</f>
        <v/>
      </c>
      <c r="CN179" s="271" t="str">
        <f ca="true">+IF(OFFSET('Sanitation Data'!$D$31,0,10*ROW('Sanitation Data'!D173))="","",OFFSET('Sanitation Data'!$D$31,0,10*ROW('Sanitation Data'!D173)))</f>
        <v/>
      </c>
      <c r="CO179" s="271" t="str">
        <f ca="true">+IF(OFFSET('Sanitation Data'!$D$32,0,10*ROW('Sanitation Data'!D173))="","",OFFSET('Sanitation Data'!$D$32,0,10*ROW('Sanitation Data'!D173)))</f>
        <v/>
      </c>
      <c r="CP179" s="271" t="str">
        <f ca="true">+IF(OFFSET('Sanitation Data'!$E$28,0,10*ROW('Sanitation Data'!E173))="","",OFFSET('Sanitation Data'!$E$28,0,10*ROW('Sanitation Data'!E173)))</f>
        <v/>
      </c>
      <c r="CQ179" s="271" t="str">
        <f ca="true">+IF(OFFSET('Sanitation Data'!$E$29,0,10*ROW('Sanitation Data'!E173))="","",OFFSET('Sanitation Data'!$E$29,0,10*ROW('Sanitation Data'!E173)))</f>
        <v/>
      </c>
      <c r="CR179" s="271" t="str">
        <f ca="true">+IF(OFFSET('Sanitation Data'!$E$30,0,10*ROW('Sanitation Data'!E173))="","",OFFSET('Sanitation Data'!$E$30,0,10*ROW('Sanitation Data'!E173)))</f>
        <v/>
      </c>
      <c r="CS179" s="271" t="str">
        <f ca="true">+IF(OFFSET('Sanitation Data'!$E$31,0,10*ROW('Sanitation Data'!E173))="","",OFFSET('Sanitation Data'!$E$31,0,10*ROW('Sanitation Data'!E173)))</f>
        <v/>
      </c>
      <c r="CT179" s="271" t="str">
        <f ca="true">+IF(OFFSET('Sanitation Data'!$E$32,0,10*ROW('Sanitation Data'!E173))="","",OFFSET('Sanitation Data'!$E$32,0,10*ROW('Sanitation Data'!E173)))</f>
        <v/>
      </c>
      <c r="CU179" s="271" t="str">
        <f ca="true">+IF(OFFSET('Sanitation Data'!$F$28,0,10*ROW('Sanitation Data'!F173))="","",OFFSET('Sanitation Data'!$F$28,0,10*ROW('Sanitation Data'!F173)))</f>
        <v/>
      </c>
      <c r="CV179" s="271" t="str">
        <f ca="true">+IF(OFFSET('Sanitation Data'!$F$29,0,10*ROW('Sanitation Data'!F173))="","",OFFSET('Sanitation Data'!$F$29,0,10*ROW('Sanitation Data'!F173)))</f>
        <v/>
      </c>
      <c r="CW179" s="271" t="str">
        <f ca="true">+IF(OFFSET('Sanitation Data'!$F$30,0,10*ROW('Sanitation Data'!F173))="","",OFFSET('Sanitation Data'!$F$30,0,10*ROW('Sanitation Data'!F173)))</f>
        <v/>
      </c>
      <c r="CX179" s="271" t="str">
        <f ca="true">+IF(OFFSET('Sanitation Data'!$F$31,0,10*ROW('Sanitation Data'!F173))="","",OFFSET('Sanitation Data'!$F$31,0,10*ROW('Sanitation Data'!F173)))</f>
        <v/>
      </c>
      <c r="CY179" s="271" t="str">
        <f ca="true">+IF(OFFSET('Sanitation Data'!$F$32,0,10*ROW('Sanitation Data'!F173))="","",OFFSET('Sanitation Data'!$F$32,0,10*ROW('Sanitation Data'!F173)))</f>
        <v/>
      </c>
      <c r="CZ179" s="271" t="str">
        <f ca="true">+IF(OFFSET('Sanitation Data'!$G$28,0,10*ROW('Sanitation Data'!G173))="","",OFFSET('Sanitation Data'!$G$28,0,10*ROW('Sanitation Data'!G173)))</f>
        <v/>
      </c>
      <c r="DA179" s="271" t="str">
        <f ca="true">+IF(OFFSET('Sanitation Data'!$G$29,0,10*ROW('Sanitation Data'!G173))="","",OFFSET('Sanitation Data'!$G$29,0,10*ROW('Sanitation Data'!G173)))</f>
        <v/>
      </c>
      <c r="DB179" s="271" t="str">
        <f ca="true">+IF(OFFSET('Sanitation Data'!$G$30,0,10*ROW('Sanitation Data'!G173))="","",OFFSET('Sanitation Data'!$G$30,0,10*ROW('Sanitation Data'!G173)))</f>
        <v/>
      </c>
      <c r="DC179" s="271" t="str">
        <f ca="true">+IF(OFFSET('Sanitation Data'!$G$31,0,10*ROW('Sanitation Data'!G173))="","",OFFSET('Sanitation Data'!$G$31,0,10*ROW('Sanitation Data'!G173)))</f>
        <v/>
      </c>
      <c r="DD179" s="271" t="str">
        <f ca="true">+IF(OFFSET('Sanitation Data'!$G$32,0,10*ROW('Sanitation Data'!G173))="","",OFFSET('Sanitation Data'!$G$32,0,10*ROW('Sanitation Data'!G173)))</f>
        <v/>
      </c>
      <c r="DE179" s="271" t="str">
        <f ca="true">+IF(OFFSET('Sanitation Data'!$H$28,0,10*ROW('Sanitation Data'!H173))="","",OFFSET('Sanitation Data'!$H$28,0,10*ROW('Sanitation Data'!H173)))</f>
        <v/>
      </c>
      <c r="DF179" s="271" t="str">
        <f ca="true">+IF(OFFSET('Sanitation Data'!$H$29,0,10*ROW('Sanitation Data'!H173))="","",OFFSET('Sanitation Data'!$H$29,0,10*ROW('Sanitation Data'!H173)))</f>
        <v/>
      </c>
      <c r="DG179" s="271" t="str">
        <f ca="true">+IF(OFFSET('Sanitation Data'!$H$30,0,10*ROW('Sanitation Data'!H173))="","",OFFSET('Sanitation Data'!$H$30,0,10*ROW('Sanitation Data'!H173)))</f>
        <v/>
      </c>
      <c r="DH179" s="271" t="str">
        <f ca="true">+IF(OFFSET('Sanitation Data'!$H$31,0,10*ROW('Sanitation Data'!H173))="","",OFFSET('Sanitation Data'!$H$31,0,10*ROW('Sanitation Data'!H173)))</f>
        <v/>
      </c>
      <c r="DI179" s="271" t="str">
        <f ca="true">+IF(OFFSET('Sanitation Data'!$H$32,0,10*ROW('Sanitation Data'!H173))="","",OFFSET('Sanitation Data'!$H$32,0,10*ROW('Sanitation Data'!H173)))</f>
        <v/>
      </c>
      <c r="DJ179" s="271" t="str">
        <f ca="true">+IF(OFFSET('Sanitation Data'!$I$28,0,10*ROW('Sanitation Data'!I173))="","",OFFSET('Sanitation Data'!$I$28,0,10*ROW('Sanitation Data'!I173)))</f>
        <v/>
      </c>
      <c r="DK179" s="271" t="str">
        <f ca="true">+IF(OFFSET('Sanitation Data'!$I$29,0,10*ROW('Sanitation Data'!I173))="","",OFFSET('Sanitation Data'!$I$29,0,10*ROW('Sanitation Data'!I173)))</f>
        <v/>
      </c>
      <c r="DL179" s="271" t="str">
        <f ca="true">+IF(OFFSET('Sanitation Data'!$I$30,0,10*ROW('Sanitation Data'!I173))="","",OFFSET('Sanitation Data'!$I$30,0,10*ROW('Sanitation Data'!I173)))</f>
        <v/>
      </c>
      <c r="DM179" s="271" t="str">
        <f ca="true">+IF(OFFSET('Sanitation Data'!$I$31,0,10*ROW('Sanitation Data'!I173))="","",OFFSET('Sanitation Data'!$I$31,0,10*ROW('Sanitation Data'!I173)))</f>
        <v/>
      </c>
      <c r="DN179" s="271" t="str">
        <f ca="true">+IF(OFFSET('Sanitation Data'!$I$32,0,10*ROW('Sanitation Data'!I173))="","",OFFSET('Sanitation Data'!$I$32,0,10*ROW('Sanitation Data'!I173)))</f>
        <v/>
      </c>
      <c r="DO179" s="271" t="str">
        <f ca="true">+IF(OFFSET('Hygiene Data'!$D$11,0,10*ROW('Hygiene Data'!D173))="","",OFFSET('Hygiene Data'!$D$11,0,10*ROW('Hygiene Data'!D173)))</f>
        <v/>
      </c>
      <c r="DP179" s="271" t="str">
        <f ca="true">+IF(OFFSET('Hygiene Data'!$D$12,0,10*ROW('Hygiene Data'!D173))="","",OFFSET('Hygiene Data'!$D$12,0,10*ROW('Hygiene Data'!D173)))</f>
        <v/>
      </c>
      <c r="DQ179" s="271" t="str">
        <f ca="true">+IF(OFFSET('Hygiene Data'!$D$13,0,10*ROW('Hygiene Data'!D173))="","",OFFSET('Hygiene Data'!$D$13,0,10*ROW('Hygiene Data'!D173)))</f>
        <v/>
      </c>
      <c r="DR179" s="271" t="str">
        <f ca="true">+IF(OFFSET('Hygiene Data'!$E$11,0,10*ROW('Hygiene Data'!E173))="","",OFFSET('Hygiene Data'!$E$11,0,10*ROW('Hygiene Data'!E173)))</f>
        <v/>
      </c>
      <c r="DS179" s="271" t="str">
        <f ca="true">+IF(OFFSET('Hygiene Data'!$E$12,0,10*ROW('Hygiene Data'!E173))="","",OFFSET('Hygiene Data'!$E$12,0,10*ROW('Hygiene Data'!E173)))</f>
        <v/>
      </c>
      <c r="DT179" s="271" t="str">
        <f ca="true">+IF(OFFSET('Hygiene Data'!$E$13,0,10*ROW('Hygiene Data'!E173))="","",OFFSET('Hygiene Data'!$E$13,0,10*ROW('Hygiene Data'!E173)))</f>
        <v/>
      </c>
      <c r="DU179" s="271" t="str">
        <f ca="true">+IF(OFFSET('Hygiene Data'!$F$11,0,10*ROW('Hygiene Data'!F173))="","",OFFSET('Hygiene Data'!$F$11,0,10*ROW('Hygiene Data'!F173)))</f>
        <v/>
      </c>
      <c r="DV179" s="271" t="str">
        <f ca="true">+IF(OFFSET('Hygiene Data'!$F$12,0,10*ROW('Hygiene Data'!F173))="","",OFFSET('Hygiene Data'!$F$12,0,10*ROW('Hygiene Data'!F173)))</f>
        <v/>
      </c>
      <c r="DW179" s="271" t="str">
        <f ca="true">+IF(OFFSET('Hygiene Data'!$F$13,0,10*ROW('Hygiene Data'!F173))="","",OFFSET('Hygiene Data'!$F$13,0,10*ROW('Hygiene Data'!F173)))</f>
        <v/>
      </c>
      <c r="DX179" s="271" t="str">
        <f ca="true">+IF(OFFSET('Hygiene Data'!$G$11,0,10*ROW('Hygiene Data'!G173))="","",OFFSET('Hygiene Data'!$G$11,0,10*ROW('Hygiene Data'!G173)))</f>
        <v/>
      </c>
      <c r="DY179" s="271" t="str">
        <f ca="true">+IF(OFFSET('Hygiene Data'!$G$12,0,10*ROW('Hygiene Data'!G173))="","",OFFSET('Hygiene Data'!$G$12,0,10*ROW('Hygiene Data'!G173)))</f>
        <v/>
      </c>
      <c r="DZ179" s="271" t="str">
        <f ca="true">+IF(OFFSET('Hygiene Data'!$G$13,0,10*ROW('Hygiene Data'!G173))="","",OFFSET('Hygiene Data'!$G$13,0,10*ROW('Hygiene Data'!G173)))</f>
        <v/>
      </c>
      <c r="EA179" s="271" t="str">
        <f ca="true">+IF(OFFSET('Hygiene Data'!$H$11,0,10*ROW('Hygiene Data'!H173))="","",OFFSET('Hygiene Data'!$H$11,0,10*ROW('Hygiene Data'!H173)))</f>
        <v/>
      </c>
      <c r="EB179" s="271" t="str">
        <f ca="true">+IF(OFFSET('Hygiene Data'!$H$12,0,10*ROW('Hygiene Data'!H173))="","",OFFSET('Hygiene Data'!$H$12,0,10*ROW('Hygiene Data'!H173)))</f>
        <v/>
      </c>
      <c r="EC179" s="271" t="str">
        <f ca="true">+IF(OFFSET('Hygiene Data'!$H$13,0,10*ROW('Hygiene Data'!H173))="","",OFFSET('Hygiene Data'!$H$13,0,10*ROW('Hygiene Data'!H173)))</f>
        <v/>
      </c>
      <c r="ED179" s="271" t="str">
        <f ca="true">+IF(OFFSET('Hygiene Data'!$I$11,0,10*ROW('Hygiene Data'!I173))="","",OFFSET('Hygiene Data'!$I$11,0,10*ROW('Hygiene Data'!I173)))</f>
        <v/>
      </c>
      <c r="EE179" s="271" t="str">
        <f ca="true">+IF(OFFSET('Hygiene Data'!$I$12,0,10*ROW('Hygiene Data'!I173))="","",OFFSET('Hygiene Data'!$I$12,0,10*ROW('Hygiene Data'!I173)))</f>
        <v/>
      </c>
      <c r="EF179" s="271" t="str">
        <f ca="true">+IF(OFFSET('Hygiene Data'!$I$13,0,10*ROW('Hygiene Data'!I173))="","",OFFSET('Hygiene Data'!$I$13,0,10*ROW('Hygiene Data'!I173)))</f>
        <v/>
      </c>
    </row>
    <row xmlns:x14ac="http://schemas.microsoft.com/office/spreadsheetml/2009/9/ac" r="180" x14ac:dyDescent="0.2">
      <c r="A180" s="35" t="str">
        <f ca="true">+IF(OFFSET('Water Data'!$B$2,0,10*ROW('Water Data'!E174))="","",OFFSET('Water Data'!$B$2,0,10*ROW('Water Data'!E174)))</f>
        <v/>
      </c>
      <c r="B180" s="35" t="str">
        <f ca="true">+IF(OFFSET('Water Data'!$C$2,0,10*ROW('Water Data'!F174))="","",OFFSET('Water Data'!$C$2,0,10*ROW('Water Data'!F174)))</f>
        <v/>
      </c>
      <c r="C180" s="327" t="str">
        <f t="shared" ca="true" si="2"/>
        <v/>
      </c>
      <c r="D180" s="91"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1"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1"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1"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1"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1"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1"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1"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1"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1"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1"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1"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1"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1"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1"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1"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1"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1"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2"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2"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2"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2"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2"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2"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2"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2"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2"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2"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2"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2"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2"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2"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2"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2"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2"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2"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2"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2"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2"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2"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2"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2"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2"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2"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2"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2"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2"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2"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3"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3"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3"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3"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3"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3"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3"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3"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3"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3"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3"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3"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3"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3"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3"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3"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3"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3"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1"/>
      <c r="BS180" s="271" t="str">
        <f ca="true">+IF(OFFSET('Water Data'!$D$27,0,10*ROW('Water Data'!D174))="","",OFFSET('Water Data'!$D$27,0,10*ROW('Water Data'!D174)))</f>
        <v/>
      </c>
      <c r="BT180" s="271" t="str">
        <f ca="true">+IF(OFFSET('Water Data'!$D$28,0,10*ROW('Water Data'!D174))="","",OFFSET('Water Data'!$D$28,0,10*ROW('Water Data'!D174)))</f>
        <v/>
      </c>
      <c r="BU180" s="271" t="str">
        <f ca="true">+IF(OFFSET('Water Data'!$D$29,0,10*ROW('Water Data'!D174))="","",OFFSET('Water Data'!$D$29,0,10*ROW('Water Data'!D174)))</f>
        <v/>
      </c>
      <c r="BV180" s="271" t="str">
        <f ca="true">+IF(OFFSET('Water Data'!$E$27,0,10*ROW('Water Data'!E174))="","",OFFSET('Water Data'!$E$27,0,10*ROW('Water Data'!E174)))</f>
        <v/>
      </c>
      <c r="BW180" s="271" t="str">
        <f ca="true">+IF(OFFSET('Water Data'!$E$28,0,10*ROW('Water Data'!E174))="","",OFFSET('Water Data'!$E$28,0,10*ROW('Water Data'!E174)))</f>
        <v/>
      </c>
      <c r="BX180" s="271" t="str">
        <f ca="true">+IF(OFFSET('Water Data'!$E$29,0,10*ROW('Water Data'!E174))="","",OFFSET('Water Data'!$E$29,0,10*ROW('Water Data'!E174)))</f>
        <v/>
      </c>
      <c r="BY180" s="271" t="str">
        <f ca="true">+IF(OFFSET('Water Data'!$F$27,0,10*ROW('Water Data'!F174))="","",OFFSET('Water Data'!$F$27,0,10*ROW('Water Data'!F174)))</f>
        <v/>
      </c>
      <c r="BZ180" s="271" t="str">
        <f ca="true">+IF(OFFSET('Water Data'!$F$28,0,10*ROW('Water Data'!F174))="","",OFFSET('Water Data'!$F$28,0,10*ROW('Water Data'!F174)))</f>
        <v/>
      </c>
      <c r="CA180" s="271" t="str">
        <f ca="true">+IF(OFFSET('Water Data'!$F$29,0,10*ROW('Water Data'!F174))="","",OFFSET('Water Data'!$F$29,0,10*ROW('Water Data'!F174)))</f>
        <v/>
      </c>
      <c r="CB180" s="271" t="str">
        <f ca="true">+IF(OFFSET('Water Data'!$G$27,0,10*ROW('Water Data'!G174))="","",OFFSET('Water Data'!$G$27,0,10*ROW('Water Data'!G174)))</f>
        <v/>
      </c>
      <c r="CC180" s="271" t="str">
        <f ca="true">+IF(OFFSET('Water Data'!$G$28,0,10*ROW('Water Data'!G174))="","",OFFSET('Water Data'!$G$28,0,10*ROW('Water Data'!G174)))</f>
        <v/>
      </c>
      <c r="CD180" s="271" t="str">
        <f ca="true">+IF(OFFSET('Water Data'!$G$29,0,10*ROW('Water Data'!G174))="","",OFFSET('Water Data'!$G$29,0,10*ROW('Water Data'!G174)))</f>
        <v/>
      </c>
      <c r="CE180" s="271" t="str">
        <f ca="true">+IF(OFFSET('Water Data'!$H$27,0,10*ROW('Water Data'!H174))="","",OFFSET('Water Data'!$H$27,0,10*ROW('Water Data'!H174)))</f>
        <v/>
      </c>
      <c r="CF180" s="271" t="str">
        <f ca="true">+IF(OFFSET('Water Data'!$H$28,0,10*ROW('Water Data'!H174))="","",OFFSET('Water Data'!$H$28,0,10*ROW('Water Data'!H174)))</f>
        <v/>
      </c>
      <c r="CG180" s="271" t="str">
        <f ca="true">+IF(OFFSET('Water Data'!$H$29,0,10*ROW('Water Data'!H174))="","",OFFSET('Water Data'!$H$29,0,10*ROW('Water Data'!H174)))</f>
        <v/>
      </c>
      <c r="CH180" s="271" t="str">
        <f ca="true">+IF(OFFSET('Water Data'!$I$27,0,10*ROW('Water Data'!I174))="","",OFFSET('Water Data'!$I$27,0,10*ROW('Water Data'!I174)))</f>
        <v/>
      </c>
      <c r="CI180" s="271" t="str">
        <f ca="true">+IF(OFFSET('Water Data'!$I$28,0,10*ROW('Water Data'!I174))="","",OFFSET('Water Data'!$I$28,0,10*ROW('Water Data'!I174)))</f>
        <v/>
      </c>
      <c r="CJ180" s="271" t="str">
        <f ca="true">+IF(OFFSET('Water Data'!$I$29,0,10*ROW('Water Data'!I174))="","",OFFSET('Water Data'!$I$29,0,10*ROW('Water Data'!I174)))</f>
        <v/>
      </c>
      <c r="CK180" s="271" t="str">
        <f ca="true">+IF(OFFSET('Sanitation Data'!$D$28,0,10*ROW('Sanitation Data'!D174))="","",OFFSET('Sanitation Data'!$D$28,0,10*ROW('Sanitation Data'!D174)))</f>
        <v/>
      </c>
      <c r="CL180" s="271" t="str">
        <f ca="true">+IF(OFFSET('Sanitation Data'!$D$29,0,10*ROW('Sanitation Data'!D174))="","",OFFSET('Sanitation Data'!$D$29,0,10*ROW('Sanitation Data'!D174)))</f>
        <v/>
      </c>
      <c r="CM180" s="271" t="str">
        <f ca="true">+IF(OFFSET('Sanitation Data'!$D$30,0,10*ROW('Sanitation Data'!D174))="","",OFFSET('Sanitation Data'!$D$30,0,10*ROW('Sanitation Data'!D174)))</f>
        <v/>
      </c>
      <c r="CN180" s="271" t="str">
        <f ca="true">+IF(OFFSET('Sanitation Data'!$D$31,0,10*ROW('Sanitation Data'!D174))="","",OFFSET('Sanitation Data'!$D$31,0,10*ROW('Sanitation Data'!D174)))</f>
        <v/>
      </c>
      <c r="CO180" s="271" t="str">
        <f ca="true">+IF(OFFSET('Sanitation Data'!$D$32,0,10*ROW('Sanitation Data'!D174))="","",OFFSET('Sanitation Data'!$D$32,0,10*ROW('Sanitation Data'!D174)))</f>
        <v/>
      </c>
      <c r="CP180" s="271" t="str">
        <f ca="true">+IF(OFFSET('Sanitation Data'!$E$28,0,10*ROW('Sanitation Data'!E174))="","",OFFSET('Sanitation Data'!$E$28,0,10*ROW('Sanitation Data'!E174)))</f>
        <v/>
      </c>
      <c r="CQ180" s="271" t="str">
        <f ca="true">+IF(OFFSET('Sanitation Data'!$E$29,0,10*ROW('Sanitation Data'!E174))="","",OFFSET('Sanitation Data'!$E$29,0,10*ROW('Sanitation Data'!E174)))</f>
        <v/>
      </c>
      <c r="CR180" s="271" t="str">
        <f ca="true">+IF(OFFSET('Sanitation Data'!$E$30,0,10*ROW('Sanitation Data'!E174))="","",OFFSET('Sanitation Data'!$E$30,0,10*ROW('Sanitation Data'!E174)))</f>
        <v/>
      </c>
      <c r="CS180" s="271" t="str">
        <f ca="true">+IF(OFFSET('Sanitation Data'!$E$31,0,10*ROW('Sanitation Data'!E174))="","",OFFSET('Sanitation Data'!$E$31,0,10*ROW('Sanitation Data'!E174)))</f>
        <v/>
      </c>
      <c r="CT180" s="271" t="str">
        <f ca="true">+IF(OFFSET('Sanitation Data'!$E$32,0,10*ROW('Sanitation Data'!E174))="","",OFFSET('Sanitation Data'!$E$32,0,10*ROW('Sanitation Data'!E174)))</f>
        <v/>
      </c>
      <c r="CU180" s="271" t="str">
        <f ca="true">+IF(OFFSET('Sanitation Data'!$F$28,0,10*ROW('Sanitation Data'!F174))="","",OFFSET('Sanitation Data'!$F$28,0,10*ROW('Sanitation Data'!F174)))</f>
        <v/>
      </c>
      <c r="CV180" s="271" t="str">
        <f ca="true">+IF(OFFSET('Sanitation Data'!$F$29,0,10*ROW('Sanitation Data'!F174))="","",OFFSET('Sanitation Data'!$F$29,0,10*ROW('Sanitation Data'!F174)))</f>
        <v/>
      </c>
      <c r="CW180" s="271" t="str">
        <f ca="true">+IF(OFFSET('Sanitation Data'!$F$30,0,10*ROW('Sanitation Data'!F174))="","",OFFSET('Sanitation Data'!$F$30,0,10*ROW('Sanitation Data'!F174)))</f>
        <v/>
      </c>
      <c r="CX180" s="271" t="str">
        <f ca="true">+IF(OFFSET('Sanitation Data'!$F$31,0,10*ROW('Sanitation Data'!F174))="","",OFFSET('Sanitation Data'!$F$31,0,10*ROW('Sanitation Data'!F174)))</f>
        <v/>
      </c>
      <c r="CY180" s="271" t="str">
        <f ca="true">+IF(OFFSET('Sanitation Data'!$F$32,0,10*ROW('Sanitation Data'!F174))="","",OFFSET('Sanitation Data'!$F$32,0,10*ROW('Sanitation Data'!F174)))</f>
        <v/>
      </c>
      <c r="CZ180" s="271" t="str">
        <f ca="true">+IF(OFFSET('Sanitation Data'!$G$28,0,10*ROW('Sanitation Data'!G174))="","",OFFSET('Sanitation Data'!$G$28,0,10*ROW('Sanitation Data'!G174)))</f>
        <v/>
      </c>
      <c r="DA180" s="271" t="str">
        <f ca="true">+IF(OFFSET('Sanitation Data'!$G$29,0,10*ROW('Sanitation Data'!G174))="","",OFFSET('Sanitation Data'!$G$29,0,10*ROW('Sanitation Data'!G174)))</f>
        <v/>
      </c>
      <c r="DB180" s="271" t="str">
        <f ca="true">+IF(OFFSET('Sanitation Data'!$G$30,0,10*ROW('Sanitation Data'!G174))="","",OFFSET('Sanitation Data'!$G$30,0,10*ROW('Sanitation Data'!G174)))</f>
        <v/>
      </c>
      <c r="DC180" s="271" t="str">
        <f ca="true">+IF(OFFSET('Sanitation Data'!$G$31,0,10*ROW('Sanitation Data'!G174))="","",OFFSET('Sanitation Data'!$G$31,0,10*ROW('Sanitation Data'!G174)))</f>
        <v/>
      </c>
      <c r="DD180" s="271" t="str">
        <f ca="true">+IF(OFFSET('Sanitation Data'!$G$32,0,10*ROW('Sanitation Data'!G174))="","",OFFSET('Sanitation Data'!$G$32,0,10*ROW('Sanitation Data'!G174)))</f>
        <v/>
      </c>
      <c r="DE180" s="271" t="str">
        <f ca="true">+IF(OFFSET('Sanitation Data'!$H$28,0,10*ROW('Sanitation Data'!H174))="","",OFFSET('Sanitation Data'!$H$28,0,10*ROW('Sanitation Data'!H174)))</f>
        <v/>
      </c>
      <c r="DF180" s="271" t="str">
        <f ca="true">+IF(OFFSET('Sanitation Data'!$H$29,0,10*ROW('Sanitation Data'!H174))="","",OFFSET('Sanitation Data'!$H$29,0,10*ROW('Sanitation Data'!H174)))</f>
        <v/>
      </c>
      <c r="DG180" s="271" t="str">
        <f ca="true">+IF(OFFSET('Sanitation Data'!$H$30,0,10*ROW('Sanitation Data'!H174))="","",OFFSET('Sanitation Data'!$H$30,0,10*ROW('Sanitation Data'!H174)))</f>
        <v/>
      </c>
      <c r="DH180" s="271" t="str">
        <f ca="true">+IF(OFFSET('Sanitation Data'!$H$31,0,10*ROW('Sanitation Data'!H174))="","",OFFSET('Sanitation Data'!$H$31,0,10*ROW('Sanitation Data'!H174)))</f>
        <v/>
      </c>
      <c r="DI180" s="271" t="str">
        <f ca="true">+IF(OFFSET('Sanitation Data'!$H$32,0,10*ROW('Sanitation Data'!H174))="","",OFFSET('Sanitation Data'!$H$32,0,10*ROW('Sanitation Data'!H174)))</f>
        <v/>
      </c>
      <c r="DJ180" s="271" t="str">
        <f ca="true">+IF(OFFSET('Sanitation Data'!$I$28,0,10*ROW('Sanitation Data'!I174))="","",OFFSET('Sanitation Data'!$I$28,0,10*ROW('Sanitation Data'!I174)))</f>
        <v/>
      </c>
      <c r="DK180" s="271" t="str">
        <f ca="true">+IF(OFFSET('Sanitation Data'!$I$29,0,10*ROW('Sanitation Data'!I174))="","",OFFSET('Sanitation Data'!$I$29,0,10*ROW('Sanitation Data'!I174)))</f>
        <v/>
      </c>
      <c r="DL180" s="271" t="str">
        <f ca="true">+IF(OFFSET('Sanitation Data'!$I$30,0,10*ROW('Sanitation Data'!I174))="","",OFFSET('Sanitation Data'!$I$30,0,10*ROW('Sanitation Data'!I174)))</f>
        <v/>
      </c>
      <c r="DM180" s="271" t="str">
        <f ca="true">+IF(OFFSET('Sanitation Data'!$I$31,0,10*ROW('Sanitation Data'!I174))="","",OFFSET('Sanitation Data'!$I$31,0,10*ROW('Sanitation Data'!I174)))</f>
        <v/>
      </c>
      <c r="DN180" s="271" t="str">
        <f ca="true">+IF(OFFSET('Sanitation Data'!$I$32,0,10*ROW('Sanitation Data'!I174))="","",OFFSET('Sanitation Data'!$I$32,0,10*ROW('Sanitation Data'!I174)))</f>
        <v/>
      </c>
      <c r="DO180" s="271" t="str">
        <f ca="true">+IF(OFFSET('Hygiene Data'!$D$11,0,10*ROW('Hygiene Data'!D174))="","",OFFSET('Hygiene Data'!$D$11,0,10*ROW('Hygiene Data'!D174)))</f>
        <v/>
      </c>
      <c r="DP180" s="271" t="str">
        <f ca="true">+IF(OFFSET('Hygiene Data'!$D$12,0,10*ROW('Hygiene Data'!D174))="","",OFFSET('Hygiene Data'!$D$12,0,10*ROW('Hygiene Data'!D174)))</f>
        <v/>
      </c>
      <c r="DQ180" s="271" t="str">
        <f ca="true">+IF(OFFSET('Hygiene Data'!$D$13,0,10*ROW('Hygiene Data'!D174))="","",OFFSET('Hygiene Data'!$D$13,0,10*ROW('Hygiene Data'!D174)))</f>
        <v/>
      </c>
      <c r="DR180" s="271" t="str">
        <f ca="true">+IF(OFFSET('Hygiene Data'!$E$11,0,10*ROW('Hygiene Data'!E174))="","",OFFSET('Hygiene Data'!$E$11,0,10*ROW('Hygiene Data'!E174)))</f>
        <v/>
      </c>
      <c r="DS180" s="271" t="str">
        <f ca="true">+IF(OFFSET('Hygiene Data'!$E$12,0,10*ROW('Hygiene Data'!E174))="","",OFFSET('Hygiene Data'!$E$12,0,10*ROW('Hygiene Data'!E174)))</f>
        <v/>
      </c>
      <c r="DT180" s="271" t="str">
        <f ca="true">+IF(OFFSET('Hygiene Data'!$E$13,0,10*ROW('Hygiene Data'!E174))="","",OFFSET('Hygiene Data'!$E$13,0,10*ROW('Hygiene Data'!E174)))</f>
        <v/>
      </c>
      <c r="DU180" s="271" t="str">
        <f ca="true">+IF(OFFSET('Hygiene Data'!$F$11,0,10*ROW('Hygiene Data'!F174))="","",OFFSET('Hygiene Data'!$F$11,0,10*ROW('Hygiene Data'!F174)))</f>
        <v/>
      </c>
      <c r="DV180" s="271" t="str">
        <f ca="true">+IF(OFFSET('Hygiene Data'!$F$12,0,10*ROW('Hygiene Data'!F174))="","",OFFSET('Hygiene Data'!$F$12,0,10*ROW('Hygiene Data'!F174)))</f>
        <v/>
      </c>
      <c r="DW180" s="271" t="str">
        <f ca="true">+IF(OFFSET('Hygiene Data'!$F$13,0,10*ROW('Hygiene Data'!F174))="","",OFFSET('Hygiene Data'!$F$13,0,10*ROW('Hygiene Data'!F174)))</f>
        <v/>
      </c>
      <c r="DX180" s="271" t="str">
        <f ca="true">+IF(OFFSET('Hygiene Data'!$G$11,0,10*ROW('Hygiene Data'!G174))="","",OFFSET('Hygiene Data'!$G$11,0,10*ROW('Hygiene Data'!G174)))</f>
        <v/>
      </c>
      <c r="DY180" s="271" t="str">
        <f ca="true">+IF(OFFSET('Hygiene Data'!$G$12,0,10*ROW('Hygiene Data'!G174))="","",OFFSET('Hygiene Data'!$G$12,0,10*ROW('Hygiene Data'!G174)))</f>
        <v/>
      </c>
      <c r="DZ180" s="271" t="str">
        <f ca="true">+IF(OFFSET('Hygiene Data'!$G$13,0,10*ROW('Hygiene Data'!G174))="","",OFFSET('Hygiene Data'!$G$13,0,10*ROW('Hygiene Data'!G174)))</f>
        <v/>
      </c>
      <c r="EA180" s="271" t="str">
        <f ca="true">+IF(OFFSET('Hygiene Data'!$H$11,0,10*ROW('Hygiene Data'!H174))="","",OFFSET('Hygiene Data'!$H$11,0,10*ROW('Hygiene Data'!H174)))</f>
        <v/>
      </c>
      <c r="EB180" s="271" t="str">
        <f ca="true">+IF(OFFSET('Hygiene Data'!$H$12,0,10*ROW('Hygiene Data'!H174))="","",OFFSET('Hygiene Data'!$H$12,0,10*ROW('Hygiene Data'!H174)))</f>
        <v/>
      </c>
      <c r="EC180" s="271" t="str">
        <f ca="true">+IF(OFFSET('Hygiene Data'!$H$13,0,10*ROW('Hygiene Data'!H174))="","",OFFSET('Hygiene Data'!$H$13,0,10*ROW('Hygiene Data'!H174)))</f>
        <v/>
      </c>
      <c r="ED180" s="271" t="str">
        <f ca="true">+IF(OFFSET('Hygiene Data'!$I$11,0,10*ROW('Hygiene Data'!I174))="","",OFFSET('Hygiene Data'!$I$11,0,10*ROW('Hygiene Data'!I174)))</f>
        <v/>
      </c>
      <c r="EE180" s="271" t="str">
        <f ca="true">+IF(OFFSET('Hygiene Data'!$I$12,0,10*ROW('Hygiene Data'!I174))="","",OFFSET('Hygiene Data'!$I$12,0,10*ROW('Hygiene Data'!I174)))</f>
        <v/>
      </c>
      <c r="EF180" s="271" t="str">
        <f ca="true">+IF(OFFSET('Hygiene Data'!$I$13,0,10*ROW('Hygiene Data'!I174))="","",OFFSET('Hygiene Data'!$I$13,0,10*ROW('Hygiene Data'!I174)))</f>
        <v/>
      </c>
    </row>
    <row xmlns:x14ac="http://schemas.microsoft.com/office/spreadsheetml/2009/9/ac" r="181" x14ac:dyDescent="0.2">
      <c r="A181" s="35" t="str">
        <f ca="true">+IF(OFFSET('Water Data'!$B$2,0,10*ROW('Water Data'!E175))="","",OFFSET('Water Data'!$B$2,0,10*ROW('Water Data'!E175)))</f>
        <v/>
      </c>
      <c r="B181" s="35" t="str">
        <f ca="true">+IF(OFFSET('Water Data'!$C$2,0,10*ROW('Water Data'!F175))="","",OFFSET('Water Data'!$C$2,0,10*ROW('Water Data'!F175)))</f>
        <v/>
      </c>
      <c r="C181" s="327" t="str">
        <f t="shared" ca="true" si="2"/>
        <v/>
      </c>
      <c r="D181" s="91"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1"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1"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1"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1"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1"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1"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1"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1"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1"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1"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1"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1"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1"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1"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1"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1"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1"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2"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2"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2"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2"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2"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2"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2"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2"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2"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2"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2"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2"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2"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2"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2"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2"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2"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2"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2"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2"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2"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2"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2"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2"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2"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2"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2"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2"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2"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2"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3"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3"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3"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3"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3"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3"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3"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3"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3"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3"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3"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3"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3"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3"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3"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3"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3"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3"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1"/>
      <c r="BS181" s="271" t="str">
        <f ca="true">+IF(OFFSET('Water Data'!$D$27,0,10*ROW('Water Data'!D175))="","",OFFSET('Water Data'!$D$27,0,10*ROW('Water Data'!D175)))</f>
        <v/>
      </c>
      <c r="BT181" s="271" t="str">
        <f ca="true">+IF(OFFSET('Water Data'!$D$28,0,10*ROW('Water Data'!D175))="","",OFFSET('Water Data'!$D$28,0,10*ROW('Water Data'!D175)))</f>
        <v/>
      </c>
      <c r="BU181" s="271" t="str">
        <f ca="true">+IF(OFFSET('Water Data'!$D$29,0,10*ROW('Water Data'!D175))="","",OFFSET('Water Data'!$D$29,0,10*ROW('Water Data'!D175)))</f>
        <v/>
      </c>
      <c r="BV181" s="271" t="str">
        <f ca="true">+IF(OFFSET('Water Data'!$E$27,0,10*ROW('Water Data'!E175))="","",OFFSET('Water Data'!$E$27,0,10*ROW('Water Data'!E175)))</f>
        <v/>
      </c>
      <c r="BW181" s="271" t="str">
        <f ca="true">+IF(OFFSET('Water Data'!$E$28,0,10*ROW('Water Data'!E175))="","",OFFSET('Water Data'!$E$28,0,10*ROW('Water Data'!E175)))</f>
        <v/>
      </c>
      <c r="BX181" s="271" t="str">
        <f ca="true">+IF(OFFSET('Water Data'!$E$29,0,10*ROW('Water Data'!E175))="","",OFFSET('Water Data'!$E$29,0,10*ROW('Water Data'!E175)))</f>
        <v/>
      </c>
      <c r="BY181" s="271" t="str">
        <f ca="true">+IF(OFFSET('Water Data'!$F$27,0,10*ROW('Water Data'!F175))="","",OFFSET('Water Data'!$F$27,0,10*ROW('Water Data'!F175)))</f>
        <v/>
      </c>
      <c r="BZ181" s="271" t="str">
        <f ca="true">+IF(OFFSET('Water Data'!$F$28,0,10*ROW('Water Data'!F175))="","",OFFSET('Water Data'!$F$28,0,10*ROW('Water Data'!F175)))</f>
        <v/>
      </c>
      <c r="CA181" s="271" t="str">
        <f ca="true">+IF(OFFSET('Water Data'!$F$29,0,10*ROW('Water Data'!F175))="","",OFFSET('Water Data'!$F$29,0,10*ROW('Water Data'!F175)))</f>
        <v/>
      </c>
      <c r="CB181" s="271" t="str">
        <f ca="true">+IF(OFFSET('Water Data'!$G$27,0,10*ROW('Water Data'!G175))="","",OFFSET('Water Data'!$G$27,0,10*ROW('Water Data'!G175)))</f>
        <v/>
      </c>
      <c r="CC181" s="271" t="str">
        <f ca="true">+IF(OFFSET('Water Data'!$G$28,0,10*ROW('Water Data'!G175))="","",OFFSET('Water Data'!$G$28,0,10*ROW('Water Data'!G175)))</f>
        <v/>
      </c>
      <c r="CD181" s="271" t="str">
        <f ca="true">+IF(OFFSET('Water Data'!$G$29,0,10*ROW('Water Data'!G175))="","",OFFSET('Water Data'!$G$29,0,10*ROW('Water Data'!G175)))</f>
        <v/>
      </c>
      <c r="CE181" s="271" t="str">
        <f ca="true">+IF(OFFSET('Water Data'!$H$27,0,10*ROW('Water Data'!H175))="","",OFFSET('Water Data'!$H$27,0,10*ROW('Water Data'!H175)))</f>
        <v/>
      </c>
      <c r="CF181" s="271" t="str">
        <f ca="true">+IF(OFFSET('Water Data'!$H$28,0,10*ROW('Water Data'!H175))="","",OFFSET('Water Data'!$H$28,0,10*ROW('Water Data'!H175)))</f>
        <v/>
      </c>
      <c r="CG181" s="271" t="str">
        <f ca="true">+IF(OFFSET('Water Data'!$H$29,0,10*ROW('Water Data'!H175))="","",OFFSET('Water Data'!$H$29,0,10*ROW('Water Data'!H175)))</f>
        <v/>
      </c>
      <c r="CH181" s="271" t="str">
        <f ca="true">+IF(OFFSET('Water Data'!$I$27,0,10*ROW('Water Data'!I175))="","",OFFSET('Water Data'!$I$27,0,10*ROW('Water Data'!I175)))</f>
        <v/>
      </c>
      <c r="CI181" s="271" t="str">
        <f ca="true">+IF(OFFSET('Water Data'!$I$28,0,10*ROW('Water Data'!I175))="","",OFFSET('Water Data'!$I$28,0,10*ROW('Water Data'!I175)))</f>
        <v/>
      </c>
      <c r="CJ181" s="271" t="str">
        <f ca="true">+IF(OFFSET('Water Data'!$I$29,0,10*ROW('Water Data'!I175))="","",OFFSET('Water Data'!$I$29,0,10*ROW('Water Data'!I175)))</f>
        <v/>
      </c>
      <c r="CK181" s="271" t="str">
        <f ca="true">+IF(OFFSET('Sanitation Data'!$D$28,0,10*ROW('Sanitation Data'!D175))="","",OFFSET('Sanitation Data'!$D$28,0,10*ROW('Sanitation Data'!D175)))</f>
        <v/>
      </c>
      <c r="CL181" s="271" t="str">
        <f ca="true">+IF(OFFSET('Sanitation Data'!$D$29,0,10*ROW('Sanitation Data'!D175))="","",OFFSET('Sanitation Data'!$D$29,0,10*ROW('Sanitation Data'!D175)))</f>
        <v/>
      </c>
      <c r="CM181" s="271" t="str">
        <f ca="true">+IF(OFFSET('Sanitation Data'!$D$30,0,10*ROW('Sanitation Data'!D175))="","",OFFSET('Sanitation Data'!$D$30,0,10*ROW('Sanitation Data'!D175)))</f>
        <v/>
      </c>
      <c r="CN181" s="271" t="str">
        <f ca="true">+IF(OFFSET('Sanitation Data'!$D$31,0,10*ROW('Sanitation Data'!D175))="","",OFFSET('Sanitation Data'!$D$31,0,10*ROW('Sanitation Data'!D175)))</f>
        <v/>
      </c>
      <c r="CO181" s="271" t="str">
        <f ca="true">+IF(OFFSET('Sanitation Data'!$D$32,0,10*ROW('Sanitation Data'!D175))="","",OFFSET('Sanitation Data'!$D$32,0,10*ROW('Sanitation Data'!D175)))</f>
        <v/>
      </c>
      <c r="CP181" s="271" t="str">
        <f ca="true">+IF(OFFSET('Sanitation Data'!$E$28,0,10*ROW('Sanitation Data'!E175))="","",OFFSET('Sanitation Data'!$E$28,0,10*ROW('Sanitation Data'!E175)))</f>
        <v/>
      </c>
      <c r="CQ181" s="271" t="str">
        <f ca="true">+IF(OFFSET('Sanitation Data'!$E$29,0,10*ROW('Sanitation Data'!E175))="","",OFFSET('Sanitation Data'!$E$29,0,10*ROW('Sanitation Data'!E175)))</f>
        <v/>
      </c>
      <c r="CR181" s="271" t="str">
        <f ca="true">+IF(OFFSET('Sanitation Data'!$E$30,0,10*ROW('Sanitation Data'!E175))="","",OFFSET('Sanitation Data'!$E$30,0,10*ROW('Sanitation Data'!E175)))</f>
        <v/>
      </c>
      <c r="CS181" s="271" t="str">
        <f ca="true">+IF(OFFSET('Sanitation Data'!$E$31,0,10*ROW('Sanitation Data'!E175))="","",OFFSET('Sanitation Data'!$E$31,0,10*ROW('Sanitation Data'!E175)))</f>
        <v/>
      </c>
      <c r="CT181" s="271" t="str">
        <f ca="true">+IF(OFFSET('Sanitation Data'!$E$32,0,10*ROW('Sanitation Data'!E175))="","",OFFSET('Sanitation Data'!$E$32,0,10*ROW('Sanitation Data'!E175)))</f>
        <v/>
      </c>
      <c r="CU181" s="271" t="str">
        <f ca="true">+IF(OFFSET('Sanitation Data'!$F$28,0,10*ROW('Sanitation Data'!F175))="","",OFFSET('Sanitation Data'!$F$28,0,10*ROW('Sanitation Data'!F175)))</f>
        <v/>
      </c>
      <c r="CV181" s="271" t="str">
        <f ca="true">+IF(OFFSET('Sanitation Data'!$F$29,0,10*ROW('Sanitation Data'!F175))="","",OFFSET('Sanitation Data'!$F$29,0,10*ROW('Sanitation Data'!F175)))</f>
        <v/>
      </c>
      <c r="CW181" s="271" t="str">
        <f ca="true">+IF(OFFSET('Sanitation Data'!$F$30,0,10*ROW('Sanitation Data'!F175))="","",OFFSET('Sanitation Data'!$F$30,0,10*ROW('Sanitation Data'!F175)))</f>
        <v/>
      </c>
      <c r="CX181" s="271" t="str">
        <f ca="true">+IF(OFFSET('Sanitation Data'!$F$31,0,10*ROW('Sanitation Data'!F175))="","",OFFSET('Sanitation Data'!$F$31,0,10*ROW('Sanitation Data'!F175)))</f>
        <v/>
      </c>
      <c r="CY181" s="271" t="str">
        <f ca="true">+IF(OFFSET('Sanitation Data'!$F$32,0,10*ROW('Sanitation Data'!F175))="","",OFFSET('Sanitation Data'!$F$32,0,10*ROW('Sanitation Data'!F175)))</f>
        <v/>
      </c>
      <c r="CZ181" s="271" t="str">
        <f ca="true">+IF(OFFSET('Sanitation Data'!$G$28,0,10*ROW('Sanitation Data'!G175))="","",OFFSET('Sanitation Data'!$G$28,0,10*ROW('Sanitation Data'!G175)))</f>
        <v/>
      </c>
      <c r="DA181" s="271" t="str">
        <f ca="true">+IF(OFFSET('Sanitation Data'!$G$29,0,10*ROW('Sanitation Data'!G175))="","",OFFSET('Sanitation Data'!$G$29,0,10*ROW('Sanitation Data'!G175)))</f>
        <v/>
      </c>
      <c r="DB181" s="271" t="str">
        <f ca="true">+IF(OFFSET('Sanitation Data'!$G$30,0,10*ROW('Sanitation Data'!G175))="","",OFFSET('Sanitation Data'!$G$30,0,10*ROW('Sanitation Data'!G175)))</f>
        <v/>
      </c>
      <c r="DC181" s="271" t="str">
        <f ca="true">+IF(OFFSET('Sanitation Data'!$G$31,0,10*ROW('Sanitation Data'!G175))="","",OFFSET('Sanitation Data'!$G$31,0,10*ROW('Sanitation Data'!G175)))</f>
        <v/>
      </c>
      <c r="DD181" s="271" t="str">
        <f ca="true">+IF(OFFSET('Sanitation Data'!$G$32,0,10*ROW('Sanitation Data'!G175))="","",OFFSET('Sanitation Data'!$G$32,0,10*ROW('Sanitation Data'!G175)))</f>
        <v/>
      </c>
      <c r="DE181" s="271" t="str">
        <f ca="true">+IF(OFFSET('Sanitation Data'!$H$28,0,10*ROW('Sanitation Data'!H175))="","",OFFSET('Sanitation Data'!$H$28,0,10*ROW('Sanitation Data'!H175)))</f>
        <v/>
      </c>
      <c r="DF181" s="271" t="str">
        <f ca="true">+IF(OFFSET('Sanitation Data'!$H$29,0,10*ROW('Sanitation Data'!H175))="","",OFFSET('Sanitation Data'!$H$29,0,10*ROW('Sanitation Data'!H175)))</f>
        <v/>
      </c>
      <c r="DG181" s="271" t="str">
        <f ca="true">+IF(OFFSET('Sanitation Data'!$H$30,0,10*ROW('Sanitation Data'!H175))="","",OFFSET('Sanitation Data'!$H$30,0,10*ROW('Sanitation Data'!H175)))</f>
        <v/>
      </c>
      <c r="DH181" s="271" t="str">
        <f ca="true">+IF(OFFSET('Sanitation Data'!$H$31,0,10*ROW('Sanitation Data'!H175))="","",OFFSET('Sanitation Data'!$H$31,0,10*ROW('Sanitation Data'!H175)))</f>
        <v/>
      </c>
      <c r="DI181" s="271" t="str">
        <f ca="true">+IF(OFFSET('Sanitation Data'!$H$32,0,10*ROW('Sanitation Data'!H175))="","",OFFSET('Sanitation Data'!$H$32,0,10*ROW('Sanitation Data'!H175)))</f>
        <v/>
      </c>
      <c r="DJ181" s="271" t="str">
        <f ca="true">+IF(OFFSET('Sanitation Data'!$I$28,0,10*ROW('Sanitation Data'!I175))="","",OFFSET('Sanitation Data'!$I$28,0,10*ROW('Sanitation Data'!I175)))</f>
        <v/>
      </c>
      <c r="DK181" s="271" t="str">
        <f ca="true">+IF(OFFSET('Sanitation Data'!$I$29,0,10*ROW('Sanitation Data'!I175))="","",OFFSET('Sanitation Data'!$I$29,0,10*ROW('Sanitation Data'!I175)))</f>
        <v/>
      </c>
      <c r="DL181" s="271" t="str">
        <f ca="true">+IF(OFFSET('Sanitation Data'!$I$30,0,10*ROW('Sanitation Data'!I175))="","",OFFSET('Sanitation Data'!$I$30,0,10*ROW('Sanitation Data'!I175)))</f>
        <v/>
      </c>
      <c r="DM181" s="271" t="str">
        <f ca="true">+IF(OFFSET('Sanitation Data'!$I$31,0,10*ROW('Sanitation Data'!I175))="","",OFFSET('Sanitation Data'!$I$31,0,10*ROW('Sanitation Data'!I175)))</f>
        <v/>
      </c>
      <c r="DN181" s="271" t="str">
        <f ca="true">+IF(OFFSET('Sanitation Data'!$I$32,0,10*ROW('Sanitation Data'!I175))="","",OFFSET('Sanitation Data'!$I$32,0,10*ROW('Sanitation Data'!I175)))</f>
        <v/>
      </c>
      <c r="DO181" s="271" t="str">
        <f ca="true">+IF(OFFSET('Hygiene Data'!$D$11,0,10*ROW('Hygiene Data'!D175))="","",OFFSET('Hygiene Data'!$D$11,0,10*ROW('Hygiene Data'!D175)))</f>
        <v/>
      </c>
      <c r="DP181" s="271" t="str">
        <f ca="true">+IF(OFFSET('Hygiene Data'!$D$12,0,10*ROW('Hygiene Data'!D175))="","",OFFSET('Hygiene Data'!$D$12,0,10*ROW('Hygiene Data'!D175)))</f>
        <v/>
      </c>
      <c r="DQ181" s="271" t="str">
        <f ca="true">+IF(OFFSET('Hygiene Data'!$D$13,0,10*ROW('Hygiene Data'!D175))="","",OFFSET('Hygiene Data'!$D$13,0,10*ROW('Hygiene Data'!D175)))</f>
        <v/>
      </c>
      <c r="DR181" s="271" t="str">
        <f ca="true">+IF(OFFSET('Hygiene Data'!$E$11,0,10*ROW('Hygiene Data'!E175))="","",OFFSET('Hygiene Data'!$E$11,0,10*ROW('Hygiene Data'!E175)))</f>
        <v/>
      </c>
      <c r="DS181" s="271" t="str">
        <f ca="true">+IF(OFFSET('Hygiene Data'!$E$12,0,10*ROW('Hygiene Data'!E175))="","",OFFSET('Hygiene Data'!$E$12,0,10*ROW('Hygiene Data'!E175)))</f>
        <v/>
      </c>
      <c r="DT181" s="271" t="str">
        <f ca="true">+IF(OFFSET('Hygiene Data'!$E$13,0,10*ROW('Hygiene Data'!E175))="","",OFFSET('Hygiene Data'!$E$13,0,10*ROW('Hygiene Data'!E175)))</f>
        <v/>
      </c>
      <c r="DU181" s="271" t="str">
        <f ca="true">+IF(OFFSET('Hygiene Data'!$F$11,0,10*ROW('Hygiene Data'!F175))="","",OFFSET('Hygiene Data'!$F$11,0,10*ROW('Hygiene Data'!F175)))</f>
        <v/>
      </c>
      <c r="DV181" s="271" t="str">
        <f ca="true">+IF(OFFSET('Hygiene Data'!$F$12,0,10*ROW('Hygiene Data'!F175))="","",OFFSET('Hygiene Data'!$F$12,0,10*ROW('Hygiene Data'!F175)))</f>
        <v/>
      </c>
      <c r="DW181" s="271" t="str">
        <f ca="true">+IF(OFFSET('Hygiene Data'!$F$13,0,10*ROW('Hygiene Data'!F175))="","",OFFSET('Hygiene Data'!$F$13,0,10*ROW('Hygiene Data'!F175)))</f>
        <v/>
      </c>
      <c r="DX181" s="271" t="str">
        <f ca="true">+IF(OFFSET('Hygiene Data'!$G$11,0,10*ROW('Hygiene Data'!G175))="","",OFFSET('Hygiene Data'!$G$11,0,10*ROW('Hygiene Data'!G175)))</f>
        <v/>
      </c>
      <c r="DY181" s="271" t="str">
        <f ca="true">+IF(OFFSET('Hygiene Data'!$G$12,0,10*ROW('Hygiene Data'!G175))="","",OFFSET('Hygiene Data'!$G$12,0,10*ROW('Hygiene Data'!G175)))</f>
        <v/>
      </c>
      <c r="DZ181" s="271" t="str">
        <f ca="true">+IF(OFFSET('Hygiene Data'!$G$13,0,10*ROW('Hygiene Data'!G175))="","",OFFSET('Hygiene Data'!$G$13,0,10*ROW('Hygiene Data'!G175)))</f>
        <v/>
      </c>
      <c r="EA181" s="271" t="str">
        <f ca="true">+IF(OFFSET('Hygiene Data'!$H$11,0,10*ROW('Hygiene Data'!H175))="","",OFFSET('Hygiene Data'!$H$11,0,10*ROW('Hygiene Data'!H175)))</f>
        <v/>
      </c>
      <c r="EB181" s="271" t="str">
        <f ca="true">+IF(OFFSET('Hygiene Data'!$H$12,0,10*ROW('Hygiene Data'!H175))="","",OFFSET('Hygiene Data'!$H$12,0,10*ROW('Hygiene Data'!H175)))</f>
        <v/>
      </c>
      <c r="EC181" s="271" t="str">
        <f ca="true">+IF(OFFSET('Hygiene Data'!$H$13,0,10*ROW('Hygiene Data'!H175))="","",OFFSET('Hygiene Data'!$H$13,0,10*ROW('Hygiene Data'!H175)))</f>
        <v/>
      </c>
      <c r="ED181" s="271" t="str">
        <f ca="true">+IF(OFFSET('Hygiene Data'!$I$11,0,10*ROW('Hygiene Data'!I175))="","",OFFSET('Hygiene Data'!$I$11,0,10*ROW('Hygiene Data'!I175)))</f>
        <v/>
      </c>
      <c r="EE181" s="271" t="str">
        <f ca="true">+IF(OFFSET('Hygiene Data'!$I$12,0,10*ROW('Hygiene Data'!I175))="","",OFFSET('Hygiene Data'!$I$12,0,10*ROW('Hygiene Data'!I175)))</f>
        <v/>
      </c>
      <c r="EF181" s="271" t="str">
        <f ca="true">+IF(OFFSET('Hygiene Data'!$I$13,0,10*ROW('Hygiene Data'!I175))="","",OFFSET('Hygiene Data'!$I$13,0,10*ROW('Hygiene Data'!I175)))</f>
        <v/>
      </c>
    </row>
    <row xmlns:x14ac="http://schemas.microsoft.com/office/spreadsheetml/2009/9/ac" r="182" x14ac:dyDescent="0.2">
      <c r="A182" s="35" t="str">
        <f ca="true">+IF(OFFSET('Water Data'!$B$2,0,10*ROW('Water Data'!E176))="","",OFFSET('Water Data'!$B$2,0,10*ROW('Water Data'!E176)))</f>
        <v/>
      </c>
      <c r="B182" s="35" t="str">
        <f ca="true">+IF(OFFSET('Water Data'!$C$2,0,10*ROW('Water Data'!F176))="","",OFFSET('Water Data'!$C$2,0,10*ROW('Water Data'!F176)))</f>
        <v/>
      </c>
      <c r="C182" s="327" t="str">
        <f t="shared" ca="true" si="2"/>
        <v/>
      </c>
      <c r="D182" s="91"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1"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1"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1"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1"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1"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1"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1"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1"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1"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1"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1"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1"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1"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1"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1"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1"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1"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2"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2"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2"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2"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2"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2"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2"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2"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2"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2"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2"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2"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2"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2"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2"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2"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2"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2"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2"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2"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2"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2"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2"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2"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2"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2"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2"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2"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2"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2"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3"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3"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3"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3"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3"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3"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3"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3"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3"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3"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3"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3"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3"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3"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3"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3"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3"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3"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1"/>
      <c r="BS182" s="271" t="str">
        <f ca="true">+IF(OFFSET('Water Data'!$D$27,0,10*ROW('Water Data'!D176))="","",OFFSET('Water Data'!$D$27,0,10*ROW('Water Data'!D176)))</f>
        <v/>
      </c>
      <c r="BT182" s="271" t="str">
        <f ca="true">+IF(OFFSET('Water Data'!$D$28,0,10*ROW('Water Data'!D176))="","",OFFSET('Water Data'!$D$28,0,10*ROW('Water Data'!D176)))</f>
        <v/>
      </c>
      <c r="BU182" s="271" t="str">
        <f ca="true">+IF(OFFSET('Water Data'!$D$29,0,10*ROW('Water Data'!D176))="","",OFFSET('Water Data'!$D$29,0,10*ROW('Water Data'!D176)))</f>
        <v/>
      </c>
      <c r="BV182" s="271" t="str">
        <f ca="true">+IF(OFFSET('Water Data'!$E$27,0,10*ROW('Water Data'!E176))="","",OFFSET('Water Data'!$E$27,0,10*ROW('Water Data'!E176)))</f>
        <v/>
      </c>
      <c r="BW182" s="271" t="str">
        <f ca="true">+IF(OFFSET('Water Data'!$E$28,0,10*ROW('Water Data'!E176))="","",OFFSET('Water Data'!$E$28,0,10*ROW('Water Data'!E176)))</f>
        <v/>
      </c>
      <c r="BX182" s="271" t="str">
        <f ca="true">+IF(OFFSET('Water Data'!$E$29,0,10*ROW('Water Data'!E176))="","",OFFSET('Water Data'!$E$29,0,10*ROW('Water Data'!E176)))</f>
        <v/>
      </c>
      <c r="BY182" s="271" t="str">
        <f ca="true">+IF(OFFSET('Water Data'!$F$27,0,10*ROW('Water Data'!F176))="","",OFFSET('Water Data'!$F$27,0,10*ROW('Water Data'!F176)))</f>
        <v/>
      </c>
      <c r="BZ182" s="271" t="str">
        <f ca="true">+IF(OFFSET('Water Data'!$F$28,0,10*ROW('Water Data'!F176))="","",OFFSET('Water Data'!$F$28,0,10*ROW('Water Data'!F176)))</f>
        <v/>
      </c>
      <c r="CA182" s="271" t="str">
        <f ca="true">+IF(OFFSET('Water Data'!$F$29,0,10*ROW('Water Data'!F176))="","",OFFSET('Water Data'!$F$29,0,10*ROW('Water Data'!F176)))</f>
        <v/>
      </c>
      <c r="CB182" s="271" t="str">
        <f ca="true">+IF(OFFSET('Water Data'!$G$27,0,10*ROW('Water Data'!G176))="","",OFFSET('Water Data'!$G$27,0,10*ROW('Water Data'!G176)))</f>
        <v/>
      </c>
      <c r="CC182" s="271" t="str">
        <f ca="true">+IF(OFFSET('Water Data'!$G$28,0,10*ROW('Water Data'!G176))="","",OFFSET('Water Data'!$G$28,0,10*ROW('Water Data'!G176)))</f>
        <v/>
      </c>
      <c r="CD182" s="271" t="str">
        <f ca="true">+IF(OFFSET('Water Data'!$G$29,0,10*ROW('Water Data'!G176))="","",OFFSET('Water Data'!$G$29,0,10*ROW('Water Data'!G176)))</f>
        <v/>
      </c>
      <c r="CE182" s="271" t="str">
        <f ca="true">+IF(OFFSET('Water Data'!$H$27,0,10*ROW('Water Data'!H176))="","",OFFSET('Water Data'!$H$27,0,10*ROW('Water Data'!H176)))</f>
        <v/>
      </c>
      <c r="CF182" s="271" t="str">
        <f ca="true">+IF(OFFSET('Water Data'!$H$28,0,10*ROW('Water Data'!H176))="","",OFFSET('Water Data'!$H$28,0,10*ROW('Water Data'!H176)))</f>
        <v/>
      </c>
      <c r="CG182" s="271" t="str">
        <f ca="true">+IF(OFFSET('Water Data'!$H$29,0,10*ROW('Water Data'!H176))="","",OFFSET('Water Data'!$H$29,0,10*ROW('Water Data'!H176)))</f>
        <v/>
      </c>
      <c r="CH182" s="271" t="str">
        <f ca="true">+IF(OFFSET('Water Data'!$I$27,0,10*ROW('Water Data'!I176))="","",OFFSET('Water Data'!$I$27,0,10*ROW('Water Data'!I176)))</f>
        <v/>
      </c>
      <c r="CI182" s="271" t="str">
        <f ca="true">+IF(OFFSET('Water Data'!$I$28,0,10*ROW('Water Data'!I176))="","",OFFSET('Water Data'!$I$28,0,10*ROW('Water Data'!I176)))</f>
        <v/>
      </c>
      <c r="CJ182" s="271" t="str">
        <f ca="true">+IF(OFFSET('Water Data'!$I$29,0,10*ROW('Water Data'!I176))="","",OFFSET('Water Data'!$I$29,0,10*ROW('Water Data'!I176)))</f>
        <v/>
      </c>
      <c r="CK182" s="271" t="str">
        <f ca="true">+IF(OFFSET('Sanitation Data'!$D$28,0,10*ROW('Sanitation Data'!D176))="","",OFFSET('Sanitation Data'!$D$28,0,10*ROW('Sanitation Data'!D176)))</f>
        <v/>
      </c>
      <c r="CL182" s="271" t="str">
        <f ca="true">+IF(OFFSET('Sanitation Data'!$D$29,0,10*ROW('Sanitation Data'!D176))="","",OFFSET('Sanitation Data'!$D$29,0,10*ROW('Sanitation Data'!D176)))</f>
        <v/>
      </c>
      <c r="CM182" s="271" t="str">
        <f ca="true">+IF(OFFSET('Sanitation Data'!$D$30,0,10*ROW('Sanitation Data'!D176))="","",OFFSET('Sanitation Data'!$D$30,0,10*ROW('Sanitation Data'!D176)))</f>
        <v/>
      </c>
      <c r="CN182" s="271" t="str">
        <f ca="true">+IF(OFFSET('Sanitation Data'!$D$31,0,10*ROW('Sanitation Data'!D176))="","",OFFSET('Sanitation Data'!$D$31,0,10*ROW('Sanitation Data'!D176)))</f>
        <v/>
      </c>
      <c r="CO182" s="271" t="str">
        <f ca="true">+IF(OFFSET('Sanitation Data'!$D$32,0,10*ROW('Sanitation Data'!D176))="","",OFFSET('Sanitation Data'!$D$32,0,10*ROW('Sanitation Data'!D176)))</f>
        <v/>
      </c>
      <c r="CP182" s="271" t="str">
        <f ca="true">+IF(OFFSET('Sanitation Data'!$E$28,0,10*ROW('Sanitation Data'!E176))="","",OFFSET('Sanitation Data'!$E$28,0,10*ROW('Sanitation Data'!E176)))</f>
        <v/>
      </c>
      <c r="CQ182" s="271" t="str">
        <f ca="true">+IF(OFFSET('Sanitation Data'!$E$29,0,10*ROW('Sanitation Data'!E176))="","",OFFSET('Sanitation Data'!$E$29,0,10*ROW('Sanitation Data'!E176)))</f>
        <v/>
      </c>
      <c r="CR182" s="271" t="str">
        <f ca="true">+IF(OFFSET('Sanitation Data'!$E$30,0,10*ROW('Sanitation Data'!E176))="","",OFFSET('Sanitation Data'!$E$30,0,10*ROW('Sanitation Data'!E176)))</f>
        <v/>
      </c>
      <c r="CS182" s="271" t="str">
        <f ca="true">+IF(OFFSET('Sanitation Data'!$E$31,0,10*ROW('Sanitation Data'!E176))="","",OFFSET('Sanitation Data'!$E$31,0,10*ROW('Sanitation Data'!E176)))</f>
        <v/>
      </c>
      <c r="CT182" s="271" t="str">
        <f ca="true">+IF(OFFSET('Sanitation Data'!$E$32,0,10*ROW('Sanitation Data'!E176))="","",OFFSET('Sanitation Data'!$E$32,0,10*ROW('Sanitation Data'!E176)))</f>
        <v/>
      </c>
      <c r="CU182" s="271" t="str">
        <f ca="true">+IF(OFFSET('Sanitation Data'!$F$28,0,10*ROW('Sanitation Data'!F176))="","",OFFSET('Sanitation Data'!$F$28,0,10*ROW('Sanitation Data'!F176)))</f>
        <v/>
      </c>
      <c r="CV182" s="271" t="str">
        <f ca="true">+IF(OFFSET('Sanitation Data'!$F$29,0,10*ROW('Sanitation Data'!F176))="","",OFFSET('Sanitation Data'!$F$29,0,10*ROW('Sanitation Data'!F176)))</f>
        <v/>
      </c>
      <c r="CW182" s="271" t="str">
        <f ca="true">+IF(OFFSET('Sanitation Data'!$F$30,0,10*ROW('Sanitation Data'!F176))="","",OFFSET('Sanitation Data'!$F$30,0,10*ROW('Sanitation Data'!F176)))</f>
        <v/>
      </c>
      <c r="CX182" s="271" t="str">
        <f ca="true">+IF(OFFSET('Sanitation Data'!$F$31,0,10*ROW('Sanitation Data'!F176))="","",OFFSET('Sanitation Data'!$F$31,0,10*ROW('Sanitation Data'!F176)))</f>
        <v/>
      </c>
      <c r="CY182" s="271" t="str">
        <f ca="true">+IF(OFFSET('Sanitation Data'!$F$32,0,10*ROW('Sanitation Data'!F176))="","",OFFSET('Sanitation Data'!$F$32,0,10*ROW('Sanitation Data'!F176)))</f>
        <v/>
      </c>
      <c r="CZ182" s="271" t="str">
        <f ca="true">+IF(OFFSET('Sanitation Data'!$G$28,0,10*ROW('Sanitation Data'!G176))="","",OFFSET('Sanitation Data'!$G$28,0,10*ROW('Sanitation Data'!G176)))</f>
        <v/>
      </c>
      <c r="DA182" s="271" t="str">
        <f ca="true">+IF(OFFSET('Sanitation Data'!$G$29,0,10*ROW('Sanitation Data'!G176))="","",OFFSET('Sanitation Data'!$G$29,0,10*ROW('Sanitation Data'!G176)))</f>
        <v/>
      </c>
      <c r="DB182" s="271" t="str">
        <f ca="true">+IF(OFFSET('Sanitation Data'!$G$30,0,10*ROW('Sanitation Data'!G176))="","",OFFSET('Sanitation Data'!$G$30,0,10*ROW('Sanitation Data'!G176)))</f>
        <v/>
      </c>
      <c r="DC182" s="271" t="str">
        <f ca="true">+IF(OFFSET('Sanitation Data'!$G$31,0,10*ROW('Sanitation Data'!G176))="","",OFFSET('Sanitation Data'!$G$31,0,10*ROW('Sanitation Data'!G176)))</f>
        <v/>
      </c>
      <c r="DD182" s="271" t="str">
        <f ca="true">+IF(OFFSET('Sanitation Data'!$G$32,0,10*ROW('Sanitation Data'!G176))="","",OFFSET('Sanitation Data'!$G$32,0,10*ROW('Sanitation Data'!G176)))</f>
        <v/>
      </c>
      <c r="DE182" s="271" t="str">
        <f ca="true">+IF(OFFSET('Sanitation Data'!$H$28,0,10*ROW('Sanitation Data'!H176))="","",OFFSET('Sanitation Data'!$H$28,0,10*ROW('Sanitation Data'!H176)))</f>
        <v/>
      </c>
      <c r="DF182" s="271" t="str">
        <f ca="true">+IF(OFFSET('Sanitation Data'!$H$29,0,10*ROW('Sanitation Data'!H176))="","",OFFSET('Sanitation Data'!$H$29,0,10*ROW('Sanitation Data'!H176)))</f>
        <v/>
      </c>
      <c r="DG182" s="271" t="str">
        <f ca="true">+IF(OFFSET('Sanitation Data'!$H$30,0,10*ROW('Sanitation Data'!H176))="","",OFFSET('Sanitation Data'!$H$30,0,10*ROW('Sanitation Data'!H176)))</f>
        <v/>
      </c>
      <c r="DH182" s="271" t="str">
        <f ca="true">+IF(OFFSET('Sanitation Data'!$H$31,0,10*ROW('Sanitation Data'!H176))="","",OFFSET('Sanitation Data'!$H$31,0,10*ROW('Sanitation Data'!H176)))</f>
        <v/>
      </c>
      <c r="DI182" s="271" t="str">
        <f ca="true">+IF(OFFSET('Sanitation Data'!$H$32,0,10*ROW('Sanitation Data'!H176))="","",OFFSET('Sanitation Data'!$H$32,0,10*ROW('Sanitation Data'!H176)))</f>
        <v/>
      </c>
      <c r="DJ182" s="271" t="str">
        <f ca="true">+IF(OFFSET('Sanitation Data'!$I$28,0,10*ROW('Sanitation Data'!I176))="","",OFFSET('Sanitation Data'!$I$28,0,10*ROW('Sanitation Data'!I176)))</f>
        <v/>
      </c>
      <c r="DK182" s="271" t="str">
        <f ca="true">+IF(OFFSET('Sanitation Data'!$I$29,0,10*ROW('Sanitation Data'!I176))="","",OFFSET('Sanitation Data'!$I$29,0,10*ROW('Sanitation Data'!I176)))</f>
        <v/>
      </c>
      <c r="DL182" s="271" t="str">
        <f ca="true">+IF(OFFSET('Sanitation Data'!$I$30,0,10*ROW('Sanitation Data'!I176))="","",OFFSET('Sanitation Data'!$I$30,0,10*ROW('Sanitation Data'!I176)))</f>
        <v/>
      </c>
      <c r="DM182" s="271" t="str">
        <f ca="true">+IF(OFFSET('Sanitation Data'!$I$31,0,10*ROW('Sanitation Data'!I176))="","",OFFSET('Sanitation Data'!$I$31,0,10*ROW('Sanitation Data'!I176)))</f>
        <v/>
      </c>
      <c r="DN182" s="271" t="str">
        <f ca="true">+IF(OFFSET('Sanitation Data'!$I$32,0,10*ROW('Sanitation Data'!I176))="","",OFFSET('Sanitation Data'!$I$32,0,10*ROW('Sanitation Data'!I176)))</f>
        <v/>
      </c>
      <c r="DO182" s="271" t="str">
        <f ca="true">+IF(OFFSET('Hygiene Data'!$D$11,0,10*ROW('Hygiene Data'!D176))="","",OFFSET('Hygiene Data'!$D$11,0,10*ROW('Hygiene Data'!D176)))</f>
        <v/>
      </c>
      <c r="DP182" s="271" t="str">
        <f ca="true">+IF(OFFSET('Hygiene Data'!$D$12,0,10*ROW('Hygiene Data'!D176))="","",OFFSET('Hygiene Data'!$D$12,0,10*ROW('Hygiene Data'!D176)))</f>
        <v/>
      </c>
      <c r="DQ182" s="271" t="str">
        <f ca="true">+IF(OFFSET('Hygiene Data'!$D$13,0,10*ROW('Hygiene Data'!D176))="","",OFFSET('Hygiene Data'!$D$13,0,10*ROW('Hygiene Data'!D176)))</f>
        <v/>
      </c>
      <c r="DR182" s="271" t="str">
        <f ca="true">+IF(OFFSET('Hygiene Data'!$E$11,0,10*ROW('Hygiene Data'!E176))="","",OFFSET('Hygiene Data'!$E$11,0,10*ROW('Hygiene Data'!E176)))</f>
        <v/>
      </c>
      <c r="DS182" s="271" t="str">
        <f ca="true">+IF(OFFSET('Hygiene Data'!$E$12,0,10*ROW('Hygiene Data'!E176))="","",OFFSET('Hygiene Data'!$E$12,0,10*ROW('Hygiene Data'!E176)))</f>
        <v/>
      </c>
      <c r="DT182" s="271" t="str">
        <f ca="true">+IF(OFFSET('Hygiene Data'!$E$13,0,10*ROW('Hygiene Data'!E176))="","",OFFSET('Hygiene Data'!$E$13,0,10*ROW('Hygiene Data'!E176)))</f>
        <v/>
      </c>
      <c r="DU182" s="271" t="str">
        <f ca="true">+IF(OFFSET('Hygiene Data'!$F$11,0,10*ROW('Hygiene Data'!F176))="","",OFFSET('Hygiene Data'!$F$11,0,10*ROW('Hygiene Data'!F176)))</f>
        <v/>
      </c>
      <c r="DV182" s="271" t="str">
        <f ca="true">+IF(OFFSET('Hygiene Data'!$F$12,0,10*ROW('Hygiene Data'!F176))="","",OFFSET('Hygiene Data'!$F$12,0,10*ROW('Hygiene Data'!F176)))</f>
        <v/>
      </c>
      <c r="DW182" s="271" t="str">
        <f ca="true">+IF(OFFSET('Hygiene Data'!$F$13,0,10*ROW('Hygiene Data'!F176))="","",OFFSET('Hygiene Data'!$F$13,0,10*ROW('Hygiene Data'!F176)))</f>
        <v/>
      </c>
      <c r="DX182" s="271" t="str">
        <f ca="true">+IF(OFFSET('Hygiene Data'!$G$11,0,10*ROW('Hygiene Data'!G176))="","",OFFSET('Hygiene Data'!$G$11,0,10*ROW('Hygiene Data'!G176)))</f>
        <v/>
      </c>
      <c r="DY182" s="271" t="str">
        <f ca="true">+IF(OFFSET('Hygiene Data'!$G$12,0,10*ROW('Hygiene Data'!G176))="","",OFFSET('Hygiene Data'!$G$12,0,10*ROW('Hygiene Data'!G176)))</f>
        <v/>
      </c>
      <c r="DZ182" s="271" t="str">
        <f ca="true">+IF(OFFSET('Hygiene Data'!$G$13,0,10*ROW('Hygiene Data'!G176))="","",OFFSET('Hygiene Data'!$G$13,0,10*ROW('Hygiene Data'!G176)))</f>
        <v/>
      </c>
      <c r="EA182" s="271" t="str">
        <f ca="true">+IF(OFFSET('Hygiene Data'!$H$11,0,10*ROW('Hygiene Data'!H176))="","",OFFSET('Hygiene Data'!$H$11,0,10*ROW('Hygiene Data'!H176)))</f>
        <v/>
      </c>
      <c r="EB182" s="271" t="str">
        <f ca="true">+IF(OFFSET('Hygiene Data'!$H$12,0,10*ROW('Hygiene Data'!H176))="","",OFFSET('Hygiene Data'!$H$12,0,10*ROW('Hygiene Data'!H176)))</f>
        <v/>
      </c>
      <c r="EC182" s="271" t="str">
        <f ca="true">+IF(OFFSET('Hygiene Data'!$H$13,0,10*ROW('Hygiene Data'!H176))="","",OFFSET('Hygiene Data'!$H$13,0,10*ROW('Hygiene Data'!H176)))</f>
        <v/>
      </c>
      <c r="ED182" s="271" t="str">
        <f ca="true">+IF(OFFSET('Hygiene Data'!$I$11,0,10*ROW('Hygiene Data'!I176))="","",OFFSET('Hygiene Data'!$I$11,0,10*ROW('Hygiene Data'!I176)))</f>
        <v/>
      </c>
      <c r="EE182" s="271" t="str">
        <f ca="true">+IF(OFFSET('Hygiene Data'!$I$12,0,10*ROW('Hygiene Data'!I176))="","",OFFSET('Hygiene Data'!$I$12,0,10*ROW('Hygiene Data'!I176)))</f>
        <v/>
      </c>
      <c r="EF182" s="271" t="str">
        <f ca="true">+IF(OFFSET('Hygiene Data'!$I$13,0,10*ROW('Hygiene Data'!I176))="","",OFFSET('Hygiene Data'!$I$13,0,10*ROW('Hygiene Data'!I176)))</f>
        <v/>
      </c>
    </row>
    <row xmlns:x14ac="http://schemas.microsoft.com/office/spreadsheetml/2009/9/ac" r="183" x14ac:dyDescent="0.2">
      <c r="A183" s="35" t="str">
        <f ca="true">+IF(OFFSET('Water Data'!$B$2,0,10*ROW('Water Data'!E177))="","",OFFSET('Water Data'!$B$2,0,10*ROW('Water Data'!E177)))</f>
        <v/>
      </c>
      <c r="B183" s="35" t="str">
        <f ca="true">+IF(OFFSET('Water Data'!$C$2,0,10*ROW('Water Data'!F177))="","",OFFSET('Water Data'!$C$2,0,10*ROW('Water Data'!F177)))</f>
        <v/>
      </c>
      <c r="C183" s="327" t="str">
        <f t="shared" ca="true" si="2"/>
        <v/>
      </c>
      <c r="D183" s="91"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1"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1"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1"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1"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1"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1"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1"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1"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1"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1"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1"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1"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1"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1"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1"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1"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1"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2"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2"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2"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2"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2"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2"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2"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2"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2"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2"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2"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2"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2"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2"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2"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2"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2"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2"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2"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2"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2"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2"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2"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2"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2"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2"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2"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2"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2"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2"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3"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3"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3"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3"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3"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3"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3"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3"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3"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3"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3"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3"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3"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3"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3"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3"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3"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3"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1"/>
      <c r="BS183" s="271" t="str">
        <f ca="true">+IF(OFFSET('Water Data'!$D$27,0,10*ROW('Water Data'!D177))="","",OFFSET('Water Data'!$D$27,0,10*ROW('Water Data'!D177)))</f>
        <v/>
      </c>
      <c r="BT183" s="271" t="str">
        <f ca="true">+IF(OFFSET('Water Data'!$D$28,0,10*ROW('Water Data'!D177))="","",OFFSET('Water Data'!$D$28,0,10*ROW('Water Data'!D177)))</f>
        <v/>
      </c>
      <c r="BU183" s="271" t="str">
        <f ca="true">+IF(OFFSET('Water Data'!$D$29,0,10*ROW('Water Data'!D177))="","",OFFSET('Water Data'!$D$29,0,10*ROW('Water Data'!D177)))</f>
        <v/>
      </c>
      <c r="BV183" s="271" t="str">
        <f ca="true">+IF(OFFSET('Water Data'!$E$27,0,10*ROW('Water Data'!E177))="","",OFFSET('Water Data'!$E$27,0,10*ROW('Water Data'!E177)))</f>
        <v/>
      </c>
      <c r="BW183" s="271" t="str">
        <f ca="true">+IF(OFFSET('Water Data'!$E$28,0,10*ROW('Water Data'!E177))="","",OFFSET('Water Data'!$E$28,0,10*ROW('Water Data'!E177)))</f>
        <v/>
      </c>
      <c r="BX183" s="271" t="str">
        <f ca="true">+IF(OFFSET('Water Data'!$E$29,0,10*ROW('Water Data'!E177))="","",OFFSET('Water Data'!$E$29,0,10*ROW('Water Data'!E177)))</f>
        <v/>
      </c>
      <c r="BY183" s="271" t="str">
        <f ca="true">+IF(OFFSET('Water Data'!$F$27,0,10*ROW('Water Data'!F177))="","",OFFSET('Water Data'!$F$27,0,10*ROW('Water Data'!F177)))</f>
        <v/>
      </c>
      <c r="BZ183" s="271" t="str">
        <f ca="true">+IF(OFFSET('Water Data'!$F$28,0,10*ROW('Water Data'!F177))="","",OFFSET('Water Data'!$F$28,0,10*ROW('Water Data'!F177)))</f>
        <v/>
      </c>
      <c r="CA183" s="271" t="str">
        <f ca="true">+IF(OFFSET('Water Data'!$F$29,0,10*ROW('Water Data'!F177))="","",OFFSET('Water Data'!$F$29,0,10*ROW('Water Data'!F177)))</f>
        <v/>
      </c>
      <c r="CB183" s="271" t="str">
        <f ca="true">+IF(OFFSET('Water Data'!$G$27,0,10*ROW('Water Data'!G177))="","",OFFSET('Water Data'!$G$27,0,10*ROW('Water Data'!G177)))</f>
        <v/>
      </c>
      <c r="CC183" s="271" t="str">
        <f ca="true">+IF(OFFSET('Water Data'!$G$28,0,10*ROW('Water Data'!G177))="","",OFFSET('Water Data'!$G$28,0,10*ROW('Water Data'!G177)))</f>
        <v/>
      </c>
      <c r="CD183" s="271" t="str">
        <f ca="true">+IF(OFFSET('Water Data'!$G$29,0,10*ROW('Water Data'!G177))="","",OFFSET('Water Data'!$G$29,0,10*ROW('Water Data'!G177)))</f>
        <v/>
      </c>
      <c r="CE183" s="271" t="str">
        <f ca="true">+IF(OFFSET('Water Data'!$H$27,0,10*ROW('Water Data'!H177))="","",OFFSET('Water Data'!$H$27,0,10*ROW('Water Data'!H177)))</f>
        <v/>
      </c>
      <c r="CF183" s="271" t="str">
        <f ca="true">+IF(OFFSET('Water Data'!$H$28,0,10*ROW('Water Data'!H177))="","",OFFSET('Water Data'!$H$28,0,10*ROW('Water Data'!H177)))</f>
        <v/>
      </c>
      <c r="CG183" s="271" t="str">
        <f ca="true">+IF(OFFSET('Water Data'!$H$29,0,10*ROW('Water Data'!H177))="","",OFFSET('Water Data'!$H$29,0,10*ROW('Water Data'!H177)))</f>
        <v/>
      </c>
      <c r="CH183" s="271" t="str">
        <f ca="true">+IF(OFFSET('Water Data'!$I$27,0,10*ROW('Water Data'!I177))="","",OFFSET('Water Data'!$I$27,0,10*ROW('Water Data'!I177)))</f>
        <v/>
      </c>
      <c r="CI183" s="271" t="str">
        <f ca="true">+IF(OFFSET('Water Data'!$I$28,0,10*ROW('Water Data'!I177))="","",OFFSET('Water Data'!$I$28,0,10*ROW('Water Data'!I177)))</f>
        <v/>
      </c>
      <c r="CJ183" s="271" t="str">
        <f ca="true">+IF(OFFSET('Water Data'!$I$29,0,10*ROW('Water Data'!I177))="","",OFFSET('Water Data'!$I$29,0,10*ROW('Water Data'!I177)))</f>
        <v/>
      </c>
      <c r="CK183" s="271" t="str">
        <f ca="true">+IF(OFFSET('Sanitation Data'!$D$28,0,10*ROW('Sanitation Data'!D177))="","",OFFSET('Sanitation Data'!$D$28,0,10*ROW('Sanitation Data'!D177)))</f>
        <v/>
      </c>
      <c r="CL183" s="271" t="str">
        <f ca="true">+IF(OFFSET('Sanitation Data'!$D$29,0,10*ROW('Sanitation Data'!D177))="","",OFFSET('Sanitation Data'!$D$29,0,10*ROW('Sanitation Data'!D177)))</f>
        <v/>
      </c>
      <c r="CM183" s="271" t="str">
        <f ca="true">+IF(OFFSET('Sanitation Data'!$D$30,0,10*ROW('Sanitation Data'!D177))="","",OFFSET('Sanitation Data'!$D$30,0,10*ROW('Sanitation Data'!D177)))</f>
        <v/>
      </c>
      <c r="CN183" s="271" t="str">
        <f ca="true">+IF(OFFSET('Sanitation Data'!$D$31,0,10*ROW('Sanitation Data'!D177))="","",OFFSET('Sanitation Data'!$D$31,0,10*ROW('Sanitation Data'!D177)))</f>
        <v/>
      </c>
      <c r="CO183" s="271" t="str">
        <f ca="true">+IF(OFFSET('Sanitation Data'!$D$32,0,10*ROW('Sanitation Data'!D177))="","",OFFSET('Sanitation Data'!$D$32,0,10*ROW('Sanitation Data'!D177)))</f>
        <v/>
      </c>
      <c r="CP183" s="271" t="str">
        <f ca="true">+IF(OFFSET('Sanitation Data'!$E$28,0,10*ROW('Sanitation Data'!E177))="","",OFFSET('Sanitation Data'!$E$28,0,10*ROW('Sanitation Data'!E177)))</f>
        <v/>
      </c>
      <c r="CQ183" s="271" t="str">
        <f ca="true">+IF(OFFSET('Sanitation Data'!$E$29,0,10*ROW('Sanitation Data'!E177))="","",OFFSET('Sanitation Data'!$E$29,0,10*ROW('Sanitation Data'!E177)))</f>
        <v/>
      </c>
      <c r="CR183" s="271" t="str">
        <f ca="true">+IF(OFFSET('Sanitation Data'!$E$30,0,10*ROW('Sanitation Data'!E177))="","",OFFSET('Sanitation Data'!$E$30,0,10*ROW('Sanitation Data'!E177)))</f>
        <v/>
      </c>
      <c r="CS183" s="271" t="str">
        <f ca="true">+IF(OFFSET('Sanitation Data'!$E$31,0,10*ROW('Sanitation Data'!E177))="","",OFFSET('Sanitation Data'!$E$31,0,10*ROW('Sanitation Data'!E177)))</f>
        <v/>
      </c>
      <c r="CT183" s="271" t="str">
        <f ca="true">+IF(OFFSET('Sanitation Data'!$E$32,0,10*ROW('Sanitation Data'!E177))="","",OFFSET('Sanitation Data'!$E$32,0,10*ROW('Sanitation Data'!E177)))</f>
        <v/>
      </c>
      <c r="CU183" s="271" t="str">
        <f ca="true">+IF(OFFSET('Sanitation Data'!$F$28,0,10*ROW('Sanitation Data'!F177))="","",OFFSET('Sanitation Data'!$F$28,0,10*ROW('Sanitation Data'!F177)))</f>
        <v/>
      </c>
      <c r="CV183" s="271" t="str">
        <f ca="true">+IF(OFFSET('Sanitation Data'!$F$29,0,10*ROW('Sanitation Data'!F177))="","",OFFSET('Sanitation Data'!$F$29,0,10*ROW('Sanitation Data'!F177)))</f>
        <v/>
      </c>
      <c r="CW183" s="271" t="str">
        <f ca="true">+IF(OFFSET('Sanitation Data'!$F$30,0,10*ROW('Sanitation Data'!F177))="","",OFFSET('Sanitation Data'!$F$30,0,10*ROW('Sanitation Data'!F177)))</f>
        <v/>
      </c>
      <c r="CX183" s="271" t="str">
        <f ca="true">+IF(OFFSET('Sanitation Data'!$F$31,0,10*ROW('Sanitation Data'!F177))="","",OFFSET('Sanitation Data'!$F$31,0,10*ROW('Sanitation Data'!F177)))</f>
        <v/>
      </c>
      <c r="CY183" s="271" t="str">
        <f ca="true">+IF(OFFSET('Sanitation Data'!$F$32,0,10*ROW('Sanitation Data'!F177))="","",OFFSET('Sanitation Data'!$F$32,0,10*ROW('Sanitation Data'!F177)))</f>
        <v/>
      </c>
      <c r="CZ183" s="271" t="str">
        <f ca="true">+IF(OFFSET('Sanitation Data'!$G$28,0,10*ROW('Sanitation Data'!G177))="","",OFFSET('Sanitation Data'!$G$28,0,10*ROW('Sanitation Data'!G177)))</f>
        <v/>
      </c>
      <c r="DA183" s="271" t="str">
        <f ca="true">+IF(OFFSET('Sanitation Data'!$G$29,0,10*ROW('Sanitation Data'!G177))="","",OFFSET('Sanitation Data'!$G$29,0,10*ROW('Sanitation Data'!G177)))</f>
        <v/>
      </c>
      <c r="DB183" s="271" t="str">
        <f ca="true">+IF(OFFSET('Sanitation Data'!$G$30,0,10*ROW('Sanitation Data'!G177))="","",OFFSET('Sanitation Data'!$G$30,0,10*ROW('Sanitation Data'!G177)))</f>
        <v/>
      </c>
      <c r="DC183" s="271" t="str">
        <f ca="true">+IF(OFFSET('Sanitation Data'!$G$31,0,10*ROW('Sanitation Data'!G177))="","",OFFSET('Sanitation Data'!$G$31,0,10*ROW('Sanitation Data'!G177)))</f>
        <v/>
      </c>
      <c r="DD183" s="271" t="str">
        <f ca="true">+IF(OFFSET('Sanitation Data'!$G$32,0,10*ROW('Sanitation Data'!G177))="","",OFFSET('Sanitation Data'!$G$32,0,10*ROW('Sanitation Data'!G177)))</f>
        <v/>
      </c>
      <c r="DE183" s="271" t="str">
        <f ca="true">+IF(OFFSET('Sanitation Data'!$H$28,0,10*ROW('Sanitation Data'!H177))="","",OFFSET('Sanitation Data'!$H$28,0,10*ROW('Sanitation Data'!H177)))</f>
        <v/>
      </c>
      <c r="DF183" s="271" t="str">
        <f ca="true">+IF(OFFSET('Sanitation Data'!$H$29,0,10*ROW('Sanitation Data'!H177))="","",OFFSET('Sanitation Data'!$H$29,0,10*ROW('Sanitation Data'!H177)))</f>
        <v/>
      </c>
      <c r="DG183" s="271" t="str">
        <f ca="true">+IF(OFFSET('Sanitation Data'!$H$30,0,10*ROW('Sanitation Data'!H177))="","",OFFSET('Sanitation Data'!$H$30,0,10*ROW('Sanitation Data'!H177)))</f>
        <v/>
      </c>
      <c r="DH183" s="271" t="str">
        <f ca="true">+IF(OFFSET('Sanitation Data'!$H$31,0,10*ROW('Sanitation Data'!H177))="","",OFFSET('Sanitation Data'!$H$31,0,10*ROW('Sanitation Data'!H177)))</f>
        <v/>
      </c>
      <c r="DI183" s="271" t="str">
        <f ca="true">+IF(OFFSET('Sanitation Data'!$H$32,0,10*ROW('Sanitation Data'!H177))="","",OFFSET('Sanitation Data'!$H$32,0,10*ROW('Sanitation Data'!H177)))</f>
        <v/>
      </c>
      <c r="DJ183" s="271" t="str">
        <f ca="true">+IF(OFFSET('Sanitation Data'!$I$28,0,10*ROW('Sanitation Data'!I177))="","",OFFSET('Sanitation Data'!$I$28,0,10*ROW('Sanitation Data'!I177)))</f>
        <v/>
      </c>
      <c r="DK183" s="271" t="str">
        <f ca="true">+IF(OFFSET('Sanitation Data'!$I$29,0,10*ROW('Sanitation Data'!I177))="","",OFFSET('Sanitation Data'!$I$29,0,10*ROW('Sanitation Data'!I177)))</f>
        <v/>
      </c>
      <c r="DL183" s="271" t="str">
        <f ca="true">+IF(OFFSET('Sanitation Data'!$I$30,0,10*ROW('Sanitation Data'!I177))="","",OFFSET('Sanitation Data'!$I$30,0,10*ROW('Sanitation Data'!I177)))</f>
        <v/>
      </c>
      <c r="DM183" s="271" t="str">
        <f ca="true">+IF(OFFSET('Sanitation Data'!$I$31,0,10*ROW('Sanitation Data'!I177))="","",OFFSET('Sanitation Data'!$I$31,0,10*ROW('Sanitation Data'!I177)))</f>
        <v/>
      </c>
      <c r="DN183" s="271" t="str">
        <f ca="true">+IF(OFFSET('Sanitation Data'!$I$32,0,10*ROW('Sanitation Data'!I177))="","",OFFSET('Sanitation Data'!$I$32,0,10*ROW('Sanitation Data'!I177)))</f>
        <v/>
      </c>
      <c r="DO183" s="271" t="str">
        <f ca="true">+IF(OFFSET('Hygiene Data'!$D$11,0,10*ROW('Hygiene Data'!D177))="","",OFFSET('Hygiene Data'!$D$11,0,10*ROW('Hygiene Data'!D177)))</f>
        <v/>
      </c>
      <c r="DP183" s="271" t="str">
        <f ca="true">+IF(OFFSET('Hygiene Data'!$D$12,0,10*ROW('Hygiene Data'!D177))="","",OFFSET('Hygiene Data'!$D$12,0,10*ROW('Hygiene Data'!D177)))</f>
        <v/>
      </c>
      <c r="DQ183" s="271" t="str">
        <f ca="true">+IF(OFFSET('Hygiene Data'!$D$13,0,10*ROW('Hygiene Data'!D177))="","",OFFSET('Hygiene Data'!$D$13,0,10*ROW('Hygiene Data'!D177)))</f>
        <v/>
      </c>
      <c r="DR183" s="271" t="str">
        <f ca="true">+IF(OFFSET('Hygiene Data'!$E$11,0,10*ROW('Hygiene Data'!E177))="","",OFFSET('Hygiene Data'!$E$11,0,10*ROW('Hygiene Data'!E177)))</f>
        <v/>
      </c>
      <c r="DS183" s="271" t="str">
        <f ca="true">+IF(OFFSET('Hygiene Data'!$E$12,0,10*ROW('Hygiene Data'!E177))="","",OFFSET('Hygiene Data'!$E$12,0,10*ROW('Hygiene Data'!E177)))</f>
        <v/>
      </c>
      <c r="DT183" s="271" t="str">
        <f ca="true">+IF(OFFSET('Hygiene Data'!$E$13,0,10*ROW('Hygiene Data'!E177))="","",OFFSET('Hygiene Data'!$E$13,0,10*ROW('Hygiene Data'!E177)))</f>
        <v/>
      </c>
      <c r="DU183" s="271" t="str">
        <f ca="true">+IF(OFFSET('Hygiene Data'!$F$11,0,10*ROW('Hygiene Data'!F177))="","",OFFSET('Hygiene Data'!$F$11,0,10*ROW('Hygiene Data'!F177)))</f>
        <v/>
      </c>
      <c r="DV183" s="271" t="str">
        <f ca="true">+IF(OFFSET('Hygiene Data'!$F$12,0,10*ROW('Hygiene Data'!F177))="","",OFFSET('Hygiene Data'!$F$12,0,10*ROW('Hygiene Data'!F177)))</f>
        <v/>
      </c>
      <c r="DW183" s="271" t="str">
        <f ca="true">+IF(OFFSET('Hygiene Data'!$F$13,0,10*ROW('Hygiene Data'!F177))="","",OFFSET('Hygiene Data'!$F$13,0,10*ROW('Hygiene Data'!F177)))</f>
        <v/>
      </c>
      <c r="DX183" s="271" t="str">
        <f ca="true">+IF(OFFSET('Hygiene Data'!$G$11,0,10*ROW('Hygiene Data'!G177))="","",OFFSET('Hygiene Data'!$G$11,0,10*ROW('Hygiene Data'!G177)))</f>
        <v/>
      </c>
      <c r="DY183" s="271" t="str">
        <f ca="true">+IF(OFFSET('Hygiene Data'!$G$12,0,10*ROW('Hygiene Data'!G177))="","",OFFSET('Hygiene Data'!$G$12,0,10*ROW('Hygiene Data'!G177)))</f>
        <v/>
      </c>
      <c r="DZ183" s="271" t="str">
        <f ca="true">+IF(OFFSET('Hygiene Data'!$G$13,0,10*ROW('Hygiene Data'!G177))="","",OFFSET('Hygiene Data'!$G$13,0,10*ROW('Hygiene Data'!G177)))</f>
        <v/>
      </c>
      <c r="EA183" s="271" t="str">
        <f ca="true">+IF(OFFSET('Hygiene Data'!$H$11,0,10*ROW('Hygiene Data'!H177))="","",OFFSET('Hygiene Data'!$H$11,0,10*ROW('Hygiene Data'!H177)))</f>
        <v/>
      </c>
      <c r="EB183" s="271" t="str">
        <f ca="true">+IF(OFFSET('Hygiene Data'!$H$12,0,10*ROW('Hygiene Data'!H177))="","",OFFSET('Hygiene Data'!$H$12,0,10*ROW('Hygiene Data'!H177)))</f>
        <v/>
      </c>
      <c r="EC183" s="271" t="str">
        <f ca="true">+IF(OFFSET('Hygiene Data'!$H$13,0,10*ROW('Hygiene Data'!H177))="","",OFFSET('Hygiene Data'!$H$13,0,10*ROW('Hygiene Data'!H177)))</f>
        <v/>
      </c>
      <c r="ED183" s="271" t="str">
        <f ca="true">+IF(OFFSET('Hygiene Data'!$I$11,0,10*ROW('Hygiene Data'!I177))="","",OFFSET('Hygiene Data'!$I$11,0,10*ROW('Hygiene Data'!I177)))</f>
        <v/>
      </c>
      <c r="EE183" s="271" t="str">
        <f ca="true">+IF(OFFSET('Hygiene Data'!$I$12,0,10*ROW('Hygiene Data'!I177))="","",OFFSET('Hygiene Data'!$I$12,0,10*ROW('Hygiene Data'!I177)))</f>
        <v/>
      </c>
      <c r="EF183" s="271" t="str">
        <f ca="true">+IF(OFFSET('Hygiene Data'!$I$13,0,10*ROW('Hygiene Data'!I177))="","",OFFSET('Hygiene Data'!$I$13,0,10*ROW('Hygiene Data'!I177)))</f>
        <v/>
      </c>
    </row>
    <row xmlns:x14ac="http://schemas.microsoft.com/office/spreadsheetml/2009/9/ac" r="184" x14ac:dyDescent="0.2">
      <c r="A184" s="35" t="str">
        <f ca="true">+IF(OFFSET('Water Data'!$B$2,0,10*ROW('Water Data'!E178))="","",OFFSET('Water Data'!$B$2,0,10*ROW('Water Data'!E178)))</f>
        <v/>
      </c>
      <c r="B184" s="35" t="str">
        <f ca="true">+IF(OFFSET('Water Data'!$C$2,0,10*ROW('Water Data'!F178))="","",OFFSET('Water Data'!$C$2,0,10*ROW('Water Data'!F178)))</f>
        <v/>
      </c>
      <c r="C184" s="327" t="str">
        <f t="shared" ca="true" si="2"/>
        <v/>
      </c>
      <c r="D184" s="91"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1"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1"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1"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1"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1"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1"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1"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1"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1"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1"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1"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1"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1"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1"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1"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1"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1"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2"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2"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2"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2"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2"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2"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2"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2"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2"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2"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2"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2"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2"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2"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2"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2"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2"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2"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2"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2"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2"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2"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2"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2"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2"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2"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2"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2"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2"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2"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3"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3"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3"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3"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3"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3"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3"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3"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3"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3"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3"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3"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3"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3"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3"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3"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3"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3"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1"/>
      <c r="BS184" s="271" t="str">
        <f ca="true">+IF(OFFSET('Water Data'!$D$27,0,10*ROW('Water Data'!D178))="","",OFFSET('Water Data'!$D$27,0,10*ROW('Water Data'!D178)))</f>
        <v/>
      </c>
      <c r="BT184" s="271" t="str">
        <f ca="true">+IF(OFFSET('Water Data'!$D$28,0,10*ROW('Water Data'!D178))="","",OFFSET('Water Data'!$D$28,0,10*ROW('Water Data'!D178)))</f>
        <v/>
      </c>
      <c r="BU184" s="271" t="str">
        <f ca="true">+IF(OFFSET('Water Data'!$D$29,0,10*ROW('Water Data'!D178))="","",OFFSET('Water Data'!$D$29,0,10*ROW('Water Data'!D178)))</f>
        <v/>
      </c>
      <c r="BV184" s="271" t="str">
        <f ca="true">+IF(OFFSET('Water Data'!$E$27,0,10*ROW('Water Data'!E178))="","",OFFSET('Water Data'!$E$27,0,10*ROW('Water Data'!E178)))</f>
        <v/>
      </c>
      <c r="BW184" s="271" t="str">
        <f ca="true">+IF(OFFSET('Water Data'!$E$28,0,10*ROW('Water Data'!E178))="","",OFFSET('Water Data'!$E$28,0,10*ROW('Water Data'!E178)))</f>
        <v/>
      </c>
      <c r="BX184" s="271" t="str">
        <f ca="true">+IF(OFFSET('Water Data'!$E$29,0,10*ROW('Water Data'!E178))="","",OFFSET('Water Data'!$E$29,0,10*ROW('Water Data'!E178)))</f>
        <v/>
      </c>
      <c r="BY184" s="271" t="str">
        <f ca="true">+IF(OFFSET('Water Data'!$F$27,0,10*ROW('Water Data'!F178))="","",OFFSET('Water Data'!$F$27,0,10*ROW('Water Data'!F178)))</f>
        <v/>
      </c>
      <c r="BZ184" s="271" t="str">
        <f ca="true">+IF(OFFSET('Water Data'!$F$28,0,10*ROW('Water Data'!F178))="","",OFFSET('Water Data'!$F$28,0,10*ROW('Water Data'!F178)))</f>
        <v/>
      </c>
      <c r="CA184" s="271" t="str">
        <f ca="true">+IF(OFFSET('Water Data'!$F$29,0,10*ROW('Water Data'!F178))="","",OFFSET('Water Data'!$F$29,0,10*ROW('Water Data'!F178)))</f>
        <v/>
      </c>
      <c r="CB184" s="271" t="str">
        <f ca="true">+IF(OFFSET('Water Data'!$G$27,0,10*ROW('Water Data'!G178))="","",OFFSET('Water Data'!$G$27,0,10*ROW('Water Data'!G178)))</f>
        <v/>
      </c>
      <c r="CC184" s="271" t="str">
        <f ca="true">+IF(OFFSET('Water Data'!$G$28,0,10*ROW('Water Data'!G178))="","",OFFSET('Water Data'!$G$28,0,10*ROW('Water Data'!G178)))</f>
        <v/>
      </c>
      <c r="CD184" s="271" t="str">
        <f ca="true">+IF(OFFSET('Water Data'!$G$29,0,10*ROW('Water Data'!G178))="","",OFFSET('Water Data'!$G$29,0,10*ROW('Water Data'!G178)))</f>
        <v/>
      </c>
      <c r="CE184" s="271" t="str">
        <f ca="true">+IF(OFFSET('Water Data'!$H$27,0,10*ROW('Water Data'!H178))="","",OFFSET('Water Data'!$H$27,0,10*ROW('Water Data'!H178)))</f>
        <v/>
      </c>
      <c r="CF184" s="271" t="str">
        <f ca="true">+IF(OFFSET('Water Data'!$H$28,0,10*ROW('Water Data'!H178))="","",OFFSET('Water Data'!$H$28,0,10*ROW('Water Data'!H178)))</f>
        <v/>
      </c>
      <c r="CG184" s="271" t="str">
        <f ca="true">+IF(OFFSET('Water Data'!$H$29,0,10*ROW('Water Data'!H178))="","",OFFSET('Water Data'!$H$29,0,10*ROW('Water Data'!H178)))</f>
        <v/>
      </c>
      <c r="CH184" s="271" t="str">
        <f ca="true">+IF(OFFSET('Water Data'!$I$27,0,10*ROW('Water Data'!I178))="","",OFFSET('Water Data'!$I$27,0,10*ROW('Water Data'!I178)))</f>
        <v/>
      </c>
      <c r="CI184" s="271" t="str">
        <f ca="true">+IF(OFFSET('Water Data'!$I$28,0,10*ROW('Water Data'!I178))="","",OFFSET('Water Data'!$I$28,0,10*ROW('Water Data'!I178)))</f>
        <v/>
      </c>
      <c r="CJ184" s="271" t="str">
        <f ca="true">+IF(OFFSET('Water Data'!$I$29,0,10*ROW('Water Data'!I178))="","",OFFSET('Water Data'!$I$29,0,10*ROW('Water Data'!I178)))</f>
        <v/>
      </c>
      <c r="CK184" s="271" t="str">
        <f ca="true">+IF(OFFSET('Sanitation Data'!$D$28,0,10*ROW('Sanitation Data'!D178))="","",OFFSET('Sanitation Data'!$D$28,0,10*ROW('Sanitation Data'!D178)))</f>
        <v/>
      </c>
      <c r="CL184" s="271" t="str">
        <f ca="true">+IF(OFFSET('Sanitation Data'!$D$29,0,10*ROW('Sanitation Data'!D178))="","",OFFSET('Sanitation Data'!$D$29,0,10*ROW('Sanitation Data'!D178)))</f>
        <v/>
      </c>
      <c r="CM184" s="271" t="str">
        <f ca="true">+IF(OFFSET('Sanitation Data'!$D$30,0,10*ROW('Sanitation Data'!D178))="","",OFFSET('Sanitation Data'!$D$30,0,10*ROW('Sanitation Data'!D178)))</f>
        <v/>
      </c>
      <c r="CN184" s="271" t="str">
        <f ca="true">+IF(OFFSET('Sanitation Data'!$D$31,0,10*ROW('Sanitation Data'!D178))="","",OFFSET('Sanitation Data'!$D$31,0,10*ROW('Sanitation Data'!D178)))</f>
        <v/>
      </c>
      <c r="CO184" s="271" t="str">
        <f ca="true">+IF(OFFSET('Sanitation Data'!$D$32,0,10*ROW('Sanitation Data'!D178))="","",OFFSET('Sanitation Data'!$D$32,0,10*ROW('Sanitation Data'!D178)))</f>
        <v/>
      </c>
      <c r="CP184" s="271" t="str">
        <f ca="true">+IF(OFFSET('Sanitation Data'!$E$28,0,10*ROW('Sanitation Data'!E178))="","",OFFSET('Sanitation Data'!$E$28,0,10*ROW('Sanitation Data'!E178)))</f>
        <v/>
      </c>
      <c r="CQ184" s="271" t="str">
        <f ca="true">+IF(OFFSET('Sanitation Data'!$E$29,0,10*ROW('Sanitation Data'!E178))="","",OFFSET('Sanitation Data'!$E$29,0,10*ROW('Sanitation Data'!E178)))</f>
        <v/>
      </c>
      <c r="CR184" s="271" t="str">
        <f ca="true">+IF(OFFSET('Sanitation Data'!$E$30,0,10*ROW('Sanitation Data'!E178))="","",OFFSET('Sanitation Data'!$E$30,0,10*ROW('Sanitation Data'!E178)))</f>
        <v/>
      </c>
      <c r="CS184" s="271" t="str">
        <f ca="true">+IF(OFFSET('Sanitation Data'!$E$31,0,10*ROW('Sanitation Data'!E178))="","",OFFSET('Sanitation Data'!$E$31,0,10*ROW('Sanitation Data'!E178)))</f>
        <v/>
      </c>
      <c r="CT184" s="271" t="str">
        <f ca="true">+IF(OFFSET('Sanitation Data'!$E$32,0,10*ROW('Sanitation Data'!E178))="","",OFFSET('Sanitation Data'!$E$32,0,10*ROW('Sanitation Data'!E178)))</f>
        <v/>
      </c>
      <c r="CU184" s="271" t="str">
        <f ca="true">+IF(OFFSET('Sanitation Data'!$F$28,0,10*ROW('Sanitation Data'!F178))="","",OFFSET('Sanitation Data'!$F$28,0,10*ROW('Sanitation Data'!F178)))</f>
        <v/>
      </c>
      <c r="CV184" s="271" t="str">
        <f ca="true">+IF(OFFSET('Sanitation Data'!$F$29,0,10*ROW('Sanitation Data'!F178))="","",OFFSET('Sanitation Data'!$F$29,0,10*ROW('Sanitation Data'!F178)))</f>
        <v/>
      </c>
      <c r="CW184" s="271" t="str">
        <f ca="true">+IF(OFFSET('Sanitation Data'!$F$30,0,10*ROW('Sanitation Data'!F178))="","",OFFSET('Sanitation Data'!$F$30,0,10*ROW('Sanitation Data'!F178)))</f>
        <v/>
      </c>
      <c r="CX184" s="271" t="str">
        <f ca="true">+IF(OFFSET('Sanitation Data'!$F$31,0,10*ROW('Sanitation Data'!F178))="","",OFFSET('Sanitation Data'!$F$31,0,10*ROW('Sanitation Data'!F178)))</f>
        <v/>
      </c>
      <c r="CY184" s="271" t="str">
        <f ca="true">+IF(OFFSET('Sanitation Data'!$F$32,0,10*ROW('Sanitation Data'!F178))="","",OFFSET('Sanitation Data'!$F$32,0,10*ROW('Sanitation Data'!F178)))</f>
        <v/>
      </c>
      <c r="CZ184" s="271" t="str">
        <f ca="true">+IF(OFFSET('Sanitation Data'!$G$28,0,10*ROW('Sanitation Data'!G178))="","",OFFSET('Sanitation Data'!$G$28,0,10*ROW('Sanitation Data'!G178)))</f>
        <v/>
      </c>
      <c r="DA184" s="271" t="str">
        <f ca="true">+IF(OFFSET('Sanitation Data'!$G$29,0,10*ROW('Sanitation Data'!G178))="","",OFFSET('Sanitation Data'!$G$29,0,10*ROW('Sanitation Data'!G178)))</f>
        <v/>
      </c>
      <c r="DB184" s="271" t="str">
        <f ca="true">+IF(OFFSET('Sanitation Data'!$G$30,0,10*ROW('Sanitation Data'!G178))="","",OFFSET('Sanitation Data'!$G$30,0,10*ROW('Sanitation Data'!G178)))</f>
        <v/>
      </c>
      <c r="DC184" s="271" t="str">
        <f ca="true">+IF(OFFSET('Sanitation Data'!$G$31,0,10*ROW('Sanitation Data'!G178))="","",OFFSET('Sanitation Data'!$G$31,0,10*ROW('Sanitation Data'!G178)))</f>
        <v/>
      </c>
      <c r="DD184" s="271" t="str">
        <f ca="true">+IF(OFFSET('Sanitation Data'!$G$32,0,10*ROW('Sanitation Data'!G178))="","",OFFSET('Sanitation Data'!$G$32,0,10*ROW('Sanitation Data'!G178)))</f>
        <v/>
      </c>
      <c r="DE184" s="271" t="str">
        <f ca="true">+IF(OFFSET('Sanitation Data'!$H$28,0,10*ROW('Sanitation Data'!H178))="","",OFFSET('Sanitation Data'!$H$28,0,10*ROW('Sanitation Data'!H178)))</f>
        <v/>
      </c>
      <c r="DF184" s="271" t="str">
        <f ca="true">+IF(OFFSET('Sanitation Data'!$H$29,0,10*ROW('Sanitation Data'!H178))="","",OFFSET('Sanitation Data'!$H$29,0,10*ROW('Sanitation Data'!H178)))</f>
        <v/>
      </c>
      <c r="DG184" s="271" t="str">
        <f ca="true">+IF(OFFSET('Sanitation Data'!$H$30,0,10*ROW('Sanitation Data'!H178))="","",OFFSET('Sanitation Data'!$H$30,0,10*ROW('Sanitation Data'!H178)))</f>
        <v/>
      </c>
      <c r="DH184" s="271" t="str">
        <f ca="true">+IF(OFFSET('Sanitation Data'!$H$31,0,10*ROW('Sanitation Data'!H178))="","",OFFSET('Sanitation Data'!$H$31,0,10*ROW('Sanitation Data'!H178)))</f>
        <v/>
      </c>
      <c r="DI184" s="271" t="str">
        <f ca="true">+IF(OFFSET('Sanitation Data'!$H$32,0,10*ROW('Sanitation Data'!H178))="","",OFFSET('Sanitation Data'!$H$32,0,10*ROW('Sanitation Data'!H178)))</f>
        <v/>
      </c>
      <c r="DJ184" s="271" t="str">
        <f ca="true">+IF(OFFSET('Sanitation Data'!$I$28,0,10*ROW('Sanitation Data'!I178))="","",OFFSET('Sanitation Data'!$I$28,0,10*ROW('Sanitation Data'!I178)))</f>
        <v/>
      </c>
      <c r="DK184" s="271" t="str">
        <f ca="true">+IF(OFFSET('Sanitation Data'!$I$29,0,10*ROW('Sanitation Data'!I178))="","",OFFSET('Sanitation Data'!$I$29,0,10*ROW('Sanitation Data'!I178)))</f>
        <v/>
      </c>
      <c r="DL184" s="271" t="str">
        <f ca="true">+IF(OFFSET('Sanitation Data'!$I$30,0,10*ROW('Sanitation Data'!I178))="","",OFFSET('Sanitation Data'!$I$30,0,10*ROW('Sanitation Data'!I178)))</f>
        <v/>
      </c>
      <c r="DM184" s="271" t="str">
        <f ca="true">+IF(OFFSET('Sanitation Data'!$I$31,0,10*ROW('Sanitation Data'!I178))="","",OFFSET('Sanitation Data'!$I$31,0,10*ROW('Sanitation Data'!I178)))</f>
        <v/>
      </c>
      <c r="DN184" s="271" t="str">
        <f ca="true">+IF(OFFSET('Sanitation Data'!$I$32,0,10*ROW('Sanitation Data'!I178))="","",OFFSET('Sanitation Data'!$I$32,0,10*ROW('Sanitation Data'!I178)))</f>
        <v/>
      </c>
      <c r="DO184" s="271" t="str">
        <f ca="true">+IF(OFFSET('Hygiene Data'!$D$11,0,10*ROW('Hygiene Data'!D178))="","",OFFSET('Hygiene Data'!$D$11,0,10*ROW('Hygiene Data'!D178)))</f>
        <v/>
      </c>
      <c r="DP184" s="271" t="str">
        <f ca="true">+IF(OFFSET('Hygiene Data'!$D$12,0,10*ROW('Hygiene Data'!D178))="","",OFFSET('Hygiene Data'!$D$12,0,10*ROW('Hygiene Data'!D178)))</f>
        <v/>
      </c>
      <c r="DQ184" s="271" t="str">
        <f ca="true">+IF(OFFSET('Hygiene Data'!$D$13,0,10*ROW('Hygiene Data'!D178))="","",OFFSET('Hygiene Data'!$D$13,0,10*ROW('Hygiene Data'!D178)))</f>
        <v/>
      </c>
      <c r="DR184" s="271" t="str">
        <f ca="true">+IF(OFFSET('Hygiene Data'!$E$11,0,10*ROW('Hygiene Data'!E178))="","",OFFSET('Hygiene Data'!$E$11,0,10*ROW('Hygiene Data'!E178)))</f>
        <v/>
      </c>
      <c r="DS184" s="271" t="str">
        <f ca="true">+IF(OFFSET('Hygiene Data'!$E$12,0,10*ROW('Hygiene Data'!E178))="","",OFFSET('Hygiene Data'!$E$12,0,10*ROW('Hygiene Data'!E178)))</f>
        <v/>
      </c>
      <c r="DT184" s="271" t="str">
        <f ca="true">+IF(OFFSET('Hygiene Data'!$E$13,0,10*ROW('Hygiene Data'!E178))="","",OFFSET('Hygiene Data'!$E$13,0,10*ROW('Hygiene Data'!E178)))</f>
        <v/>
      </c>
      <c r="DU184" s="271" t="str">
        <f ca="true">+IF(OFFSET('Hygiene Data'!$F$11,0,10*ROW('Hygiene Data'!F178))="","",OFFSET('Hygiene Data'!$F$11,0,10*ROW('Hygiene Data'!F178)))</f>
        <v/>
      </c>
      <c r="DV184" s="271" t="str">
        <f ca="true">+IF(OFFSET('Hygiene Data'!$F$12,0,10*ROW('Hygiene Data'!F178))="","",OFFSET('Hygiene Data'!$F$12,0,10*ROW('Hygiene Data'!F178)))</f>
        <v/>
      </c>
      <c r="DW184" s="271" t="str">
        <f ca="true">+IF(OFFSET('Hygiene Data'!$F$13,0,10*ROW('Hygiene Data'!F178))="","",OFFSET('Hygiene Data'!$F$13,0,10*ROW('Hygiene Data'!F178)))</f>
        <v/>
      </c>
      <c r="DX184" s="271" t="str">
        <f ca="true">+IF(OFFSET('Hygiene Data'!$G$11,0,10*ROW('Hygiene Data'!G178))="","",OFFSET('Hygiene Data'!$G$11,0,10*ROW('Hygiene Data'!G178)))</f>
        <v/>
      </c>
      <c r="DY184" s="271" t="str">
        <f ca="true">+IF(OFFSET('Hygiene Data'!$G$12,0,10*ROW('Hygiene Data'!G178))="","",OFFSET('Hygiene Data'!$G$12,0,10*ROW('Hygiene Data'!G178)))</f>
        <v/>
      </c>
      <c r="DZ184" s="271" t="str">
        <f ca="true">+IF(OFFSET('Hygiene Data'!$G$13,0,10*ROW('Hygiene Data'!G178))="","",OFFSET('Hygiene Data'!$G$13,0,10*ROW('Hygiene Data'!G178)))</f>
        <v/>
      </c>
      <c r="EA184" s="271" t="str">
        <f ca="true">+IF(OFFSET('Hygiene Data'!$H$11,0,10*ROW('Hygiene Data'!H178))="","",OFFSET('Hygiene Data'!$H$11,0,10*ROW('Hygiene Data'!H178)))</f>
        <v/>
      </c>
      <c r="EB184" s="271" t="str">
        <f ca="true">+IF(OFFSET('Hygiene Data'!$H$12,0,10*ROW('Hygiene Data'!H178))="","",OFFSET('Hygiene Data'!$H$12,0,10*ROW('Hygiene Data'!H178)))</f>
        <v/>
      </c>
      <c r="EC184" s="271" t="str">
        <f ca="true">+IF(OFFSET('Hygiene Data'!$H$13,0,10*ROW('Hygiene Data'!H178))="","",OFFSET('Hygiene Data'!$H$13,0,10*ROW('Hygiene Data'!H178)))</f>
        <v/>
      </c>
      <c r="ED184" s="271" t="str">
        <f ca="true">+IF(OFFSET('Hygiene Data'!$I$11,0,10*ROW('Hygiene Data'!I178))="","",OFFSET('Hygiene Data'!$I$11,0,10*ROW('Hygiene Data'!I178)))</f>
        <v/>
      </c>
      <c r="EE184" s="271" t="str">
        <f ca="true">+IF(OFFSET('Hygiene Data'!$I$12,0,10*ROW('Hygiene Data'!I178))="","",OFFSET('Hygiene Data'!$I$12,0,10*ROW('Hygiene Data'!I178)))</f>
        <v/>
      </c>
      <c r="EF184" s="271" t="str">
        <f ca="true">+IF(OFFSET('Hygiene Data'!$I$13,0,10*ROW('Hygiene Data'!I178))="","",OFFSET('Hygiene Data'!$I$13,0,10*ROW('Hygiene Data'!I178)))</f>
        <v/>
      </c>
    </row>
    <row xmlns:x14ac="http://schemas.microsoft.com/office/spreadsheetml/2009/9/ac" r="185" x14ac:dyDescent="0.2">
      <c r="A185" s="35" t="str">
        <f ca="true">+IF(OFFSET('Water Data'!$B$2,0,10*ROW('Water Data'!E179))="","",OFFSET('Water Data'!$B$2,0,10*ROW('Water Data'!E179)))</f>
        <v/>
      </c>
      <c r="B185" s="35" t="str">
        <f ca="true">+IF(OFFSET('Water Data'!$C$2,0,10*ROW('Water Data'!F179))="","",OFFSET('Water Data'!$C$2,0,10*ROW('Water Data'!F179)))</f>
        <v/>
      </c>
      <c r="C185" s="327" t="str">
        <f t="shared" ca="true" si="2"/>
        <v/>
      </c>
      <c r="D185" s="91"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1"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1"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1"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1"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1"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1"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1"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1"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1"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1"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1"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1"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1"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1"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1"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1"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1"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2"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2"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2"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2"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2"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2"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2"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2"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2"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2"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2"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2"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2"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2"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2"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2"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2"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2"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2"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2"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2"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2"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2"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2"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2"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2"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2"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2"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2"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2"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3"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3"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3"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3"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3"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3"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3"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3"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3"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3"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3"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3"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3"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3"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3"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3"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3"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3"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1"/>
      <c r="BS185" s="271" t="str">
        <f ca="true">+IF(OFFSET('Water Data'!$D$27,0,10*ROW('Water Data'!D179))="","",OFFSET('Water Data'!$D$27,0,10*ROW('Water Data'!D179)))</f>
        <v/>
      </c>
      <c r="BT185" s="271" t="str">
        <f ca="true">+IF(OFFSET('Water Data'!$D$28,0,10*ROW('Water Data'!D179))="","",OFFSET('Water Data'!$D$28,0,10*ROW('Water Data'!D179)))</f>
        <v/>
      </c>
      <c r="BU185" s="271" t="str">
        <f ca="true">+IF(OFFSET('Water Data'!$D$29,0,10*ROW('Water Data'!D179))="","",OFFSET('Water Data'!$D$29,0,10*ROW('Water Data'!D179)))</f>
        <v/>
      </c>
      <c r="BV185" s="271" t="str">
        <f ca="true">+IF(OFFSET('Water Data'!$E$27,0,10*ROW('Water Data'!E179))="","",OFFSET('Water Data'!$E$27,0,10*ROW('Water Data'!E179)))</f>
        <v/>
      </c>
      <c r="BW185" s="271" t="str">
        <f ca="true">+IF(OFFSET('Water Data'!$E$28,0,10*ROW('Water Data'!E179))="","",OFFSET('Water Data'!$E$28,0,10*ROW('Water Data'!E179)))</f>
        <v/>
      </c>
      <c r="BX185" s="271" t="str">
        <f ca="true">+IF(OFFSET('Water Data'!$E$29,0,10*ROW('Water Data'!E179))="","",OFFSET('Water Data'!$E$29,0,10*ROW('Water Data'!E179)))</f>
        <v/>
      </c>
      <c r="BY185" s="271" t="str">
        <f ca="true">+IF(OFFSET('Water Data'!$F$27,0,10*ROW('Water Data'!F179))="","",OFFSET('Water Data'!$F$27,0,10*ROW('Water Data'!F179)))</f>
        <v/>
      </c>
      <c r="BZ185" s="271" t="str">
        <f ca="true">+IF(OFFSET('Water Data'!$F$28,0,10*ROW('Water Data'!F179))="","",OFFSET('Water Data'!$F$28,0,10*ROW('Water Data'!F179)))</f>
        <v/>
      </c>
      <c r="CA185" s="271" t="str">
        <f ca="true">+IF(OFFSET('Water Data'!$F$29,0,10*ROW('Water Data'!F179))="","",OFFSET('Water Data'!$F$29,0,10*ROW('Water Data'!F179)))</f>
        <v/>
      </c>
      <c r="CB185" s="271" t="str">
        <f ca="true">+IF(OFFSET('Water Data'!$G$27,0,10*ROW('Water Data'!G179))="","",OFFSET('Water Data'!$G$27,0,10*ROW('Water Data'!G179)))</f>
        <v/>
      </c>
      <c r="CC185" s="271" t="str">
        <f ca="true">+IF(OFFSET('Water Data'!$G$28,0,10*ROW('Water Data'!G179))="","",OFFSET('Water Data'!$G$28,0,10*ROW('Water Data'!G179)))</f>
        <v/>
      </c>
      <c r="CD185" s="271" t="str">
        <f ca="true">+IF(OFFSET('Water Data'!$G$29,0,10*ROW('Water Data'!G179))="","",OFFSET('Water Data'!$G$29,0,10*ROW('Water Data'!G179)))</f>
        <v/>
      </c>
      <c r="CE185" s="271" t="str">
        <f ca="true">+IF(OFFSET('Water Data'!$H$27,0,10*ROW('Water Data'!H179))="","",OFFSET('Water Data'!$H$27,0,10*ROW('Water Data'!H179)))</f>
        <v/>
      </c>
      <c r="CF185" s="271" t="str">
        <f ca="true">+IF(OFFSET('Water Data'!$H$28,0,10*ROW('Water Data'!H179))="","",OFFSET('Water Data'!$H$28,0,10*ROW('Water Data'!H179)))</f>
        <v/>
      </c>
      <c r="CG185" s="271" t="str">
        <f ca="true">+IF(OFFSET('Water Data'!$H$29,0,10*ROW('Water Data'!H179))="","",OFFSET('Water Data'!$H$29,0,10*ROW('Water Data'!H179)))</f>
        <v/>
      </c>
      <c r="CH185" s="271" t="str">
        <f ca="true">+IF(OFFSET('Water Data'!$I$27,0,10*ROW('Water Data'!I179))="","",OFFSET('Water Data'!$I$27,0,10*ROW('Water Data'!I179)))</f>
        <v/>
      </c>
      <c r="CI185" s="271" t="str">
        <f ca="true">+IF(OFFSET('Water Data'!$I$28,0,10*ROW('Water Data'!I179))="","",OFFSET('Water Data'!$I$28,0,10*ROW('Water Data'!I179)))</f>
        <v/>
      </c>
      <c r="CJ185" s="271" t="str">
        <f ca="true">+IF(OFFSET('Water Data'!$I$29,0,10*ROW('Water Data'!I179))="","",OFFSET('Water Data'!$I$29,0,10*ROW('Water Data'!I179)))</f>
        <v/>
      </c>
      <c r="CK185" s="271" t="str">
        <f ca="true">+IF(OFFSET('Sanitation Data'!$D$28,0,10*ROW('Sanitation Data'!D179))="","",OFFSET('Sanitation Data'!$D$28,0,10*ROW('Sanitation Data'!D179)))</f>
        <v/>
      </c>
      <c r="CL185" s="271" t="str">
        <f ca="true">+IF(OFFSET('Sanitation Data'!$D$29,0,10*ROW('Sanitation Data'!D179))="","",OFFSET('Sanitation Data'!$D$29,0,10*ROW('Sanitation Data'!D179)))</f>
        <v/>
      </c>
      <c r="CM185" s="271" t="str">
        <f ca="true">+IF(OFFSET('Sanitation Data'!$D$30,0,10*ROW('Sanitation Data'!D179))="","",OFFSET('Sanitation Data'!$D$30,0,10*ROW('Sanitation Data'!D179)))</f>
        <v/>
      </c>
      <c r="CN185" s="271" t="str">
        <f ca="true">+IF(OFFSET('Sanitation Data'!$D$31,0,10*ROW('Sanitation Data'!D179))="","",OFFSET('Sanitation Data'!$D$31,0,10*ROW('Sanitation Data'!D179)))</f>
        <v/>
      </c>
      <c r="CO185" s="271" t="str">
        <f ca="true">+IF(OFFSET('Sanitation Data'!$D$32,0,10*ROW('Sanitation Data'!D179))="","",OFFSET('Sanitation Data'!$D$32,0,10*ROW('Sanitation Data'!D179)))</f>
        <v/>
      </c>
      <c r="CP185" s="271" t="str">
        <f ca="true">+IF(OFFSET('Sanitation Data'!$E$28,0,10*ROW('Sanitation Data'!E179))="","",OFFSET('Sanitation Data'!$E$28,0,10*ROW('Sanitation Data'!E179)))</f>
        <v/>
      </c>
      <c r="CQ185" s="271" t="str">
        <f ca="true">+IF(OFFSET('Sanitation Data'!$E$29,0,10*ROW('Sanitation Data'!E179))="","",OFFSET('Sanitation Data'!$E$29,0,10*ROW('Sanitation Data'!E179)))</f>
        <v/>
      </c>
      <c r="CR185" s="271" t="str">
        <f ca="true">+IF(OFFSET('Sanitation Data'!$E$30,0,10*ROW('Sanitation Data'!E179))="","",OFFSET('Sanitation Data'!$E$30,0,10*ROW('Sanitation Data'!E179)))</f>
        <v/>
      </c>
      <c r="CS185" s="271" t="str">
        <f ca="true">+IF(OFFSET('Sanitation Data'!$E$31,0,10*ROW('Sanitation Data'!E179))="","",OFFSET('Sanitation Data'!$E$31,0,10*ROW('Sanitation Data'!E179)))</f>
        <v/>
      </c>
      <c r="CT185" s="271" t="str">
        <f ca="true">+IF(OFFSET('Sanitation Data'!$E$32,0,10*ROW('Sanitation Data'!E179))="","",OFFSET('Sanitation Data'!$E$32,0,10*ROW('Sanitation Data'!E179)))</f>
        <v/>
      </c>
      <c r="CU185" s="271" t="str">
        <f ca="true">+IF(OFFSET('Sanitation Data'!$F$28,0,10*ROW('Sanitation Data'!F179))="","",OFFSET('Sanitation Data'!$F$28,0,10*ROW('Sanitation Data'!F179)))</f>
        <v/>
      </c>
      <c r="CV185" s="271" t="str">
        <f ca="true">+IF(OFFSET('Sanitation Data'!$F$29,0,10*ROW('Sanitation Data'!F179))="","",OFFSET('Sanitation Data'!$F$29,0,10*ROW('Sanitation Data'!F179)))</f>
        <v/>
      </c>
      <c r="CW185" s="271" t="str">
        <f ca="true">+IF(OFFSET('Sanitation Data'!$F$30,0,10*ROW('Sanitation Data'!F179))="","",OFFSET('Sanitation Data'!$F$30,0,10*ROW('Sanitation Data'!F179)))</f>
        <v/>
      </c>
      <c r="CX185" s="271" t="str">
        <f ca="true">+IF(OFFSET('Sanitation Data'!$F$31,0,10*ROW('Sanitation Data'!F179))="","",OFFSET('Sanitation Data'!$F$31,0,10*ROW('Sanitation Data'!F179)))</f>
        <v/>
      </c>
      <c r="CY185" s="271" t="str">
        <f ca="true">+IF(OFFSET('Sanitation Data'!$F$32,0,10*ROW('Sanitation Data'!F179))="","",OFFSET('Sanitation Data'!$F$32,0,10*ROW('Sanitation Data'!F179)))</f>
        <v/>
      </c>
      <c r="CZ185" s="271" t="str">
        <f ca="true">+IF(OFFSET('Sanitation Data'!$G$28,0,10*ROW('Sanitation Data'!G179))="","",OFFSET('Sanitation Data'!$G$28,0,10*ROW('Sanitation Data'!G179)))</f>
        <v/>
      </c>
      <c r="DA185" s="271" t="str">
        <f ca="true">+IF(OFFSET('Sanitation Data'!$G$29,0,10*ROW('Sanitation Data'!G179))="","",OFFSET('Sanitation Data'!$G$29,0,10*ROW('Sanitation Data'!G179)))</f>
        <v/>
      </c>
      <c r="DB185" s="271" t="str">
        <f ca="true">+IF(OFFSET('Sanitation Data'!$G$30,0,10*ROW('Sanitation Data'!G179))="","",OFFSET('Sanitation Data'!$G$30,0,10*ROW('Sanitation Data'!G179)))</f>
        <v/>
      </c>
      <c r="DC185" s="271" t="str">
        <f ca="true">+IF(OFFSET('Sanitation Data'!$G$31,0,10*ROW('Sanitation Data'!G179))="","",OFFSET('Sanitation Data'!$G$31,0,10*ROW('Sanitation Data'!G179)))</f>
        <v/>
      </c>
      <c r="DD185" s="271" t="str">
        <f ca="true">+IF(OFFSET('Sanitation Data'!$G$32,0,10*ROW('Sanitation Data'!G179))="","",OFFSET('Sanitation Data'!$G$32,0,10*ROW('Sanitation Data'!G179)))</f>
        <v/>
      </c>
      <c r="DE185" s="271" t="str">
        <f ca="true">+IF(OFFSET('Sanitation Data'!$H$28,0,10*ROW('Sanitation Data'!H179))="","",OFFSET('Sanitation Data'!$H$28,0,10*ROW('Sanitation Data'!H179)))</f>
        <v/>
      </c>
      <c r="DF185" s="271" t="str">
        <f ca="true">+IF(OFFSET('Sanitation Data'!$H$29,0,10*ROW('Sanitation Data'!H179))="","",OFFSET('Sanitation Data'!$H$29,0,10*ROW('Sanitation Data'!H179)))</f>
        <v/>
      </c>
      <c r="DG185" s="271" t="str">
        <f ca="true">+IF(OFFSET('Sanitation Data'!$H$30,0,10*ROW('Sanitation Data'!H179))="","",OFFSET('Sanitation Data'!$H$30,0,10*ROW('Sanitation Data'!H179)))</f>
        <v/>
      </c>
      <c r="DH185" s="271" t="str">
        <f ca="true">+IF(OFFSET('Sanitation Data'!$H$31,0,10*ROW('Sanitation Data'!H179))="","",OFFSET('Sanitation Data'!$H$31,0,10*ROW('Sanitation Data'!H179)))</f>
        <v/>
      </c>
      <c r="DI185" s="271" t="str">
        <f ca="true">+IF(OFFSET('Sanitation Data'!$H$32,0,10*ROW('Sanitation Data'!H179))="","",OFFSET('Sanitation Data'!$H$32,0,10*ROW('Sanitation Data'!H179)))</f>
        <v/>
      </c>
      <c r="DJ185" s="271" t="str">
        <f ca="true">+IF(OFFSET('Sanitation Data'!$I$28,0,10*ROW('Sanitation Data'!I179))="","",OFFSET('Sanitation Data'!$I$28,0,10*ROW('Sanitation Data'!I179)))</f>
        <v/>
      </c>
      <c r="DK185" s="271" t="str">
        <f ca="true">+IF(OFFSET('Sanitation Data'!$I$29,0,10*ROW('Sanitation Data'!I179))="","",OFFSET('Sanitation Data'!$I$29,0,10*ROW('Sanitation Data'!I179)))</f>
        <v/>
      </c>
      <c r="DL185" s="271" t="str">
        <f ca="true">+IF(OFFSET('Sanitation Data'!$I$30,0,10*ROW('Sanitation Data'!I179))="","",OFFSET('Sanitation Data'!$I$30,0,10*ROW('Sanitation Data'!I179)))</f>
        <v/>
      </c>
      <c r="DM185" s="271" t="str">
        <f ca="true">+IF(OFFSET('Sanitation Data'!$I$31,0,10*ROW('Sanitation Data'!I179))="","",OFFSET('Sanitation Data'!$I$31,0,10*ROW('Sanitation Data'!I179)))</f>
        <v/>
      </c>
      <c r="DN185" s="271" t="str">
        <f ca="true">+IF(OFFSET('Sanitation Data'!$I$32,0,10*ROW('Sanitation Data'!I179))="","",OFFSET('Sanitation Data'!$I$32,0,10*ROW('Sanitation Data'!I179)))</f>
        <v/>
      </c>
      <c r="DO185" s="271" t="str">
        <f ca="true">+IF(OFFSET('Hygiene Data'!$D$11,0,10*ROW('Hygiene Data'!D179))="","",OFFSET('Hygiene Data'!$D$11,0,10*ROW('Hygiene Data'!D179)))</f>
        <v/>
      </c>
      <c r="DP185" s="271" t="str">
        <f ca="true">+IF(OFFSET('Hygiene Data'!$D$12,0,10*ROW('Hygiene Data'!D179))="","",OFFSET('Hygiene Data'!$D$12,0,10*ROW('Hygiene Data'!D179)))</f>
        <v/>
      </c>
      <c r="DQ185" s="271" t="str">
        <f ca="true">+IF(OFFSET('Hygiene Data'!$D$13,0,10*ROW('Hygiene Data'!D179))="","",OFFSET('Hygiene Data'!$D$13,0,10*ROW('Hygiene Data'!D179)))</f>
        <v/>
      </c>
      <c r="DR185" s="271" t="str">
        <f ca="true">+IF(OFFSET('Hygiene Data'!$E$11,0,10*ROW('Hygiene Data'!E179))="","",OFFSET('Hygiene Data'!$E$11,0,10*ROW('Hygiene Data'!E179)))</f>
        <v/>
      </c>
      <c r="DS185" s="271" t="str">
        <f ca="true">+IF(OFFSET('Hygiene Data'!$E$12,0,10*ROW('Hygiene Data'!E179))="","",OFFSET('Hygiene Data'!$E$12,0,10*ROW('Hygiene Data'!E179)))</f>
        <v/>
      </c>
      <c r="DT185" s="271" t="str">
        <f ca="true">+IF(OFFSET('Hygiene Data'!$E$13,0,10*ROW('Hygiene Data'!E179))="","",OFFSET('Hygiene Data'!$E$13,0,10*ROW('Hygiene Data'!E179)))</f>
        <v/>
      </c>
      <c r="DU185" s="271" t="str">
        <f ca="true">+IF(OFFSET('Hygiene Data'!$F$11,0,10*ROW('Hygiene Data'!F179))="","",OFFSET('Hygiene Data'!$F$11,0,10*ROW('Hygiene Data'!F179)))</f>
        <v/>
      </c>
      <c r="DV185" s="271" t="str">
        <f ca="true">+IF(OFFSET('Hygiene Data'!$F$12,0,10*ROW('Hygiene Data'!F179))="","",OFFSET('Hygiene Data'!$F$12,0,10*ROW('Hygiene Data'!F179)))</f>
        <v/>
      </c>
      <c r="DW185" s="271" t="str">
        <f ca="true">+IF(OFFSET('Hygiene Data'!$F$13,0,10*ROW('Hygiene Data'!F179))="","",OFFSET('Hygiene Data'!$F$13,0,10*ROW('Hygiene Data'!F179)))</f>
        <v/>
      </c>
      <c r="DX185" s="271" t="str">
        <f ca="true">+IF(OFFSET('Hygiene Data'!$G$11,0,10*ROW('Hygiene Data'!G179))="","",OFFSET('Hygiene Data'!$G$11,0,10*ROW('Hygiene Data'!G179)))</f>
        <v/>
      </c>
      <c r="DY185" s="271" t="str">
        <f ca="true">+IF(OFFSET('Hygiene Data'!$G$12,0,10*ROW('Hygiene Data'!G179))="","",OFFSET('Hygiene Data'!$G$12,0,10*ROW('Hygiene Data'!G179)))</f>
        <v/>
      </c>
      <c r="DZ185" s="271" t="str">
        <f ca="true">+IF(OFFSET('Hygiene Data'!$G$13,0,10*ROW('Hygiene Data'!G179))="","",OFFSET('Hygiene Data'!$G$13,0,10*ROW('Hygiene Data'!G179)))</f>
        <v/>
      </c>
      <c r="EA185" s="271" t="str">
        <f ca="true">+IF(OFFSET('Hygiene Data'!$H$11,0,10*ROW('Hygiene Data'!H179))="","",OFFSET('Hygiene Data'!$H$11,0,10*ROW('Hygiene Data'!H179)))</f>
        <v/>
      </c>
      <c r="EB185" s="271" t="str">
        <f ca="true">+IF(OFFSET('Hygiene Data'!$H$12,0,10*ROW('Hygiene Data'!H179))="","",OFFSET('Hygiene Data'!$H$12,0,10*ROW('Hygiene Data'!H179)))</f>
        <v/>
      </c>
      <c r="EC185" s="271" t="str">
        <f ca="true">+IF(OFFSET('Hygiene Data'!$H$13,0,10*ROW('Hygiene Data'!H179))="","",OFFSET('Hygiene Data'!$H$13,0,10*ROW('Hygiene Data'!H179)))</f>
        <v/>
      </c>
      <c r="ED185" s="271" t="str">
        <f ca="true">+IF(OFFSET('Hygiene Data'!$I$11,0,10*ROW('Hygiene Data'!I179))="","",OFFSET('Hygiene Data'!$I$11,0,10*ROW('Hygiene Data'!I179)))</f>
        <v/>
      </c>
      <c r="EE185" s="271" t="str">
        <f ca="true">+IF(OFFSET('Hygiene Data'!$I$12,0,10*ROW('Hygiene Data'!I179))="","",OFFSET('Hygiene Data'!$I$12,0,10*ROW('Hygiene Data'!I179)))</f>
        <v/>
      </c>
      <c r="EF185" s="271" t="str">
        <f ca="true">+IF(OFFSET('Hygiene Data'!$I$13,0,10*ROW('Hygiene Data'!I179))="","",OFFSET('Hygiene Data'!$I$13,0,10*ROW('Hygiene Data'!I179)))</f>
        <v/>
      </c>
    </row>
    <row xmlns:x14ac="http://schemas.microsoft.com/office/spreadsheetml/2009/9/ac" r="186" x14ac:dyDescent="0.2">
      <c r="A186" s="35" t="str">
        <f ca="true">+IF(OFFSET('Water Data'!$B$2,0,10*ROW('Water Data'!E180))="","",OFFSET('Water Data'!$B$2,0,10*ROW('Water Data'!E180)))</f>
        <v/>
      </c>
      <c r="B186" s="35" t="str">
        <f ca="true">+IF(OFFSET('Water Data'!$C$2,0,10*ROW('Water Data'!F180))="","",OFFSET('Water Data'!$C$2,0,10*ROW('Water Data'!F180)))</f>
        <v/>
      </c>
      <c r="C186" s="327" t="str">
        <f t="shared" ca="true" si="2"/>
        <v/>
      </c>
      <c r="D186" s="91"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1"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1"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1"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1"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1"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1"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1"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1"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1"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1"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1"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1"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1"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1"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1"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1"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1"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2"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2"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2"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2"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2"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2"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2"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2"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2"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2"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2"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2"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2"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2"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2"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2"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2"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2"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2"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2"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2"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2"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2"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2"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2"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2"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2"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2"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2"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2"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3"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3"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3"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3"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3"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3"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3"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3"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3"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3"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3"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3"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3"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3"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3"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3"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3"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3"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1"/>
      <c r="BS186" s="271" t="str">
        <f ca="true">+IF(OFFSET('Water Data'!$D$27,0,10*ROW('Water Data'!D180))="","",OFFSET('Water Data'!$D$27,0,10*ROW('Water Data'!D180)))</f>
        <v/>
      </c>
      <c r="BT186" s="271" t="str">
        <f ca="true">+IF(OFFSET('Water Data'!$D$28,0,10*ROW('Water Data'!D180))="","",OFFSET('Water Data'!$D$28,0,10*ROW('Water Data'!D180)))</f>
        <v/>
      </c>
      <c r="BU186" s="271" t="str">
        <f ca="true">+IF(OFFSET('Water Data'!$D$29,0,10*ROW('Water Data'!D180))="","",OFFSET('Water Data'!$D$29,0,10*ROW('Water Data'!D180)))</f>
        <v/>
      </c>
      <c r="BV186" s="271" t="str">
        <f ca="true">+IF(OFFSET('Water Data'!$E$27,0,10*ROW('Water Data'!E180))="","",OFFSET('Water Data'!$E$27,0,10*ROW('Water Data'!E180)))</f>
        <v/>
      </c>
      <c r="BW186" s="271" t="str">
        <f ca="true">+IF(OFFSET('Water Data'!$E$28,0,10*ROW('Water Data'!E180))="","",OFFSET('Water Data'!$E$28,0,10*ROW('Water Data'!E180)))</f>
        <v/>
      </c>
      <c r="BX186" s="271" t="str">
        <f ca="true">+IF(OFFSET('Water Data'!$E$29,0,10*ROW('Water Data'!E180))="","",OFFSET('Water Data'!$E$29,0,10*ROW('Water Data'!E180)))</f>
        <v/>
      </c>
      <c r="BY186" s="271" t="str">
        <f ca="true">+IF(OFFSET('Water Data'!$F$27,0,10*ROW('Water Data'!F180))="","",OFFSET('Water Data'!$F$27,0,10*ROW('Water Data'!F180)))</f>
        <v/>
      </c>
      <c r="BZ186" s="271" t="str">
        <f ca="true">+IF(OFFSET('Water Data'!$F$28,0,10*ROW('Water Data'!F180))="","",OFFSET('Water Data'!$F$28,0,10*ROW('Water Data'!F180)))</f>
        <v/>
      </c>
      <c r="CA186" s="271" t="str">
        <f ca="true">+IF(OFFSET('Water Data'!$F$29,0,10*ROW('Water Data'!F180))="","",OFFSET('Water Data'!$F$29,0,10*ROW('Water Data'!F180)))</f>
        <v/>
      </c>
      <c r="CB186" s="271" t="str">
        <f ca="true">+IF(OFFSET('Water Data'!$G$27,0,10*ROW('Water Data'!G180))="","",OFFSET('Water Data'!$G$27,0,10*ROW('Water Data'!G180)))</f>
        <v/>
      </c>
      <c r="CC186" s="271" t="str">
        <f ca="true">+IF(OFFSET('Water Data'!$G$28,0,10*ROW('Water Data'!G180))="","",OFFSET('Water Data'!$G$28,0,10*ROW('Water Data'!G180)))</f>
        <v/>
      </c>
      <c r="CD186" s="271" t="str">
        <f ca="true">+IF(OFFSET('Water Data'!$G$29,0,10*ROW('Water Data'!G180))="","",OFFSET('Water Data'!$G$29,0,10*ROW('Water Data'!G180)))</f>
        <v/>
      </c>
      <c r="CE186" s="271" t="str">
        <f ca="true">+IF(OFFSET('Water Data'!$H$27,0,10*ROW('Water Data'!H180))="","",OFFSET('Water Data'!$H$27,0,10*ROW('Water Data'!H180)))</f>
        <v/>
      </c>
      <c r="CF186" s="271" t="str">
        <f ca="true">+IF(OFFSET('Water Data'!$H$28,0,10*ROW('Water Data'!H180))="","",OFFSET('Water Data'!$H$28,0,10*ROW('Water Data'!H180)))</f>
        <v/>
      </c>
      <c r="CG186" s="271" t="str">
        <f ca="true">+IF(OFFSET('Water Data'!$H$29,0,10*ROW('Water Data'!H180))="","",OFFSET('Water Data'!$H$29,0,10*ROW('Water Data'!H180)))</f>
        <v/>
      </c>
      <c r="CH186" s="271" t="str">
        <f ca="true">+IF(OFFSET('Water Data'!$I$27,0,10*ROW('Water Data'!I180))="","",OFFSET('Water Data'!$I$27,0,10*ROW('Water Data'!I180)))</f>
        <v/>
      </c>
      <c r="CI186" s="271" t="str">
        <f ca="true">+IF(OFFSET('Water Data'!$I$28,0,10*ROW('Water Data'!I180))="","",OFFSET('Water Data'!$I$28,0,10*ROW('Water Data'!I180)))</f>
        <v/>
      </c>
      <c r="CJ186" s="271" t="str">
        <f ca="true">+IF(OFFSET('Water Data'!$I$29,0,10*ROW('Water Data'!I180))="","",OFFSET('Water Data'!$I$29,0,10*ROW('Water Data'!I180)))</f>
        <v/>
      </c>
      <c r="CK186" s="271" t="str">
        <f ca="true">+IF(OFFSET('Sanitation Data'!$D$28,0,10*ROW('Sanitation Data'!D180))="","",OFFSET('Sanitation Data'!$D$28,0,10*ROW('Sanitation Data'!D180)))</f>
        <v/>
      </c>
      <c r="CL186" s="271" t="str">
        <f ca="true">+IF(OFFSET('Sanitation Data'!$D$29,0,10*ROW('Sanitation Data'!D180))="","",OFFSET('Sanitation Data'!$D$29,0,10*ROW('Sanitation Data'!D180)))</f>
        <v/>
      </c>
      <c r="CM186" s="271" t="str">
        <f ca="true">+IF(OFFSET('Sanitation Data'!$D$30,0,10*ROW('Sanitation Data'!D180))="","",OFFSET('Sanitation Data'!$D$30,0,10*ROW('Sanitation Data'!D180)))</f>
        <v/>
      </c>
      <c r="CN186" s="271" t="str">
        <f ca="true">+IF(OFFSET('Sanitation Data'!$D$31,0,10*ROW('Sanitation Data'!D180))="","",OFFSET('Sanitation Data'!$D$31,0,10*ROW('Sanitation Data'!D180)))</f>
        <v/>
      </c>
      <c r="CO186" s="271" t="str">
        <f ca="true">+IF(OFFSET('Sanitation Data'!$D$32,0,10*ROW('Sanitation Data'!D180))="","",OFFSET('Sanitation Data'!$D$32,0,10*ROW('Sanitation Data'!D180)))</f>
        <v/>
      </c>
      <c r="CP186" s="271" t="str">
        <f ca="true">+IF(OFFSET('Sanitation Data'!$E$28,0,10*ROW('Sanitation Data'!E180))="","",OFFSET('Sanitation Data'!$E$28,0,10*ROW('Sanitation Data'!E180)))</f>
        <v/>
      </c>
      <c r="CQ186" s="271" t="str">
        <f ca="true">+IF(OFFSET('Sanitation Data'!$E$29,0,10*ROW('Sanitation Data'!E180))="","",OFFSET('Sanitation Data'!$E$29,0,10*ROW('Sanitation Data'!E180)))</f>
        <v/>
      </c>
      <c r="CR186" s="271" t="str">
        <f ca="true">+IF(OFFSET('Sanitation Data'!$E$30,0,10*ROW('Sanitation Data'!E180))="","",OFFSET('Sanitation Data'!$E$30,0,10*ROW('Sanitation Data'!E180)))</f>
        <v/>
      </c>
      <c r="CS186" s="271" t="str">
        <f ca="true">+IF(OFFSET('Sanitation Data'!$E$31,0,10*ROW('Sanitation Data'!E180))="","",OFFSET('Sanitation Data'!$E$31,0,10*ROW('Sanitation Data'!E180)))</f>
        <v/>
      </c>
      <c r="CT186" s="271" t="str">
        <f ca="true">+IF(OFFSET('Sanitation Data'!$E$32,0,10*ROW('Sanitation Data'!E180))="","",OFFSET('Sanitation Data'!$E$32,0,10*ROW('Sanitation Data'!E180)))</f>
        <v/>
      </c>
      <c r="CU186" s="271" t="str">
        <f ca="true">+IF(OFFSET('Sanitation Data'!$F$28,0,10*ROW('Sanitation Data'!F180))="","",OFFSET('Sanitation Data'!$F$28,0,10*ROW('Sanitation Data'!F180)))</f>
        <v/>
      </c>
      <c r="CV186" s="271" t="str">
        <f ca="true">+IF(OFFSET('Sanitation Data'!$F$29,0,10*ROW('Sanitation Data'!F180))="","",OFFSET('Sanitation Data'!$F$29,0,10*ROW('Sanitation Data'!F180)))</f>
        <v/>
      </c>
      <c r="CW186" s="271" t="str">
        <f ca="true">+IF(OFFSET('Sanitation Data'!$F$30,0,10*ROW('Sanitation Data'!F180))="","",OFFSET('Sanitation Data'!$F$30,0,10*ROW('Sanitation Data'!F180)))</f>
        <v/>
      </c>
      <c r="CX186" s="271" t="str">
        <f ca="true">+IF(OFFSET('Sanitation Data'!$F$31,0,10*ROW('Sanitation Data'!F180))="","",OFFSET('Sanitation Data'!$F$31,0,10*ROW('Sanitation Data'!F180)))</f>
        <v/>
      </c>
      <c r="CY186" s="271" t="str">
        <f ca="true">+IF(OFFSET('Sanitation Data'!$F$32,0,10*ROW('Sanitation Data'!F180))="","",OFFSET('Sanitation Data'!$F$32,0,10*ROW('Sanitation Data'!F180)))</f>
        <v/>
      </c>
      <c r="CZ186" s="271" t="str">
        <f ca="true">+IF(OFFSET('Sanitation Data'!$G$28,0,10*ROW('Sanitation Data'!G180))="","",OFFSET('Sanitation Data'!$G$28,0,10*ROW('Sanitation Data'!G180)))</f>
        <v/>
      </c>
      <c r="DA186" s="271" t="str">
        <f ca="true">+IF(OFFSET('Sanitation Data'!$G$29,0,10*ROW('Sanitation Data'!G180))="","",OFFSET('Sanitation Data'!$G$29,0,10*ROW('Sanitation Data'!G180)))</f>
        <v/>
      </c>
      <c r="DB186" s="271" t="str">
        <f ca="true">+IF(OFFSET('Sanitation Data'!$G$30,0,10*ROW('Sanitation Data'!G180))="","",OFFSET('Sanitation Data'!$G$30,0,10*ROW('Sanitation Data'!G180)))</f>
        <v/>
      </c>
      <c r="DC186" s="271" t="str">
        <f ca="true">+IF(OFFSET('Sanitation Data'!$G$31,0,10*ROW('Sanitation Data'!G180))="","",OFFSET('Sanitation Data'!$G$31,0,10*ROW('Sanitation Data'!G180)))</f>
        <v/>
      </c>
      <c r="DD186" s="271" t="str">
        <f ca="true">+IF(OFFSET('Sanitation Data'!$G$32,0,10*ROW('Sanitation Data'!G180))="","",OFFSET('Sanitation Data'!$G$32,0,10*ROW('Sanitation Data'!G180)))</f>
        <v/>
      </c>
      <c r="DE186" s="271" t="str">
        <f ca="true">+IF(OFFSET('Sanitation Data'!$H$28,0,10*ROW('Sanitation Data'!H180))="","",OFFSET('Sanitation Data'!$H$28,0,10*ROW('Sanitation Data'!H180)))</f>
        <v/>
      </c>
      <c r="DF186" s="271" t="str">
        <f ca="true">+IF(OFFSET('Sanitation Data'!$H$29,0,10*ROW('Sanitation Data'!H180))="","",OFFSET('Sanitation Data'!$H$29,0,10*ROW('Sanitation Data'!H180)))</f>
        <v/>
      </c>
      <c r="DG186" s="271" t="str">
        <f ca="true">+IF(OFFSET('Sanitation Data'!$H$30,0,10*ROW('Sanitation Data'!H180))="","",OFFSET('Sanitation Data'!$H$30,0,10*ROW('Sanitation Data'!H180)))</f>
        <v/>
      </c>
      <c r="DH186" s="271" t="str">
        <f ca="true">+IF(OFFSET('Sanitation Data'!$H$31,0,10*ROW('Sanitation Data'!H180))="","",OFFSET('Sanitation Data'!$H$31,0,10*ROW('Sanitation Data'!H180)))</f>
        <v/>
      </c>
      <c r="DI186" s="271" t="str">
        <f ca="true">+IF(OFFSET('Sanitation Data'!$H$32,0,10*ROW('Sanitation Data'!H180))="","",OFFSET('Sanitation Data'!$H$32,0,10*ROW('Sanitation Data'!H180)))</f>
        <v/>
      </c>
      <c r="DJ186" s="271" t="str">
        <f ca="true">+IF(OFFSET('Sanitation Data'!$I$28,0,10*ROW('Sanitation Data'!I180))="","",OFFSET('Sanitation Data'!$I$28,0,10*ROW('Sanitation Data'!I180)))</f>
        <v/>
      </c>
      <c r="DK186" s="271" t="str">
        <f ca="true">+IF(OFFSET('Sanitation Data'!$I$29,0,10*ROW('Sanitation Data'!I180))="","",OFFSET('Sanitation Data'!$I$29,0,10*ROW('Sanitation Data'!I180)))</f>
        <v/>
      </c>
      <c r="DL186" s="271" t="str">
        <f ca="true">+IF(OFFSET('Sanitation Data'!$I$30,0,10*ROW('Sanitation Data'!I180))="","",OFFSET('Sanitation Data'!$I$30,0,10*ROW('Sanitation Data'!I180)))</f>
        <v/>
      </c>
      <c r="DM186" s="271" t="str">
        <f ca="true">+IF(OFFSET('Sanitation Data'!$I$31,0,10*ROW('Sanitation Data'!I180))="","",OFFSET('Sanitation Data'!$I$31,0,10*ROW('Sanitation Data'!I180)))</f>
        <v/>
      </c>
      <c r="DN186" s="271" t="str">
        <f ca="true">+IF(OFFSET('Sanitation Data'!$I$32,0,10*ROW('Sanitation Data'!I180))="","",OFFSET('Sanitation Data'!$I$32,0,10*ROW('Sanitation Data'!I180)))</f>
        <v/>
      </c>
      <c r="DO186" s="271" t="str">
        <f ca="true">+IF(OFFSET('Hygiene Data'!$D$11,0,10*ROW('Hygiene Data'!D180))="","",OFFSET('Hygiene Data'!$D$11,0,10*ROW('Hygiene Data'!D180)))</f>
        <v/>
      </c>
      <c r="DP186" s="271" t="str">
        <f ca="true">+IF(OFFSET('Hygiene Data'!$D$12,0,10*ROW('Hygiene Data'!D180))="","",OFFSET('Hygiene Data'!$D$12,0,10*ROW('Hygiene Data'!D180)))</f>
        <v/>
      </c>
      <c r="DQ186" s="271" t="str">
        <f ca="true">+IF(OFFSET('Hygiene Data'!$D$13,0,10*ROW('Hygiene Data'!D180))="","",OFFSET('Hygiene Data'!$D$13,0,10*ROW('Hygiene Data'!D180)))</f>
        <v/>
      </c>
      <c r="DR186" s="271" t="str">
        <f ca="true">+IF(OFFSET('Hygiene Data'!$E$11,0,10*ROW('Hygiene Data'!E180))="","",OFFSET('Hygiene Data'!$E$11,0,10*ROW('Hygiene Data'!E180)))</f>
        <v/>
      </c>
      <c r="DS186" s="271" t="str">
        <f ca="true">+IF(OFFSET('Hygiene Data'!$E$12,0,10*ROW('Hygiene Data'!E180))="","",OFFSET('Hygiene Data'!$E$12,0,10*ROW('Hygiene Data'!E180)))</f>
        <v/>
      </c>
      <c r="DT186" s="271" t="str">
        <f ca="true">+IF(OFFSET('Hygiene Data'!$E$13,0,10*ROW('Hygiene Data'!E180))="","",OFFSET('Hygiene Data'!$E$13,0,10*ROW('Hygiene Data'!E180)))</f>
        <v/>
      </c>
      <c r="DU186" s="271" t="str">
        <f ca="true">+IF(OFFSET('Hygiene Data'!$F$11,0,10*ROW('Hygiene Data'!F180))="","",OFFSET('Hygiene Data'!$F$11,0,10*ROW('Hygiene Data'!F180)))</f>
        <v/>
      </c>
      <c r="DV186" s="271" t="str">
        <f ca="true">+IF(OFFSET('Hygiene Data'!$F$12,0,10*ROW('Hygiene Data'!F180))="","",OFFSET('Hygiene Data'!$F$12,0,10*ROW('Hygiene Data'!F180)))</f>
        <v/>
      </c>
      <c r="DW186" s="271" t="str">
        <f ca="true">+IF(OFFSET('Hygiene Data'!$F$13,0,10*ROW('Hygiene Data'!F180))="","",OFFSET('Hygiene Data'!$F$13,0,10*ROW('Hygiene Data'!F180)))</f>
        <v/>
      </c>
      <c r="DX186" s="271" t="str">
        <f ca="true">+IF(OFFSET('Hygiene Data'!$G$11,0,10*ROW('Hygiene Data'!G180))="","",OFFSET('Hygiene Data'!$G$11,0,10*ROW('Hygiene Data'!G180)))</f>
        <v/>
      </c>
      <c r="DY186" s="271" t="str">
        <f ca="true">+IF(OFFSET('Hygiene Data'!$G$12,0,10*ROW('Hygiene Data'!G180))="","",OFFSET('Hygiene Data'!$G$12,0,10*ROW('Hygiene Data'!G180)))</f>
        <v/>
      </c>
      <c r="DZ186" s="271" t="str">
        <f ca="true">+IF(OFFSET('Hygiene Data'!$G$13,0,10*ROW('Hygiene Data'!G180))="","",OFFSET('Hygiene Data'!$G$13,0,10*ROW('Hygiene Data'!G180)))</f>
        <v/>
      </c>
      <c r="EA186" s="271" t="str">
        <f ca="true">+IF(OFFSET('Hygiene Data'!$H$11,0,10*ROW('Hygiene Data'!H180))="","",OFFSET('Hygiene Data'!$H$11,0,10*ROW('Hygiene Data'!H180)))</f>
        <v/>
      </c>
      <c r="EB186" s="271" t="str">
        <f ca="true">+IF(OFFSET('Hygiene Data'!$H$12,0,10*ROW('Hygiene Data'!H180))="","",OFFSET('Hygiene Data'!$H$12,0,10*ROW('Hygiene Data'!H180)))</f>
        <v/>
      </c>
      <c r="EC186" s="271" t="str">
        <f ca="true">+IF(OFFSET('Hygiene Data'!$H$13,0,10*ROW('Hygiene Data'!H180))="","",OFFSET('Hygiene Data'!$H$13,0,10*ROW('Hygiene Data'!H180)))</f>
        <v/>
      </c>
      <c r="ED186" s="271" t="str">
        <f ca="true">+IF(OFFSET('Hygiene Data'!$I$11,0,10*ROW('Hygiene Data'!I180))="","",OFFSET('Hygiene Data'!$I$11,0,10*ROW('Hygiene Data'!I180)))</f>
        <v/>
      </c>
      <c r="EE186" s="271" t="str">
        <f ca="true">+IF(OFFSET('Hygiene Data'!$I$12,0,10*ROW('Hygiene Data'!I180))="","",OFFSET('Hygiene Data'!$I$12,0,10*ROW('Hygiene Data'!I180)))</f>
        <v/>
      </c>
      <c r="EF186" s="271" t="str">
        <f ca="true">+IF(OFFSET('Hygiene Data'!$I$13,0,10*ROW('Hygiene Data'!I180))="","",OFFSET('Hygiene Data'!$I$13,0,10*ROW('Hygiene Data'!I180)))</f>
        <v/>
      </c>
    </row>
    <row xmlns:x14ac="http://schemas.microsoft.com/office/spreadsheetml/2009/9/ac" r="187" x14ac:dyDescent="0.2">
      <c r="A187" s="35" t="str">
        <f ca="true">+IF(OFFSET('Water Data'!$B$2,0,10*ROW('Water Data'!E181))="","",OFFSET('Water Data'!$B$2,0,10*ROW('Water Data'!E181)))</f>
        <v/>
      </c>
      <c r="B187" s="35" t="str">
        <f ca="true">+IF(OFFSET('Water Data'!$C$2,0,10*ROW('Water Data'!F181))="","",OFFSET('Water Data'!$C$2,0,10*ROW('Water Data'!F181)))</f>
        <v/>
      </c>
      <c r="C187" s="327" t="str">
        <f t="shared" ca="true" si="2"/>
        <v/>
      </c>
      <c r="D187" s="91"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1"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1"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1"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1"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1"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1"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1"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1"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1"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1"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1"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1"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1"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1"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1"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1"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1"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2"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2"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2"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2"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2"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2"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2"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2"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2"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2"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2"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2"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2"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2"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2"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2"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2"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2"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2"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2"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2"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2"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2"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2"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2"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2"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2"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2"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2"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2"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3"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3"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3"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3"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3"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3"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3"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3"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3"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3"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3"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3"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3"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3"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3"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3"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3"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3"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1"/>
      <c r="BS187" s="271" t="str">
        <f ca="true">+IF(OFFSET('Water Data'!$D$27,0,10*ROW('Water Data'!D181))="","",OFFSET('Water Data'!$D$27,0,10*ROW('Water Data'!D181)))</f>
        <v/>
      </c>
      <c r="BT187" s="271" t="str">
        <f ca="true">+IF(OFFSET('Water Data'!$D$28,0,10*ROW('Water Data'!D181))="","",OFFSET('Water Data'!$D$28,0,10*ROW('Water Data'!D181)))</f>
        <v/>
      </c>
      <c r="BU187" s="271" t="str">
        <f ca="true">+IF(OFFSET('Water Data'!$D$29,0,10*ROW('Water Data'!D181))="","",OFFSET('Water Data'!$D$29,0,10*ROW('Water Data'!D181)))</f>
        <v/>
      </c>
      <c r="BV187" s="271" t="str">
        <f ca="true">+IF(OFFSET('Water Data'!$E$27,0,10*ROW('Water Data'!E181))="","",OFFSET('Water Data'!$E$27,0,10*ROW('Water Data'!E181)))</f>
        <v/>
      </c>
      <c r="BW187" s="271" t="str">
        <f ca="true">+IF(OFFSET('Water Data'!$E$28,0,10*ROW('Water Data'!E181))="","",OFFSET('Water Data'!$E$28,0,10*ROW('Water Data'!E181)))</f>
        <v/>
      </c>
      <c r="BX187" s="271" t="str">
        <f ca="true">+IF(OFFSET('Water Data'!$E$29,0,10*ROW('Water Data'!E181))="","",OFFSET('Water Data'!$E$29,0,10*ROW('Water Data'!E181)))</f>
        <v/>
      </c>
      <c r="BY187" s="271" t="str">
        <f ca="true">+IF(OFFSET('Water Data'!$F$27,0,10*ROW('Water Data'!F181))="","",OFFSET('Water Data'!$F$27,0,10*ROW('Water Data'!F181)))</f>
        <v/>
      </c>
      <c r="BZ187" s="271" t="str">
        <f ca="true">+IF(OFFSET('Water Data'!$F$28,0,10*ROW('Water Data'!F181))="","",OFFSET('Water Data'!$F$28,0,10*ROW('Water Data'!F181)))</f>
        <v/>
      </c>
      <c r="CA187" s="271" t="str">
        <f ca="true">+IF(OFFSET('Water Data'!$F$29,0,10*ROW('Water Data'!F181))="","",OFFSET('Water Data'!$F$29,0,10*ROW('Water Data'!F181)))</f>
        <v/>
      </c>
      <c r="CB187" s="271" t="str">
        <f ca="true">+IF(OFFSET('Water Data'!$G$27,0,10*ROW('Water Data'!G181))="","",OFFSET('Water Data'!$G$27,0,10*ROW('Water Data'!G181)))</f>
        <v/>
      </c>
      <c r="CC187" s="271" t="str">
        <f ca="true">+IF(OFFSET('Water Data'!$G$28,0,10*ROW('Water Data'!G181))="","",OFFSET('Water Data'!$G$28,0,10*ROW('Water Data'!G181)))</f>
        <v/>
      </c>
      <c r="CD187" s="271" t="str">
        <f ca="true">+IF(OFFSET('Water Data'!$G$29,0,10*ROW('Water Data'!G181))="","",OFFSET('Water Data'!$G$29,0,10*ROW('Water Data'!G181)))</f>
        <v/>
      </c>
      <c r="CE187" s="271" t="str">
        <f ca="true">+IF(OFFSET('Water Data'!$H$27,0,10*ROW('Water Data'!H181))="","",OFFSET('Water Data'!$H$27,0,10*ROW('Water Data'!H181)))</f>
        <v/>
      </c>
      <c r="CF187" s="271" t="str">
        <f ca="true">+IF(OFFSET('Water Data'!$H$28,0,10*ROW('Water Data'!H181))="","",OFFSET('Water Data'!$H$28,0,10*ROW('Water Data'!H181)))</f>
        <v/>
      </c>
      <c r="CG187" s="271" t="str">
        <f ca="true">+IF(OFFSET('Water Data'!$H$29,0,10*ROW('Water Data'!H181))="","",OFFSET('Water Data'!$H$29,0,10*ROW('Water Data'!H181)))</f>
        <v/>
      </c>
      <c r="CH187" s="271" t="str">
        <f ca="true">+IF(OFFSET('Water Data'!$I$27,0,10*ROW('Water Data'!I181))="","",OFFSET('Water Data'!$I$27,0,10*ROW('Water Data'!I181)))</f>
        <v/>
      </c>
      <c r="CI187" s="271" t="str">
        <f ca="true">+IF(OFFSET('Water Data'!$I$28,0,10*ROW('Water Data'!I181))="","",OFFSET('Water Data'!$I$28,0,10*ROW('Water Data'!I181)))</f>
        <v/>
      </c>
      <c r="CJ187" s="271" t="str">
        <f ca="true">+IF(OFFSET('Water Data'!$I$29,0,10*ROW('Water Data'!I181))="","",OFFSET('Water Data'!$I$29,0,10*ROW('Water Data'!I181)))</f>
        <v/>
      </c>
      <c r="CK187" s="271" t="str">
        <f ca="true">+IF(OFFSET('Sanitation Data'!$D$28,0,10*ROW('Sanitation Data'!D181))="","",OFFSET('Sanitation Data'!$D$28,0,10*ROW('Sanitation Data'!D181)))</f>
        <v/>
      </c>
      <c r="CL187" s="271" t="str">
        <f ca="true">+IF(OFFSET('Sanitation Data'!$D$29,0,10*ROW('Sanitation Data'!D181))="","",OFFSET('Sanitation Data'!$D$29,0,10*ROW('Sanitation Data'!D181)))</f>
        <v/>
      </c>
      <c r="CM187" s="271" t="str">
        <f ca="true">+IF(OFFSET('Sanitation Data'!$D$30,0,10*ROW('Sanitation Data'!D181))="","",OFFSET('Sanitation Data'!$D$30,0,10*ROW('Sanitation Data'!D181)))</f>
        <v/>
      </c>
      <c r="CN187" s="271" t="str">
        <f ca="true">+IF(OFFSET('Sanitation Data'!$D$31,0,10*ROW('Sanitation Data'!D181))="","",OFFSET('Sanitation Data'!$D$31,0,10*ROW('Sanitation Data'!D181)))</f>
        <v/>
      </c>
      <c r="CO187" s="271" t="str">
        <f ca="true">+IF(OFFSET('Sanitation Data'!$D$32,0,10*ROW('Sanitation Data'!D181))="","",OFFSET('Sanitation Data'!$D$32,0,10*ROW('Sanitation Data'!D181)))</f>
        <v/>
      </c>
      <c r="CP187" s="271" t="str">
        <f ca="true">+IF(OFFSET('Sanitation Data'!$E$28,0,10*ROW('Sanitation Data'!E181))="","",OFFSET('Sanitation Data'!$E$28,0,10*ROW('Sanitation Data'!E181)))</f>
        <v/>
      </c>
      <c r="CQ187" s="271" t="str">
        <f ca="true">+IF(OFFSET('Sanitation Data'!$E$29,0,10*ROW('Sanitation Data'!E181))="","",OFFSET('Sanitation Data'!$E$29,0,10*ROW('Sanitation Data'!E181)))</f>
        <v/>
      </c>
      <c r="CR187" s="271" t="str">
        <f ca="true">+IF(OFFSET('Sanitation Data'!$E$30,0,10*ROW('Sanitation Data'!E181))="","",OFFSET('Sanitation Data'!$E$30,0,10*ROW('Sanitation Data'!E181)))</f>
        <v/>
      </c>
      <c r="CS187" s="271" t="str">
        <f ca="true">+IF(OFFSET('Sanitation Data'!$E$31,0,10*ROW('Sanitation Data'!E181))="","",OFFSET('Sanitation Data'!$E$31,0,10*ROW('Sanitation Data'!E181)))</f>
        <v/>
      </c>
      <c r="CT187" s="271" t="str">
        <f ca="true">+IF(OFFSET('Sanitation Data'!$E$32,0,10*ROW('Sanitation Data'!E181))="","",OFFSET('Sanitation Data'!$E$32,0,10*ROW('Sanitation Data'!E181)))</f>
        <v/>
      </c>
      <c r="CU187" s="271" t="str">
        <f ca="true">+IF(OFFSET('Sanitation Data'!$F$28,0,10*ROW('Sanitation Data'!F181))="","",OFFSET('Sanitation Data'!$F$28,0,10*ROW('Sanitation Data'!F181)))</f>
        <v/>
      </c>
      <c r="CV187" s="271" t="str">
        <f ca="true">+IF(OFFSET('Sanitation Data'!$F$29,0,10*ROW('Sanitation Data'!F181))="","",OFFSET('Sanitation Data'!$F$29,0,10*ROW('Sanitation Data'!F181)))</f>
        <v/>
      </c>
      <c r="CW187" s="271" t="str">
        <f ca="true">+IF(OFFSET('Sanitation Data'!$F$30,0,10*ROW('Sanitation Data'!F181))="","",OFFSET('Sanitation Data'!$F$30,0,10*ROW('Sanitation Data'!F181)))</f>
        <v/>
      </c>
      <c r="CX187" s="271" t="str">
        <f ca="true">+IF(OFFSET('Sanitation Data'!$F$31,0,10*ROW('Sanitation Data'!F181))="","",OFFSET('Sanitation Data'!$F$31,0,10*ROW('Sanitation Data'!F181)))</f>
        <v/>
      </c>
      <c r="CY187" s="271" t="str">
        <f ca="true">+IF(OFFSET('Sanitation Data'!$F$32,0,10*ROW('Sanitation Data'!F181))="","",OFFSET('Sanitation Data'!$F$32,0,10*ROW('Sanitation Data'!F181)))</f>
        <v/>
      </c>
      <c r="CZ187" s="271" t="str">
        <f ca="true">+IF(OFFSET('Sanitation Data'!$G$28,0,10*ROW('Sanitation Data'!G181))="","",OFFSET('Sanitation Data'!$G$28,0,10*ROW('Sanitation Data'!G181)))</f>
        <v/>
      </c>
      <c r="DA187" s="271" t="str">
        <f ca="true">+IF(OFFSET('Sanitation Data'!$G$29,0,10*ROW('Sanitation Data'!G181))="","",OFFSET('Sanitation Data'!$G$29,0,10*ROW('Sanitation Data'!G181)))</f>
        <v/>
      </c>
      <c r="DB187" s="271" t="str">
        <f ca="true">+IF(OFFSET('Sanitation Data'!$G$30,0,10*ROW('Sanitation Data'!G181))="","",OFFSET('Sanitation Data'!$G$30,0,10*ROW('Sanitation Data'!G181)))</f>
        <v/>
      </c>
      <c r="DC187" s="271" t="str">
        <f ca="true">+IF(OFFSET('Sanitation Data'!$G$31,0,10*ROW('Sanitation Data'!G181))="","",OFFSET('Sanitation Data'!$G$31,0,10*ROW('Sanitation Data'!G181)))</f>
        <v/>
      </c>
      <c r="DD187" s="271" t="str">
        <f ca="true">+IF(OFFSET('Sanitation Data'!$G$32,0,10*ROW('Sanitation Data'!G181))="","",OFFSET('Sanitation Data'!$G$32,0,10*ROW('Sanitation Data'!G181)))</f>
        <v/>
      </c>
      <c r="DE187" s="271" t="str">
        <f ca="true">+IF(OFFSET('Sanitation Data'!$H$28,0,10*ROW('Sanitation Data'!H181))="","",OFFSET('Sanitation Data'!$H$28,0,10*ROW('Sanitation Data'!H181)))</f>
        <v/>
      </c>
      <c r="DF187" s="271" t="str">
        <f ca="true">+IF(OFFSET('Sanitation Data'!$H$29,0,10*ROW('Sanitation Data'!H181))="","",OFFSET('Sanitation Data'!$H$29,0,10*ROW('Sanitation Data'!H181)))</f>
        <v/>
      </c>
      <c r="DG187" s="271" t="str">
        <f ca="true">+IF(OFFSET('Sanitation Data'!$H$30,0,10*ROW('Sanitation Data'!H181))="","",OFFSET('Sanitation Data'!$H$30,0,10*ROW('Sanitation Data'!H181)))</f>
        <v/>
      </c>
      <c r="DH187" s="271" t="str">
        <f ca="true">+IF(OFFSET('Sanitation Data'!$H$31,0,10*ROW('Sanitation Data'!H181))="","",OFFSET('Sanitation Data'!$H$31,0,10*ROW('Sanitation Data'!H181)))</f>
        <v/>
      </c>
      <c r="DI187" s="271" t="str">
        <f ca="true">+IF(OFFSET('Sanitation Data'!$H$32,0,10*ROW('Sanitation Data'!H181))="","",OFFSET('Sanitation Data'!$H$32,0,10*ROW('Sanitation Data'!H181)))</f>
        <v/>
      </c>
      <c r="DJ187" s="271" t="str">
        <f ca="true">+IF(OFFSET('Sanitation Data'!$I$28,0,10*ROW('Sanitation Data'!I181))="","",OFFSET('Sanitation Data'!$I$28,0,10*ROW('Sanitation Data'!I181)))</f>
        <v/>
      </c>
      <c r="DK187" s="271" t="str">
        <f ca="true">+IF(OFFSET('Sanitation Data'!$I$29,0,10*ROW('Sanitation Data'!I181))="","",OFFSET('Sanitation Data'!$I$29,0,10*ROW('Sanitation Data'!I181)))</f>
        <v/>
      </c>
      <c r="DL187" s="271" t="str">
        <f ca="true">+IF(OFFSET('Sanitation Data'!$I$30,0,10*ROW('Sanitation Data'!I181))="","",OFFSET('Sanitation Data'!$I$30,0,10*ROW('Sanitation Data'!I181)))</f>
        <v/>
      </c>
      <c r="DM187" s="271" t="str">
        <f ca="true">+IF(OFFSET('Sanitation Data'!$I$31,0,10*ROW('Sanitation Data'!I181))="","",OFFSET('Sanitation Data'!$I$31,0,10*ROW('Sanitation Data'!I181)))</f>
        <v/>
      </c>
      <c r="DN187" s="271" t="str">
        <f ca="true">+IF(OFFSET('Sanitation Data'!$I$32,0,10*ROW('Sanitation Data'!I181))="","",OFFSET('Sanitation Data'!$I$32,0,10*ROW('Sanitation Data'!I181)))</f>
        <v/>
      </c>
      <c r="DO187" s="271" t="str">
        <f ca="true">+IF(OFFSET('Hygiene Data'!$D$11,0,10*ROW('Hygiene Data'!D181))="","",OFFSET('Hygiene Data'!$D$11,0,10*ROW('Hygiene Data'!D181)))</f>
        <v/>
      </c>
      <c r="DP187" s="271" t="str">
        <f ca="true">+IF(OFFSET('Hygiene Data'!$D$12,0,10*ROW('Hygiene Data'!D181))="","",OFFSET('Hygiene Data'!$D$12,0,10*ROW('Hygiene Data'!D181)))</f>
        <v/>
      </c>
      <c r="DQ187" s="271" t="str">
        <f ca="true">+IF(OFFSET('Hygiene Data'!$D$13,0,10*ROW('Hygiene Data'!D181))="","",OFFSET('Hygiene Data'!$D$13,0,10*ROW('Hygiene Data'!D181)))</f>
        <v/>
      </c>
      <c r="DR187" s="271" t="str">
        <f ca="true">+IF(OFFSET('Hygiene Data'!$E$11,0,10*ROW('Hygiene Data'!E181))="","",OFFSET('Hygiene Data'!$E$11,0,10*ROW('Hygiene Data'!E181)))</f>
        <v/>
      </c>
      <c r="DS187" s="271" t="str">
        <f ca="true">+IF(OFFSET('Hygiene Data'!$E$12,0,10*ROW('Hygiene Data'!E181))="","",OFFSET('Hygiene Data'!$E$12,0,10*ROW('Hygiene Data'!E181)))</f>
        <v/>
      </c>
      <c r="DT187" s="271" t="str">
        <f ca="true">+IF(OFFSET('Hygiene Data'!$E$13,0,10*ROW('Hygiene Data'!E181))="","",OFFSET('Hygiene Data'!$E$13,0,10*ROW('Hygiene Data'!E181)))</f>
        <v/>
      </c>
      <c r="DU187" s="271" t="str">
        <f ca="true">+IF(OFFSET('Hygiene Data'!$F$11,0,10*ROW('Hygiene Data'!F181))="","",OFFSET('Hygiene Data'!$F$11,0,10*ROW('Hygiene Data'!F181)))</f>
        <v/>
      </c>
      <c r="DV187" s="271" t="str">
        <f ca="true">+IF(OFFSET('Hygiene Data'!$F$12,0,10*ROW('Hygiene Data'!F181))="","",OFFSET('Hygiene Data'!$F$12,0,10*ROW('Hygiene Data'!F181)))</f>
        <v/>
      </c>
      <c r="DW187" s="271" t="str">
        <f ca="true">+IF(OFFSET('Hygiene Data'!$F$13,0,10*ROW('Hygiene Data'!F181))="","",OFFSET('Hygiene Data'!$F$13,0,10*ROW('Hygiene Data'!F181)))</f>
        <v/>
      </c>
      <c r="DX187" s="271" t="str">
        <f ca="true">+IF(OFFSET('Hygiene Data'!$G$11,0,10*ROW('Hygiene Data'!G181))="","",OFFSET('Hygiene Data'!$G$11,0,10*ROW('Hygiene Data'!G181)))</f>
        <v/>
      </c>
      <c r="DY187" s="271" t="str">
        <f ca="true">+IF(OFFSET('Hygiene Data'!$G$12,0,10*ROW('Hygiene Data'!G181))="","",OFFSET('Hygiene Data'!$G$12,0,10*ROW('Hygiene Data'!G181)))</f>
        <v/>
      </c>
      <c r="DZ187" s="271" t="str">
        <f ca="true">+IF(OFFSET('Hygiene Data'!$G$13,0,10*ROW('Hygiene Data'!G181))="","",OFFSET('Hygiene Data'!$G$13,0,10*ROW('Hygiene Data'!G181)))</f>
        <v/>
      </c>
      <c r="EA187" s="271" t="str">
        <f ca="true">+IF(OFFSET('Hygiene Data'!$H$11,0,10*ROW('Hygiene Data'!H181))="","",OFFSET('Hygiene Data'!$H$11,0,10*ROW('Hygiene Data'!H181)))</f>
        <v/>
      </c>
      <c r="EB187" s="271" t="str">
        <f ca="true">+IF(OFFSET('Hygiene Data'!$H$12,0,10*ROW('Hygiene Data'!H181))="","",OFFSET('Hygiene Data'!$H$12,0,10*ROW('Hygiene Data'!H181)))</f>
        <v/>
      </c>
      <c r="EC187" s="271" t="str">
        <f ca="true">+IF(OFFSET('Hygiene Data'!$H$13,0,10*ROW('Hygiene Data'!H181))="","",OFFSET('Hygiene Data'!$H$13,0,10*ROW('Hygiene Data'!H181)))</f>
        <v/>
      </c>
      <c r="ED187" s="271" t="str">
        <f ca="true">+IF(OFFSET('Hygiene Data'!$I$11,0,10*ROW('Hygiene Data'!I181))="","",OFFSET('Hygiene Data'!$I$11,0,10*ROW('Hygiene Data'!I181)))</f>
        <v/>
      </c>
      <c r="EE187" s="271" t="str">
        <f ca="true">+IF(OFFSET('Hygiene Data'!$I$12,0,10*ROW('Hygiene Data'!I181))="","",OFFSET('Hygiene Data'!$I$12,0,10*ROW('Hygiene Data'!I181)))</f>
        <v/>
      </c>
      <c r="EF187" s="271" t="str">
        <f ca="true">+IF(OFFSET('Hygiene Data'!$I$13,0,10*ROW('Hygiene Data'!I181))="","",OFFSET('Hygiene Data'!$I$13,0,10*ROW('Hygiene Data'!I181)))</f>
        <v/>
      </c>
    </row>
    <row xmlns:x14ac="http://schemas.microsoft.com/office/spreadsheetml/2009/9/ac" r="188" x14ac:dyDescent="0.2">
      <c r="A188" s="35" t="str">
        <f ca="true">+IF(OFFSET('Water Data'!$B$2,0,10*ROW('Water Data'!E182))="","",OFFSET('Water Data'!$B$2,0,10*ROW('Water Data'!E182)))</f>
        <v/>
      </c>
      <c r="B188" s="35" t="str">
        <f ca="true">+IF(OFFSET('Water Data'!$C$2,0,10*ROW('Water Data'!F182))="","",OFFSET('Water Data'!$C$2,0,10*ROW('Water Data'!F182)))</f>
        <v/>
      </c>
      <c r="C188" s="327" t="str">
        <f t="shared" ca="true" si="2"/>
        <v/>
      </c>
      <c r="D188" s="91"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1"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1"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1"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1"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1"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1"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1"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1"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1"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1"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1"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1"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1"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1"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1"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1"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1"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2"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2"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2"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2"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2"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2"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2"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2"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2"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2"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2"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2"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2"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2"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2"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2"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2"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2"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2"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2"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2"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2"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2"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2"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2"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2"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2"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2"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2"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2"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3"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3"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3"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3"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3"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3"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3"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3"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3"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3"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3"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3"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3"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3"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3"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3"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3"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3"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1"/>
      <c r="BS188" s="271" t="str">
        <f ca="true">+IF(OFFSET('Water Data'!$D$27,0,10*ROW('Water Data'!D182))="","",OFFSET('Water Data'!$D$27,0,10*ROW('Water Data'!D182)))</f>
        <v/>
      </c>
      <c r="BT188" s="271" t="str">
        <f ca="true">+IF(OFFSET('Water Data'!$D$28,0,10*ROW('Water Data'!D182))="","",OFFSET('Water Data'!$D$28,0,10*ROW('Water Data'!D182)))</f>
        <v/>
      </c>
      <c r="BU188" s="271" t="str">
        <f ca="true">+IF(OFFSET('Water Data'!$D$29,0,10*ROW('Water Data'!D182))="","",OFFSET('Water Data'!$D$29,0,10*ROW('Water Data'!D182)))</f>
        <v/>
      </c>
      <c r="BV188" s="271" t="str">
        <f ca="true">+IF(OFFSET('Water Data'!$E$27,0,10*ROW('Water Data'!E182))="","",OFFSET('Water Data'!$E$27,0,10*ROW('Water Data'!E182)))</f>
        <v/>
      </c>
      <c r="BW188" s="271" t="str">
        <f ca="true">+IF(OFFSET('Water Data'!$E$28,0,10*ROW('Water Data'!E182))="","",OFFSET('Water Data'!$E$28,0,10*ROW('Water Data'!E182)))</f>
        <v/>
      </c>
      <c r="BX188" s="271" t="str">
        <f ca="true">+IF(OFFSET('Water Data'!$E$29,0,10*ROW('Water Data'!E182))="","",OFFSET('Water Data'!$E$29,0,10*ROW('Water Data'!E182)))</f>
        <v/>
      </c>
      <c r="BY188" s="271" t="str">
        <f ca="true">+IF(OFFSET('Water Data'!$F$27,0,10*ROW('Water Data'!F182))="","",OFFSET('Water Data'!$F$27,0,10*ROW('Water Data'!F182)))</f>
        <v/>
      </c>
      <c r="BZ188" s="271" t="str">
        <f ca="true">+IF(OFFSET('Water Data'!$F$28,0,10*ROW('Water Data'!F182))="","",OFFSET('Water Data'!$F$28,0,10*ROW('Water Data'!F182)))</f>
        <v/>
      </c>
      <c r="CA188" s="271" t="str">
        <f ca="true">+IF(OFFSET('Water Data'!$F$29,0,10*ROW('Water Data'!F182))="","",OFFSET('Water Data'!$F$29,0,10*ROW('Water Data'!F182)))</f>
        <v/>
      </c>
      <c r="CB188" s="271" t="str">
        <f ca="true">+IF(OFFSET('Water Data'!$G$27,0,10*ROW('Water Data'!G182))="","",OFFSET('Water Data'!$G$27,0,10*ROW('Water Data'!G182)))</f>
        <v/>
      </c>
      <c r="CC188" s="271" t="str">
        <f ca="true">+IF(OFFSET('Water Data'!$G$28,0,10*ROW('Water Data'!G182))="","",OFFSET('Water Data'!$G$28,0,10*ROW('Water Data'!G182)))</f>
        <v/>
      </c>
      <c r="CD188" s="271" t="str">
        <f ca="true">+IF(OFFSET('Water Data'!$G$29,0,10*ROW('Water Data'!G182))="","",OFFSET('Water Data'!$G$29,0,10*ROW('Water Data'!G182)))</f>
        <v/>
      </c>
      <c r="CE188" s="271" t="str">
        <f ca="true">+IF(OFFSET('Water Data'!$H$27,0,10*ROW('Water Data'!H182))="","",OFFSET('Water Data'!$H$27,0,10*ROW('Water Data'!H182)))</f>
        <v/>
      </c>
      <c r="CF188" s="271" t="str">
        <f ca="true">+IF(OFFSET('Water Data'!$H$28,0,10*ROW('Water Data'!H182))="","",OFFSET('Water Data'!$H$28,0,10*ROW('Water Data'!H182)))</f>
        <v/>
      </c>
      <c r="CG188" s="271" t="str">
        <f ca="true">+IF(OFFSET('Water Data'!$H$29,0,10*ROW('Water Data'!H182))="","",OFFSET('Water Data'!$H$29,0,10*ROW('Water Data'!H182)))</f>
        <v/>
      </c>
      <c r="CH188" s="271" t="str">
        <f ca="true">+IF(OFFSET('Water Data'!$I$27,0,10*ROW('Water Data'!I182))="","",OFFSET('Water Data'!$I$27,0,10*ROW('Water Data'!I182)))</f>
        <v/>
      </c>
      <c r="CI188" s="271" t="str">
        <f ca="true">+IF(OFFSET('Water Data'!$I$28,0,10*ROW('Water Data'!I182))="","",OFFSET('Water Data'!$I$28,0,10*ROW('Water Data'!I182)))</f>
        <v/>
      </c>
      <c r="CJ188" s="271" t="str">
        <f ca="true">+IF(OFFSET('Water Data'!$I$29,0,10*ROW('Water Data'!I182))="","",OFFSET('Water Data'!$I$29,0,10*ROW('Water Data'!I182)))</f>
        <v/>
      </c>
      <c r="CK188" s="271" t="str">
        <f ca="true">+IF(OFFSET('Sanitation Data'!$D$28,0,10*ROW('Sanitation Data'!D182))="","",OFFSET('Sanitation Data'!$D$28,0,10*ROW('Sanitation Data'!D182)))</f>
        <v/>
      </c>
      <c r="CL188" s="271" t="str">
        <f ca="true">+IF(OFFSET('Sanitation Data'!$D$29,0,10*ROW('Sanitation Data'!D182))="","",OFFSET('Sanitation Data'!$D$29,0,10*ROW('Sanitation Data'!D182)))</f>
        <v/>
      </c>
      <c r="CM188" s="271" t="str">
        <f ca="true">+IF(OFFSET('Sanitation Data'!$D$30,0,10*ROW('Sanitation Data'!D182))="","",OFFSET('Sanitation Data'!$D$30,0,10*ROW('Sanitation Data'!D182)))</f>
        <v/>
      </c>
      <c r="CN188" s="271" t="str">
        <f ca="true">+IF(OFFSET('Sanitation Data'!$D$31,0,10*ROW('Sanitation Data'!D182))="","",OFFSET('Sanitation Data'!$D$31,0,10*ROW('Sanitation Data'!D182)))</f>
        <v/>
      </c>
      <c r="CO188" s="271" t="str">
        <f ca="true">+IF(OFFSET('Sanitation Data'!$D$32,0,10*ROW('Sanitation Data'!D182))="","",OFFSET('Sanitation Data'!$D$32,0,10*ROW('Sanitation Data'!D182)))</f>
        <v/>
      </c>
      <c r="CP188" s="271" t="str">
        <f ca="true">+IF(OFFSET('Sanitation Data'!$E$28,0,10*ROW('Sanitation Data'!E182))="","",OFFSET('Sanitation Data'!$E$28,0,10*ROW('Sanitation Data'!E182)))</f>
        <v/>
      </c>
      <c r="CQ188" s="271" t="str">
        <f ca="true">+IF(OFFSET('Sanitation Data'!$E$29,0,10*ROW('Sanitation Data'!E182))="","",OFFSET('Sanitation Data'!$E$29,0,10*ROW('Sanitation Data'!E182)))</f>
        <v/>
      </c>
      <c r="CR188" s="271" t="str">
        <f ca="true">+IF(OFFSET('Sanitation Data'!$E$30,0,10*ROW('Sanitation Data'!E182))="","",OFFSET('Sanitation Data'!$E$30,0,10*ROW('Sanitation Data'!E182)))</f>
        <v/>
      </c>
      <c r="CS188" s="271" t="str">
        <f ca="true">+IF(OFFSET('Sanitation Data'!$E$31,0,10*ROW('Sanitation Data'!E182))="","",OFFSET('Sanitation Data'!$E$31,0,10*ROW('Sanitation Data'!E182)))</f>
        <v/>
      </c>
      <c r="CT188" s="271" t="str">
        <f ca="true">+IF(OFFSET('Sanitation Data'!$E$32,0,10*ROW('Sanitation Data'!E182))="","",OFFSET('Sanitation Data'!$E$32,0,10*ROW('Sanitation Data'!E182)))</f>
        <v/>
      </c>
      <c r="CU188" s="271" t="str">
        <f ca="true">+IF(OFFSET('Sanitation Data'!$F$28,0,10*ROW('Sanitation Data'!F182))="","",OFFSET('Sanitation Data'!$F$28,0,10*ROW('Sanitation Data'!F182)))</f>
        <v/>
      </c>
      <c r="CV188" s="271" t="str">
        <f ca="true">+IF(OFFSET('Sanitation Data'!$F$29,0,10*ROW('Sanitation Data'!F182))="","",OFFSET('Sanitation Data'!$F$29,0,10*ROW('Sanitation Data'!F182)))</f>
        <v/>
      </c>
      <c r="CW188" s="271" t="str">
        <f ca="true">+IF(OFFSET('Sanitation Data'!$F$30,0,10*ROW('Sanitation Data'!F182))="","",OFFSET('Sanitation Data'!$F$30,0,10*ROW('Sanitation Data'!F182)))</f>
        <v/>
      </c>
      <c r="CX188" s="271" t="str">
        <f ca="true">+IF(OFFSET('Sanitation Data'!$F$31,0,10*ROW('Sanitation Data'!F182))="","",OFFSET('Sanitation Data'!$F$31,0,10*ROW('Sanitation Data'!F182)))</f>
        <v/>
      </c>
      <c r="CY188" s="271" t="str">
        <f ca="true">+IF(OFFSET('Sanitation Data'!$F$32,0,10*ROW('Sanitation Data'!F182))="","",OFFSET('Sanitation Data'!$F$32,0,10*ROW('Sanitation Data'!F182)))</f>
        <v/>
      </c>
      <c r="CZ188" s="271" t="str">
        <f ca="true">+IF(OFFSET('Sanitation Data'!$G$28,0,10*ROW('Sanitation Data'!G182))="","",OFFSET('Sanitation Data'!$G$28,0,10*ROW('Sanitation Data'!G182)))</f>
        <v/>
      </c>
      <c r="DA188" s="271" t="str">
        <f ca="true">+IF(OFFSET('Sanitation Data'!$G$29,0,10*ROW('Sanitation Data'!G182))="","",OFFSET('Sanitation Data'!$G$29,0,10*ROW('Sanitation Data'!G182)))</f>
        <v/>
      </c>
      <c r="DB188" s="271" t="str">
        <f ca="true">+IF(OFFSET('Sanitation Data'!$G$30,0,10*ROW('Sanitation Data'!G182))="","",OFFSET('Sanitation Data'!$G$30,0,10*ROW('Sanitation Data'!G182)))</f>
        <v/>
      </c>
      <c r="DC188" s="271" t="str">
        <f ca="true">+IF(OFFSET('Sanitation Data'!$G$31,0,10*ROW('Sanitation Data'!G182))="","",OFFSET('Sanitation Data'!$G$31,0,10*ROW('Sanitation Data'!G182)))</f>
        <v/>
      </c>
      <c r="DD188" s="271" t="str">
        <f ca="true">+IF(OFFSET('Sanitation Data'!$G$32,0,10*ROW('Sanitation Data'!G182))="","",OFFSET('Sanitation Data'!$G$32,0,10*ROW('Sanitation Data'!G182)))</f>
        <v/>
      </c>
      <c r="DE188" s="271" t="str">
        <f ca="true">+IF(OFFSET('Sanitation Data'!$H$28,0,10*ROW('Sanitation Data'!H182))="","",OFFSET('Sanitation Data'!$H$28,0,10*ROW('Sanitation Data'!H182)))</f>
        <v/>
      </c>
      <c r="DF188" s="271" t="str">
        <f ca="true">+IF(OFFSET('Sanitation Data'!$H$29,0,10*ROW('Sanitation Data'!H182))="","",OFFSET('Sanitation Data'!$H$29,0,10*ROW('Sanitation Data'!H182)))</f>
        <v/>
      </c>
      <c r="DG188" s="271" t="str">
        <f ca="true">+IF(OFFSET('Sanitation Data'!$H$30,0,10*ROW('Sanitation Data'!H182))="","",OFFSET('Sanitation Data'!$H$30,0,10*ROW('Sanitation Data'!H182)))</f>
        <v/>
      </c>
      <c r="DH188" s="271" t="str">
        <f ca="true">+IF(OFFSET('Sanitation Data'!$H$31,0,10*ROW('Sanitation Data'!H182))="","",OFFSET('Sanitation Data'!$H$31,0,10*ROW('Sanitation Data'!H182)))</f>
        <v/>
      </c>
      <c r="DI188" s="271" t="str">
        <f ca="true">+IF(OFFSET('Sanitation Data'!$H$32,0,10*ROW('Sanitation Data'!H182))="","",OFFSET('Sanitation Data'!$H$32,0,10*ROW('Sanitation Data'!H182)))</f>
        <v/>
      </c>
      <c r="DJ188" s="271" t="str">
        <f ca="true">+IF(OFFSET('Sanitation Data'!$I$28,0,10*ROW('Sanitation Data'!I182))="","",OFFSET('Sanitation Data'!$I$28,0,10*ROW('Sanitation Data'!I182)))</f>
        <v/>
      </c>
      <c r="DK188" s="271" t="str">
        <f ca="true">+IF(OFFSET('Sanitation Data'!$I$29,0,10*ROW('Sanitation Data'!I182))="","",OFFSET('Sanitation Data'!$I$29,0,10*ROW('Sanitation Data'!I182)))</f>
        <v/>
      </c>
      <c r="DL188" s="271" t="str">
        <f ca="true">+IF(OFFSET('Sanitation Data'!$I$30,0,10*ROW('Sanitation Data'!I182))="","",OFFSET('Sanitation Data'!$I$30,0,10*ROW('Sanitation Data'!I182)))</f>
        <v/>
      </c>
      <c r="DM188" s="271" t="str">
        <f ca="true">+IF(OFFSET('Sanitation Data'!$I$31,0,10*ROW('Sanitation Data'!I182))="","",OFFSET('Sanitation Data'!$I$31,0,10*ROW('Sanitation Data'!I182)))</f>
        <v/>
      </c>
      <c r="DN188" s="271" t="str">
        <f ca="true">+IF(OFFSET('Sanitation Data'!$I$32,0,10*ROW('Sanitation Data'!I182))="","",OFFSET('Sanitation Data'!$I$32,0,10*ROW('Sanitation Data'!I182)))</f>
        <v/>
      </c>
      <c r="DO188" s="271" t="str">
        <f ca="true">+IF(OFFSET('Hygiene Data'!$D$11,0,10*ROW('Hygiene Data'!D182))="","",OFFSET('Hygiene Data'!$D$11,0,10*ROW('Hygiene Data'!D182)))</f>
        <v/>
      </c>
      <c r="DP188" s="271" t="str">
        <f ca="true">+IF(OFFSET('Hygiene Data'!$D$12,0,10*ROW('Hygiene Data'!D182))="","",OFFSET('Hygiene Data'!$D$12,0,10*ROW('Hygiene Data'!D182)))</f>
        <v/>
      </c>
      <c r="DQ188" s="271" t="str">
        <f ca="true">+IF(OFFSET('Hygiene Data'!$D$13,0,10*ROW('Hygiene Data'!D182))="","",OFFSET('Hygiene Data'!$D$13,0,10*ROW('Hygiene Data'!D182)))</f>
        <v/>
      </c>
      <c r="DR188" s="271" t="str">
        <f ca="true">+IF(OFFSET('Hygiene Data'!$E$11,0,10*ROW('Hygiene Data'!E182))="","",OFFSET('Hygiene Data'!$E$11,0,10*ROW('Hygiene Data'!E182)))</f>
        <v/>
      </c>
      <c r="DS188" s="271" t="str">
        <f ca="true">+IF(OFFSET('Hygiene Data'!$E$12,0,10*ROW('Hygiene Data'!E182))="","",OFFSET('Hygiene Data'!$E$12,0,10*ROW('Hygiene Data'!E182)))</f>
        <v/>
      </c>
      <c r="DT188" s="271" t="str">
        <f ca="true">+IF(OFFSET('Hygiene Data'!$E$13,0,10*ROW('Hygiene Data'!E182))="","",OFFSET('Hygiene Data'!$E$13,0,10*ROW('Hygiene Data'!E182)))</f>
        <v/>
      </c>
      <c r="DU188" s="271" t="str">
        <f ca="true">+IF(OFFSET('Hygiene Data'!$F$11,0,10*ROW('Hygiene Data'!F182))="","",OFFSET('Hygiene Data'!$F$11,0,10*ROW('Hygiene Data'!F182)))</f>
        <v/>
      </c>
      <c r="DV188" s="271" t="str">
        <f ca="true">+IF(OFFSET('Hygiene Data'!$F$12,0,10*ROW('Hygiene Data'!F182))="","",OFFSET('Hygiene Data'!$F$12,0,10*ROW('Hygiene Data'!F182)))</f>
        <v/>
      </c>
      <c r="DW188" s="271" t="str">
        <f ca="true">+IF(OFFSET('Hygiene Data'!$F$13,0,10*ROW('Hygiene Data'!F182))="","",OFFSET('Hygiene Data'!$F$13,0,10*ROW('Hygiene Data'!F182)))</f>
        <v/>
      </c>
      <c r="DX188" s="271" t="str">
        <f ca="true">+IF(OFFSET('Hygiene Data'!$G$11,0,10*ROW('Hygiene Data'!G182))="","",OFFSET('Hygiene Data'!$G$11,0,10*ROW('Hygiene Data'!G182)))</f>
        <v/>
      </c>
      <c r="DY188" s="271" t="str">
        <f ca="true">+IF(OFFSET('Hygiene Data'!$G$12,0,10*ROW('Hygiene Data'!G182))="","",OFFSET('Hygiene Data'!$G$12,0,10*ROW('Hygiene Data'!G182)))</f>
        <v/>
      </c>
      <c r="DZ188" s="271" t="str">
        <f ca="true">+IF(OFFSET('Hygiene Data'!$G$13,0,10*ROW('Hygiene Data'!G182))="","",OFFSET('Hygiene Data'!$G$13,0,10*ROW('Hygiene Data'!G182)))</f>
        <v/>
      </c>
      <c r="EA188" s="271" t="str">
        <f ca="true">+IF(OFFSET('Hygiene Data'!$H$11,0,10*ROW('Hygiene Data'!H182))="","",OFFSET('Hygiene Data'!$H$11,0,10*ROW('Hygiene Data'!H182)))</f>
        <v/>
      </c>
      <c r="EB188" s="271" t="str">
        <f ca="true">+IF(OFFSET('Hygiene Data'!$H$12,0,10*ROW('Hygiene Data'!H182))="","",OFFSET('Hygiene Data'!$H$12,0,10*ROW('Hygiene Data'!H182)))</f>
        <v/>
      </c>
      <c r="EC188" s="271" t="str">
        <f ca="true">+IF(OFFSET('Hygiene Data'!$H$13,0,10*ROW('Hygiene Data'!H182))="","",OFFSET('Hygiene Data'!$H$13,0,10*ROW('Hygiene Data'!H182)))</f>
        <v/>
      </c>
      <c r="ED188" s="271" t="str">
        <f ca="true">+IF(OFFSET('Hygiene Data'!$I$11,0,10*ROW('Hygiene Data'!I182))="","",OFFSET('Hygiene Data'!$I$11,0,10*ROW('Hygiene Data'!I182)))</f>
        <v/>
      </c>
      <c r="EE188" s="271" t="str">
        <f ca="true">+IF(OFFSET('Hygiene Data'!$I$12,0,10*ROW('Hygiene Data'!I182))="","",OFFSET('Hygiene Data'!$I$12,0,10*ROW('Hygiene Data'!I182)))</f>
        <v/>
      </c>
      <c r="EF188" s="271" t="str">
        <f ca="true">+IF(OFFSET('Hygiene Data'!$I$13,0,10*ROW('Hygiene Data'!I182))="","",OFFSET('Hygiene Data'!$I$13,0,10*ROW('Hygiene Data'!I182)))</f>
        <v/>
      </c>
    </row>
    <row xmlns:x14ac="http://schemas.microsoft.com/office/spreadsheetml/2009/9/ac" r="189" x14ac:dyDescent="0.2">
      <c r="A189" s="35" t="str">
        <f ca="true">+IF(OFFSET('Water Data'!$B$2,0,10*ROW('Water Data'!E183))="","",OFFSET('Water Data'!$B$2,0,10*ROW('Water Data'!E183)))</f>
        <v/>
      </c>
      <c r="B189" s="35" t="str">
        <f ca="true">+IF(OFFSET('Water Data'!$C$2,0,10*ROW('Water Data'!F183))="","",OFFSET('Water Data'!$C$2,0,10*ROW('Water Data'!F183)))</f>
        <v/>
      </c>
      <c r="C189" s="327" t="str">
        <f t="shared" ca="true" si="2"/>
        <v/>
      </c>
      <c r="D189" s="91"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1"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1"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1"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1"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1"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1"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1"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1"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1"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1"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1"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1"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1"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1"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1"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1"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1"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2"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2"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2"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2"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2"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2"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2"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2"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2"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2"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2"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2"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2"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2"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2"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2"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2"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2"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2"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2"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2"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2"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2"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2"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2"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2"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2"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2"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2"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2"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3"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3"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3"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3"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3"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3"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3"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3"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3"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3"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3"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3"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3"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3"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3"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3"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3"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3"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1"/>
      <c r="BS189" s="271" t="str">
        <f ca="true">+IF(OFFSET('Water Data'!$D$27,0,10*ROW('Water Data'!D183))="","",OFFSET('Water Data'!$D$27,0,10*ROW('Water Data'!D183)))</f>
        <v/>
      </c>
      <c r="BT189" s="271" t="str">
        <f ca="true">+IF(OFFSET('Water Data'!$D$28,0,10*ROW('Water Data'!D183))="","",OFFSET('Water Data'!$D$28,0,10*ROW('Water Data'!D183)))</f>
        <v/>
      </c>
      <c r="BU189" s="271" t="str">
        <f ca="true">+IF(OFFSET('Water Data'!$D$29,0,10*ROW('Water Data'!D183))="","",OFFSET('Water Data'!$D$29,0,10*ROW('Water Data'!D183)))</f>
        <v/>
      </c>
      <c r="BV189" s="271" t="str">
        <f ca="true">+IF(OFFSET('Water Data'!$E$27,0,10*ROW('Water Data'!E183))="","",OFFSET('Water Data'!$E$27,0,10*ROW('Water Data'!E183)))</f>
        <v/>
      </c>
      <c r="BW189" s="271" t="str">
        <f ca="true">+IF(OFFSET('Water Data'!$E$28,0,10*ROW('Water Data'!E183))="","",OFFSET('Water Data'!$E$28,0,10*ROW('Water Data'!E183)))</f>
        <v/>
      </c>
      <c r="BX189" s="271" t="str">
        <f ca="true">+IF(OFFSET('Water Data'!$E$29,0,10*ROW('Water Data'!E183))="","",OFFSET('Water Data'!$E$29,0,10*ROW('Water Data'!E183)))</f>
        <v/>
      </c>
      <c r="BY189" s="271" t="str">
        <f ca="true">+IF(OFFSET('Water Data'!$F$27,0,10*ROW('Water Data'!F183))="","",OFFSET('Water Data'!$F$27,0,10*ROW('Water Data'!F183)))</f>
        <v/>
      </c>
      <c r="BZ189" s="271" t="str">
        <f ca="true">+IF(OFFSET('Water Data'!$F$28,0,10*ROW('Water Data'!F183))="","",OFFSET('Water Data'!$F$28,0,10*ROW('Water Data'!F183)))</f>
        <v/>
      </c>
      <c r="CA189" s="271" t="str">
        <f ca="true">+IF(OFFSET('Water Data'!$F$29,0,10*ROW('Water Data'!F183))="","",OFFSET('Water Data'!$F$29,0,10*ROW('Water Data'!F183)))</f>
        <v/>
      </c>
      <c r="CB189" s="271" t="str">
        <f ca="true">+IF(OFFSET('Water Data'!$G$27,0,10*ROW('Water Data'!G183))="","",OFFSET('Water Data'!$G$27,0,10*ROW('Water Data'!G183)))</f>
        <v/>
      </c>
      <c r="CC189" s="271" t="str">
        <f ca="true">+IF(OFFSET('Water Data'!$G$28,0,10*ROW('Water Data'!G183))="","",OFFSET('Water Data'!$G$28,0,10*ROW('Water Data'!G183)))</f>
        <v/>
      </c>
      <c r="CD189" s="271" t="str">
        <f ca="true">+IF(OFFSET('Water Data'!$G$29,0,10*ROW('Water Data'!G183))="","",OFFSET('Water Data'!$G$29,0,10*ROW('Water Data'!G183)))</f>
        <v/>
      </c>
      <c r="CE189" s="271" t="str">
        <f ca="true">+IF(OFFSET('Water Data'!$H$27,0,10*ROW('Water Data'!H183))="","",OFFSET('Water Data'!$H$27,0,10*ROW('Water Data'!H183)))</f>
        <v/>
      </c>
      <c r="CF189" s="271" t="str">
        <f ca="true">+IF(OFFSET('Water Data'!$H$28,0,10*ROW('Water Data'!H183))="","",OFFSET('Water Data'!$H$28,0,10*ROW('Water Data'!H183)))</f>
        <v/>
      </c>
      <c r="CG189" s="271" t="str">
        <f ca="true">+IF(OFFSET('Water Data'!$H$29,0,10*ROW('Water Data'!H183))="","",OFFSET('Water Data'!$H$29,0,10*ROW('Water Data'!H183)))</f>
        <v/>
      </c>
      <c r="CH189" s="271" t="str">
        <f ca="true">+IF(OFFSET('Water Data'!$I$27,0,10*ROW('Water Data'!I183))="","",OFFSET('Water Data'!$I$27,0,10*ROW('Water Data'!I183)))</f>
        <v/>
      </c>
      <c r="CI189" s="271" t="str">
        <f ca="true">+IF(OFFSET('Water Data'!$I$28,0,10*ROW('Water Data'!I183))="","",OFFSET('Water Data'!$I$28,0,10*ROW('Water Data'!I183)))</f>
        <v/>
      </c>
      <c r="CJ189" s="271" t="str">
        <f ca="true">+IF(OFFSET('Water Data'!$I$29,0,10*ROW('Water Data'!I183))="","",OFFSET('Water Data'!$I$29,0,10*ROW('Water Data'!I183)))</f>
        <v/>
      </c>
      <c r="CK189" s="271" t="str">
        <f ca="true">+IF(OFFSET('Sanitation Data'!$D$28,0,10*ROW('Sanitation Data'!D183))="","",OFFSET('Sanitation Data'!$D$28,0,10*ROW('Sanitation Data'!D183)))</f>
        <v/>
      </c>
      <c r="CL189" s="271" t="str">
        <f ca="true">+IF(OFFSET('Sanitation Data'!$D$29,0,10*ROW('Sanitation Data'!D183))="","",OFFSET('Sanitation Data'!$D$29,0,10*ROW('Sanitation Data'!D183)))</f>
        <v/>
      </c>
      <c r="CM189" s="271" t="str">
        <f ca="true">+IF(OFFSET('Sanitation Data'!$D$30,0,10*ROW('Sanitation Data'!D183))="","",OFFSET('Sanitation Data'!$D$30,0,10*ROW('Sanitation Data'!D183)))</f>
        <v/>
      </c>
      <c r="CN189" s="271" t="str">
        <f ca="true">+IF(OFFSET('Sanitation Data'!$D$31,0,10*ROW('Sanitation Data'!D183))="","",OFFSET('Sanitation Data'!$D$31,0,10*ROW('Sanitation Data'!D183)))</f>
        <v/>
      </c>
      <c r="CO189" s="271" t="str">
        <f ca="true">+IF(OFFSET('Sanitation Data'!$D$32,0,10*ROW('Sanitation Data'!D183))="","",OFFSET('Sanitation Data'!$D$32,0,10*ROW('Sanitation Data'!D183)))</f>
        <v/>
      </c>
      <c r="CP189" s="271" t="str">
        <f ca="true">+IF(OFFSET('Sanitation Data'!$E$28,0,10*ROW('Sanitation Data'!E183))="","",OFFSET('Sanitation Data'!$E$28,0,10*ROW('Sanitation Data'!E183)))</f>
        <v/>
      </c>
      <c r="CQ189" s="271" t="str">
        <f ca="true">+IF(OFFSET('Sanitation Data'!$E$29,0,10*ROW('Sanitation Data'!E183))="","",OFFSET('Sanitation Data'!$E$29,0,10*ROW('Sanitation Data'!E183)))</f>
        <v/>
      </c>
      <c r="CR189" s="271" t="str">
        <f ca="true">+IF(OFFSET('Sanitation Data'!$E$30,0,10*ROW('Sanitation Data'!E183))="","",OFFSET('Sanitation Data'!$E$30,0,10*ROW('Sanitation Data'!E183)))</f>
        <v/>
      </c>
      <c r="CS189" s="271" t="str">
        <f ca="true">+IF(OFFSET('Sanitation Data'!$E$31,0,10*ROW('Sanitation Data'!E183))="","",OFFSET('Sanitation Data'!$E$31,0,10*ROW('Sanitation Data'!E183)))</f>
        <v/>
      </c>
      <c r="CT189" s="271" t="str">
        <f ca="true">+IF(OFFSET('Sanitation Data'!$E$32,0,10*ROW('Sanitation Data'!E183))="","",OFFSET('Sanitation Data'!$E$32,0,10*ROW('Sanitation Data'!E183)))</f>
        <v/>
      </c>
      <c r="CU189" s="271" t="str">
        <f ca="true">+IF(OFFSET('Sanitation Data'!$F$28,0,10*ROW('Sanitation Data'!F183))="","",OFFSET('Sanitation Data'!$F$28,0,10*ROW('Sanitation Data'!F183)))</f>
        <v/>
      </c>
      <c r="CV189" s="271" t="str">
        <f ca="true">+IF(OFFSET('Sanitation Data'!$F$29,0,10*ROW('Sanitation Data'!F183))="","",OFFSET('Sanitation Data'!$F$29,0,10*ROW('Sanitation Data'!F183)))</f>
        <v/>
      </c>
      <c r="CW189" s="271" t="str">
        <f ca="true">+IF(OFFSET('Sanitation Data'!$F$30,0,10*ROW('Sanitation Data'!F183))="","",OFFSET('Sanitation Data'!$F$30,0,10*ROW('Sanitation Data'!F183)))</f>
        <v/>
      </c>
      <c r="CX189" s="271" t="str">
        <f ca="true">+IF(OFFSET('Sanitation Data'!$F$31,0,10*ROW('Sanitation Data'!F183))="","",OFFSET('Sanitation Data'!$F$31,0,10*ROW('Sanitation Data'!F183)))</f>
        <v/>
      </c>
      <c r="CY189" s="271" t="str">
        <f ca="true">+IF(OFFSET('Sanitation Data'!$F$32,0,10*ROW('Sanitation Data'!F183))="","",OFFSET('Sanitation Data'!$F$32,0,10*ROW('Sanitation Data'!F183)))</f>
        <v/>
      </c>
      <c r="CZ189" s="271" t="str">
        <f ca="true">+IF(OFFSET('Sanitation Data'!$G$28,0,10*ROW('Sanitation Data'!G183))="","",OFFSET('Sanitation Data'!$G$28,0,10*ROW('Sanitation Data'!G183)))</f>
        <v/>
      </c>
      <c r="DA189" s="271" t="str">
        <f ca="true">+IF(OFFSET('Sanitation Data'!$G$29,0,10*ROW('Sanitation Data'!G183))="","",OFFSET('Sanitation Data'!$G$29,0,10*ROW('Sanitation Data'!G183)))</f>
        <v/>
      </c>
      <c r="DB189" s="271" t="str">
        <f ca="true">+IF(OFFSET('Sanitation Data'!$G$30,0,10*ROW('Sanitation Data'!G183))="","",OFFSET('Sanitation Data'!$G$30,0,10*ROW('Sanitation Data'!G183)))</f>
        <v/>
      </c>
      <c r="DC189" s="271" t="str">
        <f ca="true">+IF(OFFSET('Sanitation Data'!$G$31,0,10*ROW('Sanitation Data'!G183))="","",OFFSET('Sanitation Data'!$G$31,0,10*ROW('Sanitation Data'!G183)))</f>
        <v/>
      </c>
      <c r="DD189" s="271" t="str">
        <f ca="true">+IF(OFFSET('Sanitation Data'!$G$32,0,10*ROW('Sanitation Data'!G183))="","",OFFSET('Sanitation Data'!$G$32,0,10*ROW('Sanitation Data'!G183)))</f>
        <v/>
      </c>
      <c r="DE189" s="271" t="str">
        <f ca="true">+IF(OFFSET('Sanitation Data'!$H$28,0,10*ROW('Sanitation Data'!H183))="","",OFFSET('Sanitation Data'!$H$28,0,10*ROW('Sanitation Data'!H183)))</f>
        <v/>
      </c>
      <c r="DF189" s="271" t="str">
        <f ca="true">+IF(OFFSET('Sanitation Data'!$H$29,0,10*ROW('Sanitation Data'!H183))="","",OFFSET('Sanitation Data'!$H$29,0,10*ROW('Sanitation Data'!H183)))</f>
        <v/>
      </c>
      <c r="DG189" s="271" t="str">
        <f ca="true">+IF(OFFSET('Sanitation Data'!$H$30,0,10*ROW('Sanitation Data'!H183))="","",OFFSET('Sanitation Data'!$H$30,0,10*ROW('Sanitation Data'!H183)))</f>
        <v/>
      </c>
      <c r="DH189" s="271" t="str">
        <f ca="true">+IF(OFFSET('Sanitation Data'!$H$31,0,10*ROW('Sanitation Data'!H183))="","",OFFSET('Sanitation Data'!$H$31,0,10*ROW('Sanitation Data'!H183)))</f>
        <v/>
      </c>
      <c r="DI189" s="271" t="str">
        <f ca="true">+IF(OFFSET('Sanitation Data'!$H$32,0,10*ROW('Sanitation Data'!H183))="","",OFFSET('Sanitation Data'!$H$32,0,10*ROW('Sanitation Data'!H183)))</f>
        <v/>
      </c>
      <c r="DJ189" s="271" t="str">
        <f ca="true">+IF(OFFSET('Sanitation Data'!$I$28,0,10*ROW('Sanitation Data'!I183))="","",OFFSET('Sanitation Data'!$I$28,0,10*ROW('Sanitation Data'!I183)))</f>
        <v/>
      </c>
      <c r="DK189" s="271" t="str">
        <f ca="true">+IF(OFFSET('Sanitation Data'!$I$29,0,10*ROW('Sanitation Data'!I183))="","",OFFSET('Sanitation Data'!$I$29,0,10*ROW('Sanitation Data'!I183)))</f>
        <v/>
      </c>
      <c r="DL189" s="271" t="str">
        <f ca="true">+IF(OFFSET('Sanitation Data'!$I$30,0,10*ROW('Sanitation Data'!I183))="","",OFFSET('Sanitation Data'!$I$30,0,10*ROW('Sanitation Data'!I183)))</f>
        <v/>
      </c>
      <c r="DM189" s="271" t="str">
        <f ca="true">+IF(OFFSET('Sanitation Data'!$I$31,0,10*ROW('Sanitation Data'!I183))="","",OFFSET('Sanitation Data'!$I$31,0,10*ROW('Sanitation Data'!I183)))</f>
        <v/>
      </c>
      <c r="DN189" s="271" t="str">
        <f ca="true">+IF(OFFSET('Sanitation Data'!$I$32,0,10*ROW('Sanitation Data'!I183))="","",OFFSET('Sanitation Data'!$I$32,0,10*ROW('Sanitation Data'!I183)))</f>
        <v/>
      </c>
      <c r="DO189" s="271" t="str">
        <f ca="true">+IF(OFFSET('Hygiene Data'!$D$11,0,10*ROW('Hygiene Data'!D183))="","",OFFSET('Hygiene Data'!$D$11,0,10*ROW('Hygiene Data'!D183)))</f>
        <v/>
      </c>
      <c r="DP189" s="271" t="str">
        <f ca="true">+IF(OFFSET('Hygiene Data'!$D$12,0,10*ROW('Hygiene Data'!D183))="","",OFFSET('Hygiene Data'!$D$12,0,10*ROW('Hygiene Data'!D183)))</f>
        <v/>
      </c>
      <c r="DQ189" s="271" t="str">
        <f ca="true">+IF(OFFSET('Hygiene Data'!$D$13,0,10*ROW('Hygiene Data'!D183))="","",OFFSET('Hygiene Data'!$D$13,0,10*ROW('Hygiene Data'!D183)))</f>
        <v/>
      </c>
      <c r="DR189" s="271" t="str">
        <f ca="true">+IF(OFFSET('Hygiene Data'!$E$11,0,10*ROW('Hygiene Data'!E183))="","",OFFSET('Hygiene Data'!$E$11,0,10*ROW('Hygiene Data'!E183)))</f>
        <v/>
      </c>
      <c r="DS189" s="271" t="str">
        <f ca="true">+IF(OFFSET('Hygiene Data'!$E$12,0,10*ROW('Hygiene Data'!E183))="","",OFFSET('Hygiene Data'!$E$12,0,10*ROW('Hygiene Data'!E183)))</f>
        <v/>
      </c>
      <c r="DT189" s="271" t="str">
        <f ca="true">+IF(OFFSET('Hygiene Data'!$E$13,0,10*ROW('Hygiene Data'!E183))="","",OFFSET('Hygiene Data'!$E$13,0,10*ROW('Hygiene Data'!E183)))</f>
        <v/>
      </c>
      <c r="DU189" s="271" t="str">
        <f ca="true">+IF(OFFSET('Hygiene Data'!$F$11,0,10*ROW('Hygiene Data'!F183))="","",OFFSET('Hygiene Data'!$F$11,0,10*ROW('Hygiene Data'!F183)))</f>
        <v/>
      </c>
      <c r="DV189" s="271" t="str">
        <f ca="true">+IF(OFFSET('Hygiene Data'!$F$12,0,10*ROW('Hygiene Data'!F183))="","",OFFSET('Hygiene Data'!$F$12,0,10*ROW('Hygiene Data'!F183)))</f>
        <v/>
      </c>
      <c r="DW189" s="271" t="str">
        <f ca="true">+IF(OFFSET('Hygiene Data'!$F$13,0,10*ROW('Hygiene Data'!F183))="","",OFFSET('Hygiene Data'!$F$13,0,10*ROW('Hygiene Data'!F183)))</f>
        <v/>
      </c>
      <c r="DX189" s="271" t="str">
        <f ca="true">+IF(OFFSET('Hygiene Data'!$G$11,0,10*ROW('Hygiene Data'!G183))="","",OFFSET('Hygiene Data'!$G$11,0,10*ROW('Hygiene Data'!G183)))</f>
        <v/>
      </c>
      <c r="DY189" s="271" t="str">
        <f ca="true">+IF(OFFSET('Hygiene Data'!$G$12,0,10*ROW('Hygiene Data'!G183))="","",OFFSET('Hygiene Data'!$G$12,0,10*ROW('Hygiene Data'!G183)))</f>
        <v/>
      </c>
      <c r="DZ189" s="271" t="str">
        <f ca="true">+IF(OFFSET('Hygiene Data'!$G$13,0,10*ROW('Hygiene Data'!G183))="","",OFFSET('Hygiene Data'!$G$13,0,10*ROW('Hygiene Data'!G183)))</f>
        <v/>
      </c>
      <c r="EA189" s="271" t="str">
        <f ca="true">+IF(OFFSET('Hygiene Data'!$H$11,0,10*ROW('Hygiene Data'!H183))="","",OFFSET('Hygiene Data'!$H$11,0,10*ROW('Hygiene Data'!H183)))</f>
        <v/>
      </c>
      <c r="EB189" s="271" t="str">
        <f ca="true">+IF(OFFSET('Hygiene Data'!$H$12,0,10*ROW('Hygiene Data'!H183))="","",OFFSET('Hygiene Data'!$H$12,0,10*ROW('Hygiene Data'!H183)))</f>
        <v/>
      </c>
      <c r="EC189" s="271" t="str">
        <f ca="true">+IF(OFFSET('Hygiene Data'!$H$13,0,10*ROW('Hygiene Data'!H183))="","",OFFSET('Hygiene Data'!$H$13,0,10*ROW('Hygiene Data'!H183)))</f>
        <v/>
      </c>
      <c r="ED189" s="271" t="str">
        <f ca="true">+IF(OFFSET('Hygiene Data'!$I$11,0,10*ROW('Hygiene Data'!I183))="","",OFFSET('Hygiene Data'!$I$11,0,10*ROW('Hygiene Data'!I183)))</f>
        <v/>
      </c>
      <c r="EE189" s="271" t="str">
        <f ca="true">+IF(OFFSET('Hygiene Data'!$I$12,0,10*ROW('Hygiene Data'!I183))="","",OFFSET('Hygiene Data'!$I$12,0,10*ROW('Hygiene Data'!I183)))</f>
        <v/>
      </c>
      <c r="EF189" s="271" t="str">
        <f ca="true">+IF(OFFSET('Hygiene Data'!$I$13,0,10*ROW('Hygiene Data'!I183))="","",OFFSET('Hygiene Data'!$I$13,0,10*ROW('Hygiene Data'!I183)))</f>
        <v/>
      </c>
    </row>
    <row xmlns:x14ac="http://schemas.microsoft.com/office/spreadsheetml/2009/9/ac" r="190" x14ac:dyDescent="0.2">
      <c r="A190" s="35" t="str">
        <f ca="true">+IF(OFFSET('Water Data'!$B$2,0,10*ROW('Water Data'!E184))="","",OFFSET('Water Data'!$B$2,0,10*ROW('Water Data'!E184)))</f>
        <v/>
      </c>
      <c r="B190" s="35" t="str">
        <f ca="true">+IF(OFFSET('Water Data'!$C$2,0,10*ROW('Water Data'!F184))="","",OFFSET('Water Data'!$C$2,0,10*ROW('Water Data'!F184)))</f>
        <v/>
      </c>
      <c r="C190" s="327" t="str">
        <f t="shared" ca="true" si="2"/>
        <v/>
      </c>
      <c r="D190" s="91"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1"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1"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1"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1"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1"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1"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1"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1"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1"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1"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1"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1"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1"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1"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1"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1"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1"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2"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2"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2"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2"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2"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2"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2"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2"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2"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2"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2"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2"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2"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2"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2"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2"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2"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2"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2"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2"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2"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2"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2"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2"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2"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2"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2"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2"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2"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2"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3"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3"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3"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3"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3"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3"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3"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3"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3"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3"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3"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3"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3"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3"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3"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3"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3"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3"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1"/>
      <c r="BS190" s="271" t="str">
        <f ca="true">+IF(OFFSET('Water Data'!$D$27,0,10*ROW('Water Data'!D184))="","",OFFSET('Water Data'!$D$27,0,10*ROW('Water Data'!D184)))</f>
        <v/>
      </c>
      <c r="BT190" s="271" t="str">
        <f ca="true">+IF(OFFSET('Water Data'!$D$28,0,10*ROW('Water Data'!D184))="","",OFFSET('Water Data'!$D$28,0,10*ROW('Water Data'!D184)))</f>
        <v/>
      </c>
      <c r="BU190" s="271" t="str">
        <f ca="true">+IF(OFFSET('Water Data'!$D$29,0,10*ROW('Water Data'!D184))="","",OFFSET('Water Data'!$D$29,0,10*ROW('Water Data'!D184)))</f>
        <v/>
      </c>
      <c r="BV190" s="271" t="str">
        <f ca="true">+IF(OFFSET('Water Data'!$E$27,0,10*ROW('Water Data'!E184))="","",OFFSET('Water Data'!$E$27,0,10*ROW('Water Data'!E184)))</f>
        <v/>
      </c>
      <c r="BW190" s="271" t="str">
        <f ca="true">+IF(OFFSET('Water Data'!$E$28,0,10*ROW('Water Data'!E184))="","",OFFSET('Water Data'!$E$28,0,10*ROW('Water Data'!E184)))</f>
        <v/>
      </c>
      <c r="BX190" s="271" t="str">
        <f ca="true">+IF(OFFSET('Water Data'!$E$29,0,10*ROW('Water Data'!E184))="","",OFFSET('Water Data'!$E$29,0,10*ROW('Water Data'!E184)))</f>
        <v/>
      </c>
      <c r="BY190" s="271" t="str">
        <f ca="true">+IF(OFFSET('Water Data'!$F$27,0,10*ROW('Water Data'!F184))="","",OFFSET('Water Data'!$F$27,0,10*ROW('Water Data'!F184)))</f>
        <v/>
      </c>
      <c r="BZ190" s="271" t="str">
        <f ca="true">+IF(OFFSET('Water Data'!$F$28,0,10*ROW('Water Data'!F184))="","",OFFSET('Water Data'!$F$28,0,10*ROW('Water Data'!F184)))</f>
        <v/>
      </c>
      <c r="CA190" s="271" t="str">
        <f ca="true">+IF(OFFSET('Water Data'!$F$29,0,10*ROW('Water Data'!F184))="","",OFFSET('Water Data'!$F$29,0,10*ROW('Water Data'!F184)))</f>
        <v/>
      </c>
      <c r="CB190" s="271" t="str">
        <f ca="true">+IF(OFFSET('Water Data'!$G$27,0,10*ROW('Water Data'!G184))="","",OFFSET('Water Data'!$G$27,0,10*ROW('Water Data'!G184)))</f>
        <v/>
      </c>
      <c r="CC190" s="271" t="str">
        <f ca="true">+IF(OFFSET('Water Data'!$G$28,0,10*ROW('Water Data'!G184))="","",OFFSET('Water Data'!$G$28,0,10*ROW('Water Data'!G184)))</f>
        <v/>
      </c>
      <c r="CD190" s="271" t="str">
        <f ca="true">+IF(OFFSET('Water Data'!$G$29,0,10*ROW('Water Data'!G184))="","",OFFSET('Water Data'!$G$29,0,10*ROW('Water Data'!G184)))</f>
        <v/>
      </c>
      <c r="CE190" s="271" t="str">
        <f ca="true">+IF(OFFSET('Water Data'!$H$27,0,10*ROW('Water Data'!H184))="","",OFFSET('Water Data'!$H$27,0,10*ROW('Water Data'!H184)))</f>
        <v/>
      </c>
      <c r="CF190" s="271" t="str">
        <f ca="true">+IF(OFFSET('Water Data'!$H$28,0,10*ROW('Water Data'!H184))="","",OFFSET('Water Data'!$H$28,0,10*ROW('Water Data'!H184)))</f>
        <v/>
      </c>
      <c r="CG190" s="271" t="str">
        <f ca="true">+IF(OFFSET('Water Data'!$H$29,0,10*ROW('Water Data'!H184))="","",OFFSET('Water Data'!$H$29,0,10*ROW('Water Data'!H184)))</f>
        <v/>
      </c>
      <c r="CH190" s="271" t="str">
        <f ca="true">+IF(OFFSET('Water Data'!$I$27,0,10*ROW('Water Data'!I184))="","",OFFSET('Water Data'!$I$27,0,10*ROW('Water Data'!I184)))</f>
        <v/>
      </c>
      <c r="CI190" s="271" t="str">
        <f ca="true">+IF(OFFSET('Water Data'!$I$28,0,10*ROW('Water Data'!I184))="","",OFFSET('Water Data'!$I$28,0,10*ROW('Water Data'!I184)))</f>
        <v/>
      </c>
      <c r="CJ190" s="271" t="str">
        <f ca="true">+IF(OFFSET('Water Data'!$I$29,0,10*ROW('Water Data'!I184))="","",OFFSET('Water Data'!$I$29,0,10*ROW('Water Data'!I184)))</f>
        <v/>
      </c>
      <c r="CK190" s="271" t="str">
        <f ca="true">+IF(OFFSET('Sanitation Data'!$D$28,0,10*ROW('Sanitation Data'!D184))="","",OFFSET('Sanitation Data'!$D$28,0,10*ROW('Sanitation Data'!D184)))</f>
        <v/>
      </c>
      <c r="CL190" s="271" t="str">
        <f ca="true">+IF(OFFSET('Sanitation Data'!$D$29,0,10*ROW('Sanitation Data'!D184))="","",OFFSET('Sanitation Data'!$D$29,0,10*ROW('Sanitation Data'!D184)))</f>
        <v/>
      </c>
      <c r="CM190" s="271" t="str">
        <f ca="true">+IF(OFFSET('Sanitation Data'!$D$30,0,10*ROW('Sanitation Data'!D184))="","",OFFSET('Sanitation Data'!$D$30,0,10*ROW('Sanitation Data'!D184)))</f>
        <v/>
      </c>
      <c r="CN190" s="271" t="str">
        <f ca="true">+IF(OFFSET('Sanitation Data'!$D$31,0,10*ROW('Sanitation Data'!D184))="","",OFFSET('Sanitation Data'!$D$31,0,10*ROW('Sanitation Data'!D184)))</f>
        <v/>
      </c>
      <c r="CO190" s="271" t="str">
        <f ca="true">+IF(OFFSET('Sanitation Data'!$D$32,0,10*ROW('Sanitation Data'!D184))="","",OFFSET('Sanitation Data'!$D$32,0,10*ROW('Sanitation Data'!D184)))</f>
        <v/>
      </c>
      <c r="CP190" s="271" t="str">
        <f ca="true">+IF(OFFSET('Sanitation Data'!$E$28,0,10*ROW('Sanitation Data'!E184))="","",OFFSET('Sanitation Data'!$E$28,0,10*ROW('Sanitation Data'!E184)))</f>
        <v/>
      </c>
      <c r="CQ190" s="271" t="str">
        <f ca="true">+IF(OFFSET('Sanitation Data'!$E$29,0,10*ROW('Sanitation Data'!E184))="","",OFFSET('Sanitation Data'!$E$29,0,10*ROW('Sanitation Data'!E184)))</f>
        <v/>
      </c>
      <c r="CR190" s="271" t="str">
        <f ca="true">+IF(OFFSET('Sanitation Data'!$E$30,0,10*ROW('Sanitation Data'!E184))="","",OFFSET('Sanitation Data'!$E$30,0,10*ROW('Sanitation Data'!E184)))</f>
        <v/>
      </c>
      <c r="CS190" s="271" t="str">
        <f ca="true">+IF(OFFSET('Sanitation Data'!$E$31,0,10*ROW('Sanitation Data'!E184))="","",OFFSET('Sanitation Data'!$E$31,0,10*ROW('Sanitation Data'!E184)))</f>
        <v/>
      </c>
      <c r="CT190" s="271" t="str">
        <f ca="true">+IF(OFFSET('Sanitation Data'!$E$32,0,10*ROW('Sanitation Data'!E184))="","",OFFSET('Sanitation Data'!$E$32,0,10*ROW('Sanitation Data'!E184)))</f>
        <v/>
      </c>
      <c r="CU190" s="271" t="str">
        <f ca="true">+IF(OFFSET('Sanitation Data'!$F$28,0,10*ROW('Sanitation Data'!F184))="","",OFFSET('Sanitation Data'!$F$28,0,10*ROW('Sanitation Data'!F184)))</f>
        <v/>
      </c>
      <c r="CV190" s="271" t="str">
        <f ca="true">+IF(OFFSET('Sanitation Data'!$F$29,0,10*ROW('Sanitation Data'!F184))="","",OFFSET('Sanitation Data'!$F$29,0,10*ROW('Sanitation Data'!F184)))</f>
        <v/>
      </c>
      <c r="CW190" s="271" t="str">
        <f ca="true">+IF(OFFSET('Sanitation Data'!$F$30,0,10*ROW('Sanitation Data'!F184))="","",OFFSET('Sanitation Data'!$F$30,0,10*ROW('Sanitation Data'!F184)))</f>
        <v/>
      </c>
      <c r="CX190" s="271" t="str">
        <f ca="true">+IF(OFFSET('Sanitation Data'!$F$31,0,10*ROW('Sanitation Data'!F184))="","",OFFSET('Sanitation Data'!$F$31,0,10*ROW('Sanitation Data'!F184)))</f>
        <v/>
      </c>
      <c r="CY190" s="271" t="str">
        <f ca="true">+IF(OFFSET('Sanitation Data'!$F$32,0,10*ROW('Sanitation Data'!F184))="","",OFFSET('Sanitation Data'!$F$32,0,10*ROW('Sanitation Data'!F184)))</f>
        <v/>
      </c>
      <c r="CZ190" s="271" t="str">
        <f ca="true">+IF(OFFSET('Sanitation Data'!$G$28,0,10*ROW('Sanitation Data'!G184))="","",OFFSET('Sanitation Data'!$G$28,0,10*ROW('Sanitation Data'!G184)))</f>
        <v/>
      </c>
      <c r="DA190" s="271" t="str">
        <f ca="true">+IF(OFFSET('Sanitation Data'!$G$29,0,10*ROW('Sanitation Data'!G184))="","",OFFSET('Sanitation Data'!$G$29,0,10*ROW('Sanitation Data'!G184)))</f>
        <v/>
      </c>
      <c r="DB190" s="271" t="str">
        <f ca="true">+IF(OFFSET('Sanitation Data'!$G$30,0,10*ROW('Sanitation Data'!G184))="","",OFFSET('Sanitation Data'!$G$30,0,10*ROW('Sanitation Data'!G184)))</f>
        <v/>
      </c>
      <c r="DC190" s="271" t="str">
        <f ca="true">+IF(OFFSET('Sanitation Data'!$G$31,0,10*ROW('Sanitation Data'!G184))="","",OFFSET('Sanitation Data'!$G$31,0,10*ROW('Sanitation Data'!G184)))</f>
        <v/>
      </c>
      <c r="DD190" s="271" t="str">
        <f ca="true">+IF(OFFSET('Sanitation Data'!$G$32,0,10*ROW('Sanitation Data'!G184))="","",OFFSET('Sanitation Data'!$G$32,0,10*ROW('Sanitation Data'!G184)))</f>
        <v/>
      </c>
      <c r="DE190" s="271" t="str">
        <f ca="true">+IF(OFFSET('Sanitation Data'!$H$28,0,10*ROW('Sanitation Data'!H184))="","",OFFSET('Sanitation Data'!$H$28,0,10*ROW('Sanitation Data'!H184)))</f>
        <v/>
      </c>
      <c r="DF190" s="271" t="str">
        <f ca="true">+IF(OFFSET('Sanitation Data'!$H$29,0,10*ROW('Sanitation Data'!H184))="","",OFFSET('Sanitation Data'!$H$29,0,10*ROW('Sanitation Data'!H184)))</f>
        <v/>
      </c>
      <c r="DG190" s="271" t="str">
        <f ca="true">+IF(OFFSET('Sanitation Data'!$H$30,0,10*ROW('Sanitation Data'!H184))="","",OFFSET('Sanitation Data'!$H$30,0,10*ROW('Sanitation Data'!H184)))</f>
        <v/>
      </c>
      <c r="DH190" s="271" t="str">
        <f ca="true">+IF(OFFSET('Sanitation Data'!$H$31,0,10*ROW('Sanitation Data'!H184))="","",OFFSET('Sanitation Data'!$H$31,0,10*ROW('Sanitation Data'!H184)))</f>
        <v/>
      </c>
      <c r="DI190" s="271" t="str">
        <f ca="true">+IF(OFFSET('Sanitation Data'!$H$32,0,10*ROW('Sanitation Data'!H184))="","",OFFSET('Sanitation Data'!$H$32,0,10*ROW('Sanitation Data'!H184)))</f>
        <v/>
      </c>
      <c r="DJ190" s="271" t="str">
        <f ca="true">+IF(OFFSET('Sanitation Data'!$I$28,0,10*ROW('Sanitation Data'!I184))="","",OFFSET('Sanitation Data'!$I$28,0,10*ROW('Sanitation Data'!I184)))</f>
        <v/>
      </c>
      <c r="DK190" s="271" t="str">
        <f ca="true">+IF(OFFSET('Sanitation Data'!$I$29,0,10*ROW('Sanitation Data'!I184))="","",OFFSET('Sanitation Data'!$I$29,0,10*ROW('Sanitation Data'!I184)))</f>
        <v/>
      </c>
      <c r="DL190" s="271" t="str">
        <f ca="true">+IF(OFFSET('Sanitation Data'!$I$30,0,10*ROW('Sanitation Data'!I184))="","",OFFSET('Sanitation Data'!$I$30,0,10*ROW('Sanitation Data'!I184)))</f>
        <v/>
      </c>
      <c r="DM190" s="271" t="str">
        <f ca="true">+IF(OFFSET('Sanitation Data'!$I$31,0,10*ROW('Sanitation Data'!I184))="","",OFFSET('Sanitation Data'!$I$31,0,10*ROW('Sanitation Data'!I184)))</f>
        <v/>
      </c>
      <c r="DN190" s="271" t="str">
        <f ca="true">+IF(OFFSET('Sanitation Data'!$I$32,0,10*ROW('Sanitation Data'!I184))="","",OFFSET('Sanitation Data'!$I$32,0,10*ROW('Sanitation Data'!I184)))</f>
        <v/>
      </c>
      <c r="DO190" s="271" t="str">
        <f ca="true">+IF(OFFSET('Hygiene Data'!$D$11,0,10*ROW('Hygiene Data'!D184))="","",OFFSET('Hygiene Data'!$D$11,0,10*ROW('Hygiene Data'!D184)))</f>
        <v/>
      </c>
      <c r="DP190" s="271" t="str">
        <f ca="true">+IF(OFFSET('Hygiene Data'!$D$12,0,10*ROW('Hygiene Data'!D184))="","",OFFSET('Hygiene Data'!$D$12,0,10*ROW('Hygiene Data'!D184)))</f>
        <v/>
      </c>
      <c r="DQ190" s="271" t="str">
        <f ca="true">+IF(OFFSET('Hygiene Data'!$D$13,0,10*ROW('Hygiene Data'!D184))="","",OFFSET('Hygiene Data'!$D$13,0,10*ROW('Hygiene Data'!D184)))</f>
        <v/>
      </c>
      <c r="DR190" s="271" t="str">
        <f ca="true">+IF(OFFSET('Hygiene Data'!$E$11,0,10*ROW('Hygiene Data'!E184))="","",OFFSET('Hygiene Data'!$E$11,0,10*ROW('Hygiene Data'!E184)))</f>
        <v/>
      </c>
      <c r="DS190" s="271" t="str">
        <f ca="true">+IF(OFFSET('Hygiene Data'!$E$12,0,10*ROW('Hygiene Data'!E184))="","",OFFSET('Hygiene Data'!$E$12,0,10*ROW('Hygiene Data'!E184)))</f>
        <v/>
      </c>
      <c r="DT190" s="271" t="str">
        <f ca="true">+IF(OFFSET('Hygiene Data'!$E$13,0,10*ROW('Hygiene Data'!E184))="","",OFFSET('Hygiene Data'!$E$13,0,10*ROW('Hygiene Data'!E184)))</f>
        <v/>
      </c>
      <c r="DU190" s="271" t="str">
        <f ca="true">+IF(OFFSET('Hygiene Data'!$F$11,0,10*ROW('Hygiene Data'!F184))="","",OFFSET('Hygiene Data'!$F$11,0,10*ROW('Hygiene Data'!F184)))</f>
        <v/>
      </c>
      <c r="DV190" s="271" t="str">
        <f ca="true">+IF(OFFSET('Hygiene Data'!$F$12,0,10*ROW('Hygiene Data'!F184))="","",OFFSET('Hygiene Data'!$F$12,0,10*ROW('Hygiene Data'!F184)))</f>
        <v/>
      </c>
      <c r="DW190" s="271" t="str">
        <f ca="true">+IF(OFFSET('Hygiene Data'!$F$13,0,10*ROW('Hygiene Data'!F184))="","",OFFSET('Hygiene Data'!$F$13,0,10*ROW('Hygiene Data'!F184)))</f>
        <v/>
      </c>
      <c r="DX190" s="271" t="str">
        <f ca="true">+IF(OFFSET('Hygiene Data'!$G$11,0,10*ROW('Hygiene Data'!G184))="","",OFFSET('Hygiene Data'!$G$11,0,10*ROW('Hygiene Data'!G184)))</f>
        <v/>
      </c>
      <c r="DY190" s="271" t="str">
        <f ca="true">+IF(OFFSET('Hygiene Data'!$G$12,0,10*ROW('Hygiene Data'!G184))="","",OFFSET('Hygiene Data'!$G$12,0,10*ROW('Hygiene Data'!G184)))</f>
        <v/>
      </c>
      <c r="DZ190" s="271" t="str">
        <f ca="true">+IF(OFFSET('Hygiene Data'!$G$13,0,10*ROW('Hygiene Data'!G184))="","",OFFSET('Hygiene Data'!$G$13,0,10*ROW('Hygiene Data'!G184)))</f>
        <v/>
      </c>
      <c r="EA190" s="271" t="str">
        <f ca="true">+IF(OFFSET('Hygiene Data'!$H$11,0,10*ROW('Hygiene Data'!H184))="","",OFFSET('Hygiene Data'!$H$11,0,10*ROW('Hygiene Data'!H184)))</f>
        <v/>
      </c>
      <c r="EB190" s="271" t="str">
        <f ca="true">+IF(OFFSET('Hygiene Data'!$H$12,0,10*ROW('Hygiene Data'!H184))="","",OFFSET('Hygiene Data'!$H$12,0,10*ROW('Hygiene Data'!H184)))</f>
        <v/>
      </c>
      <c r="EC190" s="271" t="str">
        <f ca="true">+IF(OFFSET('Hygiene Data'!$H$13,0,10*ROW('Hygiene Data'!H184))="","",OFFSET('Hygiene Data'!$H$13,0,10*ROW('Hygiene Data'!H184)))</f>
        <v/>
      </c>
      <c r="ED190" s="271" t="str">
        <f ca="true">+IF(OFFSET('Hygiene Data'!$I$11,0,10*ROW('Hygiene Data'!I184))="","",OFFSET('Hygiene Data'!$I$11,0,10*ROW('Hygiene Data'!I184)))</f>
        <v/>
      </c>
      <c r="EE190" s="271" t="str">
        <f ca="true">+IF(OFFSET('Hygiene Data'!$I$12,0,10*ROW('Hygiene Data'!I184))="","",OFFSET('Hygiene Data'!$I$12,0,10*ROW('Hygiene Data'!I184)))</f>
        <v/>
      </c>
      <c r="EF190" s="271" t="str">
        <f ca="true">+IF(OFFSET('Hygiene Data'!$I$13,0,10*ROW('Hygiene Data'!I184))="","",OFFSET('Hygiene Data'!$I$13,0,10*ROW('Hygiene Data'!I184)))</f>
        <v/>
      </c>
    </row>
    <row xmlns:x14ac="http://schemas.microsoft.com/office/spreadsheetml/2009/9/ac" r="191" x14ac:dyDescent="0.2">
      <c r="A191" s="35" t="str">
        <f ca="true">+IF(OFFSET('Water Data'!$B$2,0,10*ROW('Water Data'!E185))="","",OFFSET('Water Data'!$B$2,0,10*ROW('Water Data'!E185)))</f>
        <v/>
      </c>
      <c r="B191" s="35" t="str">
        <f ca="true">+IF(OFFSET('Water Data'!$C$2,0,10*ROW('Water Data'!F185))="","",OFFSET('Water Data'!$C$2,0,10*ROW('Water Data'!F185)))</f>
        <v/>
      </c>
      <c r="C191" s="327" t="str">
        <f t="shared" ca="true" si="2"/>
        <v/>
      </c>
      <c r="D191" s="91"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1"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1"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1"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1"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1"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1"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1"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1"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1"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1"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1"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1"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1"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1"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1"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1"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1"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2"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2"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2"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2"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2"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2"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2"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2"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2"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2"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2"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2"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2"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2"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2"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2"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2"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2"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2"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2"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2"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2"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2"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2"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2"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2"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2"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2"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2"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2"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3"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3"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3"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3"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3"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3"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3"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3"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3"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3"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3"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3"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3"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3"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3"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3"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3"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3"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1"/>
      <c r="BS191" s="271" t="str">
        <f ca="true">+IF(OFFSET('Water Data'!$D$27,0,10*ROW('Water Data'!D185))="","",OFFSET('Water Data'!$D$27,0,10*ROW('Water Data'!D185)))</f>
        <v/>
      </c>
      <c r="BT191" s="271" t="str">
        <f ca="true">+IF(OFFSET('Water Data'!$D$28,0,10*ROW('Water Data'!D185))="","",OFFSET('Water Data'!$D$28,0,10*ROW('Water Data'!D185)))</f>
        <v/>
      </c>
      <c r="BU191" s="271" t="str">
        <f ca="true">+IF(OFFSET('Water Data'!$D$29,0,10*ROW('Water Data'!D185))="","",OFFSET('Water Data'!$D$29,0,10*ROW('Water Data'!D185)))</f>
        <v/>
      </c>
      <c r="BV191" s="271" t="str">
        <f ca="true">+IF(OFFSET('Water Data'!$E$27,0,10*ROW('Water Data'!E185))="","",OFFSET('Water Data'!$E$27,0,10*ROW('Water Data'!E185)))</f>
        <v/>
      </c>
      <c r="BW191" s="271" t="str">
        <f ca="true">+IF(OFFSET('Water Data'!$E$28,0,10*ROW('Water Data'!E185))="","",OFFSET('Water Data'!$E$28,0,10*ROW('Water Data'!E185)))</f>
        <v/>
      </c>
      <c r="BX191" s="271" t="str">
        <f ca="true">+IF(OFFSET('Water Data'!$E$29,0,10*ROW('Water Data'!E185))="","",OFFSET('Water Data'!$E$29,0,10*ROW('Water Data'!E185)))</f>
        <v/>
      </c>
      <c r="BY191" s="271" t="str">
        <f ca="true">+IF(OFFSET('Water Data'!$F$27,0,10*ROW('Water Data'!F185))="","",OFFSET('Water Data'!$F$27,0,10*ROW('Water Data'!F185)))</f>
        <v/>
      </c>
      <c r="BZ191" s="271" t="str">
        <f ca="true">+IF(OFFSET('Water Data'!$F$28,0,10*ROW('Water Data'!F185))="","",OFFSET('Water Data'!$F$28,0,10*ROW('Water Data'!F185)))</f>
        <v/>
      </c>
      <c r="CA191" s="271" t="str">
        <f ca="true">+IF(OFFSET('Water Data'!$F$29,0,10*ROW('Water Data'!F185))="","",OFFSET('Water Data'!$F$29,0,10*ROW('Water Data'!F185)))</f>
        <v/>
      </c>
      <c r="CB191" s="271" t="str">
        <f ca="true">+IF(OFFSET('Water Data'!$G$27,0,10*ROW('Water Data'!G185))="","",OFFSET('Water Data'!$G$27,0,10*ROW('Water Data'!G185)))</f>
        <v/>
      </c>
      <c r="CC191" s="271" t="str">
        <f ca="true">+IF(OFFSET('Water Data'!$G$28,0,10*ROW('Water Data'!G185))="","",OFFSET('Water Data'!$G$28,0,10*ROW('Water Data'!G185)))</f>
        <v/>
      </c>
      <c r="CD191" s="271" t="str">
        <f ca="true">+IF(OFFSET('Water Data'!$G$29,0,10*ROW('Water Data'!G185))="","",OFFSET('Water Data'!$G$29,0,10*ROW('Water Data'!G185)))</f>
        <v/>
      </c>
      <c r="CE191" s="271" t="str">
        <f ca="true">+IF(OFFSET('Water Data'!$H$27,0,10*ROW('Water Data'!H185))="","",OFFSET('Water Data'!$H$27,0,10*ROW('Water Data'!H185)))</f>
        <v/>
      </c>
      <c r="CF191" s="271" t="str">
        <f ca="true">+IF(OFFSET('Water Data'!$H$28,0,10*ROW('Water Data'!H185))="","",OFFSET('Water Data'!$H$28,0,10*ROW('Water Data'!H185)))</f>
        <v/>
      </c>
      <c r="CG191" s="271" t="str">
        <f ca="true">+IF(OFFSET('Water Data'!$H$29,0,10*ROW('Water Data'!H185))="","",OFFSET('Water Data'!$H$29,0,10*ROW('Water Data'!H185)))</f>
        <v/>
      </c>
      <c r="CH191" s="271" t="str">
        <f ca="true">+IF(OFFSET('Water Data'!$I$27,0,10*ROW('Water Data'!I185))="","",OFFSET('Water Data'!$I$27,0,10*ROW('Water Data'!I185)))</f>
        <v/>
      </c>
      <c r="CI191" s="271" t="str">
        <f ca="true">+IF(OFFSET('Water Data'!$I$28,0,10*ROW('Water Data'!I185))="","",OFFSET('Water Data'!$I$28,0,10*ROW('Water Data'!I185)))</f>
        <v/>
      </c>
      <c r="CJ191" s="271" t="str">
        <f ca="true">+IF(OFFSET('Water Data'!$I$29,0,10*ROW('Water Data'!I185))="","",OFFSET('Water Data'!$I$29,0,10*ROW('Water Data'!I185)))</f>
        <v/>
      </c>
      <c r="CK191" s="271" t="str">
        <f ca="true">+IF(OFFSET('Sanitation Data'!$D$28,0,10*ROW('Sanitation Data'!D185))="","",OFFSET('Sanitation Data'!$D$28,0,10*ROW('Sanitation Data'!D185)))</f>
        <v/>
      </c>
      <c r="CL191" s="271" t="str">
        <f ca="true">+IF(OFFSET('Sanitation Data'!$D$29,0,10*ROW('Sanitation Data'!D185))="","",OFFSET('Sanitation Data'!$D$29,0,10*ROW('Sanitation Data'!D185)))</f>
        <v/>
      </c>
      <c r="CM191" s="271" t="str">
        <f ca="true">+IF(OFFSET('Sanitation Data'!$D$30,0,10*ROW('Sanitation Data'!D185))="","",OFFSET('Sanitation Data'!$D$30,0,10*ROW('Sanitation Data'!D185)))</f>
        <v/>
      </c>
      <c r="CN191" s="271" t="str">
        <f ca="true">+IF(OFFSET('Sanitation Data'!$D$31,0,10*ROW('Sanitation Data'!D185))="","",OFFSET('Sanitation Data'!$D$31,0,10*ROW('Sanitation Data'!D185)))</f>
        <v/>
      </c>
      <c r="CO191" s="271" t="str">
        <f ca="true">+IF(OFFSET('Sanitation Data'!$D$32,0,10*ROW('Sanitation Data'!D185))="","",OFFSET('Sanitation Data'!$D$32,0,10*ROW('Sanitation Data'!D185)))</f>
        <v/>
      </c>
      <c r="CP191" s="271" t="str">
        <f ca="true">+IF(OFFSET('Sanitation Data'!$E$28,0,10*ROW('Sanitation Data'!E185))="","",OFFSET('Sanitation Data'!$E$28,0,10*ROW('Sanitation Data'!E185)))</f>
        <v/>
      </c>
      <c r="CQ191" s="271" t="str">
        <f ca="true">+IF(OFFSET('Sanitation Data'!$E$29,0,10*ROW('Sanitation Data'!E185))="","",OFFSET('Sanitation Data'!$E$29,0,10*ROW('Sanitation Data'!E185)))</f>
        <v/>
      </c>
      <c r="CR191" s="271" t="str">
        <f ca="true">+IF(OFFSET('Sanitation Data'!$E$30,0,10*ROW('Sanitation Data'!E185))="","",OFFSET('Sanitation Data'!$E$30,0,10*ROW('Sanitation Data'!E185)))</f>
        <v/>
      </c>
      <c r="CS191" s="271" t="str">
        <f ca="true">+IF(OFFSET('Sanitation Data'!$E$31,0,10*ROW('Sanitation Data'!E185))="","",OFFSET('Sanitation Data'!$E$31,0,10*ROW('Sanitation Data'!E185)))</f>
        <v/>
      </c>
      <c r="CT191" s="271" t="str">
        <f ca="true">+IF(OFFSET('Sanitation Data'!$E$32,0,10*ROW('Sanitation Data'!E185))="","",OFFSET('Sanitation Data'!$E$32,0,10*ROW('Sanitation Data'!E185)))</f>
        <v/>
      </c>
      <c r="CU191" s="271" t="str">
        <f ca="true">+IF(OFFSET('Sanitation Data'!$F$28,0,10*ROW('Sanitation Data'!F185))="","",OFFSET('Sanitation Data'!$F$28,0,10*ROW('Sanitation Data'!F185)))</f>
        <v/>
      </c>
      <c r="CV191" s="271" t="str">
        <f ca="true">+IF(OFFSET('Sanitation Data'!$F$29,0,10*ROW('Sanitation Data'!F185))="","",OFFSET('Sanitation Data'!$F$29,0,10*ROW('Sanitation Data'!F185)))</f>
        <v/>
      </c>
      <c r="CW191" s="271" t="str">
        <f ca="true">+IF(OFFSET('Sanitation Data'!$F$30,0,10*ROW('Sanitation Data'!F185))="","",OFFSET('Sanitation Data'!$F$30,0,10*ROW('Sanitation Data'!F185)))</f>
        <v/>
      </c>
      <c r="CX191" s="271" t="str">
        <f ca="true">+IF(OFFSET('Sanitation Data'!$F$31,0,10*ROW('Sanitation Data'!F185))="","",OFFSET('Sanitation Data'!$F$31,0,10*ROW('Sanitation Data'!F185)))</f>
        <v/>
      </c>
      <c r="CY191" s="271" t="str">
        <f ca="true">+IF(OFFSET('Sanitation Data'!$F$32,0,10*ROW('Sanitation Data'!F185))="","",OFFSET('Sanitation Data'!$F$32,0,10*ROW('Sanitation Data'!F185)))</f>
        <v/>
      </c>
      <c r="CZ191" s="271" t="str">
        <f ca="true">+IF(OFFSET('Sanitation Data'!$G$28,0,10*ROW('Sanitation Data'!G185))="","",OFFSET('Sanitation Data'!$G$28,0,10*ROW('Sanitation Data'!G185)))</f>
        <v/>
      </c>
      <c r="DA191" s="271" t="str">
        <f ca="true">+IF(OFFSET('Sanitation Data'!$G$29,0,10*ROW('Sanitation Data'!G185))="","",OFFSET('Sanitation Data'!$G$29,0,10*ROW('Sanitation Data'!G185)))</f>
        <v/>
      </c>
      <c r="DB191" s="271" t="str">
        <f ca="true">+IF(OFFSET('Sanitation Data'!$G$30,0,10*ROW('Sanitation Data'!G185))="","",OFFSET('Sanitation Data'!$G$30,0,10*ROW('Sanitation Data'!G185)))</f>
        <v/>
      </c>
      <c r="DC191" s="271" t="str">
        <f ca="true">+IF(OFFSET('Sanitation Data'!$G$31,0,10*ROW('Sanitation Data'!G185))="","",OFFSET('Sanitation Data'!$G$31,0,10*ROW('Sanitation Data'!G185)))</f>
        <v/>
      </c>
      <c r="DD191" s="271" t="str">
        <f ca="true">+IF(OFFSET('Sanitation Data'!$G$32,0,10*ROW('Sanitation Data'!G185))="","",OFFSET('Sanitation Data'!$G$32,0,10*ROW('Sanitation Data'!G185)))</f>
        <v/>
      </c>
      <c r="DE191" s="271" t="str">
        <f ca="true">+IF(OFFSET('Sanitation Data'!$H$28,0,10*ROW('Sanitation Data'!H185))="","",OFFSET('Sanitation Data'!$H$28,0,10*ROW('Sanitation Data'!H185)))</f>
        <v/>
      </c>
      <c r="DF191" s="271" t="str">
        <f ca="true">+IF(OFFSET('Sanitation Data'!$H$29,0,10*ROW('Sanitation Data'!H185))="","",OFFSET('Sanitation Data'!$H$29,0,10*ROW('Sanitation Data'!H185)))</f>
        <v/>
      </c>
      <c r="DG191" s="271" t="str">
        <f ca="true">+IF(OFFSET('Sanitation Data'!$H$30,0,10*ROW('Sanitation Data'!H185))="","",OFFSET('Sanitation Data'!$H$30,0,10*ROW('Sanitation Data'!H185)))</f>
        <v/>
      </c>
      <c r="DH191" s="271" t="str">
        <f ca="true">+IF(OFFSET('Sanitation Data'!$H$31,0,10*ROW('Sanitation Data'!H185))="","",OFFSET('Sanitation Data'!$H$31,0,10*ROW('Sanitation Data'!H185)))</f>
        <v/>
      </c>
      <c r="DI191" s="271" t="str">
        <f ca="true">+IF(OFFSET('Sanitation Data'!$H$32,0,10*ROW('Sanitation Data'!H185))="","",OFFSET('Sanitation Data'!$H$32,0,10*ROW('Sanitation Data'!H185)))</f>
        <v/>
      </c>
      <c r="DJ191" s="271" t="str">
        <f ca="true">+IF(OFFSET('Sanitation Data'!$I$28,0,10*ROW('Sanitation Data'!I185))="","",OFFSET('Sanitation Data'!$I$28,0,10*ROW('Sanitation Data'!I185)))</f>
        <v/>
      </c>
      <c r="DK191" s="271" t="str">
        <f ca="true">+IF(OFFSET('Sanitation Data'!$I$29,0,10*ROW('Sanitation Data'!I185))="","",OFFSET('Sanitation Data'!$I$29,0,10*ROW('Sanitation Data'!I185)))</f>
        <v/>
      </c>
      <c r="DL191" s="271" t="str">
        <f ca="true">+IF(OFFSET('Sanitation Data'!$I$30,0,10*ROW('Sanitation Data'!I185))="","",OFFSET('Sanitation Data'!$I$30,0,10*ROW('Sanitation Data'!I185)))</f>
        <v/>
      </c>
      <c r="DM191" s="271" t="str">
        <f ca="true">+IF(OFFSET('Sanitation Data'!$I$31,0,10*ROW('Sanitation Data'!I185))="","",OFFSET('Sanitation Data'!$I$31,0,10*ROW('Sanitation Data'!I185)))</f>
        <v/>
      </c>
      <c r="DN191" s="271" t="str">
        <f ca="true">+IF(OFFSET('Sanitation Data'!$I$32,0,10*ROW('Sanitation Data'!I185))="","",OFFSET('Sanitation Data'!$I$32,0,10*ROW('Sanitation Data'!I185)))</f>
        <v/>
      </c>
      <c r="DO191" s="271" t="str">
        <f ca="true">+IF(OFFSET('Hygiene Data'!$D$11,0,10*ROW('Hygiene Data'!D185))="","",OFFSET('Hygiene Data'!$D$11,0,10*ROW('Hygiene Data'!D185)))</f>
        <v/>
      </c>
      <c r="DP191" s="271" t="str">
        <f ca="true">+IF(OFFSET('Hygiene Data'!$D$12,0,10*ROW('Hygiene Data'!D185))="","",OFFSET('Hygiene Data'!$D$12,0,10*ROW('Hygiene Data'!D185)))</f>
        <v/>
      </c>
      <c r="DQ191" s="271" t="str">
        <f ca="true">+IF(OFFSET('Hygiene Data'!$D$13,0,10*ROW('Hygiene Data'!D185))="","",OFFSET('Hygiene Data'!$D$13,0,10*ROW('Hygiene Data'!D185)))</f>
        <v/>
      </c>
      <c r="DR191" s="271" t="str">
        <f ca="true">+IF(OFFSET('Hygiene Data'!$E$11,0,10*ROW('Hygiene Data'!E185))="","",OFFSET('Hygiene Data'!$E$11,0,10*ROW('Hygiene Data'!E185)))</f>
        <v/>
      </c>
      <c r="DS191" s="271" t="str">
        <f ca="true">+IF(OFFSET('Hygiene Data'!$E$12,0,10*ROW('Hygiene Data'!E185))="","",OFFSET('Hygiene Data'!$E$12,0,10*ROW('Hygiene Data'!E185)))</f>
        <v/>
      </c>
      <c r="DT191" s="271" t="str">
        <f ca="true">+IF(OFFSET('Hygiene Data'!$E$13,0,10*ROW('Hygiene Data'!E185))="","",OFFSET('Hygiene Data'!$E$13,0,10*ROW('Hygiene Data'!E185)))</f>
        <v/>
      </c>
      <c r="DU191" s="271" t="str">
        <f ca="true">+IF(OFFSET('Hygiene Data'!$F$11,0,10*ROW('Hygiene Data'!F185))="","",OFFSET('Hygiene Data'!$F$11,0,10*ROW('Hygiene Data'!F185)))</f>
        <v/>
      </c>
      <c r="DV191" s="271" t="str">
        <f ca="true">+IF(OFFSET('Hygiene Data'!$F$12,0,10*ROW('Hygiene Data'!F185))="","",OFFSET('Hygiene Data'!$F$12,0,10*ROW('Hygiene Data'!F185)))</f>
        <v/>
      </c>
      <c r="DW191" s="271" t="str">
        <f ca="true">+IF(OFFSET('Hygiene Data'!$F$13,0,10*ROW('Hygiene Data'!F185))="","",OFFSET('Hygiene Data'!$F$13,0,10*ROW('Hygiene Data'!F185)))</f>
        <v/>
      </c>
      <c r="DX191" s="271" t="str">
        <f ca="true">+IF(OFFSET('Hygiene Data'!$G$11,0,10*ROW('Hygiene Data'!G185))="","",OFFSET('Hygiene Data'!$G$11,0,10*ROW('Hygiene Data'!G185)))</f>
        <v/>
      </c>
      <c r="DY191" s="271" t="str">
        <f ca="true">+IF(OFFSET('Hygiene Data'!$G$12,0,10*ROW('Hygiene Data'!G185))="","",OFFSET('Hygiene Data'!$G$12,0,10*ROW('Hygiene Data'!G185)))</f>
        <v/>
      </c>
      <c r="DZ191" s="271" t="str">
        <f ca="true">+IF(OFFSET('Hygiene Data'!$G$13,0,10*ROW('Hygiene Data'!G185))="","",OFFSET('Hygiene Data'!$G$13,0,10*ROW('Hygiene Data'!G185)))</f>
        <v/>
      </c>
      <c r="EA191" s="271" t="str">
        <f ca="true">+IF(OFFSET('Hygiene Data'!$H$11,0,10*ROW('Hygiene Data'!H185))="","",OFFSET('Hygiene Data'!$H$11,0,10*ROW('Hygiene Data'!H185)))</f>
        <v/>
      </c>
      <c r="EB191" s="271" t="str">
        <f ca="true">+IF(OFFSET('Hygiene Data'!$H$12,0,10*ROW('Hygiene Data'!H185))="","",OFFSET('Hygiene Data'!$H$12,0,10*ROW('Hygiene Data'!H185)))</f>
        <v/>
      </c>
      <c r="EC191" s="271" t="str">
        <f ca="true">+IF(OFFSET('Hygiene Data'!$H$13,0,10*ROW('Hygiene Data'!H185))="","",OFFSET('Hygiene Data'!$H$13,0,10*ROW('Hygiene Data'!H185)))</f>
        <v/>
      </c>
      <c r="ED191" s="271" t="str">
        <f ca="true">+IF(OFFSET('Hygiene Data'!$I$11,0,10*ROW('Hygiene Data'!I185))="","",OFFSET('Hygiene Data'!$I$11,0,10*ROW('Hygiene Data'!I185)))</f>
        <v/>
      </c>
      <c r="EE191" s="271" t="str">
        <f ca="true">+IF(OFFSET('Hygiene Data'!$I$12,0,10*ROW('Hygiene Data'!I185))="","",OFFSET('Hygiene Data'!$I$12,0,10*ROW('Hygiene Data'!I185)))</f>
        <v/>
      </c>
      <c r="EF191" s="271" t="str">
        <f ca="true">+IF(OFFSET('Hygiene Data'!$I$13,0,10*ROW('Hygiene Data'!I185))="","",OFFSET('Hygiene Data'!$I$13,0,10*ROW('Hygiene Data'!I185)))</f>
        <v/>
      </c>
    </row>
    <row xmlns:x14ac="http://schemas.microsoft.com/office/spreadsheetml/2009/9/ac" r="192" x14ac:dyDescent="0.2">
      <c r="A192" s="35" t="str">
        <f ca="true">+IF(OFFSET('Water Data'!$B$2,0,10*ROW('Water Data'!E186))="","",OFFSET('Water Data'!$B$2,0,10*ROW('Water Data'!E186)))</f>
        <v/>
      </c>
      <c r="B192" s="35" t="str">
        <f ca="true">+IF(OFFSET('Water Data'!$C$2,0,10*ROW('Water Data'!F186))="","",OFFSET('Water Data'!$C$2,0,10*ROW('Water Data'!F186)))</f>
        <v/>
      </c>
      <c r="C192" s="327" t="str">
        <f t="shared" ca="true" si="2"/>
        <v/>
      </c>
      <c r="D192" s="91"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1"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1"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1"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1"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1"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1"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1"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1"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1"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1"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1"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1"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1"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1"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1"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1"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1"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2"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2"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2"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2"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2"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2"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2"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2"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2"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2"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2"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2"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2"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2"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2"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2"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2"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2"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2"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2"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2"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2"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2"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2"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2"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2"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2"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2"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2"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2"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3"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3"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3"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3"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3"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3"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3"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3"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3"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3"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3"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3"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3"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3"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3"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3"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3"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3"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1"/>
      <c r="BS192" s="271" t="str">
        <f ca="true">+IF(OFFSET('Water Data'!$D$27,0,10*ROW('Water Data'!D186))="","",OFFSET('Water Data'!$D$27,0,10*ROW('Water Data'!D186)))</f>
        <v/>
      </c>
      <c r="BT192" s="271" t="str">
        <f ca="true">+IF(OFFSET('Water Data'!$D$28,0,10*ROW('Water Data'!D186))="","",OFFSET('Water Data'!$D$28,0,10*ROW('Water Data'!D186)))</f>
        <v/>
      </c>
      <c r="BU192" s="271" t="str">
        <f ca="true">+IF(OFFSET('Water Data'!$D$29,0,10*ROW('Water Data'!D186))="","",OFFSET('Water Data'!$D$29,0,10*ROW('Water Data'!D186)))</f>
        <v/>
      </c>
      <c r="BV192" s="271" t="str">
        <f ca="true">+IF(OFFSET('Water Data'!$E$27,0,10*ROW('Water Data'!E186))="","",OFFSET('Water Data'!$E$27,0,10*ROW('Water Data'!E186)))</f>
        <v/>
      </c>
      <c r="BW192" s="271" t="str">
        <f ca="true">+IF(OFFSET('Water Data'!$E$28,0,10*ROW('Water Data'!E186))="","",OFFSET('Water Data'!$E$28,0,10*ROW('Water Data'!E186)))</f>
        <v/>
      </c>
      <c r="BX192" s="271" t="str">
        <f ca="true">+IF(OFFSET('Water Data'!$E$29,0,10*ROW('Water Data'!E186))="","",OFFSET('Water Data'!$E$29,0,10*ROW('Water Data'!E186)))</f>
        <v/>
      </c>
      <c r="BY192" s="271" t="str">
        <f ca="true">+IF(OFFSET('Water Data'!$F$27,0,10*ROW('Water Data'!F186))="","",OFFSET('Water Data'!$F$27,0,10*ROW('Water Data'!F186)))</f>
        <v/>
      </c>
      <c r="BZ192" s="271" t="str">
        <f ca="true">+IF(OFFSET('Water Data'!$F$28,0,10*ROW('Water Data'!F186))="","",OFFSET('Water Data'!$F$28,0,10*ROW('Water Data'!F186)))</f>
        <v/>
      </c>
      <c r="CA192" s="271" t="str">
        <f ca="true">+IF(OFFSET('Water Data'!$F$29,0,10*ROW('Water Data'!F186))="","",OFFSET('Water Data'!$F$29,0,10*ROW('Water Data'!F186)))</f>
        <v/>
      </c>
      <c r="CB192" s="271" t="str">
        <f ca="true">+IF(OFFSET('Water Data'!$G$27,0,10*ROW('Water Data'!G186))="","",OFFSET('Water Data'!$G$27,0,10*ROW('Water Data'!G186)))</f>
        <v/>
      </c>
      <c r="CC192" s="271" t="str">
        <f ca="true">+IF(OFFSET('Water Data'!$G$28,0,10*ROW('Water Data'!G186))="","",OFFSET('Water Data'!$G$28,0,10*ROW('Water Data'!G186)))</f>
        <v/>
      </c>
      <c r="CD192" s="271" t="str">
        <f ca="true">+IF(OFFSET('Water Data'!$G$29,0,10*ROW('Water Data'!G186))="","",OFFSET('Water Data'!$G$29,0,10*ROW('Water Data'!G186)))</f>
        <v/>
      </c>
      <c r="CE192" s="271" t="str">
        <f ca="true">+IF(OFFSET('Water Data'!$H$27,0,10*ROW('Water Data'!H186))="","",OFFSET('Water Data'!$H$27,0,10*ROW('Water Data'!H186)))</f>
        <v/>
      </c>
      <c r="CF192" s="271" t="str">
        <f ca="true">+IF(OFFSET('Water Data'!$H$28,0,10*ROW('Water Data'!H186))="","",OFFSET('Water Data'!$H$28,0,10*ROW('Water Data'!H186)))</f>
        <v/>
      </c>
      <c r="CG192" s="271" t="str">
        <f ca="true">+IF(OFFSET('Water Data'!$H$29,0,10*ROW('Water Data'!H186))="","",OFFSET('Water Data'!$H$29,0,10*ROW('Water Data'!H186)))</f>
        <v/>
      </c>
      <c r="CH192" s="271" t="str">
        <f ca="true">+IF(OFFSET('Water Data'!$I$27,0,10*ROW('Water Data'!I186))="","",OFFSET('Water Data'!$I$27,0,10*ROW('Water Data'!I186)))</f>
        <v/>
      </c>
      <c r="CI192" s="271" t="str">
        <f ca="true">+IF(OFFSET('Water Data'!$I$28,0,10*ROW('Water Data'!I186))="","",OFFSET('Water Data'!$I$28,0,10*ROW('Water Data'!I186)))</f>
        <v/>
      </c>
      <c r="CJ192" s="271" t="str">
        <f ca="true">+IF(OFFSET('Water Data'!$I$29,0,10*ROW('Water Data'!I186))="","",OFFSET('Water Data'!$I$29,0,10*ROW('Water Data'!I186)))</f>
        <v/>
      </c>
      <c r="CK192" s="271" t="str">
        <f ca="true">+IF(OFFSET('Sanitation Data'!$D$28,0,10*ROW('Sanitation Data'!D186))="","",OFFSET('Sanitation Data'!$D$28,0,10*ROW('Sanitation Data'!D186)))</f>
        <v/>
      </c>
      <c r="CL192" s="271" t="str">
        <f ca="true">+IF(OFFSET('Sanitation Data'!$D$29,0,10*ROW('Sanitation Data'!D186))="","",OFFSET('Sanitation Data'!$D$29,0,10*ROW('Sanitation Data'!D186)))</f>
        <v/>
      </c>
      <c r="CM192" s="271" t="str">
        <f ca="true">+IF(OFFSET('Sanitation Data'!$D$30,0,10*ROW('Sanitation Data'!D186))="","",OFFSET('Sanitation Data'!$D$30,0,10*ROW('Sanitation Data'!D186)))</f>
        <v/>
      </c>
      <c r="CN192" s="271" t="str">
        <f ca="true">+IF(OFFSET('Sanitation Data'!$D$31,0,10*ROW('Sanitation Data'!D186))="","",OFFSET('Sanitation Data'!$D$31,0,10*ROW('Sanitation Data'!D186)))</f>
        <v/>
      </c>
      <c r="CO192" s="271" t="str">
        <f ca="true">+IF(OFFSET('Sanitation Data'!$D$32,0,10*ROW('Sanitation Data'!D186))="","",OFFSET('Sanitation Data'!$D$32,0,10*ROW('Sanitation Data'!D186)))</f>
        <v/>
      </c>
      <c r="CP192" s="271" t="str">
        <f ca="true">+IF(OFFSET('Sanitation Data'!$E$28,0,10*ROW('Sanitation Data'!E186))="","",OFFSET('Sanitation Data'!$E$28,0,10*ROW('Sanitation Data'!E186)))</f>
        <v/>
      </c>
      <c r="CQ192" s="271" t="str">
        <f ca="true">+IF(OFFSET('Sanitation Data'!$E$29,0,10*ROW('Sanitation Data'!E186))="","",OFFSET('Sanitation Data'!$E$29,0,10*ROW('Sanitation Data'!E186)))</f>
        <v/>
      </c>
      <c r="CR192" s="271" t="str">
        <f ca="true">+IF(OFFSET('Sanitation Data'!$E$30,0,10*ROW('Sanitation Data'!E186))="","",OFFSET('Sanitation Data'!$E$30,0,10*ROW('Sanitation Data'!E186)))</f>
        <v/>
      </c>
      <c r="CS192" s="271" t="str">
        <f ca="true">+IF(OFFSET('Sanitation Data'!$E$31,0,10*ROW('Sanitation Data'!E186))="","",OFFSET('Sanitation Data'!$E$31,0,10*ROW('Sanitation Data'!E186)))</f>
        <v/>
      </c>
      <c r="CT192" s="271" t="str">
        <f ca="true">+IF(OFFSET('Sanitation Data'!$E$32,0,10*ROW('Sanitation Data'!E186))="","",OFFSET('Sanitation Data'!$E$32,0,10*ROW('Sanitation Data'!E186)))</f>
        <v/>
      </c>
      <c r="CU192" s="271" t="str">
        <f ca="true">+IF(OFFSET('Sanitation Data'!$F$28,0,10*ROW('Sanitation Data'!F186))="","",OFFSET('Sanitation Data'!$F$28,0,10*ROW('Sanitation Data'!F186)))</f>
        <v/>
      </c>
      <c r="CV192" s="271" t="str">
        <f ca="true">+IF(OFFSET('Sanitation Data'!$F$29,0,10*ROW('Sanitation Data'!F186))="","",OFFSET('Sanitation Data'!$F$29,0,10*ROW('Sanitation Data'!F186)))</f>
        <v/>
      </c>
      <c r="CW192" s="271" t="str">
        <f ca="true">+IF(OFFSET('Sanitation Data'!$F$30,0,10*ROW('Sanitation Data'!F186))="","",OFFSET('Sanitation Data'!$F$30,0,10*ROW('Sanitation Data'!F186)))</f>
        <v/>
      </c>
      <c r="CX192" s="271" t="str">
        <f ca="true">+IF(OFFSET('Sanitation Data'!$F$31,0,10*ROW('Sanitation Data'!F186))="","",OFFSET('Sanitation Data'!$F$31,0,10*ROW('Sanitation Data'!F186)))</f>
        <v/>
      </c>
      <c r="CY192" s="271" t="str">
        <f ca="true">+IF(OFFSET('Sanitation Data'!$F$32,0,10*ROW('Sanitation Data'!F186))="","",OFFSET('Sanitation Data'!$F$32,0,10*ROW('Sanitation Data'!F186)))</f>
        <v/>
      </c>
      <c r="CZ192" s="271" t="str">
        <f ca="true">+IF(OFFSET('Sanitation Data'!$G$28,0,10*ROW('Sanitation Data'!G186))="","",OFFSET('Sanitation Data'!$G$28,0,10*ROW('Sanitation Data'!G186)))</f>
        <v/>
      </c>
      <c r="DA192" s="271" t="str">
        <f ca="true">+IF(OFFSET('Sanitation Data'!$G$29,0,10*ROW('Sanitation Data'!G186))="","",OFFSET('Sanitation Data'!$G$29,0,10*ROW('Sanitation Data'!G186)))</f>
        <v/>
      </c>
      <c r="DB192" s="271" t="str">
        <f ca="true">+IF(OFFSET('Sanitation Data'!$G$30,0,10*ROW('Sanitation Data'!G186))="","",OFFSET('Sanitation Data'!$G$30,0,10*ROW('Sanitation Data'!G186)))</f>
        <v/>
      </c>
      <c r="DC192" s="271" t="str">
        <f ca="true">+IF(OFFSET('Sanitation Data'!$G$31,0,10*ROW('Sanitation Data'!G186))="","",OFFSET('Sanitation Data'!$G$31,0,10*ROW('Sanitation Data'!G186)))</f>
        <v/>
      </c>
      <c r="DD192" s="271" t="str">
        <f ca="true">+IF(OFFSET('Sanitation Data'!$G$32,0,10*ROW('Sanitation Data'!G186))="","",OFFSET('Sanitation Data'!$G$32,0,10*ROW('Sanitation Data'!G186)))</f>
        <v/>
      </c>
      <c r="DE192" s="271" t="str">
        <f ca="true">+IF(OFFSET('Sanitation Data'!$H$28,0,10*ROW('Sanitation Data'!H186))="","",OFFSET('Sanitation Data'!$H$28,0,10*ROW('Sanitation Data'!H186)))</f>
        <v/>
      </c>
      <c r="DF192" s="271" t="str">
        <f ca="true">+IF(OFFSET('Sanitation Data'!$H$29,0,10*ROW('Sanitation Data'!H186))="","",OFFSET('Sanitation Data'!$H$29,0,10*ROW('Sanitation Data'!H186)))</f>
        <v/>
      </c>
      <c r="DG192" s="271" t="str">
        <f ca="true">+IF(OFFSET('Sanitation Data'!$H$30,0,10*ROW('Sanitation Data'!H186))="","",OFFSET('Sanitation Data'!$H$30,0,10*ROW('Sanitation Data'!H186)))</f>
        <v/>
      </c>
      <c r="DH192" s="271" t="str">
        <f ca="true">+IF(OFFSET('Sanitation Data'!$H$31,0,10*ROW('Sanitation Data'!H186))="","",OFFSET('Sanitation Data'!$H$31,0,10*ROW('Sanitation Data'!H186)))</f>
        <v/>
      </c>
      <c r="DI192" s="271" t="str">
        <f ca="true">+IF(OFFSET('Sanitation Data'!$H$32,0,10*ROW('Sanitation Data'!H186))="","",OFFSET('Sanitation Data'!$H$32,0,10*ROW('Sanitation Data'!H186)))</f>
        <v/>
      </c>
      <c r="DJ192" s="271" t="str">
        <f ca="true">+IF(OFFSET('Sanitation Data'!$I$28,0,10*ROW('Sanitation Data'!I186))="","",OFFSET('Sanitation Data'!$I$28,0,10*ROW('Sanitation Data'!I186)))</f>
        <v/>
      </c>
      <c r="DK192" s="271" t="str">
        <f ca="true">+IF(OFFSET('Sanitation Data'!$I$29,0,10*ROW('Sanitation Data'!I186))="","",OFFSET('Sanitation Data'!$I$29,0,10*ROW('Sanitation Data'!I186)))</f>
        <v/>
      </c>
      <c r="DL192" s="271" t="str">
        <f ca="true">+IF(OFFSET('Sanitation Data'!$I$30,0,10*ROW('Sanitation Data'!I186))="","",OFFSET('Sanitation Data'!$I$30,0,10*ROW('Sanitation Data'!I186)))</f>
        <v/>
      </c>
      <c r="DM192" s="271" t="str">
        <f ca="true">+IF(OFFSET('Sanitation Data'!$I$31,0,10*ROW('Sanitation Data'!I186))="","",OFFSET('Sanitation Data'!$I$31,0,10*ROW('Sanitation Data'!I186)))</f>
        <v/>
      </c>
      <c r="DN192" s="271" t="str">
        <f ca="true">+IF(OFFSET('Sanitation Data'!$I$32,0,10*ROW('Sanitation Data'!I186))="","",OFFSET('Sanitation Data'!$I$32,0,10*ROW('Sanitation Data'!I186)))</f>
        <v/>
      </c>
      <c r="DO192" s="271" t="str">
        <f ca="true">+IF(OFFSET('Hygiene Data'!$D$11,0,10*ROW('Hygiene Data'!D186))="","",OFFSET('Hygiene Data'!$D$11,0,10*ROW('Hygiene Data'!D186)))</f>
        <v/>
      </c>
      <c r="DP192" s="271" t="str">
        <f ca="true">+IF(OFFSET('Hygiene Data'!$D$12,0,10*ROW('Hygiene Data'!D186))="","",OFFSET('Hygiene Data'!$D$12,0,10*ROW('Hygiene Data'!D186)))</f>
        <v/>
      </c>
      <c r="DQ192" s="271" t="str">
        <f ca="true">+IF(OFFSET('Hygiene Data'!$D$13,0,10*ROW('Hygiene Data'!D186))="","",OFFSET('Hygiene Data'!$D$13,0,10*ROW('Hygiene Data'!D186)))</f>
        <v/>
      </c>
      <c r="DR192" s="271" t="str">
        <f ca="true">+IF(OFFSET('Hygiene Data'!$E$11,0,10*ROW('Hygiene Data'!E186))="","",OFFSET('Hygiene Data'!$E$11,0,10*ROW('Hygiene Data'!E186)))</f>
        <v/>
      </c>
      <c r="DS192" s="271" t="str">
        <f ca="true">+IF(OFFSET('Hygiene Data'!$E$12,0,10*ROW('Hygiene Data'!E186))="","",OFFSET('Hygiene Data'!$E$12,0,10*ROW('Hygiene Data'!E186)))</f>
        <v/>
      </c>
      <c r="DT192" s="271" t="str">
        <f ca="true">+IF(OFFSET('Hygiene Data'!$E$13,0,10*ROW('Hygiene Data'!E186))="","",OFFSET('Hygiene Data'!$E$13,0,10*ROW('Hygiene Data'!E186)))</f>
        <v/>
      </c>
      <c r="DU192" s="271" t="str">
        <f ca="true">+IF(OFFSET('Hygiene Data'!$F$11,0,10*ROW('Hygiene Data'!F186))="","",OFFSET('Hygiene Data'!$F$11,0,10*ROW('Hygiene Data'!F186)))</f>
        <v/>
      </c>
      <c r="DV192" s="271" t="str">
        <f ca="true">+IF(OFFSET('Hygiene Data'!$F$12,0,10*ROW('Hygiene Data'!F186))="","",OFFSET('Hygiene Data'!$F$12,0,10*ROW('Hygiene Data'!F186)))</f>
        <v/>
      </c>
      <c r="DW192" s="271" t="str">
        <f ca="true">+IF(OFFSET('Hygiene Data'!$F$13,0,10*ROW('Hygiene Data'!F186))="","",OFFSET('Hygiene Data'!$F$13,0,10*ROW('Hygiene Data'!F186)))</f>
        <v/>
      </c>
      <c r="DX192" s="271" t="str">
        <f ca="true">+IF(OFFSET('Hygiene Data'!$G$11,0,10*ROW('Hygiene Data'!G186))="","",OFFSET('Hygiene Data'!$G$11,0,10*ROW('Hygiene Data'!G186)))</f>
        <v/>
      </c>
      <c r="DY192" s="271" t="str">
        <f ca="true">+IF(OFFSET('Hygiene Data'!$G$12,0,10*ROW('Hygiene Data'!G186))="","",OFFSET('Hygiene Data'!$G$12,0,10*ROW('Hygiene Data'!G186)))</f>
        <v/>
      </c>
      <c r="DZ192" s="271" t="str">
        <f ca="true">+IF(OFFSET('Hygiene Data'!$G$13,0,10*ROW('Hygiene Data'!G186))="","",OFFSET('Hygiene Data'!$G$13,0,10*ROW('Hygiene Data'!G186)))</f>
        <v/>
      </c>
      <c r="EA192" s="271" t="str">
        <f ca="true">+IF(OFFSET('Hygiene Data'!$H$11,0,10*ROW('Hygiene Data'!H186))="","",OFFSET('Hygiene Data'!$H$11,0,10*ROW('Hygiene Data'!H186)))</f>
        <v/>
      </c>
      <c r="EB192" s="271" t="str">
        <f ca="true">+IF(OFFSET('Hygiene Data'!$H$12,0,10*ROW('Hygiene Data'!H186))="","",OFFSET('Hygiene Data'!$H$12,0,10*ROW('Hygiene Data'!H186)))</f>
        <v/>
      </c>
      <c r="EC192" s="271" t="str">
        <f ca="true">+IF(OFFSET('Hygiene Data'!$H$13,0,10*ROW('Hygiene Data'!H186))="","",OFFSET('Hygiene Data'!$H$13,0,10*ROW('Hygiene Data'!H186)))</f>
        <v/>
      </c>
      <c r="ED192" s="271" t="str">
        <f ca="true">+IF(OFFSET('Hygiene Data'!$I$11,0,10*ROW('Hygiene Data'!I186))="","",OFFSET('Hygiene Data'!$I$11,0,10*ROW('Hygiene Data'!I186)))</f>
        <v/>
      </c>
      <c r="EE192" s="271" t="str">
        <f ca="true">+IF(OFFSET('Hygiene Data'!$I$12,0,10*ROW('Hygiene Data'!I186))="","",OFFSET('Hygiene Data'!$I$12,0,10*ROW('Hygiene Data'!I186)))</f>
        <v/>
      </c>
      <c r="EF192" s="271" t="str">
        <f ca="true">+IF(OFFSET('Hygiene Data'!$I$13,0,10*ROW('Hygiene Data'!I186))="","",OFFSET('Hygiene Data'!$I$13,0,10*ROW('Hygiene Data'!I186)))</f>
        <v/>
      </c>
    </row>
    <row xmlns:x14ac="http://schemas.microsoft.com/office/spreadsheetml/2009/9/ac" r="193" x14ac:dyDescent="0.2">
      <c r="A193" s="35" t="str">
        <f ca="true">+IF(OFFSET('Water Data'!$B$2,0,10*ROW('Water Data'!E187))="","",OFFSET('Water Data'!$B$2,0,10*ROW('Water Data'!E187)))</f>
        <v/>
      </c>
      <c r="B193" s="35" t="str">
        <f ca="true">+IF(OFFSET('Water Data'!$C$2,0,10*ROW('Water Data'!F187))="","",OFFSET('Water Data'!$C$2,0,10*ROW('Water Data'!F187)))</f>
        <v/>
      </c>
      <c r="C193" s="327" t="str">
        <f t="shared" ca="true" si="2"/>
        <v/>
      </c>
      <c r="D193" s="91"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1"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1"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1"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1"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1"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1"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1"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1"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1"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1"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1"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1"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1"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1"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1"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1"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1"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2"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2"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2"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2"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2"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2"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2"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2"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2"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2"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2"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2"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2"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2"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2"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2"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2"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2"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2"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2"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2"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2"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2"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2"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2"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2"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2"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2"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2"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2"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3"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3"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3"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3"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3"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3"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3"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3"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3"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3"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3"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3"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3"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3"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3"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3"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3"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3"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1"/>
      <c r="BS193" s="271" t="str">
        <f ca="true">+IF(OFFSET('Water Data'!$D$27,0,10*ROW('Water Data'!D187))="","",OFFSET('Water Data'!$D$27,0,10*ROW('Water Data'!D187)))</f>
        <v/>
      </c>
      <c r="BT193" s="271" t="str">
        <f ca="true">+IF(OFFSET('Water Data'!$D$28,0,10*ROW('Water Data'!D187))="","",OFFSET('Water Data'!$D$28,0,10*ROW('Water Data'!D187)))</f>
        <v/>
      </c>
      <c r="BU193" s="271" t="str">
        <f ca="true">+IF(OFFSET('Water Data'!$D$29,0,10*ROW('Water Data'!D187))="","",OFFSET('Water Data'!$D$29,0,10*ROW('Water Data'!D187)))</f>
        <v/>
      </c>
      <c r="BV193" s="271" t="str">
        <f ca="true">+IF(OFFSET('Water Data'!$E$27,0,10*ROW('Water Data'!E187))="","",OFFSET('Water Data'!$E$27,0,10*ROW('Water Data'!E187)))</f>
        <v/>
      </c>
      <c r="BW193" s="271" t="str">
        <f ca="true">+IF(OFFSET('Water Data'!$E$28,0,10*ROW('Water Data'!E187))="","",OFFSET('Water Data'!$E$28,0,10*ROW('Water Data'!E187)))</f>
        <v/>
      </c>
      <c r="BX193" s="271" t="str">
        <f ca="true">+IF(OFFSET('Water Data'!$E$29,0,10*ROW('Water Data'!E187))="","",OFFSET('Water Data'!$E$29,0,10*ROW('Water Data'!E187)))</f>
        <v/>
      </c>
      <c r="BY193" s="271" t="str">
        <f ca="true">+IF(OFFSET('Water Data'!$F$27,0,10*ROW('Water Data'!F187))="","",OFFSET('Water Data'!$F$27,0,10*ROW('Water Data'!F187)))</f>
        <v/>
      </c>
      <c r="BZ193" s="271" t="str">
        <f ca="true">+IF(OFFSET('Water Data'!$F$28,0,10*ROW('Water Data'!F187))="","",OFFSET('Water Data'!$F$28,0,10*ROW('Water Data'!F187)))</f>
        <v/>
      </c>
      <c r="CA193" s="271" t="str">
        <f ca="true">+IF(OFFSET('Water Data'!$F$29,0,10*ROW('Water Data'!F187))="","",OFFSET('Water Data'!$F$29,0,10*ROW('Water Data'!F187)))</f>
        <v/>
      </c>
      <c r="CB193" s="271" t="str">
        <f ca="true">+IF(OFFSET('Water Data'!$G$27,0,10*ROW('Water Data'!G187))="","",OFFSET('Water Data'!$G$27,0,10*ROW('Water Data'!G187)))</f>
        <v/>
      </c>
      <c r="CC193" s="271" t="str">
        <f ca="true">+IF(OFFSET('Water Data'!$G$28,0,10*ROW('Water Data'!G187))="","",OFFSET('Water Data'!$G$28,0,10*ROW('Water Data'!G187)))</f>
        <v/>
      </c>
      <c r="CD193" s="271" t="str">
        <f ca="true">+IF(OFFSET('Water Data'!$G$29,0,10*ROW('Water Data'!G187))="","",OFFSET('Water Data'!$G$29,0,10*ROW('Water Data'!G187)))</f>
        <v/>
      </c>
      <c r="CE193" s="271" t="str">
        <f ca="true">+IF(OFFSET('Water Data'!$H$27,0,10*ROW('Water Data'!H187))="","",OFFSET('Water Data'!$H$27,0,10*ROW('Water Data'!H187)))</f>
        <v/>
      </c>
      <c r="CF193" s="271" t="str">
        <f ca="true">+IF(OFFSET('Water Data'!$H$28,0,10*ROW('Water Data'!H187))="","",OFFSET('Water Data'!$H$28,0,10*ROW('Water Data'!H187)))</f>
        <v/>
      </c>
      <c r="CG193" s="271" t="str">
        <f ca="true">+IF(OFFSET('Water Data'!$H$29,0,10*ROW('Water Data'!H187))="","",OFFSET('Water Data'!$H$29,0,10*ROW('Water Data'!H187)))</f>
        <v/>
      </c>
      <c r="CH193" s="271" t="str">
        <f ca="true">+IF(OFFSET('Water Data'!$I$27,0,10*ROW('Water Data'!I187))="","",OFFSET('Water Data'!$I$27,0,10*ROW('Water Data'!I187)))</f>
        <v/>
      </c>
      <c r="CI193" s="271" t="str">
        <f ca="true">+IF(OFFSET('Water Data'!$I$28,0,10*ROW('Water Data'!I187))="","",OFFSET('Water Data'!$I$28,0,10*ROW('Water Data'!I187)))</f>
        <v/>
      </c>
      <c r="CJ193" s="271" t="str">
        <f ca="true">+IF(OFFSET('Water Data'!$I$29,0,10*ROW('Water Data'!I187))="","",OFFSET('Water Data'!$I$29,0,10*ROW('Water Data'!I187)))</f>
        <v/>
      </c>
      <c r="CK193" s="271" t="str">
        <f ca="true">+IF(OFFSET('Sanitation Data'!$D$28,0,10*ROW('Sanitation Data'!D187))="","",OFFSET('Sanitation Data'!$D$28,0,10*ROW('Sanitation Data'!D187)))</f>
        <v/>
      </c>
      <c r="CL193" s="271" t="str">
        <f ca="true">+IF(OFFSET('Sanitation Data'!$D$29,0,10*ROW('Sanitation Data'!D187))="","",OFFSET('Sanitation Data'!$D$29,0,10*ROW('Sanitation Data'!D187)))</f>
        <v/>
      </c>
      <c r="CM193" s="271" t="str">
        <f ca="true">+IF(OFFSET('Sanitation Data'!$D$30,0,10*ROW('Sanitation Data'!D187))="","",OFFSET('Sanitation Data'!$D$30,0,10*ROW('Sanitation Data'!D187)))</f>
        <v/>
      </c>
      <c r="CN193" s="271" t="str">
        <f ca="true">+IF(OFFSET('Sanitation Data'!$D$31,0,10*ROW('Sanitation Data'!D187))="","",OFFSET('Sanitation Data'!$D$31,0,10*ROW('Sanitation Data'!D187)))</f>
        <v/>
      </c>
      <c r="CO193" s="271" t="str">
        <f ca="true">+IF(OFFSET('Sanitation Data'!$D$32,0,10*ROW('Sanitation Data'!D187))="","",OFFSET('Sanitation Data'!$D$32,0,10*ROW('Sanitation Data'!D187)))</f>
        <v/>
      </c>
      <c r="CP193" s="271" t="str">
        <f ca="true">+IF(OFFSET('Sanitation Data'!$E$28,0,10*ROW('Sanitation Data'!E187))="","",OFFSET('Sanitation Data'!$E$28,0,10*ROW('Sanitation Data'!E187)))</f>
        <v/>
      </c>
      <c r="CQ193" s="271" t="str">
        <f ca="true">+IF(OFFSET('Sanitation Data'!$E$29,0,10*ROW('Sanitation Data'!E187))="","",OFFSET('Sanitation Data'!$E$29,0,10*ROW('Sanitation Data'!E187)))</f>
        <v/>
      </c>
      <c r="CR193" s="271" t="str">
        <f ca="true">+IF(OFFSET('Sanitation Data'!$E$30,0,10*ROW('Sanitation Data'!E187))="","",OFFSET('Sanitation Data'!$E$30,0,10*ROW('Sanitation Data'!E187)))</f>
        <v/>
      </c>
      <c r="CS193" s="271" t="str">
        <f ca="true">+IF(OFFSET('Sanitation Data'!$E$31,0,10*ROW('Sanitation Data'!E187))="","",OFFSET('Sanitation Data'!$E$31,0,10*ROW('Sanitation Data'!E187)))</f>
        <v/>
      </c>
      <c r="CT193" s="271" t="str">
        <f ca="true">+IF(OFFSET('Sanitation Data'!$E$32,0,10*ROW('Sanitation Data'!E187))="","",OFFSET('Sanitation Data'!$E$32,0,10*ROW('Sanitation Data'!E187)))</f>
        <v/>
      </c>
      <c r="CU193" s="271" t="str">
        <f ca="true">+IF(OFFSET('Sanitation Data'!$F$28,0,10*ROW('Sanitation Data'!F187))="","",OFFSET('Sanitation Data'!$F$28,0,10*ROW('Sanitation Data'!F187)))</f>
        <v/>
      </c>
      <c r="CV193" s="271" t="str">
        <f ca="true">+IF(OFFSET('Sanitation Data'!$F$29,0,10*ROW('Sanitation Data'!F187))="","",OFFSET('Sanitation Data'!$F$29,0,10*ROW('Sanitation Data'!F187)))</f>
        <v/>
      </c>
      <c r="CW193" s="271" t="str">
        <f ca="true">+IF(OFFSET('Sanitation Data'!$F$30,0,10*ROW('Sanitation Data'!F187))="","",OFFSET('Sanitation Data'!$F$30,0,10*ROW('Sanitation Data'!F187)))</f>
        <v/>
      </c>
      <c r="CX193" s="271" t="str">
        <f ca="true">+IF(OFFSET('Sanitation Data'!$F$31,0,10*ROW('Sanitation Data'!F187))="","",OFFSET('Sanitation Data'!$F$31,0,10*ROW('Sanitation Data'!F187)))</f>
        <v/>
      </c>
      <c r="CY193" s="271" t="str">
        <f ca="true">+IF(OFFSET('Sanitation Data'!$F$32,0,10*ROW('Sanitation Data'!F187))="","",OFFSET('Sanitation Data'!$F$32,0,10*ROW('Sanitation Data'!F187)))</f>
        <v/>
      </c>
      <c r="CZ193" s="271" t="str">
        <f ca="true">+IF(OFFSET('Sanitation Data'!$G$28,0,10*ROW('Sanitation Data'!G187))="","",OFFSET('Sanitation Data'!$G$28,0,10*ROW('Sanitation Data'!G187)))</f>
        <v/>
      </c>
      <c r="DA193" s="271" t="str">
        <f ca="true">+IF(OFFSET('Sanitation Data'!$G$29,0,10*ROW('Sanitation Data'!G187))="","",OFFSET('Sanitation Data'!$G$29,0,10*ROW('Sanitation Data'!G187)))</f>
        <v/>
      </c>
      <c r="DB193" s="271" t="str">
        <f ca="true">+IF(OFFSET('Sanitation Data'!$G$30,0,10*ROW('Sanitation Data'!G187))="","",OFFSET('Sanitation Data'!$G$30,0,10*ROW('Sanitation Data'!G187)))</f>
        <v/>
      </c>
      <c r="DC193" s="271" t="str">
        <f ca="true">+IF(OFFSET('Sanitation Data'!$G$31,0,10*ROW('Sanitation Data'!G187))="","",OFFSET('Sanitation Data'!$G$31,0,10*ROW('Sanitation Data'!G187)))</f>
        <v/>
      </c>
      <c r="DD193" s="271" t="str">
        <f ca="true">+IF(OFFSET('Sanitation Data'!$G$32,0,10*ROW('Sanitation Data'!G187))="","",OFFSET('Sanitation Data'!$G$32,0,10*ROW('Sanitation Data'!G187)))</f>
        <v/>
      </c>
      <c r="DE193" s="271" t="str">
        <f ca="true">+IF(OFFSET('Sanitation Data'!$H$28,0,10*ROW('Sanitation Data'!H187))="","",OFFSET('Sanitation Data'!$H$28,0,10*ROW('Sanitation Data'!H187)))</f>
        <v/>
      </c>
      <c r="DF193" s="271" t="str">
        <f ca="true">+IF(OFFSET('Sanitation Data'!$H$29,0,10*ROW('Sanitation Data'!H187))="","",OFFSET('Sanitation Data'!$H$29,0,10*ROW('Sanitation Data'!H187)))</f>
        <v/>
      </c>
      <c r="DG193" s="271" t="str">
        <f ca="true">+IF(OFFSET('Sanitation Data'!$H$30,0,10*ROW('Sanitation Data'!H187))="","",OFFSET('Sanitation Data'!$H$30,0,10*ROW('Sanitation Data'!H187)))</f>
        <v/>
      </c>
      <c r="DH193" s="271" t="str">
        <f ca="true">+IF(OFFSET('Sanitation Data'!$H$31,0,10*ROW('Sanitation Data'!H187))="","",OFFSET('Sanitation Data'!$H$31,0,10*ROW('Sanitation Data'!H187)))</f>
        <v/>
      </c>
      <c r="DI193" s="271" t="str">
        <f ca="true">+IF(OFFSET('Sanitation Data'!$H$32,0,10*ROW('Sanitation Data'!H187))="","",OFFSET('Sanitation Data'!$H$32,0,10*ROW('Sanitation Data'!H187)))</f>
        <v/>
      </c>
      <c r="DJ193" s="271" t="str">
        <f ca="true">+IF(OFFSET('Sanitation Data'!$I$28,0,10*ROW('Sanitation Data'!I187))="","",OFFSET('Sanitation Data'!$I$28,0,10*ROW('Sanitation Data'!I187)))</f>
        <v/>
      </c>
      <c r="DK193" s="271" t="str">
        <f ca="true">+IF(OFFSET('Sanitation Data'!$I$29,0,10*ROW('Sanitation Data'!I187))="","",OFFSET('Sanitation Data'!$I$29,0,10*ROW('Sanitation Data'!I187)))</f>
        <v/>
      </c>
      <c r="DL193" s="271" t="str">
        <f ca="true">+IF(OFFSET('Sanitation Data'!$I$30,0,10*ROW('Sanitation Data'!I187))="","",OFFSET('Sanitation Data'!$I$30,0,10*ROW('Sanitation Data'!I187)))</f>
        <v/>
      </c>
      <c r="DM193" s="271" t="str">
        <f ca="true">+IF(OFFSET('Sanitation Data'!$I$31,0,10*ROW('Sanitation Data'!I187))="","",OFFSET('Sanitation Data'!$I$31,0,10*ROW('Sanitation Data'!I187)))</f>
        <v/>
      </c>
      <c r="DN193" s="271" t="str">
        <f ca="true">+IF(OFFSET('Sanitation Data'!$I$32,0,10*ROW('Sanitation Data'!I187))="","",OFFSET('Sanitation Data'!$I$32,0,10*ROW('Sanitation Data'!I187)))</f>
        <v/>
      </c>
      <c r="DO193" s="271" t="str">
        <f ca="true">+IF(OFFSET('Hygiene Data'!$D$11,0,10*ROW('Hygiene Data'!D187))="","",OFFSET('Hygiene Data'!$D$11,0,10*ROW('Hygiene Data'!D187)))</f>
        <v/>
      </c>
      <c r="DP193" s="271" t="str">
        <f ca="true">+IF(OFFSET('Hygiene Data'!$D$12,0,10*ROW('Hygiene Data'!D187))="","",OFFSET('Hygiene Data'!$D$12,0,10*ROW('Hygiene Data'!D187)))</f>
        <v/>
      </c>
      <c r="DQ193" s="271" t="str">
        <f ca="true">+IF(OFFSET('Hygiene Data'!$D$13,0,10*ROW('Hygiene Data'!D187))="","",OFFSET('Hygiene Data'!$D$13,0,10*ROW('Hygiene Data'!D187)))</f>
        <v/>
      </c>
      <c r="DR193" s="271" t="str">
        <f ca="true">+IF(OFFSET('Hygiene Data'!$E$11,0,10*ROW('Hygiene Data'!E187))="","",OFFSET('Hygiene Data'!$E$11,0,10*ROW('Hygiene Data'!E187)))</f>
        <v/>
      </c>
      <c r="DS193" s="271" t="str">
        <f ca="true">+IF(OFFSET('Hygiene Data'!$E$12,0,10*ROW('Hygiene Data'!E187))="","",OFFSET('Hygiene Data'!$E$12,0,10*ROW('Hygiene Data'!E187)))</f>
        <v/>
      </c>
      <c r="DT193" s="271" t="str">
        <f ca="true">+IF(OFFSET('Hygiene Data'!$E$13,0,10*ROW('Hygiene Data'!E187))="","",OFFSET('Hygiene Data'!$E$13,0,10*ROW('Hygiene Data'!E187)))</f>
        <v/>
      </c>
      <c r="DU193" s="271" t="str">
        <f ca="true">+IF(OFFSET('Hygiene Data'!$F$11,0,10*ROW('Hygiene Data'!F187))="","",OFFSET('Hygiene Data'!$F$11,0,10*ROW('Hygiene Data'!F187)))</f>
        <v/>
      </c>
      <c r="DV193" s="271" t="str">
        <f ca="true">+IF(OFFSET('Hygiene Data'!$F$12,0,10*ROW('Hygiene Data'!F187))="","",OFFSET('Hygiene Data'!$F$12,0,10*ROW('Hygiene Data'!F187)))</f>
        <v/>
      </c>
      <c r="DW193" s="271" t="str">
        <f ca="true">+IF(OFFSET('Hygiene Data'!$F$13,0,10*ROW('Hygiene Data'!F187))="","",OFFSET('Hygiene Data'!$F$13,0,10*ROW('Hygiene Data'!F187)))</f>
        <v/>
      </c>
      <c r="DX193" s="271" t="str">
        <f ca="true">+IF(OFFSET('Hygiene Data'!$G$11,0,10*ROW('Hygiene Data'!G187))="","",OFFSET('Hygiene Data'!$G$11,0,10*ROW('Hygiene Data'!G187)))</f>
        <v/>
      </c>
      <c r="DY193" s="271" t="str">
        <f ca="true">+IF(OFFSET('Hygiene Data'!$G$12,0,10*ROW('Hygiene Data'!G187))="","",OFFSET('Hygiene Data'!$G$12,0,10*ROW('Hygiene Data'!G187)))</f>
        <v/>
      </c>
      <c r="DZ193" s="271" t="str">
        <f ca="true">+IF(OFFSET('Hygiene Data'!$G$13,0,10*ROW('Hygiene Data'!G187))="","",OFFSET('Hygiene Data'!$G$13,0,10*ROW('Hygiene Data'!G187)))</f>
        <v/>
      </c>
      <c r="EA193" s="271" t="str">
        <f ca="true">+IF(OFFSET('Hygiene Data'!$H$11,0,10*ROW('Hygiene Data'!H187))="","",OFFSET('Hygiene Data'!$H$11,0,10*ROW('Hygiene Data'!H187)))</f>
        <v/>
      </c>
      <c r="EB193" s="271" t="str">
        <f ca="true">+IF(OFFSET('Hygiene Data'!$H$12,0,10*ROW('Hygiene Data'!H187))="","",OFFSET('Hygiene Data'!$H$12,0,10*ROW('Hygiene Data'!H187)))</f>
        <v/>
      </c>
      <c r="EC193" s="271" t="str">
        <f ca="true">+IF(OFFSET('Hygiene Data'!$H$13,0,10*ROW('Hygiene Data'!H187))="","",OFFSET('Hygiene Data'!$H$13,0,10*ROW('Hygiene Data'!H187)))</f>
        <v/>
      </c>
      <c r="ED193" s="271" t="str">
        <f ca="true">+IF(OFFSET('Hygiene Data'!$I$11,0,10*ROW('Hygiene Data'!I187))="","",OFFSET('Hygiene Data'!$I$11,0,10*ROW('Hygiene Data'!I187)))</f>
        <v/>
      </c>
      <c r="EE193" s="271" t="str">
        <f ca="true">+IF(OFFSET('Hygiene Data'!$I$12,0,10*ROW('Hygiene Data'!I187))="","",OFFSET('Hygiene Data'!$I$12,0,10*ROW('Hygiene Data'!I187)))</f>
        <v/>
      </c>
      <c r="EF193" s="271" t="str">
        <f ca="true">+IF(OFFSET('Hygiene Data'!$I$13,0,10*ROW('Hygiene Data'!I187))="","",OFFSET('Hygiene Data'!$I$13,0,10*ROW('Hygiene Data'!I187)))</f>
        <v/>
      </c>
    </row>
    <row xmlns:x14ac="http://schemas.microsoft.com/office/spreadsheetml/2009/9/ac" r="194" x14ac:dyDescent="0.2">
      <c r="A194" s="35" t="str">
        <f ca="true">+IF(OFFSET('Water Data'!$B$2,0,10*ROW('Water Data'!E188))="","",OFFSET('Water Data'!$B$2,0,10*ROW('Water Data'!E188)))</f>
        <v/>
      </c>
      <c r="B194" s="35" t="str">
        <f ca="true">+IF(OFFSET('Water Data'!$C$2,0,10*ROW('Water Data'!F188))="","",OFFSET('Water Data'!$C$2,0,10*ROW('Water Data'!F188)))</f>
        <v/>
      </c>
      <c r="C194" s="327" t="str">
        <f t="shared" ca="true" si="2"/>
        <v/>
      </c>
      <c r="D194" s="91"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1"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1"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1"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1"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1"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1"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1"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1"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1"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1"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1"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1"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1"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1"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1"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1"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1"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2"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2"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2"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2"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2"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2"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2"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2"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2"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2"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2"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2"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2"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2"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2"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2"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2"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2"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2"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2"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2"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2"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2"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2"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2"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2"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2"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2"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2"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2"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3"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3"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3"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3"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3"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3"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3"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3"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3"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3"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3"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3"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3"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3"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3"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3"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3"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3"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1"/>
      <c r="BS194" s="271" t="str">
        <f ca="true">+IF(OFFSET('Water Data'!$D$27,0,10*ROW('Water Data'!D188))="","",OFFSET('Water Data'!$D$27,0,10*ROW('Water Data'!D188)))</f>
        <v/>
      </c>
      <c r="BT194" s="271" t="str">
        <f ca="true">+IF(OFFSET('Water Data'!$D$28,0,10*ROW('Water Data'!D188))="","",OFFSET('Water Data'!$D$28,0,10*ROW('Water Data'!D188)))</f>
        <v/>
      </c>
      <c r="BU194" s="271" t="str">
        <f ca="true">+IF(OFFSET('Water Data'!$D$29,0,10*ROW('Water Data'!D188))="","",OFFSET('Water Data'!$D$29,0,10*ROW('Water Data'!D188)))</f>
        <v/>
      </c>
      <c r="BV194" s="271" t="str">
        <f ca="true">+IF(OFFSET('Water Data'!$E$27,0,10*ROW('Water Data'!E188))="","",OFFSET('Water Data'!$E$27,0,10*ROW('Water Data'!E188)))</f>
        <v/>
      </c>
      <c r="BW194" s="271" t="str">
        <f ca="true">+IF(OFFSET('Water Data'!$E$28,0,10*ROW('Water Data'!E188))="","",OFFSET('Water Data'!$E$28,0,10*ROW('Water Data'!E188)))</f>
        <v/>
      </c>
      <c r="BX194" s="271" t="str">
        <f ca="true">+IF(OFFSET('Water Data'!$E$29,0,10*ROW('Water Data'!E188))="","",OFFSET('Water Data'!$E$29,0,10*ROW('Water Data'!E188)))</f>
        <v/>
      </c>
      <c r="BY194" s="271" t="str">
        <f ca="true">+IF(OFFSET('Water Data'!$F$27,0,10*ROW('Water Data'!F188))="","",OFFSET('Water Data'!$F$27,0,10*ROW('Water Data'!F188)))</f>
        <v/>
      </c>
      <c r="BZ194" s="271" t="str">
        <f ca="true">+IF(OFFSET('Water Data'!$F$28,0,10*ROW('Water Data'!F188))="","",OFFSET('Water Data'!$F$28,0,10*ROW('Water Data'!F188)))</f>
        <v/>
      </c>
      <c r="CA194" s="271" t="str">
        <f ca="true">+IF(OFFSET('Water Data'!$F$29,0,10*ROW('Water Data'!F188))="","",OFFSET('Water Data'!$F$29,0,10*ROW('Water Data'!F188)))</f>
        <v/>
      </c>
      <c r="CB194" s="271" t="str">
        <f ca="true">+IF(OFFSET('Water Data'!$G$27,0,10*ROW('Water Data'!G188))="","",OFFSET('Water Data'!$G$27,0,10*ROW('Water Data'!G188)))</f>
        <v/>
      </c>
      <c r="CC194" s="271" t="str">
        <f ca="true">+IF(OFFSET('Water Data'!$G$28,0,10*ROW('Water Data'!G188))="","",OFFSET('Water Data'!$G$28,0,10*ROW('Water Data'!G188)))</f>
        <v/>
      </c>
      <c r="CD194" s="271" t="str">
        <f ca="true">+IF(OFFSET('Water Data'!$G$29,0,10*ROW('Water Data'!G188))="","",OFFSET('Water Data'!$G$29,0,10*ROW('Water Data'!G188)))</f>
        <v/>
      </c>
      <c r="CE194" s="271" t="str">
        <f ca="true">+IF(OFFSET('Water Data'!$H$27,0,10*ROW('Water Data'!H188))="","",OFFSET('Water Data'!$H$27,0,10*ROW('Water Data'!H188)))</f>
        <v/>
      </c>
      <c r="CF194" s="271" t="str">
        <f ca="true">+IF(OFFSET('Water Data'!$H$28,0,10*ROW('Water Data'!H188))="","",OFFSET('Water Data'!$H$28,0,10*ROW('Water Data'!H188)))</f>
        <v/>
      </c>
      <c r="CG194" s="271" t="str">
        <f ca="true">+IF(OFFSET('Water Data'!$H$29,0,10*ROW('Water Data'!H188))="","",OFFSET('Water Data'!$H$29,0,10*ROW('Water Data'!H188)))</f>
        <v/>
      </c>
      <c r="CH194" s="271" t="str">
        <f ca="true">+IF(OFFSET('Water Data'!$I$27,0,10*ROW('Water Data'!I188))="","",OFFSET('Water Data'!$I$27,0,10*ROW('Water Data'!I188)))</f>
        <v/>
      </c>
      <c r="CI194" s="271" t="str">
        <f ca="true">+IF(OFFSET('Water Data'!$I$28,0,10*ROW('Water Data'!I188))="","",OFFSET('Water Data'!$I$28,0,10*ROW('Water Data'!I188)))</f>
        <v/>
      </c>
      <c r="CJ194" s="271" t="str">
        <f ca="true">+IF(OFFSET('Water Data'!$I$29,0,10*ROW('Water Data'!I188))="","",OFFSET('Water Data'!$I$29,0,10*ROW('Water Data'!I188)))</f>
        <v/>
      </c>
      <c r="CK194" s="271" t="str">
        <f ca="true">+IF(OFFSET('Sanitation Data'!$D$28,0,10*ROW('Sanitation Data'!D188))="","",OFFSET('Sanitation Data'!$D$28,0,10*ROW('Sanitation Data'!D188)))</f>
        <v/>
      </c>
      <c r="CL194" s="271" t="str">
        <f ca="true">+IF(OFFSET('Sanitation Data'!$D$29,0,10*ROW('Sanitation Data'!D188))="","",OFFSET('Sanitation Data'!$D$29,0,10*ROW('Sanitation Data'!D188)))</f>
        <v/>
      </c>
      <c r="CM194" s="271" t="str">
        <f ca="true">+IF(OFFSET('Sanitation Data'!$D$30,0,10*ROW('Sanitation Data'!D188))="","",OFFSET('Sanitation Data'!$D$30,0,10*ROW('Sanitation Data'!D188)))</f>
        <v/>
      </c>
      <c r="CN194" s="271" t="str">
        <f ca="true">+IF(OFFSET('Sanitation Data'!$D$31,0,10*ROW('Sanitation Data'!D188))="","",OFFSET('Sanitation Data'!$D$31,0,10*ROW('Sanitation Data'!D188)))</f>
        <v/>
      </c>
      <c r="CO194" s="271" t="str">
        <f ca="true">+IF(OFFSET('Sanitation Data'!$D$32,0,10*ROW('Sanitation Data'!D188))="","",OFFSET('Sanitation Data'!$D$32,0,10*ROW('Sanitation Data'!D188)))</f>
        <v/>
      </c>
      <c r="CP194" s="271" t="str">
        <f ca="true">+IF(OFFSET('Sanitation Data'!$E$28,0,10*ROW('Sanitation Data'!E188))="","",OFFSET('Sanitation Data'!$E$28,0,10*ROW('Sanitation Data'!E188)))</f>
        <v/>
      </c>
      <c r="CQ194" s="271" t="str">
        <f ca="true">+IF(OFFSET('Sanitation Data'!$E$29,0,10*ROW('Sanitation Data'!E188))="","",OFFSET('Sanitation Data'!$E$29,0,10*ROW('Sanitation Data'!E188)))</f>
        <v/>
      </c>
      <c r="CR194" s="271" t="str">
        <f ca="true">+IF(OFFSET('Sanitation Data'!$E$30,0,10*ROW('Sanitation Data'!E188))="","",OFFSET('Sanitation Data'!$E$30,0,10*ROW('Sanitation Data'!E188)))</f>
        <v/>
      </c>
      <c r="CS194" s="271" t="str">
        <f ca="true">+IF(OFFSET('Sanitation Data'!$E$31,0,10*ROW('Sanitation Data'!E188))="","",OFFSET('Sanitation Data'!$E$31,0,10*ROW('Sanitation Data'!E188)))</f>
        <v/>
      </c>
      <c r="CT194" s="271" t="str">
        <f ca="true">+IF(OFFSET('Sanitation Data'!$E$32,0,10*ROW('Sanitation Data'!E188))="","",OFFSET('Sanitation Data'!$E$32,0,10*ROW('Sanitation Data'!E188)))</f>
        <v/>
      </c>
      <c r="CU194" s="271" t="str">
        <f ca="true">+IF(OFFSET('Sanitation Data'!$F$28,0,10*ROW('Sanitation Data'!F188))="","",OFFSET('Sanitation Data'!$F$28,0,10*ROW('Sanitation Data'!F188)))</f>
        <v/>
      </c>
      <c r="CV194" s="271" t="str">
        <f ca="true">+IF(OFFSET('Sanitation Data'!$F$29,0,10*ROW('Sanitation Data'!F188))="","",OFFSET('Sanitation Data'!$F$29,0,10*ROW('Sanitation Data'!F188)))</f>
        <v/>
      </c>
      <c r="CW194" s="271" t="str">
        <f ca="true">+IF(OFFSET('Sanitation Data'!$F$30,0,10*ROW('Sanitation Data'!F188))="","",OFFSET('Sanitation Data'!$F$30,0,10*ROW('Sanitation Data'!F188)))</f>
        <v/>
      </c>
      <c r="CX194" s="271" t="str">
        <f ca="true">+IF(OFFSET('Sanitation Data'!$F$31,0,10*ROW('Sanitation Data'!F188))="","",OFFSET('Sanitation Data'!$F$31,0,10*ROW('Sanitation Data'!F188)))</f>
        <v/>
      </c>
      <c r="CY194" s="271" t="str">
        <f ca="true">+IF(OFFSET('Sanitation Data'!$F$32,0,10*ROW('Sanitation Data'!F188))="","",OFFSET('Sanitation Data'!$F$32,0,10*ROW('Sanitation Data'!F188)))</f>
        <v/>
      </c>
      <c r="CZ194" s="271" t="str">
        <f ca="true">+IF(OFFSET('Sanitation Data'!$G$28,0,10*ROW('Sanitation Data'!G188))="","",OFFSET('Sanitation Data'!$G$28,0,10*ROW('Sanitation Data'!G188)))</f>
        <v/>
      </c>
      <c r="DA194" s="271" t="str">
        <f ca="true">+IF(OFFSET('Sanitation Data'!$G$29,0,10*ROW('Sanitation Data'!G188))="","",OFFSET('Sanitation Data'!$G$29,0,10*ROW('Sanitation Data'!G188)))</f>
        <v/>
      </c>
      <c r="DB194" s="271" t="str">
        <f ca="true">+IF(OFFSET('Sanitation Data'!$G$30,0,10*ROW('Sanitation Data'!G188))="","",OFFSET('Sanitation Data'!$G$30,0,10*ROW('Sanitation Data'!G188)))</f>
        <v/>
      </c>
      <c r="DC194" s="271" t="str">
        <f ca="true">+IF(OFFSET('Sanitation Data'!$G$31,0,10*ROW('Sanitation Data'!G188))="","",OFFSET('Sanitation Data'!$G$31,0,10*ROW('Sanitation Data'!G188)))</f>
        <v/>
      </c>
      <c r="DD194" s="271" t="str">
        <f ca="true">+IF(OFFSET('Sanitation Data'!$G$32,0,10*ROW('Sanitation Data'!G188))="","",OFFSET('Sanitation Data'!$G$32,0,10*ROW('Sanitation Data'!G188)))</f>
        <v/>
      </c>
      <c r="DE194" s="271" t="str">
        <f ca="true">+IF(OFFSET('Sanitation Data'!$H$28,0,10*ROW('Sanitation Data'!H188))="","",OFFSET('Sanitation Data'!$H$28,0,10*ROW('Sanitation Data'!H188)))</f>
        <v/>
      </c>
      <c r="DF194" s="271" t="str">
        <f ca="true">+IF(OFFSET('Sanitation Data'!$H$29,0,10*ROW('Sanitation Data'!H188))="","",OFFSET('Sanitation Data'!$H$29,0,10*ROW('Sanitation Data'!H188)))</f>
        <v/>
      </c>
      <c r="DG194" s="271" t="str">
        <f ca="true">+IF(OFFSET('Sanitation Data'!$H$30,0,10*ROW('Sanitation Data'!H188))="","",OFFSET('Sanitation Data'!$H$30,0,10*ROW('Sanitation Data'!H188)))</f>
        <v/>
      </c>
      <c r="DH194" s="271" t="str">
        <f ca="true">+IF(OFFSET('Sanitation Data'!$H$31,0,10*ROW('Sanitation Data'!H188))="","",OFFSET('Sanitation Data'!$H$31,0,10*ROW('Sanitation Data'!H188)))</f>
        <v/>
      </c>
      <c r="DI194" s="271" t="str">
        <f ca="true">+IF(OFFSET('Sanitation Data'!$H$32,0,10*ROW('Sanitation Data'!H188))="","",OFFSET('Sanitation Data'!$H$32,0,10*ROW('Sanitation Data'!H188)))</f>
        <v/>
      </c>
      <c r="DJ194" s="271" t="str">
        <f ca="true">+IF(OFFSET('Sanitation Data'!$I$28,0,10*ROW('Sanitation Data'!I188))="","",OFFSET('Sanitation Data'!$I$28,0,10*ROW('Sanitation Data'!I188)))</f>
        <v/>
      </c>
      <c r="DK194" s="271" t="str">
        <f ca="true">+IF(OFFSET('Sanitation Data'!$I$29,0,10*ROW('Sanitation Data'!I188))="","",OFFSET('Sanitation Data'!$I$29,0,10*ROW('Sanitation Data'!I188)))</f>
        <v/>
      </c>
      <c r="DL194" s="271" t="str">
        <f ca="true">+IF(OFFSET('Sanitation Data'!$I$30,0,10*ROW('Sanitation Data'!I188))="","",OFFSET('Sanitation Data'!$I$30,0,10*ROW('Sanitation Data'!I188)))</f>
        <v/>
      </c>
      <c r="DM194" s="271" t="str">
        <f ca="true">+IF(OFFSET('Sanitation Data'!$I$31,0,10*ROW('Sanitation Data'!I188))="","",OFFSET('Sanitation Data'!$I$31,0,10*ROW('Sanitation Data'!I188)))</f>
        <v/>
      </c>
      <c r="DN194" s="271" t="str">
        <f ca="true">+IF(OFFSET('Sanitation Data'!$I$32,0,10*ROW('Sanitation Data'!I188))="","",OFFSET('Sanitation Data'!$I$32,0,10*ROW('Sanitation Data'!I188)))</f>
        <v/>
      </c>
      <c r="DO194" s="271" t="str">
        <f ca="true">+IF(OFFSET('Hygiene Data'!$D$11,0,10*ROW('Hygiene Data'!D188))="","",OFFSET('Hygiene Data'!$D$11,0,10*ROW('Hygiene Data'!D188)))</f>
        <v/>
      </c>
      <c r="DP194" s="271" t="str">
        <f ca="true">+IF(OFFSET('Hygiene Data'!$D$12,0,10*ROW('Hygiene Data'!D188))="","",OFFSET('Hygiene Data'!$D$12,0,10*ROW('Hygiene Data'!D188)))</f>
        <v/>
      </c>
      <c r="DQ194" s="271" t="str">
        <f ca="true">+IF(OFFSET('Hygiene Data'!$D$13,0,10*ROW('Hygiene Data'!D188))="","",OFFSET('Hygiene Data'!$D$13,0,10*ROW('Hygiene Data'!D188)))</f>
        <v/>
      </c>
      <c r="DR194" s="271" t="str">
        <f ca="true">+IF(OFFSET('Hygiene Data'!$E$11,0,10*ROW('Hygiene Data'!E188))="","",OFFSET('Hygiene Data'!$E$11,0,10*ROW('Hygiene Data'!E188)))</f>
        <v/>
      </c>
      <c r="DS194" s="271" t="str">
        <f ca="true">+IF(OFFSET('Hygiene Data'!$E$12,0,10*ROW('Hygiene Data'!E188))="","",OFFSET('Hygiene Data'!$E$12,0,10*ROW('Hygiene Data'!E188)))</f>
        <v/>
      </c>
      <c r="DT194" s="271" t="str">
        <f ca="true">+IF(OFFSET('Hygiene Data'!$E$13,0,10*ROW('Hygiene Data'!E188))="","",OFFSET('Hygiene Data'!$E$13,0,10*ROW('Hygiene Data'!E188)))</f>
        <v/>
      </c>
      <c r="DU194" s="271" t="str">
        <f ca="true">+IF(OFFSET('Hygiene Data'!$F$11,0,10*ROW('Hygiene Data'!F188))="","",OFFSET('Hygiene Data'!$F$11,0,10*ROW('Hygiene Data'!F188)))</f>
        <v/>
      </c>
      <c r="DV194" s="271" t="str">
        <f ca="true">+IF(OFFSET('Hygiene Data'!$F$12,0,10*ROW('Hygiene Data'!F188))="","",OFFSET('Hygiene Data'!$F$12,0,10*ROW('Hygiene Data'!F188)))</f>
        <v/>
      </c>
      <c r="DW194" s="271" t="str">
        <f ca="true">+IF(OFFSET('Hygiene Data'!$F$13,0,10*ROW('Hygiene Data'!F188))="","",OFFSET('Hygiene Data'!$F$13,0,10*ROW('Hygiene Data'!F188)))</f>
        <v/>
      </c>
      <c r="DX194" s="271" t="str">
        <f ca="true">+IF(OFFSET('Hygiene Data'!$G$11,0,10*ROW('Hygiene Data'!G188))="","",OFFSET('Hygiene Data'!$G$11,0,10*ROW('Hygiene Data'!G188)))</f>
        <v/>
      </c>
      <c r="DY194" s="271" t="str">
        <f ca="true">+IF(OFFSET('Hygiene Data'!$G$12,0,10*ROW('Hygiene Data'!G188))="","",OFFSET('Hygiene Data'!$G$12,0,10*ROW('Hygiene Data'!G188)))</f>
        <v/>
      </c>
      <c r="DZ194" s="271" t="str">
        <f ca="true">+IF(OFFSET('Hygiene Data'!$G$13,0,10*ROW('Hygiene Data'!G188))="","",OFFSET('Hygiene Data'!$G$13,0,10*ROW('Hygiene Data'!G188)))</f>
        <v/>
      </c>
      <c r="EA194" s="271" t="str">
        <f ca="true">+IF(OFFSET('Hygiene Data'!$H$11,0,10*ROW('Hygiene Data'!H188))="","",OFFSET('Hygiene Data'!$H$11,0,10*ROW('Hygiene Data'!H188)))</f>
        <v/>
      </c>
      <c r="EB194" s="271" t="str">
        <f ca="true">+IF(OFFSET('Hygiene Data'!$H$12,0,10*ROW('Hygiene Data'!H188))="","",OFFSET('Hygiene Data'!$H$12,0,10*ROW('Hygiene Data'!H188)))</f>
        <v/>
      </c>
      <c r="EC194" s="271" t="str">
        <f ca="true">+IF(OFFSET('Hygiene Data'!$H$13,0,10*ROW('Hygiene Data'!H188))="","",OFFSET('Hygiene Data'!$H$13,0,10*ROW('Hygiene Data'!H188)))</f>
        <v/>
      </c>
      <c r="ED194" s="271" t="str">
        <f ca="true">+IF(OFFSET('Hygiene Data'!$I$11,0,10*ROW('Hygiene Data'!I188))="","",OFFSET('Hygiene Data'!$I$11,0,10*ROW('Hygiene Data'!I188)))</f>
        <v/>
      </c>
      <c r="EE194" s="271" t="str">
        <f ca="true">+IF(OFFSET('Hygiene Data'!$I$12,0,10*ROW('Hygiene Data'!I188))="","",OFFSET('Hygiene Data'!$I$12,0,10*ROW('Hygiene Data'!I188)))</f>
        <v/>
      </c>
      <c r="EF194" s="271" t="str">
        <f ca="true">+IF(OFFSET('Hygiene Data'!$I$13,0,10*ROW('Hygiene Data'!I188))="","",OFFSET('Hygiene Data'!$I$13,0,10*ROW('Hygiene Data'!I188)))</f>
        <v/>
      </c>
    </row>
    <row xmlns:x14ac="http://schemas.microsoft.com/office/spreadsheetml/2009/9/ac" r="195" x14ac:dyDescent="0.2">
      <c r="A195" s="35" t="str">
        <f ca="true">+IF(OFFSET('Water Data'!$B$2,0,10*ROW('Water Data'!E189))="","",OFFSET('Water Data'!$B$2,0,10*ROW('Water Data'!E189)))</f>
        <v/>
      </c>
      <c r="B195" s="35" t="str">
        <f ca="true">+IF(OFFSET('Water Data'!$C$2,0,10*ROW('Water Data'!F189))="","",OFFSET('Water Data'!$C$2,0,10*ROW('Water Data'!F189)))</f>
        <v/>
      </c>
      <c r="C195" s="327" t="str">
        <f t="shared" ca="true" si="2"/>
        <v/>
      </c>
      <c r="D195" s="91"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1"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1"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1"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1"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1"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1"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1"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1"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1"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1"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1"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1"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1"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1"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1"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1"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1"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2"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2"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2"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2"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2"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2"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2"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2"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2"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2"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2"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2"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2"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2"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2"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2"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2"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2"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2"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2"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2"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2"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2"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2"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2"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2"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2"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2"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2"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2"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3"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3"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3"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3"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3"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3"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3"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3"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3"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3"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3"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3"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3"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3"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3"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3"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3"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3"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1"/>
      <c r="BS195" s="271" t="str">
        <f ca="true">+IF(OFFSET('Water Data'!$D$27,0,10*ROW('Water Data'!D189))="","",OFFSET('Water Data'!$D$27,0,10*ROW('Water Data'!D189)))</f>
        <v/>
      </c>
      <c r="BT195" s="271" t="str">
        <f ca="true">+IF(OFFSET('Water Data'!$D$28,0,10*ROW('Water Data'!D189))="","",OFFSET('Water Data'!$D$28,0,10*ROW('Water Data'!D189)))</f>
        <v/>
      </c>
      <c r="BU195" s="271" t="str">
        <f ca="true">+IF(OFFSET('Water Data'!$D$29,0,10*ROW('Water Data'!D189))="","",OFFSET('Water Data'!$D$29,0,10*ROW('Water Data'!D189)))</f>
        <v/>
      </c>
      <c r="BV195" s="271" t="str">
        <f ca="true">+IF(OFFSET('Water Data'!$E$27,0,10*ROW('Water Data'!E189))="","",OFFSET('Water Data'!$E$27,0,10*ROW('Water Data'!E189)))</f>
        <v/>
      </c>
      <c r="BW195" s="271" t="str">
        <f ca="true">+IF(OFFSET('Water Data'!$E$28,0,10*ROW('Water Data'!E189))="","",OFFSET('Water Data'!$E$28,0,10*ROW('Water Data'!E189)))</f>
        <v/>
      </c>
      <c r="BX195" s="271" t="str">
        <f ca="true">+IF(OFFSET('Water Data'!$E$29,0,10*ROW('Water Data'!E189))="","",OFFSET('Water Data'!$E$29,0,10*ROW('Water Data'!E189)))</f>
        <v/>
      </c>
      <c r="BY195" s="271" t="str">
        <f ca="true">+IF(OFFSET('Water Data'!$F$27,0,10*ROW('Water Data'!F189))="","",OFFSET('Water Data'!$F$27,0,10*ROW('Water Data'!F189)))</f>
        <v/>
      </c>
      <c r="BZ195" s="271" t="str">
        <f ca="true">+IF(OFFSET('Water Data'!$F$28,0,10*ROW('Water Data'!F189))="","",OFFSET('Water Data'!$F$28,0,10*ROW('Water Data'!F189)))</f>
        <v/>
      </c>
      <c r="CA195" s="271" t="str">
        <f ca="true">+IF(OFFSET('Water Data'!$F$29,0,10*ROW('Water Data'!F189))="","",OFFSET('Water Data'!$F$29,0,10*ROW('Water Data'!F189)))</f>
        <v/>
      </c>
      <c r="CB195" s="271" t="str">
        <f ca="true">+IF(OFFSET('Water Data'!$G$27,0,10*ROW('Water Data'!G189))="","",OFFSET('Water Data'!$G$27,0,10*ROW('Water Data'!G189)))</f>
        <v/>
      </c>
      <c r="CC195" s="271" t="str">
        <f ca="true">+IF(OFFSET('Water Data'!$G$28,0,10*ROW('Water Data'!G189))="","",OFFSET('Water Data'!$G$28,0,10*ROW('Water Data'!G189)))</f>
        <v/>
      </c>
      <c r="CD195" s="271" t="str">
        <f ca="true">+IF(OFFSET('Water Data'!$G$29,0,10*ROW('Water Data'!G189))="","",OFFSET('Water Data'!$G$29,0,10*ROW('Water Data'!G189)))</f>
        <v/>
      </c>
      <c r="CE195" s="271" t="str">
        <f ca="true">+IF(OFFSET('Water Data'!$H$27,0,10*ROW('Water Data'!H189))="","",OFFSET('Water Data'!$H$27,0,10*ROW('Water Data'!H189)))</f>
        <v/>
      </c>
      <c r="CF195" s="271" t="str">
        <f ca="true">+IF(OFFSET('Water Data'!$H$28,0,10*ROW('Water Data'!H189))="","",OFFSET('Water Data'!$H$28,0,10*ROW('Water Data'!H189)))</f>
        <v/>
      </c>
      <c r="CG195" s="271" t="str">
        <f ca="true">+IF(OFFSET('Water Data'!$H$29,0,10*ROW('Water Data'!H189))="","",OFFSET('Water Data'!$H$29,0,10*ROW('Water Data'!H189)))</f>
        <v/>
      </c>
      <c r="CH195" s="271" t="str">
        <f ca="true">+IF(OFFSET('Water Data'!$I$27,0,10*ROW('Water Data'!I189))="","",OFFSET('Water Data'!$I$27,0,10*ROW('Water Data'!I189)))</f>
        <v/>
      </c>
      <c r="CI195" s="271" t="str">
        <f ca="true">+IF(OFFSET('Water Data'!$I$28,0,10*ROW('Water Data'!I189))="","",OFFSET('Water Data'!$I$28,0,10*ROW('Water Data'!I189)))</f>
        <v/>
      </c>
      <c r="CJ195" s="271" t="str">
        <f ca="true">+IF(OFFSET('Water Data'!$I$29,0,10*ROW('Water Data'!I189))="","",OFFSET('Water Data'!$I$29,0,10*ROW('Water Data'!I189)))</f>
        <v/>
      </c>
      <c r="CK195" s="271" t="str">
        <f ca="true">+IF(OFFSET('Sanitation Data'!$D$28,0,10*ROW('Sanitation Data'!D189))="","",OFFSET('Sanitation Data'!$D$28,0,10*ROW('Sanitation Data'!D189)))</f>
        <v/>
      </c>
      <c r="CL195" s="271" t="str">
        <f ca="true">+IF(OFFSET('Sanitation Data'!$D$29,0,10*ROW('Sanitation Data'!D189))="","",OFFSET('Sanitation Data'!$D$29,0,10*ROW('Sanitation Data'!D189)))</f>
        <v/>
      </c>
      <c r="CM195" s="271" t="str">
        <f ca="true">+IF(OFFSET('Sanitation Data'!$D$30,0,10*ROW('Sanitation Data'!D189))="","",OFFSET('Sanitation Data'!$D$30,0,10*ROW('Sanitation Data'!D189)))</f>
        <v/>
      </c>
      <c r="CN195" s="271" t="str">
        <f ca="true">+IF(OFFSET('Sanitation Data'!$D$31,0,10*ROW('Sanitation Data'!D189))="","",OFFSET('Sanitation Data'!$D$31,0,10*ROW('Sanitation Data'!D189)))</f>
        <v/>
      </c>
      <c r="CO195" s="271" t="str">
        <f ca="true">+IF(OFFSET('Sanitation Data'!$D$32,0,10*ROW('Sanitation Data'!D189))="","",OFFSET('Sanitation Data'!$D$32,0,10*ROW('Sanitation Data'!D189)))</f>
        <v/>
      </c>
      <c r="CP195" s="271" t="str">
        <f ca="true">+IF(OFFSET('Sanitation Data'!$E$28,0,10*ROW('Sanitation Data'!E189))="","",OFFSET('Sanitation Data'!$E$28,0,10*ROW('Sanitation Data'!E189)))</f>
        <v/>
      </c>
      <c r="CQ195" s="271" t="str">
        <f ca="true">+IF(OFFSET('Sanitation Data'!$E$29,0,10*ROW('Sanitation Data'!E189))="","",OFFSET('Sanitation Data'!$E$29,0,10*ROW('Sanitation Data'!E189)))</f>
        <v/>
      </c>
      <c r="CR195" s="271" t="str">
        <f ca="true">+IF(OFFSET('Sanitation Data'!$E$30,0,10*ROW('Sanitation Data'!E189))="","",OFFSET('Sanitation Data'!$E$30,0,10*ROW('Sanitation Data'!E189)))</f>
        <v/>
      </c>
      <c r="CS195" s="271" t="str">
        <f ca="true">+IF(OFFSET('Sanitation Data'!$E$31,0,10*ROW('Sanitation Data'!E189))="","",OFFSET('Sanitation Data'!$E$31,0,10*ROW('Sanitation Data'!E189)))</f>
        <v/>
      </c>
      <c r="CT195" s="271" t="str">
        <f ca="true">+IF(OFFSET('Sanitation Data'!$E$32,0,10*ROW('Sanitation Data'!E189))="","",OFFSET('Sanitation Data'!$E$32,0,10*ROW('Sanitation Data'!E189)))</f>
        <v/>
      </c>
      <c r="CU195" s="271" t="str">
        <f ca="true">+IF(OFFSET('Sanitation Data'!$F$28,0,10*ROW('Sanitation Data'!F189))="","",OFFSET('Sanitation Data'!$F$28,0,10*ROW('Sanitation Data'!F189)))</f>
        <v/>
      </c>
      <c r="CV195" s="271" t="str">
        <f ca="true">+IF(OFFSET('Sanitation Data'!$F$29,0,10*ROW('Sanitation Data'!F189))="","",OFFSET('Sanitation Data'!$F$29,0,10*ROW('Sanitation Data'!F189)))</f>
        <v/>
      </c>
      <c r="CW195" s="271" t="str">
        <f ca="true">+IF(OFFSET('Sanitation Data'!$F$30,0,10*ROW('Sanitation Data'!F189))="","",OFFSET('Sanitation Data'!$F$30,0,10*ROW('Sanitation Data'!F189)))</f>
        <v/>
      </c>
      <c r="CX195" s="271" t="str">
        <f ca="true">+IF(OFFSET('Sanitation Data'!$F$31,0,10*ROW('Sanitation Data'!F189))="","",OFFSET('Sanitation Data'!$F$31,0,10*ROW('Sanitation Data'!F189)))</f>
        <v/>
      </c>
      <c r="CY195" s="271" t="str">
        <f ca="true">+IF(OFFSET('Sanitation Data'!$F$32,0,10*ROW('Sanitation Data'!F189))="","",OFFSET('Sanitation Data'!$F$32,0,10*ROW('Sanitation Data'!F189)))</f>
        <v/>
      </c>
      <c r="CZ195" s="271" t="str">
        <f ca="true">+IF(OFFSET('Sanitation Data'!$G$28,0,10*ROW('Sanitation Data'!G189))="","",OFFSET('Sanitation Data'!$G$28,0,10*ROW('Sanitation Data'!G189)))</f>
        <v/>
      </c>
      <c r="DA195" s="271" t="str">
        <f ca="true">+IF(OFFSET('Sanitation Data'!$G$29,0,10*ROW('Sanitation Data'!G189))="","",OFFSET('Sanitation Data'!$G$29,0,10*ROW('Sanitation Data'!G189)))</f>
        <v/>
      </c>
      <c r="DB195" s="271" t="str">
        <f ca="true">+IF(OFFSET('Sanitation Data'!$G$30,0,10*ROW('Sanitation Data'!G189))="","",OFFSET('Sanitation Data'!$G$30,0,10*ROW('Sanitation Data'!G189)))</f>
        <v/>
      </c>
      <c r="DC195" s="271" t="str">
        <f ca="true">+IF(OFFSET('Sanitation Data'!$G$31,0,10*ROW('Sanitation Data'!G189))="","",OFFSET('Sanitation Data'!$G$31,0,10*ROW('Sanitation Data'!G189)))</f>
        <v/>
      </c>
      <c r="DD195" s="271" t="str">
        <f ca="true">+IF(OFFSET('Sanitation Data'!$G$32,0,10*ROW('Sanitation Data'!G189))="","",OFFSET('Sanitation Data'!$G$32,0,10*ROW('Sanitation Data'!G189)))</f>
        <v/>
      </c>
      <c r="DE195" s="271" t="str">
        <f ca="true">+IF(OFFSET('Sanitation Data'!$H$28,0,10*ROW('Sanitation Data'!H189))="","",OFFSET('Sanitation Data'!$H$28,0,10*ROW('Sanitation Data'!H189)))</f>
        <v/>
      </c>
      <c r="DF195" s="271" t="str">
        <f ca="true">+IF(OFFSET('Sanitation Data'!$H$29,0,10*ROW('Sanitation Data'!H189))="","",OFFSET('Sanitation Data'!$H$29,0,10*ROW('Sanitation Data'!H189)))</f>
        <v/>
      </c>
      <c r="DG195" s="271" t="str">
        <f ca="true">+IF(OFFSET('Sanitation Data'!$H$30,0,10*ROW('Sanitation Data'!H189))="","",OFFSET('Sanitation Data'!$H$30,0,10*ROW('Sanitation Data'!H189)))</f>
        <v/>
      </c>
      <c r="DH195" s="271" t="str">
        <f ca="true">+IF(OFFSET('Sanitation Data'!$H$31,0,10*ROW('Sanitation Data'!H189))="","",OFFSET('Sanitation Data'!$H$31,0,10*ROW('Sanitation Data'!H189)))</f>
        <v/>
      </c>
      <c r="DI195" s="271" t="str">
        <f ca="true">+IF(OFFSET('Sanitation Data'!$H$32,0,10*ROW('Sanitation Data'!H189))="","",OFFSET('Sanitation Data'!$H$32,0,10*ROW('Sanitation Data'!H189)))</f>
        <v/>
      </c>
      <c r="DJ195" s="271" t="str">
        <f ca="true">+IF(OFFSET('Sanitation Data'!$I$28,0,10*ROW('Sanitation Data'!I189))="","",OFFSET('Sanitation Data'!$I$28,0,10*ROW('Sanitation Data'!I189)))</f>
        <v/>
      </c>
      <c r="DK195" s="271" t="str">
        <f ca="true">+IF(OFFSET('Sanitation Data'!$I$29,0,10*ROW('Sanitation Data'!I189))="","",OFFSET('Sanitation Data'!$I$29,0,10*ROW('Sanitation Data'!I189)))</f>
        <v/>
      </c>
      <c r="DL195" s="271" t="str">
        <f ca="true">+IF(OFFSET('Sanitation Data'!$I$30,0,10*ROW('Sanitation Data'!I189))="","",OFFSET('Sanitation Data'!$I$30,0,10*ROW('Sanitation Data'!I189)))</f>
        <v/>
      </c>
      <c r="DM195" s="271" t="str">
        <f ca="true">+IF(OFFSET('Sanitation Data'!$I$31,0,10*ROW('Sanitation Data'!I189))="","",OFFSET('Sanitation Data'!$I$31,0,10*ROW('Sanitation Data'!I189)))</f>
        <v/>
      </c>
      <c r="DN195" s="271" t="str">
        <f ca="true">+IF(OFFSET('Sanitation Data'!$I$32,0,10*ROW('Sanitation Data'!I189))="","",OFFSET('Sanitation Data'!$I$32,0,10*ROW('Sanitation Data'!I189)))</f>
        <v/>
      </c>
      <c r="DO195" s="271" t="str">
        <f ca="true">+IF(OFFSET('Hygiene Data'!$D$11,0,10*ROW('Hygiene Data'!D189))="","",OFFSET('Hygiene Data'!$D$11,0,10*ROW('Hygiene Data'!D189)))</f>
        <v/>
      </c>
      <c r="DP195" s="271" t="str">
        <f ca="true">+IF(OFFSET('Hygiene Data'!$D$12,0,10*ROW('Hygiene Data'!D189))="","",OFFSET('Hygiene Data'!$D$12,0,10*ROW('Hygiene Data'!D189)))</f>
        <v/>
      </c>
      <c r="DQ195" s="271" t="str">
        <f ca="true">+IF(OFFSET('Hygiene Data'!$D$13,0,10*ROW('Hygiene Data'!D189))="","",OFFSET('Hygiene Data'!$D$13,0,10*ROW('Hygiene Data'!D189)))</f>
        <v/>
      </c>
      <c r="DR195" s="271" t="str">
        <f ca="true">+IF(OFFSET('Hygiene Data'!$E$11,0,10*ROW('Hygiene Data'!E189))="","",OFFSET('Hygiene Data'!$E$11,0,10*ROW('Hygiene Data'!E189)))</f>
        <v/>
      </c>
      <c r="DS195" s="271" t="str">
        <f ca="true">+IF(OFFSET('Hygiene Data'!$E$12,0,10*ROW('Hygiene Data'!E189))="","",OFFSET('Hygiene Data'!$E$12,0,10*ROW('Hygiene Data'!E189)))</f>
        <v/>
      </c>
      <c r="DT195" s="271" t="str">
        <f ca="true">+IF(OFFSET('Hygiene Data'!$E$13,0,10*ROW('Hygiene Data'!E189))="","",OFFSET('Hygiene Data'!$E$13,0,10*ROW('Hygiene Data'!E189)))</f>
        <v/>
      </c>
      <c r="DU195" s="271" t="str">
        <f ca="true">+IF(OFFSET('Hygiene Data'!$F$11,0,10*ROW('Hygiene Data'!F189))="","",OFFSET('Hygiene Data'!$F$11,0,10*ROW('Hygiene Data'!F189)))</f>
        <v/>
      </c>
      <c r="DV195" s="271" t="str">
        <f ca="true">+IF(OFFSET('Hygiene Data'!$F$12,0,10*ROW('Hygiene Data'!F189))="","",OFFSET('Hygiene Data'!$F$12,0,10*ROW('Hygiene Data'!F189)))</f>
        <v/>
      </c>
      <c r="DW195" s="271" t="str">
        <f ca="true">+IF(OFFSET('Hygiene Data'!$F$13,0,10*ROW('Hygiene Data'!F189))="","",OFFSET('Hygiene Data'!$F$13,0,10*ROW('Hygiene Data'!F189)))</f>
        <v/>
      </c>
      <c r="DX195" s="271" t="str">
        <f ca="true">+IF(OFFSET('Hygiene Data'!$G$11,0,10*ROW('Hygiene Data'!G189))="","",OFFSET('Hygiene Data'!$G$11,0,10*ROW('Hygiene Data'!G189)))</f>
        <v/>
      </c>
      <c r="DY195" s="271" t="str">
        <f ca="true">+IF(OFFSET('Hygiene Data'!$G$12,0,10*ROW('Hygiene Data'!G189))="","",OFFSET('Hygiene Data'!$G$12,0,10*ROW('Hygiene Data'!G189)))</f>
        <v/>
      </c>
      <c r="DZ195" s="271" t="str">
        <f ca="true">+IF(OFFSET('Hygiene Data'!$G$13,0,10*ROW('Hygiene Data'!G189))="","",OFFSET('Hygiene Data'!$G$13,0,10*ROW('Hygiene Data'!G189)))</f>
        <v/>
      </c>
      <c r="EA195" s="271" t="str">
        <f ca="true">+IF(OFFSET('Hygiene Data'!$H$11,0,10*ROW('Hygiene Data'!H189))="","",OFFSET('Hygiene Data'!$H$11,0,10*ROW('Hygiene Data'!H189)))</f>
        <v/>
      </c>
      <c r="EB195" s="271" t="str">
        <f ca="true">+IF(OFFSET('Hygiene Data'!$H$12,0,10*ROW('Hygiene Data'!H189))="","",OFFSET('Hygiene Data'!$H$12,0,10*ROW('Hygiene Data'!H189)))</f>
        <v/>
      </c>
      <c r="EC195" s="271" t="str">
        <f ca="true">+IF(OFFSET('Hygiene Data'!$H$13,0,10*ROW('Hygiene Data'!H189))="","",OFFSET('Hygiene Data'!$H$13,0,10*ROW('Hygiene Data'!H189)))</f>
        <v/>
      </c>
      <c r="ED195" s="271" t="str">
        <f ca="true">+IF(OFFSET('Hygiene Data'!$I$11,0,10*ROW('Hygiene Data'!I189))="","",OFFSET('Hygiene Data'!$I$11,0,10*ROW('Hygiene Data'!I189)))</f>
        <v/>
      </c>
      <c r="EE195" s="271" t="str">
        <f ca="true">+IF(OFFSET('Hygiene Data'!$I$12,0,10*ROW('Hygiene Data'!I189))="","",OFFSET('Hygiene Data'!$I$12,0,10*ROW('Hygiene Data'!I189)))</f>
        <v/>
      </c>
      <c r="EF195" s="271" t="str">
        <f ca="true">+IF(OFFSET('Hygiene Data'!$I$13,0,10*ROW('Hygiene Data'!I189))="","",OFFSET('Hygiene Data'!$I$13,0,10*ROW('Hygiene Data'!I189)))</f>
        <v/>
      </c>
    </row>
    <row xmlns:x14ac="http://schemas.microsoft.com/office/spreadsheetml/2009/9/ac" r="196" x14ac:dyDescent="0.2">
      <c r="A196" s="35" t="str">
        <f ca="true">+IF(OFFSET('Water Data'!$B$2,0,10*ROW('Water Data'!E190))="","",OFFSET('Water Data'!$B$2,0,10*ROW('Water Data'!E190)))</f>
        <v/>
      </c>
      <c r="B196" s="35" t="str">
        <f ca="true">+IF(OFFSET('Water Data'!$C$2,0,10*ROW('Water Data'!F190))="","",OFFSET('Water Data'!$C$2,0,10*ROW('Water Data'!F190)))</f>
        <v/>
      </c>
      <c r="C196" s="327" t="str">
        <f t="shared" ca="true" si="2"/>
        <v/>
      </c>
      <c r="D196" s="91"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1"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1"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1"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1"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1"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1"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1"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1"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1"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1"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1"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1"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1"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1"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1"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1"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1"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2"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2"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2"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2"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2"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2"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2"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2"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2"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2"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2"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2"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2"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2"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2"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2"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2"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2"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2"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2"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2"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2"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2"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2"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2"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2"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2"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2"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2"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2"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3"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3"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3"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3"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3"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3"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3"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3"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3"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3"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3"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3"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3"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3"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3"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3"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3"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3"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1"/>
      <c r="BS196" s="271" t="str">
        <f ca="true">+IF(OFFSET('Water Data'!$D$27,0,10*ROW('Water Data'!D190))="","",OFFSET('Water Data'!$D$27,0,10*ROW('Water Data'!D190)))</f>
        <v/>
      </c>
      <c r="BT196" s="271" t="str">
        <f ca="true">+IF(OFFSET('Water Data'!$D$28,0,10*ROW('Water Data'!D190))="","",OFFSET('Water Data'!$D$28,0,10*ROW('Water Data'!D190)))</f>
        <v/>
      </c>
      <c r="BU196" s="271" t="str">
        <f ca="true">+IF(OFFSET('Water Data'!$D$29,0,10*ROW('Water Data'!D190))="","",OFFSET('Water Data'!$D$29,0,10*ROW('Water Data'!D190)))</f>
        <v/>
      </c>
      <c r="BV196" s="271" t="str">
        <f ca="true">+IF(OFFSET('Water Data'!$E$27,0,10*ROW('Water Data'!E190))="","",OFFSET('Water Data'!$E$27,0,10*ROW('Water Data'!E190)))</f>
        <v/>
      </c>
      <c r="BW196" s="271" t="str">
        <f ca="true">+IF(OFFSET('Water Data'!$E$28,0,10*ROW('Water Data'!E190))="","",OFFSET('Water Data'!$E$28,0,10*ROW('Water Data'!E190)))</f>
        <v/>
      </c>
      <c r="BX196" s="271" t="str">
        <f ca="true">+IF(OFFSET('Water Data'!$E$29,0,10*ROW('Water Data'!E190))="","",OFFSET('Water Data'!$E$29,0,10*ROW('Water Data'!E190)))</f>
        <v/>
      </c>
      <c r="BY196" s="271" t="str">
        <f ca="true">+IF(OFFSET('Water Data'!$F$27,0,10*ROW('Water Data'!F190))="","",OFFSET('Water Data'!$F$27,0,10*ROW('Water Data'!F190)))</f>
        <v/>
      </c>
      <c r="BZ196" s="271" t="str">
        <f ca="true">+IF(OFFSET('Water Data'!$F$28,0,10*ROW('Water Data'!F190))="","",OFFSET('Water Data'!$F$28,0,10*ROW('Water Data'!F190)))</f>
        <v/>
      </c>
      <c r="CA196" s="271" t="str">
        <f ca="true">+IF(OFFSET('Water Data'!$F$29,0,10*ROW('Water Data'!F190))="","",OFFSET('Water Data'!$F$29,0,10*ROW('Water Data'!F190)))</f>
        <v/>
      </c>
      <c r="CB196" s="271" t="str">
        <f ca="true">+IF(OFFSET('Water Data'!$G$27,0,10*ROW('Water Data'!G190))="","",OFFSET('Water Data'!$G$27,0,10*ROW('Water Data'!G190)))</f>
        <v/>
      </c>
      <c r="CC196" s="271" t="str">
        <f ca="true">+IF(OFFSET('Water Data'!$G$28,0,10*ROW('Water Data'!G190))="","",OFFSET('Water Data'!$G$28,0,10*ROW('Water Data'!G190)))</f>
        <v/>
      </c>
      <c r="CD196" s="271" t="str">
        <f ca="true">+IF(OFFSET('Water Data'!$G$29,0,10*ROW('Water Data'!G190))="","",OFFSET('Water Data'!$G$29,0,10*ROW('Water Data'!G190)))</f>
        <v/>
      </c>
      <c r="CE196" s="271" t="str">
        <f ca="true">+IF(OFFSET('Water Data'!$H$27,0,10*ROW('Water Data'!H190))="","",OFFSET('Water Data'!$H$27,0,10*ROW('Water Data'!H190)))</f>
        <v/>
      </c>
      <c r="CF196" s="271" t="str">
        <f ca="true">+IF(OFFSET('Water Data'!$H$28,0,10*ROW('Water Data'!H190))="","",OFFSET('Water Data'!$H$28,0,10*ROW('Water Data'!H190)))</f>
        <v/>
      </c>
      <c r="CG196" s="271" t="str">
        <f ca="true">+IF(OFFSET('Water Data'!$H$29,0,10*ROW('Water Data'!H190))="","",OFFSET('Water Data'!$H$29,0,10*ROW('Water Data'!H190)))</f>
        <v/>
      </c>
      <c r="CH196" s="271" t="str">
        <f ca="true">+IF(OFFSET('Water Data'!$I$27,0,10*ROW('Water Data'!I190))="","",OFFSET('Water Data'!$I$27,0,10*ROW('Water Data'!I190)))</f>
        <v/>
      </c>
      <c r="CI196" s="271" t="str">
        <f ca="true">+IF(OFFSET('Water Data'!$I$28,0,10*ROW('Water Data'!I190))="","",OFFSET('Water Data'!$I$28,0,10*ROW('Water Data'!I190)))</f>
        <v/>
      </c>
      <c r="CJ196" s="271" t="str">
        <f ca="true">+IF(OFFSET('Water Data'!$I$29,0,10*ROW('Water Data'!I190))="","",OFFSET('Water Data'!$I$29,0,10*ROW('Water Data'!I190)))</f>
        <v/>
      </c>
      <c r="CK196" s="271" t="str">
        <f ca="true">+IF(OFFSET('Sanitation Data'!$D$28,0,10*ROW('Sanitation Data'!D190))="","",OFFSET('Sanitation Data'!$D$28,0,10*ROW('Sanitation Data'!D190)))</f>
        <v/>
      </c>
      <c r="CL196" s="271" t="str">
        <f ca="true">+IF(OFFSET('Sanitation Data'!$D$29,0,10*ROW('Sanitation Data'!D190))="","",OFFSET('Sanitation Data'!$D$29,0,10*ROW('Sanitation Data'!D190)))</f>
        <v/>
      </c>
      <c r="CM196" s="271" t="str">
        <f ca="true">+IF(OFFSET('Sanitation Data'!$D$30,0,10*ROW('Sanitation Data'!D190))="","",OFFSET('Sanitation Data'!$D$30,0,10*ROW('Sanitation Data'!D190)))</f>
        <v/>
      </c>
      <c r="CN196" s="271" t="str">
        <f ca="true">+IF(OFFSET('Sanitation Data'!$D$31,0,10*ROW('Sanitation Data'!D190))="","",OFFSET('Sanitation Data'!$D$31,0,10*ROW('Sanitation Data'!D190)))</f>
        <v/>
      </c>
      <c r="CO196" s="271" t="str">
        <f ca="true">+IF(OFFSET('Sanitation Data'!$D$32,0,10*ROW('Sanitation Data'!D190))="","",OFFSET('Sanitation Data'!$D$32,0,10*ROW('Sanitation Data'!D190)))</f>
        <v/>
      </c>
      <c r="CP196" s="271" t="str">
        <f ca="true">+IF(OFFSET('Sanitation Data'!$E$28,0,10*ROW('Sanitation Data'!E190))="","",OFFSET('Sanitation Data'!$E$28,0,10*ROW('Sanitation Data'!E190)))</f>
        <v/>
      </c>
      <c r="CQ196" s="271" t="str">
        <f ca="true">+IF(OFFSET('Sanitation Data'!$E$29,0,10*ROW('Sanitation Data'!E190))="","",OFFSET('Sanitation Data'!$E$29,0,10*ROW('Sanitation Data'!E190)))</f>
        <v/>
      </c>
      <c r="CR196" s="271" t="str">
        <f ca="true">+IF(OFFSET('Sanitation Data'!$E$30,0,10*ROW('Sanitation Data'!E190))="","",OFFSET('Sanitation Data'!$E$30,0,10*ROW('Sanitation Data'!E190)))</f>
        <v/>
      </c>
      <c r="CS196" s="271" t="str">
        <f ca="true">+IF(OFFSET('Sanitation Data'!$E$31,0,10*ROW('Sanitation Data'!E190))="","",OFFSET('Sanitation Data'!$E$31,0,10*ROW('Sanitation Data'!E190)))</f>
        <v/>
      </c>
      <c r="CT196" s="271" t="str">
        <f ca="true">+IF(OFFSET('Sanitation Data'!$E$32,0,10*ROW('Sanitation Data'!E190))="","",OFFSET('Sanitation Data'!$E$32,0,10*ROW('Sanitation Data'!E190)))</f>
        <v/>
      </c>
      <c r="CU196" s="271" t="str">
        <f ca="true">+IF(OFFSET('Sanitation Data'!$F$28,0,10*ROW('Sanitation Data'!F190))="","",OFFSET('Sanitation Data'!$F$28,0,10*ROW('Sanitation Data'!F190)))</f>
        <v/>
      </c>
      <c r="CV196" s="271" t="str">
        <f ca="true">+IF(OFFSET('Sanitation Data'!$F$29,0,10*ROW('Sanitation Data'!F190))="","",OFFSET('Sanitation Data'!$F$29,0,10*ROW('Sanitation Data'!F190)))</f>
        <v/>
      </c>
      <c r="CW196" s="271" t="str">
        <f ca="true">+IF(OFFSET('Sanitation Data'!$F$30,0,10*ROW('Sanitation Data'!F190))="","",OFFSET('Sanitation Data'!$F$30,0,10*ROW('Sanitation Data'!F190)))</f>
        <v/>
      </c>
      <c r="CX196" s="271" t="str">
        <f ca="true">+IF(OFFSET('Sanitation Data'!$F$31,0,10*ROW('Sanitation Data'!F190))="","",OFFSET('Sanitation Data'!$F$31,0,10*ROW('Sanitation Data'!F190)))</f>
        <v/>
      </c>
      <c r="CY196" s="271" t="str">
        <f ca="true">+IF(OFFSET('Sanitation Data'!$F$32,0,10*ROW('Sanitation Data'!F190))="","",OFFSET('Sanitation Data'!$F$32,0,10*ROW('Sanitation Data'!F190)))</f>
        <v/>
      </c>
      <c r="CZ196" s="271" t="str">
        <f ca="true">+IF(OFFSET('Sanitation Data'!$G$28,0,10*ROW('Sanitation Data'!G190))="","",OFFSET('Sanitation Data'!$G$28,0,10*ROW('Sanitation Data'!G190)))</f>
        <v/>
      </c>
      <c r="DA196" s="271" t="str">
        <f ca="true">+IF(OFFSET('Sanitation Data'!$G$29,0,10*ROW('Sanitation Data'!G190))="","",OFFSET('Sanitation Data'!$G$29,0,10*ROW('Sanitation Data'!G190)))</f>
        <v/>
      </c>
      <c r="DB196" s="271" t="str">
        <f ca="true">+IF(OFFSET('Sanitation Data'!$G$30,0,10*ROW('Sanitation Data'!G190))="","",OFFSET('Sanitation Data'!$G$30,0,10*ROW('Sanitation Data'!G190)))</f>
        <v/>
      </c>
      <c r="DC196" s="271" t="str">
        <f ca="true">+IF(OFFSET('Sanitation Data'!$G$31,0,10*ROW('Sanitation Data'!G190))="","",OFFSET('Sanitation Data'!$G$31,0,10*ROW('Sanitation Data'!G190)))</f>
        <v/>
      </c>
      <c r="DD196" s="271" t="str">
        <f ca="true">+IF(OFFSET('Sanitation Data'!$G$32,0,10*ROW('Sanitation Data'!G190))="","",OFFSET('Sanitation Data'!$G$32,0,10*ROW('Sanitation Data'!G190)))</f>
        <v/>
      </c>
      <c r="DE196" s="271" t="str">
        <f ca="true">+IF(OFFSET('Sanitation Data'!$H$28,0,10*ROW('Sanitation Data'!H190))="","",OFFSET('Sanitation Data'!$H$28,0,10*ROW('Sanitation Data'!H190)))</f>
        <v/>
      </c>
      <c r="DF196" s="271" t="str">
        <f ca="true">+IF(OFFSET('Sanitation Data'!$H$29,0,10*ROW('Sanitation Data'!H190))="","",OFFSET('Sanitation Data'!$H$29,0,10*ROW('Sanitation Data'!H190)))</f>
        <v/>
      </c>
      <c r="DG196" s="271" t="str">
        <f ca="true">+IF(OFFSET('Sanitation Data'!$H$30,0,10*ROW('Sanitation Data'!H190))="","",OFFSET('Sanitation Data'!$H$30,0,10*ROW('Sanitation Data'!H190)))</f>
        <v/>
      </c>
      <c r="DH196" s="271" t="str">
        <f ca="true">+IF(OFFSET('Sanitation Data'!$H$31,0,10*ROW('Sanitation Data'!H190))="","",OFFSET('Sanitation Data'!$H$31,0,10*ROW('Sanitation Data'!H190)))</f>
        <v/>
      </c>
      <c r="DI196" s="271" t="str">
        <f ca="true">+IF(OFFSET('Sanitation Data'!$H$32,0,10*ROW('Sanitation Data'!H190))="","",OFFSET('Sanitation Data'!$H$32,0,10*ROW('Sanitation Data'!H190)))</f>
        <v/>
      </c>
      <c r="DJ196" s="271" t="str">
        <f ca="true">+IF(OFFSET('Sanitation Data'!$I$28,0,10*ROW('Sanitation Data'!I190))="","",OFFSET('Sanitation Data'!$I$28,0,10*ROW('Sanitation Data'!I190)))</f>
        <v/>
      </c>
      <c r="DK196" s="271" t="str">
        <f ca="true">+IF(OFFSET('Sanitation Data'!$I$29,0,10*ROW('Sanitation Data'!I190))="","",OFFSET('Sanitation Data'!$I$29,0,10*ROW('Sanitation Data'!I190)))</f>
        <v/>
      </c>
      <c r="DL196" s="271" t="str">
        <f ca="true">+IF(OFFSET('Sanitation Data'!$I$30,0,10*ROW('Sanitation Data'!I190))="","",OFFSET('Sanitation Data'!$I$30,0,10*ROW('Sanitation Data'!I190)))</f>
        <v/>
      </c>
      <c r="DM196" s="271" t="str">
        <f ca="true">+IF(OFFSET('Sanitation Data'!$I$31,0,10*ROW('Sanitation Data'!I190))="","",OFFSET('Sanitation Data'!$I$31,0,10*ROW('Sanitation Data'!I190)))</f>
        <v/>
      </c>
      <c r="DN196" s="271" t="str">
        <f ca="true">+IF(OFFSET('Sanitation Data'!$I$32,0,10*ROW('Sanitation Data'!I190))="","",OFFSET('Sanitation Data'!$I$32,0,10*ROW('Sanitation Data'!I190)))</f>
        <v/>
      </c>
      <c r="DO196" s="271" t="str">
        <f ca="true">+IF(OFFSET('Hygiene Data'!$D$11,0,10*ROW('Hygiene Data'!D190))="","",OFFSET('Hygiene Data'!$D$11,0,10*ROW('Hygiene Data'!D190)))</f>
        <v/>
      </c>
      <c r="DP196" s="271" t="str">
        <f ca="true">+IF(OFFSET('Hygiene Data'!$D$12,0,10*ROW('Hygiene Data'!D190))="","",OFFSET('Hygiene Data'!$D$12,0,10*ROW('Hygiene Data'!D190)))</f>
        <v/>
      </c>
      <c r="DQ196" s="271" t="str">
        <f ca="true">+IF(OFFSET('Hygiene Data'!$D$13,0,10*ROW('Hygiene Data'!D190))="","",OFFSET('Hygiene Data'!$D$13,0,10*ROW('Hygiene Data'!D190)))</f>
        <v/>
      </c>
      <c r="DR196" s="271" t="str">
        <f ca="true">+IF(OFFSET('Hygiene Data'!$E$11,0,10*ROW('Hygiene Data'!E190))="","",OFFSET('Hygiene Data'!$E$11,0,10*ROW('Hygiene Data'!E190)))</f>
        <v/>
      </c>
      <c r="DS196" s="271" t="str">
        <f ca="true">+IF(OFFSET('Hygiene Data'!$E$12,0,10*ROW('Hygiene Data'!E190))="","",OFFSET('Hygiene Data'!$E$12,0,10*ROW('Hygiene Data'!E190)))</f>
        <v/>
      </c>
      <c r="DT196" s="271" t="str">
        <f ca="true">+IF(OFFSET('Hygiene Data'!$E$13,0,10*ROW('Hygiene Data'!E190))="","",OFFSET('Hygiene Data'!$E$13,0,10*ROW('Hygiene Data'!E190)))</f>
        <v/>
      </c>
      <c r="DU196" s="271" t="str">
        <f ca="true">+IF(OFFSET('Hygiene Data'!$F$11,0,10*ROW('Hygiene Data'!F190))="","",OFFSET('Hygiene Data'!$F$11,0,10*ROW('Hygiene Data'!F190)))</f>
        <v/>
      </c>
      <c r="DV196" s="271" t="str">
        <f ca="true">+IF(OFFSET('Hygiene Data'!$F$12,0,10*ROW('Hygiene Data'!F190))="","",OFFSET('Hygiene Data'!$F$12,0,10*ROW('Hygiene Data'!F190)))</f>
        <v/>
      </c>
      <c r="DW196" s="271" t="str">
        <f ca="true">+IF(OFFSET('Hygiene Data'!$F$13,0,10*ROW('Hygiene Data'!F190))="","",OFFSET('Hygiene Data'!$F$13,0,10*ROW('Hygiene Data'!F190)))</f>
        <v/>
      </c>
      <c r="DX196" s="271" t="str">
        <f ca="true">+IF(OFFSET('Hygiene Data'!$G$11,0,10*ROW('Hygiene Data'!G190))="","",OFFSET('Hygiene Data'!$G$11,0,10*ROW('Hygiene Data'!G190)))</f>
        <v/>
      </c>
      <c r="DY196" s="271" t="str">
        <f ca="true">+IF(OFFSET('Hygiene Data'!$G$12,0,10*ROW('Hygiene Data'!G190))="","",OFFSET('Hygiene Data'!$G$12,0,10*ROW('Hygiene Data'!G190)))</f>
        <v/>
      </c>
      <c r="DZ196" s="271" t="str">
        <f ca="true">+IF(OFFSET('Hygiene Data'!$G$13,0,10*ROW('Hygiene Data'!G190))="","",OFFSET('Hygiene Data'!$G$13,0,10*ROW('Hygiene Data'!G190)))</f>
        <v/>
      </c>
      <c r="EA196" s="271" t="str">
        <f ca="true">+IF(OFFSET('Hygiene Data'!$H$11,0,10*ROW('Hygiene Data'!H190))="","",OFFSET('Hygiene Data'!$H$11,0,10*ROW('Hygiene Data'!H190)))</f>
        <v/>
      </c>
      <c r="EB196" s="271" t="str">
        <f ca="true">+IF(OFFSET('Hygiene Data'!$H$12,0,10*ROW('Hygiene Data'!H190))="","",OFFSET('Hygiene Data'!$H$12,0,10*ROW('Hygiene Data'!H190)))</f>
        <v/>
      </c>
      <c r="EC196" s="271" t="str">
        <f ca="true">+IF(OFFSET('Hygiene Data'!$H$13,0,10*ROW('Hygiene Data'!H190))="","",OFFSET('Hygiene Data'!$H$13,0,10*ROW('Hygiene Data'!H190)))</f>
        <v/>
      </c>
      <c r="ED196" s="271" t="str">
        <f ca="true">+IF(OFFSET('Hygiene Data'!$I$11,0,10*ROW('Hygiene Data'!I190))="","",OFFSET('Hygiene Data'!$I$11,0,10*ROW('Hygiene Data'!I190)))</f>
        <v/>
      </c>
      <c r="EE196" s="271" t="str">
        <f ca="true">+IF(OFFSET('Hygiene Data'!$I$12,0,10*ROW('Hygiene Data'!I190))="","",OFFSET('Hygiene Data'!$I$12,0,10*ROW('Hygiene Data'!I190)))</f>
        <v/>
      </c>
      <c r="EF196" s="271" t="str">
        <f ca="true">+IF(OFFSET('Hygiene Data'!$I$13,0,10*ROW('Hygiene Data'!I190))="","",OFFSET('Hygiene Data'!$I$13,0,10*ROW('Hygiene Data'!I190)))</f>
        <v/>
      </c>
    </row>
    <row xmlns:x14ac="http://schemas.microsoft.com/office/spreadsheetml/2009/9/ac" r="197" x14ac:dyDescent="0.2">
      <c r="A197" s="35" t="str">
        <f ca="true">+IF(OFFSET('Water Data'!$B$2,0,10*ROW('Water Data'!E191))="","",OFFSET('Water Data'!$B$2,0,10*ROW('Water Data'!E191)))</f>
        <v/>
      </c>
      <c r="B197" s="35" t="str">
        <f ca="true">+IF(OFFSET('Water Data'!$C$2,0,10*ROW('Water Data'!F191))="","",OFFSET('Water Data'!$C$2,0,10*ROW('Water Data'!F191)))</f>
        <v/>
      </c>
      <c r="C197" s="327" t="str">
        <f t="shared" ca="true" si="2"/>
        <v/>
      </c>
      <c r="D197" s="91"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1"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1"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1"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1"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1"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1"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1"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1"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1"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1"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1"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1"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1"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1"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1"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1"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1"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2"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2"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2"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2"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2"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2"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2"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2"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2"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2"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2"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2"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2"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2"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2"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2"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2"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2"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2"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2"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2"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2"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2"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2"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2"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2"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2"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2"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2"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2"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3"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3"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3"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3"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3"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3"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3"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3"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3"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3"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3"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3"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3"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3"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3"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3"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3"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3"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1"/>
      <c r="BS197" s="271" t="str">
        <f ca="true">+IF(OFFSET('Water Data'!$D$27,0,10*ROW('Water Data'!D191))="","",OFFSET('Water Data'!$D$27,0,10*ROW('Water Data'!D191)))</f>
        <v/>
      </c>
      <c r="BT197" s="271" t="str">
        <f ca="true">+IF(OFFSET('Water Data'!$D$28,0,10*ROW('Water Data'!D191))="","",OFFSET('Water Data'!$D$28,0,10*ROW('Water Data'!D191)))</f>
        <v/>
      </c>
      <c r="BU197" s="271" t="str">
        <f ca="true">+IF(OFFSET('Water Data'!$D$29,0,10*ROW('Water Data'!D191))="","",OFFSET('Water Data'!$D$29,0,10*ROW('Water Data'!D191)))</f>
        <v/>
      </c>
      <c r="BV197" s="271" t="str">
        <f ca="true">+IF(OFFSET('Water Data'!$E$27,0,10*ROW('Water Data'!E191))="","",OFFSET('Water Data'!$E$27,0,10*ROW('Water Data'!E191)))</f>
        <v/>
      </c>
      <c r="BW197" s="271" t="str">
        <f ca="true">+IF(OFFSET('Water Data'!$E$28,0,10*ROW('Water Data'!E191))="","",OFFSET('Water Data'!$E$28,0,10*ROW('Water Data'!E191)))</f>
        <v/>
      </c>
      <c r="BX197" s="271" t="str">
        <f ca="true">+IF(OFFSET('Water Data'!$E$29,0,10*ROW('Water Data'!E191))="","",OFFSET('Water Data'!$E$29,0,10*ROW('Water Data'!E191)))</f>
        <v/>
      </c>
      <c r="BY197" s="271" t="str">
        <f ca="true">+IF(OFFSET('Water Data'!$F$27,0,10*ROW('Water Data'!F191))="","",OFFSET('Water Data'!$F$27,0,10*ROW('Water Data'!F191)))</f>
        <v/>
      </c>
      <c r="BZ197" s="271" t="str">
        <f ca="true">+IF(OFFSET('Water Data'!$F$28,0,10*ROW('Water Data'!F191))="","",OFFSET('Water Data'!$F$28,0,10*ROW('Water Data'!F191)))</f>
        <v/>
      </c>
      <c r="CA197" s="271" t="str">
        <f ca="true">+IF(OFFSET('Water Data'!$F$29,0,10*ROW('Water Data'!F191))="","",OFFSET('Water Data'!$F$29,0,10*ROW('Water Data'!F191)))</f>
        <v/>
      </c>
      <c r="CB197" s="271" t="str">
        <f ca="true">+IF(OFFSET('Water Data'!$G$27,0,10*ROW('Water Data'!G191))="","",OFFSET('Water Data'!$G$27,0,10*ROW('Water Data'!G191)))</f>
        <v/>
      </c>
      <c r="CC197" s="271" t="str">
        <f ca="true">+IF(OFFSET('Water Data'!$G$28,0,10*ROW('Water Data'!G191))="","",OFFSET('Water Data'!$G$28,0,10*ROW('Water Data'!G191)))</f>
        <v/>
      </c>
      <c r="CD197" s="271" t="str">
        <f ca="true">+IF(OFFSET('Water Data'!$G$29,0,10*ROW('Water Data'!G191))="","",OFFSET('Water Data'!$G$29,0,10*ROW('Water Data'!G191)))</f>
        <v/>
      </c>
      <c r="CE197" s="271" t="str">
        <f ca="true">+IF(OFFSET('Water Data'!$H$27,0,10*ROW('Water Data'!H191))="","",OFFSET('Water Data'!$H$27,0,10*ROW('Water Data'!H191)))</f>
        <v/>
      </c>
      <c r="CF197" s="271" t="str">
        <f ca="true">+IF(OFFSET('Water Data'!$H$28,0,10*ROW('Water Data'!H191))="","",OFFSET('Water Data'!$H$28,0,10*ROW('Water Data'!H191)))</f>
        <v/>
      </c>
      <c r="CG197" s="271" t="str">
        <f ca="true">+IF(OFFSET('Water Data'!$H$29,0,10*ROW('Water Data'!H191))="","",OFFSET('Water Data'!$H$29,0,10*ROW('Water Data'!H191)))</f>
        <v/>
      </c>
      <c r="CH197" s="271" t="str">
        <f ca="true">+IF(OFFSET('Water Data'!$I$27,0,10*ROW('Water Data'!I191))="","",OFFSET('Water Data'!$I$27,0,10*ROW('Water Data'!I191)))</f>
        <v/>
      </c>
      <c r="CI197" s="271" t="str">
        <f ca="true">+IF(OFFSET('Water Data'!$I$28,0,10*ROW('Water Data'!I191))="","",OFFSET('Water Data'!$I$28,0,10*ROW('Water Data'!I191)))</f>
        <v/>
      </c>
      <c r="CJ197" s="271" t="str">
        <f ca="true">+IF(OFFSET('Water Data'!$I$29,0,10*ROW('Water Data'!I191))="","",OFFSET('Water Data'!$I$29,0,10*ROW('Water Data'!I191)))</f>
        <v/>
      </c>
      <c r="CK197" s="271" t="str">
        <f ca="true">+IF(OFFSET('Sanitation Data'!$D$28,0,10*ROW('Sanitation Data'!D191))="","",OFFSET('Sanitation Data'!$D$28,0,10*ROW('Sanitation Data'!D191)))</f>
        <v/>
      </c>
      <c r="CL197" s="271" t="str">
        <f ca="true">+IF(OFFSET('Sanitation Data'!$D$29,0,10*ROW('Sanitation Data'!D191))="","",OFFSET('Sanitation Data'!$D$29,0,10*ROW('Sanitation Data'!D191)))</f>
        <v/>
      </c>
      <c r="CM197" s="271" t="str">
        <f ca="true">+IF(OFFSET('Sanitation Data'!$D$30,0,10*ROW('Sanitation Data'!D191))="","",OFFSET('Sanitation Data'!$D$30,0,10*ROW('Sanitation Data'!D191)))</f>
        <v/>
      </c>
      <c r="CN197" s="271" t="str">
        <f ca="true">+IF(OFFSET('Sanitation Data'!$D$31,0,10*ROW('Sanitation Data'!D191))="","",OFFSET('Sanitation Data'!$D$31,0,10*ROW('Sanitation Data'!D191)))</f>
        <v/>
      </c>
      <c r="CO197" s="271" t="str">
        <f ca="true">+IF(OFFSET('Sanitation Data'!$D$32,0,10*ROW('Sanitation Data'!D191))="","",OFFSET('Sanitation Data'!$D$32,0,10*ROW('Sanitation Data'!D191)))</f>
        <v/>
      </c>
      <c r="CP197" s="271" t="str">
        <f ca="true">+IF(OFFSET('Sanitation Data'!$E$28,0,10*ROW('Sanitation Data'!E191))="","",OFFSET('Sanitation Data'!$E$28,0,10*ROW('Sanitation Data'!E191)))</f>
        <v/>
      </c>
      <c r="CQ197" s="271" t="str">
        <f ca="true">+IF(OFFSET('Sanitation Data'!$E$29,0,10*ROW('Sanitation Data'!E191))="","",OFFSET('Sanitation Data'!$E$29,0,10*ROW('Sanitation Data'!E191)))</f>
        <v/>
      </c>
      <c r="CR197" s="271" t="str">
        <f ca="true">+IF(OFFSET('Sanitation Data'!$E$30,0,10*ROW('Sanitation Data'!E191))="","",OFFSET('Sanitation Data'!$E$30,0,10*ROW('Sanitation Data'!E191)))</f>
        <v/>
      </c>
      <c r="CS197" s="271" t="str">
        <f ca="true">+IF(OFFSET('Sanitation Data'!$E$31,0,10*ROW('Sanitation Data'!E191))="","",OFFSET('Sanitation Data'!$E$31,0,10*ROW('Sanitation Data'!E191)))</f>
        <v/>
      </c>
      <c r="CT197" s="271" t="str">
        <f ca="true">+IF(OFFSET('Sanitation Data'!$E$32,0,10*ROW('Sanitation Data'!E191))="","",OFFSET('Sanitation Data'!$E$32,0,10*ROW('Sanitation Data'!E191)))</f>
        <v/>
      </c>
      <c r="CU197" s="271" t="str">
        <f ca="true">+IF(OFFSET('Sanitation Data'!$F$28,0,10*ROW('Sanitation Data'!F191))="","",OFFSET('Sanitation Data'!$F$28,0,10*ROW('Sanitation Data'!F191)))</f>
        <v/>
      </c>
      <c r="CV197" s="271" t="str">
        <f ca="true">+IF(OFFSET('Sanitation Data'!$F$29,0,10*ROW('Sanitation Data'!F191))="","",OFFSET('Sanitation Data'!$F$29,0,10*ROW('Sanitation Data'!F191)))</f>
        <v/>
      </c>
      <c r="CW197" s="271" t="str">
        <f ca="true">+IF(OFFSET('Sanitation Data'!$F$30,0,10*ROW('Sanitation Data'!F191))="","",OFFSET('Sanitation Data'!$F$30,0,10*ROW('Sanitation Data'!F191)))</f>
        <v/>
      </c>
      <c r="CX197" s="271" t="str">
        <f ca="true">+IF(OFFSET('Sanitation Data'!$F$31,0,10*ROW('Sanitation Data'!F191))="","",OFFSET('Sanitation Data'!$F$31,0,10*ROW('Sanitation Data'!F191)))</f>
        <v/>
      </c>
      <c r="CY197" s="271" t="str">
        <f ca="true">+IF(OFFSET('Sanitation Data'!$F$32,0,10*ROW('Sanitation Data'!F191))="","",OFFSET('Sanitation Data'!$F$32,0,10*ROW('Sanitation Data'!F191)))</f>
        <v/>
      </c>
      <c r="CZ197" s="271" t="str">
        <f ca="true">+IF(OFFSET('Sanitation Data'!$G$28,0,10*ROW('Sanitation Data'!G191))="","",OFFSET('Sanitation Data'!$G$28,0,10*ROW('Sanitation Data'!G191)))</f>
        <v/>
      </c>
      <c r="DA197" s="271" t="str">
        <f ca="true">+IF(OFFSET('Sanitation Data'!$G$29,0,10*ROW('Sanitation Data'!G191))="","",OFFSET('Sanitation Data'!$G$29,0,10*ROW('Sanitation Data'!G191)))</f>
        <v/>
      </c>
      <c r="DB197" s="271" t="str">
        <f ca="true">+IF(OFFSET('Sanitation Data'!$G$30,0,10*ROW('Sanitation Data'!G191))="","",OFFSET('Sanitation Data'!$G$30,0,10*ROW('Sanitation Data'!G191)))</f>
        <v/>
      </c>
      <c r="DC197" s="271" t="str">
        <f ca="true">+IF(OFFSET('Sanitation Data'!$G$31,0,10*ROW('Sanitation Data'!G191))="","",OFFSET('Sanitation Data'!$G$31,0,10*ROW('Sanitation Data'!G191)))</f>
        <v/>
      </c>
      <c r="DD197" s="271" t="str">
        <f ca="true">+IF(OFFSET('Sanitation Data'!$G$32,0,10*ROW('Sanitation Data'!G191))="","",OFFSET('Sanitation Data'!$G$32,0,10*ROW('Sanitation Data'!G191)))</f>
        <v/>
      </c>
      <c r="DE197" s="271" t="str">
        <f ca="true">+IF(OFFSET('Sanitation Data'!$H$28,0,10*ROW('Sanitation Data'!H191))="","",OFFSET('Sanitation Data'!$H$28,0,10*ROW('Sanitation Data'!H191)))</f>
        <v/>
      </c>
      <c r="DF197" s="271" t="str">
        <f ca="true">+IF(OFFSET('Sanitation Data'!$H$29,0,10*ROW('Sanitation Data'!H191))="","",OFFSET('Sanitation Data'!$H$29,0,10*ROW('Sanitation Data'!H191)))</f>
        <v/>
      </c>
      <c r="DG197" s="271" t="str">
        <f ca="true">+IF(OFFSET('Sanitation Data'!$H$30,0,10*ROW('Sanitation Data'!H191))="","",OFFSET('Sanitation Data'!$H$30,0,10*ROW('Sanitation Data'!H191)))</f>
        <v/>
      </c>
      <c r="DH197" s="271" t="str">
        <f ca="true">+IF(OFFSET('Sanitation Data'!$H$31,0,10*ROW('Sanitation Data'!H191))="","",OFFSET('Sanitation Data'!$H$31,0,10*ROW('Sanitation Data'!H191)))</f>
        <v/>
      </c>
      <c r="DI197" s="271" t="str">
        <f ca="true">+IF(OFFSET('Sanitation Data'!$H$32,0,10*ROW('Sanitation Data'!H191))="","",OFFSET('Sanitation Data'!$H$32,0,10*ROW('Sanitation Data'!H191)))</f>
        <v/>
      </c>
      <c r="DJ197" s="271" t="str">
        <f ca="true">+IF(OFFSET('Sanitation Data'!$I$28,0,10*ROW('Sanitation Data'!I191))="","",OFFSET('Sanitation Data'!$I$28,0,10*ROW('Sanitation Data'!I191)))</f>
        <v/>
      </c>
      <c r="DK197" s="271" t="str">
        <f ca="true">+IF(OFFSET('Sanitation Data'!$I$29,0,10*ROW('Sanitation Data'!I191))="","",OFFSET('Sanitation Data'!$I$29,0,10*ROW('Sanitation Data'!I191)))</f>
        <v/>
      </c>
      <c r="DL197" s="271" t="str">
        <f ca="true">+IF(OFFSET('Sanitation Data'!$I$30,0,10*ROW('Sanitation Data'!I191))="","",OFFSET('Sanitation Data'!$I$30,0,10*ROW('Sanitation Data'!I191)))</f>
        <v/>
      </c>
      <c r="DM197" s="271" t="str">
        <f ca="true">+IF(OFFSET('Sanitation Data'!$I$31,0,10*ROW('Sanitation Data'!I191))="","",OFFSET('Sanitation Data'!$I$31,0,10*ROW('Sanitation Data'!I191)))</f>
        <v/>
      </c>
      <c r="DN197" s="271" t="str">
        <f ca="true">+IF(OFFSET('Sanitation Data'!$I$32,0,10*ROW('Sanitation Data'!I191))="","",OFFSET('Sanitation Data'!$I$32,0,10*ROW('Sanitation Data'!I191)))</f>
        <v/>
      </c>
      <c r="DO197" s="271" t="str">
        <f ca="true">+IF(OFFSET('Hygiene Data'!$D$11,0,10*ROW('Hygiene Data'!D191))="","",OFFSET('Hygiene Data'!$D$11,0,10*ROW('Hygiene Data'!D191)))</f>
        <v/>
      </c>
      <c r="DP197" s="271" t="str">
        <f ca="true">+IF(OFFSET('Hygiene Data'!$D$12,0,10*ROW('Hygiene Data'!D191))="","",OFFSET('Hygiene Data'!$D$12,0,10*ROW('Hygiene Data'!D191)))</f>
        <v/>
      </c>
      <c r="DQ197" s="271" t="str">
        <f ca="true">+IF(OFFSET('Hygiene Data'!$D$13,0,10*ROW('Hygiene Data'!D191))="","",OFFSET('Hygiene Data'!$D$13,0,10*ROW('Hygiene Data'!D191)))</f>
        <v/>
      </c>
      <c r="DR197" s="271" t="str">
        <f ca="true">+IF(OFFSET('Hygiene Data'!$E$11,0,10*ROW('Hygiene Data'!E191))="","",OFFSET('Hygiene Data'!$E$11,0,10*ROW('Hygiene Data'!E191)))</f>
        <v/>
      </c>
      <c r="DS197" s="271" t="str">
        <f ca="true">+IF(OFFSET('Hygiene Data'!$E$12,0,10*ROW('Hygiene Data'!E191))="","",OFFSET('Hygiene Data'!$E$12,0,10*ROW('Hygiene Data'!E191)))</f>
        <v/>
      </c>
      <c r="DT197" s="271" t="str">
        <f ca="true">+IF(OFFSET('Hygiene Data'!$E$13,0,10*ROW('Hygiene Data'!E191))="","",OFFSET('Hygiene Data'!$E$13,0,10*ROW('Hygiene Data'!E191)))</f>
        <v/>
      </c>
      <c r="DU197" s="271" t="str">
        <f ca="true">+IF(OFFSET('Hygiene Data'!$F$11,0,10*ROW('Hygiene Data'!F191))="","",OFFSET('Hygiene Data'!$F$11,0,10*ROW('Hygiene Data'!F191)))</f>
        <v/>
      </c>
      <c r="DV197" s="271" t="str">
        <f ca="true">+IF(OFFSET('Hygiene Data'!$F$12,0,10*ROW('Hygiene Data'!F191))="","",OFFSET('Hygiene Data'!$F$12,0,10*ROW('Hygiene Data'!F191)))</f>
        <v/>
      </c>
      <c r="DW197" s="271" t="str">
        <f ca="true">+IF(OFFSET('Hygiene Data'!$F$13,0,10*ROW('Hygiene Data'!F191))="","",OFFSET('Hygiene Data'!$F$13,0,10*ROW('Hygiene Data'!F191)))</f>
        <v/>
      </c>
      <c r="DX197" s="271" t="str">
        <f ca="true">+IF(OFFSET('Hygiene Data'!$G$11,0,10*ROW('Hygiene Data'!G191))="","",OFFSET('Hygiene Data'!$G$11,0,10*ROW('Hygiene Data'!G191)))</f>
        <v/>
      </c>
      <c r="DY197" s="271" t="str">
        <f ca="true">+IF(OFFSET('Hygiene Data'!$G$12,0,10*ROW('Hygiene Data'!G191))="","",OFFSET('Hygiene Data'!$G$12,0,10*ROW('Hygiene Data'!G191)))</f>
        <v/>
      </c>
      <c r="DZ197" s="271" t="str">
        <f ca="true">+IF(OFFSET('Hygiene Data'!$G$13,0,10*ROW('Hygiene Data'!G191))="","",OFFSET('Hygiene Data'!$G$13,0,10*ROW('Hygiene Data'!G191)))</f>
        <v/>
      </c>
      <c r="EA197" s="271" t="str">
        <f ca="true">+IF(OFFSET('Hygiene Data'!$H$11,0,10*ROW('Hygiene Data'!H191))="","",OFFSET('Hygiene Data'!$H$11,0,10*ROW('Hygiene Data'!H191)))</f>
        <v/>
      </c>
      <c r="EB197" s="271" t="str">
        <f ca="true">+IF(OFFSET('Hygiene Data'!$H$12,0,10*ROW('Hygiene Data'!H191))="","",OFFSET('Hygiene Data'!$H$12,0,10*ROW('Hygiene Data'!H191)))</f>
        <v/>
      </c>
      <c r="EC197" s="271" t="str">
        <f ca="true">+IF(OFFSET('Hygiene Data'!$H$13,0,10*ROW('Hygiene Data'!H191))="","",OFFSET('Hygiene Data'!$H$13,0,10*ROW('Hygiene Data'!H191)))</f>
        <v/>
      </c>
      <c r="ED197" s="271" t="str">
        <f ca="true">+IF(OFFSET('Hygiene Data'!$I$11,0,10*ROW('Hygiene Data'!I191))="","",OFFSET('Hygiene Data'!$I$11,0,10*ROW('Hygiene Data'!I191)))</f>
        <v/>
      </c>
      <c r="EE197" s="271" t="str">
        <f ca="true">+IF(OFFSET('Hygiene Data'!$I$12,0,10*ROW('Hygiene Data'!I191))="","",OFFSET('Hygiene Data'!$I$12,0,10*ROW('Hygiene Data'!I191)))</f>
        <v/>
      </c>
      <c r="EF197" s="271" t="str">
        <f ca="true">+IF(OFFSET('Hygiene Data'!$I$13,0,10*ROW('Hygiene Data'!I191))="","",OFFSET('Hygiene Data'!$I$13,0,10*ROW('Hygiene Data'!I191)))</f>
        <v/>
      </c>
    </row>
    <row xmlns:x14ac="http://schemas.microsoft.com/office/spreadsheetml/2009/9/ac" r="198" x14ac:dyDescent="0.2">
      <c r="A198" s="35" t="str">
        <f ca="true">+IF(OFFSET('Water Data'!$B$2,0,10*ROW('Water Data'!E192))="","",OFFSET('Water Data'!$B$2,0,10*ROW('Water Data'!E192)))</f>
        <v/>
      </c>
      <c r="B198" s="35" t="str">
        <f ca="true">+IF(OFFSET('Water Data'!$C$2,0,10*ROW('Water Data'!F192))="","",OFFSET('Water Data'!$C$2,0,10*ROW('Water Data'!F192)))</f>
        <v/>
      </c>
      <c r="C198" s="327" t="str">
        <f t="shared" ca="true" si="2"/>
        <v/>
      </c>
      <c r="D198" s="91"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1"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1"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1"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1"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1"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1"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1"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1"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1"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1"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1"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1"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1"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1"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1"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1"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1"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2"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2"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2"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2"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2"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2"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2"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2"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2"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2"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2"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2"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2"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2"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2"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2"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2"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2"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2"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2"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2"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2"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2"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2"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2"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2"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2"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2"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2"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2"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3"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3"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3"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3"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3"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3"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3"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3"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3"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3"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3"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3"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3"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3"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3"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3"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3"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3"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1"/>
      <c r="BS198" s="271" t="str">
        <f ca="true">+IF(OFFSET('Water Data'!$D$27,0,10*ROW('Water Data'!D192))="","",OFFSET('Water Data'!$D$27,0,10*ROW('Water Data'!D192)))</f>
        <v/>
      </c>
      <c r="BT198" s="271" t="str">
        <f ca="true">+IF(OFFSET('Water Data'!$D$28,0,10*ROW('Water Data'!D192))="","",OFFSET('Water Data'!$D$28,0,10*ROW('Water Data'!D192)))</f>
        <v/>
      </c>
      <c r="BU198" s="271" t="str">
        <f ca="true">+IF(OFFSET('Water Data'!$D$29,0,10*ROW('Water Data'!D192))="","",OFFSET('Water Data'!$D$29,0,10*ROW('Water Data'!D192)))</f>
        <v/>
      </c>
      <c r="BV198" s="271" t="str">
        <f ca="true">+IF(OFFSET('Water Data'!$E$27,0,10*ROW('Water Data'!E192))="","",OFFSET('Water Data'!$E$27,0,10*ROW('Water Data'!E192)))</f>
        <v/>
      </c>
      <c r="BW198" s="271" t="str">
        <f ca="true">+IF(OFFSET('Water Data'!$E$28,0,10*ROW('Water Data'!E192))="","",OFFSET('Water Data'!$E$28,0,10*ROW('Water Data'!E192)))</f>
        <v/>
      </c>
      <c r="BX198" s="271" t="str">
        <f ca="true">+IF(OFFSET('Water Data'!$E$29,0,10*ROW('Water Data'!E192))="","",OFFSET('Water Data'!$E$29,0,10*ROW('Water Data'!E192)))</f>
        <v/>
      </c>
      <c r="BY198" s="271" t="str">
        <f ca="true">+IF(OFFSET('Water Data'!$F$27,0,10*ROW('Water Data'!F192))="","",OFFSET('Water Data'!$F$27,0,10*ROW('Water Data'!F192)))</f>
        <v/>
      </c>
      <c r="BZ198" s="271" t="str">
        <f ca="true">+IF(OFFSET('Water Data'!$F$28,0,10*ROW('Water Data'!F192))="","",OFFSET('Water Data'!$F$28,0,10*ROW('Water Data'!F192)))</f>
        <v/>
      </c>
      <c r="CA198" s="271" t="str">
        <f ca="true">+IF(OFFSET('Water Data'!$F$29,0,10*ROW('Water Data'!F192))="","",OFFSET('Water Data'!$F$29,0,10*ROW('Water Data'!F192)))</f>
        <v/>
      </c>
      <c r="CB198" s="271" t="str">
        <f ca="true">+IF(OFFSET('Water Data'!$G$27,0,10*ROW('Water Data'!G192))="","",OFFSET('Water Data'!$G$27,0,10*ROW('Water Data'!G192)))</f>
        <v/>
      </c>
      <c r="CC198" s="271" t="str">
        <f ca="true">+IF(OFFSET('Water Data'!$G$28,0,10*ROW('Water Data'!G192))="","",OFFSET('Water Data'!$G$28,0,10*ROW('Water Data'!G192)))</f>
        <v/>
      </c>
      <c r="CD198" s="271" t="str">
        <f ca="true">+IF(OFFSET('Water Data'!$G$29,0,10*ROW('Water Data'!G192))="","",OFFSET('Water Data'!$G$29,0,10*ROW('Water Data'!G192)))</f>
        <v/>
      </c>
      <c r="CE198" s="271" t="str">
        <f ca="true">+IF(OFFSET('Water Data'!$H$27,0,10*ROW('Water Data'!H192))="","",OFFSET('Water Data'!$H$27,0,10*ROW('Water Data'!H192)))</f>
        <v/>
      </c>
      <c r="CF198" s="271" t="str">
        <f ca="true">+IF(OFFSET('Water Data'!$H$28,0,10*ROW('Water Data'!H192))="","",OFFSET('Water Data'!$H$28,0,10*ROW('Water Data'!H192)))</f>
        <v/>
      </c>
      <c r="CG198" s="271" t="str">
        <f ca="true">+IF(OFFSET('Water Data'!$H$29,0,10*ROW('Water Data'!H192))="","",OFFSET('Water Data'!$H$29,0,10*ROW('Water Data'!H192)))</f>
        <v/>
      </c>
      <c r="CH198" s="271" t="str">
        <f ca="true">+IF(OFFSET('Water Data'!$I$27,0,10*ROW('Water Data'!I192))="","",OFFSET('Water Data'!$I$27,0,10*ROW('Water Data'!I192)))</f>
        <v/>
      </c>
      <c r="CI198" s="271" t="str">
        <f ca="true">+IF(OFFSET('Water Data'!$I$28,0,10*ROW('Water Data'!I192))="","",OFFSET('Water Data'!$I$28,0,10*ROW('Water Data'!I192)))</f>
        <v/>
      </c>
      <c r="CJ198" s="271" t="str">
        <f ca="true">+IF(OFFSET('Water Data'!$I$29,0,10*ROW('Water Data'!I192))="","",OFFSET('Water Data'!$I$29,0,10*ROW('Water Data'!I192)))</f>
        <v/>
      </c>
      <c r="CK198" s="271" t="str">
        <f ca="true">+IF(OFFSET('Sanitation Data'!$D$28,0,10*ROW('Sanitation Data'!D192))="","",OFFSET('Sanitation Data'!$D$28,0,10*ROW('Sanitation Data'!D192)))</f>
        <v/>
      </c>
      <c r="CL198" s="271" t="str">
        <f ca="true">+IF(OFFSET('Sanitation Data'!$D$29,0,10*ROW('Sanitation Data'!D192))="","",OFFSET('Sanitation Data'!$D$29,0,10*ROW('Sanitation Data'!D192)))</f>
        <v/>
      </c>
      <c r="CM198" s="271" t="str">
        <f ca="true">+IF(OFFSET('Sanitation Data'!$D$30,0,10*ROW('Sanitation Data'!D192))="","",OFFSET('Sanitation Data'!$D$30,0,10*ROW('Sanitation Data'!D192)))</f>
        <v/>
      </c>
      <c r="CN198" s="271" t="str">
        <f ca="true">+IF(OFFSET('Sanitation Data'!$D$31,0,10*ROW('Sanitation Data'!D192))="","",OFFSET('Sanitation Data'!$D$31,0,10*ROW('Sanitation Data'!D192)))</f>
        <v/>
      </c>
      <c r="CO198" s="271" t="str">
        <f ca="true">+IF(OFFSET('Sanitation Data'!$D$32,0,10*ROW('Sanitation Data'!D192))="","",OFFSET('Sanitation Data'!$D$32,0,10*ROW('Sanitation Data'!D192)))</f>
        <v/>
      </c>
      <c r="CP198" s="271" t="str">
        <f ca="true">+IF(OFFSET('Sanitation Data'!$E$28,0,10*ROW('Sanitation Data'!E192))="","",OFFSET('Sanitation Data'!$E$28,0,10*ROW('Sanitation Data'!E192)))</f>
        <v/>
      </c>
      <c r="CQ198" s="271" t="str">
        <f ca="true">+IF(OFFSET('Sanitation Data'!$E$29,0,10*ROW('Sanitation Data'!E192))="","",OFFSET('Sanitation Data'!$E$29,0,10*ROW('Sanitation Data'!E192)))</f>
        <v/>
      </c>
      <c r="CR198" s="271" t="str">
        <f ca="true">+IF(OFFSET('Sanitation Data'!$E$30,0,10*ROW('Sanitation Data'!E192))="","",OFFSET('Sanitation Data'!$E$30,0,10*ROW('Sanitation Data'!E192)))</f>
        <v/>
      </c>
      <c r="CS198" s="271" t="str">
        <f ca="true">+IF(OFFSET('Sanitation Data'!$E$31,0,10*ROW('Sanitation Data'!E192))="","",OFFSET('Sanitation Data'!$E$31,0,10*ROW('Sanitation Data'!E192)))</f>
        <v/>
      </c>
      <c r="CT198" s="271" t="str">
        <f ca="true">+IF(OFFSET('Sanitation Data'!$E$32,0,10*ROW('Sanitation Data'!E192))="","",OFFSET('Sanitation Data'!$E$32,0,10*ROW('Sanitation Data'!E192)))</f>
        <v/>
      </c>
      <c r="CU198" s="271" t="str">
        <f ca="true">+IF(OFFSET('Sanitation Data'!$F$28,0,10*ROW('Sanitation Data'!F192))="","",OFFSET('Sanitation Data'!$F$28,0,10*ROW('Sanitation Data'!F192)))</f>
        <v/>
      </c>
      <c r="CV198" s="271" t="str">
        <f ca="true">+IF(OFFSET('Sanitation Data'!$F$29,0,10*ROW('Sanitation Data'!F192))="","",OFFSET('Sanitation Data'!$F$29,0,10*ROW('Sanitation Data'!F192)))</f>
        <v/>
      </c>
      <c r="CW198" s="271" t="str">
        <f ca="true">+IF(OFFSET('Sanitation Data'!$F$30,0,10*ROW('Sanitation Data'!F192))="","",OFFSET('Sanitation Data'!$F$30,0,10*ROW('Sanitation Data'!F192)))</f>
        <v/>
      </c>
      <c r="CX198" s="271" t="str">
        <f ca="true">+IF(OFFSET('Sanitation Data'!$F$31,0,10*ROW('Sanitation Data'!F192))="","",OFFSET('Sanitation Data'!$F$31,0,10*ROW('Sanitation Data'!F192)))</f>
        <v/>
      </c>
      <c r="CY198" s="271" t="str">
        <f ca="true">+IF(OFFSET('Sanitation Data'!$F$32,0,10*ROW('Sanitation Data'!F192))="","",OFFSET('Sanitation Data'!$F$32,0,10*ROW('Sanitation Data'!F192)))</f>
        <v/>
      </c>
      <c r="CZ198" s="271" t="str">
        <f ca="true">+IF(OFFSET('Sanitation Data'!$G$28,0,10*ROW('Sanitation Data'!G192))="","",OFFSET('Sanitation Data'!$G$28,0,10*ROW('Sanitation Data'!G192)))</f>
        <v/>
      </c>
      <c r="DA198" s="271" t="str">
        <f ca="true">+IF(OFFSET('Sanitation Data'!$G$29,0,10*ROW('Sanitation Data'!G192))="","",OFFSET('Sanitation Data'!$G$29,0,10*ROW('Sanitation Data'!G192)))</f>
        <v/>
      </c>
      <c r="DB198" s="271" t="str">
        <f ca="true">+IF(OFFSET('Sanitation Data'!$G$30,0,10*ROW('Sanitation Data'!G192))="","",OFFSET('Sanitation Data'!$G$30,0,10*ROW('Sanitation Data'!G192)))</f>
        <v/>
      </c>
      <c r="DC198" s="271" t="str">
        <f ca="true">+IF(OFFSET('Sanitation Data'!$G$31,0,10*ROW('Sanitation Data'!G192))="","",OFFSET('Sanitation Data'!$G$31,0,10*ROW('Sanitation Data'!G192)))</f>
        <v/>
      </c>
      <c r="DD198" s="271" t="str">
        <f ca="true">+IF(OFFSET('Sanitation Data'!$G$32,0,10*ROW('Sanitation Data'!G192))="","",OFFSET('Sanitation Data'!$G$32,0,10*ROW('Sanitation Data'!G192)))</f>
        <v/>
      </c>
      <c r="DE198" s="271" t="str">
        <f ca="true">+IF(OFFSET('Sanitation Data'!$H$28,0,10*ROW('Sanitation Data'!H192))="","",OFFSET('Sanitation Data'!$H$28,0,10*ROW('Sanitation Data'!H192)))</f>
        <v/>
      </c>
      <c r="DF198" s="271" t="str">
        <f ca="true">+IF(OFFSET('Sanitation Data'!$H$29,0,10*ROW('Sanitation Data'!H192))="","",OFFSET('Sanitation Data'!$H$29,0,10*ROW('Sanitation Data'!H192)))</f>
        <v/>
      </c>
      <c r="DG198" s="271" t="str">
        <f ca="true">+IF(OFFSET('Sanitation Data'!$H$30,0,10*ROW('Sanitation Data'!H192))="","",OFFSET('Sanitation Data'!$H$30,0,10*ROW('Sanitation Data'!H192)))</f>
        <v/>
      </c>
      <c r="DH198" s="271" t="str">
        <f ca="true">+IF(OFFSET('Sanitation Data'!$H$31,0,10*ROW('Sanitation Data'!H192))="","",OFFSET('Sanitation Data'!$H$31,0,10*ROW('Sanitation Data'!H192)))</f>
        <v/>
      </c>
      <c r="DI198" s="271" t="str">
        <f ca="true">+IF(OFFSET('Sanitation Data'!$H$32,0,10*ROW('Sanitation Data'!H192))="","",OFFSET('Sanitation Data'!$H$32,0,10*ROW('Sanitation Data'!H192)))</f>
        <v/>
      </c>
      <c r="DJ198" s="271" t="str">
        <f ca="true">+IF(OFFSET('Sanitation Data'!$I$28,0,10*ROW('Sanitation Data'!I192))="","",OFFSET('Sanitation Data'!$I$28,0,10*ROW('Sanitation Data'!I192)))</f>
        <v/>
      </c>
      <c r="DK198" s="271" t="str">
        <f ca="true">+IF(OFFSET('Sanitation Data'!$I$29,0,10*ROW('Sanitation Data'!I192))="","",OFFSET('Sanitation Data'!$I$29,0,10*ROW('Sanitation Data'!I192)))</f>
        <v/>
      </c>
      <c r="DL198" s="271" t="str">
        <f ca="true">+IF(OFFSET('Sanitation Data'!$I$30,0,10*ROW('Sanitation Data'!I192))="","",OFFSET('Sanitation Data'!$I$30,0,10*ROW('Sanitation Data'!I192)))</f>
        <v/>
      </c>
      <c r="DM198" s="271" t="str">
        <f ca="true">+IF(OFFSET('Sanitation Data'!$I$31,0,10*ROW('Sanitation Data'!I192))="","",OFFSET('Sanitation Data'!$I$31,0,10*ROW('Sanitation Data'!I192)))</f>
        <v/>
      </c>
      <c r="DN198" s="271" t="str">
        <f ca="true">+IF(OFFSET('Sanitation Data'!$I$32,0,10*ROW('Sanitation Data'!I192))="","",OFFSET('Sanitation Data'!$I$32,0,10*ROW('Sanitation Data'!I192)))</f>
        <v/>
      </c>
      <c r="DO198" s="271" t="str">
        <f ca="true">+IF(OFFSET('Hygiene Data'!$D$11,0,10*ROW('Hygiene Data'!D192))="","",OFFSET('Hygiene Data'!$D$11,0,10*ROW('Hygiene Data'!D192)))</f>
        <v/>
      </c>
      <c r="DP198" s="271" t="str">
        <f ca="true">+IF(OFFSET('Hygiene Data'!$D$12,0,10*ROW('Hygiene Data'!D192))="","",OFFSET('Hygiene Data'!$D$12,0,10*ROW('Hygiene Data'!D192)))</f>
        <v/>
      </c>
      <c r="DQ198" s="271" t="str">
        <f ca="true">+IF(OFFSET('Hygiene Data'!$D$13,0,10*ROW('Hygiene Data'!D192))="","",OFFSET('Hygiene Data'!$D$13,0,10*ROW('Hygiene Data'!D192)))</f>
        <v/>
      </c>
      <c r="DR198" s="271" t="str">
        <f ca="true">+IF(OFFSET('Hygiene Data'!$E$11,0,10*ROW('Hygiene Data'!E192))="","",OFFSET('Hygiene Data'!$E$11,0,10*ROW('Hygiene Data'!E192)))</f>
        <v/>
      </c>
      <c r="DS198" s="271" t="str">
        <f ca="true">+IF(OFFSET('Hygiene Data'!$E$12,0,10*ROW('Hygiene Data'!E192))="","",OFFSET('Hygiene Data'!$E$12,0,10*ROW('Hygiene Data'!E192)))</f>
        <v/>
      </c>
      <c r="DT198" s="271" t="str">
        <f ca="true">+IF(OFFSET('Hygiene Data'!$E$13,0,10*ROW('Hygiene Data'!E192))="","",OFFSET('Hygiene Data'!$E$13,0,10*ROW('Hygiene Data'!E192)))</f>
        <v/>
      </c>
      <c r="DU198" s="271" t="str">
        <f ca="true">+IF(OFFSET('Hygiene Data'!$F$11,0,10*ROW('Hygiene Data'!F192))="","",OFFSET('Hygiene Data'!$F$11,0,10*ROW('Hygiene Data'!F192)))</f>
        <v/>
      </c>
      <c r="DV198" s="271" t="str">
        <f ca="true">+IF(OFFSET('Hygiene Data'!$F$12,0,10*ROW('Hygiene Data'!F192))="","",OFFSET('Hygiene Data'!$F$12,0,10*ROW('Hygiene Data'!F192)))</f>
        <v/>
      </c>
      <c r="DW198" s="271" t="str">
        <f ca="true">+IF(OFFSET('Hygiene Data'!$F$13,0,10*ROW('Hygiene Data'!F192))="","",OFFSET('Hygiene Data'!$F$13,0,10*ROW('Hygiene Data'!F192)))</f>
        <v/>
      </c>
      <c r="DX198" s="271" t="str">
        <f ca="true">+IF(OFFSET('Hygiene Data'!$G$11,0,10*ROW('Hygiene Data'!G192))="","",OFFSET('Hygiene Data'!$G$11,0,10*ROW('Hygiene Data'!G192)))</f>
        <v/>
      </c>
      <c r="DY198" s="271" t="str">
        <f ca="true">+IF(OFFSET('Hygiene Data'!$G$12,0,10*ROW('Hygiene Data'!G192))="","",OFFSET('Hygiene Data'!$G$12,0,10*ROW('Hygiene Data'!G192)))</f>
        <v/>
      </c>
      <c r="DZ198" s="271" t="str">
        <f ca="true">+IF(OFFSET('Hygiene Data'!$G$13,0,10*ROW('Hygiene Data'!G192))="","",OFFSET('Hygiene Data'!$G$13,0,10*ROW('Hygiene Data'!G192)))</f>
        <v/>
      </c>
      <c r="EA198" s="271" t="str">
        <f ca="true">+IF(OFFSET('Hygiene Data'!$H$11,0,10*ROW('Hygiene Data'!H192))="","",OFFSET('Hygiene Data'!$H$11,0,10*ROW('Hygiene Data'!H192)))</f>
        <v/>
      </c>
      <c r="EB198" s="271" t="str">
        <f ca="true">+IF(OFFSET('Hygiene Data'!$H$12,0,10*ROW('Hygiene Data'!H192))="","",OFFSET('Hygiene Data'!$H$12,0,10*ROW('Hygiene Data'!H192)))</f>
        <v/>
      </c>
      <c r="EC198" s="271" t="str">
        <f ca="true">+IF(OFFSET('Hygiene Data'!$H$13,0,10*ROW('Hygiene Data'!H192))="","",OFFSET('Hygiene Data'!$H$13,0,10*ROW('Hygiene Data'!H192)))</f>
        <v/>
      </c>
      <c r="ED198" s="271" t="str">
        <f ca="true">+IF(OFFSET('Hygiene Data'!$I$11,0,10*ROW('Hygiene Data'!I192))="","",OFFSET('Hygiene Data'!$I$11,0,10*ROW('Hygiene Data'!I192)))</f>
        <v/>
      </c>
      <c r="EE198" s="271" t="str">
        <f ca="true">+IF(OFFSET('Hygiene Data'!$I$12,0,10*ROW('Hygiene Data'!I192))="","",OFFSET('Hygiene Data'!$I$12,0,10*ROW('Hygiene Data'!I192)))</f>
        <v/>
      </c>
      <c r="EF198" s="271" t="str">
        <f ca="true">+IF(OFFSET('Hygiene Data'!$I$13,0,10*ROW('Hygiene Data'!I192))="","",OFFSET('Hygiene Data'!$I$13,0,10*ROW('Hygiene Data'!I192)))</f>
        <v/>
      </c>
    </row>
    <row xmlns:x14ac="http://schemas.microsoft.com/office/spreadsheetml/2009/9/ac" r="199" x14ac:dyDescent="0.2">
      <c r="A199" s="35" t="str">
        <f ca="true">+IF(OFFSET('Water Data'!$B$2,0,10*ROW('Water Data'!E193))="","",OFFSET('Water Data'!$B$2,0,10*ROW('Water Data'!E193)))</f>
        <v/>
      </c>
      <c r="B199" s="35" t="str">
        <f ca="true">+IF(OFFSET('Water Data'!$C$2,0,10*ROW('Water Data'!F193))="","",OFFSET('Water Data'!$C$2,0,10*ROW('Water Data'!F193)))</f>
        <v/>
      </c>
      <c r="C199" s="327" t="str">
        <f t="shared" ref="C199:C207" ca="true" si="3">+IF(ISNUMBER(VALUE(MID(A199,5,4))), VALUE(MID(A199, 5,4)),"")</f>
        <v/>
      </c>
      <c r="D199" s="91"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1"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1"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1"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1"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1"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1"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1"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1"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1"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1"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1"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1"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1"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1"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1"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1"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1"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2"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2"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2"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2"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2"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2"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2"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2"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2"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2"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2"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2"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2"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2"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2"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2"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2"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2"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2"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2"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2"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2"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2"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2"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2"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2"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2"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2"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2"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2"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3"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3"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3"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3"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3"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3"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3"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3"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3"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3"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3"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3"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3"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3"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3"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3"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3"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3"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1"/>
      <c r="BS199" s="271" t="str">
        <f ca="true">+IF(OFFSET('Water Data'!$D$27,0,10*ROW('Water Data'!D193))="","",OFFSET('Water Data'!$D$27,0,10*ROW('Water Data'!D193)))</f>
        <v/>
      </c>
      <c r="BT199" s="271" t="str">
        <f ca="true">+IF(OFFSET('Water Data'!$D$28,0,10*ROW('Water Data'!D193))="","",OFFSET('Water Data'!$D$28,0,10*ROW('Water Data'!D193)))</f>
        <v/>
      </c>
      <c r="BU199" s="271" t="str">
        <f ca="true">+IF(OFFSET('Water Data'!$D$29,0,10*ROW('Water Data'!D193))="","",OFFSET('Water Data'!$D$29,0,10*ROW('Water Data'!D193)))</f>
        <v/>
      </c>
      <c r="BV199" s="271" t="str">
        <f ca="true">+IF(OFFSET('Water Data'!$E$27,0,10*ROW('Water Data'!E193))="","",OFFSET('Water Data'!$E$27,0,10*ROW('Water Data'!E193)))</f>
        <v/>
      </c>
      <c r="BW199" s="271" t="str">
        <f ca="true">+IF(OFFSET('Water Data'!$E$28,0,10*ROW('Water Data'!E193))="","",OFFSET('Water Data'!$E$28,0,10*ROW('Water Data'!E193)))</f>
        <v/>
      </c>
      <c r="BX199" s="271" t="str">
        <f ca="true">+IF(OFFSET('Water Data'!$E$29,0,10*ROW('Water Data'!E193))="","",OFFSET('Water Data'!$E$29,0,10*ROW('Water Data'!E193)))</f>
        <v/>
      </c>
      <c r="BY199" s="271" t="str">
        <f ca="true">+IF(OFFSET('Water Data'!$F$27,0,10*ROW('Water Data'!F193))="","",OFFSET('Water Data'!$F$27,0,10*ROW('Water Data'!F193)))</f>
        <v/>
      </c>
      <c r="BZ199" s="271" t="str">
        <f ca="true">+IF(OFFSET('Water Data'!$F$28,0,10*ROW('Water Data'!F193))="","",OFFSET('Water Data'!$F$28,0,10*ROW('Water Data'!F193)))</f>
        <v/>
      </c>
      <c r="CA199" s="271" t="str">
        <f ca="true">+IF(OFFSET('Water Data'!$F$29,0,10*ROW('Water Data'!F193))="","",OFFSET('Water Data'!$F$29,0,10*ROW('Water Data'!F193)))</f>
        <v/>
      </c>
      <c r="CB199" s="271" t="str">
        <f ca="true">+IF(OFFSET('Water Data'!$G$27,0,10*ROW('Water Data'!G193))="","",OFFSET('Water Data'!$G$27,0,10*ROW('Water Data'!G193)))</f>
        <v/>
      </c>
      <c r="CC199" s="271" t="str">
        <f ca="true">+IF(OFFSET('Water Data'!$G$28,0,10*ROW('Water Data'!G193))="","",OFFSET('Water Data'!$G$28,0,10*ROW('Water Data'!G193)))</f>
        <v/>
      </c>
      <c r="CD199" s="271" t="str">
        <f ca="true">+IF(OFFSET('Water Data'!$G$29,0,10*ROW('Water Data'!G193))="","",OFFSET('Water Data'!$G$29,0,10*ROW('Water Data'!G193)))</f>
        <v/>
      </c>
      <c r="CE199" s="271" t="str">
        <f ca="true">+IF(OFFSET('Water Data'!$H$27,0,10*ROW('Water Data'!H193))="","",OFFSET('Water Data'!$H$27,0,10*ROW('Water Data'!H193)))</f>
        <v/>
      </c>
      <c r="CF199" s="271" t="str">
        <f ca="true">+IF(OFFSET('Water Data'!$H$28,0,10*ROW('Water Data'!H193))="","",OFFSET('Water Data'!$H$28,0,10*ROW('Water Data'!H193)))</f>
        <v/>
      </c>
      <c r="CG199" s="271" t="str">
        <f ca="true">+IF(OFFSET('Water Data'!$H$29,0,10*ROW('Water Data'!H193))="","",OFFSET('Water Data'!$H$29,0,10*ROW('Water Data'!H193)))</f>
        <v/>
      </c>
      <c r="CH199" s="271" t="str">
        <f ca="true">+IF(OFFSET('Water Data'!$I$27,0,10*ROW('Water Data'!I193))="","",OFFSET('Water Data'!$I$27,0,10*ROW('Water Data'!I193)))</f>
        <v/>
      </c>
      <c r="CI199" s="271" t="str">
        <f ca="true">+IF(OFFSET('Water Data'!$I$28,0,10*ROW('Water Data'!I193))="","",OFFSET('Water Data'!$I$28,0,10*ROW('Water Data'!I193)))</f>
        <v/>
      </c>
      <c r="CJ199" s="271" t="str">
        <f ca="true">+IF(OFFSET('Water Data'!$I$29,0,10*ROW('Water Data'!I193))="","",OFFSET('Water Data'!$I$29,0,10*ROW('Water Data'!I193)))</f>
        <v/>
      </c>
      <c r="CK199" s="271" t="str">
        <f ca="true">+IF(OFFSET('Sanitation Data'!$D$28,0,10*ROW('Sanitation Data'!D193))="","",OFFSET('Sanitation Data'!$D$28,0,10*ROW('Sanitation Data'!D193)))</f>
        <v/>
      </c>
      <c r="CL199" s="271" t="str">
        <f ca="true">+IF(OFFSET('Sanitation Data'!$D$29,0,10*ROW('Sanitation Data'!D193))="","",OFFSET('Sanitation Data'!$D$29,0,10*ROW('Sanitation Data'!D193)))</f>
        <v/>
      </c>
      <c r="CM199" s="271" t="str">
        <f ca="true">+IF(OFFSET('Sanitation Data'!$D$30,0,10*ROW('Sanitation Data'!D193))="","",OFFSET('Sanitation Data'!$D$30,0,10*ROW('Sanitation Data'!D193)))</f>
        <v/>
      </c>
      <c r="CN199" s="271" t="str">
        <f ca="true">+IF(OFFSET('Sanitation Data'!$D$31,0,10*ROW('Sanitation Data'!D193))="","",OFFSET('Sanitation Data'!$D$31,0,10*ROW('Sanitation Data'!D193)))</f>
        <v/>
      </c>
      <c r="CO199" s="271" t="str">
        <f ca="true">+IF(OFFSET('Sanitation Data'!$D$32,0,10*ROW('Sanitation Data'!D193))="","",OFFSET('Sanitation Data'!$D$32,0,10*ROW('Sanitation Data'!D193)))</f>
        <v/>
      </c>
      <c r="CP199" s="271" t="str">
        <f ca="true">+IF(OFFSET('Sanitation Data'!$E$28,0,10*ROW('Sanitation Data'!E193))="","",OFFSET('Sanitation Data'!$E$28,0,10*ROW('Sanitation Data'!E193)))</f>
        <v/>
      </c>
      <c r="CQ199" s="271" t="str">
        <f ca="true">+IF(OFFSET('Sanitation Data'!$E$29,0,10*ROW('Sanitation Data'!E193))="","",OFFSET('Sanitation Data'!$E$29,0,10*ROW('Sanitation Data'!E193)))</f>
        <v/>
      </c>
      <c r="CR199" s="271" t="str">
        <f ca="true">+IF(OFFSET('Sanitation Data'!$E$30,0,10*ROW('Sanitation Data'!E193))="","",OFFSET('Sanitation Data'!$E$30,0,10*ROW('Sanitation Data'!E193)))</f>
        <v/>
      </c>
      <c r="CS199" s="271" t="str">
        <f ca="true">+IF(OFFSET('Sanitation Data'!$E$31,0,10*ROW('Sanitation Data'!E193))="","",OFFSET('Sanitation Data'!$E$31,0,10*ROW('Sanitation Data'!E193)))</f>
        <v/>
      </c>
      <c r="CT199" s="271" t="str">
        <f ca="true">+IF(OFFSET('Sanitation Data'!$E$32,0,10*ROW('Sanitation Data'!E193))="","",OFFSET('Sanitation Data'!$E$32,0,10*ROW('Sanitation Data'!E193)))</f>
        <v/>
      </c>
      <c r="CU199" s="271" t="str">
        <f ca="true">+IF(OFFSET('Sanitation Data'!$F$28,0,10*ROW('Sanitation Data'!F193))="","",OFFSET('Sanitation Data'!$F$28,0,10*ROW('Sanitation Data'!F193)))</f>
        <v/>
      </c>
      <c r="CV199" s="271" t="str">
        <f ca="true">+IF(OFFSET('Sanitation Data'!$F$29,0,10*ROW('Sanitation Data'!F193))="","",OFFSET('Sanitation Data'!$F$29,0,10*ROW('Sanitation Data'!F193)))</f>
        <v/>
      </c>
      <c r="CW199" s="271" t="str">
        <f ca="true">+IF(OFFSET('Sanitation Data'!$F$30,0,10*ROW('Sanitation Data'!F193))="","",OFFSET('Sanitation Data'!$F$30,0,10*ROW('Sanitation Data'!F193)))</f>
        <v/>
      </c>
      <c r="CX199" s="271" t="str">
        <f ca="true">+IF(OFFSET('Sanitation Data'!$F$31,0,10*ROW('Sanitation Data'!F193))="","",OFFSET('Sanitation Data'!$F$31,0,10*ROW('Sanitation Data'!F193)))</f>
        <v/>
      </c>
      <c r="CY199" s="271" t="str">
        <f ca="true">+IF(OFFSET('Sanitation Data'!$F$32,0,10*ROW('Sanitation Data'!F193))="","",OFFSET('Sanitation Data'!$F$32,0,10*ROW('Sanitation Data'!F193)))</f>
        <v/>
      </c>
      <c r="CZ199" s="271" t="str">
        <f ca="true">+IF(OFFSET('Sanitation Data'!$G$28,0,10*ROW('Sanitation Data'!G193))="","",OFFSET('Sanitation Data'!$G$28,0,10*ROW('Sanitation Data'!G193)))</f>
        <v/>
      </c>
      <c r="DA199" s="271" t="str">
        <f ca="true">+IF(OFFSET('Sanitation Data'!$G$29,0,10*ROW('Sanitation Data'!G193))="","",OFFSET('Sanitation Data'!$G$29,0,10*ROW('Sanitation Data'!G193)))</f>
        <v/>
      </c>
      <c r="DB199" s="271" t="str">
        <f ca="true">+IF(OFFSET('Sanitation Data'!$G$30,0,10*ROW('Sanitation Data'!G193))="","",OFFSET('Sanitation Data'!$G$30,0,10*ROW('Sanitation Data'!G193)))</f>
        <v/>
      </c>
      <c r="DC199" s="271" t="str">
        <f ca="true">+IF(OFFSET('Sanitation Data'!$G$31,0,10*ROW('Sanitation Data'!G193))="","",OFFSET('Sanitation Data'!$G$31,0,10*ROW('Sanitation Data'!G193)))</f>
        <v/>
      </c>
      <c r="DD199" s="271" t="str">
        <f ca="true">+IF(OFFSET('Sanitation Data'!$G$32,0,10*ROW('Sanitation Data'!G193))="","",OFFSET('Sanitation Data'!$G$32,0,10*ROW('Sanitation Data'!G193)))</f>
        <v/>
      </c>
      <c r="DE199" s="271" t="str">
        <f ca="true">+IF(OFFSET('Sanitation Data'!$H$28,0,10*ROW('Sanitation Data'!H193))="","",OFFSET('Sanitation Data'!$H$28,0,10*ROW('Sanitation Data'!H193)))</f>
        <v/>
      </c>
      <c r="DF199" s="271" t="str">
        <f ca="true">+IF(OFFSET('Sanitation Data'!$H$29,0,10*ROW('Sanitation Data'!H193))="","",OFFSET('Sanitation Data'!$H$29,0,10*ROW('Sanitation Data'!H193)))</f>
        <v/>
      </c>
      <c r="DG199" s="271" t="str">
        <f ca="true">+IF(OFFSET('Sanitation Data'!$H$30,0,10*ROW('Sanitation Data'!H193))="","",OFFSET('Sanitation Data'!$H$30,0,10*ROW('Sanitation Data'!H193)))</f>
        <v/>
      </c>
      <c r="DH199" s="271" t="str">
        <f ca="true">+IF(OFFSET('Sanitation Data'!$H$31,0,10*ROW('Sanitation Data'!H193))="","",OFFSET('Sanitation Data'!$H$31,0,10*ROW('Sanitation Data'!H193)))</f>
        <v/>
      </c>
      <c r="DI199" s="271" t="str">
        <f ca="true">+IF(OFFSET('Sanitation Data'!$H$32,0,10*ROW('Sanitation Data'!H193))="","",OFFSET('Sanitation Data'!$H$32,0,10*ROW('Sanitation Data'!H193)))</f>
        <v/>
      </c>
      <c r="DJ199" s="271" t="str">
        <f ca="true">+IF(OFFSET('Sanitation Data'!$I$28,0,10*ROW('Sanitation Data'!I193))="","",OFFSET('Sanitation Data'!$I$28,0,10*ROW('Sanitation Data'!I193)))</f>
        <v/>
      </c>
      <c r="DK199" s="271" t="str">
        <f ca="true">+IF(OFFSET('Sanitation Data'!$I$29,0,10*ROW('Sanitation Data'!I193))="","",OFFSET('Sanitation Data'!$I$29,0,10*ROW('Sanitation Data'!I193)))</f>
        <v/>
      </c>
      <c r="DL199" s="271" t="str">
        <f ca="true">+IF(OFFSET('Sanitation Data'!$I$30,0,10*ROW('Sanitation Data'!I193))="","",OFFSET('Sanitation Data'!$I$30,0,10*ROW('Sanitation Data'!I193)))</f>
        <v/>
      </c>
      <c r="DM199" s="271" t="str">
        <f ca="true">+IF(OFFSET('Sanitation Data'!$I$31,0,10*ROW('Sanitation Data'!I193))="","",OFFSET('Sanitation Data'!$I$31,0,10*ROW('Sanitation Data'!I193)))</f>
        <v/>
      </c>
      <c r="DN199" s="271" t="str">
        <f ca="true">+IF(OFFSET('Sanitation Data'!$I$32,0,10*ROW('Sanitation Data'!I193))="","",OFFSET('Sanitation Data'!$I$32,0,10*ROW('Sanitation Data'!I193)))</f>
        <v/>
      </c>
      <c r="DO199" s="271" t="str">
        <f ca="true">+IF(OFFSET('Hygiene Data'!$D$11,0,10*ROW('Hygiene Data'!D193))="","",OFFSET('Hygiene Data'!$D$11,0,10*ROW('Hygiene Data'!D193)))</f>
        <v/>
      </c>
      <c r="DP199" s="271" t="str">
        <f ca="true">+IF(OFFSET('Hygiene Data'!$D$12,0,10*ROW('Hygiene Data'!D193))="","",OFFSET('Hygiene Data'!$D$12,0,10*ROW('Hygiene Data'!D193)))</f>
        <v/>
      </c>
      <c r="DQ199" s="271" t="str">
        <f ca="true">+IF(OFFSET('Hygiene Data'!$D$13,0,10*ROW('Hygiene Data'!D193))="","",OFFSET('Hygiene Data'!$D$13,0,10*ROW('Hygiene Data'!D193)))</f>
        <v/>
      </c>
      <c r="DR199" s="271" t="str">
        <f ca="true">+IF(OFFSET('Hygiene Data'!$E$11,0,10*ROW('Hygiene Data'!E193))="","",OFFSET('Hygiene Data'!$E$11,0,10*ROW('Hygiene Data'!E193)))</f>
        <v/>
      </c>
      <c r="DS199" s="271" t="str">
        <f ca="true">+IF(OFFSET('Hygiene Data'!$E$12,0,10*ROW('Hygiene Data'!E193))="","",OFFSET('Hygiene Data'!$E$12,0,10*ROW('Hygiene Data'!E193)))</f>
        <v/>
      </c>
      <c r="DT199" s="271" t="str">
        <f ca="true">+IF(OFFSET('Hygiene Data'!$E$13,0,10*ROW('Hygiene Data'!E193))="","",OFFSET('Hygiene Data'!$E$13,0,10*ROW('Hygiene Data'!E193)))</f>
        <v/>
      </c>
      <c r="DU199" s="271" t="str">
        <f ca="true">+IF(OFFSET('Hygiene Data'!$F$11,0,10*ROW('Hygiene Data'!F193))="","",OFFSET('Hygiene Data'!$F$11,0,10*ROW('Hygiene Data'!F193)))</f>
        <v/>
      </c>
      <c r="DV199" s="271" t="str">
        <f ca="true">+IF(OFFSET('Hygiene Data'!$F$12,0,10*ROW('Hygiene Data'!F193))="","",OFFSET('Hygiene Data'!$F$12,0,10*ROW('Hygiene Data'!F193)))</f>
        <v/>
      </c>
      <c r="DW199" s="271" t="str">
        <f ca="true">+IF(OFFSET('Hygiene Data'!$F$13,0,10*ROW('Hygiene Data'!F193))="","",OFFSET('Hygiene Data'!$F$13,0,10*ROW('Hygiene Data'!F193)))</f>
        <v/>
      </c>
      <c r="DX199" s="271" t="str">
        <f ca="true">+IF(OFFSET('Hygiene Data'!$G$11,0,10*ROW('Hygiene Data'!G193))="","",OFFSET('Hygiene Data'!$G$11,0,10*ROW('Hygiene Data'!G193)))</f>
        <v/>
      </c>
      <c r="DY199" s="271" t="str">
        <f ca="true">+IF(OFFSET('Hygiene Data'!$G$12,0,10*ROW('Hygiene Data'!G193))="","",OFFSET('Hygiene Data'!$G$12,0,10*ROW('Hygiene Data'!G193)))</f>
        <v/>
      </c>
      <c r="DZ199" s="271" t="str">
        <f ca="true">+IF(OFFSET('Hygiene Data'!$G$13,0,10*ROW('Hygiene Data'!G193))="","",OFFSET('Hygiene Data'!$G$13,0,10*ROW('Hygiene Data'!G193)))</f>
        <v/>
      </c>
      <c r="EA199" s="271" t="str">
        <f ca="true">+IF(OFFSET('Hygiene Data'!$H$11,0,10*ROW('Hygiene Data'!H193))="","",OFFSET('Hygiene Data'!$H$11,0,10*ROW('Hygiene Data'!H193)))</f>
        <v/>
      </c>
      <c r="EB199" s="271" t="str">
        <f ca="true">+IF(OFFSET('Hygiene Data'!$H$12,0,10*ROW('Hygiene Data'!H193))="","",OFFSET('Hygiene Data'!$H$12,0,10*ROW('Hygiene Data'!H193)))</f>
        <v/>
      </c>
      <c r="EC199" s="271" t="str">
        <f ca="true">+IF(OFFSET('Hygiene Data'!$H$13,0,10*ROW('Hygiene Data'!H193))="","",OFFSET('Hygiene Data'!$H$13,0,10*ROW('Hygiene Data'!H193)))</f>
        <v/>
      </c>
      <c r="ED199" s="271" t="str">
        <f ca="true">+IF(OFFSET('Hygiene Data'!$I$11,0,10*ROW('Hygiene Data'!I193))="","",OFFSET('Hygiene Data'!$I$11,0,10*ROW('Hygiene Data'!I193)))</f>
        <v/>
      </c>
      <c r="EE199" s="271" t="str">
        <f ca="true">+IF(OFFSET('Hygiene Data'!$I$12,0,10*ROW('Hygiene Data'!I193))="","",OFFSET('Hygiene Data'!$I$12,0,10*ROW('Hygiene Data'!I193)))</f>
        <v/>
      </c>
      <c r="EF199" s="271" t="str">
        <f ca="true">+IF(OFFSET('Hygiene Data'!$I$13,0,10*ROW('Hygiene Data'!I193))="","",OFFSET('Hygiene Data'!$I$13,0,10*ROW('Hygiene Data'!I193)))</f>
        <v/>
      </c>
    </row>
    <row xmlns:x14ac="http://schemas.microsoft.com/office/spreadsheetml/2009/9/ac" r="200" x14ac:dyDescent="0.2">
      <c r="A200" s="35" t="str">
        <f ca="true">+IF(OFFSET('Water Data'!$B$2,0,10*ROW('Water Data'!E194))="","",OFFSET('Water Data'!$B$2,0,10*ROW('Water Data'!E194)))</f>
        <v/>
      </c>
      <c r="B200" s="35" t="str">
        <f ca="true">+IF(OFFSET('Water Data'!$C$2,0,10*ROW('Water Data'!F194))="","",OFFSET('Water Data'!$C$2,0,10*ROW('Water Data'!F194)))</f>
        <v/>
      </c>
      <c r="C200" s="327" t="str">
        <f t="shared" ca="true" si="3"/>
        <v/>
      </c>
      <c r="D200" s="91"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1"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1"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1"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1"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1"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1"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1"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1"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1"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1"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1"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1"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1"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1"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1"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1"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1"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2"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2"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2"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2"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2"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2"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2"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2"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2"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2"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2"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2"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2"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2"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2"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2"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2"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2"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2"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2"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2"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2"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2"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2"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2"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2"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2"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2"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2"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2"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3"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3"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3"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3"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3"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3"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3"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3"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3"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3"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3"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3"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3"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3"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3"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3"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3"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3"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1"/>
      <c r="BS200" s="271" t="str">
        <f ca="true">+IF(OFFSET('Water Data'!$D$27,0,10*ROW('Water Data'!D194))="","",OFFSET('Water Data'!$D$27,0,10*ROW('Water Data'!D194)))</f>
        <v/>
      </c>
      <c r="BT200" s="271" t="str">
        <f ca="true">+IF(OFFSET('Water Data'!$D$28,0,10*ROW('Water Data'!D194))="","",OFFSET('Water Data'!$D$28,0,10*ROW('Water Data'!D194)))</f>
        <v/>
      </c>
      <c r="BU200" s="271" t="str">
        <f ca="true">+IF(OFFSET('Water Data'!$D$29,0,10*ROW('Water Data'!D194))="","",OFFSET('Water Data'!$D$29,0,10*ROW('Water Data'!D194)))</f>
        <v/>
      </c>
      <c r="BV200" s="271" t="str">
        <f ca="true">+IF(OFFSET('Water Data'!$E$27,0,10*ROW('Water Data'!E194))="","",OFFSET('Water Data'!$E$27,0,10*ROW('Water Data'!E194)))</f>
        <v/>
      </c>
      <c r="BW200" s="271" t="str">
        <f ca="true">+IF(OFFSET('Water Data'!$E$28,0,10*ROW('Water Data'!E194))="","",OFFSET('Water Data'!$E$28,0,10*ROW('Water Data'!E194)))</f>
        <v/>
      </c>
      <c r="BX200" s="271" t="str">
        <f ca="true">+IF(OFFSET('Water Data'!$E$29,0,10*ROW('Water Data'!E194))="","",OFFSET('Water Data'!$E$29,0,10*ROW('Water Data'!E194)))</f>
        <v/>
      </c>
      <c r="BY200" s="271" t="str">
        <f ca="true">+IF(OFFSET('Water Data'!$F$27,0,10*ROW('Water Data'!F194))="","",OFFSET('Water Data'!$F$27,0,10*ROW('Water Data'!F194)))</f>
        <v/>
      </c>
      <c r="BZ200" s="271" t="str">
        <f ca="true">+IF(OFFSET('Water Data'!$F$28,0,10*ROW('Water Data'!F194))="","",OFFSET('Water Data'!$F$28,0,10*ROW('Water Data'!F194)))</f>
        <v/>
      </c>
      <c r="CA200" s="271" t="str">
        <f ca="true">+IF(OFFSET('Water Data'!$F$29,0,10*ROW('Water Data'!F194))="","",OFFSET('Water Data'!$F$29,0,10*ROW('Water Data'!F194)))</f>
        <v/>
      </c>
      <c r="CB200" s="271" t="str">
        <f ca="true">+IF(OFFSET('Water Data'!$G$27,0,10*ROW('Water Data'!G194))="","",OFFSET('Water Data'!$G$27,0,10*ROW('Water Data'!G194)))</f>
        <v/>
      </c>
      <c r="CC200" s="271" t="str">
        <f ca="true">+IF(OFFSET('Water Data'!$G$28,0,10*ROW('Water Data'!G194))="","",OFFSET('Water Data'!$G$28,0,10*ROW('Water Data'!G194)))</f>
        <v/>
      </c>
      <c r="CD200" s="271" t="str">
        <f ca="true">+IF(OFFSET('Water Data'!$G$29,0,10*ROW('Water Data'!G194))="","",OFFSET('Water Data'!$G$29,0,10*ROW('Water Data'!G194)))</f>
        <v/>
      </c>
      <c r="CE200" s="271" t="str">
        <f ca="true">+IF(OFFSET('Water Data'!$H$27,0,10*ROW('Water Data'!H194))="","",OFFSET('Water Data'!$H$27,0,10*ROW('Water Data'!H194)))</f>
        <v/>
      </c>
      <c r="CF200" s="271" t="str">
        <f ca="true">+IF(OFFSET('Water Data'!$H$28,0,10*ROW('Water Data'!H194))="","",OFFSET('Water Data'!$H$28,0,10*ROW('Water Data'!H194)))</f>
        <v/>
      </c>
      <c r="CG200" s="271" t="str">
        <f ca="true">+IF(OFFSET('Water Data'!$H$29,0,10*ROW('Water Data'!H194))="","",OFFSET('Water Data'!$H$29,0,10*ROW('Water Data'!H194)))</f>
        <v/>
      </c>
      <c r="CH200" s="271" t="str">
        <f ca="true">+IF(OFFSET('Water Data'!$I$27,0,10*ROW('Water Data'!I194))="","",OFFSET('Water Data'!$I$27,0,10*ROW('Water Data'!I194)))</f>
        <v/>
      </c>
      <c r="CI200" s="271" t="str">
        <f ca="true">+IF(OFFSET('Water Data'!$I$28,0,10*ROW('Water Data'!I194))="","",OFFSET('Water Data'!$I$28,0,10*ROW('Water Data'!I194)))</f>
        <v/>
      </c>
      <c r="CJ200" s="271" t="str">
        <f ca="true">+IF(OFFSET('Water Data'!$I$29,0,10*ROW('Water Data'!I194))="","",OFFSET('Water Data'!$I$29,0,10*ROW('Water Data'!I194)))</f>
        <v/>
      </c>
      <c r="CK200" s="271" t="str">
        <f ca="true">+IF(OFFSET('Sanitation Data'!$D$28,0,10*ROW('Sanitation Data'!D194))="","",OFFSET('Sanitation Data'!$D$28,0,10*ROW('Sanitation Data'!D194)))</f>
        <v/>
      </c>
      <c r="CL200" s="271" t="str">
        <f ca="true">+IF(OFFSET('Sanitation Data'!$D$29,0,10*ROW('Sanitation Data'!D194))="","",OFFSET('Sanitation Data'!$D$29,0,10*ROW('Sanitation Data'!D194)))</f>
        <v/>
      </c>
      <c r="CM200" s="271" t="str">
        <f ca="true">+IF(OFFSET('Sanitation Data'!$D$30,0,10*ROW('Sanitation Data'!D194))="","",OFFSET('Sanitation Data'!$D$30,0,10*ROW('Sanitation Data'!D194)))</f>
        <v/>
      </c>
      <c r="CN200" s="271" t="str">
        <f ca="true">+IF(OFFSET('Sanitation Data'!$D$31,0,10*ROW('Sanitation Data'!D194))="","",OFFSET('Sanitation Data'!$D$31,0,10*ROW('Sanitation Data'!D194)))</f>
        <v/>
      </c>
      <c r="CO200" s="271" t="str">
        <f ca="true">+IF(OFFSET('Sanitation Data'!$D$32,0,10*ROW('Sanitation Data'!D194))="","",OFFSET('Sanitation Data'!$D$32,0,10*ROW('Sanitation Data'!D194)))</f>
        <v/>
      </c>
      <c r="CP200" s="271" t="str">
        <f ca="true">+IF(OFFSET('Sanitation Data'!$E$28,0,10*ROW('Sanitation Data'!E194))="","",OFFSET('Sanitation Data'!$E$28,0,10*ROW('Sanitation Data'!E194)))</f>
        <v/>
      </c>
      <c r="CQ200" s="271" t="str">
        <f ca="true">+IF(OFFSET('Sanitation Data'!$E$29,0,10*ROW('Sanitation Data'!E194))="","",OFFSET('Sanitation Data'!$E$29,0,10*ROW('Sanitation Data'!E194)))</f>
        <v/>
      </c>
      <c r="CR200" s="271" t="str">
        <f ca="true">+IF(OFFSET('Sanitation Data'!$E$30,0,10*ROW('Sanitation Data'!E194))="","",OFFSET('Sanitation Data'!$E$30,0,10*ROW('Sanitation Data'!E194)))</f>
        <v/>
      </c>
      <c r="CS200" s="271" t="str">
        <f ca="true">+IF(OFFSET('Sanitation Data'!$E$31,0,10*ROW('Sanitation Data'!E194))="","",OFFSET('Sanitation Data'!$E$31,0,10*ROW('Sanitation Data'!E194)))</f>
        <v/>
      </c>
      <c r="CT200" s="271" t="str">
        <f ca="true">+IF(OFFSET('Sanitation Data'!$E$32,0,10*ROW('Sanitation Data'!E194))="","",OFFSET('Sanitation Data'!$E$32,0,10*ROW('Sanitation Data'!E194)))</f>
        <v/>
      </c>
      <c r="CU200" s="271" t="str">
        <f ca="true">+IF(OFFSET('Sanitation Data'!$F$28,0,10*ROW('Sanitation Data'!F194))="","",OFFSET('Sanitation Data'!$F$28,0,10*ROW('Sanitation Data'!F194)))</f>
        <v/>
      </c>
      <c r="CV200" s="271" t="str">
        <f ca="true">+IF(OFFSET('Sanitation Data'!$F$29,0,10*ROW('Sanitation Data'!F194))="","",OFFSET('Sanitation Data'!$F$29,0,10*ROW('Sanitation Data'!F194)))</f>
        <v/>
      </c>
      <c r="CW200" s="271" t="str">
        <f ca="true">+IF(OFFSET('Sanitation Data'!$F$30,0,10*ROW('Sanitation Data'!F194))="","",OFFSET('Sanitation Data'!$F$30,0,10*ROW('Sanitation Data'!F194)))</f>
        <v/>
      </c>
      <c r="CX200" s="271" t="str">
        <f ca="true">+IF(OFFSET('Sanitation Data'!$F$31,0,10*ROW('Sanitation Data'!F194))="","",OFFSET('Sanitation Data'!$F$31,0,10*ROW('Sanitation Data'!F194)))</f>
        <v/>
      </c>
      <c r="CY200" s="271" t="str">
        <f ca="true">+IF(OFFSET('Sanitation Data'!$F$32,0,10*ROW('Sanitation Data'!F194))="","",OFFSET('Sanitation Data'!$F$32,0,10*ROW('Sanitation Data'!F194)))</f>
        <v/>
      </c>
      <c r="CZ200" s="271" t="str">
        <f ca="true">+IF(OFFSET('Sanitation Data'!$G$28,0,10*ROW('Sanitation Data'!G194))="","",OFFSET('Sanitation Data'!$G$28,0,10*ROW('Sanitation Data'!G194)))</f>
        <v/>
      </c>
      <c r="DA200" s="271" t="str">
        <f ca="true">+IF(OFFSET('Sanitation Data'!$G$29,0,10*ROW('Sanitation Data'!G194))="","",OFFSET('Sanitation Data'!$G$29,0,10*ROW('Sanitation Data'!G194)))</f>
        <v/>
      </c>
      <c r="DB200" s="271" t="str">
        <f ca="true">+IF(OFFSET('Sanitation Data'!$G$30,0,10*ROW('Sanitation Data'!G194))="","",OFFSET('Sanitation Data'!$G$30,0,10*ROW('Sanitation Data'!G194)))</f>
        <v/>
      </c>
      <c r="DC200" s="271" t="str">
        <f ca="true">+IF(OFFSET('Sanitation Data'!$G$31,0,10*ROW('Sanitation Data'!G194))="","",OFFSET('Sanitation Data'!$G$31,0,10*ROW('Sanitation Data'!G194)))</f>
        <v/>
      </c>
      <c r="DD200" s="271" t="str">
        <f ca="true">+IF(OFFSET('Sanitation Data'!$G$32,0,10*ROW('Sanitation Data'!G194))="","",OFFSET('Sanitation Data'!$G$32,0,10*ROW('Sanitation Data'!G194)))</f>
        <v/>
      </c>
      <c r="DE200" s="271" t="str">
        <f ca="true">+IF(OFFSET('Sanitation Data'!$H$28,0,10*ROW('Sanitation Data'!H194))="","",OFFSET('Sanitation Data'!$H$28,0,10*ROW('Sanitation Data'!H194)))</f>
        <v/>
      </c>
      <c r="DF200" s="271" t="str">
        <f ca="true">+IF(OFFSET('Sanitation Data'!$H$29,0,10*ROW('Sanitation Data'!H194))="","",OFFSET('Sanitation Data'!$H$29,0,10*ROW('Sanitation Data'!H194)))</f>
        <v/>
      </c>
      <c r="DG200" s="271" t="str">
        <f ca="true">+IF(OFFSET('Sanitation Data'!$H$30,0,10*ROW('Sanitation Data'!H194))="","",OFFSET('Sanitation Data'!$H$30,0,10*ROW('Sanitation Data'!H194)))</f>
        <v/>
      </c>
      <c r="DH200" s="271" t="str">
        <f ca="true">+IF(OFFSET('Sanitation Data'!$H$31,0,10*ROW('Sanitation Data'!H194))="","",OFFSET('Sanitation Data'!$H$31,0,10*ROW('Sanitation Data'!H194)))</f>
        <v/>
      </c>
      <c r="DI200" s="271" t="str">
        <f ca="true">+IF(OFFSET('Sanitation Data'!$H$32,0,10*ROW('Sanitation Data'!H194))="","",OFFSET('Sanitation Data'!$H$32,0,10*ROW('Sanitation Data'!H194)))</f>
        <v/>
      </c>
      <c r="DJ200" s="271" t="str">
        <f ca="true">+IF(OFFSET('Sanitation Data'!$I$28,0,10*ROW('Sanitation Data'!I194))="","",OFFSET('Sanitation Data'!$I$28,0,10*ROW('Sanitation Data'!I194)))</f>
        <v/>
      </c>
      <c r="DK200" s="271" t="str">
        <f ca="true">+IF(OFFSET('Sanitation Data'!$I$29,0,10*ROW('Sanitation Data'!I194))="","",OFFSET('Sanitation Data'!$I$29,0,10*ROW('Sanitation Data'!I194)))</f>
        <v/>
      </c>
      <c r="DL200" s="271" t="str">
        <f ca="true">+IF(OFFSET('Sanitation Data'!$I$30,0,10*ROW('Sanitation Data'!I194))="","",OFFSET('Sanitation Data'!$I$30,0,10*ROW('Sanitation Data'!I194)))</f>
        <v/>
      </c>
      <c r="DM200" s="271" t="str">
        <f ca="true">+IF(OFFSET('Sanitation Data'!$I$31,0,10*ROW('Sanitation Data'!I194))="","",OFFSET('Sanitation Data'!$I$31,0,10*ROW('Sanitation Data'!I194)))</f>
        <v/>
      </c>
      <c r="DN200" s="271" t="str">
        <f ca="true">+IF(OFFSET('Sanitation Data'!$I$32,0,10*ROW('Sanitation Data'!I194))="","",OFFSET('Sanitation Data'!$I$32,0,10*ROW('Sanitation Data'!I194)))</f>
        <v/>
      </c>
      <c r="DO200" s="271" t="str">
        <f ca="true">+IF(OFFSET('Hygiene Data'!$D$11,0,10*ROW('Hygiene Data'!D194))="","",OFFSET('Hygiene Data'!$D$11,0,10*ROW('Hygiene Data'!D194)))</f>
        <v/>
      </c>
      <c r="DP200" s="271" t="str">
        <f ca="true">+IF(OFFSET('Hygiene Data'!$D$12,0,10*ROW('Hygiene Data'!D194))="","",OFFSET('Hygiene Data'!$D$12,0,10*ROW('Hygiene Data'!D194)))</f>
        <v/>
      </c>
      <c r="DQ200" s="271" t="str">
        <f ca="true">+IF(OFFSET('Hygiene Data'!$D$13,0,10*ROW('Hygiene Data'!D194))="","",OFFSET('Hygiene Data'!$D$13,0,10*ROW('Hygiene Data'!D194)))</f>
        <v/>
      </c>
      <c r="DR200" s="271" t="str">
        <f ca="true">+IF(OFFSET('Hygiene Data'!$E$11,0,10*ROW('Hygiene Data'!E194))="","",OFFSET('Hygiene Data'!$E$11,0,10*ROW('Hygiene Data'!E194)))</f>
        <v/>
      </c>
      <c r="DS200" s="271" t="str">
        <f ca="true">+IF(OFFSET('Hygiene Data'!$E$12,0,10*ROW('Hygiene Data'!E194))="","",OFFSET('Hygiene Data'!$E$12,0,10*ROW('Hygiene Data'!E194)))</f>
        <v/>
      </c>
      <c r="DT200" s="271" t="str">
        <f ca="true">+IF(OFFSET('Hygiene Data'!$E$13,0,10*ROW('Hygiene Data'!E194))="","",OFFSET('Hygiene Data'!$E$13,0,10*ROW('Hygiene Data'!E194)))</f>
        <v/>
      </c>
      <c r="DU200" s="271" t="str">
        <f ca="true">+IF(OFFSET('Hygiene Data'!$F$11,0,10*ROW('Hygiene Data'!F194))="","",OFFSET('Hygiene Data'!$F$11,0,10*ROW('Hygiene Data'!F194)))</f>
        <v/>
      </c>
      <c r="DV200" s="271" t="str">
        <f ca="true">+IF(OFFSET('Hygiene Data'!$F$12,0,10*ROW('Hygiene Data'!F194))="","",OFFSET('Hygiene Data'!$F$12,0,10*ROW('Hygiene Data'!F194)))</f>
        <v/>
      </c>
      <c r="DW200" s="271" t="str">
        <f ca="true">+IF(OFFSET('Hygiene Data'!$F$13,0,10*ROW('Hygiene Data'!F194))="","",OFFSET('Hygiene Data'!$F$13,0,10*ROW('Hygiene Data'!F194)))</f>
        <v/>
      </c>
      <c r="DX200" s="271" t="str">
        <f ca="true">+IF(OFFSET('Hygiene Data'!$G$11,0,10*ROW('Hygiene Data'!G194))="","",OFFSET('Hygiene Data'!$G$11,0,10*ROW('Hygiene Data'!G194)))</f>
        <v/>
      </c>
      <c r="DY200" s="271" t="str">
        <f ca="true">+IF(OFFSET('Hygiene Data'!$G$12,0,10*ROW('Hygiene Data'!G194))="","",OFFSET('Hygiene Data'!$G$12,0,10*ROW('Hygiene Data'!G194)))</f>
        <v/>
      </c>
      <c r="DZ200" s="271" t="str">
        <f ca="true">+IF(OFFSET('Hygiene Data'!$G$13,0,10*ROW('Hygiene Data'!G194))="","",OFFSET('Hygiene Data'!$G$13,0,10*ROW('Hygiene Data'!G194)))</f>
        <v/>
      </c>
      <c r="EA200" s="271" t="str">
        <f ca="true">+IF(OFFSET('Hygiene Data'!$H$11,0,10*ROW('Hygiene Data'!H194))="","",OFFSET('Hygiene Data'!$H$11,0,10*ROW('Hygiene Data'!H194)))</f>
        <v/>
      </c>
      <c r="EB200" s="271" t="str">
        <f ca="true">+IF(OFFSET('Hygiene Data'!$H$12,0,10*ROW('Hygiene Data'!H194))="","",OFFSET('Hygiene Data'!$H$12,0,10*ROW('Hygiene Data'!H194)))</f>
        <v/>
      </c>
      <c r="EC200" s="271" t="str">
        <f ca="true">+IF(OFFSET('Hygiene Data'!$H$13,0,10*ROW('Hygiene Data'!H194))="","",OFFSET('Hygiene Data'!$H$13,0,10*ROW('Hygiene Data'!H194)))</f>
        <v/>
      </c>
      <c r="ED200" s="271" t="str">
        <f ca="true">+IF(OFFSET('Hygiene Data'!$I$11,0,10*ROW('Hygiene Data'!I194))="","",OFFSET('Hygiene Data'!$I$11,0,10*ROW('Hygiene Data'!I194)))</f>
        <v/>
      </c>
      <c r="EE200" s="271" t="str">
        <f ca="true">+IF(OFFSET('Hygiene Data'!$I$12,0,10*ROW('Hygiene Data'!I194))="","",OFFSET('Hygiene Data'!$I$12,0,10*ROW('Hygiene Data'!I194)))</f>
        <v/>
      </c>
      <c r="EF200" s="271" t="str">
        <f ca="true">+IF(OFFSET('Hygiene Data'!$I$13,0,10*ROW('Hygiene Data'!I194))="","",OFFSET('Hygiene Data'!$I$13,0,10*ROW('Hygiene Data'!I194)))</f>
        <v/>
      </c>
    </row>
    <row xmlns:x14ac="http://schemas.microsoft.com/office/spreadsheetml/2009/9/ac" r="201" x14ac:dyDescent="0.2">
      <c r="A201" s="35" t="str">
        <f ca="true">+IF(OFFSET('Water Data'!$B$2,0,10*ROW('Water Data'!E195))="","",OFFSET('Water Data'!$B$2,0,10*ROW('Water Data'!E195)))</f>
        <v/>
      </c>
      <c r="B201" s="35" t="str">
        <f ca="true">+IF(OFFSET('Water Data'!$C$2,0,10*ROW('Water Data'!F195))="","",OFFSET('Water Data'!$C$2,0,10*ROW('Water Data'!F195)))</f>
        <v/>
      </c>
      <c r="C201" s="327" t="str">
        <f t="shared" ca="true" si="3"/>
        <v/>
      </c>
      <c r="D201" s="91"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1"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1"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1"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1"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1"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1"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1"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1"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1"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1"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1"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1"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1"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1"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1"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1"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1"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2"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2"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2"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2"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2"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2"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2"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2"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2"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2"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2"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2"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2"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2"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2"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2"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2"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2"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2"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2"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2"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2"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2"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2"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2"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2"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2"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2"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2"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2"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3"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3"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3"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3"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3"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3"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3"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3"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3"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3"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3"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3"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3"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3"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3"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3"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3"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3"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1"/>
      <c r="BS201" s="271" t="str">
        <f ca="true">+IF(OFFSET('Water Data'!$D$27,0,10*ROW('Water Data'!D195))="","",OFFSET('Water Data'!$D$27,0,10*ROW('Water Data'!D195)))</f>
        <v/>
      </c>
      <c r="BT201" s="271" t="str">
        <f ca="true">+IF(OFFSET('Water Data'!$D$28,0,10*ROW('Water Data'!D195))="","",OFFSET('Water Data'!$D$28,0,10*ROW('Water Data'!D195)))</f>
        <v/>
      </c>
      <c r="BU201" s="271" t="str">
        <f ca="true">+IF(OFFSET('Water Data'!$D$29,0,10*ROW('Water Data'!D195))="","",OFFSET('Water Data'!$D$29,0,10*ROW('Water Data'!D195)))</f>
        <v/>
      </c>
      <c r="BV201" s="271" t="str">
        <f ca="true">+IF(OFFSET('Water Data'!$E$27,0,10*ROW('Water Data'!E195))="","",OFFSET('Water Data'!$E$27,0,10*ROW('Water Data'!E195)))</f>
        <v/>
      </c>
      <c r="BW201" s="271" t="str">
        <f ca="true">+IF(OFFSET('Water Data'!$E$28,0,10*ROW('Water Data'!E195))="","",OFFSET('Water Data'!$E$28,0,10*ROW('Water Data'!E195)))</f>
        <v/>
      </c>
      <c r="BX201" s="271" t="str">
        <f ca="true">+IF(OFFSET('Water Data'!$E$29,0,10*ROW('Water Data'!E195))="","",OFFSET('Water Data'!$E$29,0,10*ROW('Water Data'!E195)))</f>
        <v/>
      </c>
      <c r="BY201" s="271" t="str">
        <f ca="true">+IF(OFFSET('Water Data'!$F$27,0,10*ROW('Water Data'!F195))="","",OFFSET('Water Data'!$F$27,0,10*ROW('Water Data'!F195)))</f>
        <v/>
      </c>
      <c r="BZ201" s="271" t="str">
        <f ca="true">+IF(OFFSET('Water Data'!$F$28,0,10*ROW('Water Data'!F195))="","",OFFSET('Water Data'!$F$28,0,10*ROW('Water Data'!F195)))</f>
        <v/>
      </c>
      <c r="CA201" s="271" t="str">
        <f ca="true">+IF(OFFSET('Water Data'!$F$29,0,10*ROW('Water Data'!F195))="","",OFFSET('Water Data'!$F$29,0,10*ROW('Water Data'!F195)))</f>
        <v/>
      </c>
      <c r="CB201" s="271" t="str">
        <f ca="true">+IF(OFFSET('Water Data'!$G$27,0,10*ROW('Water Data'!G195))="","",OFFSET('Water Data'!$G$27,0,10*ROW('Water Data'!G195)))</f>
        <v/>
      </c>
      <c r="CC201" s="271" t="str">
        <f ca="true">+IF(OFFSET('Water Data'!$G$28,0,10*ROW('Water Data'!G195))="","",OFFSET('Water Data'!$G$28,0,10*ROW('Water Data'!G195)))</f>
        <v/>
      </c>
      <c r="CD201" s="271" t="str">
        <f ca="true">+IF(OFFSET('Water Data'!$G$29,0,10*ROW('Water Data'!G195))="","",OFFSET('Water Data'!$G$29,0,10*ROW('Water Data'!G195)))</f>
        <v/>
      </c>
      <c r="CE201" s="271" t="str">
        <f ca="true">+IF(OFFSET('Water Data'!$H$27,0,10*ROW('Water Data'!H195))="","",OFFSET('Water Data'!$H$27,0,10*ROW('Water Data'!H195)))</f>
        <v/>
      </c>
      <c r="CF201" s="271" t="str">
        <f ca="true">+IF(OFFSET('Water Data'!$H$28,0,10*ROW('Water Data'!H195))="","",OFFSET('Water Data'!$H$28,0,10*ROW('Water Data'!H195)))</f>
        <v/>
      </c>
      <c r="CG201" s="271" t="str">
        <f ca="true">+IF(OFFSET('Water Data'!$H$29,0,10*ROW('Water Data'!H195))="","",OFFSET('Water Data'!$H$29,0,10*ROW('Water Data'!H195)))</f>
        <v/>
      </c>
      <c r="CH201" s="271" t="str">
        <f ca="true">+IF(OFFSET('Water Data'!$I$27,0,10*ROW('Water Data'!I195))="","",OFFSET('Water Data'!$I$27,0,10*ROW('Water Data'!I195)))</f>
        <v/>
      </c>
      <c r="CI201" s="271" t="str">
        <f ca="true">+IF(OFFSET('Water Data'!$I$28,0,10*ROW('Water Data'!I195))="","",OFFSET('Water Data'!$I$28,0,10*ROW('Water Data'!I195)))</f>
        <v/>
      </c>
      <c r="CJ201" s="271" t="str">
        <f ca="true">+IF(OFFSET('Water Data'!$I$29,0,10*ROW('Water Data'!I195))="","",OFFSET('Water Data'!$I$29,0,10*ROW('Water Data'!I195)))</f>
        <v/>
      </c>
      <c r="CK201" s="271" t="str">
        <f ca="true">+IF(OFFSET('Sanitation Data'!$D$28,0,10*ROW('Sanitation Data'!D195))="","",OFFSET('Sanitation Data'!$D$28,0,10*ROW('Sanitation Data'!D195)))</f>
        <v/>
      </c>
      <c r="CL201" s="271" t="str">
        <f ca="true">+IF(OFFSET('Sanitation Data'!$D$29,0,10*ROW('Sanitation Data'!D195))="","",OFFSET('Sanitation Data'!$D$29,0,10*ROW('Sanitation Data'!D195)))</f>
        <v/>
      </c>
      <c r="CM201" s="271" t="str">
        <f ca="true">+IF(OFFSET('Sanitation Data'!$D$30,0,10*ROW('Sanitation Data'!D195))="","",OFFSET('Sanitation Data'!$D$30,0,10*ROW('Sanitation Data'!D195)))</f>
        <v/>
      </c>
      <c r="CN201" s="271" t="str">
        <f ca="true">+IF(OFFSET('Sanitation Data'!$D$31,0,10*ROW('Sanitation Data'!D195))="","",OFFSET('Sanitation Data'!$D$31,0,10*ROW('Sanitation Data'!D195)))</f>
        <v/>
      </c>
      <c r="CO201" s="271" t="str">
        <f ca="true">+IF(OFFSET('Sanitation Data'!$D$32,0,10*ROW('Sanitation Data'!D195))="","",OFFSET('Sanitation Data'!$D$32,0,10*ROW('Sanitation Data'!D195)))</f>
        <v/>
      </c>
      <c r="CP201" s="271" t="str">
        <f ca="true">+IF(OFFSET('Sanitation Data'!$E$28,0,10*ROW('Sanitation Data'!E195))="","",OFFSET('Sanitation Data'!$E$28,0,10*ROW('Sanitation Data'!E195)))</f>
        <v/>
      </c>
      <c r="CQ201" s="271" t="str">
        <f ca="true">+IF(OFFSET('Sanitation Data'!$E$29,0,10*ROW('Sanitation Data'!E195))="","",OFFSET('Sanitation Data'!$E$29,0,10*ROW('Sanitation Data'!E195)))</f>
        <v/>
      </c>
      <c r="CR201" s="271" t="str">
        <f ca="true">+IF(OFFSET('Sanitation Data'!$E$30,0,10*ROW('Sanitation Data'!E195))="","",OFFSET('Sanitation Data'!$E$30,0,10*ROW('Sanitation Data'!E195)))</f>
        <v/>
      </c>
      <c r="CS201" s="271" t="str">
        <f ca="true">+IF(OFFSET('Sanitation Data'!$E$31,0,10*ROW('Sanitation Data'!E195))="","",OFFSET('Sanitation Data'!$E$31,0,10*ROW('Sanitation Data'!E195)))</f>
        <v/>
      </c>
      <c r="CT201" s="271" t="str">
        <f ca="true">+IF(OFFSET('Sanitation Data'!$E$32,0,10*ROW('Sanitation Data'!E195))="","",OFFSET('Sanitation Data'!$E$32,0,10*ROW('Sanitation Data'!E195)))</f>
        <v/>
      </c>
      <c r="CU201" s="271" t="str">
        <f ca="true">+IF(OFFSET('Sanitation Data'!$F$28,0,10*ROW('Sanitation Data'!F195))="","",OFFSET('Sanitation Data'!$F$28,0,10*ROW('Sanitation Data'!F195)))</f>
        <v/>
      </c>
      <c r="CV201" s="271" t="str">
        <f ca="true">+IF(OFFSET('Sanitation Data'!$F$29,0,10*ROW('Sanitation Data'!F195))="","",OFFSET('Sanitation Data'!$F$29,0,10*ROW('Sanitation Data'!F195)))</f>
        <v/>
      </c>
      <c r="CW201" s="271" t="str">
        <f ca="true">+IF(OFFSET('Sanitation Data'!$F$30,0,10*ROW('Sanitation Data'!F195))="","",OFFSET('Sanitation Data'!$F$30,0,10*ROW('Sanitation Data'!F195)))</f>
        <v/>
      </c>
      <c r="CX201" s="271" t="str">
        <f ca="true">+IF(OFFSET('Sanitation Data'!$F$31,0,10*ROW('Sanitation Data'!F195))="","",OFFSET('Sanitation Data'!$F$31,0,10*ROW('Sanitation Data'!F195)))</f>
        <v/>
      </c>
      <c r="CY201" s="271" t="str">
        <f ca="true">+IF(OFFSET('Sanitation Data'!$F$32,0,10*ROW('Sanitation Data'!F195))="","",OFFSET('Sanitation Data'!$F$32,0,10*ROW('Sanitation Data'!F195)))</f>
        <v/>
      </c>
      <c r="CZ201" s="271" t="str">
        <f ca="true">+IF(OFFSET('Sanitation Data'!$G$28,0,10*ROW('Sanitation Data'!G195))="","",OFFSET('Sanitation Data'!$G$28,0,10*ROW('Sanitation Data'!G195)))</f>
        <v/>
      </c>
      <c r="DA201" s="271" t="str">
        <f ca="true">+IF(OFFSET('Sanitation Data'!$G$29,0,10*ROW('Sanitation Data'!G195))="","",OFFSET('Sanitation Data'!$G$29,0,10*ROW('Sanitation Data'!G195)))</f>
        <v/>
      </c>
      <c r="DB201" s="271" t="str">
        <f ca="true">+IF(OFFSET('Sanitation Data'!$G$30,0,10*ROW('Sanitation Data'!G195))="","",OFFSET('Sanitation Data'!$G$30,0,10*ROW('Sanitation Data'!G195)))</f>
        <v/>
      </c>
      <c r="DC201" s="271" t="str">
        <f ca="true">+IF(OFFSET('Sanitation Data'!$G$31,0,10*ROW('Sanitation Data'!G195))="","",OFFSET('Sanitation Data'!$G$31,0,10*ROW('Sanitation Data'!G195)))</f>
        <v/>
      </c>
      <c r="DD201" s="271" t="str">
        <f ca="true">+IF(OFFSET('Sanitation Data'!$G$32,0,10*ROW('Sanitation Data'!G195))="","",OFFSET('Sanitation Data'!$G$32,0,10*ROW('Sanitation Data'!G195)))</f>
        <v/>
      </c>
      <c r="DE201" s="271" t="str">
        <f ca="true">+IF(OFFSET('Sanitation Data'!$H$28,0,10*ROW('Sanitation Data'!H195))="","",OFFSET('Sanitation Data'!$H$28,0,10*ROW('Sanitation Data'!H195)))</f>
        <v/>
      </c>
      <c r="DF201" s="271" t="str">
        <f ca="true">+IF(OFFSET('Sanitation Data'!$H$29,0,10*ROW('Sanitation Data'!H195))="","",OFFSET('Sanitation Data'!$H$29,0,10*ROW('Sanitation Data'!H195)))</f>
        <v/>
      </c>
      <c r="DG201" s="271" t="str">
        <f ca="true">+IF(OFFSET('Sanitation Data'!$H$30,0,10*ROW('Sanitation Data'!H195))="","",OFFSET('Sanitation Data'!$H$30,0,10*ROW('Sanitation Data'!H195)))</f>
        <v/>
      </c>
      <c r="DH201" s="271" t="str">
        <f ca="true">+IF(OFFSET('Sanitation Data'!$H$31,0,10*ROW('Sanitation Data'!H195))="","",OFFSET('Sanitation Data'!$H$31,0,10*ROW('Sanitation Data'!H195)))</f>
        <v/>
      </c>
      <c r="DI201" s="271" t="str">
        <f ca="true">+IF(OFFSET('Sanitation Data'!$H$32,0,10*ROW('Sanitation Data'!H195))="","",OFFSET('Sanitation Data'!$H$32,0,10*ROW('Sanitation Data'!H195)))</f>
        <v/>
      </c>
      <c r="DJ201" s="271" t="str">
        <f ca="true">+IF(OFFSET('Sanitation Data'!$I$28,0,10*ROW('Sanitation Data'!I195))="","",OFFSET('Sanitation Data'!$I$28,0,10*ROW('Sanitation Data'!I195)))</f>
        <v/>
      </c>
      <c r="DK201" s="271" t="str">
        <f ca="true">+IF(OFFSET('Sanitation Data'!$I$29,0,10*ROW('Sanitation Data'!I195))="","",OFFSET('Sanitation Data'!$I$29,0,10*ROW('Sanitation Data'!I195)))</f>
        <v/>
      </c>
      <c r="DL201" s="271" t="str">
        <f ca="true">+IF(OFFSET('Sanitation Data'!$I$30,0,10*ROW('Sanitation Data'!I195))="","",OFFSET('Sanitation Data'!$I$30,0,10*ROW('Sanitation Data'!I195)))</f>
        <v/>
      </c>
      <c r="DM201" s="271" t="str">
        <f ca="true">+IF(OFFSET('Sanitation Data'!$I$31,0,10*ROW('Sanitation Data'!I195))="","",OFFSET('Sanitation Data'!$I$31,0,10*ROW('Sanitation Data'!I195)))</f>
        <v/>
      </c>
      <c r="DN201" s="271" t="str">
        <f ca="true">+IF(OFFSET('Sanitation Data'!$I$32,0,10*ROW('Sanitation Data'!I195))="","",OFFSET('Sanitation Data'!$I$32,0,10*ROW('Sanitation Data'!I195)))</f>
        <v/>
      </c>
      <c r="DO201" s="271" t="str">
        <f ca="true">+IF(OFFSET('Hygiene Data'!$D$11,0,10*ROW('Hygiene Data'!D195))="","",OFFSET('Hygiene Data'!$D$11,0,10*ROW('Hygiene Data'!D195)))</f>
        <v/>
      </c>
      <c r="DP201" s="271" t="str">
        <f ca="true">+IF(OFFSET('Hygiene Data'!$D$12,0,10*ROW('Hygiene Data'!D195))="","",OFFSET('Hygiene Data'!$D$12,0,10*ROW('Hygiene Data'!D195)))</f>
        <v/>
      </c>
      <c r="DQ201" s="271" t="str">
        <f ca="true">+IF(OFFSET('Hygiene Data'!$D$13,0,10*ROW('Hygiene Data'!D195))="","",OFFSET('Hygiene Data'!$D$13,0,10*ROW('Hygiene Data'!D195)))</f>
        <v/>
      </c>
      <c r="DR201" s="271" t="str">
        <f ca="true">+IF(OFFSET('Hygiene Data'!$E$11,0,10*ROW('Hygiene Data'!E195))="","",OFFSET('Hygiene Data'!$E$11,0,10*ROW('Hygiene Data'!E195)))</f>
        <v/>
      </c>
      <c r="DS201" s="271" t="str">
        <f ca="true">+IF(OFFSET('Hygiene Data'!$E$12,0,10*ROW('Hygiene Data'!E195))="","",OFFSET('Hygiene Data'!$E$12,0,10*ROW('Hygiene Data'!E195)))</f>
        <v/>
      </c>
      <c r="DT201" s="271" t="str">
        <f ca="true">+IF(OFFSET('Hygiene Data'!$E$13,0,10*ROW('Hygiene Data'!E195))="","",OFFSET('Hygiene Data'!$E$13,0,10*ROW('Hygiene Data'!E195)))</f>
        <v/>
      </c>
      <c r="DU201" s="271" t="str">
        <f ca="true">+IF(OFFSET('Hygiene Data'!$F$11,0,10*ROW('Hygiene Data'!F195))="","",OFFSET('Hygiene Data'!$F$11,0,10*ROW('Hygiene Data'!F195)))</f>
        <v/>
      </c>
      <c r="DV201" s="271" t="str">
        <f ca="true">+IF(OFFSET('Hygiene Data'!$F$12,0,10*ROW('Hygiene Data'!F195))="","",OFFSET('Hygiene Data'!$F$12,0,10*ROW('Hygiene Data'!F195)))</f>
        <v/>
      </c>
      <c r="DW201" s="271" t="str">
        <f ca="true">+IF(OFFSET('Hygiene Data'!$F$13,0,10*ROW('Hygiene Data'!F195))="","",OFFSET('Hygiene Data'!$F$13,0,10*ROW('Hygiene Data'!F195)))</f>
        <v/>
      </c>
      <c r="DX201" s="271" t="str">
        <f ca="true">+IF(OFFSET('Hygiene Data'!$G$11,0,10*ROW('Hygiene Data'!G195))="","",OFFSET('Hygiene Data'!$G$11,0,10*ROW('Hygiene Data'!G195)))</f>
        <v/>
      </c>
      <c r="DY201" s="271" t="str">
        <f ca="true">+IF(OFFSET('Hygiene Data'!$G$12,0,10*ROW('Hygiene Data'!G195))="","",OFFSET('Hygiene Data'!$G$12,0,10*ROW('Hygiene Data'!G195)))</f>
        <v/>
      </c>
      <c r="DZ201" s="271" t="str">
        <f ca="true">+IF(OFFSET('Hygiene Data'!$G$13,0,10*ROW('Hygiene Data'!G195))="","",OFFSET('Hygiene Data'!$G$13,0,10*ROW('Hygiene Data'!G195)))</f>
        <v/>
      </c>
      <c r="EA201" s="271" t="str">
        <f ca="true">+IF(OFFSET('Hygiene Data'!$H$11,0,10*ROW('Hygiene Data'!H195))="","",OFFSET('Hygiene Data'!$H$11,0,10*ROW('Hygiene Data'!H195)))</f>
        <v/>
      </c>
      <c r="EB201" s="271" t="str">
        <f ca="true">+IF(OFFSET('Hygiene Data'!$H$12,0,10*ROW('Hygiene Data'!H195))="","",OFFSET('Hygiene Data'!$H$12,0,10*ROW('Hygiene Data'!H195)))</f>
        <v/>
      </c>
      <c r="EC201" s="271" t="str">
        <f ca="true">+IF(OFFSET('Hygiene Data'!$H$13,0,10*ROW('Hygiene Data'!H195))="","",OFFSET('Hygiene Data'!$H$13,0,10*ROW('Hygiene Data'!H195)))</f>
        <v/>
      </c>
      <c r="ED201" s="271" t="str">
        <f ca="true">+IF(OFFSET('Hygiene Data'!$I$11,0,10*ROW('Hygiene Data'!I195))="","",OFFSET('Hygiene Data'!$I$11,0,10*ROW('Hygiene Data'!I195)))</f>
        <v/>
      </c>
      <c r="EE201" s="271" t="str">
        <f ca="true">+IF(OFFSET('Hygiene Data'!$I$12,0,10*ROW('Hygiene Data'!I195))="","",OFFSET('Hygiene Data'!$I$12,0,10*ROW('Hygiene Data'!I195)))</f>
        <v/>
      </c>
      <c r="EF201" s="271" t="str">
        <f ca="true">+IF(OFFSET('Hygiene Data'!$I$13,0,10*ROW('Hygiene Data'!I195))="","",OFFSET('Hygiene Data'!$I$13,0,10*ROW('Hygiene Data'!I195)))</f>
        <v/>
      </c>
    </row>
    <row xmlns:x14ac="http://schemas.microsoft.com/office/spreadsheetml/2009/9/ac" r="202" x14ac:dyDescent="0.2">
      <c r="A202" s="35" t="str">
        <f ca="true">+IF(OFFSET('Water Data'!$B$2,0,10*ROW('Water Data'!E196))="","",OFFSET('Water Data'!$B$2,0,10*ROW('Water Data'!E196)))</f>
        <v/>
      </c>
      <c r="B202" s="35" t="str">
        <f ca="true">+IF(OFFSET('Water Data'!$C$2,0,10*ROW('Water Data'!F196))="","",OFFSET('Water Data'!$C$2,0,10*ROW('Water Data'!F196)))</f>
        <v/>
      </c>
      <c r="C202" s="327" t="str">
        <f t="shared" ca="true" si="3"/>
        <v/>
      </c>
      <c r="D202" s="91"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1"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1"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1"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1"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1"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1"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1"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1"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1"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1"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1"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1"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1"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1"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1"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1"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1"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2"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2"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2"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2"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2"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2"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2"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2"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2"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2"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2"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2"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2"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2"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2"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2"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2"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2"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2"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2"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2"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2"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2"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2"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2"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2"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2"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2"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2"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2"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3"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3"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3"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3"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3"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3"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3"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3"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3"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3"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3"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3"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3"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3"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3"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3"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3"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3"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1"/>
      <c r="BS202" s="271" t="str">
        <f ca="true">+IF(OFFSET('Water Data'!$D$27,0,10*ROW('Water Data'!D196))="","",OFFSET('Water Data'!$D$27,0,10*ROW('Water Data'!D196)))</f>
        <v/>
      </c>
      <c r="BT202" s="271" t="str">
        <f ca="true">+IF(OFFSET('Water Data'!$D$28,0,10*ROW('Water Data'!D196))="","",OFFSET('Water Data'!$D$28,0,10*ROW('Water Data'!D196)))</f>
        <v/>
      </c>
      <c r="BU202" s="271" t="str">
        <f ca="true">+IF(OFFSET('Water Data'!$D$29,0,10*ROW('Water Data'!D196))="","",OFFSET('Water Data'!$D$29,0,10*ROW('Water Data'!D196)))</f>
        <v/>
      </c>
      <c r="BV202" s="271" t="str">
        <f ca="true">+IF(OFFSET('Water Data'!$E$27,0,10*ROW('Water Data'!E196))="","",OFFSET('Water Data'!$E$27,0,10*ROW('Water Data'!E196)))</f>
        <v/>
      </c>
      <c r="BW202" s="271" t="str">
        <f ca="true">+IF(OFFSET('Water Data'!$E$28,0,10*ROW('Water Data'!E196))="","",OFFSET('Water Data'!$E$28,0,10*ROW('Water Data'!E196)))</f>
        <v/>
      </c>
      <c r="BX202" s="271" t="str">
        <f ca="true">+IF(OFFSET('Water Data'!$E$29,0,10*ROW('Water Data'!E196))="","",OFFSET('Water Data'!$E$29,0,10*ROW('Water Data'!E196)))</f>
        <v/>
      </c>
      <c r="BY202" s="271" t="str">
        <f ca="true">+IF(OFFSET('Water Data'!$F$27,0,10*ROW('Water Data'!F196))="","",OFFSET('Water Data'!$F$27,0,10*ROW('Water Data'!F196)))</f>
        <v/>
      </c>
      <c r="BZ202" s="271" t="str">
        <f ca="true">+IF(OFFSET('Water Data'!$F$28,0,10*ROW('Water Data'!F196))="","",OFFSET('Water Data'!$F$28,0,10*ROW('Water Data'!F196)))</f>
        <v/>
      </c>
      <c r="CA202" s="271" t="str">
        <f ca="true">+IF(OFFSET('Water Data'!$F$29,0,10*ROW('Water Data'!F196))="","",OFFSET('Water Data'!$F$29,0,10*ROW('Water Data'!F196)))</f>
        <v/>
      </c>
      <c r="CB202" s="271" t="str">
        <f ca="true">+IF(OFFSET('Water Data'!$G$27,0,10*ROW('Water Data'!G196))="","",OFFSET('Water Data'!$G$27,0,10*ROW('Water Data'!G196)))</f>
        <v/>
      </c>
      <c r="CC202" s="271" t="str">
        <f ca="true">+IF(OFFSET('Water Data'!$G$28,0,10*ROW('Water Data'!G196))="","",OFFSET('Water Data'!$G$28,0,10*ROW('Water Data'!G196)))</f>
        <v/>
      </c>
      <c r="CD202" s="271" t="str">
        <f ca="true">+IF(OFFSET('Water Data'!$G$29,0,10*ROW('Water Data'!G196))="","",OFFSET('Water Data'!$G$29,0,10*ROW('Water Data'!G196)))</f>
        <v/>
      </c>
      <c r="CE202" s="271" t="str">
        <f ca="true">+IF(OFFSET('Water Data'!$H$27,0,10*ROW('Water Data'!H196))="","",OFFSET('Water Data'!$H$27,0,10*ROW('Water Data'!H196)))</f>
        <v/>
      </c>
      <c r="CF202" s="271" t="str">
        <f ca="true">+IF(OFFSET('Water Data'!$H$28,0,10*ROW('Water Data'!H196))="","",OFFSET('Water Data'!$H$28,0,10*ROW('Water Data'!H196)))</f>
        <v/>
      </c>
      <c r="CG202" s="271" t="str">
        <f ca="true">+IF(OFFSET('Water Data'!$H$29,0,10*ROW('Water Data'!H196))="","",OFFSET('Water Data'!$H$29,0,10*ROW('Water Data'!H196)))</f>
        <v/>
      </c>
      <c r="CH202" s="271" t="str">
        <f ca="true">+IF(OFFSET('Water Data'!$I$27,0,10*ROW('Water Data'!I196))="","",OFFSET('Water Data'!$I$27,0,10*ROW('Water Data'!I196)))</f>
        <v/>
      </c>
      <c r="CI202" s="271" t="str">
        <f ca="true">+IF(OFFSET('Water Data'!$I$28,0,10*ROW('Water Data'!I196))="","",OFFSET('Water Data'!$I$28,0,10*ROW('Water Data'!I196)))</f>
        <v/>
      </c>
      <c r="CJ202" s="271" t="str">
        <f ca="true">+IF(OFFSET('Water Data'!$I$29,0,10*ROW('Water Data'!I196))="","",OFFSET('Water Data'!$I$29,0,10*ROW('Water Data'!I196)))</f>
        <v/>
      </c>
      <c r="CK202" s="271" t="str">
        <f ca="true">+IF(OFFSET('Sanitation Data'!$D$28,0,10*ROW('Sanitation Data'!D196))="","",OFFSET('Sanitation Data'!$D$28,0,10*ROW('Sanitation Data'!D196)))</f>
        <v/>
      </c>
      <c r="CL202" s="271" t="str">
        <f ca="true">+IF(OFFSET('Sanitation Data'!$D$29,0,10*ROW('Sanitation Data'!D196))="","",OFFSET('Sanitation Data'!$D$29,0,10*ROW('Sanitation Data'!D196)))</f>
        <v/>
      </c>
      <c r="CM202" s="271" t="str">
        <f ca="true">+IF(OFFSET('Sanitation Data'!$D$30,0,10*ROW('Sanitation Data'!D196))="","",OFFSET('Sanitation Data'!$D$30,0,10*ROW('Sanitation Data'!D196)))</f>
        <v/>
      </c>
      <c r="CN202" s="271" t="str">
        <f ca="true">+IF(OFFSET('Sanitation Data'!$D$31,0,10*ROW('Sanitation Data'!D196))="","",OFFSET('Sanitation Data'!$D$31,0,10*ROW('Sanitation Data'!D196)))</f>
        <v/>
      </c>
      <c r="CO202" s="271" t="str">
        <f ca="true">+IF(OFFSET('Sanitation Data'!$D$32,0,10*ROW('Sanitation Data'!D196))="","",OFFSET('Sanitation Data'!$D$32,0,10*ROW('Sanitation Data'!D196)))</f>
        <v/>
      </c>
      <c r="CP202" s="271" t="str">
        <f ca="true">+IF(OFFSET('Sanitation Data'!$E$28,0,10*ROW('Sanitation Data'!E196))="","",OFFSET('Sanitation Data'!$E$28,0,10*ROW('Sanitation Data'!E196)))</f>
        <v/>
      </c>
      <c r="CQ202" s="271" t="str">
        <f ca="true">+IF(OFFSET('Sanitation Data'!$E$29,0,10*ROW('Sanitation Data'!E196))="","",OFFSET('Sanitation Data'!$E$29,0,10*ROW('Sanitation Data'!E196)))</f>
        <v/>
      </c>
      <c r="CR202" s="271" t="str">
        <f ca="true">+IF(OFFSET('Sanitation Data'!$E$30,0,10*ROW('Sanitation Data'!E196))="","",OFFSET('Sanitation Data'!$E$30,0,10*ROW('Sanitation Data'!E196)))</f>
        <v/>
      </c>
      <c r="CS202" s="271" t="str">
        <f ca="true">+IF(OFFSET('Sanitation Data'!$E$31,0,10*ROW('Sanitation Data'!E196))="","",OFFSET('Sanitation Data'!$E$31,0,10*ROW('Sanitation Data'!E196)))</f>
        <v/>
      </c>
      <c r="CT202" s="271" t="str">
        <f ca="true">+IF(OFFSET('Sanitation Data'!$E$32,0,10*ROW('Sanitation Data'!E196))="","",OFFSET('Sanitation Data'!$E$32,0,10*ROW('Sanitation Data'!E196)))</f>
        <v/>
      </c>
      <c r="CU202" s="271" t="str">
        <f ca="true">+IF(OFFSET('Sanitation Data'!$F$28,0,10*ROW('Sanitation Data'!F196))="","",OFFSET('Sanitation Data'!$F$28,0,10*ROW('Sanitation Data'!F196)))</f>
        <v/>
      </c>
      <c r="CV202" s="271" t="str">
        <f ca="true">+IF(OFFSET('Sanitation Data'!$F$29,0,10*ROW('Sanitation Data'!F196))="","",OFFSET('Sanitation Data'!$F$29,0,10*ROW('Sanitation Data'!F196)))</f>
        <v/>
      </c>
      <c r="CW202" s="271" t="str">
        <f ca="true">+IF(OFFSET('Sanitation Data'!$F$30,0,10*ROW('Sanitation Data'!F196))="","",OFFSET('Sanitation Data'!$F$30,0,10*ROW('Sanitation Data'!F196)))</f>
        <v/>
      </c>
      <c r="CX202" s="271" t="str">
        <f ca="true">+IF(OFFSET('Sanitation Data'!$F$31,0,10*ROW('Sanitation Data'!F196))="","",OFFSET('Sanitation Data'!$F$31,0,10*ROW('Sanitation Data'!F196)))</f>
        <v/>
      </c>
      <c r="CY202" s="271" t="str">
        <f ca="true">+IF(OFFSET('Sanitation Data'!$F$32,0,10*ROW('Sanitation Data'!F196))="","",OFFSET('Sanitation Data'!$F$32,0,10*ROW('Sanitation Data'!F196)))</f>
        <v/>
      </c>
      <c r="CZ202" s="271" t="str">
        <f ca="true">+IF(OFFSET('Sanitation Data'!$G$28,0,10*ROW('Sanitation Data'!G196))="","",OFFSET('Sanitation Data'!$G$28,0,10*ROW('Sanitation Data'!G196)))</f>
        <v/>
      </c>
      <c r="DA202" s="271" t="str">
        <f ca="true">+IF(OFFSET('Sanitation Data'!$G$29,0,10*ROW('Sanitation Data'!G196))="","",OFFSET('Sanitation Data'!$G$29,0,10*ROW('Sanitation Data'!G196)))</f>
        <v/>
      </c>
      <c r="DB202" s="271" t="str">
        <f ca="true">+IF(OFFSET('Sanitation Data'!$G$30,0,10*ROW('Sanitation Data'!G196))="","",OFFSET('Sanitation Data'!$G$30,0,10*ROW('Sanitation Data'!G196)))</f>
        <v/>
      </c>
      <c r="DC202" s="271" t="str">
        <f ca="true">+IF(OFFSET('Sanitation Data'!$G$31,0,10*ROW('Sanitation Data'!G196))="","",OFFSET('Sanitation Data'!$G$31,0,10*ROW('Sanitation Data'!G196)))</f>
        <v/>
      </c>
      <c r="DD202" s="271" t="str">
        <f ca="true">+IF(OFFSET('Sanitation Data'!$G$32,0,10*ROW('Sanitation Data'!G196))="","",OFFSET('Sanitation Data'!$G$32,0,10*ROW('Sanitation Data'!G196)))</f>
        <v/>
      </c>
      <c r="DE202" s="271" t="str">
        <f ca="true">+IF(OFFSET('Sanitation Data'!$H$28,0,10*ROW('Sanitation Data'!H196))="","",OFFSET('Sanitation Data'!$H$28,0,10*ROW('Sanitation Data'!H196)))</f>
        <v/>
      </c>
      <c r="DF202" s="271" t="str">
        <f ca="true">+IF(OFFSET('Sanitation Data'!$H$29,0,10*ROW('Sanitation Data'!H196))="","",OFFSET('Sanitation Data'!$H$29,0,10*ROW('Sanitation Data'!H196)))</f>
        <v/>
      </c>
      <c r="DG202" s="271" t="str">
        <f ca="true">+IF(OFFSET('Sanitation Data'!$H$30,0,10*ROW('Sanitation Data'!H196))="","",OFFSET('Sanitation Data'!$H$30,0,10*ROW('Sanitation Data'!H196)))</f>
        <v/>
      </c>
      <c r="DH202" s="271" t="str">
        <f ca="true">+IF(OFFSET('Sanitation Data'!$H$31,0,10*ROW('Sanitation Data'!H196))="","",OFFSET('Sanitation Data'!$H$31,0,10*ROW('Sanitation Data'!H196)))</f>
        <v/>
      </c>
      <c r="DI202" s="271" t="str">
        <f ca="true">+IF(OFFSET('Sanitation Data'!$H$32,0,10*ROW('Sanitation Data'!H196))="","",OFFSET('Sanitation Data'!$H$32,0,10*ROW('Sanitation Data'!H196)))</f>
        <v/>
      </c>
      <c r="DJ202" s="271" t="str">
        <f ca="true">+IF(OFFSET('Sanitation Data'!$I$28,0,10*ROW('Sanitation Data'!I196))="","",OFFSET('Sanitation Data'!$I$28,0,10*ROW('Sanitation Data'!I196)))</f>
        <v/>
      </c>
      <c r="DK202" s="271" t="str">
        <f ca="true">+IF(OFFSET('Sanitation Data'!$I$29,0,10*ROW('Sanitation Data'!I196))="","",OFFSET('Sanitation Data'!$I$29,0,10*ROW('Sanitation Data'!I196)))</f>
        <v/>
      </c>
      <c r="DL202" s="271" t="str">
        <f ca="true">+IF(OFFSET('Sanitation Data'!$I$30,0,10*ROW('Sanitation Data'!I196))="","",OFFSET('Sanitation Data'!$I$30,0,10*ROW('Sanitation Data'!I196)))</f>
        <v/>
      </c>
      <c r="DM202" s="271" t="str">
        <f ca="true">+IF(OFFSET('Sanitation Data'!$I$31,0,10*ROW('Sanitation Data'!I196))="","",OFFSET('Sanitation Data'!$I$31,0,10*ROW('Sanitation Data'!I196)))</f>
        <v/>
      </c>
      <c r="DN202" s="271" t="str">
        <f ca="true">+IF(OFFSET('Sanitation Data'!$I$32,0,10*ROW('Sanitation Data'!I196))="","",OFFSET('Sanitation Data'!$I$32,0,10*ROW('Sanitation Data'!I196)))</f>
        <v/>
      </c>
      <c r="DO202" s="271" t="str">
        <f ca="true">+IF(OFFSET('Hygiene Data'!$D$11,0,10*ROW('Hygiene Data'!D196))="","",OFFSET('Hygiene Data'!$D$11,0,10*ROW('Hygiene Data'!D196)))</f>
        <v/>
      </c>
      <c r="DP202" s="271" t="str">
        <f ca="true">+IF(OFFSET('Hygiene Data'!$D$12,0,10*ROW('Hygiene Data'!D196))="","",OFFSET('Hygiene Data'!$D$12,0,10*ROW('Hygiene Data'!D196)))</f>
        <v/>
      </c>
      <c r="DQ202" s="271" t="str">
        <f ca="true">+IF(OFFSET('Hygiene Data'!$D$13,0,10*ROW('Hygiene Data'!D196))="","",OFFSET('Hygiene Data'!$D$13,0,10*ROW('Hygiene Data'!D196)))</f>
        <v/>
      </c>
      <c r="DR202" s="271" t="str">
        <f ca="true">+IF(OFFSET('Hygiene Data'!$E$11,0,10*ROW('Hygiene Data'!E196))="","",OFFSET('Hygiene Data'!$E$11,0,10*ROW('Hygiene Data'!E196)))</f>
        <v/>
      </c>
      <c r="DS202" s="271" t="str">
        <f ca="true">+IF(OFFSET('Hygiene Data'!$E$12,0,10*ROW('Hygiene Data'!E196))="","",OFFSET('Hygiene Data'!$E$12,0,10*ROW('Hygiene Data'!E196)))</f>
        <v/>
      </c>
      <c r="DT202" s="271" t="str">
        <f ca="true">+IF(OFFSET('Hygiene Data'!$E$13,0,10*ROW('Hygiene Data'!E196))="","",OFFSET('Hygiene Data'!$E$13,0,10*ROW('Hygiene Data'!E196)))</f>
        <v/>
      </c>
      <c r="DU202" s="271" t="str">
        <f ca="true">+IF(OFFSET('Hygiene Data'!$F$11,0,10*ROW('Hygiene Data'!F196))="","",OFFSET('Hygiene Data'!$F$11,0,10*ROW('Hygiene Data'!F196)))</f>
        <v/>
      </c>
      <c r="DV202" s="271" t="str">
        <f ca="true">+IF(OFFSET('Hygiene Data'!$F$12,0,10*ROW('Hygiene Data'!F196))="","",OFFSET('Hygiene Data'!$F$12,0,10*ROW('Hygiene Data'!F196)))</f>
        <v/>
      </c>
      <c r="DW202" s="271" t="str">
        <f ca="true">+IF(OFFSET('Hygiene Data'!$F$13,0,10*ROW('Hygiene Data'!F196))="","",OFFSET('Hygiene Data'!$F$13,0,10*ROW('Hygiene Data'!F196)))</f>
        <v/>
      </c>
      <c r="DX202" s="271" t="str">
        <f ca="true">+IF(OFFSET('Hygiene Data'!$G$11,0,10*ROW('Hygiene Data'!G196))="","",OFFSET('Hygiene Data'!$G$11,0,10*ROW('Hygiene Data'!G196)))</f>
        <v/>
      </c>
      <c r="DY202" s="271" t="str">
        <f ca="true">+IF(OFFSET('Hygiene Data'!$G$12,0,10*ROW('Hygiene Data'!G196))="","",OFFSET('Hygiene Data'!$G$12,0,10*ROW('Hygiene Data'!G196)))</f>
        <v/>
      </c>
      <c r="DZ202" s="271" t="str">
        <f ca="true">+IF(OFFSET('Hygiene Data'!$G$13,0,10*ROW('Hygiene Data'!G196))="","",OFFSET('Hygiene Data'!$G$13,0,10*ROW('Hygiene Data'!G196)))</f>
        <v/>
      </c>
      <c r="EA202" s="271" t="str">
        <f ca="true">+IF(OFFSET('Hygiene Data'!$H$11,0,10*ROW('Hygiene Data'!H196))="","",OFFSET('Hygiene Data'!$H$11,0,10*ROW('Hygiene Data'!H196)))</f>
        <v/>
      </c>
      <c r="EB202" s="271" t="str">
        <f ca="true">+IF(OFFSET('Hygiene Data'!$H$12,0,10*ROW('Hygiene Data'!H196))="","",OFFSET('Hygiene Data'!$H$12,0,10*ROW('Hygiene Data'!H196)))</f>
        <v/>
      </c>
      <c r="EC202" s="271" t="str">
        <f ca="true">+IF(OFFSET('Hygiene Data'!$H$13,0,10*ROW('Hygiene Data'!H196))="","",OFFSET('Hygiene Data'!$H$13,0,10*ROW('Hygiene Data'!H196)))</f>
        <v/>
      </c>
      <c r="ED202" s="271" t="str">
        <f ca="true">+IF(OFFSET('Hygiene Data'!$I$11,0,10*ROW('Hygiene Data'!I196))="","",OFFSET('Hygiene Data'!$I$11,0,10*ROW('Hygiene Data'!I196)))</f>
        <v/>
      </c>
      <c r="EE202" s="271" t="str">
        <f ca="true">+IF(OFFSET('Hygiene Data'!$I$12,0,10*ROW('Hygiene Data'!I196))="","",OFFSET('Hygiene Data'!$I$12,0,10*ROW('Hygiene Data'!I196)))</f>
        <v/>
      </c>
      <c r="EF202" s="271" t="str">
        <f ca="true">+IF(OFFSET('Hygiene Data'!$I$13,0,10*ROW('Hygiene Data'!I196))="","",OFFSET('Hygiene Data'!$I$13,0,10*ROW('Hygiene Data'!I196)))</f>
        <v/>
      </c>
    </row>
    <row xmlns:x14ac="http://schemas.microsoft.com/office/spreadsheetml/2009/9/ac" r="203" x14ac:dyDescent="0.2">
      <c r="A203" s="35" t="str">
        <f ca="true">+IF(OFFSET('Water Data'!$B$2,0,10*ROW('Water Data'!E197))="","",OFFSET('Water Data'!$B$2,0,10*ROW('Water Data'!E197)))</f>
        <v/>
      </c>
      <c r="B203" s="35" t="str">
        <f ca="true">+IF(OFFSET('Water Data'!$C$2,0,10*ROW('Water Data'!F197))="","",OFFSET('Water Data'!$C$2,0,10*ROW('Water Data'!F197)))</f>
        <v/>
      </c>
      <c r="C203" s="327" t="str">
        <f t="shared" ca="true" si="3"/>
        <v/>
      </c>
      <c r="D203" s="91"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1"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1"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1"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1"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1"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1"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1"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1"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1"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1"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1"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1"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1"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1"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1"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1"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1"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2"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2"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2"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2"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2"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2"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2"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2"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2"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2"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2"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2"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2"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2"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2"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2"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2"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2"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2"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2"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2"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2"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2"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2"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2"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2"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2"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2"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2"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2"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3"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3"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3"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3"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3"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3"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3"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3"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3"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3"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3"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3"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3"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3"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3"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3"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3"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3"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1"/>
      <c r="BS203" s="271" t="str">
        <f ca="true">+IF(OFFSET('Water Data'!$D$27,0,10*ROW('Water Data'!D197))="","",OFFSET('Water Data'!$D$27,0,10*ROW('Water Data'!D197)))</f>
        <v/>
      </c>
      <c r="BT203" s="271" t="str">
        <f ca="true">+IF(OFFSET('Water Data'!$D$28,0,10*ROW('Water Data'!D197))="","",OFFSET('Water Data'!$D$28,0,10*ROW('Water Data'!D197)))</f>
        <v/>
      </c>
      <c r="BU203" s="271" t="str">
        <f ca="true">+IF(OFFSET('Water Data'!$D$29,0,10*ROW('Water Data'!D197))="","",OFFSET('Water Data'!$D$29,0,10*ROW('Water Data'!D197)))</f>
        <v/>
      </c>
      <c r="BV203" s="271" t="str">
        <f ca="true">+IF(OFFSET('Water Data'!$E$27,0,10*ROW('Water Data'!E197))="","",OFFSET('Water Data'!$E$27,0,10*ROW('Water Data'!E197)))</f>
        <v/>
      </c>
      <c r="BW203" s="271" t="str">
        <f ca="true">+IF(OFFSET('Water Data'!$E$28,0,10*ROW('Water Data'!E197))="","",OFFSET('Water Data'!$E$28,0,10*ROW('Water Data'!E197)))</f>
        <v/>
      </c>
      <c r="BX203" s="271" t="str">
        <f ca="true">+IF(OFFSET('Water Data'!$E$29,0,10*ROW('Water Data'!E197))="","",OFFSET('Water Data'!$E$29,0,10*ROW('Water Data'!E197)))</f>
        <v/>
      </c>
      <c r="BY203" s="271" t="str">
        <f ca="true">+IF(OFFSET('Water Data'!$F$27,0,10*ROW('Water Data'!F197))="","",OFFSET('Water Data'!$F$27,0,10*ROW('Water Data'!F197)))</f>
        <v/>
      </c>
      <c r="BZ203" s="271" t="str">
        <f ca="true">+IF(OFFSET('Water Data'!$F$28,0,10*ROW('Water Data'!F197))="","",OFFSET('Water Data'!$F$28,0,10*ROW('Water Data'!F197)))</f>
        <v/>
      </c>
      <c r="CA203" s="271" t="str">
        <f ca="true">+IF(OFFSET('Water Data'!$F$29,0,10*ROW('Water Data'!F197))="","",OFFSET('Water Data'!$F$29,0,10*ROW('Water Data'!F197)))</f>
        <v/>
      </c>
      <c r="CB203" s="271" t="str">
        <f ca="true">+IF(OFFSET('Water Data'!$G$27,0,10*ROW('Water Data'!G197))="","",OFFSET('Water Data'!$G$27,0,10*ROW('Water Data'!G197)))</f>
        <v/>
      </c>
      <c r="CC203" s="271" t="str">
        <f ca="true">+IF(OFFSET('Water Data'!$G$28,0,10*ROW('Water Data'!G197))="","",OFFSET('Water Data'!$G$28,0,10*ROW('Water Data'!G197)))</f>
        <v/>
      </c>
      <c r="CD203" s="271" t="str">
        <f ca="true">+IF(OFFSET('Water Data'!$G$29,0,10*ROW('Water Data'!G197))="","",OFFSET('Water Data'!$G$29,0,10*ROW('Water Data'!G197)))</f>
        <v/>
      </c>
      <c r="CE203" s="271" t="str">
        <f ca="true">+IF(OFFSET('Water Data'!$H$27,0,10*ROW('Water Data'!H197))="","",OFFSET('Water Data'!$H$27,0,10*ROW('Water Data'!H197)))</f>
        <v/>
      </c>
      <c r="CF203" s="271" t="str">
        <f ca="true">+IF(OFFSET('Water Data'!$H$28,0,10*ROW('Water Data'!H197))="","",OFFSET('Water Data'!$H$28,0,10*ROW('Water Data'!H197)))</f>
        <v/>
      </c>
      <c r="CG203" s="271" t="str">
        <f ca="true">+IF(OFFSET('Water Data'!$H$29,0,10*ROW('Water Data'!H197))="","",OFFSET('Water Data'!$H$29,0,10*ROW('Water Data'!H197)))</f>
        <v/>
      </c>
      <c r="CH203" s="271" t="str">
        <f ca="true">+IF(OFFSET('Water Data'!$I$27,0,10*ROW('Water Data'!I197))="","",OFFSET('Water Data'!$I$27,0,10*ROW('Water Data'!I197)))</f>
        <v/>
      </c>
      <c r="CI203" s="271" t="str">
        <f ca="true">+IF(OFFSET('Water Data'!$I$28,0,10*ROW('Water Data'!I197))="","",OFFSET('Water Data'!$I$28,0,10*ROW('Water Data'!I197)))</f>
        <v/>
      </c>
      <c r="CJ203" s="271" t="str">
        <f ca="true">+IF(OFFSET('Water Data'!$I$29,0,10*ROW('Water Data'!I197))="","",OFFSET('Water Data'!$I$29,0,10*ROW('Water Data'!I197)))</f>
        <v/>
      </c>
      <c r="CK203" s="271" t="str">
        <f ca="true">+IF(OFFSET('Sanitation Data'!$D$28,0,10*ROW('Sanitation Data'!D197))="","",OFFSET('Sanitation Data'!$D$28,0,10*ROW('Sanitation Data'!D197)))</f>
        <v/>
      </c>
      <c r="CL203" s="271" t="str">
        <f ca="true">+IF(OFFSET('Sanitation Data'!$D$29,0,10*ROW('Sanitation Data'!D197))="","",OFFSET('Sanitation Data'!$D$29,0,10*ROW('Sanitation Data'!D197)))</f>
        <v/>
      </c>
      <c r="CM203" s="271" t="str">
        <f ca="true">+IF(OFFSET('Sanitation Data'!$D$30,0,10*ROW('Sanitation Data'!D197))="","",OFFSET('Sanitation Data'!$D$30,0,10*ROW('Sanitation Data'!D197)))</f>
        <v/>
      </c>
      <c r="CN203" s="271" t="str">
        <f ca="true">+IF(OFFSET('Sanitation Data'!$D$31,0,10*ROW('Sanitation Data'!D197))="","",OFFSET('Sanitation Data'!$D$31,0,10*ROW('Sanitation Data'!D197)))</f>
        <v/>
      </c>
      <c r="CO203" s="271" t="str">
        <f ca="true">+IF(OFFSET('Sanitation Data'!$D$32,0,10*ROW('Sanitation Data'!D197))="","",OFFSET('Sanitation Data'!$D$32,0,10*ROW('Sanitation Data'!D197)))</f>
        <v/>
      </c>
      <c r="CP203" s="271" t="str">
        <f ca="true">+IF(OFFSET('Sanitation Data'!$E$28,0,10*ROW('Sanitation Data'!E197))="","",OFFSET('Sanitation Data'!$E$28,0,10*ROW('Sanitation Data'!E197)))</f>
        <v/>
      </c>
      <c r="CQ203" s="271" t="str">
        <f ca="true">+IF(OFFSET('Sanitation Data'!$E$29,0,10*ROW('Sanitation Data'!E197))="","",OFFSET('Sanitation Data'!$E$29,0,10*ROW('Sanitation Data'!E197)))</f>
        <v/>
      </c>
      <c r="CR203" s="271" t="str">
        <f ca="true">+IF(OFFSET('Sanitation Data'!$E$30,0,10*ROW('Sanitation Data'!E197))="","",OFFSET('Sanitation Data'!$E$30,0,10*ROW('Sanitation Data'!E197)))</f>
        <v/>
      </c>
      <c r="CS203" s="271" t="str">
        <f ca="true">+IF(OFFSET('Sanitation Data'!$E$31,0,10*ROW('Sanitation Data'!E197))="","",OFFSET('Sanitation Data'!$E$31,0,10*ROW('Sanitation Data'!E197)))</f>
        <v/>
      </c>
      <c r="CT203" s="271" t="str">
        <f ca="true">+IF(OFFSET('Sanitation Data'!$E$32,0,10*ROW('Sanitation Data'!E197))="","",OFFSET('Sanitation Data'!$E$32,0,10*ROW('Sanitation Data'!E197)))</f>
        <v/>
      </c>
      <c r="CU203" s="271" t="str">
        <f ca="true">+IF(OFFSET('Sanitation Data'!$F$28,0,10*ROW('Sanitation Data'!F197))="","",OFFSET('Sanitation Data'!$F$28,0,10*ROW('Sanitation Data'!F197)))</f>
        <v/>
      </c>
      <c r="CV203" s="271" t="str">
        <f ca="true">+IF(OFFSET('Sanitation Data'!$F$29,0,10*ROW('Sanitation Data'!F197))="","",OFFSET('Sanitation Data'!$F$29,0,10*ROW('Sanitation Data'!F197)))</f>
        <v/>
      </c>
      <c r="CW203" s="271" t="str">
        <f ca="true">+IF(OFFSET('Sanitation Data'!$F$30,0,10*ROW('Sanitation Data'!F197))="","",OFFSET('Sanitation Data'!$F$30,0,10*ROW('Sanitation Data'!F197)))</f>
        <v/>
      </c>
      <c r="CX203" s="271" t="str">
        <f ca="true">+IF(OFFSET('Sanitation Data'!$F$31,0,10*ROW('Sanitation Data'!F197))="","",OFFSET('Sanitation Data'!$F$31,0,10*ROW('Sanitation Data'!F197)))</f>
        <v/>
      </c>
      <c r="CY203" s="271" t="str">
        <f ca="true">+IF(OFFSET('Sanitation Data'!$F$32,0,10*ROW('Sanitation Data'!F197))="","",OFFSET('Sanitation Data'!$F$32,0,10*ROW('Sanitation Data'!F197)))</f>
        <v/>
      </c>
      <c r="CZ203" s="271" t="str">
        <f ca="true">+IF(OFFSET('Sanitation Data'!$G$28,0,10*ROW('Sanitation Data'!G197))="","",OFFSET('Sanitation Data'!$G$28,0,10*ROW('Sanitation Data'!G197)))</f>
        <v/>
      </c>
      <c r="DA203" s="271" t="str">
        <f ca="true">+IF(OFFSET('Sanitation Data'!$G$29,0,10*ROW('Sanitation Data'!G197))="","",OFFSET('Sanitation Data'!$G$29,0,10*ROW('Sanitation Data'!G197)))</f>
        <v/>
      </c>
      <c r="DB203" s="271" t="str">
        <f ca="true">+IF(OFFSET('Sanitation Data'!$G$30,0,10*ROW('Sanitation Data'!G197))="","",OFFSET('Sanitation Data'!$G$30,0,10*ROW('Sanitation Data'!G197)))</f>
        <v/>
      </c>
      <c r="DC203" s="271" t="str">
        <f ca="true">+IF(OFFSET('Sanitation Data'!$G$31,0,10*ROW('Sanitation Data'!G197))="","",OFFSET('Sanitation Data'!$G$31,0,10*ROW('Sanitation Data'!G197)))</f>
        <v/>
      </c>
      <c r="DD203" s="271" t="str">
        <f ca="true">+IF(OFFSET('Sanitation Data'!$G$32,0,10*ROW('Sanitation Data'!G197))="","",OFFSET('Sanitation Data'!$G$32,0,10*ROW('Sanitation Data'!G197)))</f>
        <v/>
      </c>
      <c r="DE203" s="271" t="str">
        <f ca="true">+IF(OFFSET('Sanitation Data'!$H$28,0,10*ROW('Sanitation Data'!H197))="","",OFFSET('Sanitation Data'!$H$28,0,10*ROW('Sanitation Data'!H197)))</f>
        <v/>
      </c>
      <c r="DF203" s="271" t="str">
        <f ca="true">+IF(OFFSET('Sanitation Data'!$H$29,0,10*ROW('Sanitation Data'!H197))="","",OFFSET('Sanitation Data'!$H$29,0,10*ROW('Sanitation Data'!H197)))</f>
        <v/>
      </c>
      <c r="DG203" s="271" t="str">
        <f ca="true">+IF(OFFSET('Sanitation Data'!$H$30,0,10*ROW('Sanitation Data'!H197))="","",OFFSET('Sanitation Data'!$H$30,0,10*ROW('Sanitation Data'!H197)))</f>
        <v/>
      </c>
      <c r="DH203" s="271" t="str">
        <f ca="true">+IF(OFFSET('Sanitation Data'!$H$31,0,10*ROW('Sanitation Data'!H197))="","",OFFSET('Sanitation Data'!$H$31,0,10*ROW('Sanitation Data'!H197)))</f>
        <v/>
      </c>
      <c r="DI203" s="271" t="str">
        <f ca="true">+IF(OFFSET('Sanitation Data'!$H$32,0,10*ROW('Sanitation Data'!H197))="","",OFFSET('Sanitation Data'!$H$32,0,10*ROW('Sanitation Data'!H197)))</f>
        <v/>
      </c>
      <c r="DJ203" s="271" t="str">
        <f ca="true">+IF(OFFSET('Sanitation Data'!$I$28,0,10*ROW('Sanitation Data'!I197))="","",OFFSET('Sanitation Data'!$I$28,0,10*ROW('Sanitation Data'!I197)))</f>
        <v/>
      </c>
      <c r="DK203" s="271" t="str">
        <f ca="true">+IF(OFFSET('Sanitation Data'!$I$29,0,10*ROW('Sanitation Data'!I197))="","",OFFSET('Sanitation Data'!$I$29,0,10*ROW('Sanitation Data'!I197)))</f>
        <v/>
      </c>
      <c r="DL203" s="271" t="str">
        <f ca="true">+IF(OFFSET('Sanitation Data'!$I$30,0,10*ROW('Sanitation Data'!I197))="","",OFFSET('Sanitation Data'!$I$30,0,10*ROW('Sanitation Data'!I197)))</f>
        <v/>
      </c>
      <c r="DM203" s="271" t="str">
        <f ca="true">+IF(OFFSET('Sanitation Data'!$I$31,0,10*ROW('Sanitation Data'!I197))="","",OFFSET('Sanitation Data'!$I$31,0,10*ROW('Sanitation Data'!I197)))</f>
        <v/>
      </c>
      <c r="DN203" s="271" t="str">
        <f ca="true">+IF(OFFSET('Sanitation Data'!$I$32,0,10*ROW('Sanitation Data'!I197))="","",OFFSET('Sanitation Data'!$I$32,0,10*ROW('Sanitation Data'!I197)))</f>
        <v/>
      </c>
      <c r="DO203" s="271" t="str">
        <f ca="true">+IF(OFFSET('Hygiene Data'!$D$11,0,10*ROW('Hygiene Data'!D197))="","",OFFSET('Hygiene Data'!$D$11,0,10*ROW('Hygiene Data'!D197)))</f>
        <v/>
      </c>
      <c r="DP203" s="271" t="str">
        <f ca="true">+IF(OFFSET('Hygiene Data'!$D$12,0,10*ROW('Hygiene Data'!D197))="","",OFFSET('Hygiene Data'!$D$12,0,10*ROW('Hygiene Data'!D197)))</f>
        <v/>
      </c>
      <c r="DQ203" s="271" t="str">
        <f ca="true">+IF(OFFSET('Hygiene Data'!$D$13,0,10*ROW('Hygiene Data'!D197))="","",OFFSET('Hygiene Data'!$D$13,0,10*ROW('Hygiene Data'!D197)))</f>
        <v/>
      </c>
      <c r="DR203" s="271" t="str">
        <f ca="true">+IF(OFFSET('Hygiene Data'!$E$11,0,10*ROW('Hygiene Data'!E197))="","",OFFSET('Hygiene Data'!$E$11,0,10*ROW('Hygiene Data'!E197)))</f>
        <v/>
      </c>
      <c r="DS203" s="271" t="str">
        <f ca="true">+IF(OFFSET('Hygiene Data'!$E$12,0,10*ROW('Hygiene Data'!E197))="","",OFFSET('Hygiene Data'!$E$12,0,10*ROW('Hygiene Data'!E197)))</f>
        <v/>
      </c>
      <c r="DT203" s="271" t="str">
        <f ca="true">+IF(OFFSET('Hygiene Data'!$E$13,0,10*ROW('Hygiene Data'!E197))="","",OFFSET('Hygiene Data'!$E$13,0,10*ROW('Hygiene Data'!E197)))</f>
        <v/>
      </c>
      <c r="DU203" s="271" t="str">
        <f ca="true">+IF(OFFSET('Hygiene Data'!$F$11,0,10*ROW('Hygiene Data'!F197))="","",OFFSET('Hygiene Data'!$F$11,0,10*ROW('Hygiene Data'!F197)))</f>
        <v/>
      </c>
      <c r="DV203" s="271" t="str">
        <f ca="true">+IF(OFFSET('Hygiene Data'!$F$12,0,10*ROW('Hygiene Data'!F197))="","",OFFSET('Hygiene Data'!$F$12,0,10*ROW('Hygiene Data'!F197)))</f>
        <v/>
      </c>
      <c r="DW203" s="271" t="str">
        <f ca="true">+IF(OFFSET('Hygiene Data'!$F$13,0,10*ROW('Hygiene Data'!F197))="","",OFFSET('Hygiene Data'!$F$13,0,10*ROW('Hygiene Data'!F197)))</f>
        <v/>
      </c>
      <c r="DX203" s="271" t="str">
        <f ca="true">+IF(OFFSET('Hygiene Data'!$G$11,0,10*ROW('Hygiene Data'!G197))="","",OFFSET('Hygiene Data'!$G$11,0,10*ROW('Hygiene Data'!G197)))</f>
        <v/>
      </c>
      <c r="DY203" s="271" t="str">
        <f ca="true">+IF(OFFSET('Hygiene Data'!$G$12,0,10*ROW('Hygiene Data'!G197))="","",OFFSET('Hygiene Data'!$G$12,0,10*ROW('Hygiene Data'!G197)))</f>
        <v/>
      </c>
      <c r="DZ203" s="271" t="str">
        <f ca="true">+IF(OFFSET('Hygiene Data'!$G$13,0,10*ROW('Hygiene Data'!G197))="","",OFFSET('Hygiene Data'!$G$13,0,10*ROW('Hygiene Data'!G197)))</f>
        <v/>
      </c>
      <c r="EA203" s="271" t="str">
        <f ca="true">+IF(OFFSET('Hygiene Data'!$H$11,0,10*ROW('Hygiene Data'!H197))="","",OFFSET('Hygiene Data'!$H$11,0,10*ROW('Hygiene Data'!H197)))</f>
        <v/>
      </c>
      <c r="EB203" s="271" t="str">
        <f ca="true">+IF(OFFSET('Hygiene Data'!$H$12,0,10*ROW('Hygiene Data'!H197))="","",OFFSET('Hygiene Data'!$H$12,0,10*ROW('Hygiene Data'!H197)))</f>
        <v/>
      </c>
      <c r="EC203" s="271" t="str">
        <f ca="true">+IF(OFFSET('Hygiene Data'!$H$13,0,10*ROW('Hygiene Data'!H197))="","",OFFSET('Hygiene Data'!$H$13,0,10*ROW('Hygiene Data'!H197)))</f>
        <v/>
      </c>
      <c r="ED203" s="271" t="str">
        <f ca="true">+IF(OFFSET('Hygiene Data'!$I$11,0,10*ROW('Hygiene Data'!I197))="","",OFFSET('Hygiene Data'!$I$11,0,10*ROW('Hygiene Data'!I197)))</f>
        <v/>
      </c>
      <c r="EE203" s="271" t="str">
        <f ca="true">+IF(OFFSET('Hygiene Data'!$I$12,0,10*ROW('Hygiene Data'!I197))="","",OFFSET('Hygiene Data'!$I$12,0,10*ROW('Hygiene Data'!I197)))</f>
        <v/>
      </c>
      <c r="EF203" s="271" t="str">
        <f ca="true">+IF(OFFSET('Hygiene Data'!$I$13,0,10*ROW('Hygiene Data'!I197))="","",OFFSET('Hygiene Data'!$I$13,0,10*ROW('Hygiene Data'!I197)))</f>
        <v/>
      </c>
    </row>
    <row xmlns:x14ac="http://schemas.microsoft.com/office/spreadsheetml/2009/9/ac" r="204" x14ac:dyDescent="0.2">
      <c r="A204" s="35" t="str">
        <f ca="true">+IF(OFFSET('Water Data'!$B$2,0,10*ROW('Water Data'!E198))="","",OFFSET('Water Data'!$B$2,0,10*ROW('Water Data'!E198)))</f>
        <v/>
      </c>
      <c r="B204" s="35" t="str">
        <f ca="true">+IF(OFFSET('Water Data'!$C$2,0,10*ROW('Water Data'!F198))="","",OFFSET('Water Data'!$C$2,0,10*ROW('Water Data'!F198)))</f>
        <v/>
      </c>
      <c r="C204" s="327" t="str">
        <f t="shared" ca="true" si="3"/>
        <v/>
      </c>
      <c r="D204" s="91"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1"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1"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1"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1"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1"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1"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1"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1"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1"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1"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1"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1"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1"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1"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1"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1"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1"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2"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2"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2"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2"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2"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2"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2"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2"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2"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2"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2"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2"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2"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2"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2"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2"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2"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2"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2"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2"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2"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2"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2"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2"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2"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2"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2"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2"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2"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2"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3"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3"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3"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3"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3"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3"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3"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3"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3"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3"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3"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3"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3"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3"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3"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3"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3"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3"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1"/>
      <c r="BS204" s="271" t="str">
        <f ca="true">+IF(OFFSET('Water Data'!$D$27,0,10*ROW('Water Data'!D198))="","",OFFSET('Water Data'!$D$27,0,10*ROW('Water Data'!D198)))</f>
        <v/>
      </c>
      <c r="BT204" s="271" t="str">
        <f ca="true">+IF(OFFSET('Water Data'!$D$28,0,10*ROW('Water Data'!D198))="","",OFFSET('Water Data'!$D$28,0,10*ROW('Water Data'!D198)))</f>
        <v/>
      </c>
      <c r="BU204" s="271" t="str">
        <f ca="true">+IF(OFFSET('Water Data'!$D$29,0,10*ROW('Water Data'!D198))="","",OFFSET('Water Data'!$D$29,0,10*ROW('Water Data'!D198)))</f>
        <v/>
      </c>
      <c r="BV204" s="271" t="str">
        <f ca="true">+IF(OFFSET('Water Data'!$E$27,0,10*ROW('Water Data'!E198))="","",OFFSET('Water Data'!$E$27,0,10*ROW('Water Data'!E198)))</f>
        <v/>
      </c>
      <c r="BW204" s="271" t="str">
        <f ca="true">+IF(OFFSET('Water Data'!$E$28,0,10*ROW('Water Data'!E198))="","",OFFSET('Water Data'!$E$28,0,10*ROW('Water Data'!E198)))</f>
        <v/>
      </c>
      <c r="BX204" s="271" t="str">
        <f ca="true">+IF(OFFSET('Water Data'!$E$29,0,10*ROW('Water Data'!E198))="","",OFFSET('Water Data'!$E$29,0,10*ROW('Water Data'!E198)))</f>
        <v/>
      </c>
      <c r="BY204" s="271" t="str">
        <f ca="true">+IF(OFFSET('Water Data'!$F$27,0,10*ROW('Water Data'!F198))="","",OFFSET('Water Data'!$F$27,0,10*ROW('Water Data'!F198)))</f>
        <v/>
      </c>
      <c r="BZ204" s="271" t="str">
        <f ca="true">+IF(OFFSET('Water Data'!$F$28,0,10*ROW('Water Data'!F198))="","",OFFSET('Water Data'!$F$28,0,10*ROW('Water Data'!F198)))</f>
        <v/>
      </c>
      <c r="CA204" s="271" t="str">
        <f ca="true">+IF(OFFSET('Water Data'!$F$29,0,10*ROW('Water Data'!F198))="","",OFFSET('Water Data'!$F$29,0,10*ROW('Water Data'!F198)))</f>
        <v/>
      </c>
      <c r="CB204" s="271" t="str">
        <f ca="true">+IF(OFFSET('Water Data'!$G$27,0,10*ROW('Water Data'!G198))="","",OFFSET('Water Data'!$G$27,0,10*ROW('Water Data'!G198)))</f>
        <v/>
      </c>
      <c r="CC204" s="271" t="str">
        <f ca="true">+IF(OFFSET('Water Data'!$G$28,0,10*ROW('Water Data'!G198))="","",OFFSET('Water Data'!$G$28,0,10*ROW('Water Data'!G198)))</f>
        <v/>
      </c>
      <c r="CD204" s="271" t="str">
        <f ca="true">+IF(OFFSET('Water Data'!$G$29,0,10*ROW('Water Data'!G198))="","",OFFSET('Water Data'!$G$29,0,10*ROW('Water Data'!G198)))</f>
        <v/>
      </c>
      <c r="CE204" s="271" t="str">
        <f ca="true">+IF(OFFSET('Water Data'!$H$27,0,10*ROW('Water Data'!H198))="","",OFFSET('Water Data'!$H$27,0,10*ROW('Water Data'!H198)))</f>
        <v/>
      </c>
      <c r="CF204" s="271" t="str">
        <f ca="true">+IF(OFFSET('Water Data'!$H$28,0,10*ROW('Water Data'!H198))="","",OFFSET('Water Data'!$H$28,0,10*ROW('Water Data'!H198)))</f>
        <v/>
      </c>
      <c r="CG204" s="271" t="str">
        <f ca="true">+IF(OFFSET('Water Data'!$H$29,0,10*ROW('Water Data'!H198))="","",OFFSET('Water Data'!$H$29,0,10*ROW('Water Data'!H198)))</f>
        <v/>
      </c>
      <c r="CH204" s="271" t="str">
        <f ca="true">+IF(OFFSET('Water Data'!$I$27,0,10*ROW('Water Data'!I198))="","",OFFSET('Water Data'!$I$27,0,10*ROW('Water Data'!I198)))</f>
        <v/>
      </c>
      <c r="CI204" s="271" t="str">
        <f ca="true">+IF(OFFSET('Water Data'!$I$28,0,10*ROW('Water Data'!I198))="","",OFFSET('Water Data'!$I$28,0,10*ROW('Water Data'!I198)))</f>
        <v/>
      </c>
      <c r="CJ204" s="271" t="str">
        <f ca="true">+IF(OFFSET('Water Data'!$I$29,0,10*ROW('Water Data'!I198))="","",OFFSET('Water Data'!$I$29,0,10*ROW('Water Data'!I198)))</f>
        <v/>
      </c>
      <c r="CK204" s="271" t="str">
        <f ca="true">+IF(OFFSET('Sanitation Data'!$D$28,0,10*ROW('Sanitation Data'!D198))="","",OFFSET('Sanitation Data'!$D$28,0,10*ROW('Sanitation Data'!D198)))</f>
        <v/>
      </c>
      <c r="CL204" s="271" t="str">
        <f ca="true">+IF(OFFSET('Sanitation Data'!$D$29,0,10*ROW('Sanitation Data'!D198))="","",OFFSET('Sanitation Data'!$D$29,0,10*ROW('Sanitation Data'!D198)))</f>
        <v/>
      </c>
      <c r="CM204" s="271" t="str">
        <f ca="true">+IF(OFFSET('Sanitation Data'!$D$30,0,10*ROW('Sanitation Data'!D198))="","",OFFSET('Sanitation Data'!$D$30,0,10*ROW('Sanitation Data'!D198)))</f>
        <v/>
      </c>
      <c r="CN204" s="271" t="str">
        <f ca="true">+IF(OFFSET('Sanitation Data'!$D$31,0,10*ROW('Sanitation Data'!D198))="","",OFFSET('Sanitation Data'!$D$31,0,10*ROW('Sanitation Data'!D198)))</f>
        <v/>
      </c>
      <c r="CO204" s="271" t="str">
        <f ca="true">+IF(OFFSET('Sanitation Data'!$D$32,0,10*ROW('Sanitation Data'!D198))="","",OFFSET('Sanitation Data'!$D$32,0,10*ROW('Sanitation Data'!D198)))</f>
        <v/>
      </c>
      <c r="CP204" s="271" t="str">
        <f ca="true">+IF(OFFSET('Sanitation Data'!$E$28,0,10*ROW('Sanitation Data'!E198))="","",OFFSET('Sanitation Data'!$E$28,0,10*ROW('Sanitation Data'!E198)))</f>
        <v/>
      </c>
      <c r="CQ204" s="271" t="str">
        <f ca="true">+IF(OFFSET('Sanitation Data'!$E$29,0,10*ROW('Sanitation Data'!E198))="","",OFFSET('Sanitation Data'!$E$29,0,10*ROW('Sanitation Data'!E198)))</f>
        <v/>
      </c>
      <c r="CR204" s="271" t="str">
        <f ca="true">+IF(OFFSET('Sanitation Data'!$E$30,0,10*ROW('Sanitation Data'!E198))="","",OFFSET('Sanitation Data'!$E$30,0,10*ROW('Sanitation Data'!E198)))</f>
        <v/>
      </c>
      <c r="CS204" s="271" t="str">
        <f ca="true">+IF(OFFSET('Sanitation Data'!$E$31,0,10*ROW('Sanitation Data'!E198))="","",OFFSET('Sanitation Data'!$E$31,0,10*ROW('Sanitation Data'!E198)))</f>
        <v/>
      </c>
      <c r="CT204" s="271" t="str">
        <f ca="true">+IF(OFFSET('Sanitation Data'!$E$32,0,10*ROW('Sanitation Data'!E198))="","",OFFSET('Sanitation Data'!$E$32,0,10*ROW('Sanitation Data'!E198)))</f>
        <v/>
      </c>
      <c r="CU204" s="271" t="str">
        <f ca="true">+IF(OFFSET('Sanitation Data'!$F$28,0,10*ROW('Sanitation Data'!F198))="","",OFFSET('Sanitation Data'!$F$28,0,10*ROW('Sanitation Data'!F198)))</f>
        <v/>
      </c>
      <c r="CV204" s="271" t="str">
        <f ca="true">+IF(OFFSET('Sanitation Data'!$F$29,0,10*ROW('Sanitation Data'!F198))="","",OFFSET('Sanitation Data'!$F$29,0,10*ROW('Sanitation Data'!F198)))</f>
        <v/>
      </c>
      <c r="CW204" s="271" t="str">
        <f ca="true">+IF(OFFSET('Sanitation Data'!$F$30,0,10*ROW('Sanitation Data'!F198))="","",OFFSET('Sanitation Data'!$F$30,0,10*ROW('Sanitation Data'!F198)))</f>
        <v/>
      </c>
      <c r="CX204" s="271" t="str">
        <f ca="true">+IF(OFFSET('Sanitation Data'!$F$31,0,10*ROW('Sanitation Data'!F198))="","",OFFSET('Sanitation Data'!$F$31,0,10*ROW('Sanitation Data'!F198)))</f>
        <v/>
      </c>
      <c r="CY204" s="271" t="str">
        <f ca="true">+IF(OFFSET('Sanitation Data'!$F$32,0,10*ROW('Sanitation Data'!F198))="","",OFFSET('Sanitation Data'!$F$32,0,10*ROW('Sanitation Data'!F198)))</f>
        <v/>
      </c>
      <c r="CZ204" s="271" t="str">
        <f ca="true">+IF(OFFSET('Sanitation Data'!$G$28,0,10*ROW('Sanitation Data'!G198))="","",OFFSET('Sanitation Data'!$G$28,0,10*ROW('Sanitation Data'!G198)))</f>
        <v/>
      </c>
      <c r="DA204" s="271" t="str">
        <f ca="true">+IF(OFFSET('Sanitation Data'!$G$29,0,10*ROW('Sanitation Data'!G198))="","",OFFSET('Sanitation Data'!$G$29,0,10*ROW('Sanitation Data'!G198)))</f>
        <v/>
      </c>
      <c r="DB204" s="271" t="str">
        <f ca="true">+IF(OFFSET('Sanitation Data'!$G$30,0,10*ROW('Sanitation Data'!G198))="","",OFFSET('Sanitation Data'!$G$30,0,10*ROW('Sanitation Data'!G198)))</f>
        <v/>
      </c>
      <c r="DC204" s="271" t="str">
        <f ca="true">+IF(OFFSET('Sanitation Data'!$G$31,0,10*ROW('Sanitation Data'!G198))="","",OFFSET('Sanitation Data'!$G$31,0,10*ROW('Sanitation Data'!G198)))</f>
        <v/>
      </c>
      <c r="DD204" s="271" t="str">
        <f ca="true">+IF(OFFSET('Sanitation Data'!$G$32,0,10*ROW('Sanitation Data'!G198))="","",OFFSET('Sanitation Data'!$G$32,0,10*ROW('Sanitation Data'!G198)))</f>
        <v/>
      </c>
      <c r="DE204" s="271" t="str">
        <f ca="true">+IF(OFFSET('Sanitation Data'!$H$28,0,10*ROW('Sanitation Data'!H198))="","",OFFSET('Sanitation Data'!$H$28,0,10*ROW('Sanitation Data'!H198)))</f>
        <v/>
      </c>
      <c r="DF204" s="271" t="str">
        <f ca="true">+IF(OFFSET('Sanitation Data'!$H$29,0,10*ROW('Sanitation Data'!H198))="","",OFFSET('Sanitation Data'!$H$29,0,10*ROW('Sanitation Data'!H198)))</f>
        <v/>
      </c>
      <c r="DG204" s="271" t="str">
        <f ca="true">+IF(OFFSET('Sanitation Data'!$H$30,0,10*ROW('Sanitation Data'!H198))="","",OFFSET('Sanitation Data'!$H$30,0,10*ROW('Sanitation Data'!H198)))</f>
        <v/>
      </c>
      <c r="DH204" s="271" t="str">
        <f ca="true">+IF(OFFSET('Sanitation Data'!$H$31,0,10*ROW('Sanitation Data'!H198))="","",OFFSET('Sanitation Data'!$H$31,0,10*ROW('Sanitation Data'!H198)))</f>
        <v/>
      </c>
      <c r="DI204" s="271" t="str">
        <f ca="true">+IF(OFFSET('Sanitation Data'!$H$32,0,10*ROW('Sanitation Data'!H198))="","",OFFSET('Sanitation Data'!$H$32,0,10*ROW('Sanitation Data'!H198)))</f>
        <v/>
      </c>
      <c r="DJ204" s="271" t="str">
        <f ca="true">+IF(OFFSET('Sanitation Data'!$I$28,0,10*ROW('Sanitation Data'!I198))="","",OFFSET('Sanitation Data'!$I$28,0,10*ROW('Sanitation Data'!I198)))</f>
        <v/>
      </c>
      <c r="DK204" s="271" t="str">
        <f ca="true">+IF(OFFSET('Sanitation Data'!$I$29,0,10*ROW('Sanitation Data'!I198))="","",OFFSET('Sanitation Data'!$I$29,0,10*ROW('Sanitation Data'!I198)))</f>
        <v/>
      </c>
      <c r="DL204" s="271" t="str">
        <f ca="true">+IF(OFFSET('Sanitation Data'!$I$30,0,10*ROW('Sanitation Data'!I198))="","",OFFSET('Sanitation Data'!$I$30,0,10*ROW('Sanitation Data'!I198)))</f>
        <v/>
      </c>
      <c r="DM204" s="271" t="str">
        <f ca="true">+IF(OFFSET('Sanitation Data'!$I$31,0,10*ROW('Sanitation Data'!I198))="","",OFFSET('Sanitation Data'!$I$31,0,10*ROW('Sanitation Data'!I198)))</f>
        <v/>
      </c>
      <c r="DN204" s="271" t="str">
        <f ca="true">+IF(OFFSET('Sanitation Data'!$I$32,0,10*ROW('Sanitation Data'!I198))="","",OFFSET('Sanitation Data'!$I$32,0,10*ROW('Sanitation Data'!I198)))</f>
        <v/>
      </c>
      <c r="DO204" s="271" t="str">
        <f ca="true">+IF(OFFSET('Hygiene Data'!$D$11,0,10*ROW('Hygiene Data'!D198))="","",OFFSET('Hygiene Data'!$D$11,0,10*ROW('Hygiene Data'!D198)))</f>
        <v/>
      </c>
      <c r="DP204" s="271" t="str">
        <f ca="true">+IF(OFFSET('Hygiene Data'!$D$12,0,10*ROW('Hygiene Data'!D198))="","",OFFSET('Hygiene Data'!$D$12,0,10*ROW('Hygiene Data'!D198)))</f>
        <v/>
      </c>
      <c r="DQ204" s="271" t="str">
        <f ca="true">+IF(OFFSET('Hygiene Data'!$D$13,0,10*ROW('Hygiene Data'!D198))="","",OFFSET('Hygiene Data'!$D$13,0,10*ROW('Hygiene Data'!D198)))</f>
        <v/>
      </c>
      <c r="DR204" s="271" t="str">
        <f ca="true">+IF(OFFSET('Hygiene Data'!$E$11,0,10*ROW('Hygiene Data'!E198))="","",OFFSET('Hygiene Data'!$E$11,0,10*ROW('Hygiene Data'!E198)))</f>
        <v/>
      </c>
      <c r="DS204" s="271" t="str">
        <f ca="true">+IF(OFFSET('Hygiene Data'!$E$12,0,10*ROW('Hygiene Data'!E198))="","",OFFSET('Hygiene Data'!$E$12,0,10*ROW('Hygiene Data'!E198)))</f>
        <v/>
      </c>
      <c r="DT204" s="271" t="str">
        <f ca="true">+IF(OFFSET('Hygiene Data'!$E$13,0,10*ROW('Hygiene Data'!E198))="","",OFFSET('Hygiene Data'!$E$13,0,10*ROW('Hygiene Data'!E198)))</f>
        <v/>
      </c>
      <c r="DU204" s="271" t="str">
        <f ca="true">+IF(OFFSET('Hygiene Data'!$F$11,0,10*ROW('Hygiene Data'!F198))="","",OFFSET('Hygiene Data'!$F$11,0,10*ROW('Hygiene Data'!F198)))</f>
        <v/>
      </c>
      <c r="DV204" s="271" t="str">
        <f ca="true">+IF(OFFSET('Hygiene Data'!$F$12,0,10*ROW('Hygiene Data'!F198))="","",OFFSET('Hygiene Data'!$F$12,0,10*ROW('Hygiene Data'!F198)))</f>
        <v/>
      </c>
      <c r="DW204" s="271" t="str">
        <f ca="true">+IF(OFFSET('Hygiene Data'!$F$13,0,10*ROW('Hygiene Data'!F198))="","",OFFSET('Hygiene Data'!$F$13,0,10*ROW('Hygiene Data'!F198)))</f>
        <v/>
      </c>
      <c r="DX204" s="271" t="str">
        <f ca="true">+IF(OFFSET('Hygiene Data'!$G$11,0,10*ROW('Hygiene Data'!G198))="","",OFFSET('Hygiene Data'!$G$11,0,10*ROW('Hygiene Data'!G198)))</f>
        <v/>
      </c>
      <c r="DY204" s="271" t="str">
        <f ca="true">+IF(OFFSET('Hygiene Data'!$G$12,0,10*ROW('Hygiene Data'!G198))="","",OFFSET('Hygiene Data'!$G$12,0,10*ROW('Hygiene Data'!G198)))</f>
        <v/>
      </c>
      <c r="DZ204" s="271" t="str">
        <f ca="true">+IF(OFFSET('Hygiene Data'!$G$13,0,10*ROW('Hygiene Data'!G198))="","",OFFSET('Hygiene Data'!$G$13,0,10*ROW('Hygiene Data'!G198)))</f>
        <v/>
      </c>
      <c r="EA204" s="271" t="str">
        <f ca="true">+IF(OFFSET('Hygiene Data'!$H$11,0,10*ROW('Hygiene Data'!H198))="","",OFFSET('Hygiene Data'!$H$11,0,10*ROW('Hygiene Data'!H198)))</f>
        <v/>
      </c>
      <c r="EB204" s="271" t="str">
        <f ca="true">+IF(OFFSET('Hygiene Data'!$H$12,0,10*ROW('Hygiene Data'!H198))="","",OFFSET('Hygiene Data'!$H$12,0,10*ROW('Hygiene Data'!H198)))</f>
        <v/>
      </c>
      <c r="EC204" s="271" t="str">
        <f ca="true">+IF(OFFSET('Hygiene Data'!$H$13,0,10*ROW('Hygiene Data'!H198))="","",OFFSET('Hygiene Data'!$H$13,0,10*ROW('Hygiene Data'!H198)))</f>
        <v/>
      </c>
      <c r="ED204" s="271" t="str">
        <f ca="true">+IF(OFFSET('Hygiene Data'!$I$11,0,10*ROW('Hygiene Data'!I198))="","",OFFSET('Hygiene Data'!$I$11,0,10*ROW('Hygiene Data'!I198)))</f>
        <v/>
      </c>
      <c r="EE204" s="271" t="str">
        <f ca="true">+IF(OFFSET('Hygiene Data'!$I$12,0,10*ROW('Hygiene Data'!I198))="","",OFFSET('Hygiene Data'!$I$12,0,10*ROW('Hygiene Data'!I198)))</f>
        <v/>
      </c>
      <c r="EF204" s="271" t="str">
        <f ca="true">+IF(OFFSET('Hygiene Data'!$I$13,0,10*ROW('Hygiene Data'!I198))="","",OFFSET('Hygiene Data'!$I$13,0,10*ROW('Hygiene Data'!I198)))</f>
        <v/>
      </c>
    </row>
    <row xmlns:x14ac="http://schemas.microsoft.com/office/spreadsheetml/2009/9/ac" r="205" x14ac:dyDescent="0.2">
      <c r="A205" s="35" t="str">
        <f ca="true">+IF(OFFSET('Water Data'!$B$2,0,10*ROW('Water Data'!E199))="","",OFFSET('Water Data'!$B$2,0,10*ROW('Water Data'!E199)))</f>
        <v/>
      </c>
      <c r="B205" s="35" t="str">
        <f ca="true">+IF(OFFSET('Water Data'!$C$2,0,10*ROW('Water Data'!F199))="","",OFFSET('Water Data'!$C$2,0,10*ROW('Water Data'!F199)))</f>
        <v/>
      </c>
      <c r="C205" s="327" t="str">
        <f t="shared" ca="true" si="3"/>
        <v/>
      </c>
      <c r="D205" s="91"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1"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1"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1"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1"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1"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1"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1"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1"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1"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1"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1"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1"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1"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1"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1"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1"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1"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2"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2"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2"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2"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2"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2"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2"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2"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2"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2"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2"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2"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2"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2"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2"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2"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2"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2"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2"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2"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2"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2"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2"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2"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2"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2"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2"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2"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2"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2"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3"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3"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3"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3"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3"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3"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3"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3"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3"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3"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3"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3"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3"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3"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3"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3"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3"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3"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1"/>
      <c r="BS205" s="271" t="str">
        <f ca="true">+IF(OFFSET('Water Data'!$D$27,0,10*ROW('Water Data'!D199))="","",OFFSET('Water Data'!$D$27,0,10*ROW('Water Data'!D199)))</f>
        <v/>
      </c>
      <c r="BT205" s="271" t="str">
        <f ca="true">+IF(OFFSET('Water Data'!$D$28,0,10*ROW('Water Data'!D199))="","",OFFSET('Water Data'!$D$28,0,10*ROW('Water Data'!D199)))</f>
        <v/>
      </c>
      <c r="BU205" s="271" t="str">
        <f ca="true">+IF(OFFSET('Water Data'!$D$29,0,10*ROW('Water Data'!D199))="","",OFFSET('Water Data'!$D$29,0,10*ROW('Water Data'!D199)))</f>
        <v/>
      </c>
      <c r="BV205" s="271" t="str">
        <f ca="true">+IF(OFFSET('Water Data'!$E$27,0,10*ROW('Water Data'!E199))="","",OFFSET('Water Data'!$E$27,0,10*ROW('Water Data'!E199)))</f>
        <v/>
      </c>
      <c r="BW205" s="271" t="str">
        <f ca="true">+IF(OFFSET('Water Data'!$E$28,0,10*ROW('Water Data'!E199))="","",OFFSET('Water Data'!$E$28,0,10*ROW('Water Data'!E199)))</f>
        <v/>
      </c>
      <c r="BX205" s="271" t="str">
        <f ca="true">+IF(OFFSET('Water Data'!$E$29,0,10*ROW('Water Data'!E199))="","",OFFSET('Water Data'!$E$29,0,10*ROW('Water Data'!E199)))</f>
        <v/>
      </c>
      <c r="BY205" s="271" t="str">
        <f ca="true">+IF(OFFSET('Water Data'!$F$27,0,10*ROW('Water Data'!F199))="","",OFFSET('Water Data'!$F$27,0,10*ROW('Water Data'!F199)))</f>
        <v/>
      </c>
      <c r="BZ205" s="271" t="str">
        <f ca="true">+IF(OFFSET('Water Data'!$F$28,0,10*ROW('Water Data'!F199))="","",OFFSET('Water Data'!$F$28,0,10*ROW('Water Data'!F199)))</f>
        <v/>
      </c>
      <c r="CA205" s="271" t="str">
        <f ca="true">+IF(OFFSET('Water Data'!$F$29,0,10*ROW('Water Data'!F199))="","",OFFSET('Water Data'!$F$29,0,10*ROW('Water Data'!F199)))</f>
        <v/>
      </c>
      <c r="CB205" s="271" t="str">
        <f ca="true">+IF(OFFSET('Water Data'!$G$27,0,10*ROW('Water Data'!G199))="","",OFFSET('Water Data'!$G$27,0,10*ROW('Water Data'!G199)))</f>
        <v/>
      </c>
      <c r="CC205" s="271" t="str">
        <f ca="true">+IF(OFFSET('Water Data'!$G$28,0,10*ROW('Water Data'!G199))="","",OFFSET('Water Data'!$G$28,0,10*ROW('Water Data'!G199)))</f>
        <v/>
      </c>
      <c r="CD205" s="271" t="str">
        <f ca="true">+IF(OFFSET('Water Data'!$G$29,0,10*ROW('Water Data'!G199))="","",OFFSET('Water Data'!$G$29,0,10*ROW('Water Data'!G199)))</f>
        <v/>
      </c>
      <c r="CE205" s="271" t="str">
        <f ca="true">+IF(OFFSET('Water Data'!$H$27,0,10*ROW('Water Data'!H199))="","",OFFSET('Water Data'!$H$27,0,10*ROW('Water Data'!H199)))</f>
        <v/>
      </c>
      <c r="CF205" s="271" t="str">
        <f ca="true">+IF(OFFSET('Water Data'!$H$28,0,10*ROW('Water Data'!H199))="","",OFFSET('Water Data'!$H$28,0,10*ROW('Water Data'!H199)))</f>
        <v/>
      </c>
      <c r="CG205" s="271" t="str">
        <f ca="true">+IF(OFFSET('Water Data'!$H$29,0,10*ROW('Water Data'!H199))="","",OFFSET('Water Data'!$H$29,0,10*ROW('Water Data'!H199)))</f>
        <v/>
      </c>
      <c r="CH205" s="271" t="str">
        <f ca="true">+IF(OFFSET('Water Data'!$I$27,0,10*ROW('Water Data'!I199))="","",OFFSET('Water Data'!$I$27,0,10*ROW('Water Data'!I199)))</f>
        <v/>
      </c>
      <c r="CI205" s="271" t="str">
        <f ca="true">+IF(OFFSET('Water Data'!$I$28,0,10*ROW('Water Data'!I199))="","",OFFSET('Water Data'!$I$28,0,10*ROW('Water Data'!I199)))</f>
        <v/>
      </c>
      <c r="CJ205" s="271" t="str">
        <f ca="true">+IF(OFFSET('Water Data'!$I$29,0,10*ROW('Water Data'!I199))="","",OFFSET('Water Data'!$I$29,0,10*ROW('Water Data'!I199)))</f>
        <v/>
      </c>
      <c r="CK205" s="271" t="str">
        <f ca="true">+IF(OFFSET('Sanitation Data'!$D$28,0,10*ROW('Sanitation Data'!D199))="","",OFFSET('Sanitation Data'!$D$28,0,10*ROW('Sanitation Data'!D199)))</f>
        <v/>
      </c>
      <c r="CL205" s="271" t="str">
        <f ca="true">+IF(OFFSET('Sanitation Data'!$D$29,0,10*ROW('Sanitation Data'!D199))="","",OFFSET('Sanitation Data'!$D$29,0,10*ROW('Sanitation Data'!D199)))</f>
        <v/>
      </c>
      <c r="CM205" s="271" t="str">
        <f ca="true">+IF(OFFSET('Sanitation Data'!$D$30,0,10*ROW('Sanitation Data'!D199))="","",OFFSET('Sanitation Data'!$D$30,0,10*ROW('Sanitation Data'!D199)))</f>
        <v/>
      </c>
      <c r="CN205" s="271" t="str">
        <f ca="true">+IF(OFFSET('Sanitation Data'!$D$31,0,10*ROW('Sanitation Data'!D199))="","",OFFSET('Sanitation Data'!$D$31,0,10*ROW('Sanitation Data'!D199)))</f>
        <v/>
      </c>
      <c r="CO205" s="271" t="str">
        <f ca="true">+IF(OFFSET('Sanitation Data'!$D$32,0,10*ROW('Sanitation Data'!D199))="","",OFFSET('Sanitation Data'!$D$32,0,10*ROW('Sanitation Data'!D199)))</f>
        <v/>
      </c>
      <c r="CP205" s="271" t="str">
        <f ca="true">+IF(OFFSET('Sanitation Data'!$E$28,0,10*ROW('Sanitation Data'!E199))="","",OFFSET('Sanitation Data'!$E$28,0,10*ROW('Sanitation Data'!E199)))</f>
        <v/>
      </c>
      <c r="CQ205" s="271" t="str">
        <f ca="true">+IF(OFFSET('Sanitation Data'!$E$29,0,10*ROW('Sanitation Data'!E199))="","",OFFSET('Sanitation Data'!$E$29,0,10*ROW('Sanitation Data'!E199)))</f>
        <v/>
      </c>
      <c r="CR205" s="271" t="str">
        <f ca="true">+IF(OFFSET('Sanitation Data'!$E$30,0,10*ROW('Sanitation Data'!E199))="","",OFFSET('Sanitation Data'!$E$30,0,10*ROW('Sanitation Data'!E199)))</f>
        <v/>
      </c>
      <c r="CS205" s="271" t="str">
        <f ca="true">+IF(OFFSET('Sanitation Data'!$E$31,0,10*ROW('Sanitation Data'!E199))="","",OFFSET('Sanitation Data'!$E$31,0,10*ROW('Sanitation Data'!E199)))</f>
        <v/>
      </c>
      <c r="CT205" s="271" t="str">
        <f ca="true">+IF(OFFSET('Sanitation Data'!$E$32,0,10*ROW('Sanitation Data'!E199))="","",OFFSET('Sanitation Data'!$E$32,0,10*ROW('Sanitation Data'!E199)))</f>
        <v/>
      </c>
      <c r="CU205" s="271" t="str">
        <f ca="true">+IF(OFFSET('Sanitation Data'!$F$28,0,10*ROW('Sanitation Data'!F199))="","",OFFSET('Sanitation Data'!$F$28,0,10*ROW('Sanitation Data'!F199)))</f>
        <v/>
      </c>
      <c r="CV205" s="271" t="str">
        <f ca="true">+IF(OFFSET('Sanitation Data'!$F$29,0,10*ROW('Sanitation Data'!F199))="","",OFFSET('Sanitation Data'!$F$29,0,10*ROW('Sanitation Data'!F199)))</f>
        <v/>
      </c>
      <c r="CW205" s="271" t="str">
        <f ca="true">+IF(OFFSET('Sanitation Data'!$F$30,0,10*ROW('Sanitation Data'!F199))="","",OFFSET('Sanitation Data'!$F$30,0,10*ROW('Sanitation Data'!F199)))</f>
        <v/>
      </c>
      <c r="CX205" s="271" t="str">
        <f ca="true">+IF(OFFSET('Sanitation Data'!$F$31,0,10*ROW('Sanitation Data'!F199))="","",OFFSET('Sanitation Data'!$F$31,0,10*ROW('Sanitation Data'!F199)))</f>
        <v/>
      </c>
      <c r="CY205" s="271" t="str">
        <f ca="true">+IF(OFFSET('Sanitation Data'!$F$32,0,10*ROW('Sanitation Data'!F199))="","",OFFSET('Sanitation Data'!$F$32,0,10*ROW('Sanitation Data'!F199)))</f>
        <v/>
      </c>
      <c r="CZ205" s="271" t="str">
        <f ca="true">+IF(OFFSET('Sanitation Data'!$G$28,0,10*ROW('Sanitation Data'!G199))="","",OFFSET('Sanitation Data'!$G$28,0,10*ROW('Sanitation Data'!G199)))</f>
        <v/>
      </c>
      <c r="DA205" s="271" t="str">
        <f ca="true">+IF(OFFSET('Sanitation Data'!$G$29,0,10*ROW('Sanitation Data'!G199))="","",OFFSET('Sanitation Data'!$G$29,0,10*ROW('Sanitation Data'!G199)))</f>
        <v/>
      </c>
      <c r="DB205" s="271" t="str">
        <f ca="true">+IF(OFFSET('Sanitation Data'!$G$30,0,10*ROW('Sanitation Data'!G199))="","",OFFSET('Sanitation Data'!$G$30,0,10*ROW('Sanitation Data'!G199)))</f>
        <v/>
      </c>
      <c r="DC205" s="271" t="str">
        <f ca="true">+IF(OFFSET('Sanitation Data'!$G$31,0,10*ROW('Sanitation Data'!G199))="","",OFFSET('Sanitation Data'!$G$31,0,10*ROW('Sanitation Data'!G199)))</f>
        <v/>
      </c>
      <c r="DD205" s="271" t="str">
        <f ca="true">+IF(OFFSET('Sanitation Data'!$G$32,0,10*ROW('Sanitation Data'!G199))="","",OFFSET('Sanitation Data'!$G$32,0,10*ROW('Sanitation Data'!G199)))</f>
        <v/>
      </c>
      <c r="DE205" s="271" t="str">
        <f ca="true">+IF(OFFSET('Sanitation Data'!$H$28,0,10*ROW('Sanitation Data'!H199))="","",OFFSET('Sanitation Data'!$H$28,0,10*ROW('Sanitation Data'!H199)))</f>
        <v/>
      </c>
      <c r="DF205" s="271" t="str">
        <f ca="true">+IF(OFFSET('Sanitation Data'!$H$29,0,10*ROW('Sanitation Data'!H199))="","",OFFSET('Sanitation Data'!$H$29,0,10*ROW('Sanitation Data'!H199)))</f>
        <v/>
      </c>
      <c r="DG205" s="271" t="str">
        <f ca="true">+IF(OFFSET('Sanitation Data'!$H$30,0,10*ROW('Sanitation Data'!H199))="","",OFFSET('Sanitation Data'!$H$30,0,10*ROW('Sanitation Data'!H199)))</f>
        <v/>
      </c>
      <c r="DH205" s="271" t="str">
        <f ca="true">+IF(OFFSET('Sanitation Data'!$H$31,0,10*ROW('Sanitation Data'!H199))="","",OFFSET('Sanitation Data'!$H$31,0,10*ROW('Sanitation Data'!H199)))</f>
        <v/>
      </c>
      <c r="DI205" s="271" t="str">
        <f ca="true">+IF(OFFSET('Sanitation Data'!$H$32,0,10*ROW('Sanitation Data'!H199))="","",OFFSET('Sanitation Data'!$H$32,0,10*ROW('Sanitation Data'!H199)))</f>
        <v/>
      </c>
      <c r="DJ205" s="271" t="str">
        <f ca="true">+IF(OFFSET('Sanitation Data'!$I$28,0,10*ROW('Sanitation Data'!I199))="","",OFFSET('Sanitation Data'!$I$28,0,10*ROW('Sanitation Data'!I199)))</f>
        <v/>
      </c>
      <c r="DK205" s="271" t="str">
        <f ca="true">+IF(OFFSET('Sanitation Data'!$I$29,0,10*ROW('Sanitation Data'!I199))="","",OFFSET('Sanitation Data'!$I$29,0,10*ROW('Sanitation Data'!I199)))</f>
        <v/>
      </c>
      <c r="DL205" s="271" t="str">
        <f ca="true">+IF(OFFSET('Sanitation Data'!$I$30,0,10*ROW('Sanitation Data'!I199))="","",OFFSET('Sanitation Data'!$I$30,0,10*ROW('Sanitation Data'!I199)))</f>
        <v/>
      </c>
      <c r="DM205" s="271" t="str">
        <f ca="true">+IF(OFFSET('Sanitation Data'!$I$31,0,10*ROW('Sanitation Data'!I199))="","",OFFSET('Sanitation Data'!$I$31,0,10*ROW('Sanitation Data'!I199)))</f>
        <v/>
      </c>
      <c r="DN205" s="271" t="str">
        <f ca="true">+IF(OFFSET('Sanitation Data'!$I$32,0,10*ROW('Sanitation Data'!I199))="","",OFFSET('Sanitation Data'!$I$32,0,10*ROW('Sanitation Data'!I199)))</f>
        <v/>
      </c>
      <c r="DO205" s="271" t="str">
        <f ca="true">+IF(OFFSET('Hygiene Data'!$D$11,0,10*ROW('Hygiene Data'!D199))="","",OFFSET('Hygiene Data'!$D$11,0,10*ROW('Hygiene Data'!D199)))</f>
        <v/>
      </c>
      <c r="DP205" s="271" t="str">
        <f ca="true">+IF(OFFSET('Hygiene Data'!$D$12,0,10*ROW('Hygiene Data'!D199))="","",OFFSET('Hygiene Data'!$D$12,0,10*ROW('Hygiene Data'!D199)))</f>
        <v/>
      </c>
      <c r="DQ205" s="271" t="str">
        <f ca="true">+IF(OFFSET('Hygiene Data'!$D$13,0,10*ROW('Hygiene Data'!D199))="","",OFFSET('Hygiene Data'!$D$13,0,10*ROW('Hygiene Data'!D199)))</f>
        <v/>
      </c>
      <c r="DR205" s="271" t="str">
        <f ca="true">+IF(OFFSET('Hygiene Data'!$E$11,0,10*ROW('Hygiene Data'!E199))="","",OFFSET('Hygiene Data'!$E$11,0,10*ROW('Hygiene Data'!E199)))</f>
        <v/>
      </c>
      <c r="DS205" s="271" t="str">
        <f ca="true">+IF(OFFSET('Hygiene Data'!$E$12,0,10*ROW('Hygiene Data'!E199))="","",OFFSET('Hygiene Data'!$E$12,0,10*ROW('Hygiene Data'!E199)))</f>
        <v/>
      </c>
      <c r="DT205" s="271" t="str">
        <f ca="true">+IF(OFFSET('Hygiene Data'!$E$13,0,10*ROW('Hygiene Data'!E199))="","",OFFSET('Hygiene Data'!$E$13,0,10*ROW('Hygiene Data'!E199)))</f>
        <v/>
      </c>
      <c r="DU205" s="271" t="str">
        <f ca="true">+IF(OFFSET('Hygiene Data'!$F$11,0,10*ROW('Hygiene Data'!F199))="","",OFFSET('Hygiene Data'!$F$11,0,10*ROW('Hygiene Data'!F199)))</f>
        <v/>
      </c>
      <c r="DV205" s="271" t="str">
        <f ca="true">+IF(OFFSET('Hygiene Data'!$F$12,0,10*ROW('Hygiene Data'!F199))="","",OFFSET('Hygiene Data'!$F$12,0,10*ROW('Hygiene Data'!F199)))</f>
        <v/>
      </c>
      <c r="DW205" s="271" t="str">
        <f ca="true">+IF(OFFSET('Hygiene Data'!$F$13,0,10*ROW('Hygiene Data'!F199))="","",OFFSET('Hygiene Data'!$F$13,0,10*ROW('Hygiene Data'!F199)))</f>
        <v/>
      </c>
      <c r="DX205" s="271" t="str">
        <f ca="true">+IF(OFFSET('Hygiene Data'!$G$11,0,10*ROW('Hygiene Data'!G199))="","",OFFSET('Hygiene Data'!$G$11,0,10*ROW('Hygiene Data'!G199)))</f>
        <v/>
      </c>
      <c r="DY205" s="271" t="str">
        <f ca="true">+IF(OFFSET('Hygiene Data'!$G$12,0,10*ROW('Hygiene Data'!G199))="","",OFFSET('Hygiene Data'!$G$12,0,10*ROW('Hygiene Data'!G199)))</f>
        <v/>
      </c>
      <c r="DZ205" s="271" t="str">
        <f ca="true">+IF(OFFSET('Hygiene Data'!$G$13,0,10*ROW('Hygiene Data'!G199))="","",OFFSET('Hygiene Data'!$G$13,0,10*ROW('Hygiene Data'!G199)))</f>
        <v/>
      </c>
      <c r="EA205" s="271" t="str">
        <f ca="true">+IF(OFFSET('Hygiene Data'!$H$11,0,10*ROW('Hygiene Data'!H199))="","",OFFSET('Hygiene Data'!$H$11,0,10*ROW('Hygiene Data'!H199)))</f>
        <v/>
      </c>
      <c r="EB205" s="271" t="str">
        <f ca="true">+IF(OFFSET('Hygiene Data'!$H$12,0,10*ROW('Hygiene Data'!H199))="","",OFFSET('Hygiene Data'!$H$12,0,10*ROW('Hygiene Data'!H199)))</f>
        <v/>
      </c>
      <c r="EC205" s="271" t="str">
        <f ca="true">+IF(OFFSET('Hygiene Data'!$H$13,0,10*ROW('Hygiene Data'!H199))="","",OFFSET('Hygiene Data'!$H$13,0,10*ROW('Hygiene Data'!H199)))</f>
        <v/>
      </c>
      <c r="ED205" s="271" t="str">
        <f ca="true">+IF(OFFSET('Hygiene Data'!$I$11,0,10*ROW('Hygiene Data'!I199))="","",OFFSET('Hygiene Data'!$I$11,0,10*ROW('Hygiene Data'!I199)))</f>
        <v/>
      </c>
      <c r="EE205" s="271" t="str">
        <f ca="true">+IF(OFFSET('Hygiene Data'!$I$12,0,10*ROW('Hygiene Data'!I199))="","",OFFSET('Hygiene Data'!$I$12,0,10*ROW('Hygiene Data'!I199)))</f>
        <v/>
      </c>
      <c r="EF205" s="271" t="str">
        <f ca="true">+IF(OFFSET('Hygiene Data'!$I$13,0,10*ROW('Hygiene Data'!I199))="","",OFFSET('Hygiene Data'!$I$13,0,10*ROW('Hygiene Data'!I199)))</f>
        <v/>
      </c>
    </row>
    <row xmlns:x14ac="http://schemas.microsoft.com/office/spreadsheetml/2009/9/ac" r="206" x14ac:dyDescent="0.2">
      <c r="A206" s="35" t="str">
        <f ca="true">+IF(OFFSET('Water Data'!$B$2,0,10*ROW('Water Data'!E200))="","",OFFSET('Water Data'!$B$2,0,10*ROW('Water Data'!E200)))</f>
        <v/>
      </c>
      <c r="B206" s="35" t="str">
        <f ca="true">+IF(OFFSET('Water Data'!$C$2,0,10*ROW('Water Data'!F200))="","",OFFSET('Water Data'!$C$2,0,10*ROW('Water Data'!F200)))</f>
        <v/>
      </c>
      <c r="C206" s="327" t="str">
        <f t="shared" ca="true" si="3"/>
        <v/>
      </c>
      <c r="D206" s="91"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1"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1"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1"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1"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1"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1"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1"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1"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1"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1"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1"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1"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1"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1"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1"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1"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1"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2"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2"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2"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2"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2"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2"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2"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2"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2"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2"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2"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2"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2"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2"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2"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2"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2"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2"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2"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2"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2"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2"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2"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2"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2"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2"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2"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2"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2"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2"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3"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3"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3"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3"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3"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3"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3"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3"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3"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3"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3"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3"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3"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3"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3"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3"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3"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3"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1"/>
      <c r="BS206" s="271" t="str">
        <f ca="true">+IF(OFFSET('Water Data'!$D$27,0,10*ROW('Water Data'!D200))="","",OFFSET('Water Data'!$D$27,0,10*ROW('Water Data'!D200)))</f>
        <v/>
      </c>
      <c r="BT206" s="271" t="str">
        <f ca="true">+IF(OFFSET('Water Data'!$D$28,0,10*ROW('Water Data'!D200))="","",OFFSET('Water Data'!$D$28,0,10*ROW('Water Data'!D200)))</f>
        <v/>
      </c>
      <c r="BU206" s="271" t="str">
        <f ca="true">+IF(OFFSET('Water Data'!$D$29,0,10*ROW('Water Data'!D200))="","",OFFSET('Water Data'!$D$29,0,10*ROW('Water Data'!D200)))</f>
        <v/>
      </c>
      <c r="BV206" s="271" t="str">
        <f ca="true">+IF(OFFSET('Water Data'!$E$27,0,10*ROW('Water Data'!E200))="","",OFFSET('Water Data'!$E$27,0,10*ROW('Water Data'!E200)))</f>
        <v/>
      </c>
      <c r="BW206" s="271" t="str">
        <f ca="true">+IF(OFFSET('Water Data'!$E$28,0,10*ROW('Water Data'!E200))="","",OFFSET('Water Data'!$E$28,0,10*ROW('Water Data'!E200)))</f>
        <v/>
      </c>
      <c r="BX206" s="271" t="str">
        <f ca="true">+IF(OFFSET('Water Data'!$E$29,0,10*ROW('Water Data'!E200))="","",OFFSET('Water Data'!$E$29,0,10*ROW('Water Data'!E200)))</f>
        <v/>
      </c>
      <c r="BY206" s="271" t="str">
        <f ca="true">+IF(OFFSET('Water Data'!$F$27,0,10*ROW('Water Data'!F200))="","",OFFSET('Water Data'!$F$27,0,10*ROW('Water Data'!F200)))</f>
        <v/>
      </c>
      <c r="BZ206" s="271" t="str">
        <f ca="true">+IF(OFFSET('Water Data'!$F$28,0,10*ROW('Water Data'!F200))="","",OFFSET('Water Data'!$F$28,0,10*ROW('Water Data'!F200)))</f>
        <v/>
      </c>
      <c r="CA206" s="271" t="str">
        <f ca="true">+IF(OFFSET('Water Data'!$F$29,0,10*ROW('Water Data'!F200))="","",OFFSET('Water Data'!$F$29,0,10*ROW('Water Data'!F200)))</f>
        <v/>
      </c>
      <c r="CB206" s="271" t="str">
        <f ca="true">+IF(OFFSET('Water Data'!$G$27,0,10*ROW('Water Data'!G200))="","",OFFSET('Water Data'!$G$27,0,10*ROW('Water Data'!G200)))</f>
        <v/>
      </c>
      <c r="CC206" s="271" t="str">
        <f ca="true">+IF(OFFSET('Water Data'!$G$28,0,10*ROW('Water Data'!G200))="","",OFFSET('Water Data'!$G$28,0,10*ROW('Water Data'!G200)))</f>
        <v/>
      </c>
      <c r="CD206" s="271" t="str">
        <f ca="true">+IF(OFFSET('Water Data'!$G$29,0,10*ROW('Water Data'!G200))="","",OFFSET('Water Data'!$G$29,0,10*ROW('Water Data'!G200)))</f>
        <v/>
      </c>
      <c r="CE206" s="271" t="str">
        <f ca="true">+IF(OFFSET('Water Data'!$H$27,0,10*ROW('Water Data'!H200))="","",OFFSET('Water Data'!$H$27,0,10*ROW('Water Data'!H200)))</f>
        <v/>
      </c>
      <c r="CF206" s="271" t="str">
        <f ca="true">+IF(OFFSET('Water Data'!$H$28,0,10*ROW('Water Data'!H200))="","",OFFSET('Water Data'!$H$28,0,10*ROW('Water Data'!H200)))</f>
        <v/>
      </c>
      <c r="CG206" s="271" t="str">
        <f ca="true">+IF(OFFSET('Water Data'!$H$29,0,10*ROW('Water Data'!H200))="","",OFFSET('Water Data'!$H$29,0,10*ROW('Water Data'!H200)))</f>
        <v/>
      </c>
      <c r="CH206" s="271" t="str">
        <f ca="true">+IF(OFFSET('Water Data'!$I$27,0,10*ROW('Water Data'!I200))="","",OFFSET('Water Data'!$I$27,0,10*ROW('Water Data'!I200)))</f>
        <v/>
      </c>
      <c r="CI206" s="271" t="str">
        <f ca="true">+IF(OFFSET('Water Data'!$I$28,0,10*ROW('Water Data'!I200))="","",OFFSET('Water Data'!$I$28,0,10*ROW('Water Data'!I200)))</f>
        <v/>
      </c>
      <c r="CJ206" s="271" t="str">
        <f ca="true">+IF(OFFSET('Water Data'!$I$29,0,10*ROW('Water Data'!I200))="","",OFFSET('Water Data'!$I$29,0,10*ROW('Water Data'!I200)))</f>
        <v/>
      </c>
      <c r="CK206" s="271" t="str">
        <f ca="true">+IF(OFFSET('Sanitation Data'!$D$28,0,10*ROW('Sanitation Data'!D200))="","",OFFSET('Sanitation Data'!$D$28,0,10*ROW('Sanitation Data'!D200)))</f>
        <v/>
      </c>
      <c r="CL206" s="271" t="str">
        <f ca="true">+IF(OFFSET('Sanitation Data'!$D$29,0,10*ROW('Sanitation Data'!D200))="","",OFFSET('Sanitation Data'!$D$29,0,10*ROW('Sanitation Data'!D200)))</f>
        <v/>
      </c>
      <c r="CM206" s="271" t="str">
        <f ca="true">+IF(OFFSET('Sanitation Data'!$D$30,0,10*ROW('Sanitation Data'!D200))="","",OFFSET('Sanitation Data'!$D$30,0,10*ROW('Sanitation Data'!D200)))</f>
        <v/>
      </c>
      <c r="CN206" s="271" t="str">
        <f ca="true">+IF(OFFSET('Sanitation Data'!$D$31,0,10*ROW('Sanitation Data'!D200))="","",OFFSET('Sanitation Data'!$D$31,0,10*ROW('Sanitation Data'!D200)))</f>
        <v/>
      </c>
      <c r="CO206" s="271" t="str">
        <f ca="true">+IF(OFFSET('Sanitation Data'!$D$32,0,10*ROW('Sanitation Data'!D200))="","",OFFSET('Sanitation Data'!$D$32,0,10*ROW('Sanitation Data'!D200)))</f>
        <v/>
      </c>
      <c r="CP206" s="271" t="str">
        <f ca="true">+IF(OFFSET('Sanitation Data'!$E$28,0,10*ROW('Sanitation Data'!E200))="","",OFFSET('Sanitation Data'!$E$28,0,10*ROW('Sanitation Data'!E200)))</f>
        <v/>
      </c>
      <c r="CQ206" s="271" t="str">
        <f ca="true">+IF(OFFSET('Sanitation Data'!$E$29,0,10*ROW('Sanitation Data'!E200))="","",OFFSET('Sanitation Data'!$E$29,0,10*ROW('Sanitation Data'!E200)))</f>
        <v/>
      </c>
      <c r="CR206" s="271" t="str">
        <f ca="true">+IF(OFFSET('Sanitation Data'!$E$30,0,10*ROW('Sanitation Data'!E200))="","",OFFSET('Sanitation Data'!$E$30,0,10*ROW('Sanitation Data'!E200)))</f>
        <v/>
      </c>
      <c r="CS206" s="271" t="str">
        <f ca="true">+IF(OFFSET('Sanitation Data'!$E$31,0,10*ROW('Sanitation Data'!E200))="","",OFFSET('Sanitation Data'!$E$31,0,10*ROW('Sanitation Data'!E200)))</f>
        <v/>
      </c>
      <c r="CT206" s="271" t="str">
        <f ca="true">+IF(OFFSET('Sanitation Data'!$E$32,0,10*ROW('Sanitation Data'!E200))="","",OFFSET('Sanitation Data'!$E$32,0,10*ROW('Sanitation Data'!E200)))</f>
        <v/>
      </c>
      <c r="CU206" s="271" t="str">
        <f ca="true">+IF(OFFSET('Sanitation Data'!$F$28,0,10*ROW('Sanitation Data'!F200))="","",OFFSET('Sanitation Data'!$F$28,0,10*ROW('Sanitation Data'!F200)))</f>
        <v/>
      </c>
      <c r="CV206" s="271" t="str">
        <f ca="true">+IF(OFFSET('Sanitation Data'!$F$29,0,10*ROW('Sanitation Data'!F200))="","",OFFSET('Sanitation Data'!$F$29,0,10*ROW('Sanitation Data'!F200)))</f>
        <v/>
      </c>
      <c r="CW206" s="271" t="str">
        <f ca="true">+IF(OFFSET('Sanitation Data'!$F$30,0,10*ROW('Sanitation Data'!F200))="","",OFFSET('Sanitation Data'!$F$30,0,10*ROW('Sanitation Data'!F200)))</f>
        <v/>
      </c>
      <c r="CX206" s="271" t="str">
        <f ca="true">+IF(OFFSET('Sanitation Data'!$F$31,0,10*ROW('Sanitation Data'!F200))="","",OFFSET('Sanitation Data'!$F$31,0,10*ROW('Sanitation Data'!F200)))</f>
        <v/>
      </c>
      <c r="CY206" s="271" t="str">
        <f ca="true">+IF(OFFSET('Sanitation Data'!$F$32,0,10*ROW('Sanitation Data'!F200))="","",OFFSET('Sanitation Data'!$F$32,0,10*ROW('Sanitation Data'!F200)))</f>
        <v/>
      </c>
      <c r="CZ206" s="271" t="str">
        <f ca="true">+IF(OFFSET('Sanitation Data'!$G$28,0,10*ROW('Sanitation Data'!G200))="","",OFFSET('Sanitation Data'!$G$28,0,10*ROW('Sanitation Data'!G200)))</f>
        <v/>
      </c>
      <c r="DA206" s="271" t="str">
        <f ca="true">+IF(OFFSET('Sanitation Data'!$G$29,0,10*ROW('Sanitation Data'!G200))="","",OFFSET('Sanitation Data'!$G$29,0,10*ROW('Sanitation Data'!G200)))</f>
        <v/>
      </c>
      <c r="DB206" s="271" t="str">
        <f ca="true">+IF(OFFSET('Sanitation Data'!$G$30,0,10*ROW('Sanitation Data'!G200))="","",OFFSET('Sanitation Data'!$G$30,0,10*ROW('Sanitation Data'!G200)))</f>
        <v/>
      </c>
      <c r="DC206" s="271" t="str">
        <f ca="true">+IF(OFFSET('Sanitation Data'!$G$31,0,10*ROW('Sanitation Data'!G200))="","",OFFSET('Sanitation Data'!$G$31,0,10*ROW('Sanitation Data'!G200)))</f>
        <v/>
      </c>
      <c r="DD206" s="271" t="str">
        <f ca="true">+IF(OFFSET('Sanitation Data'!$G$32,0,10*ROW('Sanitation Data'!G200))="","",OFFSET('Sanitation Data'!$G$32,0,10*ROW('Sanitation Data'!G200)))</f>
        <v/>
      </c>
      <c r="DE206" s="271" t="str">
        <f ca="true">+IF(OFFSET('Sanitation Data'!$H$28,0,10*ROW('Sanitation Data'!H200))="","",OFFSET('Sanitation Data'!$H$28,0,10*ROW('Sanitation Data'!H200)))</f>
        <v/>
      </c>
      <c r="DF206" s="271" t="str">
        <f ca="true">+IF(OFFSET('Sanitation Data'!$H$29,0,10*ROW('Sanitation Data'!H200))="","",OFFSET('Sanitation Data'!$H$29,0,10*ROW('Sanitation Data'!H200)))</f>
        <v/>
      </c>
      <c r="DG206" s="271" t="str">
        <f ca="true">+IF(OFFSET('Sanitation Data'!$H$30,0,10*ROW('Sanitation Data'!H200))="","",OFFSET('Sanitation Data'!$H$30,0,10*ROW('Sanitation Data'!H200)))</f>
        <v/>
      </c>
      <c r="DH206" s="271" t="str">
        <f ca="true">+IF(OFFSET('Sanitation Data'!$H$31,0,10*ROW('Sanitation Data'!H200))="","",OFFSET('Sanitation Data'!$H$31,0,10*ROW('Sanitation Data'!H200)))</f>
        <v/>
      </c>
      <c r="DI206" s="271" t="str">
        <f ca="true">+IF(OFFSET('Sanitation Data'!$H$32,0,10*ROW('Sanitation Data'!H200))="","",OFFSET('Sanitation Data'!$H$32,0,10*ROW('Sanitation Data'!H200)))</f>
        <v/>
      </c>
      <c r="DJ206" s="271" t="str">
        <f ca="true">+IF(OFFSET('Sanitation Data'!$I$28,0,10*ROW('Sanitation Data'!I200))="","",OFFSET('Sanitation Data'!$I$28,0,10*ROW('Sanitation Data'!I200)))</f>
        <v/>
      </c>
      <c r="DK206" s="271" t="str">
        <f ca="true">+IF(OFFSET('Sanitation Data'!$I$29,0,10*ROW('Sanitation Data'!I200))="","",OFFSET('Sanitation Data'!$I$29,0,10*ROW('Sanitation Data'!I200)))</f>
        <v/>
      </c>
      <c r="DL206" s="271" t="str">
        <f ca="true">+IF(OFFSET('Sanitation Data'!$I$30,0,10*ROW('Sanitation Data'!I200))="","",OFFSET('Sanitation Data'!$I$30,0,10*ROW('Sanitation Data'!I200)))</f>
        <v/>
      </c>
      <c r="DM206" s="271" t="str">
        <f ca="true">+IF(OFFSET('Sanitation Data'!$I$31,0,10*ROW('Sanitation Data'!I200))="","",OFFSET('Sanitation Data'!$I$31,0,10*ROW('Sanitation Data'!I200)))</f>
        <v/>
      </c>
      <c r="DN206" s="271" t="str">
        <f ca="true">+IF(OFFSET('Sanitation Data'!$I$32,0,10*ROW('Sanitation Data'!I200))="","",OFFSET('Sanitation Data'!$I$32,0,10*ROW('Sanitation Data'!I200)))</f>
        <v/>
      </c>
      <c r="DO206" s="271" t="str">
        <f ca="true">+IF(OFFSET('Hygiene Data'!$D$11,0,10*ROW('Hygiene Data'!D200))="","",OFFSET('Hygiene Data'!$D$11,0,10*ROW('Hygiene Data'!D200)))</f>
        <v/>
      </c>
      <c r="DP206" s="271" t="str">
        <f ca="true">+IF(OFFSET('Hygiene Data'!$D$12,0,10*ROW('Hygiene Data'!D200))="","",OFFSET('Hygiene Data'!$D$12,0,10*ROW('Hygiene Data'!D200)))</f>
        <v/>
      </c>
      <c r="DQ206" s="271" t="str">
        <f ca="true">+IF(OFFSET('Hygiene Data'!$D$13,0,10*ROW('Hygiene Data'!D200))="","",OFFSET('Hygiene Data'!$D$13,0,10*ROW('Hygiene Data'!D200)))</f>
        <v/>
      </c>
      <c r="DR206" s="271" t="str">
        <f ca="true">+IF(OFFSET('Hygiene Data'!$E$11,0,10*ROW('Hygiene Data'!E200))="","",OFFSET('Hygiene Data'!$E$11,0,10*ROW('Hygiene Data'!E200)))</f>
        <v/>
      </c>
      <c r="DS206" s="271" t="str">
        <f ca="true">+IF(OFFSET('Hygiene Data'!$E$12,0,10*ROW('Hygiene Data'!E200))="","",OFFSET('Hygiene Data'!$E$12,0,10*ROW('Hygiene Data'!E200)))</f>
        <v/>
      </c>
      <c r="DT206" s="271" t="str">
        <f ca="true">+IF(OFFSET('Hygiene Data'!$E$13,0,10*ROW('Hygiene Data'!E200))="","",OFFSET('Hygiene Data'!$E$13,0,10*ROW('Hygiene Data'!E200)))</f>
        <v/>
      </c>
      <c r="DU206" s="271" t="str">
        <f ca="true">+IF(OFFSET('Hygiene Data'!$F$11,0,10*ROW('Hygiene Data'!F200))="","",OFFSET('Hygiene Data'!$F$11,0,10*ROW('Hygiene Data'!F200)))</f>
        <v/>
      </c>
      <c r="DV206" s="271" t="str">
        <f ca="true">+IF(OFFSET('Hygiene Data'!$F$12,0,10*ROW('Hygiene Data'!F200))="","",OFFSET('Hygiene Data'!$F$12,0,10*ROW('Hygiene Data'!F200)))</f>
        <v/>
      </c>
      <c r="DW206" s="271" t="str">
        <f ca="true">+IF(OFFSET('Hygiene Data'!$F$13,0,10*ROW('Hygiene Data'!F200))="","",OFFSET('Hygiene Data'!$F$13,0,10*ROW('Hygiene Data'!F200)))</f>
        <v/>
      </c>
      <c r="DX206" s="271" t="str">
        <f ca="true">+IF(OFFSET('Hygiene Data'!$G$11,0,10*ROW('Hygiene Data'!G200))="","",OFFSET('Hygiene Data'!$G$11,0,10*ROW('Hygiene Data'!G200)))</f>
        <v/>
      </c>
      <c r="DY206" s="271" t="str">
        <f ca="true">+IF(OFFSET('Hygiene Data'!$G$12,0,10*ROW('Hygiene Data'!G200))="","",OFFSET('Hygiene Data'!$G$12,0,10*ROW('Hygiene Data'!G200)))</f>
        <v/>
      </c>
      <c r="DZ206" s="271" t="str">
        <f ca="true">+IF(OFFSET('Hygiene Data'!$G$13,0,10*ROW('Hygiene Data'!G200))="","",OFFSET('Hygiene Data'!$G$13,0,10*ROW('Hygiene Data'!G200)))</f>
        <v/>
      </c>
      <c r="EA206" s="271" t="str">
        <f ca="true">+IF(OFFSET('Hygiene Data'!$H$11,0,10*ROW('Hygiene Data'!H200))="","",OFFSET('Hygiene Data'!$H$11,0,10*ROW('Hygiene Data'!H200)))</f>
        <v/>
      </c>
      <c r="EB206" s="271" t="str">
        <f ca="true">+IF(OFFSET('Hygiene Data'!$H$12,0,10*ROW('Hygiene Data'!H200))="","",OFFSET('Hygiene Data'!$H$12,0,10*ROW('Hygiene Data'!H200)))</f>
        <v/>
      </c>
      <c r="EC206" s="271" t="str">
        <f ca="true">+IF(OFFSET('Hygiene Data'!$H$13,0,10*ROW('Hygiene Data'!H200))="","",OFFSET('Hygiene Data'!$H$13,0,10*ROW('Hygiene Data'!H200)))</f>
        <v/>
      </c>
      <c r="ED206" s="271" t="str">
        <f ca="true">+IF(OFFSET('Hygiene Data'!$I$11,0,10*ROW('Hygiene Data'!I200))="","",OFFSET('Hygiene Data'!$I$11,0,10*ROW('Hygiene Data'!I200)))</f>
        <v/>
      </c>
      <c r="EE206" s="271" t="str">
        <f ca="true">+IF(OFFSET('Hygiene Data'!$I$12,0,10*ROW('Hygiene Data'!I200))="","",OFFSET('Hygiene Data'!$I$12,0,10*ROW('Hygiene Data'!I200)))</f>
        <v/>
      </c>
      <c r="EF206" s="271" t="str">
        <f ca="true">+IF(OFFSET('Hygiene Data'!$I$13,0,10*ROW('Hygiene Data'!I200))="","",OFFSET('Hygiene Data'!$I$13,0,10*ROW('Hygiene Data'!I200)))</f>
        <v/>
      </c>
    </row>
    <row xmlns:x14ac="http://schemas.microsoft.com/office/spreadsheetml/2009/9/ac" r="207" x14ac:dyDescent="0.2">
      <c r="A207" s="35" t="str">
        <f ca="true">+IF(OFFSET('Water Data'!$B$2,0,10*ROW('Water Data'!E201))="","",OFFSET('Water Data'!$B$2,0,10*ROW('Water Data'!E201)))</f>
        <v/>
      </c>
      <c r="B207" s="35" t="str">
        <f ca="true">+IF(OFFSET('Water Data'!$C$2,0,10*ROW('Water Data'!F201))="","",OFFSET('Water Data'!$C$2,0,10*ROW('Water Data'!F201)))</f>
        <v/>
      </c>
      <c r="C207" s="327" t="str">
        <f t="shared" ca="true" si="3"/>
        <v/>
      </c>
      <c r="D207" s="91"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1"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1"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1"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1"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1"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1"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1"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1"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1"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1"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1"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1"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1"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1"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1"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1"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1"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2"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2"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2"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2"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2"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2"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2"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2"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2"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2"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2"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2"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2"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2"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2"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2"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2"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2"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2"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2"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2"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2"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2"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2"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2"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2"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2"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2"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2"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2"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3"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3"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3"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3"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3"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3"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3"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3"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3"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3"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3"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3"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3"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3"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3"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3"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3"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3"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1"/>
      <c r="BS207" s="271" t="str">
        <f ca="true">+IF(OFFSET('Water Data'!$D$27,0,10*ROW('Water Data'!D201))="","",OFFSET('Water Data'!$D$27,0,10*ROW('Water Data'!D201)))</f>
        <v/>
      </c>
      <c r="BT207" s="271" t="str">
        <f ca="true">+IF(OFFSET('Water Data'!$D$28,0,10*ROW('Water Data'!D201))="","",OFFSET('Water Data'!$D$28,0,10*ROW('Water Data'!D201)))</f>
        <v/>
      </c>
      <c r="BU207" s="271" t="str">
        <f ca="true">+IF(OFFSET('Water Data'!$D$29,0,10*ROW('Water Data'!D201))="","",OFFSET('Water Data'!$D$29,0,10*ROW('Water Data'!D201)))</f>
        <v/>
      </c>
      <c r="BV207" s="271" t="str">
        <f ca="true">+IF(OFFSET('Water Data'!$E$27,0,10*ROW('Water Data'!E201))="","",OFFSET('Water Data'!$E$27,0,10*ROW('Water Data'!E201)))</f>
        <v/>
      </c>
      <c r="BW207" s="271" t="str">
        <f ca="true">+IF(OFFSET('Water Data'!$E$28,0,10*ROW('Water Data'!E201))="","",OFFSET('Water Data'!$E$28,0,10*ROW('Water Data'!E201)))</f>
        <v/>
      </c>
      <c r="BX207" s="271" t="str">
        <f ca="true">+IF(OFFSET('Water Data'!$E$29,0,10*ROW('Water Data'!E201))="","",OFFSET('Water Data'!$E$29,0,10*ROW('Water Data'!E201)))</f>
        <v/>
      </c>
      <c r="BY207" s="271" t="str">
        <f ca="true">+IF(OFFSET('Water Data'!$F$27,0,10*ROW('Water Data'!F201))="","",OFFSET('Water Data'!$F$27,0,10*ROW('Water Data'!F201)))</f>
        <v/>
      </c>
      <c r="BZ207" s="271" t="str">
        <f ca="true">+IF(OFFSET('Water Data'!$F$28,0,10*ROW('Water Data'!F201))="","",OFFSET('Water Data'!$F$28,0,10*ROW('Water Data'!F201)))</f>
        <v/>
      </c>
      <c r="CA207" s="271" t="str">
        <f ca="true">+IF(OFFSET('Water Data'!$F$29,0,10*ROW('Water Data'!F201))="","",OFFSET('Water Data'!$F$29,0,10*ROW('Water Data'!F201)))</f>
        <v/>
      </c>
      <c r="CB207" s="271" t="str">
        <f ca="true">+IF(OFFSET('Water Data'!$G$27,0,10*ROW('Water Data'!G201))="","",OFFSET('Water Data'!$G$27,0,10*ROW('Water Data'!G201)))</f>
        <v/>
      </c>
      <c r="CC207" s="271" t="str">
        <f ca="true">+IF(OFFSET('Water Data'!$G$28,0,10*ROW('Water Data'!G201))="","",OFFSET('Water Data'!$G$28,0,10*ROW('Water Data'!G201)))</f>
        <v/>
      </c>
      <c r="CD207" s="271" t="str">
        <f ca="true">+IF(OFFSET('Water Data'!$G$29,0,10*ROW('Water Data'!G201))="","",OFFSET('Water Data'!$G$29,0,10*ROW('Water Data'!G201)))</f>
        <v/>
      </c>
      <c r="CE207" s="271" t="str">
        <f ca="true">+IF(OFFSET('Water Data'!$H$27,0,10*ROW('Water Data'!H201))="","",OFFSET('Water Data'!$H$27,0,10*ROW('Water Data'!H201)))</f>
        <v/>
      </c>
      <c r="CF207" s="271" t="str">
        <f ca="true">+IF(OFFSET('Water Data'!$H$28,0,10*ROW('Water Data'!H201))="","",OFFSET('Water Data'!$H$28,0,10*ROW('Water Data'!H201)))</f>
        <v/>
      </c>
      <c r="CG207" s="271" t="str">
        <f ca="true">+IF(OFFSET('Water Data'!$H$29,0,10*ROW('Water Data'!H201))="","",OFFSET('Water Data'!$H$29,0,10*ROW('Water Data'!H201)))</f>
        <v/>
      </c>
      <c r="CH207" s="271" t="str">
        <f ca="true">+IF(OFFSET('Water Data'!$I$27,0,10*ROW('Water Data'!I201))="","",OFFSET('Water Data'!$I$27,0,10*ROW('Water Data'!I201)))</f>
        <v/>
      </c>
      <c r="CI207" s="271" t="str">
        <f ca="true">+IF(OFFSET('Water Data'!$I$28,0,10*ROW('Water Data'!I201))="","",OFFSET('Water Data'!$I$28,0,10*ROW('Water Data'!I201)))</f>
        <v/>
      </c>
      <c r="CJ207" s="271" t="str">
        <f ca="true">+IF(OFFSET('Water Data'!$I$29,0,10*ROW('Water Data'!I201))="","",OFFSET('Water Data'!$I$29,0,10*ROW('Water Data'!I201)))</f>
        <v/>
      </c>
      <c r="CK207" s="271" t="str">
        <f ca="true">+IF(OFFSET('Sanitation Data'!$D$28,0,10*ROW('Sanitation Data'!D201))="","",OFFSET('Sanitation Data'!$D$28,0,10*ROW('Sanitation Data'!D201)))</f>
        <v/>
      </c>
      <c r="CL207" s="271" t="str">
        <f ca="true">+IF(OFFSET('Sanitation Data'!$D$29,0,10*ROW('Sanitation Data'!D201))="","",OFFSET('Sanitation Data'!$D$29,0,10*ROW('Sanitation Data'!D201)))</f>
        <v/>
      </c>
      <c r="CM207" s="271" t="str">
        <f ca="true">+IF(OFFSET('Sanitation Data'!$D$30,0,10*ROW('Sanitation Data'!D201))="","",OFFSET('Sanitation Data'!$D$30,0,10*ROW('Sanitation Data'!D201)))</f>
        <v/>
      </c>
      <c r="CN207" s="271" t="str">
        <f ca="true">+IF(OFFSET('Sanitation Data'!$D$31,0,10*ROW('Sanitation Data'!D201))="","",OFFSET('Sanitation Data'!$D$31,0,10*ROW('Sanitation Data'!D201)))</f>
        <v/>
      </c>
      <c r="CO207" s="271" t="str">
        <f ca="true">+IF(OFFSET('Sanitation Data'!$D$32,0,10*ROW('Sanitation Data'!D201))="","",OFFSET('Sanitation Data'!$D$32,0,10*ROW('Sanitation Data'!D201)))</f>
        <v/>
      </c>
      <c r="CP207" s="271" t="str">
        <f ca="true">+IF(OFFSET('Sanitation Data'!$E$28,0,10*ROW('Sanitation Data'!E201))="","",OFFSET('Sanitation Data'!$E$28,0,10*ROW('Sanitation Data'!E201)))</f>
        <v/>
      </c>
      <c r="CQ207" s="271" t="str">
        <f ca="true">+IF(OFFSET('Sanitation Data'!$E$29,0,10*ROW('Sanitation Data'!E201))="","",OFFSET('Sanitation Data'!$E$29,0,10*ROW('Sanitation Data'!E201)))</f>
        <v/>
      </c>
      <c r="CR207" s="271" t="str">
        <f ca="true">+IF(OFFSET('Sanitation Data'!$E$30,0,10*ROW('Sanitation Data'!E201))="","",OFFSET('Sanitation Data'!$E$30,0,10*ROW('Sanitation Data'!E201)))</f>
        <v/>
      </c>
      <c r="CS207" s="271" t="str">
        <f ca="true">+IF(OFFSET('Sanitation Data'!$E$31,0,10*ROW('Sanitation Data'!E201))="","",OFFSET('Sanitation Data'!$E$31,0,10*ROW('Sanitation Data'!E201)))</f>
        <v/>
      </c>
      <c r="CT207" s="271" t="str">
        <f ca="true">+IF(OFFSET('Sanitation Data'!$E$32,0,10*ROW('Sanitation Data'!E201))="","",OFFSET('Sanitation Data'!$E$32,0,10*ROW('Sanitation Data'!E201)))</f>
        <v/>
      </c>
      <c r="CU207" s="271" t="str">
        <f ca="true">+IF(OFFSET('Sanitation Data'!$F$28,0,10*ROW('Sanitation Data'!F201))="","",OFFSET('Sanitation Data'!$F$28,0,10*ROW('Sanitation Data'!F201)))</f>
        <v/>
      </c>
      <c r="CV207" s="271" t="str">
        <f ca="true">+IF(OFFSET('Sanitation Data'!$F$29,0,10*ROW('Sanitation Data'!F201))="","",OFFSET('Sanitation Data'!$F$29,0,10*ROW('Sanitation Data'!F201)))</f>
        <v/>
      </c>
      <c r="CW207" s="271" t="str">
        <f ca="true">+IF(OFFSET('Sanitation Data'!$F$30,0,10*ROW('Sanitation Data'!F201))="","",OFFSET('Sanitation Data'!$F$30,0,10*ROW('Sanitation Data'!F201)))</f>
        <v/>
      </c>
      <c r="CX207" s="271" t="str">
        <f ca="true">+IF(OFFSET('Sanitation Data'!$F$31,0,10*ROW('Sanitation Data'!F201))="","",OFFSET('Sanitation Data'!$F$31,0,10*ROW('Sanitation Data'!F201)))</f>
        <v/>
      </c>
      <c r="CY207" s="271" t="str">
        <f ca="true">+IF(OFFSET('Sanitation Data'!$F$32,0,10*ROW('Sanitation Data'!F201))="","",OFFSET('Sanitation Data'!$F$32,0,10*ROW('Sanitation Data'!F201)))</f>
        <v/>
      </c>
      <c r="CZ207" s="271" t="str">
        <f ca="true">+IF(OFFSET('Sanitation Data'!$G$28,0,10*ROW('Sanitation Data'!G201))="","",OFFSET('Sanitation Data'!$G$28,0,10*ROW('Sanitation Data'!G201)))</f>
        <v/>
      </c>
      <c r="DA207" s="271" t="str">
        <f ca="true">+IF(OFFSET('Sanitation Data'!$G$29,0,10*ROW('Sanitation Data'!G201))="","",OFFSET('Sanitation Data'!$G$29,0,10*ROW('Sanitation Data'!G201)))</f>
        <v/>
      </c>
      <c r="DB207" s="271" t="str">
        <f ca="true">+IF(OFFSET('Sanitation Data'!$G$30,0,10*ROW('Sanitation Data'!G201))="","",OFFSET('Sanitation Data'!$G$30,0,10*ROW('Sanitation Data'!G201)))</f>
        <v/>
      </c>
      <c r="DC207" s="271" t="str">
        <f ca="true">+IF(OFFSET('Sanitation Data'!$G$31,0,10*ROW('Sanitation Data'!G201))="","",OFFSET('Sanitation Data'!$G$31,0,10*ROW('Sanitation Data'!G201)))</f>
        <v/>
      </c>
      <c r="DD207" s="271" t="str">
        <f ca="true">+IF(OFFSET('Sanitation Data'!$G$32,0,10*ROW('Sanitation Data'!G201))="","",OFFSET('Sanitation Data'!$G$32,0,10*ROW('Sanitation Data'!G201)))</f>
        <v/>
      </c>
      <c r="DE207" s="271" t="str">
        <f ca="true">+IF(OFFSET('Sanitation Data'!$H$28,0,10*ROW('Sanitation Data'!H201))="","",OFFSET('Sanitation Data'!$H$28,0,10*ROW('Sanitation Data'!H201)))</f>
        <v/>
      </c>
      <c r="DF207" s="271" t="str">
        <f ca="true">+IF(OFFSET('Sanitation Data'!$H$29,0,10*ROW('Sanitation Data'!H201))="","",OFFSET('Sanitation Data'!$H$29,0,10*ROW('Sanitation Data'!H201)))</f>
        <v/>
      </c>
      <c r="DG207" s="271" t="str">
        <f ca="true">+IF(OFFSET('Sanitation Data'!$H$30,0,10*ROW('Sanitation Data'!H201))="","",OFFSET('Sanitation Data'!$H$30,0,10*ROW('Sanitation Data'!H201)))</f>
        <v/>
      </c>
      <c r="DH207" s="271" t="str">
        <f ca="true">+IF(OFFSET('Sanitation Data'!$H$31,0,10*ROW('Sanitation Data'!H201))="","",OFFSET('Sanitation Data'!$H$31,0,10*ROW('Sanitation Data'!H201)))</f>
        <v/>
      </c>
      <c r="DI207" s="271" t="str">
        <f ca="true">+IF(OFFSET('Sanitation Data'!$H$32,0,10*ROW('Sanitation Data'!H201))="","",OFFSET('Sanitation Data'!$H$32,0,10*ROW('Sanitation Data'!H201)))</f>
        <v/>
      </c>
      <c r="DJ207" s="271" t="str">
        <f ca="true">+IF(OFFSET('Sanitation Data'!$I$28,0,10*ROW('Sanitation Data'!I201))="","",OFFSET('Sanitation Data'!$I$28,0,10*ROW('Sanitation Data'!I201)))</f>
        <v/>
      </c>
      <c r="DK207" s="271" t="str">
        <f ca="true">+IF(OFFSET('Sanitation Data'!$I$29,0,10*ROW('Sanitation Data'!I201))="","",OFFSET('Sanitation Data'!$I$29,0,10*ROW('Sanitation Data'!I201)))</f>
        <v/>
      </c>
      <c r="DL207" s="271" t="str">
        <f ca="true">+IF(OFFSET('Sanitation Data'!$I$30,0,10*ROW('Sanitation Data'!I201))="","",OFFSET('Sanitation Data'!$I$30,0,10*ROW('Sanitation Data'!I201)))</f>
        <v/>
      </c>
      <c r="DM207" s="271" t="str">
        <f ca="true">+IF(OFFSET('Sanitation Data'!$I$31,0,10*ROW('Sanitation Data'!I201))="","",OFFSET('Sanitation Data'!$I$31,0,10*ROW('Sanitation Data'!I201)))</f>
        <v/>
      </c>
      <c r="DN207" s="271" t="str">
        <f ca="true">+IF(OFFSET('Sanitation Data'!$I$32,0,10*ROW('Sanitation Data'!I201))="","",OFFSET('Sanitation Data'!$I$32,0,10*ROW('Sanitation Data'!I201)))</f>
        <v/>
      </c>
      <c r="DO207" s="271" t="str">
        <f ca="true">+IF(OFFSET('Hygiene Data'!$D$11,0,10*ROW('Hygiene Data'!D201))="","",OFFSET('Hygiene Data'!$D$11,0,10*ROW('Hygiene Data'!D201)))</f>
        <v/>
      </c>
      <c r="DP207" s="271" t="str">
        <f ca="true">+IF(OFFSET('Hygiene Data'!$D$12,0,10*ROW('Hygiene Data'!D201))="","",OFFSET('Hygiene Data'!$D$12,0,10*ROW('Hygiene Data'!D201)))</f>
        <v/>
      </c>
      <c r="DQ207" s="271" t="str">
        <f ca="true">+IF(OFFSET('Hygiene Data'!$D$13,0,10*ROW('Hygiene Data'!D201))="","",OFFSET('Hygiene Data'!$D$13,0,10*ROW('Hygiene Data'!D201)))</f>
        <v/>
      </c>
      <c r="DR207" s="271" t="str">
        <f ca="true">+IF(OFFSET('Hygiene Data'!$E$11,0,10*ROW('Hygiene Data'!E201))="","",OFFSET('Hygiene Data'!$E$11,0,10*ROW('Hygiene Data'!E201)))</f>
        <v/>
      </c>
      <c r="DS207" s="271" t="str">
        <f ca="true">+IF(OFFSET('Hygiene Data'!$E$12,0,10*ROW('Hygiene Data'!E201))="","",OFFSET('Hygiene Data'!$E$12,0,10*ROW('Hygiene Data'!E201)))</f>
        <v/>
      </c>
      <c r="DT207" s="271" t="str">
        <f ca="true">+IF(OFFSET('Hygiene Data'!$E$13,0,10*ROW('Hygiene Data'!E201))="","",OFFSET('Hygiene Data'!$E$13,0,10*ROW('Hygiene Data'!E201)))</f>
        <v/>
      </c>
      <c r="DU207" s="271" t="str">
        <f ca="true">+IF(OFFSET('Hygiene Data'!$F$11,0,10*ROW('Hygiene Data'!F201))="","",OFFSET('Hygiene Data'!$F$11,0,10*ROW('Hygiene Data'!F201)))</f>
        <v/>
      </c>
      <c r="DV207" s="271" t="str">
        <f ca="true">+IF(OFFSET('Hygiene Data'!$F$12,0,10*ROW('Hygiene Data'!F201))="","",OFFSET('Hygiene Data'!$F$12,0,10*ROW('Hygiene Data'!F201)))</f>
        <v/>
      </c>
      <c r="DW207" s="271" t="str">
        <f ca="true">+IF(OFFSET('Hygiene Data'!$F$13,0,10*ROW('Hygiene Data'!F201))="","",OFFSET('Hygiene Data'!$F$13,0,10*ROW('Hygiene Data'!F201)))</f>
        <v/>
      </c>
      <c r="DX207" s="271" t="str">
        <f ca="true">+IF(OFFSET('Hygiene Data'!$G$11,0,10*ROW('Hygiene Data'!G201))="","",OFFSET('Hygiene Data'!$G$11,0,10*ROW('Hygiene Data'!G201)))</f>
        <v/>
      </c>
      <c r="DY207" s="271" t="str">
        <f ca="true">+IF(OFFSET('Hygiene Data'!$G$12,0,10*ROW('Hygiene Data'!G201))="","",OFFSET('Hygiene Data'!$G$12,0,10*ROW('Hygiene Data'!G201)))</f>
        <v/>
      </c>
      <c r="DZ207" s="271" t="str">
        <f ca="true">+IF(OFFSET('Hygiene Data'!$G$13,0,10*ROW('Hygiene Data'!G201))="","",OFFSET('Hygiene Data'!$G$13,0,10*ROW('Hygiene Data'!G201)))</f>
        <v/>
      </c>
      <c r="EA207" s="271" t="str">
        <f ca="true">+IF(OFFSET('Hygiene Data'!$H$11,0,10*ROW('Hygiene Data'!H201))="","",OFFSET('Hygiene Data'!$H$11,0,10*ROW('Hygiene Data'!H201)))</f>
        <v/>
      </c>
      <c r="EB207" s="271" t="str">
        <f ca="true">+IF(OFFSET('Hygiene Data'!$H$12,0,10*ROW('Hygiene Data'!H201))="","",OFFSET('Hygiene Data'!$H$12,0,10*ROW('Hygiene Data'!H201)))</f>
        <v/>
      </c>
      <c r="EC207" s="271" t="str">
        <f ca="true">+IF(OFFSET('Hygiene Data'!$H$13,0,10*ROW('Hygiene Data'!H201))="","",OFFSET('Hygiene Data'!$H$13,0,10*ROW('Hygiene Data'!H201)))</f>
        <v/>
      </c>
      <c r="ED207" s="271" t="str">
        <f ca="true">+IF(OFFSET('Hygiene Data'!$I$11,0,10*ROW('Hygiene Data'!I201))="","",OFFSET('Hygiene Data'!$I$11,0,10*ROW('Hygiene Data'!I201)))</f>
        <v/>
      </c>
      <c r="EE207" s="271" t="str">
        <f ca="true">+IF(OFFSET('Hygiene Data'!$I$12,0,10*ROW('Hygiene Data'!I201))="","",OFFSET('Hygiene Data'!$I$12,0,10*ROW('Hygiene Data'!I201)))</f>
        <v/>
      </c>
      <c r="EF207" s="271" t="str">
        <f ca="true">+IF(OFFSET('Hygiene Data'!$I$13,0,10*ROW('Hygiene Data'!I201))="","",OFFSET('Hygiene Data'!$I$13,0,10*ROW('Hygiene Data'!I201)))</f>
        <v/>
      </c>
    </row>
    <row xmlns:x14ac="http://schemas.microsoft.com/office/spreadsheetml/2009/9/ac" r="208" s="32" customFormat="true" x14ac:dyDescent="0.2"/>
    <row xmlns:x14ac="http://schemas.microsoft.com/office/spreadsheetml/2009/9/ac" r="209" s="32" customFormat="true" x14ac:dyDescent="0.2"/>
    <row xmlns:x14ac="http://schemas.microsoft.com/office/spreadsheetml/2009/9/ac" r="210" s="32" customFormat="true" x14ac:dyDescent="0.2"/>
    <row xmlns:x14ac="http://schemas.microsoft.com/office/spreadsheetml/2009/9/ac" r="211" s="32" customFormat="true" x14ac:dyDescent="0.2"/>
    <row xmlns:x14ac="http://schemas.microsoft.com/office/spreadsheetml/2009/9/ac" r="212" s="32" customFormat="true" x14ac:dyDescent="0.2"/>
    <row xmlns:x14ac="http://schemas.microsoft.com/office/spreadsheetml/2009/9/ac" r="213" s="32" customFormat="true" x14ac:dyDescent="0.2"/>
    <row xmlns:x14ac="http://schemas.microsoft.com/office/spreadsheetml/2009/9/ac" r="214" s="32" customFormat="true" x14ac:dyDescent="0.2"/>
    <row xmlns:x14ac="http://schemas.microsoft.com/office/spreadsheetml/2009/9/ac" r="215" s="32" customFormat="true" x14ac:dyDescent="0.2"/>
    <row xmlns:x14ac="http://schemas.microsoft.com/office/spreadsheetml/2009/9/ac" r="216" s="32" customFormat="true" x14ac:dyDescent="0.2"/>
    <row xmlns:x14ac="http://schemas.microsoft.com/office/spreadsheetml/2009/9/ac" r="217" s="32" customFormat="true" x14ac:dyDescent="0.2"/>
    <row xmlns:x14ac="http://schemas.microsoft.com/office/spreadsheetml/2009/9/ac" r="218" s="32" customFormat="true" x14ac:dyDescent="0.2"/>
    <row xmlns:x14ac="http://schemas.microsoft.com/office/spreadsheetml/2009/9/ac" r="219" s="32" customFormat="true" x14ac:dyDescent="0.2"/>
    <row xmlns:x14ac="http://schemas.microsoft.com/office/spreadsheetml/2009/9/ac" r="220" s="32" customFormat="true" x14ac:dyDescent="0.2"/>
    <row xmlns:x14ac="http://schemas.microsoft.com/office/spreadsheetml/2009/9/ac" r="221" s="32" customFormat="true" x14ac:dyDescent="0.2"/>
    <row xmlns:x14ac="http://schemas.microsoft.com/office/spreadsheetml/2009/9/ac" r="222" s="32" customFormat="true" x14ac:dyDescent="0.2"/>
    <row xmlns:x14ac="http://schemas.microsoft.com/office/spreadsheetml/2009/9/ac" r="223" s="32" customFormat="true" x14ac:dyDescent="0.2"/>
    <row xmlns:x14ac="http://schemas.microsoft.com/office/spreadsheetml/2009/9/ac" r="224" s="32" customFormat="true" x14ac:dyDescent="0.2"/>
    <row xmlns:x14ac="http://schemas.microsoft.com/office/spreadsheetml/2009/9/ac" r="225" s="32" customFormat="true" x14ac:dyDescent="0.2"/>
    <row xmlns:x14ac="http://schemas.microsoft.com/office/spreadsheetml/2009/9/ac" r="226" s="32" customFormat="true" x14ac:dyDescent="0.2"/>
    <row xmlns:x14ac="http://schemas.microsoft.com/office/spreadsheetml/2009/9/ac" r="227" s="32" customFormat="true" x14ac:dyDescent="0.2"/>
    <row xmlns:x14ac="http://schemas.microsoft.com/office/spreadsheetml/2009/9/ac" r="228" s="32" customFormat="true" x14ac:dyDescent="0.2"/>
    <row xmlns:x14ac="http://schemas.microsoft.com/office/spreadsheetml/2009/9/ac" r="229" s="32" customFormat="true" x14ac:dyDescent="0.2"/>
    <row xmlns:x14ac="http://schemas.microsoft.com/office/spreadsheetml/2009/9/ac" r="230" s="32" customFormat="true" x14ac:dyDescent="0.2"/>
    <row xmlns:x14ac="http://schemas.microsoft.com/office/spreadsheetml/2009/9/ac" r="231" s="32" customFormat="true" x14ac:dyDescent="0.2"/>
    <row xmlns:x14ac="http://schemas.microsoft.com/office/spreadsheetml/2009/9/ac" r="232" s="32" customFormat="true" x14ac:dyDescent="0.2"/>
    <row xmlns:x14ac="http://schemas.microsoft.com/office/spreadsheetml/2009/9/ac" r="233" s="32" customFormat="true" x14ac:dyDescent="0.2"/>
    <row xmlns:x14ac="http://schemas.microsoft.com/office/spreadsheetml/2009/9/ac" r="234" s="32" customFormat="true" x14ac:dyDescent="0.2"/>
    <row xmlns:x14ac="http://schemas.microsoft.com/office/spreadsheetml/2009/9/ac" r="235" s="32" customFormat="true" x14ac:dyDescent="0.2"/>
    <row xmlns:x14ac="http://schemas.microsoft.com/office/spreadsheetml/2009/9/ac" r="236" s="32" customFormat="true" x14ac:dyDescent="0.2"/>
    <row xmlns:x14ac="http://schemas.microsoft.com/office/spreadsheetml/2009/9/ac" r="237" s="32" customFormat="true" x14ac:dyDescent="0.2"/>
    <row xmlns:x14ac="http://schemas.microsoft.com/office/spreadsheetml/2009/9/ac" r="238" s="32" customFormat="true" x14ac:dyDescent="0.2"/>
    <row xmlns:x14ac="http://schemas.microsoft.com/office/spreadsheetml/2009/9/ac" r="239" s="32" customFormat="true" x14ac:dyDescent="0.2"/>
    <row xmlns:x14ac="http://schemas.microsoft.com/office/spreadsheetml/2009/9/ac" r="240" s="32" customFormat="true" x14ac:dyDescent="0.2"/>
    <row xmlns:x14ac="http://schemas.microsoft.com/office/spreadsheetml/2009/9/ac" r="241" s="32" customFormat="true" x14ac:dyDescent="0.2"/>
    <row xmlns:x14ac="http://schemas.microsoft.com/office/spreadsheetml/2009/9/ac" r="242" s="32" customFormat="true" x14ac:dyDescent="0.2"/>
    <row xmlns:x14ac="http://schemas.microsoft.com/office/spreadsheetml/2009/9/ac" r="243" s="32" customFormat="true" x14ac:dyDescent="0.2"/>
    <row xmlns:x14ac="http://schemas.microsoft.com/office/spreadsheetml/2009/9/ac" r="244" s="32" customFormat="true" x14ac:dyDescent="0.2"/>
    <row xmlns:x14ac="http://schemas.microsoft.com/office/spreadsheetml/2009/9/ac" r="245" s="32" customFormat="true" x14ac:dyDescent="0.2"/>
    <row xmlns:x14ac="http://schemas.microsoft.com/office/spreadsheetml/2009/9/ac" r="246" s="32" customFormat="true" x14ac:dyDescent="0.2"/>
    <row xmlns:x14ac="http://schemas.microsoft.com/office/spreadsheetml/2009/9/ac" r="247" s="32" customFormat="true" x14ac:dyDescent="0.2"/>
    <row xmlns:x14ac="http://schemas.microsoft.com/office/spreadsheetml/2009/9/ac" r="248" s="32" customFormat="true" x14ac:dyDescent="0.2"/>
    <row xmlns:x14ac="http://schemas.microsoft.com/office/spreadsheetml/2009/9/ac" r="249" s="32" customFormat="true" x14ac:dyDescent="0.2"/>
    <row xmlns:x14ac="http://schemas.microsoft.com/office/spreadsheetml/2009/9/ac" r="250" s="32" customFormat="true" x14ac:dyDescent="0.2"/>
    <row xmlns:x14ac="http://schemas.microsoft.com/office/spreadsheetml/2009/9/ac" r="251" s="32" customFormat="true" x14ac:dyDescent="0.2"/>
    <row xmlns:x14ac="http://schemas.microsoft.com/office/spreadsheetml/2009/9/ac" r="252" s="32" customFormat="true" x14ac:dyDescent="0.2"/>
    <row xmlns:x14ac="http://schemas.microsoft.com/office/spreadsheetml/2009/9/ac" r="253" s="32" customFormat="true" x14ac:dyDescent="0.2"/>
    <row xmlns:x14ac="http://schemas.microsoft.com/office/spreadsheetml/2009/9/ac" r="254" s="32" customFormat="true" x14ac:dyDescent="0.2"/>
    <row xmlns:x14ac="http://schemas.microsoft.com/office/spreadsheetml/2009/9/ac" r="255" s="32" customFormat="true" x14ac:dyDescent="0.2"/>
    <row xmlns:x14ac="http://schemas.microsoft.com/office/spreadsheetml/2009/9/ac" r="256" s="32" customFormat="true" x14ac:dyDescent="0.2"/>
    <row xmlns:x14ac="http://schemas.microsoft.com/office/spreadsheetml/2009/9/ac" r="257" s="32" customFormat="true" x14ac:dyDescent="0.2"/>
    <row xmlns:x14ac="http://schemas.microsoft.com/office/spreadsheetml/2009/9/ac" r="258" s="32" customFormat="true" x14ac:dyDescent="0.2"/>
    <row xmlns:x14ac="http://schemas.microsoft.com/office/spreadsheetml/2009/9/ac" r="259" s="32" customFormat="true" x14ac:dyDescent="0.2"/>
    <row xmlns:x14ac="http://schemas.microsoft.com/office/spreadsheetml/2009/9/ac" r="260" s="32" customFormat="true" x14ac:dyDescent="0.2"/>
    <row xmlns:x14ac="http://schemas.microsoft.com/office/spreadsheetml/2009/9/ac" r="261" s="32" customFormat="true" x14ac:dyDescent="0.2"/>
    <row xmlns:x14ac="http://schemas.microsoft.com/office/spreadsheetml/2009/9/ac" r="262" s="32" customFormat="true" x14ac:dyDescent="0.2"/>
    <row xmlns:x14ac="http://schemas.microsoft.com/office/spreadsheetml/2009/9/ac" r="263" s="32" customFormat="true" x14ac:dyDescent="0.2"/>
    <row xmlns:x14ac="http://schemas.microsoft.com/office/spreadsheetml/2009/9/ac" r="264" s="32" customFormat="true" x14ac:dyDescent="0.2"/>
    <row xmlns:x14ac="http://schemas.microsoft.com/office/spreadsheetml/2009/9/ac" r="265" s="32" customFormat="true" x14ac:dyDescent="0.2"/>
    <row xmlns:x14ac="http://schemas.microsoft.com/office/spreadsheetml/2009/9/ac" r="266" s="32" customFormat="true" x14ac:dyDescent="0.2"/>
    <row xmlns:x14ac="http://schemas.microsoft.com/office/spreadsheetml/2009/9/ac" r="267" s="32" customFormat="true" x14ac:dyDescent="0.2"/>
    <row xmlns:x14ac="http://schemas.microsoft.com/office/spreadsheetml/2009/9/ac" r="268" s="32" customFormat="true" x14ac:dyDescent="0.2"/>
    <row xmlns:x14ac="http://schemas.microsoft.com/office/spreadsheetml/2009/9/ac" r="269" s="32" customFormat="true" x14ac:dyDescent="0.2"/>
    <row xmlns:x14ac="http://schemas.microsoft.com/office/spreadsheetml/2009/9/ac" r="270" s="32" customFormat="true" x14ac:dyDescent="0.2"/>
    <row xmlns:x14ac="http://schemas.microsoft.com/office/spreadsheetml/2009/9/ac" r="271" s="32" customFormat="true" x14ac:dyDescent="0.2"/>
    <row xmlns:x14ac="http://schemas.microsoft.com/office/spreadsheetml/2009/9/ac" r="272" s="32" customFormat="true" x14ac:dyDescent="0.2"/>
    <row xmlns:x14ac="http://schemas.microsoft.com/office/spreadsheetml/2009/9/ac" r="273" s="32" customFormat="true" x14ac:dyDescent="0.2"/>
    <row xmlns:x14ac="http://schemas.microsoft.com/office/spreadsheetml/2009/9/ac" r="274" s="32" customFormat="true" x14ac:dyDescent="0.2"/>
    <row xmlns:x14ac="http://schemas.microsoft.com/office/spreadsheetml/2009/9/ac" r="275" s="32" customFormat="true" x14ac:dyDescent="0.2"/>
    <row xmlns:x14ac="http://schemas.microsoft.com/office/spreadsheetml/2009/9/ac" r="276" s="32" customFormat="true" x14ac:dyDescent="0.2"/>
    <row xmlns:x14ac="http://schemas.microsoft.com/office/spreadsheetml/2009/9/ac" r="277" s="32" customFormat="true" x14ac:dyDescent="0.2"/>
    <row xmlns:x14ac="http://schemas.microsoft.com/office/spreadsheetml/2009/9/ac" r="278" s="32" customFormat="true" x14ac:dyDescent="0.2"/>
    <row xmlns:x14ac="http://schemas.microsoft.com/office/spreadsheetml/2009/9/ac" r="279" s="32" customFormat="true" x14ac:dyDescent="0.2"/>
    <row xmlns:x14ac="http://schemas.microsoft.com/office/spreadsheetml/2009/9/ac" r="280" s="32" customFormat="true" x14ac:dyDescent="0.2"/>
    <row xmlns:x14ac="http://schemas.microsoft.com/office/spreadsheetml/2009/9/ac" r="281" s="32" customFormat="true" x14ac:dyDescent="0.2"/>
    <row xmlns:x14ac="http://schemas.microsoft.com/office/spreadsheetml/2009/9/ac" r="282" s="32" customFormat="true" x14ac:dyDescent="0.2"/>
    <row xmlns:x14ac="http://schemas.microsoft.com/office/spreadsheetml/2009/9/ac" r="283" s="32" customFormat="true" x14ac:dyDescent="0.2"/>
    <row xmlns:x14ac="http://schemas.microsoft.com/office/spreadsheetml/2009/9/ac" r="284" s="32" customFormat="true" x14ac:dyDescent="0.2"/>
    <row xmlns:x14ac="http://schemas.microsoft.com/office/spreadsheetml/2009/9/ac" r="285" s="32" customFormat="true" x14ac:dyDescent="0.2"/>
    <row xmlns:x14ac="http://schemas.microsoft.com/office/spreadsheetml/2009/9/ac" r="286" s="32" customFormat="true" x14ac:dyDescent="0.2"/>
    <row xmlns:x14ac="http://schemas.microsoft.com/office/spreadsheetml/2009/9/ac" r="287" s="32" customFormat="true" x14ac:dyDescent="0.2"/>
    <row xmlns:x14ac="http://schemas.microsoft.com/office/spreadsheetml/2009/9/ac" r="288" s="32" customFormat="true" x14ac:dyDescent="0.2"/>
    <row xmlns:x14ac="http://schemas.microsoft.com/office/spreadsheetml/2009/9/ac" r="289" s="32" customFormat="true" x14ac:dyDescent="0.2"/>
    <row xmlns:x14ac="http://schemas.microsoft.com/office/spreadsheetml/2009/9/ac" r="290" s="32" customFormat="true" x14ac:dyDescent="0.2"/>
    <row xmlns:x14ac="http://schemas.microsoft.com/office/spreadsheetml/2009/9/ac" r="291" s="32" customFormat="true" x14ac:dyDescent="0.2"/>
    <row xmlns:x14ac="http://schemas.microsoft.com/office/spreadsheetml/2009/9/ac" r="292" s="32" customFormat="true" x14ac:dyDescent="0.2"/>
    <row xmlns:x14ac="http://schemas.microsoft.com/office/spreadsheetml/2009/9/ac" r="293" s="32" customFormat="true" x14ac:dyDescent="0.2"/>
    <row xmlns:x14ac="http://schemas.microsoft.com/office/spreadsheetml/2009/9/ac" r="294" s="32" customFormat="true" x14ac:dyDescent="0.2"/>
    <row xmlns:x14ac="http://schemas.microsoft.com/office/spreadsheetml/2009/9/ac" r="295" s="32" customFormat="true" x14ac:dyDescent="0.2"/>
    <row xmlns:x14ac="http://schemas.microsoft.com/office/spreadsheetml/2009/9/ac" r="296" s="32" customFormat="true" x14ac:dyDescent="0.2"/>
    <row xmlns:x14ac="http://schemas.microsoft.com/office/spreadsheetml/2009/9/ac" r="297" s="32" customFormat="true" x14ac:dyDescent="0.2"/>
    <row xmlns:x14ac="http://schemas.microsoft.com/office/spreadsheetml/2009/9/ac" r="298" s="32" customFormat="true" x14ac:dyDescent="0.2"/>
    <row xmlns:x14ac="http://schemas.microsoft.com/office/spreadsheetml/2009/9/ac" r="299" s="32" customFormat="true" x14ac:dyDescent="0.2"/>
    <row xmlns:x14ac="http://schemas.microsoft.com/office/spreadsheetml/2009/9/ac" r="300" s="32" customFormat="true" x14ac:dyDescent="0.2"/>
    <row xmlns:x14ac="http://schemas.microsoft.com/office/spreadsheetml/2009/9/ac" r="301" s="32" customFormat="true" x14ac:dyDescent="0.2"/>
    <row xmlns:x14ac="http://schemas.microsoft.com/office/spreadsheetml/2009/9/ac" r="302" s="32" customFormat="true" x14ac:dyDescent="0.2"/>
    <row xmlns:x14ac="http://schemas.microsoft.com/office/spreadsheetml/2009/9/ac" r="303" s="32" customFormat="true" x14ac:dyDescent="0.2"/>
    <row xmlns:x14ac="http://schemas.microsoft.com/office/spreadsheetml/2009/9/ac" r="304" s="32" customFormat="true" x14ac:dyDescent="0.2"/>
    <row xmlns:x14ac="http://schemas.microsoft.com/office/spreadsheetml/2009/9/ac" r="305" s="32" customFormat="true" x14ac:dyDescent="0.2"/>
    <row xmlns:x14ac="http://schemas.microsoft.com/office/spreadsheetml/2009/9/ac" r="306" s="32" customFormat="true" x14ac:dyDescent="0.2"/>
    <row xmlns:x14ac="http://schemas.microsoft.com/office/spreadsheetml/2009/9/ac" r="307" s="32" customFormat="true" x14ac:dyDescent="0.2"/>
    <row xmlns:x14ac="http://schemas.microsoft.com/office/spreadsheetml/2009/9/ac" r="308" s="32" customFormat="true" x14ac:dyDescent="0.2"/>
    <row xmlns:x14ac="http://schemas.microsoft.com/office/spreadsheetml/2009/9/ac" r="309" s="32" customFormat="true" x14ac:dyDescent="0.2"/>
    <row xmlns:x14ac="http://schemas.microsoft.com/office/spreadsheetml/2009/9/ac" r="310" s="32" customFormat="true" x14ac:dyDescent="0.2"/>
    <row xmlns:x14ac="http://schemas.microsoft.com/office/spreadsheetml/2009/9/ac" r="311" s="32" customFormat="true" x14ac:dyDescent="0.2"/>
    <row xmlns:x14ac="http://schemas.microsoft.com/office/spreadsheetml/2009/9/ac" r="312" s="32" customFormat="true" x14ac:dyDescent="0.2"/>
    <row xmlns:x14ac="http://schemas.microsoft.com/office/spreadsheetml/2009/9/ac" r="313" s="32" customFormat="true" x14ac:dyDescent="0.2"/>
    <row xmlns:x14ac="http://schemas.microsoft.com/office/spreadsheetml/2009/9/ac" r="314" s="32" customFormat="true" x14ac:dyDescent="0.2"/>
    <row xmlns:x14ac="http://schemas.microsoft.com/office/spreadsheetml/2009/9/ac" r="315" s="32" customFormat="true" x14ac:dyDescent="0.2"/>
    <row xmlns:x14ac="http://schemas.microsoft.com/office/spreadsheetml/2009/9/ac" r="316" s="32" customFormat="true" x14ac:dyDescent="0.2"/>
    <row xmlns:x14ac="http://schemas.microsoft.com/office/spreadsheetml/2009/9/ac" r="317" s="32" customFormat="true" x14ac:dyDescent="0.2"/>
    <row xmlns:x14ac="http://schemas.microsoft.com/office/spreadsheetml/2009/9/ac" r="318" s="32" customFormat="true" x14ac:dyDescent="0.2"/>
    <row xmlns:x14ac="http://schemas.microsoft.com/office/spreadsheetml/2009/9/ac" r="319" s="32" customFormat="true" x14ac:dyDescent="0.2"/>
    <row xmlns:x14ac="http://schemas.microsoft.com/office/spreadsheetml/2009/9/ac" r="320" s="32" customFormat="true" x14ac:dyDescent="0.2"/>
    <row xmlns:x14ac="http://schemas.microsoft.com/office/spreadsheetml/2009/9/ac" r="321" s="32" customFormat="true" x14ac:dyDescent="0.2"/>
    <row xmlns:x14ac="http://schemas.microsoft.com/office/spreadsheetml/2009/9/ac" r="322" s="32" customFormat="true" x14ac:dyDescent="0.2"/>
    <row xmlns:x14ac="http://schemas.microsoft.com/office/spreadsheetml/2009/9/ac" r="323" s="32" customFormat="true" x14ac:dyDescent="0.2"/>
    <row xmlns:x14ac="http://schemas.microsoft.com/office/spreadsheetml/2009/9/ac" r="324" s="32" customFormat="true" x14ac:dyDescent="0.2"/>
    <row xmlns:x14ac="http://schemas.microsoft.com/office/spreadsheetml/2009/9/ac" r="325" s="32" customFormat="true" x14ac:dyDescent="0.2"/>
    <row xmlns:x14ac="http://schemas.microsoft.com/office/spreadsheetml/2009/9/ac" r="326" s="32" customFormat="true" x14ac:dyDescent="0.2"/>
    <row xmlns:x14ac="http://schemas.microsoft.com/office/spreadsheetml/2009/9/ac" r="327" s="32" customFormat="true" x14ac:dyDescent="0.2"/>
    <row xmlns:x14ac="http://schemas.microsoft.com/office/spreadsheetml/2009/9/ac" r="328" s="32" customFormat="true" x14ac:dyDescent="0.2"/>
    <row xmlns:x14ac="http://schemas.microsoft.com/office/spreadsheetml/2009/9/ac" r="329" s="32" customFormat="true" x14ac:dyDescent="0.2"/>
    <row xmlns:x14ac="http://schemas.microsoft.com/office/spreadsheetml/2009/9/ac" r="330" s="32" customFormat="true" x14ac:dyDescent="0.2"/>
    <row xmlns:x14ac="http://schemas.microsoft.com/office/spreadsheetml/2009/9/ac" r="331" s="32" customFormat="true" x14ac:dyDescent="0.2"/>
    <row xmlns:x14ac="http://schemas.microsoft.com/office/spreadsheetml/2009/9/ac" r="332" s="32" customFormat="true" x14ac:dyDescent="0.2"/>
    <row xmlns:x14ac="http://schemas.microsoft.com/office/spreadsheetml/2009/9/ac" r="333" s="32" customFormat="true" x14ac:dyDescent="0.2"/>
    <row xmlns:x14ac="http://schemas.microsoft.com/office/spreadsheetml/2009/9/ac" r="334" s="32" customFormat="true" x14ac:dyDescent="0.2"/>
    <row xmlns:x14ac="http://schemas.microsoft.com/office/spreadsheetml/2009/9/ac" r="335" s="32" customFormat="true" x14ac:dyDescent="0.2"/>
    <row xmlns:x14ac="http://schemas.microsoft.com/office/spreadsheetml/2009/9/ac" r="336" s="32" customFormat="true" x14ac:dyDescent="0.2"/>
    <row xmlns:x14ac="http://schemas.microsoft.com/office/spreadsheetml/2009/9/ac" r="337" s="32" customFormat="true" x14ac:dyDescent="0.2"/>
    <row xmlns:x14ac="http://schemas.microsoft.com/office/spreadsheetml/2009/9/ac" r="338" s="32" customFormat="true" x14ac:dyDescent="0.2"/>
    <row xmlns:x14ac="http://schemas.microsoft.com/office/spreadsheetml/2009/9/ac" r="339" s="32" customFormat="true" x14ac:dyDescent="0.2"/>
    <row xmlns:x14ac="http://schemas.microsoft.com/office/spreadsheetml/2009/9/ac" r="340" s="32" customFormat="true" x14ac:dyDescent="0.2"/>
    <row xmlns:x14ac="http://schemas.microsoft.com/office/spreadsheetml/2009/9/ac" r="341" s="32" customFormat="true" x14ac:dyDescent="0.2"/>
    <row xmlns:x14ac="http://schemas.microsoft.com/office/spreadsheetml/2009/9/ac" r="342" s="32" customFormat="true" x14ac:dyDescent="0.2"/>
    <row xmlns:x14ac="http://schemas.microsoft.com/office/spreadsheetml/2009/9/ac" r="343" s="32" customFormat="true" x14ac:dyDescent="0.2"/>
    <row xmlns:x14ac="http://schemas.microsoft.com/office/spreadsheetml/2009/9/ac" r="344" s="32" customFormat="true" x14ac:dyDescent="0.2"/>
    <row xmlns:x14ac="http://schemas.microsoft.com/office/spreadsheetml/2009/9/ac" r="345" s="32" customFormat="true" x14ac:dyDescent="0.2"/>
    <row xmlns:x14ac="http://schemas.microsoft.com/office/spreadsheetml/2009/9/ac" r="346" s="32" customFormat="true" x14ac:dyDescent="0.2"/>
    <row xmlns:x14ac="http://schemas.microsoft.com/office/spreadsheetml/2009/9/ac" r="347" s="32" customFormat="true" x14ac:dyDescent="0.2"/>
    <row xmlns:x14ac="http://schemas.microsoft.com/office/spreadsheetml/2009/9/ac" r="348" s="32" customFormat="true" x14ac:dyDescent="0.2"/>
    <row xmlns:x14ac="http://schemas.microsoft.com/office/spreadsheetml/2009/9/ac" r="349" s="32" customFormat="true" x14ac:dyDescent="0.2"/>
    <row xmlns:x14ac="http://schemas.microsoft.com/office/spreadsheetml/2009/9/ac" r="350" s="32" customFormat="true" x14ac:dyDescent="0.2"/>
    <row xmlns:x14ac="http://schemas.microsoft.com/office/spreadsheetml/2009/9/ac" r="351" s="32" customFormat="true" x14ac:dyDescent="0.2"/>
    <row xmlns:x14ac="http://schemas.microsoft.com/office/spreadsheetml/2009/9/ac" r="352" s="32" customFormat="true" x14ac:dyDescent="0.2"/>
    <row xmlns:x14ac="http://schemas.microsoft.com/office/spreadsheetml/2009/9/ac" r="353" s="32" customFormat="true" x14ac:dyDescent="0.2"/>
    <row xmlns:x14ac="http://schemas.microsoft.com/office/spreadsheetml/2009/9/ac" r="354" s="32" customFormat="true" x14ac:dyDescent="0.2"/>
    <row xmlns:x14ac="http://schemas.microsoft.com/office/spreadsheetml/2009/9/ac" r="355" s="32" customFormat="true" x14ac:dyDescent="0.2"/>
    <row xmlns:x14ac="http://schemas.microsoft.com/office/spreadsheetml/2009/9/ac" r="356" s="32" customFormat="true" x14ac:dyDescent="0.2"/>
    <row xmlns:x14ac="http://schemas.microsoft.com/office/spreadsheetml/2009/9/ac" r="357" s="32" customFormat="true" x14ac:dyDescent="0.2"/>
    <row xmlns:x14ac="http://schemas.microsoft.com/office/spreadsheetml/2009/9/ac" r="358" s="32" customFormat="true" x14ac:dyDescent="0.2"/>
    <row xmlns:x14ac="http://schemas.microsoft.com/office/spreadsheetml/2009/9/ac" r="359" s="32" customFormat="true" x14ac:dyDescent="0.2"/>
    <row xmlns:x14ac="http://schemas.microsoft.com/office/spreadsheetml/2009/9/ac" r="360" s="32" customFormat="true" x14ac:dyDescent="0.2"/>
    <row xmlns:x14ac="http://schemas.microsoft.com/office/spreadsheetml/2009/9/ac" r="361" s="32" customFormat="true" x14ac:dyDescent="0.2"/>
    <row xmlns:x14ac="http://schemas.microsoft.com/office/spreadsheetml/2009/9/ac" r="362" s="32" customFormat="true" x14ac:dyDescent="0.2"/>
    <row xmlns:x14ac="http://schemas.microsoft.com/office/spreadsheetml/2009/9/ac" r="363" s="32" customFormat="true" x14ac:dyDescent="0.2"/>
    <row xmlns:x14ac="http://schemas.microsoft.com/office/spreadsheetml/2009/9/ac" r="364" s="32" customFormat="true" x14ac:dyDescent="0.2"/>
    <row xmlns:x14ac="http://schemas.microsoft.com/office/spreadsheetml/2009/9/ac" r="365" s="32" customFormat="true" x14ac:dyDescent="0.2"/>
    <row xmlns:x14ac="http://schemas.microsoft.com/office/spreadsheetml/2009/9/ac" r="366" s="32" customFormat="true" x14ac:dyDescent="0.2"/>
    <row xmlns:x14ac="http://schemas.microsoft.com/office/spreadsheetml/2009/9/ac" r="367" s="32" customFormat="true" x14ac:dyDescent="0.2"/>
    <row xmlns:x14ac="http://schemas.microsoft.com/office/spreadsheetml/2009/9/ac" r="368" s="32" customFormat="true" x14ac:dyDescent="0.2"/>
    <row xmlns:x14ac="http://schemas.microsoft.com/office/spreadsheetml/2009/9/ac" r="369" s="32" customFormat="true" x14ac:dyDescent="0.2"/>
    <row xmlns:x14ac="http://schemas.microsoft.com/office/spreadsheetml/2009/9/ac" r="370" s="32" customFormat="true" x14ac:dyDescent="0.2"/>
    <row xmlns:x14ac="http://schemas.microsoft.com/office/spreadsheetml/2009/9/ac" r="371" s="32" customFormat="true" x14ac:dyDescent="0.2"/>
    <row xmlns:x14ac="http://schemas.microsoft.com/office/spreadsheetml/2009/9/ac" r="372" s="32" customFormat="true" x14ac:dyDescent="0.2"/>
    <row xmlns:x14ac="http://schemas.microsoft.com/office/spreadsheetml/2009/9/ac" r="373" s="32" customFormat="true" x14ac:dyDescent="0.2"/>
    <row xmlns:x14ac="http://schemas.microsoft.com/office/spreadsheetml/2009/9/ac" r="374" s="32" customFormat="true" x14ac:dyDescent="0.2"/>
    <row xmlns:x14ac="http://schemas.microsoft.com/office/spreadsheetml/2009/9/ac" r="375" s="32" customFormat="true" x14ac:dyDescent="0.2"/>
    <row xmlns:x14ac="http://schemas.microsoft.com/office/spreadsheetml/2009/9/ac" r="376" s="32" customFormat="true" x14ac:dyDescent="0.2"/>
    <row xmlns:x14ac="http://schemas.microsoft.com/office/spreadsheetml/2009/9/ac" r="377" s="32" customFormat="true" x14ac:dyDescent="0.2"/>
    <row xmlns:x14ac="http://schemas.microsoft.com/office/spreadsheetml/2009/9/ac" r="378" s="32" customFormat="true" x14ac:dyDescent="0.2"/>
    <row xmlns:x14ac="http://schemas.microsoft.com/office/spreadsheetml/2009/9/ac" r="379" s="32" customFormat="true" x14ac:dyDescent="0.2"/>
    <row xmlns:x14ac="http://schemas.microsoft.com/office/spreadsheetml/2009/9/ac" r="380" s="32" customFormat="true" x14ac:dyDescent="0.2"/>
    <row xmlns:x14ac="http://schemas.microsoft.com/office/spreadsheetml/2009/9/ac" r="381" s="32" customFormat="true" x14ac:dyDescent="0.2"/>
    <row xmlns:x14ac="http://schemas.microsoft.com/office/spreadsheetml/2009/9/ac" r="382" s="32" customFormat="true" x14ac:dyDescent="0.2"/>
    <row xmlns:x14ac="http://schemas.microsoft.com/office/spreadsheetml/2009/9/ac" r="383" s="32" customFormat="true" x14ac:dyDescent="0.2"/>
    <row xmlns:x14ac="http://schemas.microsoft.com/office/spreadsheetml/2009/9/ac" r="384" s="32" customFormat="true" x14ac:dyDescent="0.2"/>
    <row xmlns:x14ac="http://schemas.microsoft.com/office/spreadsheetml/2009/9/ac" r="385" s="32" customFormat="true" x14ac:dyDescent="0.2"/>
    <row xmlns:x14ac="http://schemas.microsoft.com/office/spreadsheetml/2009/9/ac" r="386" s="32" customFormat="true" x14ac:dyDescent="0.2"/>
    <row xmlns:x14ac="http://schemas.microsoft.com/office/spreadsheetml/2009/9/ac" r="387" s="32" customFormat="true" x14ac:dyDescent="0.2"/>
    <row xmlns:x14ac="http://schemas.microsoft.com/office/spreadsheetml/2009/9/ac" r="388" s="32" customFormat="true" x14ac:dyDescent="0.2"/>
    <row xmlns:x14ac="http://schemas.microsoft.com/office/spreadsheetml/2009/9/ac" r="389" s="32" customFormat="true" x14ac:dyDescent="0.2"/>
    <row xmlns:x14ac="http://schemas.microsoft.com/office/spreadsheetml/2009/9/ac" r="390" s="32" customFormat="true" x14ac:dyDescent="0.2"/>
    <row xmlns:x14ac="http://schemas.microsoft.com/office/spreadsheetml/2009/9/ac" r="391" s="32" customFormat="true" x14ac:dyDescent="0.2"/>
    <row xmlns:x14ac="http://schemas.microsoft.com/office/spreadsheetml/2009/9/ac" r="392" s="32" customFormat="true" x14ac:dyDescent="0.2"/>
    <row xmlns:x14ac="http://schemas.microsoft.com/office/spreadsheetml/2009/9/ac" r="393" s="32" customFormat="true" x14ac:dyDescent="0.2"/>
    <row xmlns:x14ac="http://schemas.microsoft.com/office/spreadsheetml/2009/9/ac" r="394" s="32" customFormat="true" x14ac:dyDescent="0.2"/>
    <row xmlns:x14ac="http://schemas.microsoft.com/office/spreadsheetml/2009/9/ac" r="395" s="32" customFormat="true" x14ac:dyDescent="0.2"/>
    <row xmlns:x14ac="http://schemas.microsoft.com/office/spreadsheetml/2009/9/ac" r="396" s="32" customFormat="true" x14ac:dyDescent="0.2"/>
    <row xmlns:x14ac="http://schemas.microsoft.com/office/spreadsheetml/2009/9/ac" r="397" s="32" customFormat="true" x14ac:dyDescent="0.2"/>
    <row xmlns:x14ac="http://schemas.microsoft.com/office/spreadsheetml/2009/9/ac" r="398" s="32" customFormat="true" x14ac:dyDescent="0.2"/>
    <row xmlns:x14ac="http://schemas.microsoft.com/office/spreadsheetml/2009/9/ac" r="399" s="32" customFormat="true" x14ac:dyDescent="0.2"/>
    <row xmlns:x14ac="http://schemas.microsoft.com/office/spreadsheetml/2009/9/ac" r="400" s="32" customFormat="true" x14ac:dyDescent="0.2"/>
    <row xmlns:x14ac="http://schemas.microsoft.com/office/spreadsheetml/2009/9/ac" r="401" s="32" customFormat="true" x14ac:dyDescent="0.2"/>
    <row xmlns:x14ac="http://schemas.microsoft.com/office/spreadsheetml/2009/9/ac" r="402" s="32" customFormat="true" x14ac:dyDescent="0.2"/>
    <row xmlns:x14ac="http://schemas.microsoft.com/office/spreadsheetml/2009/9/ac" r="403" s="32" customFormat="true" x14ac:dyDescent="0.2"/>
    <row xmlns:x14ac="http://schemas.microsoft.com/office/spreadsheetml/2009/9/ac" r="404" s="32" customFormat="true" x14ac:dyDescent="0.2"/>
    <row xmlns:x14ac="http://schemas.microsoft.com/office/spreadsheetml/2009/9/ac" r="405" s="32" customFormat="true" x14ac:dyDescent="0.2"/>
    <row xmlns:x14ac="http://schemas.microsoft.com/office/spreadsheetml/2009/9/ac" r="406" s="32" customFormat="true" x14ac:dyDescent="0.2"/>
    <row xmlns:x14ac="http://schemas.microsoft.com/office/spreadsheetml/2009/9/ac" r="407" s="32" customFormat="true" x14ac:dyDescent="0.2"/>
    <row xmlns:x14ac="http://schemas.microsoft.com/office/spreadsheetml/2009/9/ac" r="408" s="32" customFormat="true" x14ac:dyDescent="0.2"/>
    <row xmlns:x14ac="http://schemas.microsoft.com/office/spreadsheetml/2009/9/ac" r="409" s="32" customFormat="true" x14ac:dyDescent="0.2"/>
    <row xmlns:x14ac="http://schemas.microsoft.com/office/spreadsheetml/2009/9/ac" r="410" s="32" customFormat="true" x14ac:dyDescent="0.2"/>
    <row xmlns:x14ac="http://schemas.microsoft.com/office/spreadsheetml/2009/9/ac" r="411" s="32" customFormat="true" x14ac:dyDescent="0.2"/>
    <row xmlns:x14ac="http://schemas.microsoft.com/office/spreadsheetml/2009/9/ac" r="412" s="32" customFormat="true" x14ac:dyDescent="0.2"/>
    <row xmlns:x14ac="http://schemas.microsoft.com/office/spreadsheetml/2009/9/ac" r="413" s="32" customFormat="true" x14ac:dyDescent="0.2"/>
    <row xmlns:x14ac="http://schemas.microsoft.com/office/spreadsheetml/2009/9/ac" r="414" s="32" customFormat="true" x14ac:dyDescent="0.2"/>
    <row xmlns:x14ac="http://schemas.microsoft.com/office/spreadsheetml/2009/9/ac" r="415" s="32" customFormat="true" x14ac:dyDescent="0.2"/>
    <row xmlns:x14ac="http://schemas.microsoft.com/office/spreadsheetml/2009/9/ac" r="416" s="32" customFormat="true" x14ac:dyDescent="0.2"/>
    <row xmlns:x14ac="http://schemas.microsoft.com/office/spreadsheetml/2009/9/ac" r="417" s="32" customFormat="true" x14ac:dyDescent="0.2"/>
    <row xmlns:x14ac="http://schemas.microsoft.com/office/spreadsheetml/2009/9/ac" r="418" s="32" customFormat="true" x14ac:dyDescent="0.2"/>
    <row xmlns:x14ac="http://schemas.microsoft.com/office/spreadsheetml/2009/9/ac" r="419" s="32" customFormat="true" x14ac:dyDescent="0.2"/>
    <row xmlns:x14ac="http://schemas.microsoft.com/office/spreadsheetml/2009/9/ac" r="420" s="32" customFormat="true" x14ac:dyDescent="0.2"/>
    <row xmlns:x14ac="http://schemas.microsoft.com/office/spreadsheetml/2009/9/ac" r="421" s="32" customFormat="true" x14ac:dyDescent="0.2"/>
    <row xmlns:x14ac="http://schemas.microsoft.com/office/spreadsheetml/2009/9/ac" r="422" s="32" customFormat="true" x14ac:dyDescent="0.2"/>
    <row xmlns:x14ac="http://schemas.microsoft.com/office/spreadsheetml/2009/9/ac" r="423" s="32" customFormat="true" x14ac:dyDescent="0.2"/>
    <row xmlns:x14ac="http://schemas.microsoft.com/office/spreadsheetml/2009/9/ac" r="424" s="32" customFormat="true" x14ac:dyDescent="0.2"/>
    <row xmlns:x14ac="http://schemas.microsoft.com/office/spreadsheetml/2009/9/ac" r="425" s="32" customFormat="true" x14ac:dyDescent="0.2"/>
    <row xmlns:x14ac="http://schemas.microsoft.com/office/spreadsheetml/2009/9/ac" r="426" s="32" customFormat="true" x14ac:dyDescent="0.2"/>
    <row xmlns:x14ac="http://schemas.microsoft.com/office/spreadsheetml/2009/9/ac" r="427" s="32" customFormat="true" x14ac:dyDescent="0.2"/>
    <row xmlns:x14ac="http://schemas.microsoft.com/office/spreadsheetml/2009/9/ac" r="428" s="32" customFormat="true" x14ac:dyDescent="0.2"/>
    <row xmlns:x14ac="http://schemas.microsoft.com/office/spreadsheetml/2009/9/ac" r="429" s="32" customFormat="true" x14ac:dyDescent="0.2"/>
    <row xmlns:x14ac="http://schemas.microsoft.com/office/spreadsheetml/2009/9/ac" r="430" s="32" customFormat="true" x14ac:dyDescent="0.2"/>
    <row xmlns:x14ac="http://schemas.microsoft.com/office/spreadsheetml/2009/9/ac" r="431" s="32" customFormat="true" x14ac:dyDescent="0.2"/>
    <row xmlns:x14ac="http://schemas.microsoft.com/office/spreadsheetml/2009/9/ac" r="432" s="32" customFormat="true" x14ac:dyDescent="0.2"/>
    <row xmlns:x14ac="http://schemas.microsoft.com/office/spreadsheetml/2009/9/ac" r="433" s="32" customFormat="true" x14ac:dyDescent="0.2"/>
    <row xmlns:x14ac="http://schemas.microsoft.com/office/spreadsheetml/2009/9/ac" r="434" s="32" customFormat="true" x14ac:dyDescent="0.2"/>
    <row xmlns:x14ac="http://schemas.microsoft.com/office/spreadsheetml/2009/9/ac" r="435" s="32" customFormat="true" x14ac:dyDescent="0.2"/>
    <row xmlns:x14ac="http://schemas.microsoft.com/office/spreadsheetml/2009/9/ac" r="436" s="32" customFormat="true" x14ac:dyDescent="0.2"/>
    <row xmlns:x14ac="http://schemas.microsoft.com/office/spreadsheetml/2009/9/ac" r="437" s="32" customFormat="true" x14ac:dyDescent="0.2"/>
    <row xmlns:x14ac="http://schemas.microsoft.com/office/spreadsheetml/2009/9/ac" r="438" s="32" customFormat="true" x14ac:dyDescent="0.2"/>
    <row xmlns:x14ac="http://schemas.microsoft.com/office/spreadsheetml/2009/9/ac" r="439" s="32" customFormat="true" x14ac:dyDescent="0.2"/>
    <row xmlns:x14ac="http://schemas.microsoft.com/office/spreadsheetml/2009/9/ac" r="440" s="32" customFormat="true" x14ac:dyDescent="0.2"/>
    <row xmlns:x14ac="http://schemas.microsoft.com/office/spreadsheetml/2009/9/ac" r="441" s="32" customFormat="true" x14ac:dyDescent="0.2"/>
    <row xmlns:x14ac="http://schemas.microsoft.com/office/spreadsheetml/2009/9/ac" r="442" s="32" customFormat="true" x14ac:dyDescent="0.2"/>
    <row xmlns:x14ac="http://schemas.microsoft.com/office/spreadsheetml/2009/9/ac" r="443" s="32" customFormat="true" x14ac:dyDescent="0.2"/>
    <row xmlns:x14ac="http://schemas.microsoft.com/office/spreadsheetml/2009/9/ac" r="444" s="32" customFormat="true" x14ac:dyDescent="0.2"/>
    <row xmlns:x14ac="http://schemas.microsoft.com/office/spreadsheetml/2009/9/ac" r="445" s="32" customFormat="true" x14ac:dyDescent="0.2"/>
    <row xmlns:x14ac="http://schemas.microsoft.com/office/spreadsheetml/2009/9/ac" r="446" s="32" customFormat="true" x14ac:dyDescent="0.2"/>
    <row xmlns:x14ac="http://schemas.microsoft.com/office/spreadsheetml/2009/9/ac" r="447" s="32" customFormat="true" x14ac:dyDescent="0.2"/>
    <row xmlns:x14ac="http://schemas.microsoft.com/office/spreadsheetml/2009/9/ac" r="448" s="32" customFormat="true" x14ac:dyDescent="0.2"/>
    <row xmlns:x14ac="http://schemas.microsoft.com/office/spreadsheetml/2009/9/ac" r="449" s="32" customFormat="true" x14ac:dyDescent="0.2"/>
    <row xmlns:x14ac="http://schemas.microsoft.com/office/spreadsheetml/2009/9/ac" r="450" s="32" customFormat="true" x14ac:dyDescent="0.2"/>
    <row xmlns:x14ac="http://schemas.microsoft.com/office/spreadsheetml/2009/9/ac" r="451" s="32" customFormat="true" x14ac:dyDescent="0.2"/>
    <row xmlns:x14ac="http://schemas.microsoft.com/office/spreadsheetml/2009/9/ac" r="452" s="32" customFormat="true" x14ac:dyDescent="0.2"/>
    <row xmlns:x14ac="http://schemas.microsoft.com/office/spreadsheetml/2009/9/ac" r="453" s="32" customFormat="true" x14ac:dyDescent="0.2"/>
    <row xmlns:x14ac="http://schemas.microsoft.com/office/spreadsheetml/2009/9/ac" r="454" s="32" customFormat="true" x14ac:dyDescent="0.2"/>
    <row xmlns:x14ac="http://schemas.microsoft.com/office/spreadsheetml/2009/9/ac" r="455" s="32" customFormat="true" x14ac:dyDescent="0.2"/>
    <row xmlns:x14ac="http://schemas.microsoft.com/office/spreadsheetml/2009/9/ac" r="456" s="32" customFormat="true" x14ac:dyDescent="0.2"/>
    <row xmlns:x14ac="http://schemas.microsoft.com/office/spreadsheetml/2009/9/ac" r="457" s="32" customFormat="true" x14ac:dyDescent="0.2"/>
    <row xmlns:x14ac="http://schemas.microsoft.com/office/spreadsheetml/2009/9/ac" r="458" s="32" customFormat="true" x14ac:dyDescent="0.2"/>
    <row xmlns:x14ac="http://schemas.microsoft.com/office/spreadsheetml/2009/9/ac" r="459" s="32" customFormat="true" x14ac:dyDescent="0.2"/>
    <row xmlns:x14ac="http://schemas.microsoft.com/office/spreadsheetml/2009/9/ac" r="460" s="32" customFormat="true" x14ac:dyDescent="0.2"/>
    <row xmlns:x14ac="http://schemas.microsoft.com/office/spreadsheetml/2009/9/ac" r="461" s="32" customFormat="true" x14ac:dyDescent="0.2"/>
    <row xmlns:x14ac="http://schemas.microsoft.com/office/spreadsheetml/2009/9/ac" r="462" s="32" customFormat="true" x14ac:dyDescent="0.2"/>
    <row xmlns:x14ac="http://schemas.microsoft.com/office/spreadsheetml/2009/9/ac" r="463" s="32" customFormat="true" x14ac:dyDescent="0.2"/>
    <row xmlns:x14ac="http://schemas.microsoft.com/office/spreadsheetml/2009/9/ac" r="464" s="32" customFormat="true" x14ac:dyDescent="0.2"/>
    <row xmlns:x14ac="http://schemas.microsoft.com/office/spreadsheetml/2009/9/ac" r="465" s="32" customFormat="true" x14ac:dyDescent="0.2"/>
    <row xmlns:x14ac="http://schemas.microsoft.com/office/spreadsheetml/2009/9/ac" r="466" s="32" customFormat="true" x14ac:dyDescent="0.2"/>
    <row xmlns:x14ac="http://schemas.microsoft.com/office/spreadsheetml/2009/9/ac" r="467" s="32" customFormat="true" x14ac:dyDescent="0.2"/>
    <row xmlns:x14ac="http://schemas.microsoft.com/office/spreadsheetml/2009/9/ac" r="468" s="32" customFormat="true" x14ac:dyDescent="0.2"/>
    <row xmlns:x14ac="http://schemas.microsoft.com/office/spreadsheetml/2009/9/ac" r="469" s="32" customFormat="true" x14ac:dyDescent="0.2"/>
    <row xmlns:x14ac="http://schemas.microsoft.com/office/spreadsheetml/2009/9/ac" r="470" s="32" customFormat="true" x14ac:dyDescent="0.2"/>
    <row xmlns:x14ac="http://schemas.microsoft.com/office/spreadsheetml/2009/9/ac" r="471" s="32" customFormat="true" x14ac:dyDescent="0.2"/>
    <row xmlns:x14ac="http://schemas.microsoft.com/office/spreadsheetml/2009/9/ac" r="472" s="32" customFormat="true" x14ac:dyDescent="0.2"/>
    <row xmlns:x14ac="http://schemas.microsoft.com/office/spreadsheetml/2009/9/ac" r="473" s="32" customFormat="true" x14ac:dyDescent="0.2"/>
    <row xmlns:x14ac="http://schemas.microsoft.com/office/spreadsheetml/2009/9/ac" r="474" s="32" customFormat="true" x14ac:dyDescent="0.2"/>
    <row xmlns:x14ac="http://schemas.microsoft.com/office/spreadsheetml/2009/9/ac" r="475" s="32" customFormat="true" x14ac:dyDescent="0.2"/>
    <row xmlns:x14ac="http://schemas.microsoft.com/office/spreadsheetml/2009/9/ac" r="476" s="32" customFormat="true" x14ac:dyDescent="0.2"/>
    <row xmlns:x14ac="http://schemas.microsoft.com/office/spreadsheetml/2009/9/ac" r="477" s="32" customFormat="true" x14ac:dyDescent="0.2"/>
    <row xmlns:x14ac="http://schemas.microsoft.com/office/spreadsheetml/2009/9/ac" r="478" s="32" customFormat="true" x14ac:dyDescent="0.2"/>
    <row xmlns:x14ac="http://schemas.microsoft.com/office/spreadsheetml/2009/9/ac" r="479" s="32" customFormat="true" x14ac:dyDescent="0.2"/>
    <row xmlns:x14ac="http://schemas.microsoft.com/office/spreadsheetml/2009/9/ac" r="480" s="32" customFormat="true" x14ac:dyDescent="0.2"/>
    <row xmlns:x14ac="http://schemas.microsoft.com/office/spreadsheetml/2009/9/ac" r="481" s="32" customFormat="true" x14ac:dyDescent="0.2"/>
    <row xmlns:x14ac="http://schemas.microsoft.com/office/spreadsheetml/2009/9/ac" r="482" s="32" customFormat="true" x14ac:dyDescent="0.2"/>
    <row xmlns:x14ac="http://schemas.microsoft.com/office/spreadsheetml/2009/9/ac" r="483" s="32" customFormat="true" x14ac:dyDescent="0.2"/>
    <row xmlns:x14ac="http://schemas.microsoft.com/office/spreadsheetml/2009/9/ac" r="484" s="32" customFormat="true" x14ac:dyDescent="0.2"/>
    <row xmlns:x14ac="http://schemas.microsoft.com/office/spreadsheetml/2009/9/ac" r="485" s="32" customFormat="true" x14ac:dyDescent="0.2"/>
    <row xmlns:x14ac="http://schemas.microsoft.com/office/spreadsheetml/2009/9/ac" r="486" s="32" customFormat="true" x14ac:dyDescent="0.2"/>
    <row xmlns:x14ac="http://schemas.microsoft.com/office/spreadsheetml/2009/9/ac" r="487" s="32" customFormat="true" x14ac:dyDescent="0.2"/>
    <row xmlns:x14ac="http://schemas.microsoft.com/office/spreadsheetml/2009/9/ac" r="488" s="32" customFormat="true" x14ac:dyDescent="0.2"/>
    <row xmlns:x14ac="http://schemas.microsoft.com/office/spreadsheetml/2009/9/ac" r="489" s="32" customFormat="true" x14ac:dyDescent="0.2"/>
    <row xmlns:x14ac="http://schemas.microsoft.com/office/spreadsheetml/2009/9/ac" r="490" s="32" customFormat="true" x14ac:dyDescent="0.2"/>
    <row xmlns:x14ac="http://schemas.microsoft.com/office/spreadsheetml/2009/9/ac" r="491" s="32" customFormat="true" x14ac:dyDescent="0.2"/>
    <row xmlns:x14ac="http://schemas.microsoft.com/office/spreadsheetml/2009/9/ac" r="492" s="32" customFormat="true" x14ac:dyDescent="0.2"/>
    <row xmlns:x14ac="http://schemas.microsoft.com/office/spreadsheetml/2009/9/ac" r="493" s="32" customFormat="true" x14ac:dyDescent="0.2"/>
    <row xmlns:x14ac="http://schemas.microsoft.com/office/spreadsheetml/2009/9/ac" r="494" s="32" customFormat="true" x14ac:dyDescent="0.2"/>
    <row xmlns:x14ac="http://schemas.microsoft.com/office/spreadsheetml/2009/9/ac" r="495" s="32" customFormat="true" x14ac:dyDescent="0.2"/>
    <row xmlns:x14ac="http://schemas.microsoft.com/office/spreadsheetml/2009/9/ac" r="496" s="32" customFormat="true" x14ac:dyDescent="0.2"/>
    <row xmlns:x14ac="http://schemas.microsoft.com/office/spreadsheetml/2009/9/ac" r="497" s="32" customFormat="true" x14ac:dyDescent="0.2"/>
    <row xmlns:x14ac="http://schemas.microsoft.com/office/spreadsheetml/2009/9/ac" r="498" s="32" customFormat="true" x14ac:dyDescent="0.2"/>
    <row xmlns:x14ac="http://schemas.microsoft.com/office/spreadsheetml/2009/9/ac" r="499" s="32" customFormat="true" x14ac:dyDescent="0.2"/>
    <row xmlns:x14ac="http://schemas.microsoft.com/office/spreadsheetml/2009/9/ac" r="500" s="32" customFormat="true" x14ac:dyDescent="0.2"/>
    <row xmlns:x14ac="http://schemas.microsoft.com/office/spreadsheetml/2009/9/ac" r="501" s="32" customFormat="true" x14ac:dyDescent="0.2"/>
    <row xmlns:x14ac="http://schemas.microsoft.com/office/spreadsheetml/2009/9/ac" r="502" s="32" customFormat="true" x14ac:dyDescent="0.2"/>
    <row xmlns:x14ac="http://schemas.microsoft.com/office/spreadsheetml/2009/9/ac" r="503" s="32" customFormat="true" x14ac:dyDescent="0.2"/>
    <row xmlns:x14ac="http://schemas.microsoft.com/office/spreadsheetml/2009/9/ac" r="504" s="32" customFormat="true" x14ac:dyDescent="0.2"/>
    <row xmlns:x14ac="http://schemas.microsoft.com/office/spreadsheetml/2009/9/ac" r="505" s="32" customFormat="true" x14ac:dyDescent="0.2"/>
    <row xmlns:x14ac="http://schemas.microsoft.com/office/spreadsheetml/2009/9/ac" r="506" s="32" customFormat="true" x14ac:dyDescent="0.2"/>
    <row xmlns:x14ac="http://schemas.microsoft.com/office/spreadsheetml/2009/9/ac" r="507" s="32" customFormat="true" x14ac:dyDescent="0.2"/>
    <row xmlns:x14ac="http://schemas.microsoft.com/office/spreadsheetml/2009/9/ac" r="508" s="32" customFormat="true" x14ac:dyDescent="0.2"/>
    <row xmlns:x14ac="http://schemas.microsoft.com/office/spreadsheetml/2009/9/ac" r="509" s="32" customFormat="true" x14ac:dyDescent="0.2"/>
    <row xmlns:x14ac="http://schemas.microsoft.com/office/spreadsheetml/2009/9/ac" r="510" s="32" customFormat="true" x14ac:dyDescent="0.2"/>
    <row xmlns:x14ac="http://schemas.microsoft.com/office/spreadsheetml/2009/9/ac" r="511" s="32" customFormat="true" x14ac:dyDescent="0.2"/>
    <row xmlns:x14ac="http://schemas.microsoft.com/office/spreadsheetml/2009/9/ac" r="512" s="32" customFormat="true" x14ac:dyDescent="0.2"/>
    <row xmlns:x14ac="http://schemas.microsoft.com/office/spreadsheetml/2009/9/ac" r="513" s="32" customFormat="true" x14ac:dyDescent="0.2"/>
    <row xmlns:x14ac="http://schemas.microsoft.com/office/spreadsheetml/2009/9/ac" r="514" s="32" customFormat="true" x14ac:dyDescent="0.2"/>
    <row xmlns:x14ac="http://schemas.microsoft.com/office/spreadsheetml/2009/9/ac" r="515" s="32" customFormat="true" x14ac:dyDescent="0.2"/>
    <row xmlns:x14ac="http://schemas.microsoft.com/office/spreadsheetml/2009/9/ac" r="516" s="32" customFormat="true" x14ac:dyDescent="0.2"/>
    <row xmlns:x14ac="http://schemas.microsoft.com/office/spreadsheetml/2009/9/ac" r="517" s="32" customFormat="true" x14ac:dyDescent="0.2"/>
    <row xmlns:x14ac="http://schemas.microsoft.com/office/spreadsheetml/2009/9/ac" r="518" s="32" customFormat="true" x14ac:dyDescent="0.2"/>
    <row xmlns:x14ac="http://schemas.microsoft.com/office/spreadsheetml/2009/9/ac" r="519" s="32" customFormat="true" x14ac:dyDescent="0.2"/>
    <row xmlns:x14ac="http://schemas.microsoft.com/office/spreadsheetml/2009/9/ac" r="520" s="32" customFormat="true" x14ac:dyDescent="0.2"/>
    <row xmlns:x14ac="http://schemas.microsoft.com/office/spreadsheetml/2009/9/ac" r="521" s="32" customFormat="true" x14ac:dyDescent="0.2"/>
    <row xmlns:x14ac="http://schemas.microsoft.com/office/spreadsheetml/2009/9/ac" r="522" s="32" customFormat="true" x14ac:dyDescent="0.2"/>
    <row xmlns:x14ac="http://schemas.microsoft.com/office/spreadsheetml/2009/9/ac" r="523" s="32" customFormat="true" x14ac:dyDescent="0.2"/>
    <row xmlns:x14ac="http://schemas.microsoft.com/office/spreadsheetml/2009/9/ac" r="524" s="32" customFormat="true" x14ac:dyDescent="0.2"/>
    <row xmlns:x14ac="http://schemas.microsoft.com/office/spreadsheetml/2009/9/ac" r="525" s="32" customFormat="true" x14ac:dyDescent="0.2"/>
    <row xmlns:x14ac="http://schemas.microsoft.com/office/spreadsheetml/2009/9/ac" r="526" s="32" customFormat="true" x14ac:dyDescent="0.2"/>
    <row xmlns:x14ac="http://schemas.microsoft.com/office/spreadsheetml/2009/9/ac" r="527" s="32" customFormat="true" x14ac:dyDescent="0.2"/>
    <row xmlns:x14ac="http://schemas.microsoft.com/office/spreadsheetml/2009/9/ac" r="528" s="32" customFormat="true" x14ac:dyDescent="0.2"/>
    <row xmlns:x14ac="http://schemas.microsoft.com/office/spreadsheetml/2009/9/ac" r="529" s="32" customFormat="true" x14ac:dyDescent="0.2"/>
    <row xmlns:x14ac="http://schemas.microsoft.com/office/spreadsheetml/2009/9/ac" r="530" s="32" customFormat="true" x14ac:dyDescent="0.2"/>
    <row xmlns:x14ac="http://schemas.microsoft.com/office/spreadsheetml/2009/9/ac" r="531" s="32" customFormat="true" x14ac:dyDescent="0.2"/>
    <row xmlns:x14ac="http://schemas.microsoft.com/office/spreadsheetml/2009/9/ac" r="532" s="32" customFormat="true" x14ac:dyDescent="0.2"/>
    <row xmlns:x14ac="http://schemas.microsoft.com/office/spreadsheetml/2009/9/ac" r="533" s="32" customFormat="true" x14ac:dyDescent="0.2"/>
    <row xmlns:x14ac="http://schemas.microsoft.com/office/spreadsheetml/2009/9/ac" r="534" s="32" customFormat="true" x14ac:dyDescent="0.2"/>
    <row xmlns:x14ac="http://schemas.microsoft.com/office/spreadsheetml/2009/9/ac" r="535" s="32" customFormat="true" x14ac:dyDescent="0.2"/>
    <row xmlns:x14ac="http://schemas.microsoft.com/office/spreadsheetml/2009/9/ac" r="536" s="32" customFormat="true" x14ac:dyDescent="0.2"/>
    <row xmlns:x14ac="http://schemas.microsoft.com/office/spreadsheetml/2009/9/ac" r="537" s="32" customFormat="true" x14ac:dyDescent="0.2"/>
    <row xmlns:x14ac="http://schemas.microsoft.com/office/spreadsheetml/2009/9/ac" r="538" s="32" customFormat="true" x14ac:dyDescent="0.2"/>
    <row xmlns:x14ac="http://schemas.microsoft.com/office/spreadsheetml/2009/9/ac" r="539" s="32" customFormat="true" x14ac:dyDescent="0.2"/>
    <row xmlns:x14ac="http://schemas.microsoft.com/office/spreadsheetml/2009/9/ac" r="540" s="32" customFormat="true" x14ac:dyDescent="0.2"/>
    <row xmlns:x14ac="http://schemas.microsoft.com/office/spreadsheetml/2009/9/ac" r="541" s="32" customFormat="true" x14ac:dyDescent="0.2"/>
    <row xmlns:x14ac="http://schemas.microsoft.com/office/spreadsheetml/2009/9/ac" r="542" s="32" customFormat="true" x14ac:dyDescent="0.2"/>
    <row xmlns:x14ac="http://schemas.microsoft.com/office/spreadsheetml/2009/9/ac" r="543" s="32" customFormat="true" x14ac:dyDescent="0.2"/>
    <row xmlns:x14ac="http://schemas.microsoft.com/office/spreadsheetml/2009/9/ac" r="544" s="32" customFormat="true" x14ac:dyDescent="0.2"/>
    <row xmlns:x14ac="http://schemas.microsoft.com/office/spreadsheetml/2009/9/ac" r="545" s="32" customFormat="true" x14ac:dyDescent="0.2"/>
    <row xmlns:x14ac="http://schemas.microsoft.com/office/spreadsheetml/2009/9/ac" r="546" s="32" customFormat="true" x14ac:dyDescent="0.2"/>
    <row xmlns:x14ac="http://schemas.microsoft.com/office/spreadsheetml/2009/9/ac" r="547" s="32" customFormat="true" x14ac:dyDescent="0.2"/>
    <row xmlns:x14ac="http://schemas.microsoft.com/office/spreadsheetml/2009/9/ac" r="548" s="32" customFormat="true" x14ac:dyDescent="0.2"/>
    <row xmlns:x14ac="http://schemas.microsoft.com/office/spreadsheetml/2009/9/ac" r="549" s="32" customFormat="true" x14ac:dyDescent="0.2"/>
    <row xmlns:x14ac="http://schemas.microsoft.com/office/spreadsheetml/2009/9/ac" r="550" s="32" customFormat="true" x14ac:dyDescent="0.2"/>
    <row xmlns:x14ac="http://schemas.microsoft.com/office/spreadsheetml/2009/9/ac" r="551" s="32" customFormat="true" x14ac:dyDescent="0.2"/>
    <row xmlns:x14ac="http://schemas.microsoft.com/office/spreadsheetml/2009/9/ac" r="552" s="32" customFormat="true" x14ac:dyDescent="0.2"/>
    <row xmlns:x14ac="http://schemas.microsoft.com/office/spreadsheetml/2009/9/ac" r="553" s="32" customFormat="true" x14ac:dyDescent="0.2"/>
    <row xmlns:x14ac="http://schemas.microsoft.com/office/spreadsheetml/2009/9/ac" r="554" s="32" customFormat="true" x14ac:dyDescent="0.2"/>
    <row xmlns:x14ac="http://schemas.microsoft.com/office/spreadsheetml/2009/9/ac" r="555" s="32" customFormat="true" x14ac:dyDescent="0.2"/>
    <row xmlns:x14ac="http://schemas.microsoft.com/office/spreadsheetml/2009/9/ac" r="556" s="32" customFormat="true" x14ac:dyDescent="0.2"/>
    <row xmlns:x14ac="http://schemas.microsoft.com/office/spreadsheetml/2009/9/ac" r="557" s="32" customFormat="true" x14ac:dyDescent="0.2"/>
    <row xmlns:x14ac="http://schemas.microsoft.com/office/spreadsheetml/2009/9/ac" r="558" s="32" customFormat="true" x14ac:dyDescent="0.2"/>
    <row xmlns:x14ac="http://schemas.microsoft.com/office/spreadsheetml/2009/9/ac" r="559" s="32" customFormat="true" x14ac:dyDescent="0.2"/>
    <row xmlns:x14ac="http://schemas.microsoft.com/office/spreadsheetml/2009/9/ac" r="560" s="32" customFormat="true" x14ac:dyDescent="0.2"/>
    <row xmlns:x14ac="http://schemas.microsoft.com/office/spreadsheetml/2009/9/ac" r="561" s="32" customFormat="true" x14ac:dyDescent="0.2"/>
    <row xmlns:x14ac="http://schemas.microsoft.com/office/spreadsheetml/2009/9/ac" r="562" s="32" customFormat="true" x14ac:dyDescent="0.2"/>
    <row xmlns:x14ac="http://schemas.microsoft.com/office/spreadsheetml/2009/9/ac" r="563" s="32" customFormat="true" x14ac:dyDescent="0.2"/>
    <row xmlns:x14ac="http://schemas.microsoft.com/office/spreadsheetml/2009/9/ac" r="564" s="32" customFormat="true" x14ac:dyDescent="0.2"/>
    <row xmlns:x14ac="http://schemas.microsoft.com/office/spreadsheetml/2009/9/ac" r="565" s="32" customFormat="true" x14ac:dyDescent="0.2"/>
    <row xmlns:x14ac="http://schemas.microsoft.com/office/spreadsheetml/2009/9/ac" r="566" s="32" customFormat="true" x14ac:dyDescent="0.2"/>
    <row xmlns:x14ac="http://schemas.microsoft.com/office/spreadsheetml/2009/9/ac" r="567" s="32" customFormat="true" x14ac:dyDescent="0.2"/>
    <row xmlns:x14ac="http://schemas.microsoft.com/office/spreadsheetml/2009/9/ac" r="568" s="32" customFormat="true" x14ac:dyDescent="0.2"/>
    <row xmlns:x14ac="http://schemas.microsoft.com/office/spreadsheetml/2009/9/ac" r="569" s="32" customFormat="true" x14ac:dyDescent="0.2"/>
    <row xmlns:x14ac="http://schemas.microsoft.com/office/spreadsheetml/2009/9/ac" r="570" s="32" customFormat="true" x14ac:dyDescent="0.2"/>
    <row xmlns:x14ac="http://schemas.microsoft.com/office/spreadsheetml/2009/9/ac" r="571" s="32" customFormat="true" x14ac:dyDescent="0.2"/>
    <row xmlns:x14ac="http://schemas.microsoft.com/office/spreadsheetml/2009/9/ac" r="572" s="32" customFormat="true" x14ac:dyDescent="0.2"/>
    <row xmlns:x14ac="http://schemas.microsoft.com/office/spreadsheetml/2009/9/ac" r="573" s="32" customFormat="true" x14ac:dyDescent="0.2"/>
    <row xmlns:x14ac="http://schemas.microsoft.com/office/spreadsheetml/2009/9/ac" r="574" s="32" customFormat="true" x14ac:dyDescent="0.2"/>
    <row xmlns:x14ac="http://schemas.microsoft.com/office/spreadsheetml/2009/9/ac" r="575" s="32" customFormat="true" x14ac:dyDescent="0.2"/>
    <row xmlns:x14ac="http://schemas.microsoft.com/office/spreadsheetml/2009/9/ac" r="576" s="32" customFormat="true" x14ac:dyDescent="0.2"/>
    <row xmlns:x14ac="http://schemas.microsoft.com/office/spreadsheetml/2009/9/ac" r="577" s="32" customFormat="true" x14ac:dyDescent="0.2"/>
    <row xmlns:x14ac="http://schemas.microsoft.com/office/spreadsheetml/2009/9/ac" r="578" s="32" customFormat="true" x14ac:dyDescent="0.2"/>
    <row xmlns:x14ac="http://schemas.microsoft.com/office/spreadsheetml/2009/9/ac" r="579" s="32" customFormat="true" x14ac:dyDescent="0.2"/>
    <row xmlns:x14ac="http://schemas.microsoft.com/office/spreadsheetml/2009/9/ac" r="580" s="32" customFormat="true" x14ac:dyDescent="0.2"/>
    <row xmlns:x14ac="http://schemas.microsoft.com/office/spreadsheetml/2009/9/ac" r="581" s="32" customFormat="true" x14ac:dyDescent="0.2"/>
    <row xmlns:x14ac="http://schemas.microsoft.com/office/spreadsheetml/2009/9/ac" r="582" s="32" customFormat="true" x14ac:dyDescent="0.2"/>
    <row xmlns:x14ac="http://schemas.microsoft.com/office/spreadsheetml/2009/9/ac" r="583" s="32" customFormat="true" x14ac:dyDescent="0.2"/>
    <row xmlns:x14ac="http://schemas.microsoft.com/office/spreadsheetml/2009/9/ac" r="584" s="32" customFormat="true" x14ac:dyDescent="0.2"/>
    <row xmlns:x14ac="http://schemas.microsoft.com/office/spreadsheetml/2009/9/ac" r="585" s="32" customFormat="true" x14ac:dyDescent="0.2"/>
    <row xmlns:x14ac="http://schemas.microsoft.com/office/spreadsheetml/2009/9/ac" r="586" s="32" customFormat="true" x14ac:dyDescent="0.2"/>
    <row xmlns:x14ac="http://schemas.microsoft.com/office/spreadsheetml/2009/9/ac" r="587" s="32" customFormat="true" x14ac:dyDescent="0.2"/>
    <row xmlns:x14ac="http://schemas.microsoft.com/office/spreadsheetml/2009/9/ac" r="588" s="32" customFormat="true" x14ac:dyDescent="0.2"/>
    <row xmlns:x14ac="http://schemas.microsoft.com/office/spreadsheetml/2009/9/ac" r="589" s="32" customFormat="true" x14ac:dyDescent="0.2"/>
    <row xmlns:x14ac="http://schemas.microsoft.com/office/spreadsheetml/2009/9/ac" r="590" s="32" customFormat="true" x14ac:dyDescent="0.2"/>
    <row xmlns:x14ac="http://schemas.microsoft.com/office/spreadsheetml/2009/9/ac" r="591" s="32" customFormat="true" x14ac:dyDescent="0.2"/>
    <row xmlns:x14ac="http://schemas.microsoft.com/office/spreadsheetml/2009/9/ac" r="592" s="32" customFormat="true" x14ac:dyDescent="0.2"/>
    <row xmlns:x14ac="http://schemas.microsoft.com/office/spreadsheetml/2009/9/ac" r="593" s="32" customFormat="true" x14ac:dyDescent="0.2"/>
    <row xmlns:x14ac="http://schemas.microsoft.com/office/spreadsheetml/2009/9/ac" r="594" s="32" customFormat="true" x14ac:dyDescent="0.2"/>
    <row xmlns:x14ac="http://schemas.microsoft.com/office/spreadsheetml/2009/9/ac" r="595" s="32" customFormat="true" x14ac:dyDescent="0.2"/>
    <row xmlns:x14ac="http://schemas.microsoft.com/office/spreadsheetml/2009/9/ac" r="596" s="32" customFormat="true" x14ac:dyDescent="0.2"/>
    <row xmlns:x14ac="http://schemas.microsoft.com/office/spreadsheetml/2009/9/ac" r="597" s="32" customFormat="true" x14ac:dyDescent="0.2"/>
    <row xmlns:x14ac="http://schemas.microsoft.com/office/spreadsheetml/2009/9/ac" r="598" s="32" customFormat="true" x14ac:dyDescent="0.2"/>
    <row xmlns:x14ac="http://schemas.microsoft.com/office/spreadsheetml/2009/9/ac" r="599" s="32" customFormat="true" x14ac:dyDescent="0.2"/>
    <row xmlns:x14ac="http://schemas.microsoft.com/office/spreadsheetml/2009/9/ac" r="600" s="32" customFormat="true" x14ac:dyDescent="0.2"/>
    <row xmlns:x14ac="http://schemas.microsoft.com/office/spreadsheetml/2009/9/ac" r="601" s="32" customFormat="true" x14ac:dyDescent="0.2"/>
    <row xmlns:x14ac="http://schemas.microsoft.com/office/spreadsheetml/2009/9/ac" r="602" s="32" customFormat="true" x14ac:dyDescent="0.2"/>
    <row xmlns:x14ac="http://schemas.microsoft.com/office/spreadsheetml/2009/9/ac" r="603" s="32" customFormat="true" x14ac:dyDescent="0.2"/>
    <row xmlns:x14ac="http://schemas.microsoft.com/office/spreadsheetml/2009/9/ac" r="604" s="32" customFormat="true" x14ac:dyDescent="0.2"/>
    <row xmlns:x14ac="http://schemas.microsoft.com/office/spreadsheetml/2009/9/ac" r="605" s="32" customFormat="true" x14ac:dyDescent="0.2"/>
    <row xmlns:x14ac="http://schemas.microsoft.com/office/spreadsheetml/2009/9/ac" r="606" s="32" customFormat="true" x14ac:dyDescent="0.2"/>
    <row xmlns:x14ac="http://schemas.microsoft.com/office/spreadsheetml/2009/9/ac" r="607" s="32" customFormat="true" x14ac:dyDescent="0.2"/>
    <row xmlns:x14ac="http://schemas.microsoft.com/office/spreadsheetml/2009/9/ac" r="608" s="32" customFormat="true" x14ac:dyDescent="0.2"/>
    <row xmlns:x14ac="http://schemas.microsoft.com/office/spreadsheetml/2009/9/ac" r="609" s="32" customFormat="true" x14ac:dyDescent="0.2"/>
    <row xmlns:x14ac="http://schemas.microsoft.com/office/spreadsheetml/2009/9/ac" r="610" s="32" customFormat="true" x14ac:dyDescent="0.2"/>
    <row xmlns:x14ac="http://schemas.microsoft.com/office/spreadsheetml/2009/9/ac" r="611" s="32" customFormat="true" x14ac:dyDescent="0.2"/>
    <row xmlns:x14ac="http://schemas.microsoft.com/office/spreadsheetml/2009/9/ac" r="612" s="32" customFormat="true" x14ac:dyDescent="0.2"/>
    <row xmlns:x14ac="http://schemas.microsoft.com/office/spreadsheetml/2009/9/ac" r="613" s="32" customFormat="true" x14ac:dyDescent="0.2"/>
    <row xmlns:x14ac="http://schemas.microsoft.com/office/spreadsheetml/2009/9/ac" r="614" s="32" customFormat="true" x14ac:dyDescent="0.2"/>
    <row xmlns:x14ac="http://schemas.microsoft.com/office/spreadsheetml/2009/9/ac" r="615" s="32" customFormat="true" x14ac:dyDescent="0.2"/>
    <row xmlns:x14ac="http://schemas.microsoft.com/office/spreadsheetml/2009/9/ac" r="616" s="32" customFormat="true" x14ac:dyDescent="0.2"/>
    <row xmlns:x14ac="http://schemas.microsoft.com/office/spreadsheetml/2009/9/ac" r="617" s="32" customFormat="true" x14ac:dyDescent="0.2"/>
    <row xmlns:x14ac="http://schemas.microsoft.com/office/spreadsheetml/2009/9/ac" r="618" s="32" customFormat="true" x14ac:dyDescent="0.2"/>
    <row xmlns:x14ac="http://schemas.microsoft.com/office/spreadsheetml/2009/9/ac" r="619" s="32" customFormat="true" x14ac:dyDescent="0.2"/>
    <row xmlns:x14ac="http://schemas.microsoft.com/office/spreadsheetml/2009/9/ac" r="620" s="32" customFormat="true" x14ac:dyDescent="0.2"/>
    <row xmlns:x14ac="http://schemas.microsoft.com/office/spreadsheetml/2009/9/ac" r="621" s="32" customFormat="true" x14ac:dyDescent="0.2"/>
    <row xmlns:x14ac="http://schemas.microsoft.com/office/spreadsheetml/2009/9/ac" r="622" s="32" customFormat="true" x14ac:dyDescent="0.2"/>
    <row xmlns:x14ac="http://schemas.microsoft.com/office/spreadsheetml/2009/9/ac" r="623" s="32" customFormat="true" x14ac:dyDescent="0.2"/>
    <row xmlns:x14ac="http://schemas.microsoft.com/office/spreadsheetml/2009/9/ac" r="624" s="32" customFormat="true" x14ac:dyDescent="0.2"/>
    <row xmlns:x14ac="http://schemas.microsoft.com/office/spreadsheetml/2009/9/ac" r="625" s="32" customFormat="true" x14ac:dyDescent="0.2"/>
    <row xmlns:x14ac="http://schemas.microsoft.com/office/spreadsheetml/2009/9/ac" r="626" s="32" customFormat="true" x14ac:dyDescent="0.2"/>
    <row xmlns:x14ac="http://schemas.microsoft.com/office/spreadsheetml/2009/9/ac" r="627" s="32" customFormat="true" x14ac:dyDescent="0.2"/>
    <row xmlns:x14ac="http://schemas.microsoft.com/office/spreadsheetml/2009/9/ac" r="628" s="32" customFormat="true" x14ac:dyDescent="0.2"/>
    <row xmlns:x14ac="http://schemas.microsoft.com/office/spreadsheetml/2009/9/ac" r="629" s="32" customFormat="true" x14ac:dyDescent="0.2"/>
    <row xmlns:x14ac="http://schemas.microsoft.com/office/spreadsheetml/2009/9/ac" r="630" s="32" customFormat="true" x14ac:dyDescent="0.2"/>
    <row xmlns:x14ac="http://schemas.microsoft.com/office/spreadsheetml/2009/9/ac" r="631" s="32" customFormat="true" x14ac:dyDescent="0.2"/>
    <row xmlns:x14ac="http://schemas.microsoft.com/office/spreadsheetml/2009/9/ac" r="632" s="32" customFormat="true" x14ac:dyDescent="0.2"/>
    <row xmlns:x14ac="http://schemas.microsoft.com/office/spreadsheetml/2009/9/ac" r="633" s="32" customFormat="true" x14ac:dyDescent="0.2"/>
    <row xmlns:x14ac="http://schemas.microsoft.com/office/spreadsheetml/2009/9/ac" r="634" s="32" customFormat="true" x14ac:dyDescent="0.2"/>
    <row xmlns:x14ac="http://schemas.microsoft.com/office/spreadsheetml/2009/9/ac" r="635" s="32"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16" customWidth="true"/>
    <col min="3" max="3" width="29.75" customWidth="true"/>
    <col min="4" max="9" width="7.875" customWidth="true"/>
    <col min="10" max="11" width="1.125" customWidth="true"/>
    <col min="12" max="12" width="24.625" style="116" customWidth="true"/>
    <col min="13" max="13" width="29.75" customWidth="true"/>
    <col min="14" max="19" width="7.875" customWidth="true"/>
    <col min="20" max="21" width="1.125" customWidth="true"/>
    <col min="22" max="22" width="24.625" style="116" customWidth="true"/>
    <col min="23" max="23" width="29.75" customWidth="true"/>
    <col min="24" max="29" width="7.875" customWidth="true"/>
    <col min="30" max="31" width="1.125" customWidth="true"/>
    <col min="32" max="32" width="24.625" style="116" customWidth="true"/>
    <col min="33" max="33" width="29.75" customWidth="true"/>
    <col min="34" max="39" width="7.875" customWidth="true"/>
    <col min="40" max="41" width="1.125" customWidth="true"/>
    <col min="42" max="42" width="24.625" style="116" customWidth="true"/>
    <col min="43" max="43" width="29.75" customWidth="true"/>
    <col min="44" max="49" width="7.875" customWidth="true"/>
    <col min="50" max="51" width="1.125" customWidth="true"/>
    <col min="52" max="52" width="24.625" style="116" customWidth="true"/>
    <col min="53" max="53" width="29.75" style="116" customWidth="true"/>
    <col min="54" max="59" width="7.875" customWidth="true"/>
    <col min="60" max="61" width="1.125" customWidth="true"/>
    <col min="62" max="62" width="24.625" style="116" customWidth="true"/>
    <col min="63" max="63" width="29.75" customWidth="true"/>
    <col min="64" max="69" width="7.875" customWidth="true"/>
    <col min="70" max="71" width="1.125" customWidth="true"/>
    <col min="72" max="72" width="24.625" style="116" customWidth="true"/>
    <col min="73" max="73" width="29.75" customWidth="true"/>
    <col min="74" max="79" width="7.875" customWidth="true"/>
    <col min="80" max="81" width="1.125" customWidth="true"/>
    <col min="82" max="82" width="24.625" style="116" customWidth="true"/>
    <col min="83" max="83" width="29.75" customWidth="true"/>
    <col min="84" max="89" width="7.875" customWidth="true"/>
    <col min="90" max="91" width="1.125" customWidth="true"/>
    <col min="92" max="92" width="24.625" style="116" customWidth="true"/>
    <col min="93" max="93" width="29.75" customWidth="true"/>
    <col min="94" max="99" width="7.875" customWidth="true"/>
    <col min="100" max="101" width="1.125" customWidth="true"/>
    <col min="102" max="102" width="24.625" style="116" customWidth="true"/>
    <col min="103" max="103" width="29.75" customWidth="true"/>
    <col min="104" max="109" width="7.875" customWidth="true"/>
    <col min="110" max="111" width="1.125" customWidth="true"/>
    <col min="112" max="112" width="24.625" style="116" customWidth="true"/>
    <col min="113" max="113" width="29.75" customWidth="true"/>
    <col min="114" max="119" width="7.875" customWidth="true"/>
    <col min="120" max="121" width="1.125" customWidth="true"/>
    <col min="122" max="122" width="24.625" style="116" customWidth="true"/>
    <col min="123" max="123" width="29.75" customWidth="true"/>
    <col min="124" max="129" width="7.875" customWidth="true"/>
    <col min="130" max="131" width="1.125" customWidth="true"/>
    <col min="132" max="132" width="24.625" style="116" customWidth="true"/>
    <col min="133" max="133" width="29.75" customWidth="true"/>
    <col min="134" max="139" width="7.875" customWidth="true"/>
    <col min="140" max="141" width="1.125" customWidth="true"/>
    <col min="142" max="142" width="24.625" style="116" customWidth="true"/>
    <col min="143" max="143" width="29.75" customWidth="true"/>
    <col min="144" max="149" width="7.875" customWidth="true"/>
    <col min="150" max="151" width="1.125" customWidth="true"/>
    <col min="152" max="152" width="24.625" style="116" customWidth="true"/>
    <col min="153" max="153" width="29.75" customWidth="true"/>
    <col min="154" max="159" width="7.875" customWidth="true"/>
    <col min="160" max="161" width="1.125" customWidth="true"/>
    <col min="162" max="162" width="24.625" style="116" customWidth="true"/>
    <col min="163" max="163" width="29.75" customWidth="true"/>
    <col min="164" max="169" width="7.875" customWidth="true"/>
    <col min="170" max="171" width="1.125" customWidth="true"/>
    <col min="172" max="172" width="24.625" style="116" customWidth="true"/>
    <col min="173" max="173" width="29.75" customWidth="true"/>
    <col min="174" max="179" width="7.875" customWidth="true"/>
    <col min="180" max="181" width="1.125" customWidth="true"/>
    <col min="182" max="182" width="24.625" style="116" customWidth="true"/>
    <col min="183" max="183" width="29.75" customWidth="true"/>
    <col min="184" max="189" width="7.875" customWidth="true"/>
    <col min="190" max="191" width="1.125" customWidth="true"/>
    <col min="192" max="192" width="24.625" style="116" customWidth="true"/>
    <col min="193" max="193" width="29.75" customWidth="true"/>
    <col min="194" max="199" width="7.875" customWidth="true"/>
    <col min="200" max="201" width="1.125" customWidth="true"/>
    <col min="202" max="202" width="24.625" style="116" customWidth="true"/>
    <col min="203" max="203" width="29.75" customWidth="true"/>
    <col min="204" max="209" width="7.875" customWidth="true"/>
    <col min="210" max="211" width="1.125" customWidth="true"/>
    <col min="212" max="212" width="24.625" style="116" customWidth="true"/>
    <col min="213" max="213" width="29.75" customWidth="true"/>
    <col min="214" max="219" width="7.875" customWidth="true"/>
    <col min="220" max="221" width="1.125" customWidth="true"/>
    <col min="222" max="222" width="24.625" style="116" customWidth="true"/>
    <col min="223" max="223" width="29.75" customWidth="true"/>
    <col min="224" max="229" width="7.875" customWidth="true"/>
    <col min="230" max="231" width="1.125" customWidth="true"/>
    <col min="232" max="232" width="24.625" style="116"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1" t="s">
        <v>28</v>
      </c>
      <c r="C1" s="543" t="s">
        <v>264</v>
      </c>
      <c r="D1" s="316" t="s">
        <v>159</v>
      </c>
      <c r="E1" s="316"/>
      <c r="F1" s="316"/>
      <c r="G1" s="316"/>
      <c r="H1" s="316"/>
      <c r="I1" s="320"/>
      <c r="J1" s="308"/>
      <c r="K1" s="308"/>
      <c r="L1" s="321" t="s">
        <v>28</v>
      </c>
      <c r="M1" s="543" t="s">
        <v>265</v>
      </c>
      <c r="N1" s="316" t="s">
        <v>159</v>
      </c>
      <c r="O1" s="316"/>
      <c r="P1" s="316"/>
      <c r="Q1" s="316"/>
      <c r="R1" s="316"/>
      <c r="S1" s="320"/>
      <c r="T1" s="308"/>
      <c r="U1" s="308"/>
      <c r="V1" s="321" t="s">
        <v>28</v>
      </c>
      <c r="W1" s="543" t="s">
        <v>266</v>
      </c>
      <c r="X1" s="316" t="s">
        <v>159</v>
      </c>
      <c r="Y1" s="316"/>
      <c r="Z1" s="316"/>
      <c r="AA1" s="316"/>
      <c r="AB1" s="316"/>
      <c r="AC1" s="320"/>
      <c r="AD1" s="308"/>
      <c r="AE1" s="308"/>
      <c r="BA1" s="246"/>
      <c r="BB1" s="246"/>
      <c r="BC1" s="246"/>
      <c r="BD1" s="246"/>
      <c r="BE1" s="246"/>
      <c r="BF1" s="246"/>
      <c r="BG1" s="246"/>
    </row>
    <row xmlns:x14ac="http://schemas.microsoft.com/office/spreadsheetml/2009/9/ac" r="2" s="307" customFormat="true" ht="30" customHeight="true" x14ac:dyDescent="0.25">
      <c r="A2" s="559" t="s">
        <v>284</v>
      </c>
      <c r="B2" s="317" t="s">
        <v>261</v>
      </c>
      <c r="C2" s="238" t="s">
        <v>210</v>
      </c>
      <c r="D2" s="238" t="s">
        <v>180</v>
      </c>
      <c r="E2" s="318"/>
      <c r="F2" s="318"/>
      <c r="G2" s="318"/>
      <c r="H2" s="318"/>
      <c r="I2" s="319"/>
      <c r="J2" s="308" t="s">
        <v>267</v>
      </c>
      <c r="K2" s="308"/>
      <c r="L2" s="317" t="s">
        <v>262</v>
      </c>
      <c r="M2" s="238" t="s">
        <v>210</v>
      </c>
      <c r="N2" s="238" t="s">
        <v>179</v>
      </c>
      <c r="O2" s="318"/>
      <c r="P2" s="318"/>
      <c r="Q2" s="318"/>
      <c r="R2" s="318"/>
      <c r="S2" s="319"/>
      <c r="T2" s="308" t="s">
        <v>267</v>
      </c>
      <c r="U2" s="308"/>
      <c r="V2" s="317" t="s">
        <v>263</v>
      </c>
      <c r="W2" s="238" t="s">
        <v>210</v>
      </c>
      <c r="X2" s="238" t="s">
        <v>242</v>
      </c>
      <c r="Y2" s="318"/>
      <c r="Z2" s="318"/>
      <c r="AA2" s="318"/>
      <c r="AB2" s="318"/>
      <c r="AC2" s="319"/>
      <c r="AD2" s="308" t="s">
        <v>267</v>
      </c>
      <c r="AE2" s="308"/>
      <c r="BB2" s="246"/>
      <c r="BC2" s="246"/>
      <c r="BD2" s="246"/>
      <c r="BE2" s="246"/>
      <c r="BF2" s="246"/>
      <c r="BG2" s="246"/>
    </row>
    <row xmlns:x14ac="http://schemas.microsoft.com/office/spreadsheetml/2009/9/ac" r="3" s="246" customFormat="true" ht="18" customHeight="true" x14ac:dyDescent="0.25">
      <c r="A3" s="559"/>
      <c r="B3" s="239" t="s">
        <v>202</v>
      </c>
      <c r="C3" s="240" t="s">
        <v>56</v>
      </c>
      <c r="D3" s="241" t="s">
        <v>7</v>
      </c>
      <c r="E3" s="242" t="s">
        <v>1</v>
      </c>
      <c r="F3" s="242" t="s">
        <v>2</v>
      </c>
      <c r="G3" s="242" t="s">
        <v>16</v>
      </c>
      <c r="H3" s="242" t="s">
        <v>17</v>
      </c>
      <c r="I3" s="243" t="s">
        <v>18</v>
      </c>
      <c r="J3" s="244"/>
      <c r="K3" s="244"/>
      <c r="L3" s="239" t="s">
        <v>202</v>
      </c>
      <c r="M3" s="240" t="s">
        <v>56</v>
      </c>
      <c r="N3" s="241" t="s">
        <v>7</v>
      </c>
      <c r="O3" s="242" t="s">
        <v>1</v>
      </c>
      <c r="P3" s="242" t="s">
        <v>2</v>
      </c>
      <c r="Q3" s="242" t="s">
        <v>16</v>
      </c>
      <c r="R3" s="242" t="s">
        <v>17</v>
      </c>
      <c r="S3" s="243" t="s">
        <v>18</v>
      </c>
      <c r="T3" s="244"/>
      <c r="U3" s="244"/>
      <c r="V3" s="239" t="s">
        <v>202</v>
      </c>
      <c r="W3" s="240" t="s">
        <v>56</v>
      </c>
      <c r="X3" s="241" t="s">
        <v>7</v>
      </c>
      <c r="Y3" s="242" t="s">
        <v>1</v>
      </c>
      <c r="Z3" s="242" t="s">
        <v>2</v>
      </c>
      <c r="AA3" s="242" t="s">
        <v>16</v>
      </c>
      <c r="AB3" s="242" t="s">
        <v>17</v>
      </c>
      <c r="AC3" s="243" t="s">
        <v>18</v>
      </c>
      <c r="AD3" s="244"/>
      <c r="AE3" s="244"/>
      <c r="AF3" s="245"/>
      <c r="AP3" s="245"/>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3" t="str">
        <f>IF(ISBLANK('Data Summary'!A6),"",'Data Summary'!A6)</f>
        <v>PNG_2016_EMIS</v>
      </c>
      <c r="B4" s="109"/>
      <c r="C4" s="64" t="s">
        <v>24</v>
      </c>
      <c r="D4" s="9">
        <f t="shared" ref="D4:I4" si="0">IF(COUNTA(D13)=0,"",D13+D14)</f>
        <v>0.53911447579720118</v>
      </c>
      <c r="E4" s="9">
        <f t="shared" si="0"/>
        <v>0.47036688617121353</v>
      </c>
      <c r="F4" s="9">
        <f t="shared" si="0"/>
        <v>0.54873268879017512</v>
      </c>
      <c r="G4" s="9">
        <f t="shared" si="0"/>
        <v>0.49</v>
      </c>
      <c r="H4" s="9">
        <f t="shared" si="0"/>
        <v>0.55000000000000004</v>
      </c>
      <c r="I4" s="28">
        <f t="shared" si="0"/>
        <v>0</v>
      </c>
      <c r="J4" s="23"/>
      <c r="K4" s="23"/>
      <c r="L4" s="109"/>
      <c r="M4" s="64" t="s">
        <v>24</v>
      </c>
      <c r="N4" s="9">
        <f t="shared" ref="N4:S4" si="1">IF(COUNTA(N13)=0,"",N13+N14)</f>
        <v>15.615025779523693</v>
      </c>
      <c r="O4" s="9" t="str">
        <f t="shared" si="1"/>
        <v/>
      </c>
      <c r="P4" s="9" t="str">
        <f t="shared" si="1"/>
        <v/>
      </c>
      <c r="Q4" s="9">
        <f t="shared" si="1"/>
        <v>23.031003273637591</v>
      </c>
      <c r="R4" s="9">
        <f t="shared" si="1"/>
        <v>16.079127567841745</v>
      </c>
      <c r="S4" s="28">
        <f t="shared" si="1"/>
        <v>1.7647058823529411</v>
      </c>
      <c r="T4" s="23"/>
      <c r="U4" s="23"/>
      <c r="V4" s="109"/>
      <c r="W4" s="64" t="s">
        <v>24</v>
      </c>
      <c r="X4" s="9">
        <f>IF(COUNTA(X13)=0,"",X13)</f>
        <v>16.814151607746496</v>
      </c>
      <c r="Y4" s="9" t="str">
        <f t="shared" ref="Y4:AC4" si="2">IF(COUNTA(Y13)=0,"",Y13)</f>
        <v/>
      </c>
      <c r="Z4" s="9" t="str">
        <f t="shared" si="2"/>
        <v/>
      </c>
      <c r="AA4" s="9">
        <f t="shared" si="2"/>
        <v>24.649923598323078</v>
      </c>
      <c r="AB4" s="9">
        <f t="shared" si="2"/>
        <v>17.320107069752797</v>
      </c>
      <c r="AC4" s="28">
        <f t="shared" si="2"/>
        <v>0.98522062656222575</v>
      </c>
      <c r="AD4" s="23"/>
      <c r="AE4" s="23"/>
      <c r="AF4" s="117"/>
      <c r="AP4" s="117"/>
      <c r="AZ4" s="117"/>
      <c r="BA4" s="117"/>
      <c r="BB4" s="134"/>
      <c r="BC4" s="134"/>
      <c r="BD4" s="134"/>
      <c r="BE4" s="134"/>
      <c r="BF4" s="134"/>
      <c r="BG4" s="134"/>
      <c r="BJ4" s="117"/>
      <c r="BT4" s="117"/>
      <c r="CD4" s="117"/>
      <c r="CN4" s="117"/>
      <c r="CX4" s="117"/>
      <c r="DH4" s="117"/>
      <c r="DR4" s="117"/>
      <c r="EB4" s="117"/>
      <c r="EL4" s="117"/>
      <c r="EV4" s="117"/>
      <c r="FF4" s="117"/>
      <c r="FP4" s="117"/>
      <c r="FZ4" s="117"/>
      <c r="GJ4" s="117"/>
      <c r="GT4" s="117"/>
      <c r="HD4" s="117"/>
      <c r="HN4" s="117"/>
      <c r="HX4" s="117"/>
    </row>
    <row xmlns:x14ac="http://schemas.microsoft.com/office/spreadsheetml/2009/9/ac" r="5" s="4" customFormat="true" x14ac:dyDescent="0.25">
      <c r="A5" s="373" t="str">
        <f ca="true">IF(ISBLANK('Data Summary'!A7),"",'Data Summary'!A7)</f>
        <v>PNG_2017_EMIS</v>
      </c>
      <c r="B5" s="109"/>
      <c r="C5" s="64" t="s">
        <v>0</v>
      </c>
      <c r="D5" s="9">
        <f>IF((COUNTA(D15:D25)=0)+(COUNTA(D13:D14)=0),"",100-D13-D14-SUMPRODUCT(C15:C25,D15:D25))</f>
        <v>12.663454920853411</v>
      </c>
      <c r="E5" s="9">
        <f>IF((COUNTA(E15:E25)=0)+(COUNTA(E13:E14)=0),"",100-E13-E14-SUMPRODUCT(C15:C25,E15:E25))</f>
        <v>13.170272812793982</v>
      </c>
      <c r="F5" s="9">
        <f>IF((COUNTA(F15:F25)=0)+(COUNTA(F13:F14)=0),"",100-F13-F14-SUMPRODUCT(C15:C25,F15:F25))</f>
        <v>12.581656650117594</v>
      </c>
      <c r="G5" s="9">
        <f>IF((COUNTA(G15:G25)=0)+(COUNTA(G13:G14)=0),"",100-G13-G14-SUMPRODUCT(C15:C25,G15:G25))</f>
        <v>11.97999999999999</v>
      </c>
      <c r="H5" s="9">
        <f>IF((COUNTA(H15:H25)=0)+(COUNTA(H13:H14)=0),"",100-H13-H14-SUMPRODUCT(C15:C25,H15:H25))</f>
        <v>12.679999999999993</v>
      </c>
      <c r="I5" s="28">
        <f>IF((COUNTA(I15:I25)=0)+(COUNTA(I13:I14)=0),"",100-I13-I14-SUMPRODUCT(C15:C25,I15:I25))</f>
        <v>11.86</v>
      </c>
      <c r="J5" s="23"/>
      <c r="K5" s="23"/>
      <c r="L5" s="109"/>
      <c r="M5" s="64" t="s">
        <v>0</v>
      </c>
      <c r="N5" s="9">
        <f>IF((COUNTA(N15:N25)=0)+(COUNTA(N13:N14)=0),"",100-N13-N14-SUMPRODUCT(M15:M25,N15:N25))</f>
        <v>32.077093051804567</v>
      </c>
      <c r="O5" s="9" t="str">
        <f>IF((COUNTA(O15:O25)=0)+(COUNTA(O13:O14)=0),"",100-O13-O14-SUMPRODUCT(M15:M25,O15:O25))</f>
        <v/>
      </c>
      <c r="P5" s="9" t="str">
        <f>IF((COUNTA(P15:P25)=0)+(COUNTA(P13:P14)=0),"",100-P13-P14-SUMPRODUCT(M15:M25,P15:P25))</f>
        <v/>
      </c>
      <c r="Q5" s="9">
        <f>IF((COUNTA(Q15:Q25)=0)+(COUNTA(Q13:Q14)=0),"",100-Q13-Q14-SUMPRODUCT(M15:M25,Q15:Q25))</f>
        <v>37.030618139803593</v>
      </c>
      <c r="R5" s="9">
        <f>IF((COUNTA(R15:R25)=0)+(COUNTA(R13:R14)=0),"",100-R13-R14-SUMPRODUCT(M15:M25,R15:R25))</f>
        <v>32.690844534618321</v>
      </c>
      <c r="S5" s="28">
        <f>IF((COUNTA(S15:S25)=0)+(COUNTA(S13:S14)=0),"",100-S13-S14-SUMPRODUCT(M15:M25,S15:S25))</f>
        <v>12.941176470588232</v>
      </c>
      <c r="T5" s="23"/>
      <c r="U5" s="23"/>
      <c r="V5" s="109"/>
      <c r="W5" s="64" t="s">
        <v>0</v>
      </c>
      <c r="X5" s="9">
        <f>IF((COUNTA(X14:X25)=0)+(COUNTA(X13)=0),"",100-X13-SUMPRODUCT(W14:W25,X14:X25))</f>
        <v>28.959420832423142</v>
      </c>
      <c r="Y5" s="9" t="str">
        <f>IF((COUNTA(Y14:Y25)=0)+(COUNTA(Y13)=0),"",100-Y13-SUMPRODUCT(W14:W25,Y14:Y25))</f>
        <v/>
      </c>
      <c r="Z5" s="9" t="str">
        <f>IF((COUNTA(Z14:Z25)=0)+(COUNTA(Z13)=0),"",100-Z13-SUMPRODUCT(W14:W25,Z14:Z25))</f>
        <v/>
      </c>
      <c r="AA5" s="9">
        <f>IF((COUNTA(AA14:AA25)=0)+(COUNTA(AA13)=0),"",100-AA13-SUMPRODUCT(W14:W25,AA14:AA25))</f>
        <v>31.844522271499585</v>
      </c>
      <c r="AB5" s="9">
        <f>IF((COUNTA(AB14:AB25)=0)+(COUNTA(AB13)=0),"",100-AB13-SUMPRODUCT(W14:W25,AB14:AB25))</f>
        <v>29.64887419304047</v>
      </c>
      <c r="AC5" s="28">
        <f>IF((COUNTA(AC14:AC25)=0)+(COUNTA(AC13)=0),"",100-AC13-SUMPRODUCT(W14:W25,AC14:AC25))</f>
        <v>7.3891813002002209</v>
      </c>
      <c r="AD5" s="23"/>
      <c r="AE5" s="23"/>
      <c r="AF5" s="117"/>
      <c r="AP5" s="117"/>
      <c r="AZ5" s="117"/>
      <c r="BA5" s="117"/>
      <c r="BB5" s="134"/>
      <c r="BC5" s="134"/>
      <c r="BD5" s="134"/>
      <c r="BE5" s="134"/>
      <c r="BF5" s="134"/>
      <c r="BG5" s="134"/>
      <c r="BJ5" s="117"/>
      <c r="BT5" s="117"/>
      <c r="CD5" s="117"/>
      <c r="CN5" s="117"/>
      <c r="CX5" s="117"/>
      <c r="DH5" s="117"/>
      <c r="DR5" s="117"/>
      <c r="EB5" s="117"/>
      <c r="EL5" s="117"/>
      <c r="EV5" s="117"/>
      <c r="FF5" s="117"/>
      <c r="FP5" s="117"/>
      <c r="FZ5" s="117"/>
      <c r="GJ5" s="117"/>
      <c r="GT5" s="117"/>
      <c r="HD5" s="117"/>
      <c r="HN5" s="117"/>
      <c r="HX5" s="117"/>
    </row>
    <row xmlns:x14ac="http://schemas.microsoft.com/office/spreadsheetml/2009/9/ac" r="6" s="4" customFormat="true" x14ac:dyDescent="0.25">
      <c r="A6" s="373" t="str">
        <f ca="true">IF(ISBLANK('Data Summary'!A8),"",'Data Summary'!A8)</f>
        <v>PNG_2019_EMIS</v>
      </c>
      <c r="B6" s="109"/>
      <c r="C6" s="64" t="s">
        <v>19</v>
      </c>
      <c r="D6" s="9">
        <f>IF(COUNTA(D14:D25)=0,"",SUMPRODUCT(D14:D25,C14:C25))</f>
        <v>86.797430603349397</v>
      </c>
      <c r="E6" s="9">
        <f>IF(COUNTA(E14:E25)=0,"",SUMPRODUCT(E14:E25,C14:C25))</f>
        <v>86.359360301034812</v>
      </c>
      <c r="F6" s="9">
        <f>IF(COUNTA(F14:F25)=0,"",SUMPRODUCT(F14:F25,C14:C25))</f>
        <v>86.869610661092239</v>
      </c>
      <c r="G6" s="9">
        <f>IF(COUNTA(G14:G25)=0,"",SUMPRODUCT(G14:G25,C14:C25))</f>
        <v>87.53</v>
      </c>
      <c r="H6" s="9">
        <f>IF(COUNTA(H14:H25)=0,"",SUMPRODUCT(H14:H25,C14:C25))</f>
        <v>86.77000000000001</v>
      </c>
      <c r="I6" s="28">
        <f>IF(COUNTA(I14:I25)=0,"",SUMPRODUCT(I14:I25,C14:C25))</f>
        <v>88.14</v>
      </c>
      <c r="J6" s="23"/>
      <c r="K6" s="23"/>
      <c r="L6" s="109"/>
      <c r="M6" s="64" t="s">
        <v>19</v>
      </c>
      <c r="N6" s="9">
        <f>IF(COUNTA(N14:N25)=0,"",SUMPRODUCT(N14:N25,M14:M25))</f>
        <v>52.307881168671742</v>
      </c>
      <c r="O6" s="9" t="str">
        <f>IF(COUNTA(O14:O25)=0,"",SUMPRODUCT(O14:O25,M14:M25))</f>
        <v/>
      </c>
      <c r="P6" s="9" t="str">
        <f>IF(COUNTA(P14:P25)=0,"",SUMPRODUCT(P14:P25,M14:M25))</f>
        <v/>
      </c>
      <c r="Q6" s="9">
        <f>IF(COUNTA(Q14:Q25)=0,"",SUMPRODUCT(Q14:Q25,M14:M25))</f>
        <v>39.938378586558827</v>
      </c>
      <c r="R6" s="9">
        <f>IF(COUNTA(R14:R25)=0,"",SUMPRODUCT(R14:R25,M14:M25))</f>
        <v>51.230027897539941</v>
      </c>
      <c r="S6" s="28">
        <f>IF(COUNTA(S14:S25)=0,"",SUMPRODUCT(S14:S25,M14:M25))</f>
        <v>85.294117647058826</v>
      </c>
      <c r="T6" s="23"/>
      <c r="U6" s="23"/>
      <c r="V6" s="109"/>
      <c r="W6" s="64" t="s">
        <v>19</v>
      </c>
      <c r="X6" s="9">
        <f>IF(COUNTA(X14:X25)=0,"",SUMPRODUCT(X14:X25,W14:W25))</f>
        <v>54.226427559830363</v>
      </c>
      <c r="Y6" s="9" t="str">
        <f>IF(COUNTA(Y14:Y25)=0,"",SUMPRODUCT(Y14:Y25,W14:W25))</f>
        <v/>
      </c>
      <c r="Z6" s="9" t="str">
        <f>IF(COUNTA(Z14:Z25)=0,"",SUMPRODUCT(Z14:Z25,W14:W25))</f>
        <v/>
      </c>
      <c r="AA6" s="9">
        <f>IF(COUNTA(AA14:AA25)=0,"",SUMPRODUCT(AA14:AA25,W14:W25))</f>
        <v>43.50555413017733</v>
      </c>
      <c r="AB6" s="9">
        <f>IF(COUNTA(AB14:AB25)=0,"",SUMPRODUCT(AB14:AB25,W14:W25))</f>
        <v>53.031018737206736</v>
      </c>
      <c r="AC6" s="28">
        <f>IF(COUNTA(AC14:AC25)=0,"",SUMPRODUCT(AC14:AC25,W14:W25))</f>
        <v>91.625598073237555</v>
      </c>
      <c r="AD6" s="23"/>
      <c r="AE6" s="23"/>
      <c r="AF6" s="117"/>
      <c r="AP6" s="117"/>
      <c r="AZ6" s="117"/>
      <c r="BA6" s="117"/>
      <c r="BB6" s="134"/>
      <c r="BC6" s="134"/>
      <c r="BD6" s="134"/>
      <c r="BE6" s="134"/>
      <c r="BF6" s="134"/>
      <c r="BG6" s="134"/>
      <c r="BJ6" s="117"/>
      <c r="BT6" s="117"/>
      <c r="CD6" s="117"/>
      <c r="CN6" s="117"/>
      <c r="CX6" s="117"/>
      <c r="DH6" s="117"/>
      <c r="DR6" s="117"/>
      <c r="EB6" s="117"/>
      <c r="EL6" s="117"/>
      <c r="EV6" s="117"/>
      <c r="FF6" s="117"/>
      <c r="FP6" s="117"/>
      <c r="FZ6" s="117"/>
      <c r="GJ6" s="117"/>
      <c r="GT6" s="117"/>
      <c r="HD6" s="117"/>
      <c r="HN6" s="117"/>
      <c r="HX6" s="117"/>
    </row>
    <row xmlns:x14ac="http://schemas.microsoft.com/office/spreadsheetml/2009/9/ac" r="7" s="4" customFormat="true" x14ac:dyDescent="0.25">
      <c r="A7" s="374" t="str">
        <f ca="true">IF(ISBLANK('Data Summary'!A9),"",'Data Summary'!A9)</f>
        <v/>
      </c>
      <c r="B7" s="109" t="s">
        <v>160</v>
      </c>
      <c r="C7" s="97" t="s">
        <v>38</v>
      </c>
      <c r="D7" s="8">
        <f>6254/8718*100</f>
        <v>71.736636843312681</v>
      </c>
      <c r="E7" s="8">
        <v>74.13</v>
      </c>
      <c r="F7" s="8">
        <v>71.41</v>
      </c>
      <c r="G7" s="8">
        <v>71.97</v>
      </c>
      <c r="H7" s="8">
        <v>71.900000000000006</v>
      </c>
      <c r="I7" s="28">
        <v>64.95</v>
      </c>
      <c r="J7" s="23"/>
      <c r="K7" s="23"/>
      <c r="L7" s="109" t="s">
        <v>38</v>
      </c>
      <c r="M7" s="97" t="s">
        <v>38</v>
      </c>
      <c r="N7" s="8">
        <f>6365/8146*100</f>
        <v>78.136508715934212</v>
      </c>
      <c r="O7" s="8"/>
      <c r="P7" s="8"/>
      <c r="Q7" s="8">
        <f>3704/Q31*100</f>
        <v>71.326786058155207</v>
      </c>
      <c r="R7" s="8">
        <f>(3704+1323+1101)/(R31)*100</f>
        <v>77.707329444585341</v>
      </c>
      <c r="S7" s="28">
        <f>(64+90)/S31*100</f>
        <v>90.588235294117652</v>
      </c>
      <c r="T7" s="23"/>
      <c r="U7" s="23"/>
      <c r="V7" s="109" t="s">
        <v>38</v>
      </c>
      <c r="W7" s="97" t="s">
        <v>38</v>
      </c>
      <c r="X7" s="8">
        <v>63.751539999999999</v>
      </c>
      <c r="Y7" s="8"/>
      <c r="Z7" s="8"/>
      <c r="AA7" s="8">
        <v>57.191980000000001</v>
      </c>
      <c r="AB7" s="8">
        <v>63.498727735368952</v>
      </c>
      <c r="AC7" s="28">
        <v>71.111109999999996</v>
      </c>
      <c r="AD7" s="23"/>
      <c r="AE7" s="23"/>
      <c r="AF7" s="117"/>
      <c r="AP7" s="117"/>
      <c r="AZ7" s="117"/>
      <c r="BA7" s="117"/>
      <c r="BB7" s="134"/>
      <c r="BC7" s="134"/>
      <c r="BD7" s="134"/>
      <c r="BE7" s="134"/>
      <c r="BF7" s="134"/>
      <c r="BG7" s="134"/>
      <c r="BJ7" s="117"/>
      <c r="BT7" s="117"/>
      <c r="CD7" s="117"/>
      <c r="CN7" s="117"/>
      <c r="CX7" s="117"/>
      <c r="DH7" s="117"/>
      <c r="DR7" s="117"/>
      <c r="EB7" s="117"/>
      <c r="EL7" s="117"/>
      <c r="EV7" s="117"/>
      <c r="FF7" s="117"/>
      <c r="FP7" s="117"/>
      <c r="FZ7" s="117"/>
      <c r="GJ7" s="117"/>
      <c r="GT7" s="117"/>
      <c r="HD7" s="117"/>
      <c r="HN7" s="117"/>
      <c r="HX7" s="117"/>
    </row>
    <row xmlns:x14ac="http://schemas.microsoft.com/office/spreadsheetml/2009/9/ac" r="8" s="4" customFormat="true" ht="15.6" customHeight="true" x14ac:dyDescent="0.25">
      <c r="A8" s="374" t="str">
        <f ca="true">IF(ISBLANK('Data Summary'!A10),"",'Data Summary'!A10)</f>
        <v/>
      </c>
      <c r="B8" s="109"/>
      <c r="C8" s="97" t="s">
        <v>106</v>
      </c>
      <c r="D8" s="9"/>
      <c r="E8" s="9"/>
      <c r="F8" s="9"/>
      <c r="G8" s="9"/>
      <c r="H8" s="9"/>
      <c r="I8" s="28"/>
      <c r="J8" s="23"/>
      <c r="K8" s="23"/>
      <c r="L8" s="109"/>
      <c r="M8" s="97" t="s">
        <v>106</v>
      </c>
      <c r="N8" s="9"/>
      <c r="O8" s="9"/>
      <c r="P8" s="9"/>
      <c r="Q8" s="9"/>
      <c r="R8" s="9"/>
      <c r="S8" s="28"/>
      <c r="T8" s="23"/>
      <c r="U8" s="23"/>
      <c r="V8" s="109"/>
      <c r="W8" s="97" t="s">
        <v>106</v>
      </c>
      <c r="X8" s="9">
        <v>40.565809999999999</v>
      </c>
      <c r="Y8" s="9"/>
      <c r="Z8" s="9"/>
      <c r="AA8" s="9">
        <v>30.468</v>
      </c>
      <c r="AB8" s="9">
        <v>39.694656488549619</v>
      </c>
      <c r="AC8" s="28">
        <v>65.925929999999994</v>
      </c>
      <c r="AD8" s="23"/>
      <c r="AE8" s="23"/>
      <c r="AF8" s="117"/>
      <c r="AP8" s="117"/>
      <c r="AZ8" s="117"/>
      <c r="BA8" s="117"/>
      <c r="BB8" s="134"/>
      <c r="BC8" s="134"/>
      <c r="BD8" s="134"/>
      <c r="BE8" s="134"/>
      <c r="BF8" s="134"/>
      <c r="BG8" s="134"/>
      <c r="BJ8" s="117"/>
      <c r="BT8" s="117"/>
      <c r="CD8" s="117"/>
      <c r="CN8" s="117"/>
      <c r="CX8" s="117"/>
      <c r="DH8" s="117"/>
      <c r="DR8" s="117"/>
      <c r="EB8" s="117"/>
      <c r="EL8" s="117"/>
      <c r="EV8" s="117"/>
      <c r="FF8" s="117"/>
      <c r="FP8" s="117"/>
      <c r="FZ8" s="117"/>
      <c r="GJ8" s="117"/>
      <c r="GT8" s="117"/>
      <c r="HD8" s="117"/>
      <c r="HN8" s="117"/>
      <c r="HX8" s="117"/>
    </row>
    <row xmlns:x14ac="http://schemas.microsoft.com/office/spreadsheetml/2009/9/ac" r="9" s="4" customFormat="true" x14ac:dyDescent="0.25">
      <c r="A9" s="374" t="str">
        <f ca="true">IF(ISBLANK('Data Summary'!A11),"",'Data Summary'!A11)</f>
        <v/>
      </c>
      <c r="B9" s="109" t="s">
        <v>161</v>
      </c>
      <c r="C9" s="64" t="s">
        <v>203</v>
      </c>
      <c r="D9" s="8">
        <v>58.7</v>
      </c>
      <c r="E9" s="7">
        <v>61.52</v>
      </c>
      <c r="F9" s="7">
        <v>58.31</v>
      </c>
      <c r="G9" s="7">
        <v>59.094999999999999</v>
      </c>
      <c r="H9" s="7">
        <v>58.82</v>
      </c>
      <c r="I9" s="25">
        <v>53.61</v>
      </c>
      <c r="J9" s="23"/>
      <c r="K9" s="23"/>
      <c r="L9" s="109" t="s">
        <v>185</v>
      </c>
      <c r="M9" s="64" t="s">
        <v>203</v>
      </c>
      <c r="N9" s="8">
        <f>(606+2679+273+257)/(8146)*100</f>
        <v>46.83280137490793</v>
      </c>
      <c r="O9" s="8"/>
      <c r="P9" s="8"/>
      <c r="Q9" s="8">
        <f>1768/Q31*100</f>
        <v>34.045830926246872</v>
      </c>
      <c r="R9" s="8">
        <f>(1768+913+928)/R31*100</f>
        <v>45.764646208470708</v>
      </c>
      <c r="S9" s="141">
        <f>(59+77)/S31*100</f>
        <v>80</v>
      </c>
      <c r="T9" s="23"/>
      <c r="U9" s="23"/>
      <c r="V9" s="109" t="s">
        <v>185</v>
      </c>
      <c r="W9" s="64" t="s">
        <v>203</v>
      </c>
      <c r="X9" s="8">
        <f>(606+2679+273+257)/(8146)*100</f>
        <v>46.83280137490793</v>
      </c>
      <c r="Y9" s="8"/>
      <c r="Z9" s="8"/>
      <c r="AA9" s="8">
        <f>1768/AA31*100</f>
        <v>33.772683858643745</v>
      </c>
      <c r="AB9" s="8">
        <f>(1768+913+928)/AB31*100</f>
        <v>45.916030534351144</v>
      </c>
      <c r="AC9" s="141">
        <f>(59+77)/AC31*100</f>
        <v>50.370370370370367</v>
      </c>
      <c r="AD9" s="23"/>
      <c r="AE9" s="23"/>
      <c r="AF9" s="117"/>
      <c r="AP9" s="117"/>
      <c r="AZ9" s="117"/>
      <c r="BA9" s="117"/>
      <c r="BB9" s="134"/>
      <c r="BC9" s="134"/>
      <c r="BD9" s="134"/>
      <c r="BE9" s="134"/>
      <c r="BF9" s="134"/>
      <c r="BG9" s="134"/>
      <c r="BJ9" s="117"/>
      <c r="BT9" s="117"/>
      <c r="CD9" s="117"/>
      <c r="CN9" s="117"/>
      <c r="CX9" s="117"/>
      <c r="DH9" s="117"/>
      <c r="DR9" s="117"/>
      <c r="EB9" s="117"/>
      <c r="EL9" s="117"/>
      <c r="EV9" s="117"/>
      <c r="FF9" s="117"/>
      <c r="FP9" s="117"/>
      <c r="FZ9" s="117"/>
      <c r="GJ9" s="117"/>
      <c r="GT9" s="117"/>
      <c r="HD9" s="117"/>
      <c r="HN9" s="117"/>
      <c r="HX9" s="117"/>
    </row>
    <row xmlns:x14ac="http://schemas.microsoft.com/office/spreadsheetml/2009/9/ac" r="10" s="4" customFormat="true" x14ac:dyDescent="0.25">
      <c r="A10" s="374" t="str">
        <f ca="true">IF(ISBLANK('Data Summary'!A12),"",'Data Summary'!A12)</f>
        <v/>
      </c>
      <c r="B10" s="109"/>
      <c r="C10" s="64" t="s">
        <v>107</v>
      </c>
      <c r="D10" s="98"/>
      <c r="E10" s="7"/>
      <c r="F10" s="7"/>
      <c r="G10" s="7"/>
      <c r="H10" s="7"/>
      <c r="I10" s="25"/>
      <c r="J10" s="23"/>
      <c r="K10" s="23"/>
      <c r="L10" s="109"/>
      <c r="M10" s="64" t="s">
        <v>107</v>
      </c>
      <c r="N10" s="98"/>
      <c r="O10" s="7"/>
      <c r="P10" s="7"/>
      <c r="Q10" s="7"/>
      <c r="R10" s="7"/>
      <c r="S10" s="25"/>
      <c r="T10" s="23"/>
      <c r="U10" s="23"/>
      <c r="V10" s="109"/>
      <c r="W10" s="64" t="s">
        <v>107</v>
      </c>
      <c r="X10" s="98"/>
      <c r="Y10" s="7"/>
      <c r="Z10" s="7"/>
      <c r="AA10" s="7"/>
      <c r="AB10" s="7"/>
      <c r="AC10" s="25"/>
      <c r="AD10" s="23"/>
      <c r="AE10" s="23"/>
      <c r="AF10" s="117"/>
      <c r="AP10" s="117"/>
      <c r="AZ10" s="117"/>
      <c r="BA10" s="117"/>
      <c r="BJ10" s="117"/>
      <c r="BT10" s="117"/>
      <c r="CD10" s="117"/>
      <c r="CN10" s="117"/>
      <c r="CX10" s="117"/>
      <c r="DH10" s="117"/>
      <c r="DR10" s="117"/>
      <c r="EB10" s="117"/>
      <c r="EL10" s="117"/>
      <c r="EV10" s="117"/>
      <c r="FF10" s="117"/>
      <c r="FP10" s="117"/>
      <c r="FZ10" s="117"/>
      <c r="GJ10" s="117"/>
      <c r="GT10" s="117"/>
      <c r="HD10" s="117"/>
      <c r="HN10" s="117"/>
      <c r="HX10" s="117"/>
    </row>
    <row xmlns:x14ac="http://schemas.microsoft.com/office/spreadsheetml/2009/9/ac" r="11" s="4" customFormat="true" x14ac:dyDescent="0.25">
      <c r="A11" s="374" t="str">
        <f ca="true">IF(ISBLANK('Data Summary'!A13),"",'Data Summary'!A13)</f>
        <v/>
      </c>
      <c r="B11" s="109"/>
      <c r="C11" s="64" t="s">
        <v>108</v>
      </c>
      <c r="D11" s="98"/>
      <c r="E11" s="7"/>
      <c r="F11" s="7"/>
      <c r="G11" s="7"/>
      <c r="H11" s="7"/>
      <c r="I11" s="25"/>
      <c r="J11" s="23"/>
      <c r="K11" s="23"/>
      <c r="L11" s="109"/>
      <c r="M11" s="64" t="s">
        <v>108</v>
      </c>
      <c r="N11" s="98"/>
      <c r="O11" s="7"/>
      <c r="P11" s="7"/>
      <c r="Q11" s="7"/>
      <c r="R11" s="7"/>
      <c r="S11" s="25"/>
      <c r="T11" s="23"/>
      <c r="U11" s="23"/>
      <c r="V11" s="109"/>
      <c r="W11" s="64" t="s">
        <v>108</v>
      </c>
      <c r="X11" s="98"/>
      <c r="Y11" s="7"/>
      <c r="Z11" s="7"/>
      <c r="AA11" s="7"/>
      <c r="AB11" s="7"/>
      <c r="AC11" s="25"/>
      <c r="AD11" s="23"/>
      <c r="AE11" s="23"/>
      <c r="AF11" s="117"/>
      <c r="AP11" s="117"/>
      <c r="AZ11" s="117"/>
      <c r="BA11" s="117"/>
      <c r="BJ11" s="117"/>
      <c r="BT11" s="117"/>
      <c r="CD11" s="117"/>
      <c r="CN11" s="117"/>
      <c r="CX11" s="117"/>
      <c r="DH11" s="117"/>
      <c r="DR11" s="117"/>
      <c r="EB11" s="117"/>
      <c r="EL11" s="117"/>
      <c r="EV11" s="117"/>
      <c r="FF11" s="117"/>
      <c r="FP11" s="117"/>
      <c r="FZ11" s="117"/>
      <c r="GJ11" s="117"/>
      <c r="GT11" s="117"/>
      <c r="HD11" s="117"/>
      <c r="HN11" s="117"/>
      <c r="HX11" s="117"/>
    </row>
    <row xmlns:x14ac="http://schemas.microsoft.com/office/spreadsheetml/2009/9/ac" r="12" s="252" customFormat="true" ht="18" customHeight="true" x14ac:dyDescent="0.2">
      <c r="A12" s="374" t="str">
        <f ca="true">IF(ISBLANK('Data Summary'!A14),"",'Data Summary'!A14)</f>
        <v/>
      </c>
      <c r="B12" s="247" t="s">
        <v>57</v>
      </c>
      <c r="C12" s="248" t="s">
        <v>27</v>
      </c>
      <c r="D12" s="249"/>
      <c r="E12" s="249"/>
      <c r="F12" s="249"/>
      <c r="G12" s="249"/>
      <c r="H12" s="249"/>
      <c r="I12" s="250"/>
      <c r="J12" s="244"/>
      <c r="K12" s="244"/>
      <c r="L12" s="247" t="s">
        <v>57</v>
      </c>
      <c r="M12" s="248" t="s">
        <v>27</v>
      </c>
      <c r="N12" s="249"/>
      <c r="O12" s="249"/>
      <c r="P12" s="249"/>
      <c r="Q12" s="249"/>
      <c r="R12" s="249"/>
      <c r="S12" s="250"/>
      <c r="T12" s="244"/>
      <c r="U12" s="244"/>
      <c r="V12" s="247" t="s">
        <v>57</v>
      </c>
      <c r="W12" s="248" t="s">
        <v>27</v>
      </c>
      <c r="X12" s="249"/>
      <c r="Y12" s="249"/>
      <c r="Z12" s="249"/>
      <c r="AA12" s="249"/>
      <c r="AB12" s="249"/>
      <c r="AC12" s="250"/>
      <c r="AD12" s="244"/>
      <c r="AE12" s="244"/>
      <c r="AF12" s="251"/>
      <c r="AP12" s="251"/>
      <c r="AZ12" s="251"/>
      <c r="BA12" s="251"/>
      <c r="BJ12" s="251"/>
      <c r="BT12" s="251"/>
      <c r="CD12" s="251"/>
      <c r="CN12" s="251"/>
      <c r="CX12" s="251"/>
      <c r="DH12" s="251"/>
      <c r="DR12" s="251"/>
      <c r="EB12" s="251"/>
      <c r="EL12" s="251"/>
      <c r="EV12" s="251"/>
      <c r="FF12" s="251"/>
      <c r="FP12" s="251"/>
      <c r="FZ12" s="251"/>
      <c r="GJ12" s="251"/>
      <c r="GT12" s="251"/>
      <c r="HD12" s="251"/>
      <c r="HN12" s="251"/>
      <c r="HX12" s="251"/>
    </row>
    <row xmlns:x14ac="http://schemas.microsoft.com/office/spreadsheetml/2009/9/ac" r="13" s="14" customFormat="true" ht="14.25" customHeight="true" x14ac:dyDescent="0.2">
      <c r="A13" s="374" t="str">
        <f ca="true">IF(ISBLANK('Data Summary'!A15),"",'Data Summary'!A15)</f>
        <v/>
      </c>
      <c r="B13" s="110" t="s">
        <v>55</v>
      </c>
      <c r="C13" s="5">
        <v>0</v>
      </c>
      <c r="D13" s="44">
        <f>20/8718*100</f>
        <v>0.22941041523285155</v>
      </c>
      <c r="E13" s="44">
        <f>1/1063*100</f>
        <v>9.4073377234242708E-2</v>
      </c>
      <c r="F13" s="44">
        <f>19/7654*100</f>
        <v>0.24823621635746015</v>
      </c>
      <c r="G13" s="44">
        <v>0.2</v>
      </c>
      <c r="H13" s="44">
        <v>0.23</v>
      </c>
      <c r="I13" s="65">
        <v>0</v>
      </c>
      <c r="J13" s="11"/>
      <c r="K13" s="11"/>
      <c r="L13" s="110" t="s">
        <v>55</v>
      </c>
      <c r="M13" s="5">
        <v>0</v>
      </c>
      <c r="N13" s="44">
        <f>(40+1186)/(8146)*100</f>
        <v>15.050331451018906</v>
      </c>
      <c r="O13" s="44"/>
      <c r="P13" s="44"/>
      <c r="Q13" s="44">
        <f>(37+1120)/Q31*100</f>
        <v>22.279992297323322</v>
      </c>
      <c r="R13" s="44">
        <f>(37+1120+2+45+1+20)/R31*100</f>
        <v>15.533857468932286</v>
      </c>
      <c r="S13" s="65">
        <f>(0+0)/S31*100</f>
        <v>0</v>
      </c>
      <c r="T13" s="11"/>
      <c r="U13" s="11"/>
      <c r="V13" s="110" t="s">
        <v>55</v>
      </c>
      <c r="W13" s="5">
        <v>0</v>
      </c>
      <c r="X13" s="44">
        <v>16.814151607746496</v>
      </c>
      <c r="Y13" s="44"/>
      <c r="Z13" s="44"/>
      <c r="AA13" s="44">
        <v>24.649923598323078</v>
      </c>
      <c r="AB13" s="44">
        <v>17.320107069752797</v>
      </c>
      <c r="AC13" s="65">
        <v>0.98522062656222575</v>
      </c>
      <c r="AD13" s="11"/>
      <c r="AE13" s="11"/>
      <c r="AF13" s="119"/>
      <c r="AP13" s="119"/>
      <c r="AZ13" s="119"/>
      <c r="BA13" s="135"/>
      <c r="BB13" s="135"/>
      <c r="BC13" s="135"/>
      <c r="BD13" s="135"/>
      <c r="BE13" s="135"/>
      <c r="BF13" s="135"/>
      <c r="BG13" s="135"/>
      <c r="BJ13" s="119"/>
      <c r="BT13" s="119"/>
      <c r="CD13" s="119"/>
      <c r="CN13" s="119"/>
      <c r="CX13" s="119"/>
      <c r="DH13" s="119"/>
      <c r="DR13" s="119"/>
      <c r="EB13" s="119"/>
      <c r="EL13" s="119"/>
      <c r="EV13" s="119"/>
      <c r="FF13" s="119"/>
      <c r="FP13" s="119"/>
      <c r="FZ13" s="119"/>
      <c r="GJ13" s="119"/>
      <c r="GT13" s="119"/>
      <c r="HD13" s="119"/>
      <c r="HN13" s="119"/>
      <c r="HX13" s="119"/>
    </row>
    <row xmlns:x14ac="http://schemas.microsoft.com/office/spreadsheetml/2009/9/ac" r="14" x14ac:dyDescent="0.25">
      <c r="A14" s="374" t="str">
        <f ca="true">IF(ISBLANK('Data Summary'!A16),"",'Data Summary'!A16)</f>
        <v/>
      </c>
      <c r="B14" s="111" t="s">
        <v>105</v>
      </c>
      <c r="C14" s="22">
        <v>0</v>
      </c>
      <c r="D14" s="44">
        <f>27/8718*100</f>
        <v>0.30970406056434963</v>
      </c>
      <c r="E14" s="44">
        <f>4/1063*100</f>
        <v>0.37629350893697083</v>
      </c>
      <c r="F14" s="44">
        <f>23/7654*100</f>
        <v>0.30049647243271493</v>
      </c>
      <c r="G14" s="44">
        <v>0.28999999999999998</v>
      </c>
      <c r="H14" s="44">
        <v>0.32</v>
      </c>
      <c r="I14" s="65">
        <v>0</v>
      </c>
      <c r="J14" s="11"/>
      <c r="K14" s="11"/>
      <c r="L14" s="111" t="s">
        <v>105</v>
      </c>
      <c r="M14" s="22">
        <v>0</v>
      </c>
      <c r="N14" s="44">
        <f>(20+26)/(8146)*100</f>
        <v>0.56469432850478762</v>
      </c>
      <c r="O14" s="44"/>
      <c r="P14" s="44"/>
      <c r="Q14" s="44">
        <f>(21+18)/Q31*100</f>
        <v>0.75101097631426927</v>
      </c>
      <c r="R14" s="44">
        <f>(3+21+1+18)/R31*100</f>
        <v>0.54527009890945988</v>
      </c>
      <c r="S14" s="65">
        <f>(0+1+2)/S31*100</f>
        <v>1.7647058823529411</v>
      </c>
      <c r="T14" s="11"/>
      <c r="U14" s="11"/>
      <c r="V14" s="111" t="s">
        <v>105</v>
      </c>
      <c r="W14" s="22" t="s">
        <v>255</v>
      </c>
      <c r="X14" s="44">
        <v>19.399999999999999</v>
      </c>
      <c r="Y14" s="44"/>
      <c r="Z14" s="44"/>
      <c r="AA14" s="44">
        <v>20.9</v>
      </c>
      <c r="AB14" s="44">
        <v>19.2</v>
      </c>
      <c r="AC14" s="65">
        <v>24.8</v>
      </c>
      <c r="AD14" s="11"/>
      <c r="AE14" s="11"/>
      <c r="BA14" s="136"/>
      <c r="BB14" s="136"/>
      <c r="BC14" s="136"/>
      <c r="BD14" s="136"/>
      <c r="BE14" s="136"/>
      <c r="BF14" s="136"/>
      <c r="BG14" s="136"/>
    </row>
    <row xmlns:x14ac="http://schemas.microsoft.com/office/spreadsheetml/2009/9/ac" r="15" s="2" customFormat="true" x14ac:dyDescent="0.25">
      <c r="A15" s="374" t="str">
        <f ca="true">IF(ISBLANK('Data Summary'!A17),"",'Data Summary'!A17)</f>
        <v/>
      </c>
      <c r="B15" s="111" t="s">
        <v>162</v>
      </c>
      <c r="C15" s="6">
        <v>1</v>
      </c>
      <c r="D15" s="44">
        <f>917/8718*100</f>
        <v>10.518467538426245</v>
      </c>
      <c r="E15" s="7">
        <f>94/1063*100</f>
        <v>8.8428974600188148</v>
      </c>
      <c r="F15" s="7">
        <f>823/7654*100</f>
        <v>10.752547687483668</v>
      </c>
      <c r="G15" s="7">
        <v>10.89</v>
      </c>
      <c r="H15" s="44">
        <v>10.5</v>
      </c>
      <c r="I15" s="65">
        <v>11.34</v>
      </c>
      <c r="J15" s="11"/>
      <c r="K15" s="11"/>
      <c r="L15" s="111" t="s">
        <v>214</v>
      </c>
      <c r="M15" s="6">
        <v>1</v>
      </c>
      <c r="N15" s="44">
        <f>(684)/(8146)*100</f>
        <v>8.3967591455929291</v>
      </c>
      <c r="O15" s="7"/>
      <c r="P15" s="7"/>
      <c r="Q15" s="44">
        <f>401/Q31*100</f>
        <v>7.721933371846716</v>
      </c>
      <c r="R15" s="44">
        <f>(401+109+150)/R31*100</f>
        <v>8.3692619832614756</v>
      </c>
      <c r="S15" s="65">
        <f>(8+8)/S31*100</f>
        <v>9.4117647058823533</v>
      </c>
      <c r="T15" s="11"/>
      <c r="U15" s="11"/>
      <c r="V15" s="111" t="s">
        <v>243</v>
      </c>
      <c r="W15" s="6">
        <v>1</v>
      </c>
      <c r="X15" s="44">
        <v>9.0021324812835708</v>
      </c>
      <c r="Y15" s="44"/>
      <c r="Z15" s="7"/>
      <c r="AA15" s="44">
        <v>8.3293120815760098</v>
      </c>
      <c r="AB15" s="44">
        <v>8.7387812942843652</v>
      </c>
      <c r="AC15" s="65">
        <v>17.241374265330712</v>
      </c>
      <c r="AD15" s="11"/>
      <c r="AE15" s="11"/>
      <c r="AF15" s="120"/>
      <c r="AP15" s="120"/>
      <c r="AZ15" s="120"/>
      <c r="BA15" s="137"/>
      <c r="BB15" s="137"/>
      <c r="BC15" s="137"/>
      <c r="BD15" s="137"/>
      <c r="BE15" s="137"/>
      <c r="BF15" s="137"/>
      <c r="BG15" s="137"/>
      <c r="BJ15" s="120"/>
      <c r="BT15" s="120"/>
      <c r="CD15" s="120"/>
      <c r="CN15" s="120"/>
      <c r="CX15" s="120"/>
      <c r="DH15" s="120"/>
      <c r="DR15" s="120"/>
      <c r="EB15" s="120"/>
      <c r="EL15" s="120"/>
      <c r="EV15" s="120"/>
      <c r="FF15" s="120"/>
      <c r="FP15" s="120"/>
      <c r="FZ15" s="120"/>
      <c r="GJ15" s="120"/>
      <c r="GT15" s="120"/>
      <c r="HD15" s="120"/>
      <c r="HN15" s="120"/>
      <c r="HX15" s="120"/>
    </row>
    <row xmlns:x14ac="http://schemas.microsoft.com/office/spreadsheetml/2009/9/ac" r="16" s="2" customFormat="true" x14ac:dyDescent="0.25">
      <c r="A16" s="374" t="str">
        <f ca="true">IF(ISBLANK('Data Summary'!A18),"",'Data Summary'!A18)</f>
        <v/>
      </c>
      <c r="B16" s="111" t="s">
        <v>163</v>
      </c>
      <c r="C16" s="13">
        <v>1</v>
      </c>
      <c r="D16" s="44">
        <f>2071/8718*100</f>
        <v>23.75544849736178</v>
      </c>
      <c r="E16" s="7">
        <f>266/1063*100</f>
        <v>25.02351834430856</v>
      </c>
      <c r="F16" s="7">
        <f>1805/7654*100</f>
        <v>23.582440553958715</v>
      </c>
      <c r="G16" s="7">
        <v>23.92</v>
      </c>
      <c r="H16" s="44">
        <v>23.71</v>
      </c>
      <c r="I16" s="65">
        <v>25.77</v>
      </c>
      <c r="J16" s="11"/>
      <c r="K16" s="11"/>
      <c r="L16" s="111" t="s">
        <v>213</v>
      </c>
      <c r="M16" s="13">
        <v>1</v>
      </c>
      <c r="N16" s="44">
        <f>297/(8146)*100</f>
        <v>3.6459612079548247</v>
      </c>
      <c r="O16" s="7"/>
      <c r="P16" s="7"/>
      <c r="Q16" s="44">
        <f>151/Q31*100</f>
        <v>2.9077604467552476</v>
      </c>
      <c r="R16" s="44">
        <f>(151+88+15)/R31*100</f>
        <v>3.2208977935582044</v>
      </c>
      <c r="S16" s="65">
        <f>(20+7)/S31*100</f>
        <v>15.882352941176469</v>
      </c>
      <c r="T16" s="11"/>
      <c r="U16" s="11"/>
      <c r="V16" s="111" t="s">
        <v>213</v>
      </c>
      <c r="W16" s="13">
        <v>1</v>
      </c>
      <c r="X16" s="44">
        <v>2.8532155488165296</v>
      </c>
      <c r="Y16" s="44"/>
      <c r="Z16" s="7"/>
      <c r="AA16" s="44">
        <v>2.2211465180678274</v>
      </c>
      <c r="AB16" s="44">
        <v>2.5350338529365453</v>
      </c>
      <c r="AC16" s="65">
        <v>12.807881445800696</v>
      </c>
      <c r="AD16" s="11"/>
      <c r="AE16" s="11"/>
      <c r="AF16" s="120"/>
      <c r="AP16" s="120"/>
      <c r="AZ16" s="120"/>
      <c r="BA16" s="137"/>
      <c r="BB16" s="137"/>
      <c r="BC16" s="137"/>
      <c r="BD16" s="137"/>
      <c r="BE16" s="137"/>
      <c r="BF16" s="137"/>
      <c r="BG16" s="137"/>
      <c r="BJ16" s="120"/>
      <c r="BT16" s="120"/>
      <c r="CD16" s="120"/>
      <c r="CN16" s="120"/>
      <c r="CX16" s="120"/>
      <c r="DH16" s="120"/>
      <c r="DR16" s="120"/>
      <c r="EB16" s="120"/>
      <c r="EL16" s="120"/>
      <c r="EV16" s="120"/>
      <c r="FF16" s="120"/>
      <c r="FP16" s="120"/>
      <c r="FZ16" s="120"/>
      <c r="GJ16" s="120"/>
      <c r="GT16" s="120"/>
      <c r="HD16" s="120"/>
      <c r="HN16" s="120"/>
      <c r="HX16" s="120"/>
    </row>
    <row xmlns:x14ac="http://schemas.microsoft.com/office/spreadsheetml/2009/9/ac" r="17" s="2" customFormat="true" x14ac:dyDescent="0.25">
      <c r="A17" s="374" t="str">
        <f ca="true">IF(ISBLANK('Data Summary'!A19),"",'Data Summary'!A19)</f>
        <v/>
      </c>
      <c r="B17" s="111" t="s">
        <v>164</v>
      </c>
      <c r="C17" s="13">
        <v>1</v>
      </c>
      <c r="D17" s="44">
        <f>3233/8718*100</f>
        <v>37.084193622390451</v>
      </c>
      <c r="E17" s="7">
        <f>336/1063*100</f>
        <v>31.608654750705551</v>
      </c>
      <c r="F17" s="7">
        <f>2897/7654*100</f>
        <v>37.849490462503269</v>
      </c>
      <c r="G17" s="7">
        <v>37.700000000000003</v>
      </c>
      <c r="H17" s="44">
        <v>37.19</v>
      </c>
      <c r="I17" s="25">
        <v>32.47</v>
      </c>
      <c r="J17" s="11"/>
      <c r="K17" s="11"/>
      <c r="L17" s="111" t="s">
        <v>181</v>
      </c>
      <c r="M17" s="13">
        <v>1</v>
      </c>
      <c r="N17" s="44">
        <f>319/(8146)*100</f>
        <v>3.9160324085440705</v>
      </c>
      <c r="O17" s="7"/>
      <c r="P17" s="7"/>
      <c r="Q17" s="44">
        <f>235/Q31*100</f>
        <v>4.5253225495859812</v>
      </c>
      <c r="R17" s="44">
        <f>(235+46+30)/R31*100</f>
        <v>3.9436976921126048</v>
      </c>
      <c r="S17" s="65">
        <f>(1+1)/S31*100</f>
        <v>1.1764705882352942</v>
      </c>
      <c r="T17" s="11"/>
      <c r="U17" s="11"/>
      <c r="V17" s="111" t="s">
        <v>244</v>
      </c>
      <c r="W17" s="13">
        <v>1</v>
      </c>
      <c r="X17" s="44">
        <v>4.4705570339816365</v>
      </c>
      <c r="Y17" s="44"/>
      <c r="Z17" s="7"/>
      <c r="AA17" s="44">
        <v>5.070012752571051</v>
      </c>
      <c r="AB17" s="44">
        <v>4.4874822862541333</v>
      </c>
      <c r="AC17" s="65">
        <v>3.940882506248903</v>
      </c>
      <c r="AD17" s="11"/>
      <c r="AE17" s="11"/>
      <c r="AF17" s="120"/>
      <c r="AP17" s="120"/>
      <c r="AZ17" s="120"/>
      <c r="BA17" s="137"/>
      <c r="BB17" s="137"/>
      <c r="BC17" s="137"/>
      <c r="BD17" s="137"/>
      <c r="BE17" s="137"/>
      <c r="BF17" s="137"/>
      <c r="BG17" s="137"/>
      <c r="BJ17" s="120"/>
      <c r="BT17" s="120"/>
      <c r="CD17" s="120"/>
      <c r="CN17" s="120"/>
      <c r="CX17" s="120"/>
      <c r="DH17" s="120"/>
      <c r="DR17" s="120"/>
      <c r="EB17" s="120"/>
      <c r="EL17" s="120"/>
      <c r="EV17" s="120"/>
      <c r="FF17" s="120"/>
      <c r="FP17" s="120"/>
      <c r="FZ17" s="120"/>
      <c r="GJ17" s="120"/>
      <c r="GT17" s="120"/>
      <c r="HD17" s="120"/>
      <c r="HN17" s="120"/>
      <c r="HX17" s="120"/>
    </row>
    <row xmlns:x14ac="http://schemas.microsoft.com/office/spreadsheetml/2009/9/ac" r="18" s="2" customFormat="true" x14ac:dyDescent="0.25">
      <c r="A18" s="374" t="str">
        <f ca="true">IF(ISBLANK('Data Summary'!A20),"",'Data Summary'!A20)</f>
        <v/>
      </c>
      <c r="B18" s="111" t="s">
        <v>165</v>
      </c>
      <c r="C18" s="13">
        <v>1</v>
      </c>
      <c r="D18" s="44">
        <f>1346/8718*100</f>
        <v>15.439320945170913</v>
      </c>
      <c r="E18" s="66">
        <f>222/1063*100</f>
        <v>20.884289746001883</v>
      </c>
      <c r="F18" s="66">
        <f>1124/7654*100</f>
        <v>14.685131957146591</v>
      </c>
      <c r="G18" s="7">
        <v>15.02</v>
      </c>
      <c r="H18" s="44">
        <v>15.37</v>
      </c>
      <c r="I18" s="25">
        <v>18.559999999999999</v>
      </c>
      <c r="J18" s="11"/>
      <c r="K18" s="11"/>
      <c r="L18" s="111" t="s">
        <v>182</v>
      </c>
      <c r="M18" s="13">
        <v>0</v>
      </c>
      <c r="N18" s="44">
        <f>272/(8146)*100</f>
        <v>3.3390621163761356</v>
      </c>
      <c r="O18" s="7"/>
      <c r="P18" s="7"/>
      <c r="Q18" s="44">
        <f>187/Q31*100</f>
        <v>3.6010013479684186</v>
      </c>
      <c r="R18" s="44">
        <f>(187+24+56)/R31*100</f>
        <v>3.3857468932285064</v>
      </c>
      <c r="S18" s="65">
        <f>(1+2)/S31*100</f>
        <v>1.7647058823529411</v>
      </c>
      <c r="T18" s="11"/>
      <c r="U18" s="11"/>
      <c r="V18" s="111" t="s">
        <v>245</v>
      </c>
      <c r="W18" s="13">
        <v>0</v>
      </c>
      <c r="X18" s="44">
        <v>2.6548653904527209</v>
      </c>
      <c r="Y18" s="44"/>
      <c r="Z18" s="7"/>
      <c r="AA18" s="44">
        <v>2.5591465256511206</v>
      </c>
      <c r="AB18" s="44">
        <v>2.7082349236340737</v>
      </c>
      <c r="AC18" s="65">
        <v>0.98522062656222575</v>
      </c>
      <c r="AD18" s="11"/>
      <c r="AE18" s="11"/>
      <c r="AF18" s="120"/>
      <c r="AP18" s="120"/>
      <c r="AZ18" s="120"/>
      <c r="BA18" s="137"/>
      <c r="BB18" s="137"/>
      <c r="BC18" s="137"/>
      <c r="BD18" s="137"/>
      <c r="BE18" s="137"/>
      <c r="BF18" s="137"/>
      <c r="BG18" s="137"/>
      <c r="BJ18" s="120"/>
      <c r="BT18" s="120"/>
      <c r="CD18" s="120"/>
      <c r="CN18" s="120"/>
      <c r="CX18" s="120"/>
      <c r="DH18" s="120"/>
      <c r="DR18" s="120"/>
      <c r="EB18" s="120"/>
      <c r="EL18" s="120"/>
      <c r="EV18" s="120"/>
      <c r="FF18" s="120"/>
      <c r="FP18" s="120"/>
      <c r="FZ18" s="120"/>
      <c r="GJ18" s="120"/>
      <c r="GT18" s="120"/>
      <c r="HD18" s="120"/>
      <c r="HN18" s="120"/>
      <c r="HX18" s="120"/>
    </row>
    <row xmlns:x14ac="http://schemas.microsoft.com/office/spreadsheetml/2009/9/ac" r="19" s="2" customFormat="true" x14ac:dyDescent="0.25">
      <c r="A19" s="374" t="str">
        <f ca="true">IF(ISBLANK('Data Summary'!A21),"",'Data Summary'!A21)</f>
        <v/>
      </c>
      <c r="B19" s="111" t="s">
        <v>166</v>
      </c>
      <c r="C19" s="6">
        <v>0</v>
      </c>
      <c r="D19" s="44">
        <f>1103/8718*100</f>
        <v>12.651984400091765</v>
      </c>
      <c r="E19" s="66">
        <f>140/1063*100</f>
        <v>13.170272812793979</v>
      </c>
      <c r="F19" s="66">
        <f>963/7654*100</f>
        <v>12.581656650117587</v>
      </c>
      <c r="G19" s="66">
        <v>11.99</v>
      </c>
      <c r="H19" s="44">
        <v>12.67</v>
      </c>
      <c r="I19" s="67">
        <v>11.86</v>
      </c>
      <c r="J19" s="11"/>
      <c r="K19" s="11"/>
      <c r="L19" s="111" t="s">
        <v>183</v>
      </c>
      <c r="M19" s="13">
        <v>0</v>
      </c>
      <c r="N19" s="44">
        <f>(750+483+875+233)/(8146)*100</f>
        <v>28.738030935428434</v>
      </c>
      <c r="O19" s="66"/>
      <c r="P19" s="66"/>
      <c r="Q19" s="44">
        <f>(562+349+669+156)/Q31*100</f>
        <v>33.429616791835166</v>
      </c>
      <c r="R19" s="44">
        <f>(562+349+669+156+124+94+135+50+57+33+60+22)/R31*100</f>
        <v>29.305097641389803</v>
      </c>
      <c r="S19" s="65">
        <f>(4+1+7+2+0+2+0+2)/S31*100</f>
        <v>10.588235294117647</v>
      </c>
      <c r="T19" s="11"/>
      <c r="U19" s="11"/>
      <c r="V19" s="111" t="s">
        <v>184</v>
      </c>
      <c r="W19" s="13">
        <v>1</v>
      </c>
      <c r="X19" s="44">
        <v>37.900522495748625</v>
      </c>
      <c r="Y19" s="44"/>
      <c r="Z19" s="66"/>
      <c r="AA19" s="44">
        <v>27.885082777962445</v>
      </c>
      <c r="AB19" s="44">
        <v>37.269721303731693</v>
      </c>
      <c r="AC19" s="65">
        <v>57.635459855857242</v>
      </c>
      <c r="AD19" s="11"/>
      <c r="AE19" s="11"/>
      <c r="AF19" s="120"/>
      <c r="AP19" s="120"/>
      <c r="AZ19" s="120"/>
      <c r="BA19" s="137"/>
      <c r="BB19" s="137"/>
      <c r="BC19" s="137"/>
      <c r="BD19" s="137"/>
      <c r="BE19" s="137"/>
      <c r="BF19" s="137"/>
      <c r="BG19" s="137"/>
      <c r="BJ19" s="120"/>
      <c r="BT19" s="120"/>
      <c r="CD19" s="120"/>
      <c r="CN19" s="120"/>
      <c r="CX19" s="120"/>
      <c r="DH19" s="120"/>
      <c r="DR19" s="120"/>
      <c r="EB19" s="120"/>
      <c r="EL19" s="120"/>
      <c r="EV19" s="120"/>
      <c r="FF19" s="120"/>
      <c r="FP19" s="120"/>
      <c r="FZ19" s="120"/>
      <c r="GJ19" s="120"/>
      <c r="GT19" s="120"/>
      <c r="HD19" s="120"/>
      <c r="HN19" s="120"/>
      <c r="HX19" s="120"/>
    </row>
    <row xmlns:x14ac="http://schemas.microsoft.com/office/spreadsheetml/2009/9/ac" r="20" s="2" customFormat="true" x14ac:dyDescent="0.25">
      <c r="A20" s="374" t="str">
        <f ca="true">IF(ISBLANK('Data Summary'!A22),"",'Data Summary'!A22)</f>
        <v/>
      </c>
      <c r="B20" s="111"/>
      <c r="C20" s="6"/>
      <c r="D20" s="66"/>
      <c r="E20" s="66"/>
      <c r="F20" s="66"/>
      <c r="G20" s="66"/>
      <c r="H20" s="66"/>
      <c r="I20" s="68"/>
      <c r="J20" s="11"/>
      <c r="K20" s="11"/>
      <c r="L20" s="111" t="s">
        <v>184</v>
      </c>
      <c r="M20" s="6">
        <v>1</v>
      </c>
      <c r="N20" s="44">
        <f>2961/(8146)*100</f>
        <v>36.349128406579915</v>
      </c>
      <c r="O20" s="66"/>
      <c r="P20" s="66"/>
      <c r="Q20" s="44">
        <f>1287/Q31*100</f>
        <v>24.783362218370883</v>
      </c>
      <c r="R20" s="44">
        <f>(1287+723+805)/R31*100</f>
        <v>35.696170428607658</v>
      </c>
      <c r="S20" s="65">
        <f>(35+65)/S31*100</f>
        <v>58.82352941176471</v>
      </c>
      <c r="T20" s="11"/>
      <c r="U20" s="11"/>
      <c r="V20" s="111" t="s">
        <v>246</v>
      </c>
      <c r="W20" s="6">
        <v>0</v>
      </c>
      <c r="X20" s="44">
        <v>7.659442081567688</v>
      </c>
      <c r="Y20" s="44"/>
      <c r="Z20" s="66"/>
      <c r="AA20" s="44">
        <v>8.8363057735401203</v>
      </c>
      <c r="AB20" s="44">
        <v>7.8727759407967248</v>
      </c>
      <c r="AC20" s="65">
        <v>0.98522062656222575</v>
      </c>
      <c r="AD20" s="11"/>
      <c r="AE20" s="11"/>
      <c r="AF20" s="120"/>
      <c r="AP20" s="120"/>
      <c r="AZ20" s="120"/>
      <c r="BA20" s="137"/>
      <c r="BB20" s="137"/>
      <c r="BC20" s="137"/>
      <c r="BD20" s="137"/>
      <c r="BE20" s="137"/>
      <c r="BF20" s="137"/>
      <c r="BG20" s="137"/>
      <c r="BJ20" s="120"/>
      <c r="BT20" s="120"/>
      <c r="CD20" s="120"/>
      <c r="CN20" s="120"/>
      <c r="CX20" s="120"/>
      <c r="DH20" s="120"/>
      <c r="DR20" s="120"/>
      <c r="EB20" s="120"/>
      <c r="EL20" s="120"/>
      <c r="EV20" s="120"/>
      <c r="FF20" s="120"/>
      <c r="FP20" s="120"/>
      <c r="FZ20" s="120"/>
      <c r="GJ20" s="120"/>
      <c r="GT20" s="120"/>
      <c r="HD20" s="120"/>
      <c r="HN20" s="120"/>
      <c r="HX20" s="120"/>
    </row>
    <row xmlns:x14ac="http://schemas.microsoft.com/office/spreadsheetml/2009/9/ac" r="21" s="2" customFormat="true" x14ac:dyDescent="0.25">
      <c r="A21" s="374" t="str">
        <f ca="true">IF(ISBLANK('Data Summary'!A23),"",'Data Summary'!A23)</f>
        <v/>
      </c>
      <c r="B21" s="111"/>
      <c r="C21" s="13"/>
      <c r="D21" s="7"/>
      <c r="E21" s="7"/>
      <c r="F21" s="7"/>
      <c r="G21" s="7"/>
      <c r="H21" s="7"/>
      <c r="I21" s="68"/>
      <c r="J21" s="11"/>
      <c r="K21" s="11"/>
      <c r="L21" s="111"/>
      <c r="M21" s="13"/>
      <c r="N21" s="7"/>
      <c r="O21" s="7"/>
      <c r="P21" s="7"/>
      <c r="Q21" s="7"/>
      <c r="R21" s="7"/>
      <c r="S21" s="68"/>
      <c r="T21" s="11"/>
      <c r="U21" s="11"/>
      <c r="V21" s="111" t="s">
        <v>247</v>
      </c>
      <c r="W21" s="13">
        <v>0</v>
      </c>
      <c r="X21" s="7">
        <v>7.5373804456514994</v>
      </c>
      <c r="Y21" s="44"/>
      <c r="Z21" s="7"/>
      <c r="AA21" s="7">
        <v>7.8464459001558362</v>
      </c>
      <c r="AB21" s="7">
        <v>7.7468115257439782</v>
      </c>
      <c r="AC21" s="68">
        <v>0.98522062656222575</v>
      </c>
      <c r="AD21" s="11"/>
      <c r="AE21" s="11"/>
      <c r="AF21" s="120"/>
      <c r="AP21" s="120"/>
      <c r="AZ21" s="120"/>
      <c r="BA21" s="137"/>
      <c r="BB21" s="137"/>
      <c r="BC21" s="137"/>
      <c r="BD21" s="137"/>
      <c r="BE21" s="137"/>
      <c r="BF21" s="137"/>
      <c r="BG21" s="137"/>
      <c r="BJ21" s="120"/>
      <c r="BT21" s="120"/>
      <c r="CD21" s="120"/>
      <c r="CN21" s="120"/>
      <c r="CX21" s="120"/>
      <c r="DH21" s="120"/>
      <c r="DR21" s="120"/>
      <c r="EB21" s="120"/>
      <c r="EL21" s="120"/>
      <c r="EV21" s="120"/>
      <c r="FF21" s="120"/>
      <c r="FP21" s="120"/>
      <c r="FZ21" s="120"/>
      <c r="GJ21" s="120"/>
      <c r="GT21" s="120"/>
      <c r="HD21" s="120"/>
      <c r="HN21" s="120"/>
      <c r="HX21" s="120"/>
    </row>
    <row xmlns:x14ac="http://schemas.microsoft.com/office/spreadsheetml/2009/9/ac" r="22" s="2" customFormat="true" x14ac:dyDescent="0.25">
      <c r="A22" s="374" t="str">
        <f ca="true">IF(ISBLANK('Data Summary'!A24),"",'Data Summary'!A24)</f>
        <v/>
      </c>
      <c r="B22" s="111"/>
      <c r="C22" s="13"/>
      <c r="D22" s="7"/>
      <c r="E22" s="7"/>
      <c r="F22" s="7"/>
      <c r="G22" s="7"/>
      <c r="H22" s="7"/>
      <c r="I22" s="25"/>
      <c r="J22" s="11"/>
      <c r="K22" s="11"/>
      <c r="L22" s="111"/>
      <c r="M22" s="13"/>
      <c r="N22" s="7"/>
      <c r="O22" s="7"/>
      <c r="P22" s="7"/>
      <c r="Q22" s="7"/>
      <c r="R22" s="7"/>
      <c r="S22" s="25"/>
      <c r="T22" s="11"/>
      <c r="U22" s="11"/>
      <c r="V22" s="111" t="s">
        <v>248</v>
      </c>
      <c r="W22" s="13">
        <v>0</v>
      </c>
      <c r="X22" s="7">
        <v>7.9035653534000678</v>
      </c>
      <c r="Y22" s="44"/>
      <c r="Z22" s="7"/>
      <c r="AA22" s="7">
        <v>9.6571719625435861</v>
      </c>
      <c r="AB22" s="7">
        <v>8.0774681152574406</v>
      </c>
      <c r="AC22" s="25">
        <v>2.4630515664055648</v>
      </c>
      <c r="AD22" s="11"/>
      <c r="AE22" s="11"/>
      <c r="AF22" s="120"/>
      <c r="AP22" s="120"/>
      <c r="AZ22" s="120"/>
      <c r="BA22" s="137"/>
      <c r="BB22" s="137"/>
      <c r="BC22" s="137"/>
      <c r="BD22" s="137"/>
      <c r="BE22" s="137"/>
      <c r="BF22" s="137"/>
      <c r="BG22" s="137"/>
      <c r="BJ22" s="120"/>
      <c r="BT22" s="120"/>
      <c r="CD22" s="120"/>
      <c r="CN22" s="120"/>
      <c r="CX22" s="120"/>
      <c r="DH22" s="120"/>
      <c r="DR22" s="120"/>
      <c r="EB22" s="120"/>
      <c r="EL22" s="120"/>
      <c r="EV22" s="120"/>
      <c r="FF22" s="120"/>
      <c r="FP22" s="120"/>
      <c r="FZ22" s="120"/>
      <c r="GJ22" s="120"/>
      <c r="GT22" s="120"/>
      <c r="HD22" s="120"/>
      <c r="HN22" s="120"/>
      <c r="HX22" s="120"/>
    </row>
    <row xmlns:x14ac="http://schemas.microsoft.com/office/spreadsheetml/2009/9/ac" r="23" s="2" customFormat="true" x14ac:dyDescent="0.25">
      <c r="A23" s="374" t="str">
        <f ca="true">IF(ISBLANK('Data Summary'!A25),"",'Data Summary'!A25)</f>
        <v/>
      </c>
      <c r="B23" s="111"/>
      <c r="C23" s="13"/>
      <c r="D23" s="7"/>
      <c r="E23" s="7"/>
      <c r="F23" s="7"/>
      <c r="G23" s="7"/>
      <c r="H23" s="7"/>
      <c r="I23" s="25"/>
      <c r="J23" s="11"/>
      <c r="K23" s="11"/>
      <c r="L23" s="111"/>
      <c r="M23" s="13"/>
      <c r="N23" s="7"/>
      <c r="O23" s="7"/>
      <c r="P23" s="7"/>
      <c r="Q23" s="7"/>
      <c r="R23" s="7"/>
      <c r="S23" s="25"/>
      <c r="T23" s="11"/>
      <c r="U23" s="11"/>
      <c r="V23" s="111" t="s">
        <v>249</v>
      </c>
      <c r="W23" s="13">
        <v>0</v>
      </c>
      <c r="X23" s="7">
        <v>3.2041551567133717</v>
      </c>
      <c r="Y23" s="44"/>
      <c r="Z23" s="7"/>
      <c r="AA23" s="7">
        <v>2.9454394707872598</v>
      </c>
      <c r="AB23" s="7">
        <v>3.2435836876082509</v>
      </c>
      <c r="AC23" s="25">
        <v>1.9704412531244515</v>
      </c>
      <c r="AD23" s="11"/>
      <c r="AE23" s="11"/>
      <c r="AF23" s="120"/>
      <c r="AP23" s="120"/>
      <c r="AZ23" s="120"/>
      <c r="BA23" s="137"/>
      <c r="BB23" s="137"/>
      <c r="BC23" s="137"/>
      <c r="BD23" s="137"/>
      <c r="BE23" s="137"/>
      <c r="BF23" s="137"/>
      <c r="BG23" s="137"/>
      <c r="BJ23" s="120"/>
      <c r="BT23" s="120"/>
      <c r="CD23" s="120"/>
      <c r="CN23" s="120"/>
      <c r="CX23" s="120"/>
      <c r="DH23" s="120"/>
      <c r="DR23" s="120"/>
      <c r="EB23" s="120"/>
      <c r="EL23" s="120"/>
      <c r="EV23" s="120"/>
      <c r="FF23" s="120"/>
      <c r="FP23" s="120"/>
      <c r="FZ23" s="120"/>
      <c r="GJ23" s="120"/>
      <c r="GT23" s="120"/>
      <c r="HD23" s="120"/>
      <c r="HN23" s="120"/>
      <c r="HX23" s="120"/>
    </row>
    <row xmlns:x14ac="http://schemas.microsoft.com/office/spreadsheetml/2009/9/ac" r="24" s="2" customFormat="true" x14ac:dyDescent="0.25">
      <c r="A24" s="374" t="str">
        <f ca="true">IF(ISBLANK('Data Summary'!A26),"",'Data Summary'!A26)</f>
        <v/>
      </c>
      <c r="B24" s="111"/>
      <c r="C24" s="13"/>
      <c r="D24" s="7"/>
      <c r="E24" s="7"/>
      <c r="F24" s="7"/>
      <c r="G24" s="7"/>
      <c r="H24" s="7"/>
      <c r="I24" s="25"/>
      <c r="J24" s="11"/>
      <c r="K24" s="11"/>
      <c r="L24" s="111"/>
      <c r="M24" s="13"/>
      <c r="N24" s="7"/>
      <c r="O24" s="7"/>
      <c r="P24" s="7"/>
      <c r="Q24" s="7"/>
      <c r="R24" s="7"/>
      <c r="S24" s="25"/>
      <c r="T24" s="11"/>
      <c r="U24" s="11"/>
      <c r="V24" s="111"/>
      <c r="W24" s="13"/>
      <c r="X24" s="7"/>
      <c r="Y24" s="7"/>
      <c r="Z24" s="7"/>
      <c r="AA24" s="7"/>
      <c r="AB24" s="7"/>
      <c r="AC24" s="25"/>
      <c r="AD24" s="11"/>
      <c r="AE24" s="11"/>
      <c r="AF24" s="120"/>
      <c r="AP24" s="120"/>
      <c r="AZ24" s="120"/>
      <c r="BA24" s="137"/>
      <c r="BB24" s="137"/>
      <c r="BC24" s="137"/>
      <c r="BD24" s="137"/>
      <c r="BE24" s="137"/>
      <c r="BF24" s="137"/>
      <c r="BG24" s="137"/>
      <c r="BJ24" s="120"/>
      <c r="BT24" s="120"/>
      <c r="CD24" s="120"/>
      <c r="CN24" s="120"/>
      <c r="CX24" s="120"/>
      <c r="DH24" s="120"/>
      <c r="DR24" s="120"/>
      <c r="EB24" s="120"/>
      <c r="EL24" s="120"/>
      <c r="EV24" s="120"/>
      <c r="FF24" s="120"/>
      <c r="FP24" s="120"/>
      <c r="FZ24" s="120"/>
      <c r="GJ24" s="120"/>
      <c r="GT24" s="120"/>
      <c r="HD24" s="120"/>
      <c r="HN24" s="120"/>
      <c r="HX24" s="120"/>
    </row>
    <row xmlns:x14ac="http://schemas.microsoft.com/office/spreadsheetml/2009/9/ac" r="25" s="2" customFormat="true" x14ac:dyDescent="0.25">
      <c r="A25" s="374" t="str">
        <f ca="true">IF(ISBLANK('Data Summary'!A27),"",'Data Summary'!A27)</f>
        <v/>
      </c>
      <c r="B25" s="111"/>
      <c r="C25" s="13"/>
      <c r="D25" s="7"/>
      <c r="E25" s="7"/>
      <c r="F25" s="7"/>
      <c r="G25" s="7"/>
      <c r="H25" s="7"/>
      <c r="I25" s="25"/>
      <c r="J25" s="11"/>
      <c r="K25" s="11"/>
      <c r="L25" s="111"/>
      <c r="M25" s="13"/>
      <c r="N25" s="7"/>
      <c r="O25" s="7"/>
      <c r="P25" s="7"/>
      <c r="Q25" s="7"/>
      <c r="R25" s="7"/>
      <c r="S25" s="25"/>
      <c r="T25" s="11"/>
      <c r="U25" s="11"/>
      <c r="V25" s="111"/>
      <c r="W25" s="13"/>
      <c r="X25" s="7"/>
      <c r="Y25" s="7"/>
      <c r="Z25" s="7"/>
      <c r="AA25" s="7"/>
      <c r="AB25" s="7"/>
      <c r="AC25" s="25"/>
      <c r="AD25" s="11"/>
      <c r="AE25" s="11"/>
      <c r="AF25" s="120"/>
      <c r="AP25" s="120"/>
      <c r="AZ25" s="120"/>
      <c r="BA25" s="137"/>
      <c r="BB25" s="137"/>
      <c r="BC25" s="137"/>
      <c r="BD25" s="137"/>
      <c r="BE25" s="137"/>
      <c r="BF25" s="137"/>
      <c r="BG25" s="137"/>
      <c r="BJ25" s="120"/>
      <c r="BT25" s="120"/>
      <c r="CD25" s="120"/>
      <c r="CN25" s="120"/>
      <c r="CX25" s="120"/>
      <c r="DH25" s="120"/>
      <c r="DR25" s="120"/>
      <c r="EB25" s="120"/>
      <c r="EL25" s="120"/>
      <c r="EV25" s="120"/>
      <c r="FF25" s="120"/>
      <c r="FP25" s="120"/>
      <c r="FZ25" s="120"/>
      <c r="GJ25" s="120"/>
      <c r="GT25" s="120"/>
      <c r="HD25" s="120"/>
      <c r="HN25" s="120"/>
      <c r="HX25" s="120"/>
    </row>
    <row xmlns:x14ac="http://schemas.microsoft.com/office/spreadsheetml/2009/9/ac" r="26" s="2" customFormat="true" ht="89.25" customHeight="true" x14ac:dyDescent="0.25">
      <c r="A26" s="374" t="str">
        <f ca="true">IF(ISBLANK('Data Summary'!A28),"",'Data Summary'!A28)</f>
        <v/>
      </c>
      <c r="B26" s="112" t="s">
        <v>12</v>
      </c>
      <c r="C26" s="557" t="s">
        <v>250</v>
      </c>
      <c r="D26" s="557"/>
      <c r="E26" s="557"/>
      <c r="F26" s="557"/>
      <c r="G26" s="557"/>
      <c r="H26" s="557"/>
      <c r="I26" s="558"/>
      <c r="J26" s="11"/>
      <c r="K26" s="11"/>
      <c r="L26" s="112" t="s">
        <v>12</v>
      </c>
      <c r="M26" s="557" t="s">
        <v>251</v>
      </c>
      <c r="N26" s="557"/>
      <c r="O26" s="557"/>
      <c r="P26" s="557"/>
      <c r="Q26" s="557"/>
      <c r="R26" s="557"/>
      <c r="S26" s="558"/>
      <c r="T26" s="11"/>
      <c r="U26" s="11"/>
      <c r="V26" s="112" t="s">
        <v>12</v>
      </c>
      <c r="W26" s="557" t="s">
        <v>256</v>
      </c>
      <c r="X26" s="557"/>
      <c r="Y26" s="557"/>
      <c r="Z26" s="557"/>
      <c r="AA26" s="557"/>
      <c r="AB26" s="557"/>
      <c r="AC26" s="558"/>
      <c r="AD26" s="11"/>
      <c r="AE26" s="11"/>
      <c r="AF26" s="120"/>
      <c r="AP26" s="120"/>
      <c r="AZ26" s="120"/>
      <c r="BA26" s="556"/>
      <c r="BB26" s="556"/>
      <c r="BC26" s="556"/>
      <c r="BD26" s="556"/>
      <c r="BE26" s="556"/>
      <c r="BF26" s="556"/>
      <c r="BG26" s="556"/>
      <c r="BJ26" s="120"/>
      <c r="BT26" s="120"/>
      <c r="CD26" s="120"/>
      <c r="CN26" s="120"/>
      <c r="CX26" s="120"/>
      <c r="DH26" s="120"/>
      <c r="DR26" s="120"/>
      <c r="EB26" s="120"/>
      <c r="EL26" s="120"/>
      <c r="EV26" s="120"/>
      <c r="FF26" s="120"/>
      <c r="FP26" s="120"/>
      <c r="FZ26" s="120"/>
      <c r="GJ26" s="120"/>
      <c r="GT26" s="120"/>
      <c r="HD26" s="120"/>
      <c r="HN26" s="120"/>
      <c r="HX26" s="120"/>
    </row>
    <row xmlns:x14ac="http://schemas.microsoft.com/office/spreadsheetml/2009/9/ac" r="27" s="2" customFormat="true" ht="15.75" customHeight="true" x14ac:dyDescent="0.25">
      <c r="A27" s="374" t="str">
        <f ca="true">IF(ISBLANK('Data Summary'!A29),"",'Data Summary'!A29)</f>
        <v/>
      </c>
      <c r="B27" s="112"/>
      <c r="C27" s="63" t="s">
        <v>120</v>
      </c>
      <c r="D27" s="51" t="s">
        <v>195</v>
      </c>
      <c r="E27" s="51" t="s">
        <v>195</v>
      </c>
      <c r="F27" s="51" t="s">
        <v>195</v>
      </c>
      <c r="G27" s="51" t="s">
        <v>195</v>
      </c>
      <c r="H27" s="51" t="s">
        <v>195</v>
      </c>
      <c r="I27" s="95" t="s">
        <v>195</v>
      </c>
      <c r="J27" s="11"/>
      <c r="K27" s="11"/>
      <c r="L27" s="112"/>
      <c r="M27" s="63" t="s">
        <v>120</v>
      </c>
      <c r="N27" s="51" t="s">
        <v>167</v>
      </c>
      <c r="O27" s="51"/>
      <c r="P27" s="51"/>
      <c r="Q27" s="51" t="s">
        <v>167</v>
      </c>
      <c r="R27" s="51" t="s">
        <v>167</v>
      </c>
      <c r="S27" s="95" t="s">
        <v>167</v>
      </c>
      <c r="T27" s="11"/>
      <c r="U27" s="11"/>
      <c r="V27" s="112"/>
      <c r="W27" s="63" t="s">
        <v>120</v>
      </c>
      <c r="X27" s="51" t="s">
        <v>167</v>
      </c>
      <c r="Y27" s="51"/>
      <c r="Z27" s="51"/>
      <c r="AA27" s="51" t="s">
        <v>167</v>
      </c>
      <c r="AB27" s="51" t="s">
        <v>167</v>
      </c>
      <c r="AC27" s="95" t="s">
        <v>167</v>
      </c>
      <c r="AD27" s="11"/>
      <c r="AE27" s="11"/>
      <c r="AF27" s="120"/>
      <c r="AP27" s="120"/>
      <c r="AZ27" s="120"/>
      <c r="BA27" s="120"/>
      <c r="BB27" s="137"/>
      <c r="BC27" s="137"/>
      <c r="BD27" s="137"/>
      <c r="BE27" s="137"/>
      <c r="BF27" s="137"/>
      <c r="BG27" s="137"/>
      <c r="BJ27" s="120"/>
      <c r="BT27" s="120"/>
      <c r="CD27" s="120"/>
      <c r="CN27" s="120"/>
      <c r="CX27" s="120"/>
      <c r="DH27" s="120"/>
      <c r="DR27" s="120"/>
      <c r="EB27" s="120"/>
      <c r="EL27" s="120"/>
      <c r="EV27" s="120"/>
      <c r="FF27" s="120"/>
      <c r="FP27" s="120"/>
      <c r="FZ27" s="120"/>
      <c r="GJ27" s="120"/>
      <c r="GT27" s="120"/>
      <c r="HD27" s="120"/>
      <c r="HN27" s="120"/>
      <c r="HX27" s="120"/>
    </row>
    <row xmlns:x14ac="http://schemas.microsoft.com/office/spreadsheetml/2009/9/ac" r="28" s="2" customFormat="true" ht="15.75" customHeight="true" x14ac:dyDescent="0.25">
      <c r="A28" s="374" t="str">
        <f ca="true">IF(ISBLANK('Data Summary'!A30),"",'Data Summary'!A30)</f>
        <v/>
      </c>
      <c r="B28" s="112"/>
      <c r="C28" s="63" t="s">
        <v>102</v>
      </c>
      <c r="D28" s="51" t="s">
        <v>195</v>
      </c>
      <c r="E28" s="51" t="s">
        <v>195</v>
      </c>
      <c r="F28" s="51" t="s">
        <v>195</v>
      </c>
      <c r="G28" s="51" t="s">
        <v>195</v>
      </c>
      <c r="H28" s="51" t="s">
        <v>195</v>
      </c>
      <c r="I28" s="95" t="s">
        <v>195</v>
      </c>
      <c r="J28" s="11"/>
      <c r="K28" s="11"/>
      <c r="L28" s="112"/>
      <c r="M28" s="63" t="s">
        <v>102</v>
      </c>
      <c r="N28" s="51" t="s">
        <v>167</v>
      </c>
      <c r="O28" s="51"/>
      <c r="P28" s="51"/>
      <c r="Q28" s="51" t="s">
        <v>167</v>
      </c>
      <c r="R28" s="51" t="s">
        <v>167</v>
      </c>
      <c r="S28" s="95" t="s">
        <v>167</v>
      </c>
      <c r="T28" s="11"/>
      <c r="U28" s="11"/>
      <c r="V28" s="112"/>
      <c r="W28" s="63" t="s">
        <v>102</v>
      </c>
      <c r="X28" s="51" t="s">
        <v>167</v>
      </c>
      <c r="Y28" s="51"/>
      <c r="Z28" s="51"/>
      <c r="AA28" s="51" t="s">
        <v>167</v>
      </c>
      <c r="AB28" s="51" t="s">
        <v>167</v>
      </c>
      <c r="AC28" s="95" t="s">
        <v>167</v>
      </c>
      <c r="AD28" s="11"/>
      <c r="AE28" s="11"/>
      <c r="AF28" s="120"/>
      <c r="AP28" s="120"/>
      <c r="AZ28" s="120"/>
      <c r="BA28" s="120"/>
      <c r="BB28" s="137"/>
      <c r="BC28" s="137"/>
      <c r="BD28" s="137"/>
      <c r="BE28" s="137"/>
      <c r="BF28" s="137"/>
      <c r="BG28" s="137"/>
      <c r="BJ28" s="120"/>
      <c r="BT28" s="120"/>
      <c r="CD28" s="120"/>
      <c r="CN28" s="120"/>
      <c r="CX28" s="120"/>
      <c r="DH28" s="120"/>
      <c r="DR28" s="120"/>
      <c r="EB28" s="120"/>
      <c r="EL28" s="120"/>
      <c r="EV28" s="120"/>
      <c r="FF28" s="120"/>
      <c r="FP28" s="120"/>
      <c r="FZ28" s="120"/>
      <c r="GJ28" s="120"/>
      <c r="GT28" s="120"/>
      <c r="HD28" s="120"/>
      <c r="HN28" s="120"/>
      <c r="HX28" s="120"/>
    </row>
    <row xmlns:x14ac="http://schemas.microsoft.com/office/spreadsheetml/2009/9/ac" r="29" ht="15.75" customHeight="true" x14ac:dyDescent="0.25">
      <c r="A29" s="374" t="str">
        <f ca="true">IF(ISBLANK('Data Summary'!A31),"",'Data Summary'!A31)</f>
        <v/>
      </c>
      <c r="B29" s="112"/>
      <c r="C29" s="63" t="s">
        <v>168</v>
      </c>
      <c r="D29" s="51" t="s">
        <v>195</v>
      </c>
      <c r="E29" s="51" t="s">
        <v>195</v>
      </c>
      <c r="F29" s="51" t="s">
        <v>195</v>
      </c>
      <c r="G29" s="51" t="s">
        <v>195</v>
      </c>
      <c r="H29" s="51" t="s">
        <v>195</v>
      </c>
      <c r="I29" s="95" t="s">
        <v>195</v>
      </c>
      <c r="J29" s="11"/>
      <c r="K29" s="11"/>
      <c r="L29" s="112"/>
      <c r="M29" s="63" t="s">
        <v>168</v>
      </c>
      <c r="N29" s="51" t="s">
        <v>167</v>
      </c>
      <c r="O29" s="51"/>
      <c r="P29" s="51"/>
      <c r="Q29" s="51" t="s">
        <v>167</v>
      </c>
      <c r="R29" s="51" t="s">
        <v>167</v>
      </c>
      <c r="S29" s="95" t="s">
        <v>167</v>
      </c>
      <c r="T29" s="11"/>
      <c r="U29" s="11"/>
      <c r="V29" s="112"/>
      <c r="W29" s="63" t="s">
        <v>168</v>
      </c>
      <c r="X29" s="51" t="s">
        <v>167</v>
      </c>
      <c r="Y29" s="51"/>
      <c r="Z29" s="51"/>
      <c r="AA29" s="51" t="s">
        <v>167</v>
      </c>
      <c r="AB29" s="51" t="s">
        <v>167</v>
      </c>
      <c r="AC29" s="95" t="s">
        <v>167</v>
      </c>
      <c r="AD29" s="11"/>
      <c r="AE29" s="11"/>
      <c r="BB29" s="136"/>
      <c r="BC29" s="136"/>
      <c r="BD29" s="136"/>
      <c r="BE29" s="136"/>
      <c r="BF29" s="136"/>
      <c r="BG29" s="136"/>
    </row>
    <row xmlns:x14ac="http://schemas.microsoft.com/office/spreadsheetml/2009/9/ac" r="30" ht="15.75" customHeight="true" x14ac:dyDescent="0.25">
      <c r="A30" s="374" t="str">
        <f ca="true">IF(ISBLANK('Data Summary'!A32),"",'Data Summary'!A32)</f>
        <v/>
      </c>
      <c r="B30" s="113"/>
      <c r="C30" s="12" t="s">
        <v>23</v>
      </c>
      <c r="D30" s="69"/>
      <c r="E30" s="69"/>
      <c r="F30" s="69"/>
      <c r="G30" s="69"/>
      <c r="H30" s="69"/>
      <c r="I30" s="72"/>
      <c r="J30" s="11"/>
      <c r="K30" s="11"/>
      <c r="L30" s="113"/>
      <c r="M30" s="12" t="s">
        <v>23</v>
      </c>
      <c r="N30" s="69"/>
      <c r="O30" s="69"/>
      <c r="P30" s="69"/>
      <c r="Q30" s="70"/>
      <c r="R30" s="71"/>
      <c r="S30" s="72"/>
      <c r="T30" s="11"/>
      <c r="U30" s="11"/>
      <c r="V30" s="113"/>
      <c r="W30" s="12" t="s">
        <v>23</v>
      </c>
      <c r="X30" s="69"/>
      <c r="Y30" s="69"/>
      <c r="Z30" s="69"/>
      <c r="AA30" s="69"/>
      <c r="AB30" s="69"/>
      <c r="AC30" s="72"/>
      <c r="AD30" s="11"/>
      <c r="AE30" s="11"/>
      <c r="BB30" s="136"/>
      <c r="BC30" s="136"/>
      <c r="BD30" s="136"/>
      <c r="BE30" s="136"/>
      <c r="BF30" s="136"/>
      <c r="BG30" s="136"/>
    </row>
    <row xmlns:x14ac="http://schemas.microsoft.com/office/spreadsheetml/2009/9/ac" r="31" s="3" customFormat="true" ht="16.5" thickBot="true" x14ac:dyDescent="0.3">
      <c r="A31" s="374" t="str">
        <f ca="true">IF(ISBLANK('Data Summary'!A33),"",'Data Summary'!A33)</f>
        <v/>
      </c>
      <c r="B31" s="114"/>
      <c r="C31" s="73" t="s">
        <v>20</v>
      </c>
      <c r="D31" s="74">
        <v>8718</v>
      </c>
      <c r="E31" s="74">
        <v>1063</v>
      </c>
      <c r="F31" s="74">
        <v>7654</v>
      </c>
      <c r="G31" s="74">
        <v>5547</v>
      </c>
      <c r="H31" s="74">
        <v>8523</v>
      </c>
      <c r="I31" s="75">
        <v>194</v>
      </c>
      <c r="J31" s="11"/>
      <c r="K31" s="11"/>
      <c r="L31" s="114"/>
      <c r="M31" s="73" t="s">
        <v>20</v>
      </c>
      <c r="N31" s="74">
        <v>8146</v>
      </c>
      <c r="O31" s="74"/>
      <c r="P31" s="74"/>
      <c r="Q31" s="74">
        <v>5193</v>
      </c>
      <c r="R31" s="74">
        <f>5193+2693</f>
        <v>7886</v>
      </c>
      <c r="S31" s="75">
        <f>99+71</f>
        <v>170</v>
      </c>
      <c r="T31" s="11"/>
      <c r="U31" s="11"/>
      <c r="V31" s="114"/>
      <c r="W31" s="73" t="s">
        <v>20</v>
      </c>
      <c r="X31" s="74">
        <v>8130</v>
      </c>
      <c r="Y31" s="74"/>
      <c r="Z31" s="74"/>
      <c r="AA31" s="74">
        <v>5235</v>
      </c>
      <c r="AB31" s="74">
        <v>7860</v>
      </c>
      <c r="AC31" s="75">
        <v>270</v>
      </c>
      <c r="AD31" s="11"/>
      <c r="AE31" s="11"/>
      <c r="AF31" s="115"/>
      <c r="AP31" s="115"/>
      <c r="AZ31" s="115"/>
      <c r="BA31" s="115"/>
      <c r="BB31" s="138"/>
      <c r="BC31" s="138"/>
      <c r="BD31" s="138"/>
      <c r="BE31" s="138"/>
      <c r="BF31" s="138"/>
      <c r="BG31" s="138"/>
      <c r="BJ31" s="115"/>
      <c r="BT31" s="115"/>
      <c r="CD31" s="115"/>
      <c r="CN31" s="115"/>
      <c r="CX31" s="115"/>
      <c r="DH31" s="115"/>
      <c r="DR31" s="115"/>
      <c r="EB31" s="115"/>
      <c r="EL31" s="115"/>
      <c r="EV31" s="115"/>
      <c r="FF31" s="115"/>
      <c r="FP31" s="115"/>
      <c r="FZ31" s="115"/>
      <c r="GJ31" s="115"/>
      <c r="GT31" s="115"/>
      <c r="HD31" s="115"/>
      <c r="HN31" s="115"/>
      <c r="HX31" s="115"/>
    </row>
    <row xmlns:x14ac="http://schemas.microsoft.com/office/spreadsheetml/2009/9/ac" r="32" s="3" customFormat="true" x14ac:dyDescent="0.25">
      <c r="A32" s="374" t="str">
        <f ca="true">IF(ISBLANK('Data Summary'!A34),"",'Data Summary'!A34)</f>
        <v/>
      </c>
      <c r="B32" s="115"/>
      <c r="L32" s="115"/>
      <c r="V32" s="115"/>
      <c r="AF32" s="115"/>
      <c r="AP32" s="115"/>
      <c r="AZ32" s="115"/>
      <c r="BA32" s="115"/>
      <c r="BJ32" s="115"/>
      <c r="BT32" s="115"/>
      <c r="CD32" s="115"/>
      <c r="CN32" s="115"/>
      <c r="CX32" s="115"/>
      <c r="DH32" s="115"/>
      <c r="DR32" s="115"/>
      <c r="EB32" s="115"/>
      <c r="EL32" s="115"/>
      <c r="EV32" s="115"/>
      <c r="FF32" s="115"/>
      <c r="FP32" s="115"/>
      <c r="FZ32" s="115"/>
      <c r="GJ32" s="115"/>
      <c r="GT32" s="115"/>
      <c r="HD32" s="115"/>
      <c r="HN32" s="115"/>
      <c r="HX32" s="115"/>
    </row>
    <row xmlns:x14ac="http://schemas.microsoft.com/office/spreadsheetml/2009/9/ac" r="33" s="3" customFormat="true" x14ac:dyDescent="0.25">
      <c r="A33" s="374" t="str">
        <f ca="true">IF(ISBLANK('Data Summary'!A35),"",'Data Summary'!A35)</f>
        <v/>
      </c>
      <c r="B33" s="115"/>
      <c r="L33" s="115"/>
      <c r="V33" s="115"/>
      <c r="AF33" s="115"/>
      <c r="AP33" s="115"/>
      <c r="AZ33" s="115"/>
      <c r="BA33" s="115"/>
      <c r="BJ33" s="115"/>
      <c r="BT33" s="115"/>
      <c r="CD33" s="115"/>
      <c r="CN33" s="115"/>
      <c r="CX33" s="115"/>
      <c r="DH33" s="115"/>
      <c r="DR33" s="115"/>
      <c r="EB33" s="115"/>
      <c r="EL33" s="115"/>
      <c r="EV33" s="115"/>
      <c r="FF33" s="115"/>
      <c r="FP33" s="115"/>
      <c r="FZ33" s="115"/>
      <c r="GJ33" s="115"/>
      <c r="GT33" s="115"/>
      <c r="HD33" s="115"/>
      <c r="HN33" s="115"/>
      <c r="HX33" s="115"/>
    </row>
    <row xmlns:x14ac="http://schemas.microsoft.com/office/spreadsheetml/2009/9/ac" r="34" s="3" customFormat="true" x14ac:dyDescent="0.25">
      <c r="A34" s="374" t="str">
        <f ca="true">IF(ISBLANK('Data Summary'!A36),"",'Data Summary'!A36)</f>
        <v/>
      </c>
      <c r="B34" s="115"/>
      <c r="L34" s="115"/>
      <c r="V34" s="115"/>
      <c r="AF34" s="115"/>
      <c r="AP34" s="115"/>
      <c r="AZ34" s="115"/>
      <c r="BA34" s="115"/>
      <c r="BJ34" s="115"/>
      <c r="BT34" s="115"/>
      <c r="CD34" s="115"/>
      <c r="CN34" s="115"/>
      <c r="CX34" s="115"/>
      <c r="DH34" s="115"/>
      <c r="DR34" s="115"/>
      <c r="EB34" s="115"/>
      <c r="EL34" s="115"/>
      <c r="EV34" s="115"/>
      <c r="FF34" s="115"/>
      <c r="FP34" s="115"/>
      <c r="FZ34" s="115"/>
      <c r="GJ34" s="115"/>
      <c r="GT34" s="115"/>
      <c r="HD34" s="115"/>
      <c r="HN34" s="115"/>
      <c r="HX34" s="115"/>
    </row>
    <row xmlns:x14ac="http://schemas.microsoft.com/office/spreadsheetml/2009/9/ac" r="35" s="3" customFormat="true" x14ac:dyDescent="0.25">
      <c r="A35" s="374" t="str">
        <f ca="true">IF(ISBLANK('Data Summary'!A37),"",'Data Summary'!A37)</f>
        <v/>
      </c>
      <c r="B35" s="115"/>
      <c r="L35" s="115"/>
      <c r="V35" s="115"/>
      <c r="AF35" s="115"/>
      <c r="AP35" s="115"/>
      <c r="AZ35" s="115"/>
      <c r="BA35" s="115"/>
      <c r="BJ35" s="115"/>
      <c r="BT35" s="115"/>
      <c r="CD35" s="115"/>
      <c r="CN35" s="115"/>
      <c r="CX35" s="115"/>
      <c r="DH35" s="115"/>
      <c r="DR35" s="115"/>
      <c r="EB35" s="115"/>
      <c r="EL35" s="115"/>
      <c r="EV35" s="115"/>
      <c r="FF35" s="115"/>
      <c r="FP35" s="115"/>
      <c r="FZ35" s="115"/>
      <c r="GJ35" s="115"/>
      <c r="GT35" s="115"/>
      <c r="HD35" s="115"/>
      <c r="HN35" s="115"/>
      <c r="HX35" s="115"/>
    </row>
    <row xmlns:x14ac="http://schemas.microsoft.com/office/spreadsheetml/2009/9/ac" r="36" s="3" customFormat="true" x14ac:dyDescent="0.25">
      <c r="A36" s="374" t="str">
        <f ca="true">IF(ISBLANK('Data Summary'!A38),"",'Data Summary'!A38)</f>
        <v/>
      </c>
      <c r="B36" s="115"/>
      <c r="L36" s="115"/>
      <c r="V36" s="115"/>
      <c r="AF36" s="115"/>
      <c r="AP36" s="115"/>
      <c r="AZ36" s="115"/>
      <c r="BA36" s="115"/>
      <c r="BJ36" s="115"/>
      <c r="BT36" s="115"/>
      <c r="CD36" s="115"/>
      <c r="CN36" s="115"/>
      <c r="CX36" s="115"/>
      <c r="DH36" s="115"/>
      <c r="DR36" s="115"/>
      <c r="EB36" s="115"/>
      <c r="EL36" s="115"/>
      <c r="EV36" s="115"/>
      <c r="FF36" s="115"/>
      <c r="FP36" s="115"/>
      <c r="FZ36" s="115"/>
      <c r="GJ36" s="115"/>
      <c r="GT36" s="115"/>
      <c r="HD36" s="115"/>
      <c r="HN36" s="115"/>
      <c r="HX36" s="115"/>
    </row>
    <row xmlns:x14ac="http://schemas.microsoft.com/office/spreadsheetml/2009/9/ac" r="37" s="3" customFormat="true" x14ac:dyDescent="0.25">
      <c r="A37" s="374" t="str">
        <f ca="true">IF(ISBLANK('Data Summary'!A39),"",'Data Summary'!A39)</f>
        <v/>
      </c>
      <c r="B37" s="115"/>
      <c r="L37" s="115"/>
      <c r="V37" s="115"/>
      <c r="AF37" s="115"/>
      <c r="AP37" s="115"/>
      <c r="AZ37" s="115"/>
      <c r="BA37" s="115"/>
      <c r="BJ37" s="115"/>
      <c r="BT37" s="115"/>
      <c r="CD37" s="115"/>
      <c r="CN37" s="115"/>
      <c r="CX37" s="115"/>
      <c r="DH37" s="115"/>
      <c r="DR37" s="115"/>
      <c r="EB37" s="115"/>
      <c r="EL37" s="115"/>
      <c r="EV37" s="115"/>
      <c r="FF37" s="115"/>
      <c r="FP37" s="115"/>
      <c r="FZ37" s="115"/>
      <c r="GJ37" s="115"/>
      <c r="GT37" s="115"/>
      <c r="HD37" s="115"/>
      <c r="HN37" s="115"/>
      <c r="HX37" s="115"/>
    </row>
    <row xmlns:x14ac="http://schemas.microsoft.com/office/spreadsheetml/2009/9/ac" r="38" s="3" customFormat="true" x14ac:dyDescent="0.25">
      <c r="A38" s="374" t="str">
        <f ca="true">IF(ISBLANK('Data Summary'!A40),"",'Data Summary'!A40)</f>
        <v/>
      </c>
      <c r="B38" s="115"/>
      <c r="L38" s="115"/>
      <c r="V38" s="115"/>
      <c r="AF38" s="115"/>
      <c r="AP38" s="115"/>
      <c r="AZ38" s="115"/>
      <c r="BA38" s="115"/>
      <c r="BJ38" s="115"/>
      <c r="BT38" s="115"/>
      <c r="CD38" s="115"/>
      <c r="CN38" s="115"/>
      <c r="CX38" s="115"/>
      <c r="DH38" s="115"/>
      <c r="DR38" s="115"/>
      <c r="EB38" s="115"/>
      <c r="EL38" s="115"/>
      <c r="EV38" s="115"/>
      <c r="FF38" s="115"/>
      <c r="FP38" s="115"/>
      <c r="FZ38" s="115"/>
      <c r="GJ38" s="115"/>
      <c r="GT38" s="115"/>
      <c r="HD38" s="115"/>
      <c r="HN38" s="115"/>
      <c r="HX38" s="115"/>
    </row>
    <row xmlns:x14ac="http://schemas.microsoft.com/office/spreadsheetml/2009/9/ac" r="39" s="3" customFormat="true" x14ac:dyDescent="0.25">
      <c r="A39" s="374" t="str">
        <f ca="true">IF(ISBLANK('Data Summary'!A41),"",'Data Summary'!A41)</f>
        <v/>
      </c>
      <c r="B39" s="115"/>
      <c r="L39" s="115"/>
      <c r="V39" s="115"/>
      <c r="AF39" s="115"/>
      <c r="AP39" s="115"/>
      <c r="AZ39" s="115"/>
      <c r="BA39" s="115"/>
      <c r="BJ39" s="115"/>
      <c r="BT39" s="115"/>
      <c r="CD39" s="115"/>
      <c r="CN39" s="115"/>
      <c r="CX39" s="115"/>
      <c r="DH39" s="115"/>
      <c r="DR39" s="115"/>
      <c r="EB39" s="115"/>
      <c r="EL39" s="115"/>
      <c r="EV39" s="115"/>
      <c r="FF39" s="115"/>
      <c r="FP39" s="115"/>
      <c r="FZ39" s="115"/>
      <c r="GJ39" s="115"/>
      <c r="GT39" s="115"/>
      <c r="HD39" s="115"/>
      <c r="HN39" s="115"/>
      <c r="HX39" s="115"/>
    </row>
    <row xmlns:x14ac="http://schemas.microsoft.com/office/spreadsheetml/2009/9/ac" r="40" s="3" customFormat="true" x14ac:dyDescent="0.25">
      <c r="A40" s="374" t="str">
        <f ca="true">IF(ISBLANK('Data Summary'!A42),"",'Data Summary'!A42)</f>
        <v/>
      </c>
      <c r="B40" s="115"/>
      <c r="L40" s="115"/>
      <c r="V40" s="115"/>
      <c r="AF40" s="115"/>
      <c r="AP40" s="115"/>
      <c r="AZ40" s="115"/>
      <c r="BA40" s="115"/>
      <c r="BJ40" s="115"/>
      <c r="BT40" s="115"/>
      <c r="CD40" s="115"/>
      <c r="CN40" s="115"/>
      <c r="CX40" s="115"/>
      <c r="DH40" s="115"/>
      <c r="DR40" s="115"/>
      <c r="EB40" s="115"/>
      <c r="EL40" s="115"/>
      <c r="EV40" s="115"/>
      <c r="FF40" s="115"/>
      <c r="FP40" s="115"/>
      <c r="FZ40" s="115"/>
      <c r="GJ40" s="115"/>
      <c r="GT40" s="115"/>
      <c r="HD40" s="115"/>
      <c r="HN40" s="115"/>
      <c r="HX40" s="115"/>
    </row>
    <row xmlns:x14ac="http://schemas.microsoft.com/office/spreadsheetml/2009/9/ac" r="41" s="3" customFormat="true" x14ac:dyDescent="0.25">
      <c r="A41" s="374" t="str">
        <f ca="true">IF(ISBLANK('Data Summary'!A43),"",'Data Summary'!A43)</f>
        <v/>
      </c>
      <c r="B41" s="115"/>
      <c r="L41" s="115"/>
      <c r="V41" s="115"/>
      <c r="AF41" s="115"/>
      <c r="AP41" s="115"/>
      <c r="AZ41" s="115"/>
      <c r="BA41" s="115"/>
      <c r="BJ41" s="115"/>
      <c r="BT41" s="115"/>
      <c r="CD41" s="115"/>
      <c r="CN41" s="115"/>
      <c r="CX41" s="115"/>
      <c r="DH41" s="115"/>
      <c r="DR41" s="115"/>
      <c r="EB41" s="115"/>
      <c r="EL41" s="115"/>
      <c r="EV41" s="115"/>
      <c r="FF41" s="115"/>
      <c r="FP41" s="115"/>
      <c r="FZ41" s="115"/>
      <c r="GJ41" s="115"/>
      <c r="GT41" s="115"/>
      <c r="HD41" s="115"/>
      <c r="HN41" s="115"/>
      <c r="HX41" s="115"/>
    </row>
    <row xmlns:x14ac="http://schemas.microsoft.com/office/spreadsheetml/2009/9/ac" r="42" s="3" customFormat="true" x14ac:dyDescent="0.25">
      <c r="A42" s="374" t="str">
        <f ca="true">IF(ISBLANK('Data Summary'!A44),"",'Data Summary'!A44)</f>
        <v/>
      </c>
      <c r="B42" s="115"/>
      <c r="L42" s="115"/>
      <c r="V42" s="115"/>
      <c r="AF42" s="115"/>
      <c r="AP42" s="115"/>
      <c r="AZ42" s="115"/>
      <c r="BA42" s="115"/>
      <c r="BJ42" s="115"/>
      <c r="BT42" s="115"/>
      <c r="CD42" s="115"/>
      <c r="CN42" s="115"/>
      <c r="CX42" s="115"/>
      <c r="DH42" s="115"/>
      <c r="DR42" s="115"/>
      <c r="EB42" s="115"/>
      <c r="EL42" s="115"/>
      <c r="EV42" s="115"/>
      <c r="FF42" s="115"/>
      <c r="FP42" s="115"/>
      <c r="FZ42" s="115"/>
      <c r="GJ42" s="115"/>
      <c r="GT42" s="115"/>
      <c r="HD42" s="115"/>
      <c r="HN42" s="115"/>
      <c r="HX42" s="115"/>
    </row>
    <row xmlns:x14ac="http://schemas.microsoft.com/office/spreadsheetml/2009/9/ac" r="43" s="3" customFormat="true" x14ac:dyDescent="0.25">
      <c r="A43" s="374" t="str">
        <f ca="true">IF(ISBLANK('Data Summary'!A45),"",'Data Summary'!A45)</f>
        <v/>
      </c>
      <c r="B43" s="115"/>
      <c r="L43" s="115"/>
      <c r="V43" s="115"/>
      <c r="AF43" s="115"/>
      <c r="AP43" s="115"/>
      <c r="AZ43" s="115"/>
      <c r="BA43" s="115"/>
      <c r="BJ43" s="115"/>
      <c r="BT43" s="115"/>
      <c r="CD43" s="115"/>
      <c r="CN43" s="115"/>
      <c r="CX43" s="115"/>
      <c r="DH43" s="115"/>
      <c r="DR43" s="115"/>
      <c r="EB43" s="115"/>
      <c r="EL43" s="115"/>
      <c r="EV43" s="115"/>
      <c r="FF43" s="115"/>
      <c r="FP43" s="115"/>
      <c r="FZ43" s="115"/>
      <c r="GJ43" s="115"/>
      <c r="GT43" s="115"/>
      <c r="HD43" s="115"/>
      <c r="HN43" s="115"/>
      <c r="HX43" s="115"/>
    </row>
    <row xmlns:x14ac="http://schemas.microsoft.com/office/spreadsheetml/2009/9/ac" r="44" s="3" customFormat="true" x14ac:dyDescent="0.25">
      <c r="A44" s="374" t="str">
        <f ca="true">IF(ISBLANK('Data Summary'!A46),"",'Data Summary'!A46)</f>
        <v/>
      </c>
      <c r="B44" s="115"/>
      <c r="L44" s="115"/>
      <c r="V44" s="115"/>
      <c r="AF44" s="115"/>
      <c r="AP44" s="115"/>
      <c r="AZ44" s="115"/>
      <c r="BA44" s="115"/>
      <c r="BJ44" s="115"/>
      <c r="BT44" s="115"/>
      <c r="CD44" s="115"/>
      <c r="CN44" s="115"/>
      <c r="CX44" s="115"/>
      <c r="DH44" s="115"/>
      <c r="DR44" s="115"/>
      <c r="EB44" s="115"/>
      <c r="EL44" s="115"/>
      <c r="EV44" s="115"/>
      <c r="FF44" s="115"/>
      <c r="FP44" s="115"/>
      <c r="FZ44" s="115"/>
      <c r="GJ44" s="115"/>
      <c r="GT44" s="115"/>
      <c r="HD44" s="115"/>
      <c r="HN44" s="115"/>
      <c r="HX44" s="115"/>
    </row>
    <row xmlns:x14ac="http://schemas.microsoft.com/office/spreadsheetml/2009/9/ac" r="45" s="3" customFormat="true" x14ac:dyDescent="0.25">
      <c r="A45" s="374" t="str">
        <f ca="true">IF(ISBLANK('Data Summary'!A47),"",'Data Summary'!A47)</f>
        <v/>
      </c>
      <c r="B45" s="115"/>
      <c r="L45" s="115"/>
      <c r="V45" s="115"/>
      <c r="AF45" s="115"/>
      <c r="AP45" s="115"/>
      <c r="AZ45" s="115"/>
      <c r="BA45" s="115"/>
      <c r="BJ45" s="115"/>
      <c r="BT45" s="115"/>
      <c r="CD45" s="115"/>
      <c r="CN45" s="115"/>
      <c r="CX45" s="115"/>
      <c r="DH45" s="115"/>
      <c r="DR45" s="115"/>
      <c r="EB45" s="115"/>
      <c r="EL45" s="115"/>
      <c r="EV45" s="115"/>
      <c r="FF45" s="115"/>
      <c r="FP45" s="115"/>
      <c r="FZ45" s="115"/>
      <c r="GJ45" s="115"/>
      <c r="GT45" s="115"/>
      <c r="HD45" s="115"/>
      <c r="HN45" s="115"/>
      <c r="HX45" s="115"/>
    </row>
    <row xmlns:x14ac="http://schemas.microsoft.com/office/spreadsheetml/2009/9/ac" r="46" s="3" customFormat="true" x14ac:dyDescent="0.25">
      <c r="A46" s="374" t="str">
        <f ca="true">IF(ISBLANK('Data Summary'!A48),"",'Data Summary'!A48)</f>
        <v/>
      </c>
      <c r="B46" s="115"/>
      <c r="L46" s="115"/>
      <c r="V46" s="115"/>
      <c r="AF46" s="115"/>
      <c r="AP46" s="115"/>
      <c r="AZ46" s="115"/>
      <c r="BA46" s="115"/>
      <c r="BJ46" s="115"/>
      <c r="BT46" s="115"/>
      <c r="CD46" s="115"/>
      <c r="CN46" s="115"/>
      <c r="CX46" s="115"/>
      <c r="DH46" s="115"/>
      <c r="DR46" s="115"/>
      <c r="EB46" s="115"/>
      <c r="EL46" s="115"/>
      <c r="EV46" s="115"/>
      <c r="FF46" s="115"/>
      <c r="FP46" s="115"/>
      <c r="FZ46" s="115"/>
      <c r="GJ46" s="115"/>
      <c r="GT46" s="115"/>
      <c r="HD46" s="115"/>
      <c r="HN46" s="115"/>
      <c r="HX46" s="115"/>
    </row>
    <row xmlns:x14ac="http://schemas.microsoft.com/office/spreadsheetml/2009/9/ac" r="47" s="3" customFormat="true" x14ac:dyDescent="0.25">
      <c r="A47" s="374" t="str">
        <f ca="true">IF(ISBLANK('Data Summary'!A49),"",'Data Summary'!A49)</f>
        <v/>
      </c>
      <c r="B47" s="115"/>
      <c r="L47" s="115"/>
      <c r="V47" s="115"/>
      <c r="AF47" s="115"/>
      <c r="AP47" s="115"/>
      <c r="AZ47" s="115"/>
      <c r="BA47" s="115"/>
      <c r="BJ47" s="115"/>
      <c r="BT47" s="115"/>
      <c r="CD47" s="115"/>
      <c r="CN47" s="115"/>
      <c r="CX47" s="115"/>
      <c r="DH47" s="115"/>
      <c r="DR47" s="115"/>
      <c r="EB47" s="115"/>
      <c r="EL47" s="115"/>
      <c r="EV47" s="115"/>
      <c r="FF47" s="115"/>
      <c r="FP47" s="115"/>
      <c r="FZ47" s="115"/>
      <c r="GJ47" s="115"/>
      <c r="GT47" s="115"/>
      <c r="HD47" s="115"/>
      <c r="HN47" s="115"/>
      <c r="HX47" s="115"/>
    </row>
    <row xmlns:x14ac="http://schemas.microsoft.com/office/spreadsheetml/2009/9/ac" r="48" s="3" customFormat="true" x14ac:dyDescent="0.25">
      <c r="A48" s="374" t="str">
        <f ca="true">IF(ISBLANK('Data Summary'!A50),"",'Data Summary'!A50)</f>
        <v/>
      </c>
      <c r="B48" s="115"/>
      <c r="L48" s="115"/>
      <c r="V48" s="115"/>
      <c r="AF48" s="115"/>
      <c r="AP48" s="115"/>
      <c r="AZ48" s="115"/>
      <c r="BA48" s="115"/>
      <c r="BJ48" s="115"/>
      <c r="BT48" s="115"/>
      <c r="CD48" s="115"/>
      <c r="CN48" s="115"/>
      <c r="CX48" s="115"/>
      <c r="DH48" s="115"/>
      <c r="DR48" s="115"/>
      <c r="EB48" s="115"/>
      <c r="EL48" s="115"/>
      <c r="EV48" s="115"/>
      <c r="FF48" s="115"/>
      <c r="FP48" s="115"/>
      <c r="FZ48" s="115"/>
      <c r="GJ48" s="115"/>
      <c r="GT48" s="115"/>
      <c r="HD48" s="115"/>
      <c r="HN48" s="115"/>
      <c r="HX48" s="115"/>
    </row>
    <row xmlns:x14ac="http://schemas.microsoft.com/office/spreadsheetml/2009/9/ac" r="49" s="3" customFormat="true" x14ac:dyDescent="0.25">
      <c r="A49" s="374" t="str">
        <f ca="true">IF(ISBLANK('Data Summary'!A51),"",'Data Summary'!A51)</f>
        <v/>
      </c>
      <c r="B49" s="115"/>
      <c r="L49" s="115"/>
      <c r="V49" s="115"/>
      <c r="AF49" s="115"/>
      <c r="AP49" s="115"/>
      <c r="AZ49" s="115"/>
      <c r="BA49" s="115"/>
      <c r="BJ49" s="115"/>
      <c r="BT49" s="115"/>
      <c r="CD49" s="115"/>
      <c r="CN49" s="115"/>
      <c r="CX49" s="115"/>
      <c r="DH49" s="115"/>
      <c r="DR49" s="115"/>
      <c r="EB49" s="115"/>
      <c r="EL49" s="115"/>
      <c r="EV49" s="115"/>
      <c r="FF49" s="115"/>
      <c r="FP49" s="115"/>
      <c r="FZ49" s="115"/>
      <c r="GJ49" s="115"/>
      <c r="GT49" s="115"/>
      <c r="HD49" s="115"/>
      <c r="HN49" s="115"/>
      <c r="HX49" s="115"/>
    </row>
    <row xmlns:x14ac="http://schemas.microsoft.com/office/spreadsheetml/2009/9/ac" r="50" s="3" customFormat="true" x14ac:dyDescent="0.25">
      <c r="A50" s="374" t="str">
        <f ca="true">IF(ISBLANK('Data Summary'!A52),"",'Data Summary'!A52)</f>
        <v/>
      </c>
      <c r="B50" s="115"/>
      <c r="L50" s="115"/>
      <c r="V50" s="115"/>
      <c r="AF50" s="115"/>
      <c r="AP50" s="115"/>
      <c r="AZ50" s="115"/>
      <c r="BA50" s="115"/>
      <c r="BJ50" s="115"/>
      <c r="BT50" s="115"/>
      <c r="CD50" s="115"/>
      <c r="CN50" s="115"/>
      <c r="CX50" s="115"/>
      <c r="DH50" s="115"/>
      <c r="DR50" s="115"/>
      <c r="EB50" s="115"/>
      <c r="EL50" s="115"/>
      <c r="EV50" s="115"/>
      <c r="FF50" s="115"/>
      <c r="FP50" s="115"/>
      <c r="FZ50" s="115"/>
      <c r="GJ50" s="115"/>
      <c r="GT50" s="115"/>
      <c r="HD50" s="115"/>
      <c r="HN50" s="115"/>
      <c r="HX50" s="115"/>
    </row>
    <row xmlns:x14ac="http://schemas.microsoft.com/office/spreadsheetml/2009/9/ac" r="51" s="3" customFormat="true" x14ac:dyDescent="0.25">
      <c r="A51" s="374" t="str">
        <f ca="true">IF(ISBLANK('Data Summary'!A53),"",'Data Summary'!A53)</f>
        <v/>
      </c>
      <c r="B51" s="115"/>
      <c r="L51" s="115"/>
      <c r="V51" s="115"/>
      <c r="AF51" s="115"/>
      <c r="AP51" s="115"/>
      <c r="AZ51" s="115"/>
      <c r="BA51" s="115"/>
      <c r="BJ51" s="115"/>
      <c r="BT51" s="115"/>
      <c r="CD51" s="115"/>
      <c r="CN51" s="115"/>
      <c r="CX51" s="115"/>
      <c r="DH51" s="115"/>
      <c r="DR51" s="115"/>
      <c r="EB51" s="115"/>
      <c r="EL51" s="115"/>
      <c r="EV51" s="115"/>
      <c r="FF51" s="115"/>
      <c r="FP51" s="115"/>
      <c r="FZ51" s="115"/>
      <c r="GJ51" s="115"/>
      <c r="GT51" s="115"/>
      <c r="HD51" s="115"/>
      <c r="HN51" s="115"/>
      <c r="HX51" s="115"/>
    </row>
    <row xmlns:x14ac="http://schemas.microsoft.com/office/spreadsheetml/2009/9/ac" r="52" s="3" customFormat="true" x14ac:dyDescent="0.25">
      <c r="A52" s="374" t="str">
        <f ca="true">IF(ISBLANK('Data Summary'!A54),"",'Data Summary'!A54)</f>
        <v/>
      </c>
      <c r="B52" s="115"/>
      <c r="L52" s="115"/>
      <c r="V52" s="115"/>
      <c r="AF52" s="115"/>
      <c r="AP52" s="115"/>
      <c r="AZ52" s="115"/>
      <c r="BA52" s="115"/>
      <c r="BJ52" s="115"/>
      <c r="BT52" s="115"/>
      <c r="CD52" s="115"/>
      <c r="CN52" s="115"/>
      <c r="CX52" s="115"/>
      <c r="DH52" s="115"/>
      <c r="DR52" s="115"/>
      <c r="EB52" s="115"/>
      <c r="EL52" s="115"/>
      <c r="EV52" s="115"/>
      <c r="FF52" s="115"/>
      <c r="FP52" s="115"/>
      <c r="FZ52" s="115"/>
      <c r="GJ52" s="115"/>
      <c r="GT52" s="115"/>
      <c r="HD52" s="115"/>
      <c r="HN52" s="115"/>
      <c r="HX52" s="115"/>
    </row>
    <row xmlns:x14ac="http://schemas.microsoft.com/office/spreadsheetml/2009/9/ac" r="53" s="3" customFormat="true" x14ac:dyDescent="0.25">
      <c r="A53" s="374" t="str">
        <f ca="true">IF(ISBLANK('Data Summary'!A55),"",'Data Summary'!A55)</f>
        <v/>
      </c>
      <c r="B53" s="115"/>
      <c r="L53" s="115"/>
      <c r="V53" s="115"/>
      <c r="AF53" s="115"/>
      <c r="AP53" s="115"/>
      <c r="AZ53" s="115"/>
      <c r="BA53" s="115"/>
      <c r="BJ53" s="115"/>
      <c r="BT53" s="115"/>
      <c r="CD53" s="115"/>
      <c r="CN53" s="115"/>
      <c r="CX53" s="115"/>
      <c r="DH53" s="115"/>
      <c r="DR53" s="115"/>
      <c r="EB53" s="115"/>
      <c r="EL53" s="115"/>
      <c r="EV53" s="115"/>
      <c r="FF53" s="115"/>
      <c r="FP53" s="115"/>
      <c r="FZ53" s="115"/>
      <c r="GJ53" s="115"/>
      <c r="GT53" s="115"/>
      <c r="HD53" s="115"/>
      <c r="HN53" s="115"/>
      <c r="HX53" s="115"/>
    </row>
    <row xmlns:x14ac="http://schemas.microsoft.com/office/spreadsheetml/2009/9/ac" r="54" s="3" customFormat="true" x14ac:dyDescent="0.25">
      <c r="A54" s="374" t="str">
        <f ca="true">IF(ISBLANK('Data Summary'!A56),"",'Data Summary'!A56)</f>
        <v/>
      </c>
      <c r="B54" s="115"/>
      <c r="L54" s="115"/>
      <c r="V54" s="115"/>
      <c r="AF54" s="115"/>
      <c r="AP54" s="115"/>
      <c r="AZ54" s="115"/>
      <c r="BA54" s="115"/>
      <c r="BJ54" s="115"/>
      <c r="BT54" s="115"/>
      <c r="CD54" s="115"/>
      <c r="CN54" s="115"/>
      <c r="CX54" s="115"/>
      <c r="DH54" s="115"/>
      <c r="DR54" s="115"/>
      <c r="EB54" s="115"/>
      <c r="EL54" s="115"/>
      <c r="EV54" s="115"/>
      <c r="FF54" s="115"/>
      <c r="FP54" s="115"/>
      <c r="FZ54" s="115"/>
      <c r="GJ54" s="115"/>
      <c r="GT54" s="115"/>
      <c r="HD54" s="115"/>
      <c r="HN54" s="115"/>
      <c r="HX54" s="115"/>
    </row>
    <row xmlns:x14ac="http://schemas.microsoft.com/office/spreadsheetml/2009/9/ac" r="55" s="3" customFormat="true" x14ac:dyDescent="0.25">
      <c r="A55" s="374" t="str">
        <f ca="true">IF(ISBLANK('Data Summary'!A57),"",'Data Summary'!A57)</f>
        <v/>
      </c>
      <c r="B55" s="115"/>
      <c r="L55" s="115"/>
      <c r="V55" s="115"/>
      <c r="AF55" s="115"/>
      <c r="AP55" s="115"/>
      <c r="AZ55" s="115"/>
      <c r="BA55" s="115"/>
      <c r="BJ55" s="115"/>
      <c r="BT55" s="115"/>
      <c r="CD55" s="115"/>
      <c r="CN55" s="115"/>
      <c r="CX55" s="115"/>
      <c r="DH55" s="115"/>
      <c r="DR55" s="115"/>
      <c r="EB55" s="115"/>
      <c r="EL55" s="115"/>
      <c r="EV55" s="115"/>
      <c r="FF55" s="115"/>
      <c r="FP55" s="115"/>
      <c r="FZ55" s="115"/>
      <c r="GJ55" s="115"/>
      <c r="GT55" s="115"/>
      <c r="HD55" s="115"/>
      <c r="HN55" s="115"/>
      <c r="HX55" s="115"/>
    </row>
    <row xmlns:x14ac="http://schemas.microsoft.com/office/spreadsheetml/2009/9/ac" r="56" s="3" customFormat="true" x14ac:dyDescent="0.25">
      <c r="A56" s="374" t="str">
        <f ca="true">IF(ISBLANK('Data Summary'!A58),"",'Data Summary'!A58)</f>
        <v/>
      </c>
      <c r="B56" s="115"/>
      <c r="L56" s="115"/>
      <c r="V56" s="115"/>
      <c r="AF56" s="115"/>
      <c r="AP56" s="115"/>
      <c r="AZ56" s="115"/>
      <c r="BA56" s="115"/>
      <c r="BJ56" s="115"/>
      <c r="BT56" s="115"/>
      <c r="CD56" s="115"/>
      <c r="CN56" s="115"/>
      <c r="CX56" s="115"/>
      <c r="DH56" s="115"/>
      <c r="DR56" s="115"/>
      <c r="EB56" s="115"/>
      <c r="EL56" s="115"/>
      <c r="EV56" s="115"/>
      <c r="FF56" s="115"/>
      <c r="FP56" s="115"/>
      <c r="FZ56" s="115"/>
      <c r="GJ56" s="115"/>
      <c r="GT56" s="115"/>
      <c r="HD56" s="115"/>
      <c r="HN56" s="115"/>
      <c r="HX56" s="115"/>
    </row>
    <row xmlns:x14ac="http://schemas.microsoft.com/office/spreadsheetml/2009/9/ac" r="57" s="3" customFormat="true" x14ac:dyDescent="0.25">
      <c r="A57" s="374" t="str">
        <f ca="true">IF(ISBLANK('Data Summary'!A59),"",'Data Summary'!A59)</f>
        <v/>
      </c>
      <c r="B57" s="115"/>
      <c r="L57" s="115"/>
      <c r="V57" s="115"/>
      <c r="AF57" s="115"/>
      <c r="AP57" s="115"/>
      <c r="AZ57" s="115"/>
      <c r="BA57" s="115"/>
      <c r="BJ57" s="115"/>
      <c r="BT57" s="115"/>
      <c r="CD57" s="115"/>
      <c r="CN57" s="115"/>
      <c r="CX57" s="115"/>
      <c r="DH57" s="115"/>
      <c r="DR57" s="115"/>
      <c r="EB57" s="115"/>
      <c r="EL57" s="115"/>
      <c r="EV57" s="115"/>
      <c r="FF57" s="115"/>
      <c r="FP57" s="115"/>
      <c r="FZ57" s="115"/>
      <c r="GJ57" s="115"/>
      <c r="GT57" s="115"/>
      <c r="HD57" s="115"/>
      <c r="HN57" s="115"/>
      <c r="HX57" s="115"/>
    </row>
    <row xmlns:x14ac="http://schemas.microsoft.com/office/spreadsheetml/2009/9/ac" r="58" s="3" customFormat="true" x14ac:dyDescent="0.25">
      <c r="A58" s="374" t="str">
        <f ca="true">IF(ISBLANK('Data Summary'!A60),"",'Data Summary'!A60)</f>
        <v/>
      </c>
      <c r="B58" s="115"/>
      <c r="L58" s="115"/>
      <c r="V58" s="115"/>
      <c r="AF58" s="115"/>
      <c r="AP58" s="115"/>
      <c r="AZ58" s="115"/>
      <c r="BA58" s="115"/>
      <c r="BJ58" s="115"/>
      <c r="BT58" s="115"/>
      <c r="CD58" s="115"/>
      <c r="CN58" s="115"/>
      <c r="CX58" s="115"/>
      <c r="DH58" s="115"/>
      <c r="DR58" s="115"/>
      <c r="EB58" s="115"/>
      <c r="EL58" s="115"/>
      <c r="EV58" s="115"/>
      <c r="FF58" s="115"/>
      <c r="FP58" s="115"/>
      <c r="FZ58" s="115"/>
      <c r="GJ58" s="115"/>
      <c r="GT58" s="115"/>
      <c r="HD58" s="115"/>
      <c r="HN58" s="115"/>
      <c r="HX58" s="115"/>
    </row>
    <row xmlns:x14ac="http://schemas.microsoft.com/office/spreadsheetml/2009/9/ac" r="59" s="3" customFormat="true" x14ac:dyDescent="0.25">
      <c r="A59" s="374" t="str">
        <f ca="true">IF(ISBLANK('Data Summary'!A61),"",'Data Summary'!A61)</f>
        <v/>
      </c>
      <c r="B59" s="115"/>
      <c r="L59" s="115"/>
      <c r="V59" s="115"/>
      <c r="AF59" s="115"/>
      <c r="AP59" s="115"/>
      <c r="AZ59" s="115"/>
      <c r="BA59" s="115"/>
      <c r="BJ59" s="115"/>
      <c r="BT59" s="115"/>
      <c r="CD59" s="115"/>
      <c r="CN59" s="115"/>
      <c r="CX59" s="115"/>
      <c r="DH59" s="115"/>
      <c r="DR59" s="115"/>
      <c r="EB59" s="115"/>
      <c r="EL59" s="115"/>
      <c r="EV59" s="115"/>
      <c r="FF59" s="115"/>
      <c r="FP59" s="115"/>
      <c r="FZ59" s="115"/>
      <c r="GJ59" s="115"/>
      <c r="GT59" s="115"/>
      <c r="HD59" s="115"/>
      <c r="HN59" s="115"/>
      <c r="HX59" s="115"/>
    </row>
    <row xmlns:x14ac="http://schemas.microsoft.com/office/spreadsheetml/2009/9/ac" r="60" s="3" customFormat="true" x14ac:dyDescent="0.25">
      <c r="A60" s="374" t="str">
        <f ca="true">IF(ISBLANK('Data Summary'!A62),"",'Data Summary'!A62)</f>
        <v/>
      </c>
      <c r="B60" s="115"/>
      <c r="L60" s="115"/>
      <c r="V60" s="115"/>
      <c r="AF60" s="115"/>
      <c r="AP60" s="115"/>
      <c r="AZ60" s="115"/>
      <c r="BA60" s="115"/>
      <c r="BJ60" s="115"/>
      <c r="BT60" s="115"/>
      <c r="CD60" s="115"/>
      <c r="CN60" s="115"/>
      <c r="CX60" s="115"/>
      <c r="DH60" s="115"/>
      <c r="DR60" s="115"/>
      <c r="EB60" s="115"/>
      <c r="EL60" s="115"/>
      <c r="EV60" s="115"/>
      <c r="FF60" s="115"/>
      <c r="FP60" s="115"/>
      <c r="FZ60" s="115"/>
      <c r="GJ60" s="115"/>
      <c r="GT60" s="115"/>
      <c r="HD60" s="115"/>
      <c r="HN60" s="115"/>
      <c r="HX60" s="115"/>
    </row>
    <row xmlns:x14ac="http://schemas.microsoft.com/office/spreadsheetml/2009/9/ac" r="61" s="3" customFormat="true" x14ac:dyDescent="0.25">
      <c r="A61" s="374" t="str">
        <f ca="true">IF(ISBLANK('Data Summary'!A63),"",'Data Summary'!A63)</f>
        <v/>
      </c>
      <c r="B61" s="115"/>
      <c r="L61" s="115"/>
      <c r="V61" s="115"/>
      <c r="AF61" s="115"/>
      <c r="AP61" s="115"/>
      <c r="AZ61" s="115"/>
      <c r="BA61" s="115"/>
      <c r="BJ61" s="115"/>
      <c r="BT61" s="115"/>
      <c r="CD61" s="115"/>
      <c r="CN61" s="115"/>
      <c r="CX61" s="115"/>
      <c r="DH61" s="115"/>
      <c r="DR61" s="115"/>
      <c r="EB61" s="115"/>
      <c r="EL61" s="115"/>
      <c r="EV61" s="115"/>
      <c r="FF61" s="115"/>
      <c r="FP61" s="115"/>
      <c r="FZ61" s="115"/>
      <c r="GJ61" s="115"/>
      <c r="GT61" s="115"/>
      <c r="HD61" s="115"/>
      <c r="HN61" s="115"/>
      <c r="HX61" s="115"/>
    </row>
    <row xmlns:x14ac="http://schemas.microsoft.com/office/spreadsheetml/2009/9/ac" r="62" s="3" customFormat="true" x14ac:dyDescent="0.25">
      <c r="A62" s="374" t="str">
        <f ca="true">IF(ISBLANK('Data Summary'!A64),"",'Data Summary'!A64)</f>
        <v/>
      </c>
      <c r="B62" s="115"/>
      <c r="L62" s="115"/>
      <c r="V62" s="115"/>
      <c r="AF62" s="115"/>
      <c r="AP62" s="115"/>
      <c r="AZ62" s="115"/>
      <c r="BA62" s="115"/>
      <c r="BJ62" s="115"/>
      <c r="BT62" s="115"/>
      <c r="CD62" s="115"/>
      <c r="CN62" s="115"/>
      <c r="CX62" s="115"/>
      <c r="DH62" s="115"/>
      <c r="DR62" s="115"/>
      <c r="EB62" s="115"/>
      <c r="EL62" s="115"/>
      <c r="EV62" s="115"/>
      <c r="FF62" s="115"/>
      <c r="FP62" s="115"/>
      <c r="FZ62" s="115"/>
      <c r="GJ62" s="115"/>
      <c r="GT62" s="115"/>
      <c r="HD62" s="115"/>
      <c r="HN62" s="115"/>
      <c r="HX62" s="115"/>
    </row>
    <row xmlns:x14ac="http://schemas.microsoft.com/office/spreadsheetml/2009/9/ac" r="63" s="3" customFormat="true" x14ac:dyDescent="0.25">
      <c r="A63" s="374" t="str">
        <f ca="true">IF(ISBLANK('Data Summary'!A65),"",'Data Summary'!A65)</f>
        <v/>
      </c>
      <c r="B63" s="115"/>
      <c r="L63" s="115"/>
      <c r="V63" s="115"/>
      <c r="AF63" s="115"/>
      <c r="AP63" s="115"/>
      <c r="AZ63" s="115"/>
      <c r="BA63" s="115"/>
      <c r="BJ63" s="115"/>
      <c r="BT63" s="115"/>
      <c r="CD63" s="115"/>
      <c r="CN63" s="115"/>
      <c r="CX63" s="115"/>
      <c r="DH63" s="115"/>
      <c r="DR63" s="115"/>
      <c r="EB63" s="115"/>
      <c r="EL63" s="115"/>
      <c r="EV63" s="115"/>
      <c r="FF63" s="115"/>
      <c r="FP63" s="115"/>
      <c r="FZ63" s="115"/>
      <c r="GJ63" s="115"/>
      <c r="GT63" s="115"/>
      <c r="HD63" s="115"/>
      <c r="HN63" s="115"/>
      <c r="HX63" s="115"/>
    </row>
    <row xmlns:x14ac="http://schemas.microsoft.com/office/spreadsheetml/2009/9/ac" r="64" s="3" customFormat="true" x14ac:dyDescent="0.25">
      <c r="A64" s="374" t="str">
        <f ca="true">IF(ISBLANK('Data Summary'!A66),"",'Data Summary'!A66)</f>
        <v/>
      </c>
      <c r="B64" s="115"/>
      <c r="L64" s="115"/>
      <c r="V64" s="115"/>
      <c r="AF64" s="115"/>
      <c r="AP64" s="115"/>
      <c r="AZ64" s="115"/>
      <c r="BA64" s="115"/>
      <c r="BJ64" s="115"/>
      <c r="BT64" s="115"/>
      <c r="CD64" s="115"/>
      <c r="CN64" s="115"/>
      <c r="CX64" s="115"/>
      <c r="DH64" s="115"/>
      <c r="DR64" s="115"/>
      <c r="EB64" s="115"/>
      <c r="EL64" s="115"/>
      <c r="EV64" s="115"/>
      <c r="FF64" s="115"/>
      <c r="FP64" s="115"/>
      <c r="FZ64" s="115"/>
      <c r="GJ64" s="115"/>
      <c r="GT64" s="115"/>
      <c r="HD64" s="115"/>
      <c r="HN64" s="115"/>
      <c r="HX64" s="115"/>
    </row>
    <row xmlns:x14ac="http://schemas.microsoft.com/office/spreadsheetml/2009/9/ac" r="65" s="3" customFormat="true" x14ac:dyDescent="0.25">
      <c r="A65" s="374" t="str">
        <f ca="true">IF(ISBLANK('Data Summary'!A67),"",'Data Summary'!A67)</f>
        <v/>
      </c>
      <c r="B65" s="115"/>
      <c r="L65" s="115"/>
      <c r="V65" s="115"/>
      <c r="AF65" s="115"/>
      <c r="AP65" s="115"/>
      <c r="AZ65" s="115"/>
      <c r="BA65" s="115"/>
      <c r="BJ65" s="115"/>
      <c r="BT65" s="115"/>
      <c r="CD65" s="115"/>
      <c r="CN65" s="115"/>
      <c r="CX65" s="115"/>
      <c r="DH65" s="115"/>
      <c r="DR65" s="115"/>
      <c r="EB65" s="115"/>
      <c r="EL65" s="115"/>
      <c r="EV65" s="115"/>
      <c r="FF65" s="115"/>
      <c r="FP65" s="115"/>
      <c r="FZ65" s="115"/>
      <c r="GJ65" s="115"/>
      <c r="GT65" s="115"/>
      <c r="HD65" s="115"/>
      <c r="HN65" s="115"/>
      <c r="HX65" s="115"/>
    </row>
    <row xmlns:x14ac="http://schemas.microsoft.com/office/spreadsheetml/2009/9/ac" r="66" s="3" customFormat="true" x14ac:dyDescent="0.25">
      <c r="A66" s="374" t="str">
        <f ca="true">IF(ISBLANK('Data Summary'!A68),"",'Data Summary'!A68)</f>
        <v/>
      </c>
      <c r="B66" s="115"/>
      <c r="L66" s="115"/>
      <c r="V66" s="115"/>
      <c r="AF66" s="115"/>
      <c r="AP66" s="115"/>
      <c r="AZ66" s="115"/>
      <c r="BA66" s="115"/>
      <c r="BJ66" s="115"/>
      <c r="BT66" s="115"/>
      <c r="CD66" s="115"/>
      <c r="CN66" s="115"/>
      <c r="CX66" s="115"/>
      <c r="DH66" s="115"/>
      <c r="DR66" s="115"/>
      <c r="EB66" s="115"/>
      <c r="EL66" s="115"/>
      <c r="EV66" s="115"/>
      <c r="FF66" s="115"/>
      <c r="FP66" s="115"/>
      <c r="FZ66" s="115"/>
      <c r="GJ66" s="115"/>
      <c r="GT66" s="115"/>
      <c r="HD66" s="115"/>
      <c r="HN66" s="115"/>
      <c r="HX66" s="115"/>
    </row>
    <row xmlns:x14ac="http://schemas.microsoft.com/office/spreadsheetml/2009/9/ac" r="67" s="3" customFormat="true" x14ac:dyDescent="0.25">
      <c r="A67" s="374" t="str">
        <f ca="true">IF(ISBLANK('Data Summary'!A69),"",'Data Summary'!A69)</f>
        <v/>
      </c>
      <c r="B67" s="115"/>
      <c r="L67" s="115"/>
      <c r="V67" s="115"/>
      <c r="AF67" s="115"/>
      <c r="AP67" s="115"/>
      <c r="AZ67" s="115"/>
      <c r="BA67" s="115"/>
      <c r="BJ67" s="115"/>
      <c r="BT67" s="115"/>
      <c r="CD67" s="115"/>
      <c r="CN67" s="115"/>
      <c r="CX67" s="115"/>
      <c r="DH67" s="115"/>
      <c r="DR67" s="115"/>
      <c r="EB67" s="115"/>
      <c r="EL67" s="115"/>
      <c r="EV67" s="115"/>
      <c r="FF67" s="115"/>
      <c r="FP67" s="115"/>
      <c r="FZ67" s="115"/>
      <c r="GJ67" s="115"/>
      <c r="GT67" s="115"/>
      <c r="HD67" s="115"/>
      <c r="HN67" s="115"/>
      <c r="HX67" s="115"/>
    </row>
    <row xmlns:x14ac="http://schemas.microsoft.com/office/spreadsheetml/2009/9/ac" r="68" s="3" customFormat="true" x14ac:dyDescent="0.25">
      <c r="A68" s="374" t="str">
        <f ca="true">IF(ISBLANK('Data Summary'!A70),"",'Data Summary'!A70)</f>
        <v/>
      </c>
      <c r="B68" s="115"/>
      <c r="L68" s="115"/>
      <c r="V68" s="115"/>
      <c r="AF68" s="115"/>
      <c r="AP68" s="115"/>
      <c r="AZ68" s="115"/>
      <c r="BA68" s="115"/>
      <c r="BJ68" s="115"/>
      <c r="BT68" s="115"/>
      <c r="CD68" s="115"/>
      <c r="CN68" s="115"/>
      <c r="CX68" s="115"/>
      <c r="DH68" s="115"/>
      <c r="DR68" s="115"/>
      <c r="EB68" s="115"/>
      <c r="EL68" s="115"/>
      <c r="EV68" s="115"/>
      <c r="FF68" s="115"/>
      <c r="FP68" s="115"/>
      <c r="FZ68" s="115"/>
      <c r="GJ68" s="115"/>
      <c r="GT68" s="115"/>
      <c r="HD68" s="115"/>
      <c r="HN68" s="115"/>
      <c r="HX68" s="115"/>
    </row>
    <row xmlns:x14ac="http://schemas.microsoft.com/office/spreadsheetml/2009/9/ac" r="69" s="3" customFormat="true" x14ac:dyDescent="0.25">
      <c r="A69" s="374" t="str">
        <f ca="true">IF(ISBLANK('Data Summary'!A71),"",'Data Summary'!A71)</f>
        <v/>
      </c>
      <c r="B69" s="115"/>
      <c r="L69" s="115"/>
      <c r="V69" s="115"/>
      <c r="AF69" s="115"/>
      <c r="AP69" s="115"/>
      <c r="AZ69" s="115"/>
      <c r="BA69" s="115"/>
      <c r="BJ69" s="115"/>
      <c r="BT69" s="115"/>
      <c r="CD69" s="115"/>
      <c r="CN69" s="115"/>
      <c r="CX69" s="115"/>
      <c r="DH69" s="115"/>
      <c r="DR69" s="115"/>
      <c r="EB69" s="115"/>
      <c r="EL69" s="115"/>
      <c r="EV69" s="115"/>
      <c r="FF69" s="115"/>
      <c r="FP69" s="115"/>
      <c r="FZ69" s="115"/>
      <c r="GJ69" s="115"/>
      <c r="GT69" s="115"/>
      <c r="HD69" s="115"/>
      <c r="HN69" s="115"/>
      <c r="HX69" s="115"/>
    </row>
    <row xmlns:x14ac="http://schemas.microsoft.com/office/spreadsheetml/2009/9/ac" r="70" s="3" customFormat="true" x14ac:dyDescent="0.25">
      <c r="A70" s="374" t="str">
        <f ca="true">IF(ISBLANK('Data Summary'!A72),"",'Data Summary'!A72)</f>
        <v/>
      </c>
      <c r="B70" s="115"/>
      <c r="L70" s="115"/>
      <c r="V70" s="115"/>
      <c r="AF70" s="115"/>
      <c r="AP70" s="115"/>
      <c r="AZ70" s="115"/>
      <c r="BA70" s="115"/>
      <c r="BJ70" s="115"/>
      <c r="BT70" s="115"/>
      <c r="CD70" s="115"/>
      <c r="CN70" s="115"/>
      <c r="CX70" s="115"/>
      <c r="DH70" s="115"/>
      <c r="DR70" s="115"/>
      <c r="EB70" s="115"/>
      <c r="EL70" s="115"/>
      <c r="EV70" s="115"/>
      <c r="FF70" s="115"/>
      <c r="FP70" s="115"/>
      <c r="FZ70" s="115"/>
      <c r="GJ70" s="115"/>
      <c r="GT70" s="115"/>
      <c r="HD70" s="115"/>
      <c r="HN70" s="115"/>
      <c r="HX70" s="115"/>
    </row>
    <row xmlns:x14ac="http://schemas.microsoft.com/office/spreadsheetml/2009/9/ac" r="71" s="3" customFormat="true" x14ac:dyDescent="0.25">
      <c r="A71" s="374" t="str">
        <f ca="true">IF(ISBLANK('Data Summary'!A73),"",'Data Summary'!A73)</f>
        <v/>
      </c>
      <c r="B71" s="115"/>
      <c r="L71" s="115"/>
      <c r="V71" s="115"/>
      <c r="AF71" s="115"/>
      <c r="AP71" s="115"/>
      <c r="AZ71" s="115"/>
      <c r="BA71" s="115"/>
      <c r="BJ71" s="115"/>
      <c r="BT71" s="115"/>
      <c r="CD71" s="115"/>
      <c r="CN71" s="115"/>
      <c r="CX71" s="115"/>
      <c r="DH71" s="115"/>
      <c r="DR71" s="115"/>
      <c r="EB71" s="115"/>
      <c r="EL71" s="115"/>
      <c r="EV71" s="115"/>
      <c r="FF71" s="115"/>
      <c r="FP71" s="115"/>
      <c r="FZ71" s="115"/>
      <c r="GJ71" s="115"/>
      <c r="GT71" s="115"/>
      <c r="HD71" s="115"/>
      <c r="HN71" s="115"/>
      <c r="HX71" s="115"/>
    </row>
    <row xmlns:x14ac="http://schemas.microsoft.com/office/spreadsheetml/2009/9/ac" r="72" s="3" customFormat="true" x14ac:dyDescent="0.25">
      <c r="A72" s="374" t="str">
        <f ca="true">IF(ISBLANK('Data Summary'!A74),"",'Data Summary'!A74)</f>
        <v/>
      </c>
      <c r="B72" s="115"/>
      <c r="L72" s="115"/>
      <c r="V72" s="115"/>
      <c r="AF72" s="115"/>
      <c r="AP72" s="115"/>
      <c r="AZ72" s="115"/>
      <c r="BA72" s="115"/>
      <c r="BJ72" s="115"/>
      <c r="BT72" s="115"/>
      <c r="CD72" s="115"/>
      <c r="CN72" s="115"/>
      <c r="CX72" s="115"/>
      <c r="DH72" s="115"/>
      <c r="DR72" s="115"/>
      <c r="EB72" s="115"/>
      <c r="EL72" s="115"/>
      <c r="EV72" s="115"/>
      <c r="FF72" s="115"/>
      <c r="FP72" s="115"/>
      <c r="FZ72" s="115"/>
      <c r="GJ72" s="115"/>
      <c r="GT72" s="115"/>
      <c r="HD72" s="115"/>
      <c r="HN72" s="115"/>
      <c r="HX72" s="115"/>
    </row>
    <row xmlns:x14ac="http://schemas.microsoft.com/office/spreadsheetml/2009/9/ac" r="73" s="3" customFormat="true" x14ac:dyDescent="0.25">
      <c r="A73" s="374" t="str">
        <f ca="true">IF(ISBLANK('Data Summary'!A75),"",'Data Summary'!A75)</f>
        <v/>
      </c>
      <c r="B73" s="115"/>
      <c r="L73" s="115"/>
      <c r="V73" s="115"/>
      <c r="AF73" s="115"/>
      <c r="AP73" s="115"/>
      <c r="AZ73" s="115"/>
      <c r="BA73" s="115"/>
      <c r="BJ73" s="115"/>
      <c r="BT73" s="115"/>
      <c r="CD73" s="115"/>
      <c r="CN73" s="115"/>
      <c r="CX73" s="115"/>
      <c r="DH73" s="115"/>
      <c r="DR73" s="115"/>
      <c r="EB73" s="115"/>
      <c r="EL73" s="115"/>
      <c r="EV73" s="115"/>
      <c r="FF73" s="115"/>
      <c r="FP73" s="115"/>
      <c r="FZ73" s="115"/>
      <c r="GJ73" s="115"/>
      <c r="GT73" s="115"/>
      <c r="HD73" s="115"/>
      <c r="HN73" s="115"/>
      <c r="HX73" s="115"/>
    </row>
    <row xmlns:x14ac="http://schemas.microsoft.com/office/spreadsheetml/2009/9/ac" r="74" s="3" customFormat="true" x14ac:dyDescent="0.25">
      <c r="A74" s="374" t="str">
        <f ca="true">IF(ISBLANK('Data Summary'!A76),"",'Data Summary'!A76)</f>
        <v/>
      </c>
      <c r="B74" s="115"/>
      <c r="L74" s="115"/>
      <c r="V74" s="115"/>
      <c r="AF74" s="115"/>
      <c r="AP74" s="115"/>
      <c r="AZ74" s="115"/>
      <c r="BA74" s="115"/>
      <c r="BJ74" s="115"/>
      <c r="BT74" s="115"/>
      <c r="CD74" s="115"/>
      <c r="CN74" s="115"/>
      <c r="CX74" s="115"/>
      <c r="DH74" s="115"/>
      <c r="DR74" s="115"/>
      <c r="EB74" s="115"/>
      <c r="EL74" s="115"/>
      <c r="EV74" s="115"/>
      <c r="FF74" s="115"/>
      <c r="FP74" s="115"/>
      <c r="FZ74" s="115"/>
      <c r="GJ74" s="115"/>
      <c r="GT74" s="115"/>
      <c r="HD74" s="115"/>
      <c r="HN74" s="115"/>
      <c r="HX74" s="115"/>
    </row>
    <row xmlns:x14ac="http://schemas.microsoft.com/office/spreadsheetml/2009/9/ac" r="75" s="3" customFormat="true" x14ac:dyDescent="0.25">
      <c r="A75" s="374" t="str">
        <f ca="true">IF(ISBLANK('Data Summary'!A77),"",'Data Summary'!A77)</f>
        <v/>
      </c>
      <c r="B75" s="115"/>
      <c r="L75" s="115"/>
      <c r="V75" s="115"/>
      <c r="AF75" s="115"/>
      <c r="AP75" s="115"/>
      <c r="AZ75" s="115"/>
      <c r="BA75" s="115"/>
      <c r="BJ75" s="115"/>
      <c r="BT75" s="115"/>
      <c r="CD75" s="115"/>
      <c r="CN75" s="115"/>
      <c r="CX75" s="115"/>
      <c r="DH75" s="115"/>
      <c r="DR75" s="115"/>
      <c r="EB75" s="115"/>
      <c r="EL75" s="115"/>
      <c r="EV75" s="115"/>
      <c r="FF75" s="115"/>
      <c r="FP75" s="115"/>
      <c r="FZ75" s="115"/>
      <c r="GJ75" s="115"/>
      <c r="GT75" s="115"/>
      <c r="HD75" s="115"/>
      <c r="HN75" s="115"/>
      <c r="HX75" s="115"/>
    </row>
    <row xmlns:x14ac="http://schemas.microsoft.com/office/spreadsheetml/2009/9/ac" r="76" s="3" customFormat="true" x14ac:dyDescent="0.25">
      <c r="A76" s="374" t="str">
        <f ca="true">IF(ISBLANK('Data Summary'!A78),"",'Data Summary'!A78)</f>
        <v/>
      </c>
      <c r="B76" s="115"/>
      <c r="L76" s="115"/>
      <c r="V76" s="115"/>
      <c r="AF76" s="115"/>
      <c r="AP76" s="115"/>
      <c r="AZ76" s="115"/>
      <c r="BA76" s="115"/>
      <c r="BJ76" s="115"/>
      <c r="BT76" s="115"/>
      <c r="CD76" s="115"/>
      <c r="CN76" s="115"/>
      <c r="CX76" s="115"/>
      <c r="DH76" s="115"/>
      <c r="DR76" s="115"/>
      <c r="EB76" s="115"/>
      <c r="EL76" s="115"/>
      <c r="EV76" s="115"/>
      <c r="FF76" s="115"/>
      <c r="FP76" s="115"/>
      <c r="FZ76" s="115"/>
      <c r="GJ76" s="115"/>
      <c r="GT76" s="115"/>
      <c r="HD76" s="115"/>
      <c r="HN76" s="115"/>
      <c r="HX76" s="115"/>
    </row>
    <row xmlns:x14ac="http://schemas.microsoft.com/office/spreadsheetml/2009/9/ac" r="77" s="3" customFormat="true" x14ac:dyDescent="0.25">
      <c r="A77" s="374" t="str">
        <f ca="true">IF(ISBLANK('Data Summary'!A79),"",'Data Summary'!A79)</f>
        <v/>
      </c>
      <c r="B77" s="115"/>
      <c r="L77" s="115"/>
      <c r="V77" s="115"/>
      <c r="AF77" s="115"/>
      <c r="AP77" s="115"/>
      <c r="AZ77" s="115"/>
      <c r="BA77" s="115"/>
      <c r="BJ77" s="115"/>
      <c r="BT77" s="115"/>
      <c r="CD77" s="115"/>
      <c r="CN77" s="115"/>
      <c r="CX77" s="115"/>
      <c r="DH77" s="115"/>
      <c r="DR77" s="115"/>
      <c r="EB77" s="115"/>
      <c r="EL77" s="115"/>
      <c r="EV77" s="115"/>
      <c r="FF77" s="115"/>
      <c r="FP77" s="115"/>
      <c r="FZ77" s="115"/>
      <c r="GJ77" s="115"/>
      <c r="GT77" s="115"/>
      <c r="HD77" s="115"/>
      <c r="HN77" s="115"/>
      <c r="HX77" s="115"/>
    </row>
    <row xmlns:x14ac="http://schemas.microsoft.com/office/spreadsheetml/2009/9/ac" r="78" s="3" customFormat="true" x14ac:dyDescent="0.25">
      <c r="A78" s="374" t="str">
        <f ca="true">IF(ISBLANK('Data Summary'!A80),"",'Data Summary'!A80)</f>
        <v/>
      </c>
      <c r="B78" s="115"/>
      <c r="L78" s="115"/>
      <c r="V78" s="115"/>
      <c r="AF78" s="115"/>
      <c r="AP78" s="115"/>
      <c r="AZ78" s="115"/>
      <c r="BA78" s="115"/>
      <c r="BJ78" s="115"/>
      <c r="BT78" s="115"/>
      <c r="CD78" s="115"/>
      <c r="CN78" s="115"/>
      <c r="CX78" s="115"/>
      <c r="DH78" s="115"/>
      <c r="DR78" s="115"/>
      <c r="EB78" s="115"/>
      <c r="EL78" s="115"/>
      <c r="EV78" s="115"/>
      <c r="FF78" s="115"/>
      <c r="FP78" s="115"/>
      <c r="FZ78" s="115"/>
      <c r="GJ78" s="115"/>
      <c r="GT78" s="115"/>
      <c r="HD78" s="115"/>
      <c r="HN78" s="115"/>
      <c r="HX78" s="115"/>
    </row>
    <row xmlns:x14ac="http://schemas.microsoft.com/office/spreadsheetml/2009/9/ac" r="79" s="3" customFormat="true" x14ac:dyDescent="0.25">
      <c r="A79" s="374" t="str">
        <f ca="true">IF(ISBLANK('Data Summary'!A81),"",'Data Summary'!A81)</f>
        <v/>
      </c>
      <c r="B79" s="115"/>
      <c r="L79" s="115"/>
      <c r="V79" s="115"/>
      <c r="AF79" s="115"/>
      <c r="AP79" s="115"/>
      <c r="AZ79" s="115"/>
      <c r="BA79" s="115"/>
      <c r="BJ79" s="115"/>
      <c r="BT79" s="115"/>
      <c r="CD79" s="115"/>
      <c r="CN79" s="115"/>
      <c r="CX79" s="115"/>
      <c r="DH79" s="115"/>
      <c r="DR79" s="115"/>
      <c r="EB79" s="115"/>
      <c r="EL79" s="115"/>
      <c r="EV79" s="115"/>
      <c r="FF79" s="115"/>
      <c r="FP79" s="115"/>
      <c r="FZ79" s="115"/>
      <c r="GJ79" s="115"/>
      <c r="GT79" s="115"/>
      <c r="HD79" s="115"/>
      <c r="HN79" s="115"/>
      <c r="HX79" s="115"/>
    </row>
    <row xmlns:x14ac="http://schemas.microsoft.com/office/spreadsheetml/2009/9/ac" r="80" s="3" customFormat="true" x14ac:dyDescent="0.25">
      <c r="A80" s="374" t="str">
        <f ca="true">IF(ISBLANK('Data Summary'!A82),"",'Data Summary'!A82)</f>
        <v/>
      </c>
      <c r="B80" s="115"/>
      <c r="L80" s="115"/>
      <c r="V80" s="115"/>
      <c r="AF80" s="115"/>
      <c r="AP80" s="115"/>
      <c r="AZ80" s="115"/>
      <c r="BA80" s="115"/>
      <c r="BJ80" s="115"/>
      <c r="BT80" s="115"/>
      <c r="CD80" s="115"/>
      <c r="CN80" s="115"/>
      <c r="CX80" s="115"/>
      <c r="DH80" s="115"/>
      <c r="DR80" s="115"/>
      <c r="EB80" s="115"/>
      <c r="EL80" s="115"/>
      <c r="EV80" s="115"/>
      <c r="FF80" s="115"/>
      <c r="FP80" s="115"/>
      <c r="FZ80" s="115"/>
      <c r="GJ80" s="115"/>
      <c r="GT80" s="115"/>
      <c r="HD80" s="115"/>
      <c r="HN80" s="115"/>
      <c r="HX80" s="115"/>
    </row>
    <row xmlns:x14ac="http://schemas.microsoft.com/office/spreadsheetml/2009/9/ac" r="81" s="3" customFormat="true" x14ac:dyDescent="0.25">
      <c r="A81" s="374" t="str">
        <f ca="true">IF(ISBLANK('Data Summary'!A83),"",'Data Summary'!A83)</f>
        <v/>
      </c>
      <c r="B81" s="115"/>
      <c r="L81" s="115"/>
      <c r="V81" s="115"/>
      <c r="AF81" s="115"/>
      <c r="AP81" s="115"/>
      <c r="AZ81" s="115"/>
      <c r="BA81" s="115"/>
      <c r="BJ81" s="115"/>
      <c r="BT81" s="115"/>
      <c r="CD81" s="115"/>
      <c r="CN81" s="115"/>
      <c r="CX81" s="115"/>
      <c r="DH81" s="115"/>
      <c r="DR81" s="115"/>
      <c r="EB81" s="115"/>
      <c r="EL81" s="115"/>
      <c r="EV81" s="115"/>
      <c r="FF81" s="115"/>
      <c r="FP81" s="115"/>
      <c r="FZ81" s="115"/>
      <c r="GJ81" s="115"/>
      <c r="GT81" s="115"/>
      <c r="HD81" s="115"/>
      <c r="HN81" s="115"/>
      <c r="HX81" s="115"/>
    </row>
    <row xmlns:x14ac="http://schemas.microsoft.com/office/spreadsheetml/2009/9/ac" r="82" s="3" customFormat="true" x14ac:dyDescent="0.25">
      <c r="A82" s="374" t="str">
        <f ca="true">IF(ISBLANK('Data Summary'!A84),"",'Data Summary'!A84)</f>
        <v/>
      </c>
      <c r="B82" s="115"/>
      <c r="L82" s="115"/>
      <c r="V82" s="115"/>
      <c r="AF82" s="115"/>
      <c r="AP82" s="115"/>
      <c r="AZ82" s="115"/>
      <c r="BA82" s="115"/>
      <c r="BJ82" s="115"/>
      <c r="BT82" s="115"/>
      <c r="CD82" s="115"/>
      <c r="CN82" s="115"/>
      <c r="CX82" s="115"/>
      <c r="DH82" s="115"/>
      <c r="DR82" s="115"/>
      <c r="EB82" s="115"/>
      <c r="EL82" s="115"/>
      <c r="EV82" s="115"/>
      <c r="FF82" s="115"/>
      <c r="FP82" s="115"/>
      <c r="FZ82" s="115"/>
      <c r="GJ82" s="115"/>
      <c r="GT82" s="115"/>
      <c r="HD82" s="115"/>
      <c r="HN82" s="115"/>
      <c r="HX82" s="115"/>
    </row>
    <row xmlns:x14ac="http://schemas.microsoft.com/office/spreadsheetml/2009/9/ac" r="83" s="3" customFormat="true" x14ac:dyDescent="0.25">
      <c r="A83" s="374" t="str">
        <f ca="true">IF(ISBLANK('Data Summary'!A85),"",'Data Summary'!A85)</f>
        <v/>
      </c>
      <c r="B83" s="115"/>
      <c r="L83" s="115"/>
      <c r="V83" s="115"/>
      <c r="AF83" s="115"/>
      <c r="AP83" s="115"/>
      <c r="AZ83" s="115"/>
      <c r="BA83" s="115"/>
      <c r="BJ83" s="115"/>
      <c r="BT83" s="115"/>
      <c r="CD83" s="115"/>
      <c r="CN83" s="115"/>
      <c r="CX83" s="115"/>
      <c r="DH83" s="115"/>
      <c r="DR83" s="115"/>
      <c r="EB83" s="115"/>
      <c r="EL83" s="115"/>
      <c r="EV83" s="115"/>
      <c r="FF83" s="115"/>
      <c r="FP83" s="115"/>
      <c r="FZ83" s="115"/>
      <c r="GJ83" s="115"/>
      <c r="GT83" s="115"/>
      <c r="HD83" s="115"/>
      <c r="HN83" s="115"/>
      <c r="HX83" s="115"/>
    </row>
    <row xmlns:x14ac="http://schemas.microsoft.com/office/spreadsheetml/2009/9/ac" r="84" s="3" customFormat="true" x14ac:dyDescent="0.25">
      <c r="A84" s="374" t="str">
        <f ca="true">IF(ISBLANK('Data Summary'!A86),"",'Data Summary'!A86)</f>
        <v/>
      </c>
      <c r="B84" s="115"/>
      <c r="L84" s="115"/>
      <c r="V84" s="115"/>
      <c r="AF84" s="115"/>
      <c r="AP84" s="115"/>
      <c r="AZ84" s="115"/>
      <c r="BA84" s="115"/>
      <c r="BJ84" s="115"/>
      <c r="BT84" s="115"/>
      <c r="CD84" s="115"/>
      <c r="CN84" s="115"/>
      <c r="CX84" s="115"/>
      <c r="DH84" s="115"/>
      <c r="DR84" s="115"/>
      <c r="EB84" s="115"/>
      <c r="EL84" s="115"/>
      <c r="EV84" s="115"/>
      <c r="FF84" s="115"/>
      <c r="FP84" s="115"/>
      <c r="FZ84" s="115"/>
      <c r="GJ84" s="115"/>
      <c r="GT84" s="115"/>
      <c r="HD84" s="115"/>
      <c r="HN84" s="115"/>
      <c r="HX84" s="115"/>
    </row>
    <row xmlns:x14ac="http://schemas.microsoft.com/office/spreadsheetml/2009/9/ac" r="85" s="3" customFormat="true" x14ac:dyDescent="0.25">
      <c r="A85" s="374" t="str">
        <f ca="true">IF(ISBLANK('Data Summary'!A87),"",'Data Summary'!A87)</f>
        <v/>
      </c>
      <c r="B85" s="115"/>
      <c r="L85" s="115"/>
      <c r="V85" s="115"/>
      <c r="AF85" s="115"/>
      <c r="AP85" s="115"/>
      <c r="AZ85" s="115"/>
      <c r="BA85" s="115"/>
      <c r="BJ85" s="115"/>
      <c r="BT85" s="115"/>
      <c r="CD85" s="115"/>
      <c r="CN85" s="115"/>
      <c r="CX85" s="115"/>
      <c r="DH85" s="115"/>
      <c r="DR85" s="115"/>
      <c r="EB85" s="115"/>
      <c r="EL85" s="115"/>
      <c r="EV85" s="115"/>
      <c r="FF85" s="115"/>
      <c r="FP85" s="115"/>
      <c r="FZ85" s="115"/>
      <c r="GJ85" s="115"/>
      <c r="GT85" s="115"/>
      <c r="HD85" s="115"/>
      <c r="HN85" s="115"/>
      <c r="HX85" s="115"/>
    </row>
    <row xmlns:x14ac="http://schemas.microsoft.com/office/spreadsheetml/2009/9/ac" r="86" s="3" customFormat="true" x14ac:dyDescent="0.25">
      <c r="A86" s="374" t="str">
        <f ca="true">IF(ISBLANK('Data Summary'!A88),"",'Data Summary'!A88)</f>
        <v/>
      </c>
      <c r="B86" s="115"/>
      <c r="L86" s="115"/>
      <c r="V86" s="115"/>
      <c r="AF86" s="115"/>
      <c r="AP86" s="115"/>
      <c r="AZ86" s="115"/>
      <c r="BA86" s="115"/>
      <c r="BJ86" s="115"/>
      <c r="BT86" s="115"/>
      <c r="CD86" s="115"/>
      <c r="CN86" s="115"/>
      <c r="CX86" s="115"/>
      <c r="DH86" s="115"/>
      <c r="DR86" s="115"/>
      <c r="EB86" s="115"/>
      <c r="EL86" s="115"/>
      <c r="EV86" s="115"/>
      <c r="FF86" s="115"/>
      <c r="FP86" s="115"/>
      <c r="FZ86" s="115"/>
      <c r="GJ86" s="115"/>
      <c r="GT86" s="115"/>
      <c r="HD86" s="115"/>
      <c r="HN86" s="115"/>
      <c r="HX86" s="115"/>
    </row>
    <row xmlns:x14ac="http://schemas.microsoft.com/office/spreadsheetml/2009/9/ac" r="87" s="3" customFormat="true" x14ac:dyDescent="0.25">
      <c r="A87" s="374" t="str">
        <f ca="true">IF(ISBLANK('Data Summary'!A89),"",'Data Summary'!A89)</f>
        <v/>
      </c>
      <c r="B87" s="115"/>
      <c r="L87" s="115"/>
      <c r="V87" s="115"/>
      <c r="AF87" s="115"/>
      <c r="AP87" s="115"/>
      <c r="AZ87" s="115"/>
      <c r="BA87" s="115"/>
      <c r="BJ87" s="115"/>
      <c r="BT87" s="115"/>
      <c r="CD87" s="115"/>
      <c r="CN87" s="115"/>
      <c r="CX87" s="115"/>
      <c r="DH87" s="115"/>
      <c r="DR87" s="115"/>
      <c r="EB87" s="115"/>
      <c r="EL87" s="115"/>
      <c r="EV87" s="115"/>
      <c r="FF87" s="115"/>
      <c r="FP87" s="115"/>
      <c r="FZ87" s="115"/>
      <c r="GJ87" s="115"/>
      <c r="GT87" s="115"/>
      <c r="HD87" s="115"/>
      <c r="HN87" s="115"/>
      <c r="HX87" s="115"/>
    </row>
    <row xmlns:x14ac="http://schemas.microsoft.com/office/spreadsheetml/2009/9/ac" r="88" s="3" customFormat="true" x14ac:dyDescent="0.25">
      <c r="A88" s="374" t="str">
        <f ca="true">IF(ISBLANK('Data Summary'!A90),"",'Data Summary'!A90)</f>
        <v/>
      </c>
      <c r="B88" s="115"/>
      <c r="L88" s="115"/>
      <c r="V88" s="115"/>
      <c r="AF88" s="115"/>
      <c r="AP88" s="115"/>
      <c r="AZ88" s="115"/>
      <c r="BA88" s="115"/>
      <c r="BJ88" s="115"/>
      <c r="BT88" s="115"/>
      <c r="CD88" s="115"/>
      <c r="CN88" s="115"/>
      <c r="CX88" s="115"/>
      <c r="DH88" s="115"/>
      <c r="DR88" s="115"/>
      <c r="EB88" s="115"/>
      <c r="EL88" s="115"/>
      <c r="EV88" s="115"/>
      <c r="FF88" s="115"/>
      <c r="FP88" s="115"/>
      <c r="FZ88" s="115"/>
      <c r="GJ88" s="115"/>
      <c r="GT88" s="115"/>
      <c r="HD88" s="115"/>
      <c r="HN88" s="115"/>
      <c r="HX88" s="115"/>
    </row>
    <row xmlns:x14ac="http://schemas.microsoft.com/office/spreadsheetml/2009/9/ac" r="89" s="3" customFormat="true" x14ac:dyDescent="0.25">
      <c r="A89" s="374" t="str">
        <f ca="true">IF(ISBLANK('Data Summary'!A91),"",'Data Summary'!A91)</f>
        <v/>
      </c>
      <c r="B89" s="115"/>
      <c r="L89" s="115"/>
      <c r="V89" s="115"/>
      <c r="AF89" s="115"/>
      <c r="AP89" s="115"/>
      <c r="AZ89" s="115"/>
      <c r="BA89" s="115"/>
      <c r="BJ89" s="115"/>
      <c r="BT89" s="115"/>
      <c r="CD89" s="115"/>
      <c r="CN89" s="115"/>
      <c r="CX89" s="115"/>
      <c r="DH89" s="115"/>
      <c r="DR89" s="115"/>
      <c r="EB89" s="115"/>
      <c r="EL89" s="115"/>
      <c r="EV89" s="115"/>
      <c r="FF89" s="115"/>
      <c r="FP89" s="115"/>
      <c r="FZ89" s="115"/>
      <c r="GJ89" s="115"/>
      <c r="GT89" s="115"/>
      <c r="HD89" s="115"/>
      <c r="HN89" s="115"/>
      <c r="HX89" s="115"/>
    </row>
    <row xmlns:x14ac="http://schemas.microsoft.com/office/spreadsheetml/2009/9/ac" r="90" s="3" customFormat="true" x14ac:dyDescent="0.25">
      <c r="A90" s="374" t="str">
        <f ca="true">IF(ISBLANK('Data Summary'!A92),"",'Data Summary'!A92)</f>
        <v/>
      </c>
      <c r="B90" s="115"/>
      <c r="L90" s="115"/>
      <c r="V90" s="115"/>
      <c r="AF90" s="115"/>
      <c r="AP90" s="115"/>
      <c r="AZ90" s="115"/>
      <c r="BA90" s="115"/>
      <c r="BJ90" s="115"/>
      <c r="BT90" s="115"/>
      <c r="CD90" s="115"/>
      <c r="CN90" s="115"/>
      <c r="CX90" s="115"/>
      <c r="DH90" s="115"/>
      <c r="DR90" s="115"/>
      <c r="EB90" s="115"/>
      <c r="EL90" s="115"/>
      <c r="EV90" s="115"/>
      <c r="FF90" s="115"/>
      <c r="FP90" s="115"/>
      <c r="FZ90" s="115"/>
      <c r="GJ90" s="115"/>
      <c r="GT90" s="115"/>
      <c r="HD90" s="115"/>
      <c r="HN90" s="115"/>
      <c r="HX90" s="115"/>
    </row>
    <row xmlns:x14ac="http://schemas.microsoft.com/office/spreadsheetml/2009/9/ac" r="91" s="3" customFormat="true" x14ac:dyDescent="0.25">
      <c r="A91" s="374" t="str">
        <f ca="true">IF(ISBLANK('Data Summary'!A93),"",'Data Summary'!A93)</f>
        <v/>
      </c>
      <c r="B91" s="115"/>
      <c r="L91" s="115"/>
      <c r="V91" s="115"/>
      <c r="AF91" s="115"/>
      <c r="AP91" s="115"/>
      <c r="AZ91" s="115"/>
      <c r="BA91" s="115"/>
      <c r="BJ91" s="115"/>
      <c r="BT91" s="115"/>
      <c r="CD91" s="115"/>
      <c r="CN91" s="115"/>
      <c r="CX91" s="115"/>
      <c r="DH91" s="115"/>
      <c r="DR91" s="115"/>
      <c r="EB91" s="115"/>
      <c r="EL91" s="115"/>
      <c r="EV91" s="115"/>
      <c r="FF91" s="115"/>
      <c r="FP91" s="115"/>
      <c r="FZ91" s="115"/>
      <c r="GJ91" s="115"/>
      <c r="GT91" s="115"/>
      <c r="HD91" s="115"/>
      <c r="HN91" s="115"/>
      <c r="HX91" s="115"/>
    </row>
    <row xmlns:x14ac="http://schemas.microsoft.com/office/spreadsheetml/2009/9/ac" r="92" s="3" customFormat="true" x14ac:dyDescent="0.25">
      <c r="A92" s="374" t="str">
        <f ca="true">IF(ISBLANK('Data Summary'!A94),"",'Data Summary'!A94)</f>
        <v/>
      </c>
      <c r="B92" s="115"/>
      <c r="L92" s="115"/>
      <c r="V92" s="115"/>
      <c r="AF92" s="115"/>
      <c r="AP92" s="115"/>
      <c r="AZ92" s="115"/>
      <c r="BA92" s="115"/>
      <c r="BJ92" s="115"/>
      <c r="BT92" s="115"/>
      <c r="CD92" s="115"/>
      <c r="CN92" s="115"/>
      <c r="CX92" s="115"/>
      <c r="DH92" s="115"/>
      <c r="DR92" s="115"/>
      <c r="EB92" s="115"/>
      <c r="EL92" s="115"/>
      <c r="EV92" s="115"/>
      <c r="FF92" s="115"/>
      <c r="FP92" s="115"/>
      <c r="FZ92" s="115"/>
      <c r="GJ92" s="115"/>
      <c r="GT92" s="115"/>
      <c r="HD92" s="115"/>
      <c r="HN92" s="115"/>
      <c r="HX92" s="115"/>
    </row>
    <row xmlns:x14ac="http://schemas.microsoft.com/office/spreadsheetml/2009/9/ac" r="93" s="3" customFormat="true" x14ac:dyDescent="0.25">
      <c r="A93" s="374" t="str">
        <f ca="true">IF(ISBLANK('Data Summary'!A95),"",'Data Summary'!A95)</f>
        <v/>
      </c>
      <c r="B93" s="115"/>
      <c r="L93" s="115"/>
      <c r="V93" s="115"/>
      <c r="AF93" s="115"/>
      <c r="AP93" s="115"/>
      <c r="AZ93" s="115"/>
      <c r="BA93" s="115"/>
      <c r="BJ93" s="115"/>
      <c r="BT93" s="115"/>
      <c r="CD93" s="115"/>
      <c r="CN93" s="115"/>
      <c r="CX93" s="115"/>
      <c r="DH93" s="115"/>
      <c r="DR93" s="115"/>
      <c r="EB93" s="115"/>
      <c r="EL93" s="115"/>
      <c r="EV93" s="115"/>
      <c r="FF93" s="115"/>
      <c r="FP93" s="115"/>
      <c r="FZ93" s="115"/>
      <c r="GJ93" s="115"/>
      <c r="GT93" s="115"/>
      <c r="HD93" s="115"/>
      <c r="HN93" s="115"/>
      <c r="HX93" s="115"/>
    </row>
    <row xmlns:x14ac="http://schemas.microsoft.com/office/spreadsheetml/2009/9/ac" r="94" s="3" customFormat="true" x14ac:dyDescent="0.25">
      <c r="A94" s="374" t="str">
        <f ca="true">IF(ISBLANK('Data Summary'!A96),"",'Data Summary'!A96)</f>
        <v/>
      </c>
      <c r="B94" s="115"/>
      <c r="L94" s="115"/>
      <c r="V94" s="115"/>
      <c r="AF94" s="115"/>
      <c r="AP94" s="115"/>
      <c r="AZ94" s="115"/>
      <c r="BA94" s="115"/>
      <c r="BJ94" s="115"/>
      <c r="BT94" s="115"/>
      <c r="CD94" s="115"/>
      <c r="CN94" s="115"/>
      <c r="CX94" s="115"/>
      <c r="DH94" s="115"/>
      <c r="DR94" s="115"/>
      <c r="EB94" s="115"/>
      <c r="EL94" s="115"/>
      <c r="EV94" s="115"/>
      <c r="FF94" s="115"/>
      <c r="FP94" s="115"/>
      <c r="FZ94" s="115"/>
      <c r="GJ94" s="115"/>
      <c r="GT94" s="115"/>
      <c r="HD94" s="115"/>
      <c r="HN94" s="115"/>
      <c r="HX94" s="115"/>
    </row>
    <row xmlns:x14ac="http://schemas.microsoft.com/office/spreadsheetml/2009/9/ac" r="95" s="3" customFormat="true" x14ac:dyDescent="0.25">
      <c r="A95" s="374" t="str">
        <f ca="true">IF(ISBLANK('Data Summary'!A97),"",'Data Summary'!A97)</f>
        <v/>
      </c>
      <c r="B95" s="115"/>
      <c r="L95" s="115"/>
      <c r="V95" s="115"/>
      <c r="AF95" s="115"/>
      <c r="AP95" s="115"/>
      <c r="AZ95" s="115"/>
      <c r="BA95" s="115"/>
      <c r="BJ95" s="115"/>
      <c r="BT95" s="115"/>
      <c r="CD95" s="115"/>
      <c r="CN95" s="115"/>
      <c r="CX95" s="115"/>
      <c r="DH95" s="115"/>
      <c r="DR95" s="115"/>
      <c r="EB95" s="115"/>
      <c r="EL95" s="115"/>
      <c r="EV95" s="115"/>
      <c r="FF95" s="115"/>
      <c r="FP95" s="115"/>
      <c r="FZ95" s="115"/>
      <c r="GJ95" s="115"/>
      <c r="GT95" s="115"/>
      <c r="HD95" s="115"/>
      <c r="HN95" s="115"/>
      <c r="HX95" s="115"/>
    </row>
    <row xmlns:x14ac="http://schemas.microsoft.com/office/spreadsheetml/2009/9/ac" r="96" s="3" customFormat="true" x14ac:dyDescent="0.25">
      <c r="A96" s="374" t="str">
        <f ca="true">IF(ISBLANK('Data Summary'!A98),"",'Data Summary'!A98)</f>
        <v/>
      </c>
      <c r="B96" s="115"/>
      <c r="L96" s="115"/>
      <c r="V96" s="115"/>
      <c r="AF96" s="115"/>
      <c r="AP96" s="115"/>
      <c r="AZ96" s="115"/>
      <c r="BA96" s="115"/>
      <c r="BJ96" s="115"/>
      <c r="BT96" s="115"/>
      <c r="CD96" s="115"/>
      <c r="CN96" s="115"/>
      <c r="CX96" s="115"/>
      <c r="DH96" s="115"/>
      <c r="DR96" s="115"/>
      <c r="EB96" s="115"/>
      <c r="EL96" s="115"/>
      <c r="EV96" s="115"/>
      <c r="FF96" s="115"/>
      <c r="FP96" s="115"/>
      <c r="FZ96" s="115"/>
      <c r="GJ96" s="115"/>
      <c r="GT96" s="115"/>
      <c r="HD96" s="115"/>
      <c r="HN96" s="115"/>
      <c r="HX96" s="115"/>
    </row>
    <row xmlns:x14ac="http://schemas.microsoft.com/office/spreadsheetml/2009/9/ac" r="97" s="3" customFormat="true" x14ac:dyDescent="0.25">
      <c r="A97" s="374" t="str">
        <f ca="true">IF(ISBLANK('Data Summary'!A99),"",'Data Summary'!A99)</f>
        <v/>
      </c>
      <c r="B97" s="115"/>
      <c r="L97" s="115"/>
      <c r="V97" s="115"/>
      <c r="AF97" s="115"/>
      <c r="AP97" s="115"/>
      <c r="AZ97" s="115"/>
      <c r="BA97" s="115"/>
      <c r="BJ97" s="115"/>
      <c r="BT97" s="115"/>
      <c r="CD97" s="115"/>
      <c r="CN97" s="115"/>
      <c r="CX97" s="115"/>
      <c r="DH97" s="115"/>
      <c r="DR97" s="115"/>
      <c r="EB97" s="115"/>
      <c r="EL97" s="115"/>
      <c r="EV97" s="115"/>
      <c r="FF97" s="115"/>
      <c r="FP97" s="115"/>
      <c r="FZ97" s="115"/>
      <c r="GJ97" s="115"/>
      <c r="GT97" s="115"/>
      <c r="HD97" s="115"/>
      <c r="HN97" s="115"/>
      <c r="HX97" s="115"/>
    </row>
    <row xmlns:x14ac="http://schemas.microsoft.com/office/spreadsheetml/2009/9/ac" r="98" s="3" customFormat="true" x14ac:dyDescent="0.25">
      <c r="A98" s="374" t="str">
        <f ca="true">IF(ISBLANK('Data Summary'!A100),"",'Data Summary'!A100)</f>
        <v/>
      </c>
      <c r="B98" s="115"/>
      <c r="L98" s="115"/>
      <c r="V98" s="115"/>
      <c r="AF98" s="115"/>
      <c r="AP98" s="115"/>
      <c r="AZ98" s="115"/>
      <c r="BA98" s="115"/>
      <c r="BJ98" s="115"/>
      <c r="BT98" s="115"/>
      <c r="CD98" s="115"/>
      <c r="CN98" s="115"/>
      <c r="CX98" s="115"/>
      <c r="DH98" s="115"/>
      <c r="DR98" s="115"/>
      <c r="EB98" s="115"/>
      <c r="EL98" s="115"/>
      <c r="EV98" s="115"/>
      <c r="FF98" s="115"/>
      <c r="FP98" s="115"/>
      <c r="FZ98" s="115"/>
      <c r="GJ98" s="115"/>
      <c r="GT98" s="115"/>
      <c r="HD98" s="115"/>
      <c r="HN98" s="115"/>
      <c r="HX98" s="115"/>
    </row>
    <row xmlns:x14ac="http://schemas.microsoft.com/office/spreadsheetml/2009/9/ac" r="99" s="3" customFormat="true" x14ac:dyDescent="0.25">
      <c r="A99" s="374" t="str">
        <f ca="true">IF(ISBLANK('Data Summary'!A101),"",'Data Summary'!A101)</f>
        <v/>
      </c>
      <c r="B99" s="115"/>
      <c r="L99" s="115"/>
      <c r="V99" s="115"/>
      <c r="AF99" s="115"/>
      <c r="AP99" s="115"/>
      <c r="AZ99" s="115"/>
      <c r="BA99" s="115"/>
      <c r="BJ99" s="115"/>
      <c r="BT99" s="115"/>
      <c r="CD99" s="115"/>
      <c r="CN99" s="115"/>
      <c r="CX99" s="115"/>
      <c r="DH99" s="115"/>
      <c r="DR99" s="115"/>
      <c r="EB99" s="115"/>
      <c r="EL99" s="115"/>
      <c r="EV99" s="115"/>
      <c r="FF99" s="115"/>
      <c r="FP99" s="115"/>
      <c r="FZ99" s="115"/>
      <c r="GJ99" s="115"/>
      <c r="GT99" s="115"/>
      <c r="HD99" s="115"/>
      <c r="HN99" s="115"/>
      <c r="HX99" s="115"/>
    </row>
    <row xmlns:x14ac="http://schemas.microsoft.com/office/spreadsheetml/2009/9/ac" r="100" s="3" customFormat="true" x14ac:dyDescent="0.25">
      <c r="A100" s="374" t="str">
        <f ca="true">IF(ISBLANK('Data Summary'!A102),"",'Data Summary'!A102)</f>
        <v/>
      </c>
      <c r="B100" s="115"/>
      <c r="L100" s="115"/>
      <c r="V100" s="115"/>
      <c r="AF100" s="115"/>
      <c r="AP100" s="115"/>
      <c r="AZ100" s="115"/>
      <c r="BA100" s="115"/>
      <c r="BJ100" s="115"/>
      <c r="BT100" s="115"/>
      <c r="CD100" s="115"/>
      <c r="CN100" s="115"/>
      <c r="CX100" s="115"/>
      <c r="DH100" s="115"/>
      <c r="DR100" s="115"/>
      <c r="EB100" s="115"/>
      <c r="EL100" s="115"/>
      <c r="EV100" s="115"/>
      <c r="FF100" s="115"/>
      <c r="FP100" s="115"/>
      <c r="FZ100" s="115"/>
      <c r="GJ100" s="115"/>
      <c r="GT100" s="115"/>
      <c r="HD100" s="115"/>
      <c r="HN100" s="115"/>
      <c r="HX100" s="115"/>
    </row>
    <row xmlns:x14ac="http://schemas.microsoft.com/office/spreadsheetml/2009/9/ac" r="101" s="3" customFormat="true" x14ac:dyDescent="0.25">
      <c r="A101" s="374" t="str">
        <f ca="true">IF(ISBLANK('Data Summary'!A103),"",'Data Summary'!A103)</f>
        <v/>
      </c>
      <c r="B101" s="115"/>
      <c r="L101" s="115"/>
      <c r="V101" s="115"/>
      <c r="AF101" s="115"/>
      <c r="AP101" s="115"/>
      <c r="AZ101" s="115"/>
      <c r="BA101" s="115"/>
      <c r="BJ101" s="115"/>
      <c r="BT101" s="115"/>
      <c r="CD101" s="115"/>
      <c r="CN101" s="115"/>
      <c r="CX101" s="115"/>
      <c r="DH101" s="115"/>
      <c r="DR101" s="115"/>
      <c r="EB101" s="115"/>
      <c r="EL101" s="115"/>
      <c r="EV101" s="115"/>
      <c r="FF101" s="115"/>
      <c r="FP101" s="115"/>
      <c r="FZ101" s="115"/>
      <c r="GJ101" s="115"/>
      <c r="GT101" s="115"/>
      <c r="HD101" s="115"/>
      <c r="HN101" s="115"/>
      <c r="HX101" s="115"/>
    </row>
    <row xmlns:x14ac="http://schemas.microsoft.com/office/spreadsheetml/2009/9/ac" r="102" s="3" customFormat="true" x14ac:dyDescent="0.25">
      <c r="A102" s="374" t="str">
        <f ca="true">IF(ISBLANK('Data Summary'!A104),"",'Data Summary'!A104)</f>
        <v/>
      </c>
      <c r="B102" s="115"/>
      <c r="L102" s="115"/>
      <c r="V102" s="115"/>
      <c r="AF102" s="115"/>
      <c r="AP102" s="115"/>
      <c r="AZ102" s="115"/>
      <c r="BA102" s="115"/>
      <c r="BJ102" s="115"/>
      <c r="BT102" s="115"/>
      <c r="CD102" s="115"/>
      <c r="CN102" s="115"/>
      <c r="CX102" s="115"/>
      <c r="DH102" s="115"/>
      <c r="DR102" s="115"/>
      <c r="EB102" s="115"/>
      <c r="EL102" s="115"/>
      <c r="EV102" s="115"/>
      <c r="FF102" s="115"/>
      <c r="FP102" s="115"/>
      <c r="FZ102" s="115"/>
      <c r="GJ102" s="115"/>
      <c r="GT102" s="115"/>
      <c r="HD102" s="115"/>
      <c r="HN102" s="115"/>
      <c r="HX102" s="115"/>
    </row>
    <row xmlns:x14ac="http://schemas.microsoft.com/office/spreadsheetml/2009/9/ac" r="103" s="3" customFormat="true" x14ac:dyDescent="0.25">
      <c r="A103" s="374" t="str">
        <f ca="true">IF(ISBLANK('Data Summary'!A105),"",'Data Summary'!A105)</f>
        <v/>
      </c>
      <c r="B103" s="115"/>
      <c r="L103" s="115"/>
      <c r="V103" s="115"/>
      <c r="AF103" s="115"/>
      <c r="AP103" s="115"/>
      <c r="AZ103" s="115"/>
      <c r="BA103" s="115"/>
      <c r="BJ103" s="115"/>
      <c r="BT103" s="115"/>
      <c r="CD103" s="115"/>
      <c r="CN103" s="115"/>
      <c r="CX103" s="115"/>
      <c r="DH103" s="115"/>
      <c r="DR103" s="115"/>
      <c r="EB103" s="115"/>
      <c r="EL103" s="115"/>
      <c r="EV103" s="115"/>
      <c r="FF103" s="115"/>
      <c r="FP103" s="115"/>
      <c r="FZ103" s="115"/>
      <c r="GJ103" s="115"/>
      <c r="GT103" s="115"/>
      <c r="HD103" s="115"/>
      <c r="HN103" s="115"/>
      <c r="HX103" s="115"/>
    </row>
    <row xmlns:x14ac="http://schemas.microsoft.com/office/spreadsheetml/2009/9/ac" r="104" s="3" customFormat="true" x14ac:dyDescent="0.25">
      <c r="A104" s="374" t="str">
        <f ca="true">IF(ISBLANK('Data Summary'!A106),"",'Data Summary'!A106)</f>
        <v/>
      </c>
      <c r="B104" s="115"/>
      <c r="L104" s="115"/>
      <c r="V104" s="115"/>
      <c r="AF104" s="115"/>
      <c r="AP104" s="115"/>
      <c r="AZ104" s="115"/>
      <c r="BA104" s="115"/>
      <c r="BJ104" s="115"/>
      <c r="BT104" s="115"/>
      <c r="CD104" s="115"/>
      <c r="CN104" s="115"/>
      <c r="CX104" s="115"/>
      <c r="DH104" s="115"/>
      <c r="DR104" s="115"/>
      <c r="EB104" s="115"/>
      <c r="EL104" s="115"/>
      <c r="EV104" s="115"/>
      <c r="FF104" s="115"/>
      <c r="FP104" s="115"/>
      <c r="FZ104" s="115"/>
      <c r="GJ104" s="115"/>
      <c r="GT104" s="115"/>
      <c r="HD104" s="115"/>
      <c r="HN104" s="115"/>
      <c r="HX104" s="115"/>
    </row>
    <row xmlns:x14ac="http://schemas.microsoft.com/office/spreadsheetml/2009/9/ac" r="105" s="3" customFormat="true" x14ac:dyDescent="0.25">
      <c r="A105" s="374" t="str">
        <f ca="true">IF(ISBLANK('Data Summary'!A107),"",'Data Summary'!A107)</f>
        <v/>
      </c>
      <c r="B105" s="115"/>
      <c r="L105" s="115"/>
      <c r="V105" s="115"/>
      <c r="AF105" s="115"/>
      <c r="AP105" s="115"/>
      <c r="AZ105" s="115"/>
      <c r="BA105" s="115"/>
      <c r="BJ105" s="115"/>
      <c r="BT105" s="115"/>
      <c r="CD105" s="115"/>
      <c r="CN105" s="115"/>
      <c r="CX105" s="115"/>
      <c r="DH105" s="115"/>
      <c r="DR105" s="115"/>
      <c r="EB105" s="115"/>
      <c r="EL105" s="115"/>
      <c r="EV105" s="115"/>
      <c r="FF105" s="115"/>
      <c r="FP105" s="115"/>
      <c r="FZ105" s="115"/>
      <c r="GJ105" s="115"/>
      <c r="GT105" s="115"/>
      <c r="HD105" s="115"/>
      <c r="HN105" s="115"/>
      <c r="HX105" s="115"/>
    </row>
    <row xmlns:x14ac="http://schemas.microsoft.com/office/spreadsheetml/2009/9/ac" r="106" s="3" customFormat="true" x14ac:dyDescent="0.25">
      <c r="A106" s="374" t="str">
        <f ca="true">IF(ISBLANK('Data Summary'!A108),"",'Data Summary'!A108)</f>
        <v/>
      </c>
      <c r="B106" s="115"/>
      <c r="L106" s="115"/>
      <c r="V106" s="115"/>
      <c r="AF106" s="115"/>
      <c r="AP106" s="115"/>
      <c r="AZ106" s="115"/>
      <c r="BA106" s="115"/>
      <c r="BJ106" s="115"/>
      <c r="BT106" s="115"/>
      <c r="CD106" s="115"/>
      <c r="CN106" s="115"/>
      <c r="CX106" s="115"/>
      <c r="DH106" s="115"/>
      <c r="DR106" s="115"/>
      <c r="EB106" s="115"/>
      <c r="EL106" s="115"/>
      <c r="EV106" s="115"/>
      <c r="FF106" s="115"/>
      <c r="FP106" s="115"/>
      <c r="FZ106" s="115"/>
      <c r="GJ106" s="115"/>
      <c r="GT106" s="115"/>
      <c r="HD106" s="115"/>
      <c r="HN106" s="115"/>
      <c r="HX106" s="115"/>
    </row>
    <row xmlns:x14ac="http://schemas.microsoft.com/office/spreadsheetml/2009/9/ac" r="107" s="3" customFormat="true" x14ac:dyDescent="0.25">
      <c r="A107" s="374" t="str">
        <f ca="true">IF(ISBLANK('Data Summary'!A109),"",'Data Summary'!A109)</f>
        <v/>
      </c>
      <c r="B107" s="115"/>
      <c r="L107" s="115"/>
      <c r="V107" s="115"/>
      <c r="AF107" s="115"/>
      <c r="AP107" s="115"/>
      <c r="AZ107" s="115"/>
      <c r="BA107" s="115"/>
      <c r="BJ107" s="115"/>
      <c r="BT107" s="115"/>
      <c r="CD107" s="115"/>
      <c r="CN107" s="115"/>
      <c r="CX107" s="115"/>
      <c r="DH107" s="115"/>
      <c r="DR107" s="115"/>
      <c r="EB107" s="115"/>
      <c r="EL107" s="115"/>
      <c r="EV107" s="115"/>
      <c r="FF107" s="115"/>
      <c r="FP107" s="115"/>
      <c r="FZ107" s="115"/>
      <c r="GJ107" s="115"/>
      <c r="GT107" s="115"/>
      <c r="HD107" s="115"/>
      <c r="HN107" s="115"/>
      <c r="HX107" s="115"/>
    </row>
    <row xmlns:x14ac="http://schemas.microsoft.com/office/spreadsheetml/2009/9/ac" r="108" s="3" customFormat="true" x14ac:dyDescent="0.25">
      <c r="A108" s="374" t="str">
        <f ca="true">IF(ISBLANK('Data Summary'!A110),"",'Data Summary'!A110)</f>
        <v/>
      </c>
      <c r="B108" s="115"/>
      <c r="L108" s="115"/>
      <c r="V108" s="115"/>
      <c r="AF108" s="115"/>
      <c r="AP108" s="115"/>
      <c r="AZ108" s="115"/>
      <c r="BA108" s="115"/>
      <c r="BJ108" s="115"/>
      <c r="BT108" s="115"/>
      <c r="CD108" s="115"/>
      <c r="CN108" s="115"/>
      <c r="CX108" s="115"/>
      <c r="DH108" s="115"/>
      <c r="DR108" s="115"/>
      <c r="EB108" s="115"/>
      <c r="EL108" s="115"/>
      <c r="EV108" s="115"/>
      <c r="FF108" s="115"/>
      <c r="FP108" s="115"/>
      <c r="FZ108" s="115"/>
      <c r="GJ108" s="115"/>
      <c r="GT108" s="115"/>
      <c r="HD108" s="115"/>
      <c r="HN108" s="115"/>
      <c r="HX108" s="115"/>
    </row>
    <row xmlns:x14ac="http://schemas.microsoft.com/office/spreadsheetml/2009/9/ac" r="109" s="3" customFormat="true" x14ac:dyDescent="0.25">
      <c r="A109" s="374" t="str">
        <f ca="true">IF(ISBLANK('Data Summary'!A111),"",'Data Summary'!A111)</f>
        <v/>
      </c>
      <c r="B109" s="115"/>
      <c r="L109" s="115"/>
      <c r="V109" s="115"/>
      <c r="AF109" s="115"/>
      <c r="AP109" s="115"/>
      <c r="AZ109" s="115"/>
      <c r="BA109" s="115"/>
      <c r="BJ109" s="115"/>
      <c r="BT109" s="115"/>
      <c r="CD109" s="115"/>
      <c r="CN109" s="115"/>
      <c r="CX109" s="115"/>
      <c r="DH109" s="115"/>
      <c r="DR109" s="115"/>
      <c r="EB109" s="115"/>
      <c r="EL109" s="115"/>
      <c r="EV109" s="115"/>
      <c r="FF109" s="115"/>
      <c r="FP109" s="115"/>
      <c r="FZ109" s="115"/>
      <c r="GJ109" s="115"/>
      <c r="GT109" s="115"/>
      <c r="HD109" s="115"/>
      <c r="HN109" s="115"/>
      <c r="HX109" s="115"/>
    </row>
    <row xmlns:x14ac="http://schemas.microsoft.com/office/spreadsheetml/2009/9/ac" r="110" s="3" customFormat="true" x14ac:dyDescent="0.25">
      <c r="A110" s="374" t="str">
        <f ca="true">IF(ISBLANK('Data Summary'!A112),"",'Data Summary'!A112)</f>
        <v/>
      </c>
      <c r="B110" s="115"/>
      <c r="L110" s="115"/>
      <c r="V110" s="115"/>
      <c r="AF110" s="115"/>
      <c r="AP110" s="115"/>
      <c r="AZ110" s="115"/>
      <c r="BA110" s="115"/>
      <c r="BJ110" s="115"/>
      <c r="BT110" s="115"/>
      <c r="CD110" s="115"/>
      <c r="CN110" s="115"/>
      <c r="CX110" s="115"/>
      <c r="DH110" s="115"/>
      <c r="DR110" s="115"/>
      <c r="EB110" s="115"/>
      <c r="EL110" s="115"/>
      <c r="EV110" s="115"/>
      <c r="FF110" s="115"/>
      <c r="FP110" s="115"/>
      <c r="FZ110" s="115"/>
      <c r="GJ110" s="115"/>
      <c r="GT110" s="115"/>
      <c r="HD110" s="115"/>
      <c r="HN110" s="115"/>
      <c r="HX110" s="115"/>
    </row>
    <row xmlns:x14ac="http://schemas.microsoft.com/office/spreadsheetml/2009/9/ac" r="111" s="3" customFormat="true" x14ac:dyDescent="0.25">
      <c r="A111" s="374" t="str">
        <f ca="true">IF(ISBLANK('Data Summary'!A113),"",'Data Summary'!A113)</f>
        <v/>
      </c>
      <c r="B111" s="115"/>
      <c r="L111" s="115"/>
      <c r="V111" s="115"/>
      <c r="AF111" s="115"/>
      <c r="AP111" s="115"/>
      <c r="AZ111" s="115"/>
      <c r="BA111" s="115"/>
      <c r="BJ111" s="115"/>
      <c r="BT111" s="115"/>
      <c r="CD111" s="115"/>
      <c r="CN111" s="115"/>
      <c r="CX111" s="115"/>
      <c r="DH111" s="115"/>
      <c r="DR111" s="115"/>
      <c r="EB111" s="115"/>
      <c r="EL111" s="115"/>
      <c r="EV111" s="115"/>
      <c r="FF111" s="115"/>
      <c r="FP111" s="115"/>
      <c r="FZ111" s="115"/>
      <c r="GJ111" s="115"/>
      <c r="GT111" s="115"/>
      <c r="HD111" s="115"/>
      <c r="HN111" s="115"/>
      <c r="HX111" s="115"/>
    </row>
    <row xmlns:x14ac="http://schemas.microsoft.com/office/spreadsheetml/2009/9/ac" r="112" s="3" customFormat="true" x14ac:dyDescent="0.25">
      <c r="A112" s="374" t="str">
        <f ca="true">IF(ISBLANK('Data Summary'!A114),"",'Data Summary'!A114)</f>
        <v/>
      </c>
      <c r="B112" s="115"/>
      <c r="L112" s="115"/>
      <c r="V112" s="115"/>
      <c r="AF112" s="115"/>
      <c r="AP112" s="115"/>
      <c r="AZ112" s="115"/>
      <c r="BA112" s="115"/>
      <c r="BJ112" s="115"/>
      <c r="BT112" s="115"/>
      <c r="CD112" s="115"/>
      <c r="CN112" s="115"/>
      <c r="CX112" s="115"/>
      <c r="DH112" s="115"/>
      <c r="DR112" s="115"/>
      <c r="EB112" s="115"/>
      <c r="EL112" s="115"/>
      <c r="EV112" s="115"/>
      <c r="FF112" s="115"/>
      <c r="FP112" s="115"/>
      <c r="FZ112" s="115"/>
      <c r="GJ112" s="115"/>
      <c r="GT112" s="115"/>
      <c r="HD112" s="115"/>
      <c r="HN112" s="115"/>
      <c r="HX112" s="115"/>
    </row>
    <row xmlns:x14ac="http://schemas.microsoft.com/office/spreadsheetml/2009/9/ac" r="113" s="3" customFormat="true" x14ac:dyDescent="0.25">
      <c r="A113" s="374" t="str">
        <f ca="true">IF(ISBLANK('Data Summary'!A115),"",'Data Summary'!A115)</f>
        <v/>
      </c>
      <c r="B113" s="115"/>
      <c r="L113" s="115"/>
      <c r="V113" s="115"/>
      <c r="AF113" s="115"/>
      <c r="AP113" s="115"/>
      <c r="AZ113" s="115"/>
      <c r="BA113" s="115"/>
      <c r="BJ113" s="115"/>
      <c r="BT113" s="115"/>
      <c r="CD113" s="115"/>
      <c r="CN113" s="115"/>
      <c r="CX113" s="115"/>
      <c r="DH113" s="115"/>
      <c r="DR113" s="115"/>
      <c r="EB113" s="115"/>
      <c r="EL113" s="115"/>
      <c r="EV113" s="115"/>
      <c r="FF113" s="115"/>
      <c r="FP113" s="115"/>
      <c r="FZ113" s="115"/>
      <c r="GJ113" s="115"/>
      <c r="GT113" s="115"/>
      <c r="HD113" s="115"/>
      <c r="HN113" s="115"/>
      <c r="HX113" s="115"/>
    </row>
    <row xmlns:x14ac="http://schemas.microsoft.com/office/spreadsheetml/2009/9/ac" r="114" s="3" customFormat="true" x14ac:dyDescent="0.25">
      <c r="A114" s="374" t="str">
        <f ca="true">IF(ISBLANK('Data Summary'!A116),"",'Data Summary'!A116)</f>
        <v/>
      </c>
      <c r="B114" s="115"/>
      <c r="L114" s="115"/>
      <c r="V114" s="115"/>
      <c r="AF114" s="115"/>
      <c r="AP114" s="115"/>
      <c r="AZ114" s="115"/>
      <c r="BA114" s="115"/>
      <c r="BJ114" s="115"/>
      <c r="BT114" s="115"/>
      <c r="CD114" s="115"/>
      <c r="CN114" s="115"/>
      <c r="CX114" s="115"/>
      <c r="DH114" s="115"/>
      <c r="DR114" s="115"/>
      <c r="EB114" s="115"/>
      <c r="EL114" s="115"/>
      <c r="EV114" s="115"/>
      <c r="FF114" s="115"/>
      <c r="FP114" s="115"/>
      <c r="FZ114" s="115"/>
      <c r="GJ114" s="115"/>
      <c r="GT114" s="115"/>
      <c r="HD114" s="115"/>
      <c r="HN114" s="115"/>
      <c r="HX114" s="115"/>
    </row>
    <row xmlns:x14ac="http://schemas.microsoft.com/office/spreadsheetml/2009/9/ac" r="115" s="3" customFormat="true" x14ac:dyDescent="0.25">
      <c r="A115" s="374" t="str">
        <f ca="true">IF(ISBLANK('Data Summary'!A117),"",'Data Summary'!A117)</f>
        <v/>
      </c>
      <c r="B115" s="115"/>
      <c r="L115" s="115"/>
      <c r="V115" s="115"/>
      <c r="AF115" s="115"/>
      <c r="AP115" s="115"/>
      <c r="AZ115" s="115"/>
      <c r="BA115" s="115"/>
      <c r="BJ115" s="115"/>
      <c r="BT115" s="115"/>
      <c r="CD115" s="115"/>
      <c r="CN115" s="115"/>
      <c r="CX115" s="115"/>
      <c r="DH115" s="115"/>
      <c r="DR115" s="115"/>
      <c r="EB115" s="115"/>
      <c r="EL115" s="115"/>
      <c r="EV115" s="115"/>
      <c r="FF115" s="115"/>
      <c r="FP115" s="115"/>
      <c r="FZ115" s="115"/>
      <c r="GJ115" s="115"/>
      <c r="GT115" s="115"/>
      <c r="HD115" s="115"/>
      <c r="HN115" s="115"/>
      <c r="HX115" s="115"/>
    </row>
    <row xmlns:x14ac="http://schemas.microsoft.com/office/spreadsheetml/2009/9/ac" r="116" s="3" customFormat="true" x14ac:dyDescent="0.25">
      <c r="A116" s="374" t="str">
        <f ca="true">IF(ISBLANK('Data Summary'!A118),"",'Data Summary'!A118)</f>
        <v/>
      </c>
      <c r="B116" s="115"/>
      <c r="L116" s="115"/>
      <c r="V116" s="115"/>
      <c r="AF116" s="115"/>
      <c r="AP116" s="115"/>
      <c r="AZ116" s="115"/>
      <c r="BA116" s="115"/>
      <c r="BJ116" s="115"/>
      <c r="BT116" s="115"/>
      <c r="CD116" s="115"/>
      <c r="CN116" s="115"/>
      <c r="CX116" s="115"/>
      <c r="DH116" s="115"/>
      <c r="DR116" s="115"/>
      <c r="EB116" s="115"/>
      <c r="EL116" s="115"/>
      <c r="EV116" s="115"/>
      <c r="FF116" s="115"/>
      <c r="FP116" s="115"/>
      <c r="FZ116" s="115"/>
      <c r="GJ116" s="115"/>
      <c r="GT116" s="115"/>
      <c r="HD116" s="115"/>
      <c r="HN116" s="115"/>
      <c r="HX116" s="115"/>
    </row>
    <row xmlns:x14ac="http://schemas.microsoft.com/office/spreadsheetml/2009/9/ac" r="117" s="3" customFormat="true" x14ac:dyDescent="0.25">
      <c r="A117" s="374" t="str">
        <f ca="true">IF(ISBLANK('Data Summary'!A119),"",'Data Summary'!A119)</f>
        <v/>
      </c>
      <c r="B117" s="115"/>
      <c r="L117" s="115"/>
      <c r="V117" s="115"/>
      <c r="AF117" s="115"/>
      <c r="AP117" s="115"/>
      <c r="AZ117" s="115"/>
      <c r="BA117" s="115"/>
      <c r="BJ117" s="115"/>
      <c r="BT117" s="115"/>
      <c r="CD117" s="115"/>
      <c r="CN117" s="115"/>
      <c r="CX117" s="115"/>
      <c r="DH117" s="115"/>
      <c r="DR117" s="115"/>
      <c r="EB117" s="115"/>
      <c r="EL117" s="115"/>
      <c r="EV117" s="115"/>
      <c r="FF117" s="115"/>
      <c r="FP117" s="115"/>
      <c r="FZ117" s="115"/>
      <c r="GJ117" s="115"/>
      <c r="GT117" s="115"/>
      <c r="HD117" s="115"/>
      <c r="HN117" s="115"/>
      <c r="HX117" s="115"/>
    </row>
    <row xmlns:x14ac="http://schemas.microsoft.com/office/spreadsheetml/2009/9/ac" r="118" s="3" customFormat="true" x14ac:dyDescent="0.25">
      <c r="A118" s="374" t="str">
        <f ca="true">IF(ISBLANK('Data Summary'!A120),"",'Data Summary'!A120)</f>
        <v/>
      </c>
      <c r="B118" s="115"/>
      <c r="L118" s="115"/>
      <c r="V118" s="115"/>
      <c r="AF118" s="115"/>
      <c r="AP118" s="115"/>
      <c r="AZ118" s="115"/>
      <c r="BA118" s="115"/>
      <c r="BJ118" s="115"/>
      <c r="BT118" s="115"/>
      <c r="CD118" s="115"/>
      <c r="CN118" s="115"/>
      <c r="CX118" s="115"/>
      <c r="DH118" s="115"/>
      <c r="DR118" s="115"/>
      <c r="EB118" s="115"/>
      <c r="EL118" s="115"/>
      <c r="EV118" s="115"/>
      <c r="FF118" s="115"/>
      <c r="FP118" s="115"/>
      <c r="FZ118" s="115"/>
      <c r="GJ118" s="115"/>
      <c r="GT118" s="115"/>
      <c r="HD118" s="115"/>
      <c r="HN118" s="115"/>
      <c r="HX118" s="115"/>
    </row>
    <row xmlns:x14ac="http://schemas.microsoft.com/office/spreadsheetml/2009/9/ac" r="119" s="3" customFormat="true" x14ac:dyDescent="0.25">
      <c r="A119" s="374" t="str">
        <f ca="true">IF(ISBLANK('Data Summary'!A121),"",'Data Summary'!A121)</f>
        <v/>
      </c>
      <c r="B119" s="115"/>
      <c r="L119" s="115"/>
      <c r="V119" s="115"/>
      <c r="AF119" s="115"/>
      <c r="AP119" s="115"/>
      <c r="AZ119" s="115"/>
      <c r="BA119" s="115"/>
      <c r="BJ119" s="115"/>
      <c r="BT119" s="115"/>
      <c r="CD119" s="115"/>
      <c r="CN119" s="115"/>
      <c r="CX119" s="115"/>
      <c r="DH119" s="115"/>
      <c r="DR119" s="115"/>
      <c r="EB119" s="115"/>
      <c r="EL119" s="115"/>
      <c r="EV119" s="115"/>
      <c r="FF119" s="115"/>
      <c r="FP119" s="115"/>
      <c r="FZ119" s="115"/>
      <c r="GJ119" s="115"/>
      <c r="GT119" s="115"/>
      <c r="HD119" s="115"/>
      <c r="HN119" s="115"/>
      <c r="HX119" s="115"/>
    </row>
    <row xmlns:x14ac="http://schemas.microsoft.com/office/spreadsheetml/2009/9/ac" r="120" s="3" customFormat="true" x14ac:dyDescent="0.25">
      <c r="A120" s="374" t="str">
        <f ca="true">IF(ISBLANK('Data Summary'!A122),"",'Data Summary'!A122)</f>
        <v/>
      </c>
      <c r="B120" s="115"/>
      <c r="L120" s="115"/>
      <c r="V120" s="115"/>
      <c r="AF120" s="115"/>
      <c r="AP120" s="115"/>
      <c r="AZ120" s="115"/>
      <c r="BA120" s="115"/>
      <c r="BJ120" s="115"/>
      <c r="BT120" s="115"/>
      <c r="CD120" s="115"/>
      <c r="CN120" s="115"/>
      <c r="CX120" s="115"/>
      <c r="DH120" s="115"/>
      <c r="DR120" s="115"/>
      <c r="EB120" s="115"/>
      <c r="EL120" s="115"/>
      <c r="EV120" s="115"/>
      <c r="FF120" s="115"/>
      <c r="FP120" s="115"/>
      <c r="FZ120" s="115"/>
      <c r="GJ120" s="115"/>
      <c r="GT120" s="115"/>
      <c r="HD120" s="115"/>
      <c r="HN120" s="115"/>
      <c r="HX120" s="115"/>
    </row>
    <row xmlns:x14ac="http://schemas.microsoft.com/office/spreadsheetml/2009/9/ac" r="121" s="3" customFormat="true" x14ac:dyDescent="0.25">
      <c r="A121" s="374" t="str">
        <f ca="true">IF(ISBLANK('Data Summary'!A123),"",'Data Summary'!A123)</f>
        <v/>
      </c>
      <c r="B121" s="115"/>
      <c r="L121" s="115"/>
      <c r="V121" s="115"/>
      <c r="AF121" s="115"/>
      <c r="AP121" s="115"/>
      <c r="AZ121" s="115"/>
      <c r="BA121" s="115"/>
      <c r="BJ121" s="115"/>
      <c r="BT121" s="115"/>
      <c r="CD121" s="115"/>
      <c r="CN121" s="115"/>
      <c r="CX121" s="115"/>
      <c r="DH121" s="115"/>
      <c r="DR121" s="115"/>
      <c r="EB121" s="115"/>
      <c r="EL121" s="115"/>
      <c r="EV121" s="115"/>
      <c r="FF121" s="115"/>
      <c r="FP121" s="115"/>
      <c r="FZ121" s="115"/>
      <c r="GJ121" s="115"/>
      <c r="GT121" s="115"/>
      <c r="HD121" s="115"/>
      <c r="HN121" s="115"/>
      <c r="HX121" s="115"/>
    </row>
    <row xmlns:x14ac="http://schemas.microsoft.com/office/spreadsheetml/2009/9/ac" r="122" s="3" customFormat="true" x14ac:dyDescent="0.25">
      <c r="A122" s="374" t="str">
        <f ca="true">IF(ISBLANK('Data Summary'!A124),"",'Data Summary'!A124)</f>
        <v/>
      </c>
      <c r="B122" s="115"/>
      <c r="L122" s="115"/>
      <c r="V122" s="115"/>
      <c r="AF122" s="115"/>
      <c r="AP122" s="115"/>
      <c r="AZ122" s="115"/>
      <c r="BA122" s="115"/>
      <c r="BJ122" s="115"/>
      <c r="BT122" s="115"/>
      <c r="CD122" s="115"/>
      <c r="CN122" s="115"/>
      <c r="CX122" s="115"/>
      <c r="DH122" s="115"/>
      <c r="DR122" s="115"/>
      <c r="EB122" s="115"/>
      <c r="EL122" s="115"/>
      <c r="EV122" s="115"/>
      <c r="FF122" s="115"/>
      <c r="FP122" s="115"/>
      <c r="FZ122" s="115"/>
      <c r="GJ122" s="115"/>
      <c r="GT122" s="115"/>
      <c r="HD122" s="115"/>
      <c r="HN122" s="115"/>
      <c r="HX122" s="115"/>
    </row>
    <row xmlns:x14ac="http://schemas.microsoft.com/office/spreadsheetml/2009/9/ac" r="123" s="3" customFormat="true" x14ac:dyDescent="0.25">
      <c r="A123" s="374" t="str">
        <f ca="true">IF(ISBLANK('Data Summary'!A125),"",'Data Summary'!A125)</f>
        <v/>
      </c>
      <c r="B123" s="115"/>
      <c r="L123" s="115"/>
      <c r="V123" s="115"/>
      <c r="AF123" s="115"/>
      <c r="AP123" s="115"/>
      <c r="AZ123" s="115"/>
      <c r="BA123" s="115"/>
      <c r="BJ123" s="115"/>
      <c r="BT123" s="115"/>
      <c r="CD123" s="115"/>
      <c r="CN123" s="115"/>
      <c r="CX123" s="115"/>
      <c r="DH123" s="115"/>
      <c r="DR123" s="115"/>
      <c r="EB123" s="115"/>
      <c r="EL123" s="115"/>
      <c r="EV123" s="115"/>
      <c r="FF123" s="115"/>
      <c r="FP123" s="115"/>
      <c r="FZ123" s="115"/>
      <c r="GJ123" s="115"/>
      <c r="GT123" s="115"/>
      <c r="HD123" s="115"/>
      <c r="HN123" s="115"/>
      <c r="HX123" s="115"/>
    </row>
    <row xmlns:x14ac="http://schemas.microsoft.com/office/spreadsheetml/2009/9/ac" r="124" s="3" customFormat="true" x14ac:dyDescent="0.25">
      <c r="A124" s="374" t="str">
        <f ca="true">IF(ISBLANK('Data Summary'!A126),"",'Data Summary'!A126)</f>
        <v/>
      </c>
      <c r="B124" s="115"/>
      <c r="L124" s="115"/>
      <c r="V124" s="115"/>
      <c r="AF124" s="115"/>
      <c r="AP124" s="115"/>
      <c r="AZ124" s="115"/>
      <c r="BA124" s="115"/>
      <c r="BJ124" s="115"/>
      <c r="BT124" s="115"/>
      <c r="CD124" s="115"/>
      <c r="CN124" s="115"/>
      <c r="CX124" s="115"/>
      <c r="DH124" s="115"/>
      <c r="DR124" s="115"/>
      <c r="EB124" s="115"/>
      <c r="EL124" s="115"/>
      <c r="EV124" s="115"/>
      <c r="FF124" s="115"/>
      <c r="FP124" s="115"/>
      <c r="FZ124" s="115"/>
      <c r="GJ124" s="115"/>
      <c r="GT124" s="115"/>
      <c r="HD124" s="115"/>
      <c r="HN124" s="115"/>
      <c r="HX124" s="115"/>
    </row>
    <row xmlns:x14ac="http://schemas.microsoft.com/office/spreadsheetml/2009/9/ac" r="125" s="3" customFormat="true" x14ac:dyDescent="0.25">
      <c r="A125" s="374" t="str">
        <f ca="true">IF(ISBLANK('Data Summary'!A127),"",'Data Summary'!A127)</f>
        <v/>
      </c>
      <c r="B125" s="115"/>
      <c r="L125" s="115"/>
      <c r="V125" s="115"/>
      <c r="AF125" s="115"/>
      <c r="AP125" s="115"/>
      <c r="AZ125" s="115"/>
      <c r="BA125" s="115"/>
      <c r="BJ125" s="115"/>
      <c r="BT125" s="115"/>
      <c r="CD125" s="115"/>
      <c r="CN125" s="115"/>
      <c r="CX125" s="115"/>
      <c r="DH125" s="115"/>
      <c r="DR125" s="115"/>
      <c r="EB125" s="115"/>
      <c r="EL125" s="115"/>
      <c r="EV125" s="115"/>
      <c r="FF125" s="115"/>
      <c r="FP125" s="115"/>
      <c r="FZ125" s="115"/>
      <c r="GJ125" s="115"/>
      <c r="GT125" s="115"/>
      <c r="HD125" s="115"/>
      <c r="HN125" s="115"/>
      <c r="HX125" s="115"/>
    </row>
    <row xmlns:x14ac="http://schemas.microsoft.com/office/spreadsheetml/2009/9/ac" r="126" s="3" customFormat="true" x14ac:dyDescent="0.25">
      <c r="A126" s="374" t="str">
        <f ca="true">IF(ISBLANK('Data Summary'!A128),"",'Data Summary'!A128)</f>
        <v/>
      </c>
      <c r="B126" s="115"/>
      <c r="L126" s="115"/>
      <c r="V126" s="115"/>
      <c r="AF126" s="115"/>
      <c r="AP126" s="115"/>
      <c r="AZ126" s="115"/>
      <c r="BA126" s="115"/>
      <c r="BJ126" s="115"/>
      <c r="BT126" s="115"/>
      <c r="CD126" s="115"/>
      <c r="CN126" s="115"/>
      <c r="CX126" s="115"/>
      <c r="DH126" s="115"/>
      <c r="DR126" s="115"/>
      <c r="EB126" s="115"/>
      <c r="EL126" s="115"/>
      <c r="EV126" s="115"/>
      <c r="FF126" s="115"/>
      <c r="FP126" s="115"/>
      <c r="FZ126" s="115"/>
      <c r="GJ126" s="115"/>
      <c r="GT126" s="115"/>
      <c r="HD126" s="115"/>
      <c r="HN126" s="115"/>
      <c r="HX126" s="115"/>
    </row>
    <row xmlns:x14ac="http://schemas.microsoft.com/office/spreadsheetml/2009/9/ac" r="127" s="3" customFormat="true" x14ac:dyDescent="0.25">
      <c r="A127" s="374" t="str">
        <f ca="true">IF(ISBLANK('Data Summary'!A129),"",'Data Summary'!A129)</f>
        <v/>
      </c>
      <c r="B127" s="115"/>
      <c r="L127" s="115"/>
      <c r="V127" s="115"/>
      <c r="AF127" s="115"/>
      <c r="AP127" s="115"/>
      <c r="AZ127" s="115"/>
      <c r="BA127" s="115"/>
      <c r="BJ127" s="115"/>
      <c r="BT127" s="115"/>
      <c r="CD127" s="115"/>
      <c r="CN127" s="115"/>
      <c r="CX127" s="115"/>
      <c r="DH127" s="115"/>
      <c r="DR127" s="115"/>
      <c r="EB127" s="115"/>
      <c r="EL127" s="115"/>
      <c r="EV127" s="115"/>
      <c r="FF127" s="115"/>
      <c r="FP127" s="115"/>
      <c r="FZ127" s="115"/>
      <c r="GJ127" s="115"/>
      <c r="GT127" s="115"/>
      <c r="HD127" s="115"/>
      <c r="HN127" s="115"/>
      <c r="HX127" s="115"/>
    </row>
    <row xmlns:x14ac="http://schemas.microsoft.com/office/spreadsheetml/2009/9/ac" r="128" s="3" customFormat="true" x14ac:dyDescent="0.25">
      <c r="A128" s="374" t="str">
        <f ca="true">IF(ISBLANK('Data Summary'!A130),"",'Data Summary'!A130)</f>
        <v/>
      </c>
      <c r="B128" s="115"/>
      <c r="L128" s="115"/>
      <c r="V128" s="115"/>
      <c r="AF128" s="115"/>
      <c r="AP128" s="115"/>
      <c r="AZ128" s="115"/>
      <c r="BA128" s="115"/>
      <c r="BJ128" s="115"/>
      <c r="BT128" s="115"/>
      <c r="CD128" s="115"/>
      <c r="CN128" s="115"/>
      <c r="CX128" s="115"/>
      <c r="DH128" s="115"/>
      <c r="DR128" s="115"/>
      <c r="EB128" s="115"/>
      <c r="EL128" s="115"/>
      <c r="EV128" s="115"/>
      <c r="FF128" s="115"/>
      <c r="FP128" s="115"/>
      <c r="FZ128" s="115"/>
      <c r="GJ128" s="115"/>
      <c r="GT128" s="115"/>
      <c r="HD128" s="115"/>
      <c r="HN128" s="115"/>
      <c r="HX128" s="115"/>
    </row>
    <row xmlns:x14ac="http://schemas.microsoft.com/office/spreadsheetml/2009/9/ac" r="129" s="3" customFormat="true" x14ac:dyDescent="0.25">
      <c r="A129" s="374" t="str">
        <f ca="true">IF(ISBLANK('Data Summary'!A131),"",'Data Summary'!A131)</f>
        <v/>
      </c>
      <c r="B129" s="115"/>
      <c r="L129" s="115"/>
      <c r="V129" s="115"/>
      <c r="AF129" s="115"/>
      <c r="AP129" s="115"/>
      <c r="AZ129" s="115"/>
      <c r="BA129" s="115"/>
      <c r="BJ129" s="115"/>
      <c r="BT129" s="115"/>
      <c r="CD129" s="115"/>
      <c r="CN129" s="115"/>
      <c r="CX129" s="115"/>
      <c r="DH129" s="115"/>
      <c r="DR129" s="115"/>
      <c r="EB129" s="115"/>
      <c r="EL129" s="115"/>
      <c r="EV129" s="115"/>
      <c r="FF129" s="115"/>
      <c r="FP129" s="115"/>
      <c r="FZ129" s="115"/>
      <c r="GJ129" s="115"/>
      <c r="GT129" s="115"/>
      <c r="HD129" s="115"/>
      <c r="HN129" s="115"/>
      <c r="HX129" s="115"/>
    </row>
    <row xmlns:x14ac="http://schemas.microsoft.com/office/spreadsheetml/2009/9/ac" r="130" s="3" customFormat="true" x14ac:dyDescent="0.25">
      <c r="A130" s="374" t="str">
        <f ca="true">IF(ISBLANK('Data Summary'!A132),"",'Data Summary'!A132)</f>
        <v/>
      </c>
      <c r="B130" s="115"/>
      <c r="L130" s="115"/>
      <c r="V130" s="115"/>
      <c r="AF130" s="115"/>
      <c r="AP130" s="115"/>
      <c r="AZ130" s="115"/>
      <c r="BA130" s="115"/>
      <c r="BJ130" s="115"/>
      <c r="BT130" s="115"/>
      <c r="CD130" s="115"/>
      <c r="CN130" s="115"/>
      <c r="CX130" s="115"/>
      <c r="DH130" s="115"/>
      <c r="DR130" s="115"/>
      <c r="EB130" s="115"/>
      <c r="EL130" s="115"/>
      <c r="EV130" s="115"/>
      <c r="FF130" s="115"/>
      <c r="FP130" s="115"/>
      <c r="FZ130" s="115"/>
      <c r="GJ130" s="115"/>
      <c r="GT130" s="115"/>
      <c r="HD130" s="115"/>
      <c r="HN130" s="115"/>
      <c r="HX130" s="115"/>
    </row>
    <row xmlns:x14ac="http://schemas.microsoft.com/office/spreadsheetml/2009/9/ac" r="131" s="3" customFormat="true" x14ac:dyDescent="0.25">
      <c r="A131" s="374" t="str">
        <f ca="true">IF(ISBLANK('Data Summary'!A133),"",'Data Summary'!A133)</f>
        <v/>
      </c>
      <c r="B131" s="115"/>
      <c r="L131" s="115"/>
      <c r="V131" s="115"/>
      <c r="AF131" s="115"/>
      <c r="AP131" s="115"/>
      <c r="AZ131" s="115"/>
      <c r="BA131" s="115"/>
      <c r="BJ131" s="115"/>
      <c r="BT131" s="115"/>
      <c r="CD131" s="115"/>
      <c r="CN131" s="115"/>
      <c r="CX131" s="115"/>
      <c r="DH131" s="115"/>
      <c r="DR131" s="115"/>
      <c r="EB131" s="115"/>
      <c r="EL131" s="115"/>
      <c r="EV131" s="115"/>
      <c r="FF131" s="115"/>
      <c r="FP131" s="115"/>
      <c r="FZ131" s="115"/>
      <c r="GJ131" s="115"/>
      <c r="GT131" s="115"/>
      <c r="HD131" s="115"/>
      <c r="HN131" s="115"/>
      <c r="HX131" s="115"/>
    </row>
    <row xmlns:x14ac="http://schemas.microsoft.com/office/spreadsheetml/2009/9/ac" r="132" s="3" customFormat="true" x14ac:dyDescent="0.25">
      <c r="A132" s="374" t="str">
        <f ca="true">IF(ISBLANK('Data Summary'!A134),"",'Data Summary'!A134)</f>
        <v/>
      </c>
      <c r="B132" s="115"/>
      <c r="L132" s="115"/>
      <c r="V132" s="115"/>
      <c r="AF132" s="115"/>
      <c r="AP132" s="115"/>
      <c r="AZ132" s="115"/>
      <c r="BA132" s="115"/>
      <c r="BJ132" s="115"/>
      <c r="BT132" s="115"/>
      <c r="CD132" s="115"/>
      <c r="CN132" s="115"/>
      <c r="CX132" s="115"/>
      <c r="DH132" s="115"/>
      <c r="DR132" s="115"/>
      <c r="EB132" s="115"/>
      <c r="EL132" s="115"/>
      <c r="EV132" s="115"/>
      <c r="FF132" s="115"/>
      <c r="FP132" s="115"/>
      <c r="FZ132" s="115"/>
      <c r="GJ132" s="115"/>
      <c r="GT132" s="115"/>
      <c r="HD132" s="115"/>
      <c r="HN132" s="115"/>
      <c r="HX132" s="115"/>
    </row>
    <row xmlns:x14ac="http://schemas.microsoft.com/office/spreadsheetml/2009/9/ac" r="133" s="3" customFormat="true" x14ac:dyDescent="0.25">
      <c r="A133" s="374" t="str">
        <f ca="true">IF(ISBLANK('Data Summary'!A135),"",'Data Summary'!A135)</f>
        <v/>
      </c>
      <c r="B133" s="115"/>
      <c r="L133" s="115"/>
      <c r="V133" s="115"/>
      <c r="AF133" s="115"/>
      <c r="AP133" s="115"/>
      <c r="AZ133" s="115"/>
      <c r="BA133" s="115"/>
      <c r="BJ133" s="115"/>
      <c r="BT133" s="115"/>
      <c r="CD133" s="115"/>
      <c r="CN133" s="115"/>
      <c r="CX133" s="115"/>
      <c r="DH133" s="115"/>
      <c r="DR133" s="115"/>
      <c r="EB133" s="115"/>
      <c r="EL133" s="115"/>
      <c r="EV133" s="115"/>
      <c r="FF133" s="115"/>
      <c r="FP133" s="115"/>
      <c r="FZ133" s="115"/>
      <c r="GJ133" s="115"/>
      <c r="GT133" s="115"/>
      <c r="HD133" s="115"/>
      <c r="HN133" s="115"/>
      <c r="HX133" s="115"/>
    </row>
    <row xmlns:x14ac="http://schemas.microsoft.com/office/spreadsheetml/2009/9/ac" r="134" s="3" customFormat="true" x14ac:dyDescent="0.25">
      <c r="A134" s="374" t="str">
        <f ca="true">IF(ISBLANK('Data Summary'!A136),"",'Data Summary'!A136)</f>
        <v/>
      </c>
      <c r="B134" s="115"/>
      <c r="L134" s="115"/>
      <c r="V134" s="115"/>
      <c r="AF134" s="115"/>
      <c r="AP134" s="115"/>
      <c r="AZ134" s="115"/>
      <c r="BA134" s="115"/>
      <c r="BJ134" s="115"/>
      <c r="BT134" s="115"/>
      <c r="CD134" s="115"/>
      <c r="CN134" s="115"/>
      <c r="CX134" s="115"/>
      <c r="DH134" s="115"/>
      <c r="DR134" s="115"/>
      <c r="EB134" s="115"/>
      <c r="EL134" s="115"/>
      <c r="EV134" s="115"/>
      <c r="FF134" s="115"/>
      <c r="FP134" s="115"/>
      <c r="FZ134" s="115"/>
      <c r="GJ134" s="115"/>
      <c r="GT134" s="115"/>
      <c r="HD134" s="115"/>
      <c r="HN134" s="115"/>
      <c r="HX134" s="115"/>
    </row>
    <row xmlns:x14ac="http://schemas.microsoft.com/office/spreadsheetml/2009/9/ac" r="135" s="3" customFormat="true" x14ac:dyDescent="0.25">
      <c r="A135" s="374" t="str">
        <f ca="true">IF(ISBLANK('Data Summary'!A137),"",'Data Summary'!A137)</f>
        <v/>
      </c>
      <c r="B135" s="115"/>
      <c r="L135" s="115"/>
      <c r="V135" s="115"/>
      <c r="AF135" s="115"/>
      <c r="AP135" s="115"/>
      <c r="AZ135" s="115"/>
      <c r="BA135" s="115"/>
      <c r="BJ135" s="115"/>
      <c r="BT135" s="115"/>
      <c r="CD135" s="115"/>
      <c r="CN135" s="115"/>
      <c r="CX135" s="115"/>
      <c r="DH135" s="115"/>
      <c r="DR135" s="115"/>
      <c r="EB135" s="115"/>
      <c r="EL135" s="115"/>
      <c r="EV135" s="115"/>
      <c r="FF135" s="115"/>
      <c r="FP135" s="115"/>
      <c r="FZ135" s="115"/>
      <c r="GJ135" s="115"/>
      <c r="GT135" s="115"/>
      <c r="HD135" s="115"/>
      <c r="HN135" s="115"/>
      <c r="HX135" s="115"/>
    </row>
    <row xmlns:x14ac="http://schemas.microsoft.com/office/spreadsheetml/2009/9/ac" r="136" s="3" customFormat="true" x14ac:dyDescent="0.25">
      <c r="A136" s="374" t="str">
        <f ca="true">IF(ISBLANK('Data Summary'!A138),"",'Data Summary'!A138)</f>
        <v/>
      </c>
      <c r="B136" s="115"/>
      <c r="L136" s="115"/>
      <c r="V136" s="115"/>
      <c r="AF136" s="115"/>
      <c r="AP136" s="115"/>
      <c r="AZ136" s="115"/>
      <c r="BA136" s="115"/>
      <c r="BJ136" s="115"/>
      <c r="BT136" s="115"/>
      <c r="CD136" s="115"/>
      <c r="CN136" s="115"/>
      <c r="CX136" s="115"/>
      <c r="DH136" s="115"/>
      <c r="DR136" s="115"/>
      <c r="EB136" s="115"/>
      <c r="EL136" s="115"/>
      <c r="EV136" s="115"/>
      <c r="FF136" s="115"/>
      <c r="FP136" s="115"/>
      <c r="FZ136" s="115"/>
      <c r="GJ136" s="115"/>
      <c r="GT136" s="115"/>
      <c r="HD136" s="115"/>
      <c r="HN136" s="115"/>
      <c r="HX136" s="115"/>
    </row>
    <row xmlns:x14ac="http://schemas.microsoft.com/office/spreadsheetml/2009/9/ac" r="137" s="3" customFormat="true" x14ac:dyDescent="0.25">
      <c r="A137" s="374" t="str">
        <f ca="true">IF(ISBLANK('Data Summary'!A139),"",'Data Summary'!A139)</f>
        <v/>
      </c>
      <c r="B137" s="115"/>
      <c r="L137" s="115"/>
      <c r="V137" s="115"/>
      <c r="AF137" s="115"/>
      <c r="AP137" s="115"/>
      <c r="AZ137" s="115"/>
      <c r="BA137" s="115"/>
      <c r="BJ137" s="115"/>
      <c r="BT137" s="115"/>
      <c r="CD137" s="115"/>
      <c r="CN137" s="115"/>
      <c r="CX137" s="115"/>
      <c r="DH137" s="115"/>
      <c r="DR137" s="115"/>
      <c r="EB137" s="115"/>
      <c r="EL137" s="115"/>
      <c r="EV137" s="115"/>
      <c r="FF137" s="115"/>
      <c r="FP137" s="115"/>
      <c r="FZ137" s="115"/>
      <c r="GJ137" s="115"/>
      <c r="GT137" s="115"/>
      <c r="HD137" s="115"/>
      <c r="HN137" s="115"/>
      <c r="HX137" s="115"/>
    </row>
    <row xmlns:x14ac="http://schemas.microsoft.com/office/spreadsheetml/2009/9/ac" r="138" s="3" customFormat="true" x14ac:dyDescent="0.25">
      <c r="A138" s="374" t="str">
        <f ca="true">IF(ISBLANK('Data Summary'!A140),"",'Data Summary'!A140)</f>
        <v/>
      </c>
      <c r="B138" s="115"/>
      <c r="L138" s="115"/>
      <c r="V138" s="115"/>
      <c r="AF138" s="115"/>
      <c r="AP138" s="115"/>
      <c r="AZ138" s="115"/>
      <c r="BA138" s="115"/>
      <c r="BJ138" s="115"/>
      <c r="BT138" s="115"/>
      <c r="CD138" s="115"/>
      <c r="CN138" s="115"/>
      <c r="CX138" s="115"/>
      <c r="DH138" s="115"/>
      <c r="DR138" s="115"/>
      <c r="EB138" s="115"/>
      <c r="EL138" s="115"/>
      <c r="EV138" s="115"/>
      <c r="FF138" s="115"/>
      <c r="FP138" s="115"/>
      <c r="FZ138" s="115"/>
      <c r="GJ138" s="115"/>
      <c r="GT138" s="115"/>
      <c r="HD138" s="115"/>
      <c r="HN138" s="115"/>
      <c r="HX138" s="115"/>
    </row>
    <row xmlns:x14ac="http://schemas.microsoft.com/office/spreadsheetml/2009/9/ac" r="139" s="3" customFormat="true" x14ac:dyDescent="0.25">
      <c r="A139" s="374" t="str">
        <f ca="true">IF(ISBLANK('Data Summary'!A141),"",'Data Summary'!A141)</f>
        <v/>
      </c>
      <c r="B139" s="115"/>
      <c r="L139" s="115"/>
      <c r="V139" s="115"/>
      <c r="AF139" s="115"/>
      <c r="AP139" s="115"/>
      <c r="AZ139" s="115"/>
      <c r="BA139" s="115"/>
      <c r="BJ139" s="115"/>
      <c r="BT139" s="115"/>
      <c r="CD139" s="115"/>
      <c r="CN139" s="115"/>
      <c r="CX139" s="115"/>
      <c r="DH139" s="115"/>
      <c r="DR139" s="115"/>
      <c r="EB139" s="115"/>
      <c r="EL139" s="115"/>
      <c r="EV139" s="115"/>
      <c r="FF139" s="115"/>
      <c r="FP139" s="115"/>
      <c r="FZ139" s="115"/>
      <c r="GJ139" s="115"/>
      <c r="GT139" s="115"/>
      <c r="HD139" s="115"/>
      <c r="HN139" s="115"/>
      <c r="HX139" s="115"/>
    </row>
    <row xmlns:x14ac="http://schemas.microsoft.com/office/spreadsheetml/2009/9/ac" r="140" s="3" customFormat="true" x14ac:dyDescent="0.25">
      <c r="A140" s="374" t="str">
        <f ca="true">IF(ISBLANK('Data Summary'!A142),"",'Data Summary'!A142)</f>
        <v/>
      </c>
      <c r="B140" s="115"/>
      <c r="L140" s="115"/>
      <c r="V140" s="115"/>
      <c r="AF140" s="115"/>
      <c r="AP140" s="115"/>
      <c r="AZ140" s="115"/>
      <c r="BA140" s="115"/>
      <c r="BJ140" s="115"/>
      <c r="BT140" s="115"/>
      <c r="CD140" s="115"/>
      <c r="CN140" s="115"/>
      <c r="CX140" s="115"/>
      <c r="DH140" s="115"/>
      <c r="DR140" s="115"/>
      <c r="EB140" s="115"/>
      <c r="EL140" s="115"/>
      <c r="EV140" s="115"/>
      <c r="FF140" s="115"/>
      <c r="FP140" s="115"/>
      <c r="FZ140" s="115"/>
      <c r="GJ140" s="115"/>
      <c r="GT140" s="115"/>
      <c r="HD140" s="115"/>
      <c r="HN140" s="115"/>
      <c r="HX140" s="115"/>
    </row>
    <row xmlns:x14ac="http://schemas.microsoft.com/office/spreadsheetml/2009/9/ac" r="141" s="3" customFormat="true" x14ac:dyDescent="0.25">
      <c r="A141" s="374" t="str">
        <f ca="true">IF(ISBLANK('Data Summary'!A143),"",'Data Summary'!A143)</f>
        <v/>
      </c>
      <c r="B141" s="115"/>
      <c r="L141" s="115"/>
      <c r="V141" s="115"/>
      <c r="AF141" s="115"/>
      <c r="AP141" s="115"/>
      <c r="AZ141" s="115"/>
      <c r="BA141" s="115"/>
      <c r="BJ141" s="115"/>
      <c r="BT141" s="115"/>
      <c r="CD141" s="115"/>
      <c r="CN141" s="115"/>
      <c r="CX141" s="115"/>
      <c r="DH141" s="115"/>
      <c r="DR141" s="115"/>
      <c r="EB141" s="115"/>
      <c r="EL141" s="115"/>
      <c r="EV141" s="115"/>
      <c r="FF141" s="115"/>
      <c r="FP141" s="115"/>
      <c r="FZ141" s="115"/>
      <c r="GJ141" s="115"/>
      <c r="GT141" s="115"/>
      <c r="HD141" s="115"/>
      <c r="HN141" s="115"/>
      <c r="HX141" s="115"/>
    </row>
    <row xmlns:x14ac="http://schemas.microsoft.com/office/spreadsheetml/2009/9/ac" r="142" s="3" customFormat="true" x14ac:dyDescent="0.25">
      <c r="A142" s="374" t="str">
        <f ca="true">IF(ISBLANK('Data Summary'!A144),"",'Data Summary'!A144)</f>
        <v/>
      </c>
      <c r="B142" s="115"/>
      <c r="L142" s="115"/>
      <c r="V142" s="115"/>
      <c r="AF142" s="115"/>
      <c r="AP142" s="115"/>
      <c r="AZ142" s="115"/>
      <c r="BA142" s="115"/>
      <c r="BJ142" s="115"/>
      <c r="BT142" s="115"/>
      <c r="CD142" s="115"/>
      <c r="CN142" s="115"/>
      <c r="CX142" s="115"/>
      <c r="DH142" s="115"/>
      <c r="DR142" s="115"/>
      <c r="EB142" s="115"/>
      <c r="EL142" s="115"/>
      <c r="EV142" s="115"/>
      <c r="FF142" s="115"/>
      <c r="FP142" s="115"/>
      <c r="FZ142" s="115"/>
      <c r="GJ142" s="115"/>
      <c r="GT142" s="115"/>
      <c r="HD142" s="115"/>
      <c r="HN142" s="115"/>
      <c r="HX142" s="115"/>
    </row>
    <row xmlns:x14ac="http://schemas.microsoft.com/office/spreadsheetml/2009/9/ac" r="143" s="3" customFormat="true" x14ac:dyDescent="0.25">
      <c r="A143" s="374" t="str">
        <f ca="true">IF(ISBLANK('Data Summary'!A145),"",'Data Summary'!A145)</f>
        <v/>
      </c>
      <c r="B143" s="115"/>
      <c r="L143" s="115"/>
      <c r="V143" s="115"/>
      <c r="AF143" s="115"/>
      <c r="AP143" s="115"/>
      <c r="AZ143" s="115"/>
      <c r="BA143" s="115"/>
      <c r="BJ143" s="115"/>
      <c r="BT143" s="115"/>
      <c r="CD143" s="115"/>
      <c r="CN143" s="115"/>
      <c r="CX143" s="115"/>
      <c r="DH143" s="115"/>
      <c r="DR143" s="115"/>
      <c r="EB143" s="115"/>
      <c r="EL143" s="115"/>
      <c r="EV143" s="115"/>
      <c r="FF143" s="115"/>
      <c r="FP143" s="115"/>
      <c r="FZ143" s="115"/>
      <c r="GJ143" s="115"/>
      <c r="GT143" s="115"/>
      <c r="HD143" s="115"/>
      <c r="HN143" s="115"/>
      <c r="HX143" s="115"/>
    </row>
    <row xmlns:x14ac="http://schemas.microsoft.com/office/spreadsheetml/2009/9/ac" r="144" s="3" customFormat="true" x14ac:dyDescent="0.25">
      <c r="A144" s="374" t="str">
        <f ca="true">IF(ISBLANK('Data Summary'!A146),"",'Data Summary'!A146)</f>
        <v/>
      </c>
      <c r="B144" s="115"/>
      <c r="L144" s="115"/>
      <c r="V144" s="115"/>
      <c r="AF144" s="115"/>
      <c r="AP144" s="115"/>
      <c r="AZ144" s="115"/>
      <c r="BA144" s="115"/>
      <c r="BJ144" s="115"/>
      <c r="BT144" s="115"/>
      <c r="CD144" s="115"/>
      <c r="CN144" s="115"/>
      <c r="CX144" s="115"/>
      <c r="DH144" s="115"/>
      <c r="DR144" s="115"/>
      <c r="EB144" s="115"/>
      <c r="EL144" s="115"/>
      <c r="EV144" s="115"/>
      <c r="FF144" s="115"/>
      <c r="FP144" s="115"/>
      <c r="FZ144" s="115"/>
      <c r="GJ144" s="115"/>
      <c r="GT144" s="115"/>
      <c r="HD144" s="115"/>
      <c r="HN144" s="115"/>
      <c r="HX144" s="115"/>
    </row>
    <row xmlns:x14ac="http://schemas.microsoft.com/office/spreadsheetml/2009/9/ac" r="145" s="3" customFormat="true" x14ac:dyDescent="0.25">
      <c r="A145" s="374" t="str">
        <f ca="true">IF(ISBLANK('Data Summary'!A147),"",'Data Summary'!A147)</f>
        <v/>
      </c>
      <c r="B145" s="115"/>
      <c r="L145" s="115"/>
      <c r="V145" s="115"/>
      <c r="AF145" s="115"/>
      <c r="AP145" s="115"/>
      <c r="AZ145" s="115"/>
      <c r="BA145" s="115"/>
      <c r="BJ145" s="115"/>
      <c r="BT145" s="115"/>
      <c r="CD145" s="115"/>
      <c r="CN145" s="115"/>
      <c r="CX145" s="115"/>
      <c r="DH145" s="115"/>
      <c r="DR145" s="115"/>
      <c r="EB145" s="115"/>
      <c r="EL145" s="115"/>
      <c r="EV145" s="115"/>
      <c r="FF145" s="115"/>
      <c r="FP145" s="115"/>
      <c r="FZ145" s="115"/>
      <c r="GJ145" s="115"/>
      <c r="GT145" s="115"/>
      <c r="HD145" s="115"/>
      <c r="HN145" s="115"/>
      <c r="HX145" s="115"/>
    </row>
    <row xmlns:x14ac="http://schemas.microsoft.com/office/spreadsheetml/2009/9/ac" r="146" s="3" customFormat="true" x14ac:dyDescent="0.25">
      <c r="A146" s="374" t="str">
        <f ca="true">IF(ISBLANK('Data Summary'!A148),"",'Data Summary'!A148)</f>
        <v/>
      </c>
      <c r="B146" s="115"/>
      <c r="L146" s="115"/>
      <c r="V146" s="115"/>
      <c r="AF146" s="115"/>
      <c r="AP146" s="115"/>
      <c r="AZ146" s="115"/>
      <c r="BA146" s="115"/>
      <c r="BJ146" s="115"/>
      <c r="BT146" s="115"/>
      <c r="CD146" s="115"/>
      <c r="CN146" s="115"/>
      <c r="CX146" s="115"/>
      <c r="DH146" s="115"/>
      <c r="DR146" s="115"/>
      <c r="EB146" s="115"/>
      <c r="EL146" s="115"/>
      <c r="EV146" s="115"/>
      <c r="FF146" s="115"/>
      <c r="FP146" s="115"/>
      <c r="FZ146" s="115"/>
      <c r="GJ146" s="115"/>
      <c r="GT146" s="115"/>
      <c r="HD146" s="115"/>
      <c r="HN146" s="115"/>
      <c r="HX146" s="115"/>
    </row>
    <row xmlns:x14ac="http://schemas.microsoft.com/office/spreadsheetml/2009/9/ac" r="147" s="3" customFormat="true" x14ac:dyDescent="0.25">
      <c r="A147" s="374" t="str">
        <f ca="true">IF(ISBLANK('Data Summary'!A149),"",'Data Summary'!A149)</f>
        <v/>
      </c>
      <c r="B147" s="115"/>
      <c r="L147" s="115"/>
      <c r="V147" s="115"/>
      <c r="AF147" s="115"/>
      <c r="AP147" s="115"/>
      <c r="AZ147" s="115"/>
      <c r="BA147" s="115"/>
      <c r="BJ147" s="115"/>
      <c r="BT147" s="115"/>
      <c r="CD147" s="115"/>
      <c r="CN147" s="115"/>
      <c r="CX147" s="115"/>
      <c r="DH147" s="115"/>
      <c r="DR147" s="115"/>
      <c r="EB147" s="115"/>
      <c r="EL147" s="115"/>
      <c r="EV147" s="115"/>
      <c r="FF147" s="115"/>
      <c r="FP147" s="115"/>
      <c r="FZ147" s="115"/>
      <c r="GJ147" s="115"/>
      <c r="GT147" s="115"/>
      <c r="HD147" s="115"/>
      <c r="HN147" s="115"/>
      <c r="HX147" s="115"/>
    </row>
    <row xmlns:x14ac="http://schemas.microsoft.com/office/spreadsheetml/2009/9/ac" r="148" s="3" customFormat="true" x14ac:dyDescent="0.25">
      <c r="A148" s="374" t="str">
        <f ca="true">IF(ISBLANK('Data Summary'!A150),"",'Data Summary'!A150)</f>
        <v/>
      </c>
      <c r="B148" s="115"/>
      <c r="L148" s="115"/>
      <c r="V148" s="115"/>
      <c r="AF148" s="115"/>
      <c r="AP148" s="115"/>
      <c r="AZ148" s="115"/>
      <c r="BA148" s="115"/>
      <c r="BJ148" s="115"/>
      <c r="BT148" s="115"/>
      <c r="CD148" s="115"/>
      <c r="CN148" s="115"/>
      <c r="CX148" s="115"/>
      <c r="DH148" s="115"/>
      <c r="DR148" s="115"/>
      <c r="EB148" s="115"/>
      <c r="EL148" s="115"/>
      <c r="EV148" s="115"/>
      <c r="FF148" s="115"/>
      <c r="FP148" s="115"/>
      <c r="FZ148" s="115"/>
      <c r="GJ148" s="115"/>
      <c r="GT148" s="115"/>
      <c r="HD148" s="115"/>
      <c r="HN148" s="115"/>
      <c r="HX148" s="115"/>
    </row>
    <row xmlns:x14ac="http://schemas.microsoft.com/office/spreadsheetml/2009/9/ac" r="149" s="3" customFormat="true" x14ac:dyDescent="0.25">
      <c r="A149" s="374" t="str">
        <f ca="true">IF(ISBLANK('Data Summary'!A151),"",'Data Summary'!A151)</f>
        <v/>
      </c>
      <c r="B149" s="115"/>
      <c r="L149" s="115"/>
      <c r="V149" s="115"/>
      <c r="AF149" s="115"/>
      <c r="AP149" s="115"/>
      <c r="AZ149" s="115"/>
      <c r="BA149" s="115"/>
      <c r="BJ149" s="115"/>
      <c r="BT149" s="115"/>
      <c r="CD149" s="115"/>
      <c r="CN149" s="115"/>
      <c r="CX149" s="115"/>
      <c r="DH149" s="115"/>
      <c r="DR149" s="115"/>
      <c r="EB149" s="115"/>
      <c r="EL149" s="115"/>
      <c r="EV149" s="115"/>
      <c r="FF149" s="115"/>
      <c r="FP149" s="115"/>
      <c r="FZ149" s="115"/>
      <c r="GJ149" s="115"/>
      <c r="GT149" s="115"/>
      <c r="HD149" s="115"/>
      <c r="HN149" s="115"/>
      <c r="HX149" s="115"/>
    </row>
    <row xmlns:x14ac="http://schemas.microsoft.com/office/spreadsheetml/2009/9/ac" r="150" s="3" customFormat="true" x14ac:dyDescent="0.25">
      <c r="A150" s="374" t="str">
        <f ca="true">IF(ISBLANK('Data Summary'!A152),"",'Data Summary'!A152)</f>
        <v/>
      </c>
      <c r="B150" s="115"/>
      <c r="L150" s="115"/>
      <c r="V150" s="115"/>
      <c r="AF150" s="115"/>
      <c r="AP150" s="115"/>
      <c r="AZ150" s="115"/>
      <c r="BA150" s="115"/>
      <c r="BJ150" s="115"/>
      <c r="BT150" s="115"/>
      <c r="CD150" s="115"/>
      <c r="CN150" s="115"/>
      <c r="CX150" s="115"/>
      <c r="DH150" s="115"/>
      <c r="DR150" s="115"/>
      <c r="EB150" s="115"/>
      <c r="EL150" s="115"/>
      <c r="EV150" s="115"/>
      <c r="FF150" s="115"/>
      <c r="FP150" s="115"/>
      <c r="FZ150" s="115"/>
      <c r="GJ150" s="115"/>
      <c r="GT150" s="115"/>
      <c r="HD150" s="115"/>
      <c r="HN150" s="115"/>
      <c r="HX150" s="115"/>
    </row>
    <row xmlns:x14ac="http://schemas.microsoft.com/office/spreadsheetml/2009/9/ac" r="151" s="3" customFormat="true" x14ac:dyDescent="0.25">
      <c r="A151" s="374" t="str">
        <f ca="true">IF(ISBLANK('Data Summary'!A153),"",'Data Summary'!A153)</f>
        <v/>
      </c>
      <c r="B151" s="115"/>
      <c r="L151" s="115"/>
      <c r="V151" s="115"/>
      <c r="AF151" s="115"/>
      <c r="AP151" s="115"/>
      <c r="AZ151" s="115"/>
      <c r="BA151" s="115"/>
      <c r="BJ151" s="115"/>
      <c r="BT151" s="115"/>
      <c r="CD151" s="115"/>
      <c r="CN151" s="115"/>
      <c r="CX151" s="115"/>
      <c r="DH151" s="115"/>
      <c r="DR151" s="115"/>
      <c r="EB151" s="115"/>
      <c r="EL151" s="115"/>
      <c r="EV151" s="115"/>
      <c r="FF151" s="115"/>
      <c r="FP151" s="115"/>
      <c r="FZ151" s="115"/>
      <c r="GJ151" s="115"/>
      <c r="GT151" s="115"/>
      <c r="HD151" s="115"/>
      <c r="HN151" s="115"/>
      <c r="HX151" s="115"/>
    </row>
    <row xmlns:x14ac="http://schemas.microsoft.com/office/spreadsheetml/2009/9/ac" r="152" s="3" customFormat="true" x14ac:dyDescent="0.25">
      <c r="A152" s="372"/>
      <c r="B152" s="115"/>
      <c r="L152" s="115"/>
      <c r="V152" s="115"/>
      <c r="AF152" s="115"/>
      <c r="AP152" s="115"/>
      <c r="AZ152" s="115"/>
      <c r="BA152" s="115"/>
      <c r="BJ152" s="115"/>
      <c r="BT152" s="115"/>
      <c r="CD152" s="115"/>
      <c r="CN152" s="115"/>
      <c r="CX152" s="115"/>
      <c r="DH152" s="115"/>
      <c r="DR152" s="115"/>
      <c r="EB152" s="115"/>
      <c r="EL152" s="115"/>
      <c r="EV152" s="115"/>
      <c r="FF152" s="115"/>
      <c r="FP152" s="115"/>
      <c r="FZ152" s="115"/>
      <c r="GJ152" s="115"/>
      <c r="GT152" s="115"/>
      <c r="HD152" s="115"/>
      <c r="HN152" s="115"/>
      <c r="HX152" s="115"/>
    </row>
    <row xmlns:x14ac="http://schemas.microsoft.com/office/spreadsheetml/2009/9/ac" r="153" s="3" customFormat="true" x14ac:dyDescent="0.25">
      <c r="A153" s="372"/>
      <c r="B153" s="115"/>
      <c r="L153" s="115"/>
      <c r="V153" s="115"/>
      <c r="AF153" s="115"/>
      <c r="AP153" s="115"/>
      <c r="AZ153" s="115"/>
      <c r="BA153" s="115"/>
      <c r="BJ153" s="115"/>
      <c r="BT153" s="115"/>
      <c r="CD153" s="115"/>
      <c r="CN153" s="115"/>
      <c r="CX153" s="115"/>
      <c r="DH153" s="115"/>
      <c r="DR153" s="115"/>
      <c r="EB153" s="115"/>
      <c r="EL153" s="115"/>
      <c r="EV153" s="115"/>
      <c r="FF153" s="115"/>
      <c r="FP153" s="115"/>
      <c r="FZ153" s="115"/>
      <c r="GJ153" s="115"/>
      <c r="GT153" s="115"/>
      <c r="HD153" s="115"/>
      <c r="HN153" s="115"/>
      <c r="HX153" s="115"/>
    </row>
    <row xmlns:x14ac="http://schemas.microsoft.com/office/spreadsheetml/2009/9/ac" r="154" s="3" customFormat="true" x14ac:dyDescent="0.25">
      <c r="A154" s="372"/>
      <c r="B154" s="115"/>
      <c r="L154" s="115"/>
      <c r="V154" s="115"/>
      <c r="AF154" s="115"/>
      <c r="AP154" s="115"/>
      <c r="AZ154" s="115"/>
      <c r="BA154" s="115"/>
      <c r="BJ154" s="115"/>
      <c r="BT154" s="115"/>
      <c r="CD154" s="115"/>
      <c r="CN154" s="115"/>
      <c r="CX154" s="115"/>
      <c r="DH154" s="115"/>
      <c r="DR154" s="115"/>
      <c r="EB154" s="115"/>
      <c r="EL154" s="115"/>
      <c r="EV154" s="115"/>
      <c r="FF154" s="115"/>
      <c r="FP154" s="115"/>
      <c r="FZ154" s="115"/>
      <c r="GJ154" s="115"/>
      <c r="GT154" s="115"/>
      <c r="HD154" s="115"/>
      <c r="HN154" s="115"/>
      <c r="HX154" s="115"/>
    </row>
    <row xmlns:x14ac="http://schemas.microsoft.com/office/spreadsheetml/2009/9/ac" r="155" s="3" customFormat="true" x14ac:dyDescent="0.25">
      <c r="A155" s="372"/>
      <c r="B155" s="115"/>
      <c r="L155" s="115"/>
      <c r="V155" s="115"/>
      <c r="AF155" s="115"/>
      <c r="AP155" s="115"/>
      <c r="AZ155" s="115"/>
      <c r="BA155" s="115"/>
      <c r="BJ155" s="115"/>
      <c r="BT155" s="115"/>
      <c r="CD155" s="115"/>
      <c r="CN155" s="115"/>
      <c r="CX155" s="115"/>
      <c r="DH155" s="115"/>
      <c r="DR155" s="115"/>
      <c r="EB155" s="115"/>
      <c r="EL155" s="115"/>
      <c r="EV155" s="115"/>
      <c r="FF155" s="115"/>
      <c r="FP155" s="115"/>
      <c r="FZ155" s="115"/>
      <c r="GJ155" s="115"/>
      <c r="GT155" s="115"/>
      <c r="HD155" s="115"/>
      <c r="HN155" s="115"/>
      <c r="HX155" s="115"/>
    </row>
    <row xmlns:x14ac="http://schemas.microsoft.com/office/spreadsheetml/2009/9/ac" r="156" s="3" customFormat="true" x14ac:dyDescent="0.25">
      <c r="A156" s="372"/>
      <c r="B156" s="115"/>
      <c r="L156" s="115"/>
      <c r="V156" s="115"/>
      <c r="AF156" s="115"/>
      <c r="AP156" s="115"/>
      <c r="AZ156" s="115"/>
      <c r="BA156" s="115"/>
      <c r="BJ156" s="115"/>
      <c r="BT156" s="115"/>
      <c r="CD156" s="115"/>
      <c r="CN156" s="115"/>
      <c r="CX156" s="115"/>
      <c r="DH156" s="115"/>
      <c r="DR156" s="115"/>
      <c r="EB156" s="115"/>
      <c r="EL156" s="115"/>
      <c r="EV156" s="115"/>
      <c r="FF156" s="115"/>
      <c r="FP156" s="115"/>
      <c r="FZ156" s="115"/>
      <c r="GJ156" s="115"/>
      <c r="GT156" s="115"/>
      <c r="HD156" s="115"/>
      <c r="HN156" s="115"/>
      <c r="HX156" s="115"/>
    </row>
    <row xmlns:x14ac="http://schemas.microsoft.com/office/spreadsheetml/2009/9/ac" r="157" s="3" customFormat="true" x14ac:dyDescent="0.25">
      <c r="A157" s="372"/>
      <c r="B157" s="115"/>
      <c r="L157" s="115"/>
      <c r="V157" s="115"/>
      <c r="AF157" s="115"/>
      <c r="AP157" s="115"/>
      <c r="AZ157" s="115"/>
      <c r="BA157" s="115"/>
      <c r="BJ157" s="115"/>
      <c r="BT157" s="115"/>
      <c r="CD157" s="115"/>
      <c r="CN157" s="115"/>
      <c r="CX157" s="115"/>
      <c r="DH157" s="115"/>
      <c r="DR157" s="115"/>
      <c r="EB157" s="115"/>
      <c r="EL157" s="115"/>
      <c r="EV157" s="115"/>
      <c r="FF157" s="115"/>
      <c r="FP157" s="115"/>
      <c r="FZ157" s="115"/>
      <c r="GJ157" s="115"/>
      <c r="GT157" s="115"/>
      <c r="HD157" s="115"/>
      <c r="HN157" s="115"/>
      <c r="HX157" s="115"/>
    </row>
    <row xmlns:x14ac="http://schemas.microsoft.com/office/spreadsheetml/2009/9/ac" r="158" s="3" customFormat="true" x14ac:dyDescent="0.25">
      <c r="A158" s="372"/>
      <c r="B158" s="115"/>
      <c r="L158" s="115"/>
      <c r="V158" s="115"/>
      <c r="AF158" s="115"/>
      <c r="AP158" s="115"/>
      <c r="AZ158" s="115"/>
      <c r="BA158" s="115"/>
      <c r="BJ158" s="115"/>
      <c r="BT158" s="115"/>
      <c r="CD158" s="115"/>
      <c r="CN158" s="115"/>
      <c r="CX158" s="115"/>
      <c r="DH158" s="115"/>
      <c r="DR158" s="115"/>
      <c r="EB158" s="115"/>
      <c r="EL158" s="115"/>
      <c r="EV158" s="115"/>
      <c r="FF158" s="115"/>
      <c r="FP158" s="115"/>
      <c r="FZ158" s="115"/>
      <c r="GJ158" s="115"/>
      <c r="GT158" s="115"/>
      <c r="HD158" s="115"/>
      <c r="HN158" s="115"/>
      <c r="HX158" s="115"/>
    </row>
    <row xmlns:x14ac="http://schemas.microsoft.com/office/spreadsheetml/2009/9/ac" r="159" s="3" customFormat="true" x14ac:dyDescent="0.25">
      <c r="A159" s="372"/>
      <c r="B159" s="115"/>
      <c r="L159" s="115"/>
      <c r="V159" s="115"/>
      <c r="AF159" s="115"/>
      <c r="AP159" s="115"/>
      <c r="AZ159" s="115"/>
      <c r="BA159" s="115"/>
      <c r="BJ159" s="115"/>
      <c r="BT159" s="115"/>
      <c r="CD159" s="115"/>
      <c r="CN159" s="115"/>
      <c r="CX159" s="115"/>
      <c r="DH159" s="115"/>
      <c r="DR159" s="115"/>
      <c r="EB159" s="115"/>
      <c r="EL159" s="115"/>
      <c r="EV159" s="115"/>
      <c r="FF159" s="115"/>
      <c r="FP159" s="115"/>
      <c r="FZ159" s="115"/>
      <c r="GJ159" s="115"/>
      <c r="GT159" s="115"/>
      <c r="HD159" s="115"/>
      <c r="HN159" s="115"/>
      <c r="HX159" s="115"/>
    </row>
    <row xmlns:x14ac="http://schemas.microsoft.com/office/spreadsheetml/2009/9/ac" r="160" s="3" customFormat="true" x14ac:dyDescent="0.25">
      <c r="A160" s="372"/>
      <c r="B160" s="115"/>
      <c r="L160" s="115"/>
      <c r="V160" s="115"/>
      <c r="AF160" s="115"/>
      <c r="AP160" s="115"/>
      <c r="AZ160" s="115"/>
      <c r="BA160" s="115"/>
      <c r="BJ160" s="115"/>
      <c r="BT160" s="115"/>
      <c r="CD160" s="115"/>
      <c r="CN160" s="115"/>
      <c r="CX160" s="115"/>
      <c r="DH160" s="115"/>
      <c r="DR160" s="115"/>
      <c r="EB160" s="115"/>
      <c r="EL160" s="115"/>
      <c r="EV160" s="115"/>
      <c r="FF160" s="115"/>
      <c r="FP160" s="115"/>
      <c r="FZ160" s="115"/>
      <c r="GJ160" s="115"/>
      <c r="GT160" s="115"/>
      <c r="HD160" s="115"/>
      <c r="HN160" s="115"/>
      <c r="HX160" s="115"/>
    </row>
    <row xmlns:x14ac="http://schemas.microsoft.com/office/spreadsheetml/2009/9/ac" r="161" s="3" customFormat="true" x14ac:dyDescent="0.25">
      <c r="A161" s="372"/>
      <c r="B161" s="115"/>
      <c r="L161" s="115"/>
      <c r="V161" s="115"/>
      <c r="AF161" s="115"/>
      <c r="AP161" s="115"/>
      <c r="AZ161" s="115"/>
      <c r="BA161" s="115"/>
      <c r="BJ161" s="115"/>
      <c r="BT161" s="115"/>
      <c r="CD161" s="115"/>
      <c r="CN161" s="115"/>
      <c r="CX161" s="115"/>
      <c r="DH161" s="115"/>
      <c r="DR161" s="115"/>
      <c r="EB161" s="115"/>
      <c r="EL161" s="115"/>
      <c r="EV161" s="115"/>
      <c r="FF161" s="115"/>
      <c r="FP161" s="115"/>
      <c r="FZ161" s="115"/>
      <c r="GJ161" s="115"/>
      <c r="GT161" s="115"/>
      <c r="HD161" s="115"/>
      <c r="HN161" s="115"/>
      <c r="HX161" s="115"/>
    </row>
    <row xmlns:x14ac="http://schemas.microsoft.com/office/spreadsheetml/2009/9/ac" r="162" s="3" customFormat="true" x14ac:dyDescent="0.25">
      <c r="A162" s="372"/>
      <c r="B162" s="115"/>
      <c r="L162" s="115"/>
      <c r="V162" s="115"/>
      <c r="AF162" s="115"/>
      <c r="AP162" s="115"/>
      <c r="AZ162" s="115"/>
      <c r="BA162" s="115"/>
      <c r="BJ162" s="115"/>
      <c r="BT162" s="115"/>
      <c r="CD162" s="115"/>
      <c r="CN162" s="115"/>
      <c r="CX162" s="115"/>
      <c r="DH162" s="115"/>
      <c r="DR162" s="115"/>
      <c r="EB162" s="115"/>
      <c r="EL162" s="115"/>
      <c r="EV162" s="115"/>
      <c r="FF162" s="115"/>
      <c r="FP162" s="115"/>
      <c r="FZ162" s="115"/>
      <c r="GJ162" s="115"/>
      <c r="GT162" s="115"/>
      <c r="HD162" s="115"/>
      <c r="HN162" s="115"/>
      <c r="HX162" s="115"/>
    </row>
    <row xmlns:x14ac="http://schemas.microsoft.com/office/spreadsheetml/2009/9/ac" r="163" s="3" customFormat="true" x14ac:dyDescent="0.25">
      <c r="A163" s="372"/>
      <c r="B163" s="115"/>
      <c r="L163" s="115"/>
      <c r="V163" s="115"/>
      <c r="AF163" s="115"/>
      <c r="AP163" s="115"/>
      <c r="AZ163" s="115"/>
      <c r="BA163" s="115"/>
      <c r="BJ163" s="115"/>
      <c r="BT163" s="115"/>
      <c r="CD163" s="115"/>
      <c r="CN163" s="115"/>
      <c r="CX163" s="115"/>
      <c r="DH163" s="115"/>
      <c r="DR163" s="115"/>
      <c r="EB163" s="115"/>
      <c r="EL163" s="115"/>
      <c r="EV163" s="115"/>
      <c r="FF163" s="115"/>
      <c r="FP163" s="115"/>
      <c r="FZ163" s="115"/>
      <c r="GJ163" s="115"/>
      <c r="GT163" s="115"/>
      <c r="HD163" s="115"/>
      <c r="HN163" s="115"/>
      <c r="HX163" s="115"/>
    </row>
    <row xmlns:x14ac="http://schemas.microsoft.com/office/spreadsheetml/2009/9/ac" r="164" s="3" customFormat="true" x14ac:dyDescent="0.25">
      <c r="A164" s="372"/>
      <c r="B164" s="115"/>
      <c r="L164" s="115"/>
      <c r="V164" s="115"/>
      <c r="AF164" s="115"/>
      <c r="AP164" s="115"/>
      <c r="AZ164" s="115"/>
      <c r="BA164" s="115"/>
      <c r="BJ164" s="115"/>
      <c r="BT164" s="115"/>
      <c r="CD164" s="115"/>
      <c r="CN164" s="115"/>
      <c r="CX164" s="115"/>
      <c r="DH164" s="115"/>
      <c r="DR164" s="115"/>
      <c r="EB164" s="115"/>
      <c r="EL164" s="115"/>
      <c r="EV164" s="115"/>
      <c r="FF164" s="115"/>
      <c r="FP164" s="115"/>
      <c r="FZ164" s="115"/>
      <c r="GJ164" s="115"/>
      <c r="GT164" s="115"/>
      <c r="HD164" s="115"/>
      <c r="HN164" s="115"/>
      <c r="HX164" s="115"/>
    </row>
    <row xmlns:x14ac="http://schemas.microsoft.com/office/spreadsheetml/2009/9/ac" r="165" s="3" customFormat="true" x14ac:dyDescent="0.25">
      <c r="A165" s="372"/>
      <c r="B165" s="115"/>
      <c r="L165" s="115"/>
      <c r="V165" s="115"/>
      <c r="AF165" s="115"/>
      <c r="AP165" s="115"/>
      <c r="AZ165" s="115"/>
      <c r="BA165" s="115"/>
      <c r="BJ165" s="115"/>
      <c r="BT165" s="115"/>
      <c r="CD165" s="115"/>
      <c r="CN165" s="115"/>
      <c r="CX165" s="115"/>
      <c r="DH165" s="115"/>
      <c r="DR165" s="115"/>
      <c r="EB165" s="115"/>
      <c r="EL165" s="115"/>
      <c r="EV165" s="115"/>
      <c r="FF165" s="115"/>
      <c r="FP165" s="115"/>
      <c r="FZ165" s="115"/>
      <c r="GJ165" s="115"/>
      <c r="GT165" s="115"/>
      <c r="HD165" s="115"/>
      <c r="HN165" s="115"/>
      <c r="HX165" s="115"/>
    </row>
    <row xmlns:x14ac="http://schemas.microsoft.com/office/spreadsheetml/2009/9/ac" r="166" s="3" customFormat="true" x14ac:dyDescent="0.25">
      <c r="A166" s="372"/>
      <c r="B166" s="115"/>
      <c r="L166" s="115"/>
      <c r="V166" s="115"/>
      <c r="AF166" s="115"/>
      <c r="AP166" s="115"/>
      <c r="AZ166" s="115"/>
      <c r="BA166" s="115"/>
      <c r="BJ166" s="115"/>
      <c r="BT166" s="115"/>
      <c r="CD166" s="115"/>
      <c r="CN166" s="115"/>
      <c r="CX166" s="115"/>
      <c r="DH166" s="115"/>
      <c r="DR166" s="115"/>
      <c r="EB166" s="115"/>
      <c r="EL166" s="115"/>
      <c r="EV166" s="115"/>
      <c r="FF166" s="115"/>
      <c r="FP166" s="115"/>
      <c r="FZ166" s="115"/>
      <c r="GJ166" s="115"/>
      <c r="GT166" s="115"/>
      <c r="HD166" s="115"/>
      <c r="HN166" s="115"/>
      <c r="HX166" s="115"/>
    </row>
    <row xmlns:x14ac="http://schemas.microsoft.com/office/spreadsheetml/2009/9/ac" r="167" s="3" customFormat="true" x14ac:dyDescent="0.25">
      <c r="A167" s="372"/>
      <c r="B167" s="115"/>
      <c r="L167" s="115"/>
      <c r="V167" s="115"/>
      <c r="AF167" s="115"/>
      <c r="AP167" s="115"/>
      <c r="AZ167" s="115"/>
      <c r="BA167" s="115"/>
      <c r="BJ167" s="115"/>
      <c r="BT167" s="115"/>
      <c r="CD167" s="115"/>
      <c r="CN167" s="115"/>
      <c r="CX167" s="115"/>
      <c r="DH167" s="115"/>
      <c r="DR167" s="115"/>
      <c r="EB167" s="115"/>
      <c r="EL167" s="115"/>
      <c r="EV167" s="115"/>
      <c r="FF167" s="115"/>
      <c r="FP167" s="115"/>
      <c r="FZ167" s="115"/>
      <c r="GJ167" s="115"/>
      <c r="GT167" s="115"/>
      <c r="HD167" s="115"/>
      <c r="HN167" s="115"/>
      <c r="HX167" s="115"/>
    </row>
    <row xmlns:x14ac="http://schemas.microsoft.com/office/spreadsheetml/2009/9/ac" r="168" s="3" customFormat="true" x14ac:dyDescent="0.25">
      <c r="A168" s="372"/>
      <c r="B168" s="115"/>
      <c r="L168" s="115"/>
      <c r="V168" s="115"/>
      <c r="AF168" s="115"/>
      <c r="AP168" s="115"/>
      <c r="AZ168" s="115"/>
      <c r="BA168" s="115"/>
      <c r="BJ168" s="115"/>
      <c r="BT168" s="115"/>
      <c r="CD168" s="115"/>
      <c r="CN168" s="115"/>
      <c r="CX168" s="115"/>
      <c r="DH168" s="115"/>
      <c r="DR168" s="115"/>
      <c r="EB168" s="115"/>
      <c r="EL168" s="115"/>
      <c r="EV168" s="115"/>
      <c r="FF168" s="115"/>
      <c r="FP168" s="115"/>
      <c r="FZ168" s="115"/>
      <c r="GJ168" s="115"/>
      <c r="GT168" s="115"/>
      <c r="HD168" s="115"/>
      <c r="HN168" s="115"/>
      <c r="HX168" s="115"/>
    </row>
    <row xmlns:x14ac="http://schemas.microsoft.com/office/spreadsheetml/2009/9/ac" r="169" s="3" customFormat="true" x14ac:dyDescent="0.25">
      <c r="A169" s="372"/>
      <c r="B169" s="115"/>
      <c r="L169" s="115"/>
      <c r="V169" s="115"/>
      <c r="AF169" s="115"/>
      <c r="AP169" s="115"/>
      <c r="AZ169" s="115"/>
      <c r="BA169" s="115"/>
      <c r="BJ169" s="115"/>
      <c r="BT169" s="115"/>
      <c r="CD169" s="115"/>
      <c r="CN169" s="115"/>
      <c r="CX169" s="115"/>
      <c r="DH169" s="115"/>
      <c r="DR169" s="115"/>
      <c r="EB169" s="115"/>
      <c r="EL169" s="115"/>
      <c r="EV169" s="115"/>
      <c r="FF169" s="115"/>
      <c r="FP169" s="115"/>
      <c r="FZ169" s="115"/>
      <c r="GJ169" s="115"/>
      <c r="GT169" s="115"/>
      <c r="HD169" s="115"/>
      <c r="HN169" s="115"/>
      <c r="HX169" s="115"/>
    </row>
    <row xmlns:x14ac="http://schemas.microsoft.com/office/spreadsheetml/2009/9/ac" r="170" s="3" customFormat="true" x14ac:dyDescent="0.25">
      <c r="A170" s="372"/>
      <c r="B170" s="115"/>
      <c r="L170" s="115"/>
      <c r="V170" s="115"/>
      <c r="AF170" s="115"/>
      <c r="AP170" s="115"/>
      <c r="AZ170" s="115"/>
      <c r="BA170" s="115"/>
      <c r="BJ170" s="115"/>
      <c r="BT170" s="115"/>
      <c r="CD170" s="115"/>
      <c r="CN170" s="115"/>
      <c r="CX170" s="115"/>
      <c r="DH170" s="115"/>
      <c r="DR170" s="115"/>
      <c r="EB170" s="115"/>
      <c r="EL170" s="115"/>
      <c r="EV170" s="115"/>
      <c r="FF170" s="115"/>
      <c r="FP170" s="115"/>
      <c r="FZ170" s="115"/>
      <c r="GJ170" s="115"/>
      <c r="GT170" s="115"/>
      <c r="HD170" s="115"/>
      <c r="HN170" s="115"/>
      <c r="HX170" s="115"/>
    </row>
    <row xmlns:x14ac="http://schemas.microsoft.com/office/spreadsheetml/2009/9/ac" r="171" s="3" customFormat="true" x14ac:dyDescent="0.25">
      <c r="A171" s="372"/>
      <c r="B171" s="115"/>
      <c r="L171" s="115"/>
      <c r="V171" s="115"/>
      <c r="AF171" s="115"/>
      <c r="AP171" s="115"/>
      <c r="AZ171" s="115"/>
      <c r="BA171" s="115"/>
      <c r="BJ171" s="115"/>
      <c r="BT171" s="115"/>
      <c r="CD171" s="115"/>
      <c r="CN171" s="115"/>
      <c r="CX171" s="115"/>
      <c r="DH171" s="115"/>
      <c r="DR171" s="115"/>
      <c r="EB171" s="115"/>
      <c r="EL171" s="115"/>
      <c r="EV171" s="115"/>
      <c r="FF171" s="115"/>
      <c r="FP171" s="115"/>
      <c r="FZ171" s="115"/>
      <c r="GJ171" s="115"/>
      <c r="GT171" s="115"/>
      <c r="HD171" s="115"/>
      <c r="HN171" s="115"/>
      <c r="HX171" s="115"/>
    </row>
    <row xmlns:x14ac="http://schemas.microsoft.com/office/spreadsheetml/2009/9/ac" r="172" s="3" customFormat="true" x14ac:dyDescent="0.25">
      <c r="A172" s="372"/>
      <c r="B172" s="115"/>
      <c r="L172" s="115"/>
      <c r="V172" s="115"/>
      <c r="AF172" s="115"/>
      <c r="AP172" s="115"/>
      <c r="AZ172" s="115"/>
      <c r="BA172" s="115"/>
      <c r="BJ172" s="115"/>
      <c r="BT172" s="115"/>
      <c r="CD172" s="115"/>
      <c r="CN172" s="115"/>
      <c r="CX172" s="115"/>
      <c r="DH172" s="115"/>
      <c r="DR172" s="115"/>
      <c r="EB172" s="115"/>
      <c r="EL172" s="115"/>
      <c r="EV172" s="115"/>
      <c r="FF172" s="115"/>
      <c r="FP172" s="115"/>
      <c r="FZ172" s="115"/>
      <c r="GJ172" s="115"/>
      <c r="GT172" s="115"/>
      <c r="HD172" s="115"/>
      <c r="HN172" s="115"/>
      <c r="HX172" s="115"/>
    </row>
    <row xmlns:x14ac="http://schemas.microsoft.com/office/spreadsheetml/2009/9/ac" r="173" s="3" customFormat="true" x14ac:dyDescent="0.25">
      <c r="A173" s="372"/>
      <c r="B173" s="115"/>
      <c r="L173" s="115"/>
      <c r="V173" s="115"/>
      <c r="AF173" s="115"/>
      <c r="AP173" s="115"/>
      <c r="AZ173" s="115"/>
      <c r="BA173" s="115"/>
      <c r="BJ173" s="115"/>
      <c r="BT173" s="115"/>
      <c r="CD173" s="115"/>
      <c r="CN173" s="115"/>
      <c r="CX173" s="115"/>
      <c r="DH173" s="115"/>
      <c r="DR173" s="115"/>
      <c r="EB173" s="115"/>
      <c r="EL173" s="115"/>
      <c r="EV173" s="115"/>
      <c r="FF173" s="115"/>
      <c r="FP173" s="115"/>
      <c r="FZ173" s="115"/>
      <c r="GJ173" s="115"/>
      <c r="GT173" s="115"/>
      <c r="HD173" s="115"/>
      <c r="HN173" s="115"/>
      <c r="HX173" s="115"/>
    </row>
    <row xmlns:x14ac="http://schemas.microsoft.com/office/spreadsheetml/2009/9/ac" r="174" s="3" customFormat="true" x14ac:dyDescent="0.25">
      <c r="A174" s="372"/>
      <c r="B174" s="115"/>
      <c r="L174" s="115"/>
      <c r="V174" s="115"/>
      <c r="AF174" s="115"/>
      <c r="AP174" s="115"/>
      <c r="AZ174" s="115"/>
      <c r="BA174" s="115"/>
      <c r="BJ174" s="115"/>
      <c r="BT174" s="115"/>
      <c r="CD174" s="115"/>
      <c r="CN174" s="115"/>
      <c r="CX174" s="115"/>
      <c r="DH174" s="115"/>
      <c r="DR174" s="115"/>
      <c r="EB174" s="115"/>
      <c r="EL174" s="115"/>
      <c r="EV174" s="115"/>
      <c r="FF174" s="115"/>
      <c r="FP174" s="115"/>
      <c r="FZ174" s="115"/>
      <c r="GJ174" s="115"/>
      <c r="GT174" s="115"/>
      <c r="HD174" s="115"/>
      <c r="HN174" s="115"/>
      <c r="HX174" s="115"/>
    </row>
    <row xmlns:x14ac="http://schemas.microsoft.com/office/spreadsheetml/2009/9/ac" r="175" s="3" customFormat="true" x14ac:dyDescent="0.25">
      <c r="A175" s="372"/>
      <c r="B175" s="115"/>
      <c r="L175" s="115"/>
      <c r="V175" s="115"/>
      <c r="AF175" s="115"/>
      <c r="AP175" s="115"/>
      <c r="AZ175" s="115"/>
      <c r="BA175" s="115"/>
      <c r="BJ175" s="115"/>
      <c r="BT175" s="115"/>
      <c r="CD175" s="115"/>
      <c r="CN175" s="115"/>
      <c r="CX175" s="115"/>
      <c r="DH175" s="115"/>
      <c r="DR175" s="115"/>
      <c r="EB175" s="115"/>
      <c r="EL175" s="115"/>
      <c r="EV175" s="115"/>
      <c r="FF175" s="115"/>
      <c r="FP175" s="115"/>
      <c r="FZ175" s="115"/>
      <c r="GJ175" s="115"/>
      <c r="GT175" s="115"/>
      <c r="HD175" s="115"/>
      <c r="HN175" s="115"/>
      <c r="HX175" s="115"/>
    </row>
    <row xmlns:x14ac="http://schemas.microsoft.com/office/spreadsheetml/2009/9/ac" r="176" s="3" customFormat="true" x14ac:dyDescent="0.25">
      <c r="A176" s="372"/>
      <c r="B176" s="115"/>
      <c r="L176" s="115"/>
      <c r="V176" s="115"/>
      <c r="AF176" s="115"/>
      <c r="AP176" s="115"/>
      <c r="AZ176" s="115"/>
      <c r="BA176" s="115"/>
      <c r="BJ176" s="115"/>
      <c r="BT176" s="115"/>
      <c r="CD176" s="115"/>
      <c r="CN176" s="115"/>
      <c r="CX176" s="115"/>
      <c r="DH176" s="115"/>
      <c r="DR176" s="115"/>
      <c r="EB176" s="115"/>
      <c r="EL176" s="115"/>
      <c r="EV176" s="115"/>
      <c r="FF176" s="115"/>
      <c r="FP176" s="115"/>
      <c r="FZ176" s="115"/>
      <c r="GJ176" s="115"/>
      <c r="GT176" s="115"/>
      <c r="HD176" s="115"/>
      <c r="HN176" s="115"/>
      <c r="HX176" s="115"/>
    </row>
    <row xmlns:x14ac="http://schemas.microsoft.com/office/spreadsheetml/2009/9/ac" r="177" s="3" customFormat="true" x14ac:dyDescent="0.25">
      <c r="A177" s="372"/>
      <c r="B177" s="115"/>
      <c r="L177" s="115"/>
      <c r="V177" s="115"/>
      <c r="AF177" s="115"/>
      <c r="AP177" s="115"/>
      <c r="AZ177" s="115"/>
      <c r="BA177" s="115"/>
      <c r="BJ177" s="115"/>
      <c r="BT177" s="115"/>
      <c r="CD177" s="115"/>
      <c r="CN177" s="115"/>
      <c r="CX177" s="115"/>
      <c r="DH177" s="115"/>
      <c r="DR177" s="115"/>
      <c r="EB177" s="115"/>
      <c r="EL177" s="115"/>
      <c r="EV177" s="115"/>
      <c r="FF177" s="115"/>
      <c r="FP177" s="115"/>
      <c r="FZ177" s="115"/>
      <c r="GJ177" s="115"/>
      <c r="GT177" s="115"/>
      <c r="HD177" s="115"/>
      <c r="HN177" s="115"/>
      <c r="HX177" s="115"/>
    </row>
    <row xmlns:x14ac="http://schemas.microsoft.com/office/spreadsheetml/2009/9/ac" r="178" s="3" customFormat="true" x14ac:dyDescent="0.25">
      <c r="A178" s="372"/>
      <c r="B178" s="115"/>
      <c r="L178" s="115"/>
      <c r="V178" s="115"/>
      <c r="AF178" s="115"/>
      <c r="AP178" s="115"/>
      <c r="AZ178" s="115"/>
      <c r="BA178" s="115"/>
      <c r="BJ178" s="115"/>
      <c r="BT178" s="115"/>
      <c r="CD178" s="115"/>
      <c r="CN178" s="115"/>
      <c r="CX178" s="115"/>
      <c r="DH178" s="115"/>
      <c r="DR178" s="115"/>
      <c r="EB178" s="115"/>
      <c r="EL178" s="115"/>
      <c r="EV178" s="115"/>
      <c r="FF178" s="115"/>
      <c r="FP178" s="115"/>
      <c r="FZ178" s="115"/>
      <c r="GJ178" s="115"/>
      <c r="GT178" s="115"/>
      <c r="HD178" s="115"/>
      <c r="HN178" s="115"/>
      <c r="HX178" s="115"/>
    </row>
    <row xmlns:x14ac="http://schemas.microsoft.com/office/spreadsheetml/2009/9/ac" r="179" s="3" customFormat="true" x14ac:dyDescent="0.25">
      <c r="A179" s="372"/>
      <c r="B179" s="115"/>
      <c r="L179" s="115"/>
      <c r="V179" s="115"/>
      <c r="AF179" s="115"/>
      <c r="AP179" s="115"/>
      <c r="AZ179" s="115"/>
      <c r="BA179" s="115"/>
      <c r="BJ179" s="115"/>
      <c r="BT179" s="115"/>
      <c r="CD179" s="115"/>
      <c r="CN179" s="115"/>
      <c r="CX179" s="115"/>
      <c r="DH179" s="115"/>
      <c r="DR179" s="115"/>
      <c r="EB179" s="115"/>
      <c r="EL179" s="115"/>
      <c r="EV179" s="115"/>
      <c r="FF179" s="115"/>
      <c r="FP179" s="115"/>
      <c r="FZ179" s="115"/>
      <c r="GJ179" s="115"/>
      <c r="GT179" s="115"/>
      <c r="HD179" s="115"/>
      <c r="HN179" s="115"/>
      <c r="HX179" s="115"/>
    </row>
    <row xmlns:x14ac="http://schemas.microsoft.com/office/spreadsheetml/2009/9/ac" r="180" s="3" customFormat="true" x14ac:dyDescent="0.25">
      <c r="A180" s="372"/>
      <c r="B180" s="115"/>
      <c r="L180" s="115"/>
      <c r="V180" s="115"/>
      <c r="AF180" s="115"/>
      <c r="AP180" s="115"/>
      <c r="AZ180" s="115"/>
      <c r="BA180" s="115"/>
      <c r="BJ180" s="115"/>
      <c r="BT180" s="115"/>
      <c r="CD180" s="115"/>
      <c r="CN180" s="115"/>
      <c r="CX180" s="115"/>
      <c r="DH180" s="115"/>
      <c r="DR180" s="115"/>
      <c r="EB180" s="115"/>
      <c r="EL180" s="115"/>
      <c r="EV180" s="115"/>
      <c r="FF180" s="115"/>
      <c r="FP180" s="115"/>
      <c r="FZ180" s="115"/>
      <c r="GJ180" s="115"/>
      <c r="GT180" s="115"/>
      <c r="HD180" s="115"/>
      <c r="HN180" s="115"/>
      <c r="HX180" s="115"/>
    </row>
    <row xmlns:x14ac="http://schemas.microsoft.com/office/spreadsheetml/2009/9/ac" r="181" s="3" customFormat="true" x14ac:dyDescent="0.25">
      <c r="A181" s="372"/>
      <c r="B181" s="115"/>
      <c r="L181" s="115"/>
      <c r="V181" s="115"/>
      <c r="AF181" s="115"/>
      <c r="AP181" s="115"/>
      <c r="AZ181" s="115"/>
      <c r="BA181" s="115"/>
      <c r="BJ181" s="115"/>
      <c r="BT181" s="115"/>
      <c r="CD181" s="115"/>
      <c r="CN181" s="115"/>
      <c r="CX181" s="115"/>
      <c r="DH181" s="115"/>
      <c r="DR181" s="115"/>
      <c r="EB181" s="115"/>
      <c r="EL181" s="115"/>
      <c r="EV181" s="115"/>
      <c r="FF181" s="115"/>
      <c r="FP181" s="115"/>
      <c r="FZ181" s="115"/>
      <c r="GJ181" s="115"/>
      <c r="GT181" s="115"/>
      <c r="HD181" s="115"/>
      <c r="HN181" s="115"/>
      <c r="HX181" s="115"/>
    </row>
    <row xmlns:x14ac="http://schemas.microsoft.com/office/spreadsheetml/2009/9/ac" r="182" s="3" customFormat="true" x14ac:dyDescent="0.25">
      <c r="A182" s="372"/>
      <c r="B182" s="115"/>
      <c r="L182" s="115"/>
      <c r="V182" s="115"/>
      <c r="AF182" s="115"/>
      <c r="AP182" s="115"/>
      <c r="AZ182" s="115"/>
      <c r="BA182" s="115"/>
      <c r="BJ182" s="115"/>
      <c r="BT182" s="115"/>
      <c r="CD182" s="115"/>
      <c r="CN182" s="115"/>
      <c r="CX182" s="115"/>
      <c r="DH182" s="115"/>
      <c r="DR182" s="115"/>
      <c r="EB182" s="115"/>
      <c r="EL182" s="115"/>
      <c r="EV182" s="115"/>
      <c r="FF182" s="115"/>
      <c r="FP182" s="115"/>
      <c r="FZ182" s="115"/>
      <c r="GJ182" s="115"/>
      <c r="GT182" s="115"/>
      <c r="HD182" s="115"/>
      <c r="HN182" s="115"/>
      <c r="HX182" s="115"/>
    </row>
    <row xmlns:x14ac="http://schemas.microsoft.com/office/spreadsheetml/2009/9/ac" r="183" s="3" customFormat="true" x14ac:dyDescent="0.25">
      <c r="A183" s="372"/>
      <c r="B183" s="115"/>
      <c r="L183" s="115"/>
      <c r="V183" s="115"/>
      <c r="AF183" s="115"/>
      <c r="AP183" s="115"/>
      <c r="AZ183" s="115"/>
      <c r="BA183" s="115"/>
      <c r="BJ183" s="115"/>
      <c r="BT183" s="115"/>
      <c r="CD183" s="115"/>
      <c r="CN183" s="115"/>
      <c r="CX183" s="115"/>
      <c r="DH183" s="115"/>
      <c r="DR183" s="115"/>
      <c r="EB183" s="115"/>
      <c r="EL183" s="115"/>
      <c r="EV183" s="115"/>
      <c r="FF183" s="115"/>
      <c r="FP183" s="115"/>
      <c r="FZ183" s="115"/>
      <c r="GJ183" s="115"/>
      <c r="GT183" s="115"/>
      <c r="HD183" s="115"/>
      <c r="HN183" s="115"/>
      <c r="HX183" s="115"/>
    </row>
    <row xmlns:x14ac="http://schemas.microsoft.com/office/spreadsheetml/2009/9/ac" r="184" s="3" customFormat="true" x14ac:dyDescent="0.25">
      <c r="A184" s="372"/>
      <c r="B184" s="115"/>
      <c r="L184" s="115"/>
      <c r="V184" s="115"/>
      <c r="AF184" s="115"/>
      <c r="AP184" s="115"/>
      <c r="AZ184" s="115"/>
      <c r="BA184" s="115"/>
      <c r="BJ184" s="115"/>
      <c r="BT184" s="115"/>
      <c r="CD184" s="115"/>
      <c r="CN184" s="115"/>
      <c r="CX184" s="115"/>
      <c r="DH184" s="115"/>
      <c r="DR184" s="115"/>
      <c r="EB184" s="115"/>
      <c r="EL184" s="115"/>
      <c r="EV184" s="115"/>
      <c r="FF184" s="115"/>
      <c r="FP184" s="115"/>
      <c r="FZ184" s="115"/>
      <c r="GJ184" s="115"/>
      <c r="GT184" s="115"/>
      <c r="HD184" s="115"/>
      <c r="HN184" s="115"/>
      <c r="HX184" s="115"/>
    </row>
    <row xmlns:x14ac="http://schemas.microsoft.com/office/spreadsheetml/2009/9/ac" r="185" s="3" customFormat="true" x14ac:dyDescent="0.25">
      <c r="A185" s="372"/>
      <c r="B185" s="115"/>
      <c r="L185" s="115"/>
      <c r="V185" s="115"/>
      <c r="AF185" s="115"/>
      <c r="AP185" s="115"/>
      <c r="AZ185" s="115"/>
      <c r="BA185" s="115"/>
      <c r="BJ185" s="115"/>
      <c r="BT185" s="115"/>
      <c r="CD185" s="115"/>
      <c r="CN185" s="115"/>
      <c r="CX185" s="115"/>
      <c r="DH185" s="115"/>
      <c r="DR185" s="115"/>
      <c r="EB185" s="115"/>
      <c r="EL185" s="115"/>
      <c r="EV185" s="115"/>
      <c r="FF185" s="115"/>
      <c r="FP185" s="115"/>
      <c r="FZ185" s="115"/>
      <c r="GJ185" s="115"/>
      <c r="GT185" s="115"/>
      <c r="HD185" s="115"/>
      <c r="HN185" s="115"/>
      <c r="HX185" s="115"/>
    </row>
    <row xmlns:x14ac="http://schemas.microsoft.com/office/spreadsheetml/2009/9/ac" r="186" s="3" customFormat="true" x14ac:dyDescent="0.25">
      <c r="A186" s="372"/>
      <c r="B186" s="115"/>
      <c r="L186" s="115"/>
      <c r="V186" s="115"/>
      <c r="AF186" s="115"/>
      <c r="AP186" s="115"/>
      <c r="AZ186" s="115"/>
      <c r="BA186" s="115"/>
      <c r="BJ186" s="115"/>
      <c r="BT186" s="115"/>
      <c r="CD186" s="115"/>
      <c r="CN186" s="115"/>
      <c r="CX186" s="115"/>
      <c r="DH186" s="115"/>
      <c r="DR186" s="115"/>
      <c r="EB186" s="115"/>
      <c r="EL186" s="115"/>
      <c r="EV186" s="115"/>
      <c r="FF186" s="115"/>
      <c r="FP186" s="115"/>
      <c r="FZ186" s="115"/>
      <c r="GJ186" s="115"/>
      <c r="GT186" s="115"/>
      <c r="HD186" s="115"/>
      <c r="HN186" s="115"/>
      <c r="HX186" s="115"/>
    </row>
    <row xmlns:x14ac="http://schemas.microsoft.com/office/spreadsheetml/2009/9/ac" r="187" s="3" customFormat="true" x14ac:dyDescent="0.25">
      <c r="A187" s="372"/>
      <c r="B187" s="115"/>
      <c r="L187" s="115"/>
      <c r="V187" s="115"/>
      <c r="AF187" s="115"/>
      <c r="AP187" s="115"/>
      <c r="AZ187" s="115"/>
      <c r="BA187" s="115"/>
      <c r="BJ187" s="115"/>
      <c r="BT187" s="115"/>
      <c r="CD187" s="115"/>
      <c r="CN187" s="115"/>
      <c r="CX187" s="115"/>
      <c r="DH187" s="115"/>
      <c r="DR187" s="115"/>
      <c r="EB187" s="115"/>
      <c r="EL187" s="115"/>
      <c r="EV187" s="115"/>
      <c r="FF187" s="115"/>
      <c r="FP187" s="115"/>
      <c r="FZ187" s="115"/>
      <c r="GJ187" s="115"/>
      <c r="GT187" s="115"/>
      <c r="HD187" s="115"/>
      <c r="HN187" s="115"/>
      <c r="HX187" s="115"/>
    </row>
    <row xmlns:x14ac="http://schemas.microsoft.com/office/spreadsheetml/2009/9/ac" r="188" s="3" customFormat="true" x14ac:dyDescent="0.25">
      <c r="A188" s="372"/>
      <c r="B188" s="115"/>
      <c r="L188" s="115"/>
      <c r="V188" s="115"/>
      <c r="AF188" s="115"/>
      <c r="AP188" s="115"/>
      <c r="AZ188" s="115"/>
      <c r="BA188" s="115"/>
      <c r="BJ188" s="115"/>
      <c r="BT188" s="115"/>
      <c r="CD188" s="115"/>
      <c r="CN188" s="115"/>
      <c r="CX188" s="115"/>
      <c r="DH188" s="115"/>
      <c r="DR188" s="115"/>
      <c r="EB188" s="115"/>
      <c r="EL188" s="115"/>
      <c r="EV188" s="115"/>
      <c r="FF188" s="115"/>
      <c r="FP188" s="115"/>
      <c r="FZ188" s="115"/>
      <c r="GJ188" s="115"/>
      <c r="GT188" s="115"/>
      <c r="HD188" s="115"/>
      <c r="HN188" s="115"/>
      <c r="HX188" s="115"/>
    </row>
    <row xmlns:x14ac="http://schemas.microsoft.com/office/spreadsheetml/2009/9/ac" r="189" s="3" customFormat="true" x14ac:dyDescent="0.25">
      <c r="A189" s="372"/>
      <c r="B189" s="115"/>
      <c r="L189" s="115"/>
      <c r="V189" s="115"/>
      <c r="AF189" s="115"/>
      <c r="AP189" s="115"/>
      <c r="AZ189" s="115"/>
      <c r="BA189" s="115"/>
      <c r="BJ189" s="115"/>
      <c r="BT189" s="115"/>
      <c r="CD189" s="115"/>
      <c r="CN189" s="115"/>
      <c r="CX189" s="115"/>
      <c r="DH189" s="115"/>
      <c r="DR189" s="115"/>
      <c r="EB189" s="115"/>
      <c r="EL189" s="115"/>
      <c r="EV189" s="115"/>
      <c r="FF189" s="115"/>
      <c r="FP189" s="115"/>
      <c r="FZ189" s="115"/>
      <c r="GJ189" s="115"/>
      <c r="GT189" s="115"/>
      <c r="HD189" s="115"/>
      <c r="HN189" s="115"/>
      <c r="HX189" s="115"/>
    </row>
    <row xmlns:x14ac="http://schemas.microsoft.com/office/spreadsheetml/2009/9/ac" r="190" s="3" customFormat="true" x14ac:dyDescent="0.25">
      <c r="A190" s="372"/>
      <c r="B190" s="115"/>
      <c r="L190" s="115"/>
      <c r="V190" s="115"/>
      <c r="AF190" s="115"/>
      <c r="AP190" s="115"/>
      <c r="AZ190" s="115"/>
      <c r="BA190" s="115"/>
      <c r="BJ190" s="115"/>
      <c r="BT190" s="115"/>
      <c r="CD190" s="115"/>
      <c r="CN190" s="115"/>
      <c r="CX190" s="115"/>
      <c r="DH190" s="115"/>
      <c r="DR190" s="115"/>
      <c r="EB190" s="115"/>
      <c r="EL190" s="115"/>
      <c r="EV190" s="115"/>
      <c r="FF190" s="115"/>
      <c r="FP190" s="115"/>
      <c r="FZ190" s="115"/>
      <c r="GJ190" s="115"/>
      <c r="GT190" s="115"/>
      <c r="HD190" s="115"/>
      <c r="HN190" s="115"/>
      <c r="HX190" s="115"/>
    </row>
    <row xmlns:x14ac="http://schemas.microsoft.com/office/spreadsheetml/2009/9/ac" r="191" s="3" customFormat="true" x14ac:dyDescent="0.25">
      <c r="A191" s="372"/>
      <c r="B191" s="115"/>
      <c r="L191" s="115"/>
      <c r="V191" s="115"/>
      <c r="AF191" s="115"/>
      <c r="AP191" s="115"/>
      <c r="AZ191" s="115"/>
      <c r="BA191" s="115"/>
      <c r="BJ191" s="115"/>
      <c r="BT191" s="115"/>
      <c r="CD191" s="115"/>
      <c r="CN191" s="115"/>
      <c r="CX191" s="115"/>
      <c r="DH191" s="115"/>
      <c r="DR191" s="115"/>
      <c r="EB191" s="115"/>
      <c r="EL191" s="115"/>
      <c r="EV191" s="115"/>
      <c r="FF191" s="115"/>
      <c r="FP191" s="115"/>
      <c r="FZ191" s="115"/>
      <c r="GJ191" s="115"/>
      <c r="GT191" s="115"/>
      <c r="HD191" s="115"/>
      <c r="HN191" s="115"/>
      <c r="HX191" s="115"/>
    </row>
    <row xmlns:x14ac="http://schemas.microsoft.com/office/spreadsheetml/2009/9/ac" r="192" s="3" customFormat="true" x14ac:dyDescent="0.25">
      <c r="A192" s="372"/>
      <c r="B192" s="115"/>
      <c r="L192" s="115"/>
      <c r="V192" s="115"/>
      <c r="AF192" s="115"/>
      <c r="AP192" s="115"/>
      <c r="AZ192" s="115"/>
      <c r="BA192" s="115"/>
      <c r="BJ192" s="115"/>
      <c r="BT192" s="115"/>
      <c r="CD192" s="115"/>
      <c r="CN192" s="115"/>
      <c r="CX192" s="115"/>
      <c r="DH192" s="115"/>
      <c r="DR192" s="115"/>
      <c r="EB192" s="115"/>
      <c r="EL192" s="115"/>
      <c r="EV192" s="115"/>
      <c r="FF192" s="115"/>
      <c r="FP192" s="115"/>
      <c r="FZ192" s="115"/>
      <c r="GJ192" s="115"/>
      <c r="GT192" s="115"/>
      <c r="HD192" s="115"/>
      <c r="HN192" s="115"/>
      <c r="HX192" s="115"/>
    </row>
    <row xmlns:x14ac="http://schemas.microsoft.com/office/spreadsheetml/2009/9/ac" r="193" s="3" customFormat="true" x14ac:dyDescent="0.25">
      <c r="A193" s="372"/>
      <c r="B193" s="115"/>
      <c r="L193" s="115"/>
      <c r="V193" s="115"/>
      <c r="AF193" s="115"/>
      <c r="AP193" s="115"/>
      <c r="AZ193" s="115"/>
      <c r="BA193" s="115"/>
      <c r="BJ193" s="115"/>
      <c r="BT193" s="115"/>
      <c r="CD193" s="115"/>
      <c r="CN193" s="115"/>
      <c r="CX193" s="115"/>
      <c r="DH193" s="115"/>
      <c r="DR193" s="115"/>
      <c r="EB193" s="115"/>
      <c r="EL193" s="115"/>
      <c r="EV193" s="115"/>
      <c r="FF193" s="115"/>
      <c r="FP193" s="115"/>
      <c r="FZ193" s="115"/>
      <c r="GJ193" s="115"/>
      <c r="GT193" s="115"/>
      <c r="HD193" s="115"/>
      <c r="HN193" s="115"/>
      <c r="HX193" s="115"/>
    </row>
    <row xmlns:x14ac="http://schemas.microsoft.com/office/spreadsheetml/2009/9/ac" r="194" s="3" customFormat="true" x14ac:dyDescent="0.25">
      <c r="A194" s="372"/>
      <c r="B194" s="115"/>
      <c r="L194" s="115"/>
      <c r="V194" s="115"/>
      <c r="AF194" s="115"/>
      <c r="AP194" s="115"/>
      <c r="AZ194" s="115"/>
      <c r="BA194" s="115"/>
      <c r="BJ194" s="115"/>
      <c r="BT194" s="115"/>
      <c r="CD194" s="115"/>
      <c r="CN194" s="115"/>
      <c r="CX194" s="115"/>
      <c r="DH194" s="115"/>
      <c r="DR194" s="115"/>
      <c r="EB194" s="115"/>
      <c r="EL194" s="115"/>
      <c r="EV194" s="115"/>
      <c r="FF194" s="115"/>
      <c r="FP194" s="115"/>
      <c r="FZ194" s="115"/>
      <c r="GJ194" s="115"/>
      <c r="GT194" s="115"/>
      <c r="HD194" s="115"/>
      <c r="HN194" s="115"/>
      <c r="HX194" s="115"/>
    </row>
    <row xmlns:x14ac="http://schemas.microsoft.com/office/spreadsheetml/2009/9/ac" r="195" s="3" customFormat="true" x14ac:dyDescent="0.25">
      <c r="A195" s="372"/>
      <c r="B195" s="115"/>
      <c r="L195" s="115"/>
      <c r="V195" s="115"/>
      <c r="AF195" s="115"/>
      <c r="AP195" s="115"/>
      <c r="AZ195" s="115"/>
      <c r="BA195" s="115"/>
      <c r="BJ195" s="115"/>
      <c r="BT195" s="115"/>
      <c r="CD195" s="115"/>
      <c r="CN195" s="115"/>
      <c r="CX195" s="115"/>
      <c r="DH195" s="115"/>
      <c r="DR195" s="115"/>
      <c r="EB195" s="115"/>
      <c r="EL195" s="115"/>
      <c r="EV195" s="115"/>
      <c r="FF195" s="115"/>
      <c r="FP195" s="115"/>
      <c r="FZ195" s="115"/>
      <c r="GJ195" s="115"/>
      <c r="GT195" s="115"/>
      <c r="HD195" s="115"/>
      <c r="HN195" s="115"/>
      <c r="HX195" s="115"/>
    </row>
    <row xmlns:x14ac="http://schemas.microsoft.com/office/spreadsheetml/2009/9/ac" r="196" s="3" customFormat="true" x14ac:dyDescent="0.25">
      <c r="A196" s="372"/>
      <c r="B196" s="115"/>
      <c r="L196" s="115"/>
      <c r="V196" s="115"/>
      <c r="AF196" s="115"/>
      <c r="AP196" s="115"/>
      <c r="AZ196" s="115"/>
      <c r="BA196" s="115"/>
      <c r="BJ196" s="115"/>
      <c r="BT196" s="115"/>
      <c r="CD196" s="115"/>
      <c r="CN196" s="115"/>
      <c r="CX196" s="115"/>
      <c r="DH196" s="115"/>
      <c r="DR196" s="115"/>
      <c r="EB196" s="115"/>
      <c r="EL196" s="115"/>
      <c r="EV196" s="115"/>
      <c r="FF196" s="115"/>
      <c r="FP196" s="115"/>
      <c r="FZ196" s="115"/>
      <c r="GJ196" s="115"/>
      <c r="GT196" s="115"/>
      <c r="HD196" s="115"/>
      <c r="HN196" s="115"/>
      <c r="HX196" s="115"/>
    </row>
    <row xmlns:x14ac="http://schemas.microsoft.com/office/spreadsheetml/2009/9/ac" r="197" s="3" customFormat="true" x14ac:dyDescent="0.25">
      <c r="A197" s="372"/>
      <c r="B197" s="115"/>
      <c r="L197" s="115"/>
      <c r="V197" s="115"/>
      <c r="AF197" s="115"/>
      <c r="AP197" s="115"/>
      <c r="AZ197" s="115"/>
      <c r="BA197" s="115"/>
      <c r="BJ197" s="115"/>
      <c r="BT197" s="115"/>
      <c r="CD197" s="115"/>
      <c r="CN197" s="115"/>
      <c r="CX197" s="115"/>
      <c r="DH197" s="115"/>
      <c r="DR197" s="115"/>
      <c r="EB197" s="115"/>
      <c r="EL197" s="115"/>
      <c r="EV197" s="115"/>
      <c r="FF197" s="115"/>
      <c r="FP197" s="115"/>
      <c r="FZ197" s="115"/>
      <c r="GJ197" s="115"/>
      <c r="GT197" s="115"/>
      <c r="HD197" s="115"/>
      <c r="HN197" s="115"/>
      <c r="HX197" s="115"/>
    </row>
    <row xmlns:x14ac="http://schemas.microsoft.com/office/spreadsheetml/2009/9/ac" r="198" s="3" customFormat="true" x14ac:dyDescent="0.25">
      <c r="A198" s="372"/>
      <c r="B198" s="115"/>
      <c r="L198" s="115"/>
      <c r="V198" s="115"/>
      <c r="AF198" s="115"/>
      <c r="AP198" s="115"/>
      <c r="AZ198" s="115"/>
      <c r="BA198" s="115"/>
      <c r="BJ198" s="115"/>
      <c r="BT198" s="115"/>
      <c r="CD198" s="115"/>
      <c r="CN198" s="115"/>
      <c r="CX198" s="115"/>
      <c r="DH198" s="115"/>
      <c r="DR198" s="115"/>
      <c r="EB198" s="115"/>
      <c r="EL198" s="115"/>
      <c r="EV198" s="115"/>
      <c r="FF198" s="115"/>
      <c r="FP198" s="115"/>
      <c r="FZ198" s="115"/>
      <c r="GJ198" s="115"/>
      <c r="GT198" s="115"/>
      <c r="HD198" s="115"/>
      <c r="HN198" s="115"/>
      <c r="HX198" s="115"/>
    </row>
    <row xmlns:x14ac="http://schemas.microsoft.com/office/spreadsheetml/2009/9/ac" r="199" s="3" customFormat="true" x14ac:dyDescent="0.25">
      <c r="A199" s="372"/>
      <c r="B199" s="115"/>
      <c r="L199" s="115"/>
      <c r="V199" s="115"/>
      <c r="AF199" s="115"/>
      <c r="AP199" s="115"/>
      <c r="AZ199" s="115"/>
      <c r="BA199" s="115"/>
      <c r="BJ199" s="115"/>
      <c r="BT199" s="115"/>
      <c r="CD199" s="115"/>
      <c r="CN199" s="115"/>
      <c r="CX199" s="115"/>
      <c r="DH199" s="115"/>
      <c r="DR199" s="115"/>
      <c r="EB199" s="115"/>
      <c r="EL199" s="115"/>
      <c r="EV199" s="115"/>
      <c r="FF199" s="115"/>
      <c r="FP199" s="115"/>
      <c r="FZ199" s="115"/>
      <c r="GJ199" s="115"/>
      <c r="GT199" s="115"/>
      <c r="HD199" s="115"/>
      <c r="HN199" s="115"/>
      <c r="HX199" s="115"/>
    </row>
    <row xmlns:x14ac="http://schemas.microsoft.com/office/spreadsheetml/2009/9/ac" r="200" s="3" customFormat="true" x14ac:dyDescent="0.25">
      <c r="A200" s="372"/>
      <c r="B200" s="115"/>
      <c r="L200" s="115"/>
      <c r="V200" s="115"/>
      <c r="AF200" s="115"/>
      <c r="AP200" s="115"/>
      <c r="AZ200" s="115"/>
      <c r="BA200" s="115"/>
      <c r="BJ200" s="115"/>
      <c r="BT200" s="115"/>
      <c r="CD200" s="115"/>
      <c r="CN200" s="115"/>
      <c r="CX200" s="115"/>
      <c r="DH200" s="115"/>
      <c r="DR200" s="115"/>
      <c r="EB200" s="115"/>
      <c r="EL200" s="115"/>
      <c r="EV200" s="115"/>
      <c r="FF200" s="115"/>
      <c r="FP200" s="115"/>
      <c r="FZ200" s="115"/>
      <c r="GJ200" s="115"/>
      <c r="GT200" s="115"/>
      <c r="HD200" s="115"/>
      <c r="HN200" s="115"/>
      <c r="HX200" s="115"/>
    </row>
    <row xmlns:x14ac="http://schemas.microsoft.com/office/spreadsheetml/2009/9/ac" r="201" s="3" customFormat="true" x14ac:dyDescent="0.25">
      <c r="A201" s="372"/>
      <c r="B201" s="115"/>
      <c r="L201" s="115"/>
      <c r="V201" s="115"/>
      <c r="AF201" s="115"/>
      <c r="AP201" s="115"/>
      <c r="AZ201" s="115"/>
      <c r="BA201" s="115"/>
      <c r="BJ201" s="115"/>
      <c r="BT201" s="115"/>
      <c r="CD201" s="115"/>
      <c r="CN201" s="115"/>
      <c r="CX201" s="115"/>
      <c r="DH201" s="115"/>
      <c r="DR201" s="115"/>
      <c r="EB201" s="115"/>
      <c r="EL201" s="115"/>
      <c r="EV201" s="115"/>
      <c r="FF201" s="115"/>
      <c r="FP201" s="115"/>
      <c r="FZ201" s="115"/>
      <c r="GJ201" s="115"/>
      <c r="GT201" s="115"/>
      <c r="HD201" s="115"/>
      <c r="HN201" s="115"/>
      <c r="HX201" s="115"/>
    </row>
    <row xmlns:x14ac="http://schemas.microsoft.com/office/spreadsheetml/2009/9/ac" r="202" s="3" customFormat="true" x14ac:dyDescent="0.25">
      <c r="A202" s="372"/>
      <c r="B202" s="115"/>
      <c r="L202" s="115"/>
      <c r="V202" s="115"/>
      <c r="AF202" s="115"/>
      <c r="AP202" s="115"/>
      <c r="AZ202" s="115"/>
      <c r="BA202" s="115"/>
      <c r="BJ202" s="115"/>
      <c r="BT202" s="115"/>
      <c r="CD202" s="115"/>
      <c r="CN202" s="115"/>
      <c r="CX202" s="115"/>
      <c r="DH202" s="115"/>
      <c r="DR202" s="115"/>
      <c r="EB202" s="115"/>
      <c r="EL202" s="115"/>
      <c r="EV202" s="115"/>
      <c r="FF202" s="115"/>
      <c r="FP202" s="115"/>
      <c r="FZ202" s="115"/>
      <c r="GJ202" s="115"/>
      <c r="GT202" s="115"/>
      <c r="HD202" s="115"/>
      <c r="HN202" s="115"/>
      <c r="HX202" s="115"/>
    </row>
    <row xmlns:x14ac="http://schemas.microsoft.com/office/spreadsheetml/2009/9/ac" r="203" s="3" customFormat="true" x14ac:dyDescent="0.25">
      <c r="A203" s="372"/>
      <c r="B203" s="115"/>
      <c r="L203" s="115"/>
      <c r="V203" s="115"/>
      <c r="AF203" s="115"/>
      <c r="AP203" s="115"/>
      <c r="AZ203" s="115"/>
      <c r="BA203" s="115"/>
      <c r="BJ203" s="115"/>
      <c r="BT203" s="115"/>
      <c r="CD203" s="115"/>
      <c r="CN203" s="115"/>
      <c r="CX203" s="115"/>
      <c r="DH203" s="115"/>
      <c r="DR203" s="115"/>
      <c r="EB203" s="115"/>
      <c r="EL203" s="115"/>
      <c r="EV203" s="115"/>
      <c r="FF203" s="115"/>
      <c r="FP203" s="115"/>
      <c r="FZ203" s="115"/>
      <c r="GJ203" s="115"/>
      <c r="GT203" s="115"/>
      <c r="HD203" s="115"/>
      <c r="HN203" s="115"/>
      <c r="HX203" s="115"/>
    </row>
    <row xmlns:x14ac="http://schemas.microsoft.com/office/spreadsheetml/2009/9/ac" r="204" s="3" customFormat="true" x14ac:dyDescent="0.25">
      <c r="A204" s="372"/>
      <c r="B204" s="115"/>
      <c r="L204" s="115"/>
      <c r="V204" s="115"/>
      <c r="AF204" s="115"/>
      <c r="AP204" s="115"/>
      <c r="AZ204" s="115"/>
      <c r="BA204" s="115"/>
      <c r="BJ204" s="115"/>
      <c r="BT204" s="115"/>
      <c r="CD204" s="115"/>
      <c r="CN204" s="115"/>
      <c r="CX204" s="115"/>
      <c r="DH204" s="115"/>
      <c r="DR204" s="115"/>
      <c r="EB204" s="115"/>
      <c r="EL204" s="115"/>
      <c r="EV204" s="115"/>
      <c r="FF204" s="115"/>
      <c r="FP204" s="115"/>
      <c r="FZ204" s="115"/>
      <c r="GJ204" s="115"/>
      <c r="GT204" s="115"/>
      <c r="HD204" s="115"/>
      <c r="HN204" s="115"/>
      <c r="HX204" s="115"/>
    </row>
    <row xmlns:x14ac="http://schemas.microsoft.com/office/spreadsheetml/2009/9/ac" r="205" s="3" customFormat="true" x14ac:dyDescent="0.25">
      <c r="A205" s="372"/>
      <c r="B205" s="115"/>
      <c r="L205" s="115"/>
      <c r="V205" s="115"/>
      <c r="AF205" s="115"/>
      <c r="AP205" s="115"/>
      <c r="AZ205" s="115"/>
      <c r="BA205" s="115"/>
      <c r="BJ205" s="115"/>
      <c r="BT205" s="115"/>
      <c r="CD205" s="115"/>
      <c r="CN205" s="115"/>
      <c r="CX205" s="115"/>
      <c r="DH205" s="115"/>
      <c r="DR205" s="115"/>
      <c r="EB205" s="115"/>
      <c r="EL205" s="115"/>
      <c r="EV205" s="115"/>
      <c r="FF205" s="115"/>
      <c r="FP205" s="115"/>
      <c r="FZ205" s="115"/>
      <c r="GJ205" s="115"/>
      <c r="GT205" s="115"/>
      <c r="HD205" s="115"/>
      <c r="HN205" s="115"/>
      <c r="HX205" s="115"/>
    </row>
    <row xmlns:x14ac="http://schemas.microsoft.com/office/spreadsheetml/2009/9/ac" r="206" s="3" customFormat="true" x14ac:dyDescent="0.25">
      <c r="A206" s="372"/>
      <c r="B206" s="115"/>
      <c r="L206" s="115"/>
      <c r="V206" s="115"/>
      <c r="AF206" s="115"/>
      <c r="AP206" s="115"/>
      <c r="AZ206" s="115"/>
      <c r="BA206" s="115"/>
      <c r="BJ206" s="115"/>
      <c r="BT206" s="115"/>
      <c r="CD206" s="115"/>
      <c r="CN206" s="115"/>
      <c r="CX206" s="115"/>
      <c r="DH206" s="115"/>
      <c r="DR206" s="115"/>
      <c r="EB206" s="115"/>
      <c r="EL206" s="115"/>
      <c r="EV206" s="115"/>
      <c r="FF206" s="115"/>
      <c r="FP206" s="115"/>
      <c r="FZ206" s="115"/>
      <c r="GJ206" s="115"/>
      <c r="GT206" s="115"/>
      <c r="HD206" s="115"/>
      <c r="HN206" s="115"/>
      <c r="HX206" s="115"/>
    </row>
    <row xmlns:x14ac="http://schemas.microsoft.com/office/spreadsheetml/2009/9/ac" r="207" s="3" customFormat="true" x14ac:dyDescent="0.25">
      <c r="A207" s="372"/>
      <c r="B207" s="115"/>
      <c r="L207" s="115"/>
      <c r="V207" s="115"/>
      <c r="AF207" s="115"/>
      <c r="AP207" s="115"/>
      <c r="AZ207" s="115"/>
      <c r="BA207" s="115"/>
      <c r="BJ207" s="115"/>
      <c r="BT207" s="115"/>
      <c r="CD207" s="115"/>
      <c r="CN207" s="115"/>
      <c r="CX207" s="115"/>
      <c r="DH207" s="115"/>
      <c r="DR207" s="115"/>
      <c r="EB207" s="115"/>
      <c r="EL207" s="115"/>
      <c r="EV207" s="115"/>
      <c r="FF207" s="115"/>
      <c r="FP207" s="115"/>
      <c r="FZ207" s="115"/>
      <c r="GJ207" s="115"/>
      <c r="GT207" s="115"/>
      <c r="HD207" s="115"/>
      <c r="HN207" s="115"/>
      <c r="HX207" s="115"/>
    </row>
    <row xmlns:x14ac="http://schemas.microsoft.com/office/spreadsheetml/2009/9/ac" r="208" s="3" customFormat="true" x14ac:dyDescent="0.25">
      <c r="A208" s="372"/>
      <c r="B208" s="115"/>
      <c r="L208" s="115"/>
      <c r="V208" s="115"/>
      <c r="AF208" s="115"/>
      <c r="AP208" s="115"/>
      <c r="AZ208" s="115"/>
      <c r="BA208" s="115"/>
      <c r="BJ208" s="115"/>
      <c r="BT208" s="115"/>
      <c r="CD208" s="115"/>
      <c r="CN208" s="115"/>
      <c r="CX208" s="115"/>
      <c r="DH208" s="115"/>
      <c r="DR208" s="115"/>
      <c r="EB208" s="115"/>
      <c r="EL208" s="115"/>
      <c r="EV208" s="115"/>
      <c r="FF208" s="115"/>
      <c r="FP208" s="115"/>
      <c r="FZ208" s="115"/>
      <c r="GJ208" s="115"/>
      <c r="GT208" s="115"/>
      <c r="HD208" s="115"/>
      <c r="HN208" s="115"/>
      <c r="HX208" s="115"/>
    </row>
    <row xmlns:x14ac="http://schemas.microsoft.com/office/spreadsheetml/2009/9/ac" r="209" s="3" customFormat="true" x14ac:dyDescent="0.25">
      <c r="A209" s="372"/>
      <c r="B209" s="115"/>
      <c r="L209" s="115"/>
      <c r="V209" s="115"/>
      <c r="AF209" s="115"/>
      <c r="AP209" s="115"/>
      <c r="AZ209" s="115"/>
      <c r="BA209" s="115"/>
      <c r="BJ209" s="115"/>
      <c r="BT209" s="115"/>
      <c r="CD209" s="115"/>
      <c r="CN209" s="115"/>
      <c r="CX209" s="115"/>
      <c r="DH209" s="115"/>
      <c r="DR209" s="115"/>
      <c r="EB209" s="115"/>
      <c r="EL209" s="115"/>
      <c r="EV209" s="115"/>
      <c r="FF209" s="115"/>
      <c r="FP209" s="115"/>
      <c r="FZ209" s="115"/>
      <c r="GJ209" s="115"/>
      <c r="GT209" s="115"/>
      <c r="HD209" s="115"/>
      <c r="HN209" s="115"/>
      <c r="HX209" s="115"/>
    </row>
    <row xmlns:x14ac="http://schemas.microsoft.com/office/spreadsheetml/2009/9/ac" r="210" s="3" customFormat="true" x14ac:dyDescent="0.25">
      <c r="A210" s="372"/>
      <c r="B210" s="115"/>
      <c r="L210" s="115"/>
      <c r="V210" s="115"/>
      <c r="AF210" s="115"/>
      <c r="AP210" s="115"/>
      <c r="AZ210" s="115"/>
      <c r="BA210" s="115"/>
      <c r="BJ210" s="115"/>
      <c r="BT210" s="115"/>
      <c r="CD210" s="115"/>
      <c r="CN210" s="115"/>
      <c r="CX210" s="115"/>
      <c r="DH210" s="115"/>
      <c r="DR210" s="115"/>
      <c r="EB210" s="115"/>
      <c r="EL210" s="115"/>
      <c r="EV210" s="115"/>
      <c r="FF210" s="115"/>
      <c r="FP210" s="115"/>
      <c r="FZ210" s="115"/>
      <c r="GJ210" s="115"/>
      <c r="GT210" s="115"/>
      <c r="HD210" s="115"/>
      <c r="HN210" s="115"/>
      <c r="HX210" s="115"/>
    </row>
    <row xmlns:x14ac="http://schemas.microsoft.com/office/spreadsheetml/2009/9/ac" r="211" s="3" customFormat="true" x14ac:dyDescent="0.25">
      <c r="A211" s="372"/>
      <c r="B211" s="115"/>
      <c r="L211" s="115"/>
      <c r="V211" s="115"/>
      <c r="AF211" s="115"/>
      <c r="AP211" s="115"/>
      <c r="AZ211" s="115"/>
      <c r="BA211" s="115"/>
      <c r="BJ211" s="115"/>
      <c r="BT211" s="115"/>
      <c r="CD211" s="115"/>
      <c r="CN211" s="115"/>
      <c r="CX211" s="115"/>
      <c r="DH211" s="115"/>
      <c r="DR211" s="115"/>
      <c r="EB211" s="115"/>
      <c r="EL211" s="115"/>
      <c r="EV211" s="115"/>
      <c r="FF211" s="115"/>
      <c r="FP211" s="115"/>
      <c r="FZ211" s="115"/>
      <c r="GJ211" s="115"/>
      <c r="GT211" s="115"/>
      <c r="HD211" s="115"/>
      <c r="HN211" s="115"/>
      <c r="HX211" s="115"/>
    </row>
    <row xmlns:x14ac="http://schemas.microsoft.com/office/spreadsheetml/2009/9/ac" r="212" s="3" customFormat="true" x14ac:dyDescent="0.25">
      <c r="A212" s="372"/>
      <c r="B212" s="115"/>
      <c r="L212" s="115"/>
      <c r="V212" s="115"/>
      <c r="AF212" s="115"/>
      <c r="AP212" s="115"/>
      <c r="AZ212" s="115"/>
      <c r="BA212" s="115"/>
      <c r="BJ212" s="115"/>
      <c r="BT212" s="115"/>
      <c r="CD212" s="115"/>
      <c r="CN212" s="115"/>
      <c r="CX212" s="115"/>
      <c r="DH212" s="115"/>
      <c r="DR212" s="115"/>
      <c r="EB212" s="115"/>
      <c r="EL212" s="115"/>
      <c r="EV212" s="115"/>
      <c r="FF212" s="115"/>
      <c r="FP212" s="115"/>
      <c r="FZ212" s="115"/>
      <c r="GJ212" s="115"/>
      <c r="GT212" s="115"/>
      <c r="HD212" s="115"/>
      <c r="HN212" s="115"/>
      <c r="HX212" s="115"/>
    </row>
    <row xmlns:x14ac="http://schemas.microsoft.com/office/spreadsheetml/2009/9/ac" r="213" s="3" customFormat="true" x14ac:dyDescent="0.25">
      <c r="A213" s="372"/>
      <c r="B213" s="115"/>
      <c r="L213" s="115"/>
      <c r="V213" s="115"/>
      <c r="AF213" s="115"/>
      <c r="AP213" s="115"/>
      <c r="AZ213" s="115"/>
      <c r="BA213" s="115"/>
      <c r="BJ213" s="115"/>
      <c r="BT213" s="115"/>
      <c r="CD213" s="115"/>
      <c r="CN213" s="115"/>
      <c r="CX213" s="115"/>
      <c r="DH213" s="115"/>
      <c r="DR213" s="115"/>
      <c r="EB213" s="115"/>
      <c r="EL213" s="115"/>
      <c r="EV213" s="115"/>
      <c r="FF213" s="115"/>
      <c r="FP213" s="115"/>
      <c r="FZ213" s="115"/>
      <c r="GJ213" s="115"/>
      <c r="GT213" s="115"/>
      <c r="HD213" s="115"/>
      <c r="HN213" s="115"/>
      <c r="HX213" s="115"/>
    </row>
    <row xmlns:x14ac="http://schemas.microsoft.com/office/spreadsheetml/2009/9/ac" r="214" s="3" customFormat="true" x14ac:dyDescent="0.25">
      <c r="A214" s="372"/>
      <c r="B214" s="115"/>
      <c r="L214" s="115"/>
      <c r="V214" s="115"/>
      <c r="AF214" s="115"/>
      <c r="AP214" s="115"/>
      <c r="AZ214" s="115"/>
      <c r="BA214" s="115"/>
      <c r="BJ214" s="115"/>
      <c r="BT214" s="115"/>
      <c r="CD214" s="115"/>
      <c r="CN214" s="115"/>
      <c r="CX214" s="115"/>
      <c r="DH214" s="115"/>
      <c r="DR214" s="115"/>
      <c r="EB214" s="115"/>
      <c r="EL214" s="115"/>
      <c r="EV214" s="115"/>
      <c r="FF214" s="115"/>
      <c r="FP214" s="115"/>
      <c r="FZ214" s="115"/>
      <c r="GJ214" s="115"/>
      <c r="GT214" s="115"/>
      <c r="HD214" s="115"/>
      <c r="HN214" s="115"/>
      <c r="HX214" s="115"/>
    </row>
    <row xmlns:x14ac="http://schemas.microsoft.com/office/spreadsheetml/2009/9/ac" r="215" s="3" customFormat="true" x14ac:dyDescent="0.25">
      <c r="A215" s="372"/>
      <c r="B215" s="115"/>
      <c r="L215" s="115"/>
      <c r="V215" s="115"/>
      <c r="AF215" s="115"/>
      <c r="AP215" s="115"/>
      <c r="AZ215" s="115"/>
      <c r="BA215" s="115"/>
      <c r="BJ215" s="115"/>
      <c r="BT215" s="115"/>
      <c r="CD215" s="115"/>
      <c r="CN215" s="115"/>
      <c r="CX215" s="115"/>
      <c r="DH215" s="115"/>
      <c r="DR215" s="115"/>
      <c r="EB215" s="115"/>
      <c r="EL215" s="115"/>
      <c r="EV215" s="115"/>
      <c r="FF215" s="115"/>
      <c r="FP215" s="115"/>
      <c r="FZ215" s="115"/>
      <c r="GJ215" s="115"/>
      <c r="GT215" s="115"/>
      <c r="HD215" s="115"/>
      <c r="HN215" s="115"/>
      <c r="HX215" s="115"/>
    </row>
    <row xmlns:x14ac="http://schemas.microsoft.com/office/spreadsheetml/2009/9/ac" r="216" s="3" customFormat="true" x14ac:dyDescent="0.25">
      <c r="A216" s="372"/>
      <c r="B216" s="115"/>
      <c r="L216" s="115"/>
      <c r="V216" s="115"/>
      <c r="AF216" s="115"/>
      <c r="AP216" s="115"/>
      <c r="AZ216" s="115"/>
      <c r="BA216" s="115"/>
      <c r="BJ216" s="115"/>
      <c r="BT216" s="115"/>
      <c r="CD216" s="115"/>
      <c r="CN216" s="115"/>
      <c r="CX216" s="115"/>
      <c r="DH216" s="115"/>
      <c r="DR216" s="115"/>
      <c r="EB216" s="115"/>
      <c r="EL216" s="115"/>
      <c r="EV216" s="115"/>
      <c r="FF216" s="115"/>
      <c r="FP216" s="115"/>
      <c r="FZ216" s="115"/>
      <c r="GJ216" s="115"/>
      <c r="GT216" s="115"/>
      <c r="HD216" s="115"/>
      <c r="HN216" s="115"/>
      <c r="HX216" s="115"/>
    </row>
    <row xmlns:x14ac="http://schemas.microsoft.com/office/spreadsheetml/2009/9/ac" r="217" s="3" customFormat="true" x14ac:dyDescent="0.25">
      <c r="A217" s="372"/>
      <c r="B217" s="115"/>
      <c r="L217" s="115"/>
      <c r="V217" s="115"/>
      <c r="AF217" s="115"/>
      <c r="AP217" s="115"/>
      <c r="AZ217" s="115"/>
      <c r="BA217" s="115"/>
      <c r="BJ217" s="115"/>
      <c r="BT217" s="115"/>
      <c r="CD217" s="115"/>
      <c r="CN217" s="115"/>
      <c r="CX217" s="115"/>
      <c r="DH217" s="115"/>
      <c r="DR217" s="115"/>
      <c r="EB217" s="115"/>
      <c r="EL217" s="115"/>
      <c r="EV217" s="115"/>
      <c r="FF217" s="115"/>
      <c r="FP217" s="115"/>
      <c r="FZ217" s="115"/>
      <c r="GJ217" s="115"/>
      <c r="GT217" s="115"/>
      <c r="HD217" s="115"/>
      <c r="HN217" s="115"/>
      <c r="HX217" s="115"/>
    </row>
    <row xmlns:x14ac="http://schemas.microsoft.com/office/spreadsheetml/2009/9/ac" r="218" s="3" customFormat="true" x14ac:dyDescent="0.25">
      <c r="A218" s="372"/>
      <c r="B218" s="115"/>
      <c r="L218" s="115"/>
      <c r="V218" s="115"/>
      <c r="AF218" s="115"/>
      <c r="AP218" s="115"/>
      <c r="AZ218" s="115"/>
      <c r="BA218" s="115"/>
      <c r="BJ218" s="115"/>
      <c r="BT218" s="115"/>
      <c r="CD218" s="115"/>
      <c r="CN218" s="115"/>
      <c r="CX218" s="115"/>
      <c r="DH218" s="115"/>
      <c r="DR218" s="115"/>
      <c r="EB218" s="115"/>
      <c r="EL218" s="115"/>
      <c r="EV218" s="115"/>
      <c r="FF218" s="115"/>
      <c r="FP218" s="115"/>
      <c r="FZ218" s="115"/>
      <c r="GJ218" s="115"/>
      <c r="GT218" s="115"/>
      <c r="HD218" s="115"/>
      <c r="HN218" s="115"/>
      <c r="HX218" s="115"/>
    </row>
    <row xmlns:x14ac="http://schemas.microsoft.com/office/spreadsheetml/2009/9/ac" r="219" s="3" customFormat="true" x14ac:dyDescent="0.25">
      <c r="A219" s="372"/>
      <c r="B219" s="115"/>
      <c r="L219" s="115"/>
      <c r="V219" s="115"/>
      <c r="AF219" s="115"/>
      <c r="AP219" s="115"/>
      <c r="AZ219" s="115"/>
      <c r="BA219" s="115"/>
      <c r="BJ219" s="115"/>
      <c r="BT219" s="115"/>
      <c r="CD219" s="115"/>
      <c r="CN219" s="115"/>
      <c r="CX219" s="115"/>
      <c r="DH219" s="115"/>
      <c r="DR219" s="115"/>
      <c r="EB219" s="115"/>
      <c r="EL219" s="115"/>
      <c r="EV219" s="115"/>
      <c r="FF219" s="115"/>
      <c r="FP219" s="115"/>
      <c r="FZ219" s="115"/>
      <c r="GJ219" s="115"/>
      <c r="GT219" s="115"/>
      <c r="HD219" s="115"/>
      <c r="HN219" s="115"/>
      <c r="HX219" s="115"/>
    </row>
    <row xmlns:x14ac="http://schemas.microsoft.com/office/spreadsheetml/2009/9/ac" r="220" s="3" customFormat="true" x14ac:dyDescent="0.25">
      <c r="A220" s="372"/>
      <c r="B220" s="115"/>
      <c r="L220" s="115"/>
      <c r="V220" s="115"/>
      <c r="AF220" s="115"/>
      <c r="AP220" s="115"/>
      <c r="AZ220" s="115"/>
      <c r="BA220" s="115"/>
      <c r="BJ220" s="115"/>
      <c r="BT220" s="115"/>
      <c r="CD220" s="115"/>
      <c r="CN220" s="115"/>
      <c r="CX220" s="115"/>
      <c r="DH220" s="115"/>
      <c r="DR220" s="115"/>
      <c r="EB220" s="115"/>
      <c r="EL220" s="115"/>
      <c r="EV220" s="115"/>
      <c r="FF220" s="115"/>
      <c r="FP220" s="115"/>
      <c r="FZ220" s="115"/>
      <c r="GJ220" s="115"/>
      <c r="GT220" s="115"/>
      <c r="HD220" s="115"/>
      <c r="HN220" s="115"/>
      <c r="HX220" s="115"/>
    </row>
    <row xmlns:x14ac="http://schemas.microsoft.com/office/spreadsheetml/2009/9/ac" r="221" s="3" customFormat="true" x14ac:dyDescent="0.25">
      <c r="A221" s="372"/>
      <c r="B221" s="115"/>
      <c r="L221" s="115"/>
      <c r="V221" s="115"/>
      <c r="AF221" s="115"/>
      <c r="AP221" s="115"/>
      <c r="AZ221" s="115"/>
      <c r="BA221" s="115"/>
      <c r="BJ221" s="115"/>
      <c r="BT221" s="115"/>
      <c r="CD221" s="115"/>
      <c r="CN221" s="115"/>
      <c r="CX221" s="115"/>
      <c r="DH221" s="115"/>
      <c r="DR221" s="115"/>
      <c r="EB221" s="115"/>
      <c r="EL221" s="115"/>
      <c r="EV221" s="115"/>
      <c r="FF221" s="115"/>
      <c r="FP221" s="115"/>
      <c r="FZ221" s="115"/>
      <c r="GJ221" s="115"/>
      <c r="GT221" s="115"/>
      <c r="HD221" s="115"/>
      <c r="HN221" s="115"/>
      <c r="HX221" s="115"/>
    </row>
    <row xmlns:x14ac="http://schemas.microsoft.com/office/spreadsheetml/2009/9/ac" r="222" s="3" customFormat="true" x14ac:dyDescent="0.25">
      <c r="A222" s="372"/>
      <c r="B222" s="115"/>
      <c r="L222" s="115"/>
      <c r="V222" s="115"/>
      <c r="AF222" s="115"/>
      <c r="AP222" s="115"/>
      <c r="AZ222" s="115"/>
      <c r="BA222" s="115"/>
      <c r="BJ222" s="115"/>
      <c r="BT222" s="115"/>
      <c r="CD222" s="115"/>
      <c r="CN222" s="115"/>
      <c r="CX222" s="115"/>
      <c r="DH222" s="115"/>
      <c r="DR222" s="115"/>
      <c r="EB222" s="115"/>
      <c r="EL222" s="115"/>
      <c r="EV222" s="115"/>
      <c r="FF222" s="115"/>
      <c r="FP222" s="115"/>
      <c r="FZ222" s="115"/>
      <c r="GJ222" s="115"/>
      <c r="GT222" s="115"/>
      <c r="HD222" s="115"/>
      <c r="HN222" s="115"/>
      <c r="HX222" s="115"/>
    </row>
    <row xmlns:x14ac="http://schemas.microsoft.com/office/spreadsheetml/2009/9/ac" r="223" s="3" customFormat="true" x14ac:dyDescent="0.25">
      <c r="A223" s="372"/>
      <c r="B223" s="115"/>
      <c r="L223" s="115"/>
      <c r="V223" s="115"/>
      <c r="AF223" s="115"/>
      <c r="AP223" s="115"/>
      <c r="AZ223" s="115"/>
      <c r="BA223" s="115"/>
      <c r="BJ223" s="115"/>
      <c r="BT223" s="115"/>
      <c r="CD223" s="115"/>
      <c r="CN223" s="115"/>
      <c r="CX223" s="115"/>
      <c r="DH223" s="115"/>
      <c r="DR223" s="115"/>
      <c r="EB223" s="115"/>
      <c r="EL223" s="115"/>
      <c r="EV223" s="115"/>
      <c r="FF223" s="115"/>
      <c r="FP223" s="115"/>
      <c r="FZ223" s="115"/>
      <c r="GJ223" s="115"/>
      <c r="GT223" s="115"/>
      <c r="HD223" s="115"/>
      <c r="HN223" s="115"/>
      <c r="HX223" s="115"/>
    </row>
    <row xmlns:x14ac="http://schemas.microsoft.com/office/spreadsheetml/2009/9/ac" r="224" s="3" customFormat="true" x14ac:dyDescent="0.25">
      <c r="A224" s="372"/>
      <c r="B224" s="115"/>
      <c r="L224" s="115"/>
      <c r="V224" s="115"/>
      <c r="AF224" s="115"/>
      <c r="AP224" s="115"/>
      <c r="AZ224" s="115"/>
      <c r="BA224" s="115"/>
      <c r="BJ224" s="115"/>
      <c r="BT224" s="115"/>
      <c r="CD224" s="115"/>
      <c r="CN224" s="115"/>
      <c r="CX224" s="115"/>
      <c r="DH224" s="115"/>
      <c r="DR224" s="115"/>
      <c r="EB224" s="115"/>
      <c r="EL224" s="115"/>
      <c r="EV224" s="115"/>
      <c r="FF224" s="115"/>
      <c r="FP224" s="115"/>
      <c r="FZ224" s="115"/>
      <c r="GJ224" s="115"/>
      <c r="GT224" s="115"/>
      <c r="HD224" s="115"/>
      <c r="HN224" s="115"/>
      <c r="HX224" s="115"/>
    </row>
    <row xmlns:x14ac="http://schemas.microsoft.com/office/spreadsheetml/2009/9/ac" r="225" s="3" customFormat="true" x14ac:dyDescent="0.25">
      <c r="A225" s="372"/>
      <c r="B225" s="115"/>
      <c r="L225" s="115"/>
      <c r="V225" s="115"/>
      <c r="AF225" s="115"/>
      <c r="AP225" s="115"/>
      <c r="AZ225" s="115"/>
      <c r="BA225" s="115"/>
      <c r="BJ225" s="115"/>
      <c r="BT225" s="115"/>
      <c r="CD225" s="115"/>
      <c r="CN225" s="115"/>
      <c r="CX225" s="115"/>
      <c r="DH225" s="115"/>
      <c r="DR225" s="115"/>
      <c r="EB225" s="115"/>
      <c r="EL225" s="115"/>
      <c r="EV225" s="115"/>
      <c r="FF225" s="115"/>
      <c r="FP225" s="115"/>
      <c r="FZ225" s="115"/>
      <c r="GJ225" s="115"/>
      <c r="GT225" s="115"/>
      <c r="HD225" s="115"/>
      <c r="HN225" s="115"/>
      <c r="HX225" s="115"/>
    </row>
    <row xmlns:x14ac="http://schemas.microsoft.com/office/spreadsheetml/2009/9/ac" r="226" s="3" customFormat="true" x14ac:dyDescent="0.25">
      <c r="A226" s="372"/>
      <c r="B226" s="115"/>
      <c r="L226" s="115"/>
      <c r="V226" s="115"/>
      <c r="AF226" s="115"/>
      <c r="AP226" s="115"/>
      <c r="AZ226" s="115"/>
      <c r="BA226" s="115"/>
      <c r="BJ226" s="115"/>
      <c r="BT226" s="115"/>
      <c r="CD226" s="115"/>
      <c r="CN226" s="115"/>
      <c r="CX226" s="115"/>
      <c r="DH226" s="115"/>
      <c r="DR226" s="115"/>
      <c r="EB226" s="115"/>
      <c r="EL226" s="115"/>
      <c r="EV226" s="115"/>
      <c r="FF226" s="115"/>
      <c r="FP226" s="115"/>
      <c r="FZ226" s="115"/>
      <c r="GJ226" s="115"/>
      <c r="GT226" s="115"/>
      <c r="HD226" s="115"/>
      <c r="HN226" s="115"/>
      <c r="HX226" s="115"/>
    </row>
    <row xmlns:x14ac="http://schemas.microsoft.com/office/spreadsheetml/2009/9/ac" r="227" s="3" customFormat="true" x14ac:dyDescent="0.25">
      <c r="A227" s="372"/>
      <c r="B227" s="115"/>
      <c r="L227" s="115"/>
      <c r="V227" s="115"/>
      <c r="AF227" s="115"/>
      <c r="AP227" s="115"/>
      <c r="AZ227" s="115"/>
      <c r="BA227" s="115"/>
      <c r="BJ227" s="115"/>
      <c r="BT227" s="115"/>
      <c r="CD227" s="115"/>
      <c r="CN227" s="115"/>
      <c r="CX227" s="115"/>
      <c r="DH227" s="115"/>
      <c r="DR227" s="115"/>
      <c r="EB227" s="115"/>
      <c r="EL227" s="115"/>
      <c r="EV227" s="115"/>
      <c r="FF227" s="115"/>
      <c r="FP227" s="115"/>
      <c r="FZ227" s="115"/>
      <c r="GJ227" s="115"/>
      <c r="GT227" s="115"/>
      <c r="HD227" s="115"/>
      <c r="HN227" s="115"/>
      <c r="HX227" s="115"/>
    </row>
    <row xmlns:x14ac="http://schemas.microsoft.com/office/spreadsheetml/2009/9/ac" r="228" s="3" customFormat="true" x14ac:dyDescent="0.25">
      <c r="A228" s="372"/>
      <c r="B228" s="115"/>
      <c r="L228" s="115"/>
      <c r="V228" s="115"/>
      <c r="AF228" s="115"/>
      <c r="AP228" s="115"/>
      <c r="AZ228" s="115"/>
      <c r="BA228" s="115"/>
      <c r="BJ228" s="115"/>
      <c r="BT228" s="115"/>
      <c r="CD228" s="115"/>
      <c r="CN228" s="115"/>
      <c r="CX228" s="115"/>
      <c r="DH228" s="115"/>
      <c r="DR228" s="115"/>
      <c r="EB228" s="115"/>
      <c r="EL228" s="115"/>
      <c r="EV228" s="115"/>
      <c r="FF228" s="115"/>
      <c r="FP228" s="115"/>
      <c r="FZ228" s="115"/>
      <c r="GJ228" s="115"/>
      <c r="GT228" s="115"/>
      <c r="HD228" s="115"/>
      <c r="HN228" s="115"/>
      <c r="HX228" s="115"/>
    </row>
    <row xmlns:x14ac="http://schemas.microsoft.com/office/spreadsheetml/2009/9/ac" r="229" s="3" customFormat="true" x14ac:dyDescent="0.25">
      <c r="A229" s="372"/>
      <c r="B229" s="115"/>
      <c r="L229" s="115"/>
      <c r="V229" s="115"/>
      <c r="AF229" s="115"/>
      <c r="AP229" s="115"/>
      <c r="AZ229" s="115"/>
      <c r="BA229" s="115"/>
      <c r="BJ229" s="115"/>
      <c r="BT229" s="115"/>
      <c r="CD229" s="115"/>
      <c r="CN229" s="115"/>
      <c r="CX229" s="115"/>
      <c r="DH229" s="115"/>
      <c r="DR229" s="115"/>
      <c r="EB229" s="115"/>
      <c r="EL229" s="115"/>
      <c r="EV229" s="115"/>
      <c r="FF229" s="115"/>
      <c r="FP229" s="115"/>
      <c r="FZ229" s="115"/>
      <c r="GJ229" s="115"/>
      <c r="GT229" s="115"/>
      <c r="HD229" s="115"/>
      <c r="HN229" s="115"/>
      <c r="HX229" s="115"/>
    </row>
    <row xmlns:x14ac="http://schemas.microsoft.com/office/spreadsheetml/2009/9/ac" r="230" s="3" customFormat="true" x14ac:dyDescent="0.25">
      <c r="A230" s="372"/>
      <c r="B230" s="115"/>
      <c r="L230" s="115"/>
      <c r="V230" s="115"/>
      <c r="AF230" s="115"/>
      <c r="AP230" s="115"/>
      <c r="AZ230" s="115"/>
      <c r="BA230" s="115"/>
      <c r="BJ230" s="115"/>
      <c r="BT230" s="115"/>
      <c r="CD230" s="115"/>
      <c r="CN230" s="115"/>
      <c r="CX230" s="115"/>
      <c r="DH230" s="115"/>
      <c r="DR230" s="115"/>
      <c r="EB230" s="115"/>
      <c r="EL230" s="115"/>
      <c r="EV230" s="115"/>
      <c r="FF230" s="115"/>
      <c r="FP230" s="115"/>
      <c r="FZ230" s="115"/>
      <c r="GJ230" s="115"/>
      <c r="GT230" s="115"/>
      <c r="HD230" s="115"/>
      <c r="HN230" s="115"/>
      <c r="HX230" s="115"/>
    </row>
    <row xmlns:x14ac="http://schemas.microsoft.com/office/spreadsheetml/2009/9/ac" r="231" s="3" customFormat="true" x14ac:dyDescent="0.25">
      <c r="A231" s="372"/>
      <c r="B231" s="115"/>
      <c r="L231" s="115"/>
      <c r="V231" s="115"/>
      <c r="AF231" s="115"/>
      <c r="AP231" s="115"/>
      <c r="AZ231" s="115"/>
      <c r="BA231" s="115"/>
      <c r="BJ231" s="115"/>
      <c r="BT231" s="115"/>
      <c r="CD231" s="115"/>
      <c r="CN231" s="115"/>
      <c r="CX231" s="115"/>
      <c r="DH231" s="115"/>
      <c r="DR231" s="115"/>
      <c r="EB231" s="115"/>
      <c r="EL231" s="115"/>
      <c r="EV231" s="115"/>
      <c r="FF231" s="115"/>
      <c r="FP231" s="115"/>
      <c r="FZ231" s="115"/>
      <c r="GJ231" s="115"/>
      <c r="GT231" s="115"/>
      <c r="HD231" s="115"/>
      <c r="HN231" s="115"/>
      <c r="HX231" s="115"/>
    </row>
    <row xmlns:x14ac="http://schemas.microsoft.com/office/spreadsheetml/2009/9/ac" r="232" s="3" customFormat="true" x14ac:dyDescent="0.25">
      <c r="A232" s="372"/>
      <c r="B232" s="115"/>
      <c r="L232" s="115"/>
      <c r="V232" s="115"/>
      <c r="AF232" s="115"/>
      <c r="AP232" s="115"/>
      <c r="AZ232" s="115"/>
      <c r="BA232" s="115"/>
      <c r="BJ232" s="115"/>
      <c r="BT232" s="115"/>
      <c r="CD232" s="115"/>
      <c r="CN232" s="115"/>
      <c r="CX232" s="115"/>
      <c r="DH232" s="115"/>
      <c r="DR232" s="115"/>
      <c r="EB232" s="115"/>
      <c r="EL232" s="115"/>
      <c r="EV232" s="115"/>
      <c r="FF232" s="115"/>
      <c r="FP232" s="115"/>
      <c r="FZ232" s="115"/>
      <c r="GJ232" s="115"/>
      <c r="GT232" s="115"/>
      <c r="HD232" s="115"/>
      <c r="HN232" s="115"/>
      <c r="HX232" s="115"/>
    </row>
    <row xmlns:x14ac="http://schemas.microsoft.com/office/spreadsheetml/2009/9/ac" r="233" s="3" customFormat="true" x14ac:dyDescent="0.25">
      <c r="A233" s="372"/>
      <c r="B233" s="115"/>
      <c r="L233" s="115"/>
      <c r="V233" s="115"/>
      <c r="AF233" s="115"/>
      <c r="AP233" s="115"/>
      <c r="AZ233" s="115"/>
      <c r="BA233" s="115"/>
      <c r="BJ233" s="115"/>
      <c r="BT233" s="115"/>
      <c r="CD233" s="115"/>
      <c r="CN233" s="115"/>
      <c r="CX233" s="115"/>
      <c r="DH233" s="115"/>
      <c r="DR233" s="115"/>
      <c r="EB233" s="115"/>
      <c r="EL233" s="115"/>
      <c r="EV233" s="115"/>
      <c r="FF233" s="115"/>
      <c r="FP233" s="115"/>
      <c r="FZ233" s="115"/>
      <c r="GJ233" s="115"/>
      <c r="GT233" s="115"/>
      <c r="HD233" s="115"/>
      <c r="HN233" s="115"/>
      <c r="HX233" s="115"/>
    </row>
    <row xmlns:x14ac="http://schemas.microsoft.com/office/spreadsheetml/2009/9/ac" r="234" s="3" customFormat="true" x14ac:dyDescent="0.25">
      <c r="A234" s="372"/>
      <c r="B234" s="115"/>
      <c r="L234" s="115"/>
      <c r="V234" s="115"/>
      <c r="AF234" s="115"/>
      <c r="AP234" s="115"/>
      <c r="AZ234" s="115"/>
      <c r="BA234" s="115"/>
      <c r="BJ234" s="115"/>
      <c r="BT234" s="115"/>
      <c r="CD234" s="115"/>
      <c r="CN234" s="115"/>
      <c r="CX234" s="115"/>
      <c r="DH234" s="115"/>
      <c r="DR234" s="115"/>
      <c r="EB234" s="115"/>
      <c r="EL234" s="115"/>
      <c r="EV234" s="115"/>
      <c r="FF234" s="115"/>
      <c r="FP234" s="115"/>
      <c r="FZ234" s="115"/>
      <c r="GJ234" s="115"/>
      <c r="GT234" s="115"/>
      <c r="HD234" s="115"/>
      <c r="HN234" s="115"/>
      <c r="HX234" s="115"/>
    </row>
    <row xmlns:x14ac="http://schemas.microsoft.com/office/spreadsheetml/2009/9/ac" r="235" s="3" customFormat="true" x14ac:dyDescent="0.25">
      <c r="A235" s="372"/>
      <c r="B235" s="115"/>
      <c r="L235" s="115"/>
      <c r="V235" s="115"/>
      <c r="AF235" s="115"/>
      <c r="AP235" s="115"/>
      <c r="AZ235" s="115"/>
      <c r="BA235" s="115"/>
      <c r="BJ235" s="115"/>
      <c r="BT235" s="115"/>
      <c r="CD235" s="115"/>
      <c r="CN235" s="115"/>
      <c r="CX235" s="115"/>
      <c r="DH235" s="115"/>
      <c r="DR235" s="115"/>
      <c r="EB235" s="115"/>
      <c r="EL235" s="115"/>
      <c r="EV235" s="115"/>
      <c r="FF235" s="115"/>
      <c r="FP235" s="115"/>
      <c r="FZ235" s="115"/>
      <c r="GJ235" s="115"/>
      <c r="GT235" s="115"/>
      <c r="HD235" s="115"/>
      <c r="HN235" s="115"/>
      <c r="HX235" s="115"/>
    </row>
    <row xmlns:x14ac="http://schemas.microsoft.com/office/spreadsheetml/2009/9/ac" r="236" s="3" customFormat="true" x14ac:dyDescent="0.25">
      <c r="A236" s="372"/>
      <c r="B236" s="115"/>
      <c r="L236" s="115"/>
      <c r="V236" s="115"/>
      <c r="AF236" s="115"/>
      <c r="AP236" s="115"/>
      <c r="AZ236" s="115"/>
      <c r="BA236" s="115"/>
      <c r="BJ236" s="115"/>
      <c r="BT236" s="115"/>
      <c r="CD236" s="115"/>
      <c r="CN236" s="115"/>
      <c r="CX236" s="115"/>
      <c r="DH236" s="115"/>
      <c r="DR236" s="115"/>
      <c r="EB236" s="115"/>
      <c r="EL236" s="115"/>
      <c r="EV236" s="115"/>
      <c r="FF236" s="115"/>
      <c r="FP236" s="115"/>
      <c r="FZ236" s="115"/>
      <c r="GJ236" s="115"/>
      <c r="GT236" s="115"/>
      <c r="HD236" s="115"/>
      <c r="HN236" s="115"/>
      <c r="HX236" s="115"/>
    </row>
    <row xmlns:x14ac="http://schemas.microsoft.com/office/spreadsheetml/2009/9/ac" r="237" s="3" customFormat="true" x14ac:dyDescent="0.25">
      <c r="A237" s="372"/>
      <c r="B237" s="115"/>
      <c r="L237" s="115"/>
      <c r="V237" s="115"/>
      <c r="AF237" s="115"/>
      <c r="AP237" s="115"/>
      <c r="AZ237" s="115"/>
      <c r="BA237" s="115"/>
      <c r="BJ237" s="115"/>
      <c r="BT237" s="115"/>
      <c r="CD237" s="115"/>
      <c r="CN237" s="115"/>
      <c r="CX237" s="115"/>
      <c r="DH237" s="115"/>
      <c r="DR237" s="115"/>
      <c r="EB237" s="115"/>
      <c r="EL237" s="115"/>
      <c r="EV237" s="115"/>
      <c r="FF237" s="115"/>
      <c r="FP237" s="115"/>
      <c r="FZ237" s="115"/>
      <c r="GJ237" s="115"/>
      <c r="GT237" s="115"/>
      <c r="HD237" s="115"/>
      <c r="HN237" s="115"/>
      <c r="HX237" s="115"/>
    </row>
    <row xmlns:x14ac="http://schemas.microsoft.com/office/spreadsheetml/2009/9/ac" r="238" s="3" customFormat="true" x14ac:dyDescent="0.25">
      <c r="A238" s="372"/>
      <c r="B238" s="115"/>
      <c r="L238" s="115"/>
      <c r="V238" s="115"/>
      <c r="AF238" s="115"/>
      <c r="AP238" s="115"/>
      <c r="AZ238" s="115"/>
      <c r="BA238" s="115"/>
      <c r="BJ238" s="115"/>
      <c r="BT238" s="115"/>
      <c r="CD238" s="115"/>
      <c r="CN238" s="115"/>
      <c r="CX238" s="115"/>
      <c r="DH238" s="115"/>
      <c r="DR238" s="115"/>
      <c r="EB238" s="115"/>
      <c r="EL238" s="115"/>
      <c r="EV238" s="115"/>
      <c r="FF238" s="115"/>
      <c r="FP238" s="115"/>
      <c r="FZ238" s="115"/>
      <c r="GJ238" s="115"/>
      <c r="GT238" s="115"/>
      <c r="HD238" s="115"/>
      <c r="HN238" s="115"/>
      <c r="HX238" s="115"/>
    </row>
    <row xmlns:x14ac="http://schemas.microsoft.com/office/spreadsheetml/2009/9/ac" r="239" s="3" customFormat="true" x14ac:dyDescent="0.25">
      <c r="A239" s="372"/>
      <c r="B239" s="115"/>
      <c r="L239" s="115"/>
      <c r="V239" s="115"/>
      <c r="AF239" s="115"/>
      <c r="AP239" s="115"/>
      <c r="AZ239" s="115"/>
      <c r="BA239" s="115"/>
      <c r="BJ239" s="115"/>
      <c r="BT239" s="115"/>
      <c r="CD239" s="115"/>
      <c r="CN239" s="115"/>
      <c r="CX239" s="115"/>
      <c r="DH239" s="115"/>
      <c r="DR239" s="115"/>
      <c r="EB239" s="115"/>
      <c r="EL239" s="115"/>
      <c r="EV239" s="115"/>
      <c r="FF239" s="115"/>
      <c r="FP239" s="115"/>
      <c r="FZ239" s="115"/>
      <c r="GJ239" s="115"/>
      <c r="GT239" s="115"/>
      <c r="HD239" s="115"/>
      <c r="HN239" s="115"/>
      <c r="HX239" s="115"/>
    </row>
    <row xmlns:x14ac="http://schemas.microsoft.com/office/spreadsheetml/2009/9/ac" r="240" s="3" customFormat="true" x14ac:dyDescent="0.25">
      <c r="A240" s="372"/>
      <c r="B240" s="115"/>
      <c r="L240" s="115"/>
      <c r="V240" s="115"/>
      <c r="AF240" s="115"/>
      <c r="AP240" s="115"/>
      <c r="AZ240" s="115"/>
      <c r="BA240" s="115"/>
      <c r="BJ240" s="115"/>
      <c r="BT240" s="115"/>
      <c r="CD240" s="115"/>
      <c r="CN240" s="115"/>
      <c r="CX240" s="115"/>
      <c r="DH240" s="115"/>
      <c r="DR240" s="115"/>
      <c r="EB240" s="115"/>
      <c r="EL240" s="115"/>
      <c r="EV240" s="115"/>
      <c r="FF240" s="115"/>
      <c r="FP240" s="115"/>
      <c r="FZ240" s="115"/>
      <c r="GJ240" s="115"/>
      <c r="GT240" s="115"/>
      <c r="HD240" s="115"/>
      <c r="HN240" s="115"/>
      <c r="HX240" s="115"/>
    </row>
    <row xmlns:x14ac="http://schemas.microsoft.com/office/spreadsheetml/2009/9/ac" r="241" s="3" customFormat="true" x14ac:dyDescent="0.25">
      <c r="A241" s="372"/>
      <c r="B241" s="115"/>
      <c r="L241" s="115"/>
      <c r="V241" s="115"/>
      <c r="AF241" s="115"/>
      <c r="AP241" s="115"/>
      <c r="AZ241" s="115"/>
      <c r="BA241" s="115"/>
      <c r="BJ241" s="115"/>
      <c r="BT241" s="115"/>
      <c r="CD241" s="115"/>
      <c r="CN241" s="115"/>
      <c r="CX241" s="115"/>
      <c r="DH241" s="115"/>
      <c r="DR241" s="115"/>
      <c r="EB241" s="115"/>
      <c r="EL241" s="115"/>
      <c r="EV241" s="115"/>
      <c r="FF241" s="115"/>
      <c r="FP241" s="115"/>
      <c r="FZ241" s="115"/>
      <c r="GJ241" s="115"/>
      <c r="GT241" s="115"/>
      <c r="HD241" s="115"/>
      <c r="HN241" s="115"/>
      <c r="HX241" s="115"/>
    </row>
    <row xmlns:x14ac="http://schemas.microsoft.com/office/spreadsheetml/2009/9/ac" r="242" s="3" customFormat="true" x14ac:dyDescent="0.25">
      <c r="A242" s="372"/>
      <c r="B242" s="115"/>
      <c r="L242" s="115"/>
      <c r="V242" s="115"/>
      <c r="AF242" s="115"/>
      <c r="AP242" s="115"/>
      <c r="AZ242" s="115"/>
      <c r="BA242" s="115"/>
      <c r="BJ242" s="115"/>
      <c r="BT242" s="115"/>
      <c r="CD242" s="115"/>
      <c r="CN242" s="115"/>
      <c r="CX242" s="115"/>
      <c r="DH242" s="115"/>
      <c r="DR242" s="115"/>
      <c r="EB242" s="115"/>
      <c r="EL242" s="115"/>
      <c r="EV242" s="115"/>
      <c r="FF242" s="115"/>
      <c r="FP242" s="115"/>
      <c r="FZ242" s="115"/>
      <c r="GJ242" s="115"/>
      <c r="GT242" s="115"/>
      <c r="HD242" s="115"/>
      <c r="HN242" s="115"/>
      <c r="HX242" s="115"/>
    </row>
    <row xmlns:x14ac="http://schemas.microsoft.com/office/spreadsheetml/2009/9/ac" r="243" s="3" customFormat="true" x14ac:dyDescent="0.25">
      <c r="A243" s="372"/>
      <c r="B243" s="115"/>
      <c r="L243" s="115"/>
      <c r="V243" s="115"/>
      <c r="AF243" s="115"/>
      <c r="AP243" s="115"/>
      <c r="AZ243" s="115"/>
      <c r="BA243" s="115"/>
      <c r="BJ243" s="115"/>
      <c r="BT243" s="115"/>
      <c r="CD243" s="115"/>
      <c r="CN243" s="115"/>
      <c r="CX243" s="115"/>
      <c r="DH243" s="115"/>
      <c r="DR243" s="115"/>
      <c r="EB243" s="115"/>
      <c r="EL243" s="115"/>
      <c r="EV243" s="115"/>
      <c r="FF243" s="115"/>
      <c r="FP243" s="115"/>
      <c r="FZ243" s="115"/>
      <c r="GJ243" s="115"/>
      <c r="GT243" s="115"/>
      <c r="HD243" s="115"/>
      <c r="HN243" s="115"/>
      <c r="HX243" s="115"/>
    </row>
    <row xmlns:x14ac="http://schemas.microsoft.com/office/spreadsheetml/2009/9/ac" r="244" s="3" customFormat="true" x14ac:dyDescent="0.25">
      <c r="A244" s="372"/>
      <c r="B244" s="115"/>
      <c r="L244" s="115"/>
      <c r="V244" s="115"/>
      <c r="AF244" s="115"/>
      <c r="AP244" s="115"/>
      <c r="AZ244" s="115"/>
      <c r="BA244" s="115"/>
      <c r="BJ244" s="115"/>
      <c r="BT244" s="115"/>
      <c r="CD244" s="115"/>
      <c r="CN244" s="115"/>
      <c r="CX244" s="115"/>
      <c r="DH244" s="115"/>
      <c r="DR244" s="115"/>
      <c r="EB244" s="115"/>
      <c r="EL244" s="115"/>
      <c r="EV244" s="115"/>
      <c r="FF244" s="115"/>
      <c r="FP244" s="115"/>
      <c r="FZ244" s="115"/>
      <c r="GJ244" s="115"/>
      <c r="GT244" s="115"/>
      <c r="HD244" s="115"/>
      <c r="HN244" s="115"/>
      <c r="HX244" s="115"/>
    </row>
    <row xmlns:x14ac="http://schemas.microsoft.com/office/spreadsheetml/2009/9/ac" r="245" s="3" customFormat="true" x14ac:dyDescent="0.25">
      <c r="A245" s="372"/>
      <c r="B245" s="115"/>
      <c r="L245" s="115"/>
      <c r="V245" s="115"/>
      <c r="AF245" s="115"/>
      <c r="AP245" s="115"/>
      <c r="AZ245" s="115"/>
      <c r="BA245" s="115"/>
      <c r="BJ245" s="115"/>
      <c r="BT245" s="115"/>
      <c r="CD245" s="115"/>
      <c r="CN245" s="115"/>
      <c r="CX245" s="115"/>
      <c r="DH245" s="115"/>
      <c r="DR245" s="115"/>
      <c r="EB245" s="115"/>
      <c r="EL245" s="115"/>
      <c r="EV245" s="115"/>
      <c r="FF245" s="115"/>
      <c r="FP245" s="115"/>
      <c r="FZ245" s="115"/>
      <c r="GJ245" s="115"/>
      <c r="GT245" s="115"/>
      <c r="HD245" s="115"/>
      <c r="HN245" s="115"/>
      <c r="HX245" s="115"/>
    </row>
    <row xmlns:x14ac="http://schemas.microsoft.com/office/spreadsheetml/2009/9/ac" r="246" s="3" customFormat="true" x14ac:dyDescent="0.25">
      <c r="A246" s="372"/>
      <c r="B246" s="115"/>
      <c r="L246" s="115"/>
      <c r="V246" s="115"/>
      <c r="AF246" s="115"/>
      <c r="AP246" s="115"/>
      <c r="AZ246" s="115"/>
      <c r="BA246" s="115"/>
      <c r="BJ246" s="115"/>
      <c r="BT246" s="115"/>
      <c r="CD246" s="115"/>
      <c r="CN246" s="115"/>
      <c r="CX246" s="115"/>
      <c r="DH246" s="115"/>
      <c r="DR246" s="115"/>
      <c r="EB246" s="115"/>
      <c r="EL246" s="115"/>
      <c r="EV246" s="115"/>
      <c r="FF246" s="115"/>
      <c r="FP246" s="115"/>
      <c r="FZ246" s="115"/>
      <c r="GJ246" s="115"/>
      <c r="GT246" s="115"/>
      <c r="HD246" s="115"/>
      <c r="HN246" s="115"/>
      <c r="HX246" s="115"/>
    </row>
    <row xmlns:x14ac="http://schemas.microsoft.com/office/spreadsheetml/2009/9/ac" r="247" s="3" customFormat="true" x14ac:dyDescent="0.25">
      <c r="A247" s="372"/>
      <c r="B247" s="115"/>
      <c r="L247" s="115"/>
      <c r="V247" s="115"/>
      <c r="AF247" s="115"/>
      <c r="AP247" s="115"/>
      <c r="AZ247" s="115"/>
      <c r="BA247" s="115"/>
      <c r="BJ247" s="115"/>
      <c r="BT247" s="115"/>
      <c r="CD247" s="115"/>
      <c r="CN247" s="115"/>
      <c r="CX247" s="115"/>
      <c r="DH247" s="115"/>
      <c r="DR247" s="115"/>
      <c r="EB247" s="115"/>
      <c r="EL247" s="115"/>
      <c r="EV247" s="115"/>
      <c r="FF247" s="115"/>
      <c r="FP247" s="115"/>
      <c r="FZ247" s="115"/>
      <c r="GJ247" s="115"/>
      <c r="GT247" s="115"/>
      <c r="HD247" s="115"/>
      <c r="HN247" s="115"/>
      <c r="HX247" s="115"/>
    </row>
    <row xmlns:x14ac="http://schemas.microsoft.com/office/spreadsheetml/2009/9/ac" r="248" s="3" customFormat="true" x14ac:dyDescent="0.25">
      <c r="A248" s="372"/>
      <c r="B248" s="115"/>
      <c r="L248" s="115"/>
      <c r="V248" s="115"/>
      <c r="AF248" s="115"/>
      <c r="AP248" s="115"/>
      <c r="AZ248" s="115"/>
      <c r="BA248" s="115"/>
      <c r="BJ248" s="115"/>
      <c r="BT248" s="115"/>
      <c r="CD248" s="115"/>
      <c r="CN248" s="115"/>
      <c r="CX248" s="115"/>
      <c r="DH248" s="115"/>
      <c r="DR248" s="115"/>
      <c r="EB248" s="115"/>
      <c r="EL248" s="115"/>
      <c r="EV248" s="115"/>
      <c r="FF248" s="115"/>
      <c r="FP248" s="115"/>
      <c r="FZ248" s="115"/>
      <c r="GJ248" s="115"/>
      <c r="GT248" s="115"/>
      <c r="HD248" s="115"/>
      <c r="HN248" s="115"/>
      <c r="HX248" s="115"/>
    </row>
    <row xmlns:x14ac="http://schemas.microsoft.com/office/spreadsheetml/2009/9/ac" r="249" s="3" customFormat="true" x14ac:dyDescent="0.25">
      <c r="A249" s="372"/>
      <c r="B249" s="115"/>
      <c r="L249" s="115"/>
      <c r="V249" s="115"/>
      <c r="AF249" s="115"/>
      <c r="AP249" s="115"/>
      <c r="AZ249" s="115"/>
      <c r="BA249" s="115"/>
      <c r="BJ249" s="115"/>
      <c r="BT249" s="115"/>
      <c r="CD249" s="115"/>
      <c r="CN249" s="115"/>
      <c r="CX249" s="115"/>
      <c r="DH249" s="115"/>
      <c r="DR249" s="115"/>
      <c r="EB249" s="115"/>
      <c r="EL249" s="115"/>
      <c r="EV249" s="115"/>
      <c r="FF249" s="115"/>
      <c r="FP249" s="115"/>
      <c r="FZ249" s="115"/>
      <c r="GJ249" s="115"/>
      <c r="GT249" s="115"/>
      <c r="HD249" s="115"/>
      <c r="HN249" s="115"/>
      <c r="HX249" s="115"/>
    </row>
    <row xmlns:x14ac="http://schemas.microsoft.com/office/spreadsheetml/2009/9/ac" r="250" s="3" customFormat="true" x14ac:dyDescent="0.25">
      <c r="A250" s="372"/>
      <c r="B250" s="115"/>
      <c r="L250" s="115"/>
      <c r="V250" s="115"/>
      <c r="AF250" s="115"/>
      <c r="AP250" s="115"/>
      <c r="AZ250" s="115"/>
      <c r="BA250" s="115"/>
      <c r="BJ250" s="115"/>
      <c r="BT250" s="115"/>
      <c r="CD250" s="115"/>
      <c r="CN250" s="115"/>
      <c r="CX250" s="115"/>
      <c r="DH250" s="115"/>
      <c r="DR250" s="115"/>
      <c r="EB250" s="115"/>
      <c r="EL250" s="115"/>
      <c r="EV250" s="115"/>
      <c r="FF250" s="115"/>
      <c r="FP250" s="115"/>
      <c r="FZ250" s="115"/>
      <c r="GJ250" s="115"/>
      <c r="GT250" s="115"/>
      <c r="HD250" s="115"/>
      <c r="HN250" s="115"/>
      <c r="HX250" s="115"/>
    </row>
    <row xmlns:x14ac="http://schemas.microsoft.com/office/spreadsheetml/2009/9/ac" r="251" s="3" customFormat="true" x14ac:dyDescent="0.25">
      <c r="A251" s="372"/>
      <c r="B251" s="115"/>
      <c r="L251" s="115"/>
      <c r="V251" s="115"/>
      <c r="AF251" s="115"/>
      <c r="AP251" s="115"/>
      <c r="AZ251" s="115"/>
      <c r="BA251" s="115"/>
      <c r="BJ251" s="115"/>
      <c r="BT251" s="115"/>
      <c r="CD251" s="115"/>
      <c r="CN251" s="115"/>
      <c r="CX251" s="115"/>
      <c r="DH251" s="115"/>
      <c r="DR251" s="115"/>
      <c r="EB251" s="115"/>
      <c r="EL251" s="115"/>
      <c r="EV251" s="115"/>
      <c r="FF251" s="115"/>
      <c r="FP251" s="115"/>
      <c r="FZ251" s="115"/>
      <c r="GJ251" s="115"/>
      <c r="GT251" s="115"/>
      <c r="HD251" s="115"/>
      <c r="HN251" s="115"/>
      <c r="HX251" s="115"/>
    </row>
    <row xmlns:x14ac="http://schemas.microsoft.com/office/spreadsheetml/2009/9/ac" r="252" s="3" customFormat="true" x14ac:dyDescent="0.25">
      <c r="A252" s="372"/>
      <c r="B252" s="115"/>
      <c r="L252" s="115"/>
      <c r="V252" s="115"/>
      <c r="AF252" s="115"/>
      <c r="AP252" s="115"/>
      <c r="AZ252" s="115"/>
      <c r="BA252" s="115"/>
      <c r="BJ252" s="115"/>
      <c r="BT252" s="115"/>
      <c r="CD252" s="115"/>
      <c r="CN252" s="115"/>
      <c r="CX252" s="115"/>
      <c r="DH252" s="115"/>
      <c r="DR252" s="115"/>
      <c r="EB252" s="115"/>
      <c r="EL252" s="115"/>
      <c r="EV252" s="115"/>
      <c r="FF252" s="115"/>
      <c r="FP252" s="115"/>
      <c r="FZ252" s="115"/>
      <c r="GJ252" s="115"/>
      <c r="GT252" s="115"/>
      <c r="HD252" s="115"/>
      <c r="HN252" s="115"/>
      <c r="HX252" s="115"/>
    </row>
    <row xmlns:x14ac="http://schemas.microsoft.com/office/spreadsheetml/2009/9/ac" r="253" s="3" customFormat="true" x14ac:dyDescent="0.25">
      <c r="A253" s="372"/>
      <c r="B253" s="115"/>
      <c r="L253" s="115"/>
      <c r="V253" s="115"/>
      <c r="AF253" s="115"/>
      <c r="AP253" s="115"/>
      <c r="AZ253" s="115"/>
      <c r="BA253" s="115"/>
      <c r="BJ253" s="115"/>
      <c r="BT253" s="115"/>
      <c r="CD253" s="115"/>
      <c r="CN253" s="115"/>
      <c r="CX253" s="115"/>
      <c r="DH253" s="115"/>
      <c r="DR253" s="115"/>
      <c r="EB253" s="115"/>
      <c r="EL253" s="115"/>
      <c r="EV253" s="115"/>
      <c r="FF253" s="115"/>
      <c r="FP253" s="115"/>
      <c r="FZ253" s="115"/>
      <c r="GJ253" s="115"/>
      <c r="GT253" s="115"/>
      <c r="HD253" s="115"/>
      <c r="HN253" s="115"/>
      <c r="HX253" s="115"/>
    </row>
    <row xmlns:x14ac="http://schemas.microsoft.com/office/spreadsheetml/2009/9/ac" r="254" s="3" customFormat="true" x14ac:dyDescent="0.25">
      <c r="A254" s="372"/>
      <c r="B254" s="115"/>
      <c r="L254" s="115"/>
      <c r="V254" s="115"/>
      <c r="AF254" s="115"/>
      <c r="AP254" s="115"/>
      <c r="AZ254" s="115"/>
      <c r="BA254" s="115"/>
      <c r="BJ254" s="115"/>
      <c r="BT254" s="115"/>
      <c r="CD254" s="115"/>
      <c r="CN254" s="115"/>
      <c r="CX254" s="115"/>
      <c r="DH254" s="115"/>
      <c r="DR254" s="115"/>
      <c r="EB254" s="115"/>
      <c r="EL254" s="115"/>
      <c r="EV254" s="115"/>
      <c r="FF254" s="115"/>
      <c r="FP254" s="115"/>
      <c r="FZ254" s="115"/>
      <c r="GJ254" s="115"/>
      <c r="GT254" s="115"/>
      <c r="HD254" s="115"/>
      <c r="HN254" s="115"/>
      <c r="HX254" s="115"/>
    </row>
    <row xmlns:x14ac="http://schemas.microsoft.com/office/spreadsheetml/2009/9/ac" r="255" s="3" customFormat="true" x14ac:dyDescent="0.25">
      <c r="A255" s="372"/>
      <c r="B255" s="115"/>
      <c r="L255" s="115"/>
      <c r="V255" s="115"/>
      <c r="AF255" s="115"/>
      <c r="AP255" s="115"/>
      <c r="AZ255" s="115"/>
      <c r="BA255" s="115"/>
      <c r="BJ255" s="115"/>
      <c r="BT255" s="115"/>
      <c r="CD255" s="115"/>
      <c r="CN255" s="115"/>
      <c r="CX255" s="115"/>
      <c r="DH255" s="115"/>
      <c r="DR255" s="115"/>
      <c r="EB255" s="115"/>
      <c r="EL255" s="115"/>
      <c r="EV255" s="115"/>
      <c r="FF255" s="115"/>
      <c r="FP255" s="115"/>
      <c r="FZ255" s="115"/>
      <c r="GJ255" s="115"/>
      <c r="GT255" s="115"/>
      <c r="HD255" s="115"/>
      <c r="HN255" s="115"/>
      <c r="HX255" s="115"/>
    </row>
    <row xmlns:x14ac="http://schemas.microsoft.com/office/spreadsheetml/2009/9/ac" r="256" s="3" customFormat="true" x14ac:dyDescent="0.25">
      <c r="A256" s="372"/>
      <c r="B256" s="115"/>
      <c r="L256" s="115"/>
      <c r="V256" s="115"/>
      <c r="AF256" s="115"/>
      <c r="AP256" s="115"/>
      <c r="AZ256" s="115"/>
      <c r="BA256" s="115"/>
      <c r="BJ256" s="115"/>
      <c r="BT256" s="115"/>
      <c r="CD256" s="115"/>
      <c r="CN256" s="115"/>
      <c r="CX256" s="115"/>
      <c r="DH256" s="115"/>
      <c r="DR256" s="115"/>
      <c r="EB256" s="115"/>
      <c r="EL256" s="115"/>
      <c r="EV256" s="115"/>
      <c r="FF256" s="115"/>
      <c r="FP256" s="115"/>
      <c r="FZ256" s="115"/>
      <c r="GJ256" s="115"/>
      <c r="GT256" s="115"/>
      <c r="HD256" s="115"/>
      <c r="HN256" s="115"/>
      <c r="HX256" s="115"/>
    </row>
    <row xmlns:x14ac="http://schemas.microsoft.com/office/spreadsheetml/2009/9/ac" r="257" s="3" customFormat="true" x14ac:dyDescent="0.25">
      <c r="A257" s="372"/>
      <c r="B257" s="115"/>
      <c r="L257" s="115"/>
      <c r="V257" s="115"/>
      <c r="AF257" s="115"/>
      <c r="AP257" s="115"/>
      <c r="AZ257" s="115"/>
      <c r="BA257" s="115"/>
      <c r="BJ257" s="115"/>
      <c r="BT257" s="115"/>
      <c r="CD257" s="115"/>
      <c r="CN257" s="115"/>
      <c r="CX257" s="115"/>
      <c r="DH257" s="115"/>
      <c r="DR257" s="115"/>
      <c r="EB257" s="115"/>
      <c r="EL257" s="115"/>
      <c r="EV257" s="115"/>
      <c r="FF257" s="115"/>
      <c r="FP257" s="115"/>
      <c r="FZ257" s="115"/>
      <c r="GJ257" s="115"/>
      <c r="GT257" s="115"/>
      <c r="HD257" s="115"/>
      <c r="HN257" s="115"/>
      <c r="HX257" s="115"/>
    </row>
    <row xmlns:x14ac="http://schemas.microsoft.com/office/spreadsheetml/2009/9/ac" r="258" s="3" customFormat="true" x14ac:dyDescent="0.25">
      <c r="A258" s="372"/>
      <c r="B258" s="115"/>
      <c r="L258" s="115"/>
      <c r="V258" s="115"/>
      <c r="AF258" s="115"/>
      <c r="AP258" s="115"/>
      <c r="AZ258" s="115"/>
      <c r="BA258" s="115"/>
      <c r="BJ258" s="115"/>
      <c r="BT258" s="115"/>
      <c r="CD258" s="115"/>
      <c r="CN258" s="115"/>
      <c r="CX258" s="115"/>
      <c r="DH258" s="115"/>
      <c r="DR258" s="115"/>
      <c r="EB258" s="115"/>
      <c r="EL258" s="115"/>
      <c r="EV258" s="115"/>
      <c r="FF258" s="115"/>
      <c r="FP258" s="115"/>
      <c r="FZ258" s="115"/>
      <c r="GJ258" s="115"/>
      <c r="GT258" s="115"/>
      <c r="HD258" s="115"/>
      <c r="HN258" s="115"/>
      <c r="HX258" s="115"/>
    </row>
    <row xmlns:x14ac="http://schemas.microsoft.com/office/spreadsheetml/2009/9/ac" r="259" s="3" customFormat="true" x14ac:dyDescent="0.25">
      <c r="A259" s="372"/>
      <c r="B259" s="115"/>
      <c r="L259" s="115"/>
      <c r="V259" s="115"/>
      <c r="AF259" s="115"/>
      <c r="AP259" s="115"/>
      <c r="AZ259" s="115"/>
      <c r="BA259" s="115"/>
      <c r="BJ259" s="115"/>
      <c r="BT259" s="115"/>
      <c r="CD259" s="115"/>
      <c r="CN259" s="115"/>
      <c r="CX259" s="115"/>
      <c r="DH259" s="115"/>
      <c r="DR259" s="115"/>
      <c r="EB259" s="115"/>
      <c r="EL259" s="115"/>
      <c r="EV259" s="115"/>
      <c r="FF259" s="115"/>
      <c r="FP259" s="115"/>
      <c r="FZ259" s="115"/>
      <c r="GJ259" s="115"/>
      <c r="GT259" s="115"/>
      <c r="HD259" s="115"/>
      <c r="HN259" s="115"/>
      <c r="HX259" s="115"/>
    </row>
    <row xmlns:x14ac="http://schemas.microsoft.com/office/spreadsheetml/2009/9/ac" r="260" s="3" customFormat="true" x14ac:dyDescent="0.25">
      <c r="A260" s="372"/>
      <c r="B260" s="115"/>
      <c r="L260" s="115"/>
      <c r="V260" s="115"/>
      <c r="AF260" s="115"/>
      <c r="AP260" s="115"/>
      <c r="AZ260" s="115"/>
      <c r="BA260" s="115"/>
      <c r="BJ260" s="115"/>
      <c r="BT260" s="115"/>
      <c r="CD260" s="115"/>
      <c r="CN260" s="115"/>
      <c r="CX260" s="115"/>
      <c r="DH260" s="115"/>
      <c r="DR260" s="115"/>
      <c r="EB260" s="115"/>
      <c r="EL260" s="115"/>
      <c r="EV260" s="115"/>
      <c r="FF260" s="115"/>
      <c r="FP260" s="115"/>
      <c r="FZ260" s="115"/>
      <c r="GJ260" s="115"/>
      <c r="GT260" s="115"/>
      <c r="HD260" s="115"/>
      <c r="HN260" s="115"/>
      <c r="HX260" s="115"/>
    </row>
    <row xmlns:x14ac="http://schemas.microsoft.com/office/spreadsheetml/2009/9/ac" r="261" s="3" customFormat="true" x14ac:dyDescent="0.25">
      <c r="A261" s="372"/>
      <c r="B261" s="115"/>
      <c r="L261" s="115"/>
      <c r="V261" s="115"/>
      <c r="AF261" s="115"/>
      <c r="AP261" s="115"/>
      <c r="AZ261" s="115"/>
      <c r="BA261" s="115"/>
      <c r="BJ261" s="115"/>
      <c r="BT261" s="115"/>
      <c r="CD261" s="115"/>
      <c r="CN261" s="115"/>
      <c r="CX261" s="115"/>
      <c r="DH261" s="115"/>
      <c r="DR261" s="115"/>
      <c r="EB261" s="115"/>
      <c r="EL261" s="115"/>
      <c r="EV261" s="115"/>
      <c r="FF261" s="115"/>
      <c r="FP261" s="115"/>
      <c r="FZ261" s="115"/>
      <c r="GJ261" s="115"/>
      <c r="GT261" s="115"/>
      <c r="HD261" s="115"/>
      <c r="HN261" s="115"/>
      <c r="HX261" s="115"/>
    </row>
    <row xmlns:x14ac="http://schemas.microsoft.com/office/spreadsheetml/2009/9/ac" r="262" s="3" customFormat="true" x14ac:dyDescent="0.25">
      <c r="A262" s="372"/>
      <c r="B262" s="115"/>
      <c r="L262" s="115"/>
      <c r="V262" s="115"/>
      <c r="AF262" s="115"/>
      <c r="AP262" s="115"/>
      <c r="AZ262" s="115"/>
      <c r="BA262" s="115"/>
      <c r="BJ262" s="115"/>
      <c r="BT262" s="115"/>
      <c r="CD262" s="115"/>
      <c r="CN262" s="115"/>
      <c r="CX262" s="115"/>
      <c r="DH262" s="115"/>
      <c r="DR262" s="115"/>
      <c r="EB262" s="115"/>
      <c r="EL262" s="115"/>
      <c r="EV262" s="115"/>
      <c r="FF262" s="115"/>
      <c r="FP262" s="115"/>
      <c r="FZ262" s="115"/>
      <c r="GJ262" s="115"/>
      <c r="GT262" s="115"/>
      <c r="HD262" s="115"/>
      <c r="HN262" s="115"/>
      <c r="HX262" s="115"/>
    </row>
    <row xmlns:x14ac="http://schemas.microsoft.com/office/spreadsheetml/2009/9/ac" r="263" s="3" customFormat="true" x14ac:dyDescent="0.25">
      <c r="A263" s="372"/>
      <c r="B263" s="115"/>
      <c r="L263" s="115"/>
      <c r="V263" s="115"/>
      <c r="AF263" s="115"/>
      <c r="AP263" s="115"/>
      <c r="AZ263" s="115"/>
      <c r="BA263" s="115"/>
      <c r="BJ263" s="115"/>
      <c r="BT263" s="115"/>
      <c r="CD263" s="115"/>
      <c r="CN263" s="115"/>
      <c r="CX263" s="115"/>
      <c r="DH263" s="115"/>
      <c r="DR263" s="115"/>
      <c r="EB263" s="115"/>
      <c r="EL263" s="115"/>
      <c r="EV263" s="115"/>
      <c r="FF263" s="115"/>
      <c r="FP263" s="115"/>
      <c r="FZ263" s="115"/>
      <c r="GJ263" s="115"/>
      <c r="GT263" s="115"/>
      <c r="HD263" s="115"/>
      <c r="HN263" s="115"/>
      <c r="HX263" s="115"/>
    </row>
    <row xmlns:x14ac="http://schemas.microsoft.com/office/spreadsheetml/2009/9/ac" r="264" s="3" customFormat="true" x14ac:dyDescent="0.25">
      <c r="A264" s="372"/>
      <c r="B264" s="115"/>
      <c r="L264" s="115"/>
      <c r="V264" s="115"/>
      <c r="AF264" s="115"/>
      <c r="AP264" s="115"/>
      <c r="AZ264" s="115"/>
      <c r="BA264" s="115"/>
      <c r="BJ264" s="115"/>
      <c r="BT264" s="115"/>
      <c r="CD264" s="115"/>
      <c r="CN264" s="115"/>
      <c r="CX264" s="115"/>
      <c r="DH264" s="115"/>
      <c r="DR264" s="115"/>
      <c r="EB264" s="115"/>
      <c r="EL264" s="115"/>
      <c r="EV264" s="115"/>
      <c r="FF264" s="115"/>
      <c r="FP264" s="115"/>
      <c r="FZ264" s="115"/>
      <c r="GJ264" s="115"/>
      <c r="GT264" s="115"/>
      <c r="HD264" s="115"/>
      <c r="HN264" s="115"/>
      <c r="HX264" s="115"/>
    </row>
    <row xmlns:x14ac="http://schemas.microsoft.com/office/spreadsheetml/2009/9/ac" r="265" s="3" customFormat="true" x14ac:dyDescent="0.25">
      <c r="A265" s="372"/>
      <c r="B265" s="115"/>
      <c r="L265" s="115"/>
      <c r="V265" s="115"/>
      <c r="AF265" s="115"/>
      <c r="AP265" s="115"/>
      <c r="AZ265" s="115"/>
      <c r="BA265" s="115"/>
      <c r="BJ265" s="115"/>
      <c r="BT265" s="115"/>
      <c r="CD265" s="115"/>
      <c r="CN265" s="115"/>
      <c r="CX265" s="115"/>
      <c r="DH265" s="115"/>
      <c r="DR265" s="115"/>
      <c r="EB265" s="115"/>
      <c r="EL265" s="115"/>
      <c r="EV265" s="115"/>
      <c r="FF265" s="115"/>
      <c r="FP265" s="115"/>
      <c r="FZ265" s="115"/>
      <c r="GJ265" s="115"/>
      <c r="GT265" s="115"/>
      <c r="HD265" s="115"/>
      <c r="HN265" s="115"/>
      <c r="HX265" s="115"/>
    </row>
    <row xmlns:x14ac="http://schemas.microsoft.com/office/spreadsheetml/2009/9/ac" r="266" s="3" customFormat="true" x14ac:dyDescent="0.25">
      <c r="A266" s="372"/>
      <c r="B266" s="115"/>
      <c r="L266" s="115"/>
      <c r="V266" s="115"/>
      <c r="AF266" s="115"/>
      <c r="AP266" s="115"/>
      <c r="AZ266" s="115"/>
      <c r="BA266" s="115"/>
      <c r="BJ266" s="115"/>
      <c r="BT266" s="115"/>
      <c r="CD266" s="115"/>
      <c r="CN266" s="115"/>
      <c r="CX266" s="115"/>
      <c r="DH266" s="115"/>
      <c r="DR266" s="115"/>
      <c r="EB266" s="115"/>
      <c r="EL266" s="115"/>
      <c r="EV266" s="115"/>
      <c r="FF266" s="115"/>
      <c r="FP266" s="115"/>
      <c r="FZ266" s="115"/>
      <c r="GJ266" s="115"/>
      <c r="GT266" s="115"/>
      <c r="HD266" s="115"/>
      <c r="HN266" s="115"/>
      <c r="HX266" s="115"/>
    </row>
    <row xmlns:x14ac="http://schemas.microsoft.com/office/spreadsheetml/2009/9/ac" r="267" s="3" customFormat="true" x14ac:dyDescent="0.25">
      <c r="A267" s="372"/>
      <c r="B267" s="115"/>
      <c r="L267" s="115"/>
      <c r="V267" s="115"/>
      <c r="AF267" s="115"/>
      <c r="AP267" s="115"/>
      <c r="AZ267" s="115"/>
      <c r="BA267" s="115"/>
      <c r="BJ267" s="115"/>
      <c r="BT267" s="115"/>
      <c r="CD267" s="115"/>
      <c r="CN267" s="115"/>
      <c r="CX267" s="115"/>
      <c r="DH267" s="115"/>
      <c r="DR267" s="115"/>
      <c r="EB267" s="115"/>
      <c r="EL267" s="115"/>
      <c r="EV267" s="115"/>
      <c r="FF267" s="115"/>
      <c r="FP267" s="115"/>
      <c r="FZ267" s="115"/>
      <c r="GJ267" s="115"/>
      <c r="GT267" s="115"/>
      <c r="HD267" s="115"/>
      <c r="HN267" s="115"/>
      <c r="HX267" s="115"/>
    </row>
    <row xmlns:x14ac="http://schemas.microsoft.com/office/spreadsheetml/2009/9/ac" r="268" s="3" customFormat="true" x14ac:dyDescent="0.25">
      <c r="A268" s="372"/>
      <c r="B268" s="115"/>
      <c r="L268" s="115"/>
      <c r="V268" s="115"/>
      <c r="AF268" s="115"/>
      <c r="AP268" s="115"/>
      <c r="AZ268" s="115"/>
      <c r="BA268" s="115"/>
      <c r="BJ268" s="115"/>
      <c r="BT268" s="115"/>
      <c r="CD268" s="115"/>
      <c r="CN268" s="115"/>
      <c r="CX268" s="115"/>
      <c r="DH268" s="115"/>
      <c r="DR268" s="115"/>
      <c r="EB268" s="115"/>
      <c r="EL268" s="115"/>
      <c r="EV268" s="115"/>
      <c r="FF268" s="115"/>
      <c r="FP268" s="115"/>
      <c r="FZ268" s="115"/>
      <c r="GJ268" s="115"/>
      <c r="GT268" s="115"/>
      <c r="HD268" s="115"/>
      <c r="HN268" s="115"/>
      <c r="HX268" s="115"/>
    </row>
    <row xmlns:x14ac="http://schemas.microsoft.com/office/spreadsheetml/2009/9/ac" r="269" s="3" customFormat="true" x14ac:dyDescent="0.25">
      <c r="A269" s="372"/>
      <c r="B269" s="115"/>
      <c r="L269" s="115"/>
      <c r="V269" s="115"/>
      <c r="AF269" s="115"/>
      <c r="AP269" s="115"/>
      <c r="AZ269" s="115"/>
      <c r="BA269" s="115"/>
      <c r="BJ269" s="115"/>
      <c r="BT269" s="115"/>
      <c r="CD269" s="115"/>
      <c r="CN269" s="115"/>
      <c r="CX269" s="115"/>
      <c r="DH269" s="115"/>
      <c r="DR269" s="115"/>
      <c r="EB269" s="115"/>
      <c r="EL269" s="115"/>
      <c r="EV269" s="115"/>
      <c r="FF269" s="115"/>
      <c r="FP269" s="115"/>
      <c r="FZ269" s="115"/>
      <c r="GJ269" s="115"/>
      <c r="GT269" s="115"/>
      <c r="HD269" s="115"/>
      <c r="HN269" s="115"/>
      <c r="HX269" s="115"/>
    </row>
    <row xmlns:x14ac="http://schemas.microsoft.com/office/spreadsheetml/2009/9/ac" r="270" s="3" customFormat="true" x14ac:dyDescent="0.25">
      <c r="A270" s="372"/>
      <c r="B270" s="115"/>
      <c r="L270" s="115"/>
      <c r="V270" s="115"/>
      <c r="AF270" s="115"/>
      <c r="AP270" s="115"/>
      <c r="AZ270" s="115"/>
      <c r="BA270" s="115"/>
      <c r="BJ270" s="115"/>
      <c r="BT270" s="115"/>
      <c r="CD270" s="115"/>
      <c r="CN270" s="115"/>
      <c r="CX270" s="115"/>
      <c r="DH270" s="115"/>
      <c r="DR270" s="115"/>
      <c r="EB270" s="115"/>
      <c r="EL270" s="115"/>
      <c r="EV270" s="115"/>
      <c r="FF270" s="115"/>
      <c r="FP270" s="115"/>
      <c r="FZ270" s="115"/>
      <c r="GJ270" s="115"/>
      <c r="GT270" s="115"/>
      <c r="HD270" s="115"/>
      <c r="HN270" s="115"/>
      <c r="HX270" s="115"/>
    </row>
    <row xmlns:x14ac="http://schemas.microsoft.com/office/spreadsheetml/2009/9/ac" r="271" s="3" customFormat="true" x14ac:dyDescent="0.25">
      <c r="A271" s="372"/>
      <c r="B271" s="115"/>
      <c r="L271" s="115"/>
      <c r="V271" s="115"/>
      <c r="AF271" s="115"/>
      <c r="AP271" s="115"/>
      <c r="AZ271" s="115"/>
      <c r="BA271" s="115"/>
      <c r="BJ271" s="115"/>
      <c r="BT271" s="115"/>
      <c r="CD271" s="115"/>
      <c r="CN271" s="115"/>
      <c r="CX271" s="115"/>
      <c r="DH271" s="115"/>
      <c r="DR271" s="115"/>
      <c r="EB271" s="115"/>
      <c r="EL271" s="115"/>
      <c r="EV271" s="115"/>
      <c r="FF271" s="115"/>
      <c r="FP271" s="115"/>
      <c r="FZ271" s="115"/>
      <c r="GJ271" s="115"/>
      <c r="GT271" s="115"/>
      <c r="HD271" s="115"/>
      <c r="HN271" s="115"/>
      <c r="HX271" s="115"/>
    </row>
    <row xmlns:x14ac="http://schemas.microsoft.com/office/spreadsheetml/2009/9/ac" r="272" s="3" customFormat="true" x14ac:dyDescent="0.25">
      <c r="A272" s="372"/>
      <c r="B272" s="115"/>
      <c r="L272" s="115"/>
      <c r="V272" s="115"/>
      <c r="AF272" s="115"/>
      <c r="AP272" s="115"/>
      <c r="AZ272" s="115"/>
      <c r="BA272" s="115"/>
      <c r="BJ272" s="115"/>
      <c r="BT272" s="115"/>
      <c r="CD272" s="115"/>
      <c r="CN272" s="115"/>
      <c r="CX272" s="115"/>
      <c r="DH272" s="115"/>
      <c r="DR272" s="115"/>
      <c r="EB272" s="115"/>
      <c r="EL272" s="115"/>
      <c r="EV272" s="115"/>
      <c r="FF272" s="115"/>
      <c r="FP272" s="115"/>
      <c r="FZ272" s="115"/>
      <c r="GJ272" s="115"/>
      <c r="GT272" s="115"/>
      <c r="HD272" s="115"/>
      <c r="HN272" s="115"/>
      <c r="HX272" s="115"/>
    </row>
    <row xmlns:x14ac="http://schemas.microsoft.com/office/spreadsheetml/2009/9/ac" r="273" s="3" customFormat="true" x14ac:dyDescent="0.25">
      <c r="A273" s="372"/>
      <c r="B273" s="115"/>
      <c r="L273" s="115"/>
      <c r="V273" s="115"/>
      <c r="AF273" s="115"/>
      <c r="AP273" s="115"/>
      <c r="AZ273" s="115"/>
      <c r="BA273" s="115"/>
      <c r="BJ273" s="115"/>
      <c r="BT273" s="115"/>
      <c r="CD273" s="115"/>
      <c r="CN273" s="115"/>
      <c r="CX273" s="115"/>
      <c r="DH273" s="115"/>
      <c r="DR273" s="115"/>
      <c r="EB273" s="115"/>
      <c r="EL273" s="115"/>
      <c r="EV273" s="115"/>
      <c r="FF273" s="115"/>
      <c r="FP273" s="115"/>
      <c r="FZ273" s="115"/>
      <c r="GJ273" s="115"/>
      <c r="GT273" s="115"/>
      <c r="HD273" s="115"/>
      <c r="HN273" s="115"/>
      <c r="HX273" s="115"/>
    </row>
    <row xmlns:x14ac="http://schemas.microsoft.com/office/spreadsheetml/2009/9/ac" r="274" s="3" customFormat="true" x14ac:dyDescent="0.25">
      <c r="A274" s="372"/>
      <c r="B274" s="115"/>
      <c r="L274" s="115"/>
      <c r="V274" s="115"/>
      <c r="AF274" s="115"/>
      <c r="AP274" s="115"/>
      <c r="AZ274" s="115"/>
      <c r="BA274" s="115"/>
      <c r="BJ274" s="115"/>
      <c r="BT274" s="115"/>
      <c r="CD274" s="115"/>
      <c r="CN274" s="115"/>
      <c r="CX274" s="115"/>
      <c r="DH274" s="115"/>
      <c r="DR274" s="115"/>
      <c r="EB274" s="115"/>
      <c r="EL274" s="115"/>
      <c r="EV274" s="115"/>
      <c r="FF274" s="115"/>
      <c r="FP274" s="115"/>
      <c r="FZ274" s="115"/>
      <c r="GJ274" s="115"/>
      <c r="GT274" s="115"/>
      <c r="HD274" s="115"/>
      <c r="HN274" s="115"/>
      <c r="HX274" s="115"/>
    </row>
    <row xmlns:x14ac="http://schemas.microsoft.com/office/spreadsheetml/2009/9/ac" r="275" s="3" customFormat="true" x14ac:dyDescent="0.25">
      <c r="A275" s="372"/>
      <c r="B275" s="115"/>
      <c r="L275" s="115"/>
      <c r="V275" s="115"/>
      <c r="AF275" s="115"/>
      <c r="AP275" s="115"/>
      <c r="AZ275" s="115"/>
      <c r="BA275" s="115"/>
      <c r="BJ275" s="115"/>
      <c r="BT275" s="115"/>
      <c r="CD275" s="115"/>
      <c r="CN275" s="115"/>
      <c r="CX275" s="115"/>
      <c r="DH275" s="115"/>
      <c r="DR275" s="115"/>
      <c r="EB275" s="115"/>
      <c r="EL275" s="115"/>
      <c r="EV275" s="115"/>
      <c r="FF275" s="115"/>
      <c r="FP275" s="115"/>
      <c r="FZ275" s="115"/>
      <c r="GJ275" s="115"/>
      <c r="GT275" s="115"/>
      <c r="HD275" s="115"/>
      <c r="HN275" s="115"/>
      <c r="HX275" s="115"/>
    </row>
    <row xmlns:x14ac="http://schemas.microsoft.com/office/spreadsheetml/2009/9/ac" r="276" s="3" customFormat="true" x14ac:dyDescent="0.25">
      <c r="A276" s="372"/>
      <c r="B276" s="115"/>
      <c r="L276" s="115"/>
      <c r="V276" s="115"/>
      <c r="AF276" s="115"/>
      <c r="AP276" s="115"/>
      <c r="AZ276" s="115"/>
      <c r="BA276" s="115"/>
      <c r="BJ276" s="115"/>
      <c r="BT276" s="115"/>
      <c r="CD276" s="115"/>
      <c r="CN276" s="115"/>
      <c r="CX276" s="115"/>
      <c r="DH276" s="115"/>
      <c r="DR276" s="115"/>
      <c r="EB276" s="115"/>
      <c r="EL276" s="115"/>
      <c r="EV276" s="115"/>
      <c r="FF276" s="115"/>
      <c r="FP276" s="115"/>
      <c r="FZ276" s="115"/>
      <c r="GJ276" s="115"/>
      <c r="GT276" s="115"/>
      <c r="HD276" s="115"/>
      <c r="HN276" s="115"/>
      <c r="HX276" s="115"/>
    </row>
    <row xmlns:x14ac="http://schemas.microsoft.com/office/spreadsheetml/2009/9/ac" r="277" s="3" customFormat="true" x14ac:dyDescent="0.25">
      <c r="A277" s="372"/>
      <c r="B277" s="115"/>
      <c r="L277" s="115"/>
      <c r="V277" s="115"/>
      <c r="AF277" s="115"/>
      <c r="AP277" s="115"/>
      <c r="AZ277" s="115"/>
      <c r="BA277" s="115"/>
      <c r="BJ277" s="115"/>
      <c r="BT277" s="115"/>
      <c r="CD277" s="115"/>
      <c r="CN277" s="115"/>
      <c r="CX277" s="115"/>
      <c r="DH277" s="115"/>
      <c r="DR277" s="115"/>
      <c r="EB277" s="115"/>
      <c r="EL277" s="115"/>
      <c r="EV277" s="115"/>
      <c r="FF277" s="115"/>
      <c r="FP277" s="115"/>
      <c r="FZ277" s="115"/>
      <c r="GJ277" s="115"/>
      <c r="GT277" s="115"/>
      <c r="HD277" s="115"/>
      <c r="HN277" s="115"/>
      <c r="HX277" s="115"/>
    </row>
    <row xmlns:x14ac="http://schemas.microsoft.com/office/spreadsheetml/2009/9/ac" r="278" s="3" customFormat="true" x14ac:dyDescent="0.25">
      <c r="A278" s="372"/>
      <c r="B278" s="115"/>
      <c r="L278" s="115"/>
      <c r="V278" s="115"/>
      <c r="AF278" s="115"/>
      <c r="AP278" s="115"/>
      <c r="AZ278" s="115"/>
      <c r="BA278" s="115"/>
      <c r="BJ278" s="115"/>
      <c r="BT278" s="115"/>
      <c r="CD278" s="115"/>
      <c r="CN278" s="115"/>
      <c r="CX278" s="115"/>
      <c r="DH278" s="115"/>
      <c r="DR278" s="115"/>
      <c r="EB278" s="115"/>
      <c r="EL278" s="115"/>
      <c r="EV278" s="115"/>
      <c r="FF278" s="115"/>
      <c r="FP278" s="115"/>
      <c r="FZ278" s="115"/>
      <c r="GJ278" s="115"/>
      <c r="GT278" s="115"/>
      <c r="HD278" s="115"/>
      <c r="HN278" s="115"/>
      <c r="HX278" s="115"/>
    </row>
    <row xmlns:x14ac="http://schemas.microsoft.com/office/spreadsheetml/2009/9/ac" r="279" s="3" customFormat="true" x14ac:dyDescent="0.25">
      <c r="A279" s="372"/>
      <c r="B279" s="115"/>
      <c r="L279" s="115"/>
      <c r="V279" s="115"/>
      <c r="AF279" s="115"/>
      <c r="AP279" s="115"/>
      <c r="AZ279" s="115"/>
      <c r="BA279" s="115"/>
      <c r="BJ279" s="115"/>
      <c r="BT279" s="115"/>
      <c r="CD279" s="115"/>
      <c r="CN279" s="115"/>
      <c r="CX279" s="115"/>
      <c r="DH279" s="115"/>
      <c r="DR279" s="115"/>
      <c r="EB279" s="115"/>
      <c r="EL279" s="115"/>
      <c r="EV279" s="115"/>
      <c r="FF279" s="115"/>
      <c r="FP279" s="115"/>
      <c r="FZ279" s="115"/>
      <c r="GJ279" s="115"/>
      <c r="GT279" s="115"/>
      <c r="HD279" s="115"/>
      <c r="HN279" s="115"/>
      <c r="HX279" s="115"/>
    </row>
    <row xmlns:x14ac="http://schemas.microsoft.com/office/spreadsheetml/2009/9/ac" r="280" s="3" customFormat="true" x14ac:dyDescent="0.25">
      <c r="A280" s="372"/>
      <c r="B280" s="115"/>
      <c r="L280" s="115"/>
      <c r="V280" s="115"/>
      <c r="AF280" s="115"/>
      <c r="AP280" s="115"/>
      <c r="AZ280" s="115"/>
      <c r="BA280" s="115"/>
      <c r="BJ280" s="115"/>
      <c r="BT280" s="115"/>
      <c r="CD280" s="115"/>
      <c r="CN280" s="115"/>
      <c r="CX280" s="115"/>
      <c r="DH280" s="115"/>
      <c r="DR280" s="115"/>
      <c r="EB280" s="115"/>
      <c r="EL280" s="115"/>
      <c r="EV280" s="115"/>
      <c r="FF280" s="115"/>
      <c r="FP280" s="115"/>
      <c r="FZ280" s="115"/>
      <c r="GJ280" s="115"/>
      <c r="GT280" s="115"/>
      <c r="HD280" s="115"/>
      <c r="HN280" s="115"/>
      <c r="HX280" s="115"/>
    </row>
    <row xmlns:x14ac="http://schemas.microsoft.com/office/spreadsheetml/2009/9/ac" r="281" s="3" customFormat="true" x14ac:dyDescent="0.25">
      <c r="A281" s="372"/>
      <c r="B281" s="115"/>
      <c r="L281" s="115"/>
      <c r="V281" s="115"/>
      <c r="AF281" s="115"/>
      <c r="AP281" s="115"/>
      <c r="AZ281" s="115"/>
      <c r="BA281" s="115"/>
      <c r="BJ281" s="115"/>
      <c r="BT281" s="115"/>
      <c r="CD281" s="115"/>
      <c r="CN281" s="115"/>
      <c r="CX281" s="115"/>
      <c r="DH281" s="115"/>
      <c r="DR281" s="115"/>
      <c r="EB281" s="115"/>
      <c r="EL281" s="115"/>
      <c r="EV281" s="115"/>
      <c r="FF281" s="115"/>
      <c r="FP281" s="115"/>
      <c r="FZ281" s="115"/>
      <c r="GJ281" s="115"/>
      <c r="GT281" s="115"/>
      <c r="HD281" s="115"/>
      <c r="HN281" s="115"/>
      <c r="HX281" s="115"/>
    </row>
    <row xmlns:x14ac="http://schemas.microsoft.com/office/spreadsheetml/2009/9/ac" r="282" s="3" customFormat="true" x14ac:dyDescent="0.25">
      <c r="A282" s="372"/>
      <c r="B282" s="115"/>
      <c r="L282" s="115"/>
      <c r="V282" s="115"/>
      <c r="AF282" s="115"/>
      <c r="AP282" s="115"/>
      <c r="AZ282" s="115"/>
      <c r="BA282" s="115"/>
      <c r="BJ282" s="115"/>
      <c r="BT282" s="115"/>
      <c r="CD282" s="115"/>
      <c r="CN282" s="115"/>
      <c r="CX282" s="115"/>
      <c r="DH282" s="115"/>
      <c r="DR282" s="115"/>
      <c r="EB282" s="115"/>
      <c r="EL282" s="115"/>
      <c r="EV282" s="115"/>
      <c r="FF282" s="115"/>
      <c r="FP282" s="115"/>
      <c r="FZ282" s="115"/>
      <c r="GJ282" s="115"/>
      <c r="GT282" s="115"/>
      <c r="HD282" s="115"/>
      <c r="HN282" s="115"/>
      <c r="HX282" s="115"/>
    </row>
    <row xmlns:x14ac="http://schemas.microsoft.com/office/spreadsheetml/2009/9/ac" r="283" s="3" customFormat="true" x14ac:dyDescent="0.25">
      <c r="A283" s="372"/>
      <c r="B283" s="115"/>
      <c r="L283" s="115"/>
      <c r="V283" s="115"/>
      <c r="AF283" s="115"/>
      <c r="AP283" s="115"/>
      <c r="AZ283" s="115"/>
      <c r="BA283" s="115"/>
      <c r="BJ283" s="115"/>
      <c r="BT283" s="115"/>
      <c r="CD283" s="115"/>
      <c r="CN283" s="115"/>
      <c r="CX283" s="115"/>
      <c r="DH283" s="115"/>
      <c r="DR283" s="115"/>
      <c r="EB283" s="115"/>
      <c r="EL283" s="115"/>
      <c r="EV283" s="115"/>
      <c r="FF283" s="115"/>
      <c r="FP283" s="115"/>
      <c r="FZ283" s="115"/>
      <c r="GJ283" s="115"/>
      <c r="GT283" s="115"/>
      <c r="HD283" s="115"/>
      <c r="HN283" s="115"/>
      <c r="HX283" s="115"/>
    </row>
    <row xmlns:x14ac="http://schemas.microsoft.com/office/spreadsheetml/2009/9/ac" r="284" s="3" customFormat="true" x14ac:dyDescent="0.25">
      <c r="A284" s="372"/>
      <c r="B284" s="115"/>
      <c r="L284" s="115"/>
      <c r="V284" s="115"/>
      <c r="AF284" s="115"/>
      <c r="AP284" s="115"/>
      <c r="AZ284" s="115"/>
      <c r="BA284" s="115"/>
      <c r="BJ284" s="115"/>
      <c r="BT284" s="115"/>
      <c r="CD284" s="115"/>
      <c r="CN284" s="115"/>
      <c r="CX284" s="115"/>
      <c r="DH284" s="115"/>
      <c r="DR284" s="115"/>
      <c r="EB284" s="115"/>
      <c r="EL284" s="115"/>
      <c r="EV284" s="115"/>
      <c r="FF284" s="115"/>
      <c r="FP284" s="115"/>
      <c r="FZ284" s="115"/>
      <c r="GJ284" s="115"/>
      <c r="GT284" s="115"/>
      <c r="HD284" s="115"/>
      <c r="HN284" s="115"/>
      <c r="HX284" s="115"/>
    </row>
    <row xmlns:x14ac="http://schemas.microsoft.com/office/spreadsheetml/2009/9/ac" r="285" s="3" customFormat="true" x14ac:dyDescent="0.25">
      <c r="A285" s="372"/>
      <c r="B285" s="115"/>
      <c r="L285" s="115"/>
      <c r="V285" s="115"/>
      <c r="AF285" s="115"/>
      <c r="AP285" s="115"/>
      <c r="AZ285" s="115"/>
      <c r="BA285" s="115"/>
      <c r="BJ285" s="115"/>
      <c r="BT285" s="115"/>
      <c r="CD285" s="115"/>
      <c r="CN285" s="115"/>
      <c r="CX285" s="115"/>
      <c r="DH285" s="115"/>
      <c r="DR285" s="115"/>
      <c r="EB285" s="115"/>
      <c r="EL285" s="115"/>
      <c r="EV285" s="115"/>
      <c r="FF285" s="115"/>
      <c r="FP285" s="115"/>
      <c r="FZ285" s="115"/>
      <c r="GJ285" s="115"/>
      <c r="GT285" s="115"/>
      <c r="HD285" s="115"/>
      <c r="HN285" s="115"/>
      <c r="HX285" s="115"/>
    </row>
    <row xmlns:x14ac="http://schemas.microsoft.com/office/spreadsheetml/2009/9/ac" r="286" s="3" customFormat="true" x14ac:dyDescent="0.25">
      <c r="A286" s="372"/>
      <c r="B286" s="115"/>
      <c r="L286" s="115"/>
      <c r="V286" s="115"/>
      <c r="AF286" s="115"/>
      <c r="AP286" s="115"/>
      <c r="AZ286" s="115"/>
      <c r="BA286" s="115"/>
      <c r="BJ286" s="115"/>
      <c r="BT286" s="115"/>
      <c r="CD286" s="115"/>
      <c r="CN286" s="115"/>
      <c r="CX286" s="115"/>
      <c r="DH286" s="115"/>
      <c r="DR286" s="115"/>
      <c r="EB286" s="115"/>
      <c r="EL286" s="115"/>
      <c r="EV286" s="115"/>
      <c r="FF286" s="115"/>
      <c r="FP286" s="115"/>
      <c r="FZ286" s="115"/>
      <c r="GJ286" s="115"/>
      <c r="GT286" s="115"/>
      <c r="HD286" s="115"/>
      <c r="HN286" s="115"/>
      <c r="HX286" s="115"/>
    </row>
    <row xmlns:x14ac="http://schemas.microsoft.com/office/spreadsheetml/2009/9/ac" r="287" s="3" customFormat="true" x14ac:dyDescent="0.25">
      <c r="A287" s="372"/>
      <c r="B287" s="115"/>
      <c r="L287" s="115"/>
      <c r="V287" s="115"/>
      <c r="AF287" s="115"/>
      <c r="AP287" s="115"/>
      <c r="AZ287" s="115"/>
      <c r="BA287" s="115"/>
      <c r="BJ287" s="115"/>
      <c r="BT287" s="115"/>
      <c r="CD287" s="115"/>
      <c r="CN287" s="115"/>
      <c r="CX287" s="115"/>
      <c r="DH287" s="115"/>
      <c r="DR287" s="115"/>
      <c r="EB287" s="115"/>
      <c r="EL287" s="115"/>
      <c r="EV287" s="115"/>
      <c r="FF287" s="115"/>
      <c r="FP287" s="115"/>
      <c r="FZ287" s="115"/>
      <c r="GJ287" s="115"/>
      <c r="GT287" s="115"/>
      <c r="HD287" s="115"/>
      <c r="HN287" s="115"/>
      <c r="HX287" s="115"/>
    </row>
    <row xmlns:x14ac="http://schemas.microsoft.com/office/spreadsheetml/2009/9/ac" r="288" s="3" customFormat="true" x14ac:dyDescent="0.25">
      <c r="A288" s="372"/>
      <c r="B288" s="115"/>
      <c r="L288" s="115"/>
      <c r="V288" s="115"/>
      <c r="AF288" s="115"/>
      <c r="AP288" s="115"/>
      <c r="AZ288" s="115"/>
      <c r="BA288" s="115"/>
      <c r="BJ288" s="115"/>
      <c r="BT288" s="115"/>
      <c r="CD288" s="115"/>
      <c r="CN288" s="115"/>
      <c r="CX288" s="115"/>
      <c r="DH288" s="115"/>
      <c r="DR288" s="115"/>
      <c r="EB288" s="115"/>
      <c r="EL288" s="115"/>
      <c r="EV288" s="115"/>
      <c r="FF288" s="115"/>
      <c r="FP288" s="115"/>
      <c r="FZ288" s="115"/>
      <c r="GJ288" s="115"/>
      <c r="GT288" s="115"/>
      <c r="HD288" s="115"/>
      <c r="HN288" s="115"/>
      <c r="HX288" s="115"/>
    </row>
    <row xmlns:x14ac="http://schemas.microsoft.com/office/spreadsheetml/2009/9/ac" r="289" s="3" customFormat="true" x14ac:dyDescent="0.25">
      <c r="A289" s="372"/>
      <c r="B289" s="115"/>
      <c r="L289" s="115"/>
      <c r="V289" s="115"/>
      <c r="AF289" s="115"/>
      <c r="AP289" s="115"/>
      <c r="AZ289" s="115"/>
      <c r="BA289" s="115"/>
      <c r="BJ289" s="115"/>
      <c r="BT289" s="115"/>
      <c r="CD289" s="115"/>
      <c r="CN289" s="115"/>
      <c r="CX289" s="115"/>
      <c r="DH289" s="115"/>
      <c r="DR289" s="115"/>
      <c r="EB289" s="115"/>
      <c r="EL289" s="115"/>
      <c r="EV289" s="115"/>
      <c r="FF289" s="115"/>
      <c r="FP289" s="115"/>
      <c r="FZ289" s="115"/>
      <c r="GJ289" s="115"/>
      <c r="GT289" s="115"/>
      <c r="HD289" s="115"/>
      <c r="HN289" s="115"/>
      <c r="HX289" s="115"/>
    </row>
    <row xmlns:x14ac="http://schemas.microsoft.com/office/spreadsheetml/2009/9/ac" r="290" s="3" customFormat="true" x14ac:dyDescent="0.25">
      <c r="A290" s="372"/>
      <c r="B290" s="115"/>
      <c r="L290" s="115"/>
      <c r="V290" s="115"/>
      <c r="AF290" s="115"/>
      <c r="AP290" s="115"/>
      <c r="AZ290" s="115"/>
      <c r="BA290" s="115"/>
      <c r="BJ290" s="115"/>
      <c r="BT290" s="115"/>
      <c r="CD290" s="115"/>
      <c r="CN290" s="115"/>
      <c r="CX290" s="115"/>
      <c r="DH290" s="115"/>
      <c r="DR290" s="115"/>
      <c r="EB290" s="115"/>
      <c r="EL290" s="115"/>
      <c r="EV290" s="115"/>
      <c r="FF290" s="115"/>
      <c r="FP290" s="115"/>
      <c r="FZ290" s="115"/>
      <c r="GJ290" s="115"/>
      <c r="GT290" s="115"/>
      <c r="HD290" s="115"/>
      <c r="HN290" s="115"/>
      <c r="HX290" s="115"/>
    </row>
    <row xmlns:x14ac="http://schemas.microsoft.com/office/spreadsheetml/2009/9/ac" r="291" s="3" customFormat="true" x14ac:dyDescent="0.25">
      <c r="A291" s="372"/>
      <c r="B291" s="115"/>
      <c r="L291" s="115"/>
      <c r="V291" s="115"/>
      <c r="AF291" s="115"/>
      <c r="AP291" s="115"/>
      <c r="AZ291" s="115"/>
      <c r="BA291" s="115"/>
      <c r="BJ291" s="115"/>
      <c r="BT291" s="115"/>
      <c r="CD291" s="115"/>
      <c r="CN291" s="115"/>
      <c r="CX291" s="115"/>
      <c r="DH291" s="115"/>
      <c r="DR291" s="115"/>
      <c r="EB291" s="115"/>
      <c r="EL291" s="115"/>
      <c r="EV291" s="115"/>
      <c r="FF291" s="115"/>
      <c r="FP291" s="115"/>
      <c r="FZ291" s="115"/>
      <c r="GJ291" s="115"/>
      <c r="GT291" s="115"/>
      <c r="HD291" s="115"/>
      <c r="HN291" s="115"/>
      <c r="HX291" s="115"/>
    </row>
    <row xmlns:x14ac="http://schemas.microsoft.com/office/spreadsheetml/2009/9/ac" r="292" s="3" customFormat="true" x14ac:dyDescent="0.25">
      <c r="A292" s="372"/>
      <c r="B292" s="115"/>
      <c r="L292" s="115"/>
      <c r="V292" s="115"/>
      <c r="AF292" s="115"/>
      <c r="AP292" s="115"/>
      <c r="AZ292" s="115"/>
      <c r="BA292" s="115"/>
      <c r="BJ292" s="115"/>
      <c r="BT292" s="115"/>
      <c r="CD292" s="115"/>
      <c r="CN292" s="115"/>
      <c r="CX292" s="115"/>
      <c r="DH292" s="115"/>
      <c r="DR292" s="115"/>
      <c r="EB292" s="115"/>
      <c r="EL292" s="115"/>
      <c r="EV292" s="115"/>
      <c r="FF292" s="115"/>
      <c r="FP292" s="115"/>
      <c r="FZ292" s="115"/>
      <c r="GJ292" s="115"/>
      <c r="GT292" s="115"/>
      <c r="HD292" s="115"/>
      <c r="HN292" s="115"/>
      <c r="HX292" s="115"/>
    </row>
    <row xmlns:x14ac="http://schemas.microsoft.com/office/spreadsheetml/2009/9/ac" r="293" s="3" customFormat="true" x14ac:dyDescent="0.25">
      <c r="A293" s="372"/>
      <c r="B293" s="115"/>
      <c r="L293" s="115"/>
      <c r="V293" s="115"/>
      <c r="AF293" s="115"/>
      <c r="AP293" s="115"/>
      <c r="AZ293" s="115"/>
      <c r="BA293" s="115"/>
      <c r="BJ293" s="115"/>
      <c r="BT293" s="115"/>
      <c r="CD293" s="115"/>
      <c r="CN293" s="115"/>
      <c r="CX293" s="115"/>
      <c r="DH293" s="115"/>
      <c r="DR293" s="115"/>
      <c r="EB293" s="115"/>
      <c r="EL293" s="115"/>
      <c r="EV293" s="115"/>
      <c r="FF293" s="115"/>
      <c r="FP293" s="115"/>
      <c r="FZ293" s="115"/>
      <c r="GJ293" s="115"/>
      <c r="GT293" s="115"/>
      <c r="HD293" s="115"/>
      <c r="HN293" s="115"/>
      <c r="HX293" s="115"/>
    </row>
    <row xmlns:x14ac="http://schemas.microsoft.com/office/spreadsheetml/2009/9/ac" r="294" s="3" customFormat="true" x14ac:dyDescent="0.25">
      <c r="A294" s="372"/>
      <c r="B294" s="115"/>
      <c r="L294" s="115"/>
      <c r="V294" s="115"/>
      <c r="AF294" s="115"/>
      <c r="AP294" s="115"/>
      <c r="AZ294" s="115"/>
      <c r="BA294" s="115"/>
      <c r="BJ294" s="115"/>
      <c r="BT294" s="115"/>
      <c r="CD294" s="115"/>
      <c r="CN294" s="115"/>
      <c r="CX294" s="115"/>
      <c r="DH294" s="115"/>
      <c r="DR294" s="115"/>
      <c r="EB294" s="115"/>
      <c r="EL294" s="115"/>
      <c r="EV294" s="115"/>
      <c r="FF294" s="115"/>
      <c r="FP294" s="115"/>
      <c r="FZ294" s="115"/>
      <c r="GJ294" s="115"/>
      <c r="GT294" s="115"/>
      <c r="HD294" s="115"/>
      <c r="HN294" s="115"/>
      <c r="HX294" s="115"/>
    </row>
    <row xmlns:x14ac="http://schemas.microsoft.com/office/spreadsheetml/2009/9/ac" r="295" s="3" customFormat="true" x14ac:dyDescent="0.25">
      <c r="A295" s="372"/>
      <c r="B295" s="115"/>
      <c r="L295" s="115"/>
      <c r="V295" s="115"/>
      <c r="AF295" s="115"/>
      <c r="AP295" s="115"/>
      <c r="AZ295" s="115"/>
      <c r="BA295" s="115"/>
      <c r="BJ295" s="115"/>
      <c r="BT295" s="115"/>
      <c r="CD295" s="115"/>
      <c r="CN295" s="115"/>
      <c r="CX295" s="115"/>
      <c r="DH295" s="115"/>
      <c r="DR295" s="115"/>
      <c r="EB295" s="115"/>
      <c r="EL295" s="115"/>
      <c r="EV295" s="115"/>
      <c r="FF295" s="115"/>
      <c r="FP295" s="115"/>
      <c r="FZ295" s="115"/>
      <c r="GJ295" s="115"/>
      <c r="GT295" s="115"/>
      <c r="HD295" s="115"/>
      <c r="HN295" s="115"/>
      <c r="HX295" s="115"/>
    </row>
    <row xmlns:x14ac="http://schemas.microsoft.com/office/spreadsheetml/2009/9/ac" r="296" s="3" customFormat="true" x14ac:dyDescent="0.25">
      <c r="A296" s="372"/>
      <c r="B296" s="115"/>
      <c r="L296" s="115"/>
      <c r="V296" s="115"/>
      <c r="AF296" s="115"/>
      <c r="AP296" s="115"/>
      <c r="AZ296" s="115"/>
      <c r="BA296" s="115"/>
      <c r="BJ296" s="115"/>
      <c r="BT296" s="115"/>
      <c r="CD296" s="115"/>
      <c r="CN296" s="115"/>
      <c r="CX296" s="115"/>
      <c r="DH296" s="115"/>
      <c r="DR296" s="115"/>
      <c r="EB296" s="115"/>
      <c r="EL296" s="115"/>
      <c r="EV296" s="115"/>
      <c r="FF296" s="115"/>
      <c r="FP296" s="115"/>
      <c r="FZ296" s="115"/>
      <c r="GJ296" s="115"/>
      <c r="GT296" s="115"/>
      <c r="HD296" s="115"/>
      <c r="HN296" s="115"/>
      <c r="HX296" s="115"/>
    </row>
    <row xmlns:x14ac="http://schemas.microsoft.com/office/spreadsheetml/2009/9/ac" r="297" s="3" customFormat="true" x14ac:dyDescent="0.25">
      <c r="A297" s="372"/>
      <c r="B297" s="115"/>
      <c r="L297" s="115"/>
      <c r="V297" s="115"/>
      <c r="AF297" s="115"/>
      <c r="AP297" s="115"/>
      <c r="AZ297" s="115"/>
      <c r="BA297" s="115"/>
      <c r="BJ297" s="115"/>
      <c r="BT297" s="115"/>
      <c r="CD297" s="115"/>
      <c r="CN297" s="115"/>
      <c r="CX297" s="115"/>
      <c r="DH297" s="115"/>
      <c r="DR297" s="115"/>
      <c r="EB297" s="115"/>
      <c r="EL297" s="115"/>
      <c r="EV297" s="115"/>
      <c r="FF297" s="115"/>
      <c r="FP297" s="115"/>
      <c r="FZ297" s="115"/>
      <c r="GJ297" s="115"/>
      <c r="GT297" s="115"/>
      <c r="HD297" s="115"/>
      <c r="HN297" s="115"/>
      <c r="HX297" s="115"/>
    </row>
    <row xmlns:x14ac="http://schemas.microsoft.com/office/spreadsheetml/2009/9/ac" r="298" s="3" customFormat="true" x14ac:dyDescent="0.25">
      <c r="A298" s="372"/>
      <c r="B298" s="115"/>
      <c r="L298" s="115"/>
      <c r="V298" s="115"/>
      <c r="AF298" s="115"/>
      <c r="AP298" s="115"/>
      <c r="AZ298" s="115"/>
      <c r="BA298" s="115"/>
      <c r="BJ298" s="115"/>
      <c r="BT298" s="115"/>
      <c r="CD298" s="115"/>
      <c r="CN298" s="115"/>
      <c r="CX298" s="115"/>
      <c r="DH298" s="115"/>
      <c r="DR298" s="115"/>
      <c r="EB298" s="115"/>
      <c r="EL298" s="115"/>
      <c r="EV298" s="115"/>
      <c r="FF298" s="115"/>
      <c r="FP298" s="115"/>
      <c r="FZ298" s="115"/>
      <c r="GJ298" s="115"/>
      <c r="GT298" s="115"/>
      <c r="HD298" s="115"/>
      <c r="HN298" s="115"/>
      <c r="HX298" s="115"/>
    </row>
    <row xmlns:x14ac="http://schemas.microsoft.com/office/spreadsheetml/2009/9/ac" r="299" s="3" customFormat="true" x14ac:dyDescent="0.25">
      <c r="A299" s="372"/>
      <c r="B299" s="115"/>
      <c r="L299" s="115"/>
      <c r="V299" s="115"/>
      <c r="AF299" s="115"/>
      <c r="AP299" s="115"/>
      <c r="AZ299" s="115"/>
      <c r="BA299" s="115"/>
      <c r="BJ299" s="115"/>
      <c r="BT299" s="115"/>
      <c r="CD299" s="115"/>
      <c r="CN299" s="115"/>
      <c r="CX299" s="115"/>
      <c r="DH299" s="115"/>
      <c r="DR299" s="115"/>
      <c r="EB299" s="115"/>
      <c r="EL299" s="115"/>
      <c r="EV299" s="115"/>
      <c r="FF299" s="115"/>
      <c r="FP299" s="115"/>
      <c r="FZ299" s="115"/>
      <c r="GJ299" s="115"/>
      <c r="GT299" s="115"/>
      <c r="HD299" s="115"/>
      <c r="HN299" s="115"/>
      <c r="HX299" s="115"/>
    </row>
    <row xmlns:x14ac="http://schemas.microsoft.com/office/spreadsheetml/2009/9/ac" r="300" s="3" customFormat="true" x14ac:dyDescent="0.25">
      <c r="A300" s="372"/>
      <c r="B300" s="115"/>
      <c r="L300" s="115"/>
      <c r="V300" s="115"/>
      <c r="AF300" s="115"/>
      <c r="AP300" s="115"/>
      <c r="AZ300" s="115"/>
      <c r="BA300" s="115"/>
      <c r="BJ300" s="115"/>
      <c r="BT300" s="115"/>
      <c r="CD300" s="115"/>
      <c r="CN300" s="115"/>
      <c r="CX300" s="115"/>
      <c r="DH300" s="115"/>
      <c r="DR300" s="115"/>
      <c r="EB300" s="115"/>
      <c r="EL300" s="115"/>
      <c r="EV300" s="115"/>
      <c r="FF300" s="115"/>
      <c r="FP300" s="115"/>
      <c r="FZ300" s="115"/>
      <c r="GJ300" s="115"/>
      <c r="GT300" s="115"/>
      <c r="HD300" s="115"/>
      <c r="HN300" s="115"/>
      <c r="HX300" s="115"/>
    </row>
    <row xmlns:x14ac="http://schemas.microsoft.com/office/spreadsheetml/2009/9/ac" r="301" s="3" customFormat="true" x14ac:dyDescent="0.25">
      <c r="A301" s="372"/>
      <c r="B301" s="115"/>
      <c r="L301" s="115"/>
      <c r="V301" s="115"/>
      <c r="AF301" s="115"/>
      <c r="AP301" s="115"/>
      <c r="AZ301" s="115"/>
      <c r="BA301" s="115"/>
      <c r="BJ301" s="115"/>
      <c r="BT301" s="115"/>
      <c r="CD301" s="115"/>
      <c r="CN301" s="115"/>
      <c r="CX301" s="115"/>
      <c r="DH301" s="115"/>
      <c r="DR301" s="115"/>
      <c r="EB301" s="115"/>
      <c r="EL301" s="115"/>
      <c r="EV301" s="115"/>
      <c r="FF301" s="115"/>
      <c r="FP301" s="115"/>
      <c r="FZ301" s="115"/>
      <c r="GJ301" s="115"/>
      <c r="GT301" s="115"/>
      <c r="HD301" s="115"/>
      <c r="HN301" s="115"/>
      <c r="HX301" s="115"/>
    </row>
    <row xmlns:x14ac="http://schemas.microsoft.com/office/spreadsheetml/2009/9/ac" r="302" s="3" customFormat="true" x14ac:dyDescent="0.25">
      <c r="A302" s="372"/>
      <c r="B302" s="115"/>
      <c r="L302" s="115"/>
      <c r="V302" s="115"/>
      <c r="AF302" s="115"/>
      <c r="AP302" s="115"/>
      <c r="AZ302" s="115"/>
      <c r="BA302" s="115"/>
      <c r="BJ302" s="115"/>
      <c r="BT302" s="115"/>
      <c r="CD302" s="115"/>
      <c r="CN302" s="115"/>
      <c r="CX302" s="115"/>
      <c r="DH302" s="115"/>
      <c r="DR302" s="115"/>
      <c r="EB302" s="115"/>
      <c r="EL302" s="115"/>
      <c r="EV302" s="115"/>
      <c r="FF302" s="115"/>
      <c r="FP302" s="115"/>
      <c r="FZ302" s="115"/>
      <c r="GJ302" s="115"/>
      <c r="GT302" s="115"/>
      <c r="HD302" s="115"/>
      <c r="HN302" s="115"/>
      <c r="HX302" s="115"/>
    </row>
    <row xmlns:x14ac="http://schemas.microsoft.com/office/spreadsheetml/2009/9/ac" r="303" s="3" customFormat="true" x14ac:dyDescent="0.25">
      <c r="A303" s="372"/>
      <c r="B303" s="115"/>
      <c r="L303" s="115"/>
      <c r="V303" s="115"/>
      <c r="AF303" s="115"/>
      <c r="AP303" s="115"/>
      <c r="AZ303" s="115"/>
      <c r="BA303" s="115"/>
      <c r="BJ303" s="115"/>
      <c r="BT303" s="115"/>
      <c r="CD303" s="115"/>
      <c r="CN303" s="115"/>
      <c r="CX303" s="115"/>
      <c r="DH303" s="115"/>
      <c r="DR303" s="115"/>
      <c r="EB303" s="115"/>
      <c r="EL303" s="115"/>
      <c r="EV303" s="115"/>
      <c r="FF303" s="115"/>
      <c r="FP303" s="115"/>
      <c r="FZ303" s="115"/>
      <c r="GJ303" s="115"/>
      <c r="GT303" s="115"/>
      <c r="HD303" s="115"/>
      <c r="HN303" s="115"/>
      <c r="HX303" s="115"/>
    </row>
    <row xmlns:x14ac="http://schemas.microsoft.com/office/spreadsheetml/2009/9/ac" r="304" s="3" customFormat="true" x14ac:dyDescent="0.25">
      <c r="A304" s="372"/>
      <c r="B304" s="115"/>
      <c r="L304" s="115"/>
      <c r="V304" s="115"/>
      <c r="AF304" s="115"/>
      <c r="AP304" s="115"/>
      <c r="AZ304" s="115"/>
      <c r="BA304" s="115"/>
      <c r="BJ304" s="115"/>
      <c r="BT304" s="115"/>
      <c r="CD304" s="115"/>
      <c r="CN304" s="115"/>
      <c r="CX304" s="115"/>
      <c r="DH304" s="115"/>
      <c r="DR304" s="115"/>
      <c r="EB304" s="115"/>
      <c r="EL304" s="115"/>
      <c r="EV304" s="115"/>
      <c r="FF304" s="115"/>
      <c r="FP304" s="115"/>
      <c r="FZ304" s="115"/>
      <c r="GJ304" s="115"/>
      <c r="GT304" s="115"/>
      <c r="HD304" s="115"/>
      <c r="HN304" s="115"/>
      <c r="HX304" s="115"/>
    </row>
    <row xmlns:x14ac="http://schemas.microsoft.com/office/spreadsheetml/2009/9/ac" r="305" s="3" customFormat="true" x14ac:dyDescent="0.25">
      <c r="A305" s="372"/>
      <c r="B305" s="115"/>
      <c r="L305" s="115"/>
      <c r="V305" s="115"/>
      <c r="AF305" s="115"/>
      <c r="AP305" s="115"/>
      <c r="AZ305" s="115"/>
      <c r="BA305" s="115"/>
      <c r="BJ305" s="115"/>
      <c r="BT305" s="115"/>
      <c r="CD305" s="115"/>
      <c r="CN305" s="115"/>
      <c r="CX305" s="115"/>
      <c r="DH305" s="115"/>
      <c r="DR305" s="115"/>
      <c r="EB305" s="115"/>
      <c r="EL305" s="115"/>
      <c r="EV305" s="115"/>
      <c r="FF305" s="115"/>
      <c r="FP305" s="115"/>
      <c r="FZ305" s="115"/>
      <c r="GJ305" s="115"/>
      <c r="GT305" s="115"/>
      <c r="HD305" s="115"/>
      <c r="HN305" s="115"/>
      <c r="HX305" s="115"/>
    </row>
    <row xmlns:x14ac="http://schemas.microsoft.com/office/spreadsheetml/2009/9/ac" r="306" s="3" customFormat="true" x14ac:dyDescent="0.25">
      <c r="A306" s="372"/>
      <c r="B306" s="115"/>
      <c r="L306" s="115"/>
      <c r="V306" s="115"/>
      <c r="AF306" s="115"/>
      <c r="AP306" s="115"/>
      <c r="AZ306" s="115"/>
      <c r="BA306" s="115"/>
      <c r="BJ306" s="115"/>
      <c r="BT306" s="115"/>
      <c r="CD306" s="115"/>
      <c r="CN306" s="115"/>
      <c r="CX306" s="115"/>
      <c r="DH306" s="115"/>
      <c r="DR306" s="115"/>
      <c r="EB306" s="115"/>
      <c r="EL306" s="115"/>
      <c r="EV306" s="115"/>
      <c r="FF306" s="115"/>
      <c r="FP306" s="115"/>
      <c r="FZ306" s="115"/>
      <c r="GJ306" s="115"/>
      <c r="GT306" s="115"/>
      <c r="HD306" s="115"/>
      <c r="HN306" s="115"/>
      <c r="HX306" s="115"/>
    </row>
    <row xmlns:x14ac="http://schemas.microsoft.com/office/spreadsheetml/2009/9/ac" r="307" s="3" customFormat="true" x14ac:dyDescent="0.25">
      <c r="A307" s="372"/>
      <c r="B307" s="115"/>
      <c r="L307" s="115"/>
      <c r="V307" s="115"/>
      <c r="AF307" s="115"/>
      <c r="AP307" s="115"/>
      <c r="AZ307" s="115"/>
      <c r="BA307" s="115"/>
      <c r="BJ307" s="115"/>
      <c r="BT307" s="115"/>
      <c r="CD307" s="115"/>
      <c r="CN307" s="115"/>
      <c r="CX307" s="115"/>
      <c r="DH307" s="115"/>
      <c r="DR307" s="115"/>
      <c r="EB307" s="115"/>
      <c r="EL307" s="115"/>
      <c r="EV307" s="115"/>
      <c r="FF307" s="115"/>
      <c r="FP307" s="115"/>
      <c r="FZ307" s="115"/>
      <c r="GJ307" s="115"/>
      <c r="GT307" s="115"/>
      <c r="HD307" s="115"/>
      <c r="HN307" s="115"/>
      <c r="HX307" s="115"/>
    </row>
    <row xmlns:x14ac="http://schemas.microsoft.com/office/spreadsheetml/2009/9/ac" r="308" s="3" customFormat="true" x14ac:dyDescent="0.25">
      <c r="A308" s="372"/>
      <c r="B308" s="115"/>
      <c r="L308" s="115"/>
      <c r="V308" s="115"/>
      <c r="AF308" s="115"/>
      <c r="AP308" s="115"/>
      <c r="AZ308" s="115"/>
      <c r="BA308" s="115"/>
      <c r="BJ308" s="115"/>
      <c r="BT308" s="115"/>
      <c r="CD308" s="115"/>
      <c r="CN308" s="115"/>
      <c r="CX308" s="115"/>
      <c r="DH308" s="115"/>
      <c r="DR308" s="115"/>
      <c r="EB308" s="115"/>
      <c r="EL308" s="115"/>
      <c r="EV308" s="115"/>
      <c r="FF308" s="115"/>
      <c r="FP308" s="115"/>
      <c r="FZ308" s="115"/>
      <c r="GJ308" s="115"/>
      <c r="GT308" s="115"/>
      <c r="HD308" s="115"/>
      <c r="HN308" s="115"/>
      <c r="HX308" s="115"/>
    </row>
    <row xmlns:x14ac="http://schemas.microsoft.com/office/spreadsheetml/2009/9/ac" r="309" s="3" customFormat="true" x14ac:dyDescent="0.25">
      <c r="A309" s="372"/>
      <c r="B309" s="115"/>
      <c r="L309" s="115"/>
      <c r="V309" s="115"/>
      <c r="AF309" s="115"/>
      <c r="AP309" s="115"/>
      <c r="AZ309" s="115"/>
      <c r="BA309" s="115"/>
      <c r="BJ309" s="115"/>
      <c r="BT309" s="115"/>
      <c r="CD309" s="115"/>
      <c r="CN309" s="115"/>
      <c r="CX309" s="115"/>
      <c r="DH309" s="115"/>
      <c r="DR309" s="115"/>
      <c r="EB309" s="115"/>
      <c r="EL309" s="115"/>
      <c r="EV309" s="115"/>
      <c r="FF309" s="115"/>
      <c r="FP309" s="115"/>
      <c r="FZ309" s="115"/>
      <c r="GJ309" s="115"/>
      <c r="GT309" s="115"/>
      <c r="HD309" s="115"/>
      <c r="HN309" s="115"/>
      <c r="HX309" s="115"/>
    </row>
    <row xmlns:x14ac="http://schemas.microsoft.com/office/spreadsheetml/2009/9/ac" r="310" s="3" customFormat="true" x14ac:dyDescent="0.25">
      <c r="A310" s="372"/>
      <c r="B310" s="115"/>
      <c r="L310" s="115"/>
      <c r="V310" s="115"/>
      <c r="AF310" s="115"/>
      <c r="AP310" s="115"/>
      <c r="AZ310" s="115"/>
      <c r="BA310" s="115"/>
      <c r="BJ310" s="115"/>
      <c r="BT310" s="115"/>
      <c r="CD310" s="115"/>
      <c r="CN310" s="115"/>
      <c r="CX310" s="115"/>
      <c r="DH310" s="115"/>
      <c r="DR310" s="115"/>
      <c r="EB310" s="115"/>
      <c r="EL310" s="115"/>
      <c r="EV310" s="115"/>
      <c r="FF310" s="115"/>
      <c r="FP310" s="115"/>
      <c r="FZ310" s="115"/>
      <c r="GJ310" s="115"/>
      <c r="GT310" s="115"/>
      <c r="HD310" s="115"/>
      <c r="HN310" s="115"/>
      <c r="HX310" s="115"/>
    </row>
    <row xmlns:x14ac="http://schemas.microsoft.com/office/spreadsheetml/2009/9/ac" r="311" s="3" customFormat="true" x14ac:dyDescent="0.25">
      <c r="A311" s="372"/>
      <c r="B311" s="115"/>
      <c r="L311" s="115"/>
      <c r="V311" s="115"/>
      <c r="AF311" s="115"/>
      <c r="AP311" s="115"/>
      <c r="AZ311" s="115"/>
      <c r="BA311" s="115"/>
      <c r="BJ311" s="115"/>
      <c r="BT311" s="115"/>
      <c r="CD311" s="115"/>
      <c r="CN311" s="115"/>
      <c r="CX311" s="115"/>
      <c r="DH311" s="115"/>
      <c r="DR311" s="115"/>
      <c r="EB311" s="115"/>
      <c r="EL311" s="115"/>
      <c r="EV311" s="115"/>
      <c r="FF311" s="115"/>
      <c r="FP311" s="115"/>
      <c r="FZ311" s="115"/>
      <c r="GJ311" s="115"/>
      <c r="GT311" s="115"/>
      <c r="HD311" s="115"/>
      <c r="HN311" s="115"/>
      <c r="HX311" s="115"/>
    </row>
    <row xmlns:x14ac="http://schemas.microsoft.com/office/spreadsheetml/2009/9/ac" r="312" s="3" customFormat="true" x14ac:dyDescent="0.25">
      <c r="A312" s="372"/>
      <c r="B312" s="115"/>
      <c r="L312" s="115"/>
      <c r="V312" s="115"/>
      <c r="AF312" s="115"/>
      <c r="AP312" s="115"/>
      <c r="AZ312" s="115"/>
      <c r="BA312" s="115"/>
      <c r="BJ312" s="115"/>
      <c r="BT312" s="115"/>
      <c r="CD312" s="115"/>
      <c r="CN312" s="115"/>
      <c r="CX312" s="115"/>
      <c r="DH312" s="115"/>
      <c r="DR312" s="115"/>
      <c r="EB312" s="115"/>
      <c r="EL312" s="115"/>
      <c r="EV312" s="115"/>
      <c r="FF312" s="115"/>
      <c r="FP312" s="115"/>
      <c r="FZ312" s="115"/>
      <c r="GJ312" s="115"/>
      <c r="GT312" s="115"/>
      <c r="HD312" s="115"/>
      <c r="HN312" s="115"/>
      <c r="HX312" s="115"/>
    </row>
    <row xmlns:x14ac="http://schemas.microsoft.com/office/spreadsheetml/2009/9/ac" r="313" s="3" customFormat="true" x14ac:dyDescent="0.25">
      <c r="A313" s="372"/>
      <c r="B313" s="115"/>
      <c r="L313" s="115"/>
      <c r="V313" s="115"/>
      <c r="AF313" s="115"/>
      <c r="AP313" s="115"/>
      <c r="AZ313" s="115"/>
      <c r="BA313" s="115"/>
      <c r="BJ313" s="115"/>
      <c r="BT313" s="115"/>
      <c r="CD313" s="115"/>
      <c r="CN313" s="115"/>
      <c r="CX313" s="115"/>
      <c r="DH313" s="115"/>
      <c r="DR313" s="115"/>
      <c r="EB313" s="115"/>
      <c r="EL313" s="115"/>
      <c r="EV313" s="115"/>
      <c r="FF313" s="115"/>
      <c r="FP313" s="115"/>
      <c r="FZ313" s="115"/>
      <c r="GJ313" s="115"/>
      <c r="GT313" s="115"/>
      <c r="HD313" s="115"/>
      <c r="HN313" s="115"/>
      <c r="HX313" s="115"/>
    </row>
    <row xmlns:x14ac="http://schemas.microsoft.com/office/spreadsheetml/2009/9/ac" r="314" s="3" customFormat="true" x14ac:dyDescent="0.25">
      <c r="A314" s="372"/>
      <c r="B314" s="115"/>
      <c r="L314" s="115"/>
      <c r="V314" s="115"/>
      <c r="AF314" s="115"/>
      <c r="AP314" s="115"/>
      <c r="AZ314" s="115"/>
      <c r="BA314" s="115"/>
      <c r="BJ314" s="115"/>
      <c r="BT314" s="115"/>
      <c r="CD314" s="115"/>
      <c r="CN314" s="115"/>
      <c r="CX314" s="115"/>
      <c r="DH314" s="115"/>
      <c r="DR314" s="115"/>
      <c r="EB314" s="115"/>
      <c r="EL314" s="115"/>
      <c r="EV314" s="115"/>
      <c r="FF314" s="115"/>
      <c r="FP314" s="115"/>
      <c r="FZ314" s="115"/>
      <c r="GJ314" s="115"/>
      <c r="GT314" s="115"/>
      <c r="HD314" s="115"/>
      <c r="HN314" s="115"/>
      <c r="HX314" s="115"/>
    </row>
    <row xmlns:x14ac="http://schemas.microsoft.com/office/spreadsheetml/2009/9/ac" r="315" s="3" customFormat="true" x14ac:dyDescent="0.25">
      <c r="A315" s="372"/>
      <c r="B315" s="115"/>
      <c r="L315" s="115"/>
      <c r="V315" s="115"/>
      <c r="AF315" s="115"/>
      <c r="AP315" s="115"/>
      <c r="AZ315" s="115"/>
      <c r="BA315" s="115"/>
      <c r="BJ315" s="115"/>
      <c r="BT315" s="115"/>
      <c r="CD315" s="115"/>
      <c r="CN315" s="115"/>
      <c r="CX315" s="115"/>
      <c r="DH315" s="115"/>
      <c r="DR315" s="115"/>
      <c r="EB315" s="115"/>
      <c r="EL315" s="115"/>
      <c r="EV315" s="115"/>
      <c r="FF315" s="115"/>
      <c r="FP315" s="115"/>
      <c r="FZ315" s="115"/>
      <c r="GJ315" s="115"/>
      <c r="GT315" s="115"/>
      <c r="HD315" s="115"/>
      <c r="HN315" s="115"/>
      <c r="HX315" s="115"/>
    </row>
    <row xmlns:x14ac="http://schemas.microsoft.com/office/spreadsheetml/2009/9/ac" r="316" s="3" customFormat="true" x14ac:dyDescent="0.25">
      <c r="A316" s="372"/>
      <c r="B316" s="115"/>
      <c r="L316" s="115"/>
      <c r="V316" s="115"/>
      <c r="AF316" s="115"/>
      <c r="AP316" s="115"/>
      <c r="AZ316" s="115"/>
      <c r="BA316" s="115"/>
      <c r="BJ316" s="115"/>
      <c r="BT316" s="115"/>
      <c r="CD316" s="115"/>
      <c r="CN316" s="115"/>
      <c r="CX316" s="115"/>
      <c r="DH316" s="115"/>
      <c r="DR316" s="115"/>
      <c r="EB316" s="115"/>
      <c r="EL316" s="115"/>
      <c r="EV316" s="115"/>
      <c r="FF316" s="115"/>
      <c r="FP316" s="115"/>
      <c r="FZ316" s="115"/>
      <c r="GJ316" s="115"/>
      <c r="GT316" s="115"/>
      <c r="HD316" s="115"/>
      <c r="HN316" s="115"/>
      <c r="HX316" s="115"/>
    </row>
    <row xmlns:x14ac="http://schemas.microsoft.com/office/spreadsheetml/2009/9/ac" r="317" s="3" customFormat="true" x14ac:dyDescent="0.25">
      <c r="A317" s="372"/>
      <c r="B317" s="115"/>
      <c r="L317" s="115"/>
      <c r="V317" s="115"/>
      <c r="AF317" s="115"/>
      <c r="AP317" s="115"/>
      <c r="AZ317" s="115"/>
      <c r="BA317" s="115"/>
      <c r="BJ317" s="115"/>
      <c r="BT317" s="115"/>
      <c r="CD317" s="115"/>
      <c r="CN317" s="115"/>
      <c r="CX317" s="115"/>
      <c r="DH317" s="115"/>
      <c r="DR317" s="115"/>
      <c r="EB317" s="115"/>
      <c r="EL317" s="115"/>
      <c r="EV317" s="115"/>
      <c r="FF317" s="115"/>
      <c r="FP317" s="115"/>
      <c r="FZ317" s="115"/>
      <c r="GJ317" s="115"/>
      <c r="GT317" s="115"/>
      <c r="HD317" s="115"/>
      <c r="HN317" s="115"/>
      <c r="HX317" s="115"/>
    </row>
    <row xmlns:x14ac="http://schemas.microsoft.com/office/spreadsheetml/2009/9/ac" r="318" s="3" customFormat="true" x14ac:dyDescent="0.25">
      <c r="A318" s="372"/>
      <c r="B318" s="115"/>
      <c r="L318" s="115"/>
      <c r="V318" s="115"/>
      <c r="AF318" s="115"/>
      <c r="AP318" s="115"/>
      <c r="AZ318" s="115"/>
      <c r="BA318" s="115"/>
      <c r="BJ318" s="115"/>
      <c r="BT318" s="115"/>
      <c r="CD318" s="115"/>
      <c r="CN318" s="115"/>
      <c r="CX318" s="115"/>
      <c r="DH318" s="115"/>
      <c r="DR318" s="115"/>
      <c r="EB318" s="115"/>
      <c r="EL318" s="115"/>
      <c r="EV318" s="115"/>
      <c r="FF318" s="115"/>
      <c r="FP318" s="115"/>
      <c r="FZ318" s="115"/>
      <c r="GJ318" s="115"/>
      <c r="GT318" s="115"/>
      <c r="HD318" s="115"/>
      <c r="HN318" s="115"/>
      <c r="HX318" s="115"/>
    </row>
    <row xmlns:x14ac="http://schemas.microsoft.com/office/spreadsheetml/2009/9/ac" r="319" s="3" customFormat="true" x14ac:dyDescent="0.25">
      <c r="A319" s="372"/>
      <c r="B319" s="115"/>
      <c r="L319" s="115"/>
      <c r="V319" s="115"/>
      <c r="AF319" s="115"/>
      <c r="AP319" s="115"/>
      <c r="AZ319" s="115"/>
      <c r="BA319" s="115"/>
      <c r="BJ319" s="115"/>
      <c r="BT319" s="115"/>
      <c r="CD319" s="115"/>
      <c r="CN319" s="115"/>
      <c r="CX319" s="115"/>
      <c r="DH319" s="115"/>
      <c r="DR319" s="115"/>
      <c r="EB319" s="115"/>
      <c r="EL319" s="115"/>
      <c r="EV319" s="115"/>
      <c r="FF319" s="115"/>
      <c r="FP319" s="115"/>
      <c r="FZ319" s="115"/>
      <c r="GJ319" s="115"/>
      <c r="GT319" s="115"/>
      <c r="HD319" s="115"/>
      <c r="HN319" s="115"/>
      <c r="HX319" s="115"/>
    </row>
    <row xmlns:x14ac="http://schemas.microsoft.com/office/spreadsheetml/2009/9/ac" r="320" s="3" customFormat="true" x14ac:dyDescent="0.25">
      <c r="A320" s="372"/>
      <c r="B320" s="115"/>
      <c r="L320" s="115"/>
      <c r="V320" s="115"/>
      <c r="AF320" s="115"/>
      <c r="AP320" s="115"/>
      <c r="AZ320" s="115"/>
      <c r="BA320" s="115"/>
      <c r="BJ320" s="115"/>
      <c r="BT320" s="115"/>
      <c r="CD320" s="115"/>
      <c r="CN320" s="115"/>
      <c r="CX320" s="115"/>
      <c r="DH320" s="115"/>
      <c r="DR320" s="115"/>
      <c r="EB320" s="115"/>
      <c r="EL320" s="115"/>
      <c r="EV320" s="115"/>
      <c r="FF320" s="115"/>
      <c r="FP320" s="115"/>
      <c r="FZ320" s="115"/>
      <c r="GJ320" s="115"/>
      <c r="GT320" s="115"/>
      <c r="HD320" s="115"/>
      <c r="HN320" s="115"/>
      <c r="HX320" s="115"/>
    </row>
    <row xmlns:x14ac="http://schemas.microsoft.com/office/spreadsheetml/2009/9/ac" r="321" s="3" customFormat="true" x14ac:dyDescent="0.25">
      <c r="A321" s="372"/>
      <c r="B321" s="115"/>
      <c r="L321" s="115"/>
      <c r="V321" s="115"/>
      <c r="AF321" s="115"/>
      <c r="AP321" s="115"/>
      <c r="AZ321" s="115"/>
      <c r="BA321" s="115"/>
      <c r="BJ321" s="115"/>
      <c r="BT321" s="115"/>
      <c r="CD321" s="115"/>
      <c r="CN321" s="115"/>
      <c r="CX321" s="115"/>
      <c r="DH321" s="115"/>
      <c r="DR321" s="115"/>
      <c r="EB321" s="115"/>
      <c r="EL321" s="115"/>
      <c r="EV321" s="115"/>
      <c r="FF321" s="115"/>
      <c r="FP321" s="115"/>
      <c r="FZ321" s="115"/>
      <c r="GJ321" s="115"/>
      <c r="GT321" s="115"/>
      <c r="HD321" s="115"/>
      <c r="HN321" s="115"/>
      <c r="HX321" s="115"/>
    </row>
    <row xmlns:x14ac="http://schemas.microsoft.com/office/spreadsheetml/2009/9/ac" r="322" s="3" customFormat="true" x14ac:dyDescent="0.25">
      <c r="A322" s="372"/>
      <c r="B322" s="115"/>
      <c r="L322" s="115"/>
      <c r="V322" s="115"/>
      <c r="AF322" s="115"/>
      <c r="AP322" s="115"/>
      <c r="AZ322" s="115"/>
      <c r="BA322" s="115"/>
      <c r="BJ322" s="115"/>
      <c r="BT322" s="115"/>
      <c r="CD322" s="115"/>
      <c r="CN322" s="115"/>
      <c r="CX322" s="115"/>
      <c r="DH322" s="115"/>
      <c r="DR322" s="115"/>
      <c r="EB322" s="115"/>
      <c r="EL322" s="115"/>
      <c r="EV322" s="115"/>
      <c r="FF322" s="115"/>
      <c r="FP322" s="115"/>
      <c r="FZ322" s="115"/>
      <c r="GJ322" s="115"/>
      <c r="GT322" s="115"/>
      <c r="HD322" s="115"/>
      <c r="HN322" s="115"/>
      <c r="HX322" s="115"/>
    </row>
    <row xmlns:x14ac="http://schemas.microsoft.com/office/spreadsheetml/2009/9/ac" r="323" s="3" customFormat="true" x14ac:dyDescent="0.25">
      <c r="A323" s="372"/>
      <c r="B323" s="115"/>
      <c r="L323" s="115"/>
      <c r="V323" s="115"/>
      <c r="AF323" s="115"/>
      <c r="AP323" s="115"/>
      <c r="AZ323" s="115"/>
      <c r="BA323" s="115"/>
      <c r="BJ323" s="115"/>
      <c r="BT323" s="115"/>
      <c r="CD323" s="115"/>
      <c r="CN323" s="115"/>
      <c r="CX323" s="115"/>
      <c r="DH323" s="115"/>
      <c r="DR323" s="115"/>
      <c r="EB323" s="115"/>
      <c r="EL323" s="115"/>
      <c r="EV323" s="115"/>
      <c r="FF323" s="115"/>
      <c r="FP323" s="115"/>
      <c r="FZ323" s="115"/>
      <c r="GJ323" s="115"/>
      <c r="GT323" s="115"/>
      <c r="HD323" s="115"/>
      <c r="HN323" s="115"/>
      <c r="HX323" s="115"/>
    </row>
    <row xmlns:x14ac="http://schemas.microsoft.com/office/spreadsheetml/2009/9/ac" r="324" s="3" customFormat="true" x14ac:dyDescent="0.25">
      <c r="A324" s="372"/>
      <c r="B324" s="115"/>
      <c r="L324" s="115"/>
      <c r="V324" s="115"/>
      <c r="AF324" s="115"/>
      <c r="AP324" s="115"/>
      <c r="AZ324" s="115"/>
      <c r="BA324" s="115"/>
      <c r="BJ324" s="115"/>
      <c r="BT324" s="115"/>
      <c r="CD324" s="115"/>
      <c r="CN324" s="115"/>
      <c r="CX324" s="115"/>
      <c r="DH324" s="115"/>
      <c r="DR324" s="115"/>
      <c r="EB324" s="115"/>
      <c r="EL324" s="115"/>
      <c r="EV324" s="115"/>
      <c r="FF324" s="115"/>
      <c r="FP324" s="115"/>
      <c r="FZ324" s="115"/>
      <c r="GJ324" s="115"/>
      <c r="GT324" s="115"/>
      <c r="HD324" s="115"/>
      <c r="HN324" s="115"/>
      <c r="HX324" s="115"/>
    </row>
    <row xmlns:x14ac="http://schemas.microsoft.com/office/spreadsheetml/2009/9/ac" r="325" s="3" customFormat="true" x14ac:dyDescent="0.25">
      <c r="A325" s="372"/>
      <c r="B325" s="115"/>
      <c r="L325" s="115"/>
      <c r="V325" s="115"/>
      <c r="AF325" s="115"/>
      <c r="AP325" s="115"/>
      <c r="AZ325" s="115"/>
      <c r="BA325" s="115"/>
      <c r="BJ325" s="115"/>
      <c r="BT325" s="115"/>
      <c r="CD325" s="115"/>
      <c r="CN325" s="115"/>
      <c r="CX325" s="115"/>
      <c r="DH325" s="115"/>
      <c r="DR325" s="115"/>
      <c r="EB325" s="115"/>
      <c r="EL325" s="115"/>
      <c r="EV325" s="115"/>
      <c r="FF325" s="115"/>
      <c r="FP325" s="115"/>
      <c r="FZ325" s="115"/>
      <c r="GJ325" s="115"/>
      <c r="GT325" s="115"/>
      <c r="HD325" s="115"/>
      <c r="HN325" s="115"/>
      <c r="HX325" s="115"/>
    </row>
    <row xmlns:x14ac="http://schemas.microsoft.com/office/spreadsheetml/2009/9/ac" r="326" s="3" customFormat="true" x14ac:dyDescent="0.25">
      <c r="A326" s="372"/>
      <c r="B326" s="115"/>
      <c r="L326" s="115"/>
      <c r="V326" s="115"/>
      <c r="AF326" s="115"/>
      <c r="AP326" s="115"/>
      <c r="AZ326" s="115"/>
      <c r="BA326" s="115"/>
      <c r="BJ326" s="115"/>
      <c r="BT326" s="115"/>
      <c r="CD326" s="115"/>
      <c r="CN326" s="115"/>
      <c r="CX326" s="115"/>
      <c r="DH326" s="115"/>
      <c r="DR326" s="115"/>
      <c r="EB326" s="115"/>
      <c r="EL326" s="115"/>
      <c r="EV326" s="115"/>
      <c r="FF326" s="115"/>
      <c r="FP326" s="115"/>
      <c r="FZ326" s="115"/>
      <c r="GJ326" s="115"/>
      <c r="GT326" s="115"/>
      <c r="HD326" s="115"/>
      <c r="HN326" s="115"/>
      <c r="HX326" s="115"/>
    </row>
    <row xmlns:x14ac="http://schemas.microsoft.com/office/spreadsheetml/2009/9/ac" r="327" s="3" customFormat="true" x14ac:dyDescent="0.25">
      <c r="A327" s="372"/>
      <c r="B327" s="115"/>
      <c r="L327" s="115"/>
      <c r="V327" s="115"/>
      <c r="AF327" s="115"/>
      <c r="AP327" s="115"/>
      <c r="AZ327" s="115"/>
      <c r="BA327" s="115"/>
      <c r="BJ327" s="115"/>
      <c r="BT327" s="115"/>
      <c r="CD327" s="115"/>
      <c r="CN327" s="115"/>
      <c r="CX327" s="115"/>
      <c r="DH327" s="115"/>
      <c r="DR327" s="115"/>
      <c r="EB327" s="115"/>
      <c r="EL327" s="115"/>
      <c r="EV327" s="115"/>
      <c r="FF327" s="115"/>
      <c r="FP327" s="115"/>
      <c r="FZ327" s="115"/>
      <c r="GJ327" s="115"/>
      <c r="GT327" s="115"/>
      <c r="HD327" s="115"/>
      <c r="HN327" s="115"/>
      <c r="HX327" s="115"/>
    </row>
    <row xmlns:x14ac="http://schemas.microsoft.com/office/spreadsheetml/2009/9/ac" r="328" s="3" customFormat="true" x14ac:dyDescent="0.25">
      <c r="A328" s="372"/>
      <c r="B328" s="115"/>
      <c r="L328" s="115"/>
      <c r="V328" s="115"/>
      <c r="AF328" s="115"/>
      <c r="AP328" s="115"/>
      <c r="AZ328" s="115"/>
      <c r="BA328" s="115"/>
      <c r="BJ328" s="115"/>
      <c r="BT328" s="115"/>
      <c r="CD328" s="115"/>
      <c r="CN328" s="115"/>
      <c r="CX328" s="115"/>
      <c r="DH328" s="115"/>
      <c r="DR328" s="115"/>
      <c r="EB328" s="115"/>
      <c r="EL328" s="115"/>
      <c r="EV328" s="115"/>
      <c r="FF328" s="115"/>
      <c r="FP328" s="115"/>
      <c r="FZ328" s="115"/>
      <c r="GJ328" s="115"/>
      <c r="GT328" s="115"/>
      <c r="HD328" s="115"/>
      <c r="HN328" s="115"/>
      <c r="HX328" s="115"/>
    </row>
    <row xmlns:x14ac="http://schemas.microsoft.com/office/spreadsheetml/2009/9/ac" r="329" s="3" customFormat="true" x14ac:dyDescent="0.25">
      <c r="A329" s="372"/>
      <c r="B329" s="115"/>
      <c r="L329" s="115"/>
      <c r="V329" s="115"/>
      <c r="AF329" s="115"/>
      <c r="AP329" s="115"/>
      <c r="AZ329" s="115"/>
      <c r="BA329" s="115"/>
      <c r="BJ329" s="115"/>
      <c r="BT329" s="115"/>
      <c r="CD329" s="115"/>
      <c r="CN329" s="115"/>
      <c r="CX329" s="115"/>
      <c r="DH329" s="115"/>
      <c r="DR329" s="115"/>
      <c r="EB329" s="115"/>
      <c r="EL329" s="115"/>
      <c r="EV329" s="115"/>
      <c r="FF329" s="115"/>
      <c r="FP329" s="115"/>
      <c r="FZ329" s="115"/>
      <c r="GJ329" s="115"/>
      <c r="GT329" s="115"/>
      <c r="HD329" s="115"/>
      <c r="HN329" s="115"/>
      <c r="HX329" s="115"/>
    </row>
    <row xmlns:x14ac="http://schemas.microsoft.com/office/spreadsheetml/2009/9/ac" r="330" s="3" customFormat="true" x14ac:dyDescent="0.25">
      <c r="A330" s="372"/>
      <c r="B330" s="115"/>
      <c r="L330" s="115"/>
      <c r="V330" s="115"/>
      <c r="AF330" s="115"/>
      <c r="AP330" s="115"/>
      <c r="AZ330" s="115"/>
      <c r="BA330" s="115"/>
      <c r="BJ330" s="115"/>
      <c r="BT330" s="115"/>
      <c r="CD330" s="115"/>
      <c r="CN330" s="115"/>
      <c r="CX330" s="115"/>
      <c r="DH330" s="115"/>
      <c r="DR330" s="115"/>
      <c r="EB330" s="115"/>
      <c r="EL330" s="115"/>
      <c r="EV330" s="115"/>
      <c r="FF330" s="115"/>
      <c r="FP330" s="115"/>
      <c r="FZ330" s="115"/>
      <c r="GJ330" s="115"/>
      <c r="GT330" s="115"/>
      <c r="HD330" s="115"/>
      <c r="HN330" s="115"/>
      <c r="HX330" s="115"/>
    </row>
    <row xmlns:x14ac="http://schemas.microsoft.com/office/spreadsheetml/2009/9/ac" r="331" s="3" customFormat="true" x14ac:dyDescent="0.25">
      <c r="A331" s="372"/>
      <c r="B331" s="115"/>
      <c r="L331" s="115"/>
      <c r="V331" s="115"/>
      <c r="AF331" s="115"/>
      <c r="AP331" s="115"/>
      <c r="AZ331" s="115"/>
      <c r="BA331" s="115"/>
      <c r="BJ331" s="115"/>
      <c r="BT331" s="115"/>
      <c r="CD331" s="115"/>
      <c r="CN331" s="115"/>
      <c r="CX331" s="115"/>
      <c r="DH331" s="115"/>
      <c r="DR331" s="115"/>
      <c r="EB331" s="115"/>
      <c r="EL331" s="115"/>
      <c r="EV331" s="115"/>
      <c r="FF331" s="115"/>
      <c r="FP331" s="115"/>
      <c r="FZ331" s="115"/>
      <c r="GJ331" s="115"/>
      <c r="GT331" s="115"/>
      <c r="HD331" s="115"/>
      <c r="HN331" s="115"/>
      <c r="HX331" s="115"/>
    </row>
    <row xmlns:x14ac="http://schemas.microsoft.com/office/spreadsheetml/2009/9/ac" r="332" s="3" customFormat="true" x14ac:dyDescent="0.25">
      <c r="A332" s="372"/>
      <c r="B332" s="115"/>
      <c r="L332" s="115"/>
      <c r="V332" s="115"/>
      <c r="AF332" s="115"/>
      <c r="AP332" s="115"/>
      <c r="AZ332" s="115"/>
      <c r="BA332" s="115"/>
      <c r="BJ332" s="115"/>
      <c r="BT332" s="115"/>
      <c r="CD332" s="115"/>
      <c r="CN332" s="115"/>
      <c r="CX332" s="115"/>
      <c r="DH332" s="115"/>
      <c r="DR332" s="115"/>
      <c r="EB332" s="115"/>
      <c r="EL332" s="115"/>
      <c r="EV332" s="115"/>
      <c r="FF332" s="115"/>
      <c r="FP332" s="115"/>
      <c r="FZ332" s="115"/>
      <c r="GJ332" s="115"/>
      <c r="GT332" s="115"/>
      <c r="HD332" s="115"/>
      <c r="HN332" s="115"/>
      <c r="HX332" s="115"/>
    </row>
    <row xmlns:x14ac="http://schemas.microsoft.com/office/spreadsheetml/2009/9/ac" r="333" s="3" customFormat="true" x14ac:dyDescent="0.25">
      <c r="A333" s="372"/>
      <c r="B333" s="115"/>
      <c r="L333" s="115"/>
      <c r="V333" s="115"/>
      <c r="AF333" s="115"/>
      <c r="AP333" s="115"/>
      <c r="AZ333" s="115"/>
      <c r="BA333" s="115"/>
      <c r="BJ333" s="115"/>
      <c r="BT333" s="115"/>
      <c r="CD333" s="115"/>
      <c r="CN333" s="115"/>
      <c r="CX333" s="115"/>
      <c r="DH333" s="115"/>
      <c r="DR333" s="115"/>
      <c r="EB333" s="115"/>
      <c r="EL333" s="115"/>
      <c r="EV333" s="115"/>
      <c r="FF333" s="115"/>
      <c r="FP333" s="115"/>
      <c r="FZ333" s="115"/>
      <c r="GJ333" s="115"/>
      <c r="GT333" s="115"/>
      <c r="HD333" s="115"/>
      <c r="HN333" s="115"/>
      <c r="HX333" s="115"/>
    </row>
    <row xmlns:x14ac="http://schemas.microsoft.com/office/spreadsheetml/2009/9/ac" r="334" s="3" customFormat="true" x14ac:dyDescent="0.25">
      <c r="A334" s="372"/>
      <c r="B334" s="115"/>
      <c r="L334" s="115"/>
      <c r="V334" s="115"/>
      <c r="AF334" s="115"/>
      <c r="AP334" s="115"/>
      <c r="AZ334" s="115"/>
      <c r="BA334" s="115"/>
      <c r="BJ334" s="115"/>
      <c r="BT334" s="115"/>
      <c r="CD334" s="115"/>
      <c r="CN334" s="115"/>
      <c r="CX334" s="115"/>
      <c r="DH334" s="115"/>
      <c r="DR334" s="115"/>
      <c r="EB334" s="115"/>
      <c r="EL334" s="115"/>
      <c r="EV334" s="115"/>
      <c r="FF334" s="115"/>
      <c r="FP334" s="115"/>
      <c r="FZ334" s="115"/>
      <c r="GJ334" s="115"/>
      <c r="GT334" s="115"/>
      <c r="HD334" s="115"/>
      <c r="HN334" s="115"/>
      <c r="HX334" s="115"/>
    </row>
    <row xmlns:x14ac="http://schemas.microsoft.com/office/spreadsheetml/2009/9/ac" r="335" s="3" customFormat="true" x14ac:dyDescent="0.25">
      <c r="A335" s="372"/>
      <c r="B335" s="115"/>
      <c r="L335" s="115"/>
      <c r="V335" s="115"/>
      <c r="AF335" s="115"/>
      <c r="AP335" s="115"/>
      <c r="AZ335" s="115"/>
      <c r="BA335" s="115"/>
      <c r="BJ335" s="115"/>
      <c r="BT335" s="115"/>
      <c r="CD335" s="115"/>
      <c r="CN335" s="115"/>
      <c r="CX335" s="115"/>
      <c r="DH335" s="115"/>
      <c r="DR335" s="115"/>
      <c r="EB335" s="115"/>
      <c r="EL335" s="115"/>
      <c r="EV335" s="115"/>
      <c r="FF335" s="115"/>
      <c r="FP335" s="115"/>
      <c r="FZ335" s="115"/>
      <c r="GJ335" s="115"/>
      <c r="GT335" s="115"/>
      <c r="HD335" s="115"/>
      <c r="HN335" s="115"/>
      <c r="HX335" s="115"/>
    </row>
    <row xmlns:x14ac="http://schemas.microsoft.com/office/spreadsheetml/2009/9/ac" r="336" s="3" customFormat="true" x14ac:dyDescent="0.25">
      <c r="A336" s="372"/>
      <c r="B336" s="115"/>
      <c r="L336" s="115"/>
      <c r="V336" s="115"/>
      <c r="AF336" s="115"/>
      <c r="AP336" s="115"/>
      <c r="AZ336" s="115"/>
      <c r="BA336" s="115"/>
      <c r="BJ336" s="115"/>
      <c r="BT336" s="115"/>
      <c r="CD336" s="115"/>
      <c r="CN336" s="115"/>
      <c r="CX336" s="115"/>
      <c r="DH336" s="115"/>
      <c r="DR336" s="115"/>
      <c r="EB336" s="115"/>
      <c r="EL336" s="115"/>
      <c r="EV336" s="115"/>
      <c r="FF336" s="115"/>
      <c r="FP336" s="115"/>
      <c r="FZ336" s="115"/>
      <c r="GJ336" s="115"/>
      <c r="GT336" s="115"/>
      <c r="HD336" s="115"/>
      <c r="HN336" s="115"/>
      <c r="HX336" s="115"/>
    </row>
    <row xmlns:x14ac="http://schemas.microsoft.com/office/spreadsheetml/2009/9/ac" r="337" s="3" customFormat="true" x14ac:dyDescent="0.25">
      <c r="A337" s="372"/>
      <c r="B337" s="115"/>
      <c r="L337" s="115"/>
      <c r="V337" s="115"/>
      <c r="AF337" s="115"/>
      <c r="AP337" s="115"/>
      <c r="AZ337" s="115"/>
      <c r="BA337" s="115"/>
      <c r="BJ337" s="115"/>
      <c r="BT337" s="115"/>
      <c r="CD337" s="115"/>
      <c r="CN337" s="115"/>
      <c r="CX337" s="115"/>
      <c r="DH337" s="115"/>
      <c r="DR337" s="115"/>
      <c r="EB337" s="115"/>
      <c r="EL337" s="115"/>
      <c r="EV337" s="115"/>
      <c r="FF337" s="115"/>
      <c r="FP337" s="115"/>
      <c r="FZ337" s="115"/>
      <c r="GJ337" s="115"/>
      <c r="GT337" s="115"/>
      <c r="HD337" s="115"/>
      <c r="HN337" s="115"/>
      <c r="HX337" s="115"/>
    </row>
    <row xmlns:x14ac="http://schemas.microsoft.com/office/spreadsheetml/2009/9/ac" r="338" s="3" customFormat="true" x14ac:dyDescent="0.25">
      <c r="A338" s="372"/>
      <c r="B338" s="115"/>
      <c r="L338" s="115"/>
      <c r="V338" s="115"/>
      <c r="AF338" s="115"/>
      <c r="AP338" s="115"/>
      <c r="AZ338" s="115"/>
      <c r="BA338" s="115"/>
      <c r="BJ338" s="115"/>
      <c r="BT338" s="115"/>
      <c r="CD338" s="115"/>
      <c r="CN338" s="115"/>
      <c r="CX338" s="115"/>
      <c r="DH338" s="115"/>
      <c r="DR338" s="115"/>
      <c r="EB338" s="115"/>
      <c r="EL338" s="115"/>
      <c r="EV338" s="115"/>
      <c r="FF338" s="115"/>
      <c r="FP338" s="115"/>
      <c r="FZ338" s="115"/>
      <c r="GJ338" s="115"/>
      <c r="GT338" s="115"/>
      <c r="HD338" s="115"/>
      <c r="HN338" s="115"/>
      <c r="HX338" s="115"/>
    </row>
    <row xmlns:x14ac="http://schemas.microsoft.com/office/spreadsheetml/2009/9/ac" r="339" s="3" customFormat="true" x14ac:dyDescent="0.25">
      <c r="A339" s="372"/>
      <c r="B339" s="115"/>
      <c r="L339" s="115"/>
      <c r="V339" s="115"/>
      <c r="AF339" s="115"/>
      <c r="AP339" s="115"/>
      <c r="AZ339" s="115"/>
      <c r="BA339" s="115"/>
      <c r="BJ339" s="115"/>
      <c r="BT339" s="115"/>
      <c r="CD339" s="115"/>
      <c r="CN339" s="115"/>
      <c r="CX339" s="115"/>
      <c r="DH339" s="115"/>
      <c r="DR339" s="115"/>
      <c r="EB339" s="115"/>
      <c r="EL339" s="115"/>
      <c r="EV339" s="115"/>
      <c r="FF339" s="115"/>
      <c r="FP339" s="115"/>
      <c r="FZ339" s="115"/>
      <c r="GJ339" s="115"/>
      <c r="GT339" s="115"/>
      <c r="HD339" s="115"/>
      <c r="HN339" s="115"/>
      <c r="HX339" s="115"/>
    </row>
    <row xmlns:x14ac="http://schemas.microsoft.com/office/spreadsheetml/2009/9/ac" r="340" s="3" customFormat="true" x14ac:dyDescent="0.25">
      <c r="A340" s="372"/>
      <c r="B340" s="115"/>
      <c r="L340" s="115"/>
      <c r="V340" s="115"/>
      <c r="AF340" s="115"/>
      <c r="AP340" s="115"/>
      <c r="AZ340" s="115"/>
      <c r="BA340" s="115"/>
      <c r="BJ340" s="115"/>
      <c r="BT340" s="115"/>
      <c r="CD340" s="115"/>
      <c r="CN340" s="115"/>
      <c r="CX340" s="115"/>
      <c r="DH340" s="115"/>
      <c r="DR340" s="115"/>
      <c r="EB340" s="115"/>
      <c r="EL340" s="115"/>
      <c r="EV340" s="115"/>
      <c r="FF340" s="115"/>
      <c r="FP340" s="115"/>
      <c r="FZ340" s="115"/>
      <c r="GJ340" s="115"/>
      <c r="GT340" s="115"/>
      <c r="HD340" s="115"/>
      <c r="HN340" s="115"/>
      <c r="HX340" s="115"/>
    </row>
    <row xmlns:x14ac="http://schemas.microsoft.com/office/spreadsheetml/2009/9/ac" r="341" s="3" customFormat="true" x14ac:dyDescent="0.25">
      <c r="A341" s="372"/>
      <c r="B341" s="115"/>
      <c r="L341" s="115"/>
      <c r="V341" s="115"/>
      <c r="AF341" s="115"/>
      <c r="AP341" s="115"/>
      <c r="AZ341" s="115"/>
      <c r="BA341" s="115"/>
      <c r="BJ341" s="115"/>
      <c r="BT341" s="115"/>
      <c r="CD341" s="115"/>
      <c r="CN341" s="115"/>
      <c r="CX341" s="115"/>
      <c r="DH341" s="115"/>
      <c r="DR341" s="115"/>
      <c r="EB341" s="115"/>
      <c r="EL341" s="115"/>
      <c r="EV341" s="115"/>
      <c r="FF341" s="115"/>
      <c r="FP341" s="115"/>
      <c r="FZ341" s="115"/>
      <c r="GJ341" s="115"/>
      <c r="GT341" s="115"/>
      <c r="HD341" s="115"/>
      <c r="HN341" s="115"/>
      <c r="HX341" s="115"/>
    </row>
    <row xmlns:x14ac="http://schemas.microsoft.com/office/spreadsheetml/2009/9/ac" r="342" s="3" customFormat="true" x14ac:dyDescent="0.25">
      <c r="A342" s="372"/>
      <c r="B342" s="115"/>
      <c r="L342" s="115"/>
      <c r="V342" s="115"/>
      <c r="AF342" s="115"/>
      <c r="AP342" s="115"/>
      <c r="AZ342" s="115"/>
      <c r="BA342" s="115"/>
      <c r="BJ342" s="115"/>
      <c r="BT342" s="115"/>
      <c r="CD342" s="115"/>
      <c r="CN342" s="115"/>
      <c r="CX342" s="115"/>
      <c r="DH342" s="115"/>
      <c r="DR342" s="115"/>
      <c r="EB342" s="115"/>
      <c r="EL342" s="115"/>
      <c r="EV342" s="115"/>
      <c r="FF342" s="115"/>
      <c r="FP342" s="115"/>
      <c r="FZ342" s="115"/>
      <c r="GJ342" s="115"/>
      <c r="GT342" s="115"/>
      <c r="HD342" s="115"/>
      <c r="HN342" s="115"/>
      <c r="HX342" s="115"/>
    </row>
    <row xmlns:x14ac="http://schemas.microsoft.com/office/spreadsheetml/2009/9/ac" r="343" s="3" customFormat="true" x14ac:dyDescent="0.25">
      <c r="A343" s="372"/>
      <c r="B343" s="115"/>
      <c r="L343" s="115"/>
      <c r="V343" s="115"/>
      <c r="AF343" s="115"/>
      <c r="AP343" s="115"/>
      <c r="AZ343" s="115"/>
      <c r="BA343" s="115"/>
      <c r="BJ343" s="115"/>
      <c r="BT343" s="115"/>
      <c r="CD343" s="115"/>
      <c r="CN343" s="115"/>
      <c r="CX343" s="115"/>
      <c r="DH343" s="115"/>
      <c r="DR343" s="115"/>
      <c r="EB343" s="115"/>
      <c r="EL343" s="115"/>
      <c r="EV343" s="115"/>
      <c r="FF343" s="115"/>
      <c r="FP343" s="115"/>
      <c r="FZ343" s="115"/>
      <c r="GJ343" s="115"/>
      <c r="GT343" s="115"/>
      <c r="HD343" s="115"/>
      <c r="HN343" s="115"/>
      <c r="HX343" s="115"/>
    </row>
    <row xmlns:x14ac="http://schemas.microsoft.com/office/spreadsheetml/2009/9/ac" r="344" s="3" customFormat="true" x14ac:dyDescent="0.25">
      <c r="A344" s="372"/>
      <c r="B344" s="115"/>
      <c r="L344" s="115"/>
      <c r="V344" s="115"/>
      <c r="AF344" s="115"/>
      <c r="AP344" s="115"/>
      <c r="AZ344" s="115"/>
      <c r="BA344" s="115"/>
      <c r="BJ344" s="115"/>
      <c r="BT344" s="115"/>
      <c r="CD344" s="115"/>
      <c r="CN344" s="115"/>
      <c r="CX344" s="115"/>
      <c r="DH344" s="115"/>
      <c r="DR344" s="115"/>
      <c r="EB344" s="115"/>
      <c r="EL344" s="115"/>
      <c r="EV344" s="115"/>
      <c r="FF344" s="115"/>
      <c r="FP344" s="115"/>
      <c r="FZ344" s="115"/>
      <c r="GJ344" s="115"/>
      <c r="GT344" s="115"/>
      <c r="HD344" s="115"/>
      <c r="HN344" s="115"/>
      <c r="HX344" s="115"/>
    </row>
    <row xmlns:x14ac="http://schemas.microsoft.com/office/spreadsheetml/2009/9/ac" r="345" s="3" customFormat="true" x14ac:dyDescent="0.25">
      <c r="A345" s="372"/>
      <c r="B345" s="115"/>
      <c r="L345" s="115"/>
      <c r="V345" s="115"/>
      <c r="AF345" s="115"/>
      <c r="AP345" s="115"/>
      <c r="AZ345" s="115"/>
      <c r="BA345" s="115"/>
      <c r="BJ345" s="115"/>
      <c r="BT345" s="115"/>
      <c r="CD345" s="115"/>
      <c r="CN345" s="115"/>
      <c r="CX345" s="115"/>
      <c r="DH345" s="115"/>
      <c r="DR345" s="115"/>
      <c r="EB345" s="115"/>
      <c r="EL345" s="115"/>
      <c r="EV345" s="115"/>
      <c r="FF345" s="115"/>
      <c r="FP345" s="115"/>
      <c r="FZ345" s="115"/>
      <c r="GJ345" s="115"/>
      <c r="GT345" s="115"/>
      <c r="HD345" s="115"/>
      <c r="HN345" s="115"/>
      <c r="HX345" s="115"/>
    </row>
    <row xmlns:x14ac="http://schemas.microsoft.com/office/spreadsheetml/2009/9/ac" r="346" s="3" customFormat="true" x14ac:dyDescent="0.25">
      <c r="A346" s="372"/>
      <c r="B346" s="115"/>
      <c r="L346" s="115"/>
      <c r="V346" s="115"/>
      <c r="AF346" s="115"/>
      <c r="AP346" s="115"/>
      <c r="AZ346" s="115"/>
      <c r="BA346" s="115"/>
      <c r="BJ346" s="115"/>
      <c r="BT346" s="115"/>
      <c r="CD346" s="115"/>
      <c r="CN346" s="115"/>
      <c r="CX346" s="115"/>
      <c r="DH346" s="115"/>
      <c r="DR346" s="115"/>
      <c r="EB346" s="115"/>
      <c r="EL346" s="115"/>
      <c r="EV346" s="115"/>
      <c r="FF346" s="115"/>
      <c r="FP346" s="115"/>
      <c r="FZ346" s="115"/>
      <c r="GJ346" s="115"/>
      <c r="GT346" s="115"/>
      <c r="HD346" s="115"/>
      <c r="HN346" s="115"/>
      <c r="HX346" s="115"/>
    </row>
    <row xmlns:x14ac="http://schemas.microsoft.com/office/spreadsheetml/2009/9/ac" r="347" s="3" customFormat="true" x14ac:dyDescent="0.25">
      <c r="A347" s="372"/>
      <c r="B347" s="115"/>
      <c r="L347" s="115"/>
      <c r="V347" s="115"/>
      <c r="AF347" s="115"/>
      <c r="AP347" s="115"/>
      <c r="AZ347" s="115"/>
      <c r="BA347" s="115"/>
      <c r="BJ347" s="115"/>
      <c r="BT347" s="115"/>
      <c r="CD347" s="115"/>
      <c r="CN347" s="115"/>
      <c r="CX347" s="115"/>
      <c r="DH347" s="115"/>
      <c r="DR347" s="115"/>
      <c r="EB347" s="115"/>
      <c r="EL347" s="115"/>
      <c r="EV347" s="115"/>
      <c r="FF347" s="115"/>
      <c r="FP347" s="115"/>
      <c r="FZ347" s="115"/>
      <c r="GJ347" s="115"/>
      <c r="GT347" s="115"/>
      <c r="HD347" s="115"/>
      <c r="HN347" s="115"/>
      <c r="HX347" s="115"/>
    </row>
    <row xmlns:x14ac="http://schemas.microsoft.com/office/spreadsheetml/2009/9/ac" r="348" s="3" customFormat="true" x14ac:dyDescent="0.25">
      <c r="A348" s="372"/>
      <c r="B348" s="115"/>
      <c r="L348" s="115"/>
      <c r="V348" s="115"/>
      <c r="AF348" s="115"/>
      <c r="AP348" s="115"/>
      <c r="AZ348" s="115"/>
      <c r="BA348" s="115"/>
      <c r="BJ348" s="115"/>
      <c r="BT348" s="115"/>
      <c r="CD348" s="115"/>
      <c r="CN348" s="115"/>
      <c r="CX348" s="115"/>
      <c r="DH348" s="115"/>
      <c r="DR348" s="115"/>
      <c r="EB348" s="115"/>
      <c r="EL348" s="115"/>
      <c r="EV348" s="115"/>
      <c r="FF348" s="115"/>
      <c r="FP348" s="115"/>
      <c r="FZ348" s="115"/>
      <c r="GJ348" s="115"/>
      <c r="GT348" s="115"/>
      <c r="HD348" s="115"/>
      <c r="HN348" s="115"/>
      <c r="HX348" s="115"/>
    </row>
    <row xmlns:x14ac="http://schemas.microsoft.com/office/spreadsheetml/2009/9/ac" r="349" s="3" customFormat="true" x14ac:dyDescent="0.25">
      <c r="A349" s="372"/>
      <c r="B349" s="115"/>
      <c r="L349" s="115"/>
      <c r="V349" s="115"/>
      <c r="AF349" s="115"/>
      <c r="AP349" s="115"/>
      <c r="AZ349" s="115"/>
      <c r="BA349" s="115"/>
      <c r="BJ349" s="115"/>
      <c r="BT349" s="115"/>
      <c r="CD349" s="115"/>
      <c r="CN349" s="115"/>
      <c r="CX349" s="115"/>
      <c r="DH349" s="115"/>
      <c r="DR349" s="115"/>
      <c r="EB349" s="115"/>
      <c r="EL349" s="115"/>
      <c r="EV349" s="115"/>
      <c r="FF349" s="115"/>
      <c r="FP349" s="115"/>
      <c r="FZ349" s="115"/>
      <c r="GJ349" s="115"/>
      <c r="GT349" s="115"/>
      <c r="HD349" s="115"/>
      <c r="HN349" s="115"/>
      <c r="HX349" s="115"/>
    </row>
    <row xmlns:x14ac="http://schemas.microsoft.com/office/spreadsheetml/2009/9/ac" r="350" s="3" customFormat="true" x14ac:dyDescent="0.25">
      <c r="A350" s="372"/>
      <c r="B350" s="115"/>
      <c r="L350" s="115"/>
      <c r="V350" s="115"/>
      <c r="AF350" s="115"/>
      <c r="AP350" s="115"/>
      <c r="AZ350" s="115"/>
      <c r="BA350" s="115"/>
      <c r="BJ350" s="115"/>
      <c r="BT350" s="115"/>
      <c r="CD350" s="115"/>
      <c r="CN350" s="115"/>
      <c r="CX350" s="115"/>
      <c r="DH350" s="115"/>
      <c r="DR350" s="115"/>
      <c r="EB350" s="115"/>
      <c r="EL350" s="115"/>
      <c r="EV350" s="115"/>
      <c r="FF350" s="115"/>
      <c r="FP350" s="115"/>
      <c r="FZ350" s="115"/>
      <c r="GJ350" s="115"/>
      <c r="GT350" s="115"/>
      <c r="HD350" s="115"/>
      <c r="HN350" s="115"/>
      <c r="HX350" s="115"/>
    </row>
    <row xmlns:x14ac="http://schemas.microsoft.com/office/spreadsheetml/2009/9/ac" r="351" s="3" customFormat="true" x14ac:dyDescent="0.25">
      <c r="A351" s="372"/>
      <c r="B351" s="115"/>
      <c r="L351" s="115"/>
      <c r="V351" s="115"/>
      <c r="AF351" s="115"/>
      <c r="AP351" s="115"/>
      <c r="AZ351" s="115"/>
      <c r="BA351" s="115"/>
      <c r="BJ351" s="115"/>
      <c r="BT351" s="115"/>
      <c r="CD351" s="115"/>
      <c r="CN351" s="115"/>
      <c r="CX351" s="115"/>
      <c r="DH351" s="115"/>
      <c r="DR351" s="115"/>
      <c r="EB351" s="115"/>
      <c r="EL351" s="115"/>
      <c r="EV351" s="115"/>
      <c r="FF351" s="115"/>
      <c r="FP351" s="115"/>
      <c r="FZ351" s="115"/>
      <c r="GJ351" s="115"/>
      <c r="GT351" s="115"/>
      <c r="HD351" s="115"/>
      <c r="HN351" s="115"/>
      <c r="HX351" s="115"/>
    </row>
    <row xmlns:x14ac="http://schemas.microsoft.com/office/spreadsheetml/2009/9/ac" r="352" s="3" customFormat="true" x14ac:dyDescent="0.25">
      <c r="A352" s="372"/>
      <c r="B352" s="115"/>
      <c r="L352" s="115"/>
      <c r="V352" s="115"/>
      <c r="AF352" s="115"/>
      <c r="AP352" s="115"/>
      <c r="AZ352" s="115"/>
      <c r="BA352" s="115"/>
      <c r="BJ352" s="115"/>
      <c r="BT352" s="115"/>
      <c r="CD352" s="115"/>
      <c r="CN352" s="115"/>
      <c r="CX352" s="115"/>
      <c r="DH352" s="115"/>
      <c r="DR352" s="115"/>
      <c r="EB352" s="115"/>
      <c r="EL352" s="115"/>
      <c r="EV352" s="115"/>
      <c r="FF352" s="115"/>
      <c r="FP352" s="115"/>
      <c r="FZ352" s="115"/>
      <c r="GJ352" s="115"/>
      <c r="GT352" s="115"/>
      <c r="HD352" s="115"/>
      <c r="HN352" s="115"/>
      <c r="HX352" s="115"/>
    </row>
    <row xmlns:x14ac="http://schemas.microsoft.com/office/spreadsheetml/2009/9/ac" r="353" s="3" customFormat="true" x14ac:dyDescent="0.25">
      <c r="A353" s="372"/>
      <c r="B353" s="115"/>
      <c r="L353" s="115"/>
      <c r="V353" s="115"/>
      <c r="AF353" s="115"/>
      <c r="AP353" s="115"/>
      <c r="AZ353" s="115"/>
      <c r="BA353" s="115"/>
      <c r="BJ353" s="115"/>
      <c r="BT353" s="115"/>
      <c r="CD353" s="115"/>
      <c r="CN353" s="115"/>
      <c r="CX353" s="115"/>
      <c r="DH353" s="115"/>
      <c r="DR353" s="115"/>
      <c r="EB353" s="115"/>
      <c r="EL353" s="115"/>
      <c r="EV353" s="115"/>
      <c r="FF353" s="115"/>
      <c r="FP353" s="115"/>
      <c r="FZ353" s="115"/>
      <c r="GJ353" s="115"/>
      <c r="GT353" s="115"/>
      <c r="HD353" s="115"/>
      <c r="HN353" s="115"/>
      <c r="HX353" s="115"/>
    </row>
    <row xmlns:x14ac="http://schemas.microsoft.com/office/spreadsheetml/2009/9/ac" r="354" s="3" customFormat="true" x14ac:dyDescent="0.25">
      <c r="A354" s="372"/>
      <c r="B354" s="115"/>
      <c r="L354" s="115"/>
      <c r="V354" s="115"/>
      <c r="AF354" s="115"/>
      <c r="AP354" s="115"/>
      <c r="AZ354" s="115"/>
      <c r="BA354" s="115"/>
      <c r="BJ354" s="115"/>
      <c r="BT354" s="115"/>
      <c r="CD354" s="115"/>
      <c r="CN354" s="115"/>
      <c r="CX354" s="115"/>
      <c r="DH354" s="115"/>
      <c r="DR354" s="115"/>
      <c r="EB354" s="115"/>
      <c r="EL354" s="115"/>
      <c r="EV354" s="115"/>
      <c r="FF354" s="115"/>
      <c r="FP354" s="115"/>
      <c r="FZ354" s="115"/>
      <c r="GJ354" s="115"/>
      <c r="GT354" s="115"/>
      <c r="HD354" s="115"/>
      <c r="HN354" s="115"/>
      <c r="HX354" s="115"/>
    </row>
    <row xmlns:x14ac="http://schemas.microsoft.com/office/spreadsheetml/2009/9/ac" r="355" s="3" customFormat="true" x14ac:dyDescent="0.25">
      <c r="A355" s="372"/>
      <c r="B355" s="115"/>
      <c r="L355" s="115"/>
      <c r="V355" s="115"/>
      <c r="AF355" s="115"/>
      <c r="AP355" s="115"/>
      <c r="AZ355" s="115"/>
      <c r="BA355" s="115"/>
      <c r="BJ355" s="115"/>
      <c r="BT355" s="115"/>
      <c r="CD355" s="115"/>
      <c r="CN355" s="115"/>
      <c r="CX355" s="115"/>
      <c r="DH355" s="115"/>
      <c r="DR355" s="115"/>
      <c r="EB355" s="115"/>
      <c r="EL355" s="115"/>
      <c r="EV355" s="115"/>
      <c r="FF355" s="115"/>
      <c r="FP355" s="115"/>
      <c r="FZ355" s="115"/>
      <c r="GJ355" s="115"/>
      <c r="GT355" s="115"/>
      <c r="HD355" s="115"/>
      <c r="HN355" s="115"/>
      <c r="HX355" s="115"/>
    </row>
    <row xmlns:x14ac="http://schemas.microsoft.com/office/spreadsheetml/2009/9/ac" r="356" s="3" customFormat="true" x14ac:dyDescent="0.25">
      <c r="A356" s="372"/>
      <c r="B356" s="115"/>
      <c r="L356" s="115"/>
      <c r="V356" s="115"/>
      <c r="AF356" s="115"/>
      <c r="AP356" s="115"/>
      <c r="AZ356" s="115"/>
      <c r="BA356" s="115"/>
      <c r="BJ356" s="115"/>
      <c r="BT356" s="115"/>
      <c r="CD356" s="115"/>
      <c r="CN356" s="115"/>
      <c r="CX356" s="115"/>
      <c r="DH356" s="115"/>
      <c r="DR356" s="115"/>
      <c r="EB356" s="115"/>
      <c r="EL356" s="115"/>
      <c r="EV356" s="115"/>
      <c r="FF356" s="115"/>
      <c r="FP356" s="115"/>
      <c r="FZ356" s="115"/>
      <c r="GJ356" s="115"/>
      <c r="GT356" s="115"/>
      <c r="HD356" s="115"/>
      <c r="HN356" s="115"/>
      <c r="HX356" s="115"/>
    </row>
    <row xmlns:x14ac="http://schemas.microsoft.com/office/spreadsheetml/2009/9/ac" r="357" s="3" customFormat="true" x14ac:dyDescent="0.25">
      <c r="A357" s="372"/>
      <c r="B357" s="115"/>
      <c r="L357" s="115"/>
      <c r="V357" s="115"/>
      <c r="AF357" s="115"/>
      <c r="AP357" s="115"/>
      <c r="AZ357" s="115"/>
      <c r="BA357" s="115"/>
      <c r="BJ357" s="115"/>
      <c r="BT357" s="115"/>
      <c r="CD357" s="115"/>
      <c r="CN357" s="115"/>
      <c r="CX357" s="115"/>
      <c r="DH357" s="115"/>
      <c r="DR357" s="115"/>
      <c r="EB357" s="115"/>
      <c r="EL357" s="115"/>
      <c r="EV357" s="115"/>
      <c r="FF357" s="115"/>
      <c r="FP357" s="115"/>
      <c r="FZ357" s="115"/>
      <c r="GJ357" s="115"/>
      <c r="GT357" s="115"/>
      <c r="HD357" s="115"/>
      <c r="HN357" s="115"/>
      <c r="HX357" s="115"/>
    </row>
    <row xmlns:x14ac="http://schemas.microsoft.com/office/spreadsheetml/2009/9/ac" r="358" s="3" customFormat="true" x14ac:dyDescent="0.25">
      <c r="A358" s="372"/>
      <c r="B358" s="115"/>
      <c r="L358" s="115"/>
      <c r="V358" s="115"/>
      <c r="AF358" s="115"/>
      <c r="AP358" s="115"/>
      <c r="AZ358" s="115"/>
      <c r="BA358" s="115"/>
      <c r="BJ358" s="115"/>
      <c r="BT358" s="115"/>
      <c r="CD358" s="115"/>
      <c r="CN358" s="115"/>
      <c r="CX358" s="115"/>
      <c r="DH358" s="115"/>
      <c r="DR358" s="115"/>
      <c r="EB358" s="115"/>
      <c r="EL358" s="115"/>
      <c r="EV358" s="115"/>
      <c r="FF358" s="115"/>
      <c r="FP358" s="115"/>
      <c r="FZ358" s="115"/>
      <c r="GJ358" s="115"/>
      <c r="GT358" s="115"/>
      <c r="HD358" s="115"/>
      <c r="HN358" s="115"/>
      <c r="HX358" s="115"/>
    </row>
    <row xmlns:x14ac="http://schemas.microsoft.com/office/spreadsheetml/2009/9/ac" r="359" s="3" customFormat="true" x14ac:dyDescent="0.25">
      <c r="A359" s="372"/>
      <c r="B359" s="115"/>
      <c r="L359" s="115"/>
      <c r="V359" s="115"/>
      <c r="AF359" s="115"/>
      <c r="AP359" s="115"/>
      <c r="AZ359" s="115"/>
      <c r="BA359" s="115"/>
      <c r="BJ359" s="115"/>
      <c r="BT359" s="115"/>
      <c r="CD359" s="115"/>
      <c r="CN359" s="115"/>
      <c r="CX359" s="115"/>
      <c r="DH359" s="115"/>
      <c r="DR359" s="115"/>
      <c r="EB359" s="115"/>
      <c r="EL359" s="115"/>
      <c r="EV359" s="115"/>
      <c r="FF359" s="115"/>
      <c r="FP359" s="115"/>
      <c r="FZ359" s="115"/>
      <c r="GJ359" s="115"/>
      <c r="GT359" s="115"/>
      <c r="HD359" s="115"/>
      <c r="HN359" s="115"/>
      <c r="HX359" s="115"/>
    </row>
    <row xmlns:x14ac="http://schemas.microsoft.com/office/spreadsheetml/2009/9/ac" r="360" s="3" customFormat="true" x14ac:dyDescent="0.25">
      <c r="A360" s="372"/>
      <c r="B360" s="115"/>
      <c r="L360" s="115"/>
      <c r="V360" s="115"/>
      <c r="AF360" s="115"/>
      <c r="AP360" s="115"/>
      <c r="AZ360" s="115"/>
      <c r="BA360" s="115"/>
      <c r="BJ360" s="115"/>
      <c r="BT360" s="115"/>
      <c r="CD360" s="115"/>
      <c r="CN360" s="115"/>
      <c r="CX360" s="115"/>
      <c r="DH360" s="115"/>
      <c r="DR360" s="115"/>
      <c r="EB360" s="115"/>
      <c r="EL360" s="115"/>
      <c r="EV360" s="115"/>
      <c r="FF360" s="115"/>
      <c r="FP360" s="115"/>
      <c r="FZ360" s="115"/>
      <c r="GJ360" s="115"/>
      <c r="GT360" s="115"/>
      <c r="HD360" s="115"/>
      <c r="HN360" s="115"/>
      <c r="HX360" s="115"/>
    </row>
    <row xmlns:x14ac="http://schemas.microsoft.com/office/spreadsheetml/2009/9/ac" r="361" s="3" customFormat="true" x14ac:dyDescent="0.25">
      <c r="A361" s="372"/>
      <c r="B361" s="115"/>
      <c r="L361" s="115"/>
      <c r="V361" s="115"/>
      <c r="AF361" s="115"/>
      <c r="AP361" s="115"/>
      <c r="AZ361" s="115"/>
      <c r="BA361" s="115"/>
      <c r="BJ361" s="115"/>
      <c r="BT361" s="115"/>
      <c r="CD361" s="115"/>
      <c r="CN361" s="115"/>
      <c r="CX361" s="115"/>
      <c r="DH361" s="115"/>
      <c r="DR361" s="115"/>
      <c r="EB361" s="115"/>
      <c r="EL361" s="115"/>
      <c r="EV361" s="115"/>
      <c r="FF361" s="115"/>
      <c r="FP361" s="115"/>
      <c r="FZ361" s="115"/>
      <c r="GJ361" s="115"/>
      <c r="GT361" s="115"/>
      <c r="HD361" s="115"/>
      <c r="HN361" s="115"/>
      <c r="HX361" s="115"/>
    </row>
    <row xmlns:x14ac="http://schemas.microsoft.com/office/spreadsheetml/2009/9/ac" r="362" s="3" customFormat="true" x14ac:dyDescent="0.25">
      <c r="A362" s="372"/>
      <c r="B362" s="115"/>
      <c r="L362" s="115"/>
      <c r="V362" s="115"/>
      <c r="AF362" s="115"/>
      <c r="AP362" s="115"/>
      <c r="AZ362" s="115"/>
      <c r="BA362" s="115"/>
      <c r="BJ362" s="115"/>
      <c r="BT362" s="115"/>
      <c r="CD362" s="115"/>
      <c r="CN362" s="115"/>
      <c r="CX362" s="115"/>
      <c r="DH362" s="115"/>
      <c r="DR362" s="115"/>
      <c r="EB362" s="115"/>
      <c r="EL362" s="115"/>
      <c r="EV362" s="115"/>
      <c r="FF362" s="115"/>
      <c r="FP362" s="115"/>
      <c r="FZ362" s="115"/>
      <c r="GJ362" s="115"/>
      <c r="GT362" s="115"/>
      <c r="HD362" s="115"/>
      <c r="HN362" s="115"/>
      <c r="HX362" s="115"/>
    </row>
    <row xmlns:x14ac="http://schemas.microsoft.com/office/spreadsheetml/2009/9/ac" r="363" s="3" customFormat="true" x14ac:dyDescent="0.25">
      <c r="A363" s="372"/>
      <c r="B363" s="115"/>
      <c r="L363" s="115"/>
      <c r="V363" s="115"/>
      <c r="AF363" s="115"/>
      <c r="AP363" s="115"/>
      <c r="AZ363" s="115"/>
      <c r="BA363" s="115"/>
      <c r="BJ363" s="115"/>
      <c r="BT363" s="115"/>
      <c r="CD363" s="115"/>
      <c r="CN363" s="115"/>
      <c r="CX363" s="115"/>
      <c r="DH363" s="115"/>
      <c r="DR363" s="115"/>
      <c r="EB363" s="115"/>
      <c r="EL363" s="115"/>
      <c r="EV363" s="115"/>
      <c r="FF363" s="115"/>
      <c r="FP363" s="115"/>
      <c r="FZ363" s="115"/>
      <c r="GJ363" s="115"/>
      <c r="GT363" s="115"/>
      <c r="HD363" s="115"/>
      <c r="HN363" s="115"/>
      <c r="HX363" s="115"/>
    </row>
    <row xmlns:x14ac="http://schemas.microsoft.com/office/spreadsheetml/2009/9/ac" r="364" s="3" customFormat="true" x14ac:dyDescent="0.25">
      <c r="A364" s="372"/>
      <c r="B364" s="115"/>
      <c r="L364" s="115"/>
      <c r="V364" s="115"/>
      <c r="AF364" s="115"/>
      <c r="AP364" s="115"/>
      <c r="AZ364" s="115"/>
      <c r="BA364" s="115"/>
      <c r="BJ364" s="115"/>
      <c r="BT364" s="115"/>
      <c r="CD364" s="115"/>
      <c r="CN364" s="115"/>
      <c r="CX364" s="115"/>
      <c r="DH364" s="115"/>
      <c r="DR364" s="115"/>
      <c r="EB364" s="115"/>
      <c r="EL364" s="115"/>
      <c r="EV364" s="115"/>
      <c r="FF364" s="115"/>
      <c r="FP364" s="115"/>
      <c r="FZ364" s="115"/>
      <c r="GJ364" s="115"/>
      <c r="GT364" s="115"/>
      <c r="HD364" s="115"/>
      <c r="HN364" s="115"/>
      <c r="HX364" s="115"/>
    </row>
    <row xmlns:x14ac="http://schemas.microsoft.com/office/spreadsheetml/2009/9/ac" r="365" s="3" customFormat="true" x14ac:dyDescent="0.25">
      <c r="A365" s="372"/>
      <c r="B365" s="115"/>
      <c r="L365" s="115"/>
      <c r="V365" s="115"/>
      <c r="AF365" s="115"/>
      <c r="AP365" s="115"/>
      <c r="AZ365" s="115"/>
      <c r="BA365" s="115"/>
      <c r="BJ365" s="115"/>
      <c r="BT365" s="115"/>
      <c r="CD365" s="115"/>
      <c r="CN365" s="115"/>
      <c r="CX365" s="115"/>
      <c r="DH365" s="115"/>
      <c r="DR365" s="115"/>
      <c r="EB365" s="115"/>
      <c r="EL365" s="115"/>
      <c r="EV365" s="115"/>
      <c r="FF365" s="115"/>
      <c r="FP365" s="115"/>
      <c r="FZ365" s="115"/>
      <c r="GJ365" s="115"/>
      <c r="GT365" s="115"/>
      <c r="HD365" s="115"/>
      <c r="HN365" s="115"/>
      <c r="HX365" s="115"/>
    </row>
    <row xmlns:x14ac="http://schemas.microsoft.com/office/spreadsheetml/2009/9/ac" r="366" s="3" customFormat="true" x14ac:dyDescent="0.25">
      <c r="A366" s="372"/>
      <c r="B366" s="115"/>
      <c r="L366" s="115"/>
      <c r="V366" s="115"/>
      <c r="AF366" s="115"/>
      <c r="AP366" s="115"/>
      <c r="AZ366" s="115"/>
      <c r="BA366" s="115"/>
      <c r="BJ366" s="115"/>
      <c r="BT366" s="115"/>
      <c r="CD366" s="115"/>
      <c r="CN366" s="115"/>
      <c r="CX366" s="115"/>
      <c r="DH366" s="115"/>
      <c r="DR366" s="115"/>
      <c r="EB366" s="115"/>
      <c r="EL366" s="115"/>
      <c r="EV366" s="115"/>
      <c r="FF366" s="115"/>
      <c r="FP366" s="115"/>
      <c r="FZ366" s="115"/>
      <c r="GJ366" s="115"/>
      <c r="GT366" s="115"/>
      <c r="HD366" s="115"/>
      <c r="HN366" s="115"/>
      <c r="HX366" s="115"/>
    </row>
    <row xmlns:x14ac="http://schemas.microsoft.com/office/spreadsheetml/2009/9/ac" r="367" s="3" customFormat="true" x14ac:dyDescent="0.25">
      <c r="A367" s="372"/>
      <c r="B367" s="115"/>
      <c r="L367" s="115"/>
      <c r="V367" s="115"/>
      <c r="AF367" s="115"/>
      <c r="AP367" s="115"/>
      <c r="AZ367" s="115"/>
      <c r="BA367" s="115"/>
      <c r="BJ367" s="115"/>
      <c r="BT367" s="115"/>
      <c r="CD367" s="115"/>
      <c r="CN367" s="115"/>
      <c r="CX367" s="115"/>
      <c r="DH367" s="115"/>
      <c r="DR367" s="115"/>
      <c r="EB367" s="115"/>
      <c r="EL367" s="115"/>
      <c r="EV367" s="115"/>
      <c r="FF367" s="115"/>
      <c r="FP367" s="115"/>
      <c r="FZ367" s="115"/>
      <c r="GJ367" s="115"/>
      <c r="GT367" s="115"/>
      <c r="HD367" s="115"/>
      <c r="HN367" s="115"/>
      <c r="HX367" s="115"/>
    </row>
    <row xmlns:x14ac="http://schemas.microsoft.com/office/spreadsheetml/2009/9/ac" r="368" s="3" customFormat="true" x14ac:dyDescent="0.25">
      <c r="A368" s="372"/>
      <c r="B368" s="115"/>
      <c r="L368" s="115"/>
      <c r="V368" s="115"/>
      <c r="AF368" s="115"/>
      <c r="AP368" s="115"/>
      <c r="AZ368" s="115"/>
      <c r="BA368" s="115"/>
      <c r="BJ368" s="115"/>
      <c r="BT368" s="115"/>
      <c r="CD368" s="115"/>
      <c r="CN368" s="115"/>
      <c r="CX368" s="115"/>
      <c r="DH368" s="115"/>
      <c r="DR368" s="115"/>
      <c r="EB368" s="115"/>
      <c r="EL368" s="115"/>
      <c r="EV368" s="115"/>
      <c r="FF368" s="115"/>
      <c r="FP368" s="115"/>
      <c r="FZ368" s="115"/>
      <c r="GJ368" s="115"/>
      <c r="GT368" s="115"/>
      <c r="HD368" s="115"/>
      <c r="HN368" s="115"/>
      <c r="HX368" s="115"/>
    </row>
    <row xmlns:x14ac="http://schemas.microsoft.com/office/spreadsheetml/2009/9/ac" r="369" s="3" customFormat="true" x14ac:dyDescent="0.25">
      <c r="A369" s="372"/>
      <c r="B369" s="115"/>
      <c r="L369" s="115"/>
      <c r="V369" s="115"/>
      <c r="AF369" s="115"/>
      <c r="AP369" s="115"/>
      <c r="AZ369" s="115"/>
      <c r="BA369" s="115"/>
      <c r="BJ369" s="115"/>
      <c r="BT369" s="115"/>
      <c r="CD369" s="115"/>
      <c r="CN369" s="115"/>
      <c r="CX369" s="115"/>
      <c r="DH369" s="115"/>
      <c r="DR369" s="115"/>
      <c r="EB369" s="115"/>
      <c r="EL369" s="115"/>
      <c r="EV369" s="115"/>
      <c r="FF369" s="115"/>
      <c r="FP369" s="115"/>
      <c r="FZ369" s="115"/>
      <c r="GJ369" s="115"/>
      <c r="GT369" s="115"/>
      <c r="HD369" s="115"/>
      <c r="HN369" s="115"/>
      <c r="HX369" s="115"/>
    </row>
    <row xmlns:x14ac="http://schemas.microsoft.com/office/spreadsheetml/2009/9/ac" r="370" s="3" customFormat="true" x14ac:dyDescent="0.25">
      <c r="A370" s="372"/>
      <c r="B370" s="115"/>
      <c r="L370" s="115"/>
      <c r="V370" s="115"/>
      <c r="AF370" s="115"/>
      <c r="AP370" s="115"/>
      <c r="AZ370" s="115"/>
      <c r="BA370" s="115"/>
      <c r="BJ370" s="115"/>
      <c r="BT370" s="115"/>
      <c r="CD370" s="115"/>
      <c r="CN370" s="115"/>
      <c r="CX370" s="115"/>
      <c r="DH370" s="115"/>
      <c r="DR370" s="115"/>
      <c r="EB370" s="115"/>
      <c r="EL370" s="115"/>
      <c r="EV370" s="115"/>
      <c r="FF370" s="115"/>
      <c r="FP370" s="115"/>
      <c r="FZ370" s="115"/>
      <c r="GJ370" s="115"/>
      <c r="GT370" s="115"/>
      <c r="HD370" s="115"/>
      <c r="HN370" s="115"/>
      <c r="HX370" s="115"/>
    </row>
    <row xmlns:x14ac="http://schemas.microsoft.com/office/spreadsheetml/2009/9/ac" r="371" s="3" customFormat="true" x14ac:dyDescent="0.25">
      <c r="A371" s="372"/>
      <c r="B371" s="115"/>
      <c r="L371" s="115"/>
      <c r="V371" s="115"/>
      <c r="AF371" s="115"/>
      <c r="AP371" s="115"/>
      <c r="AZ371" s="115"/>
      <c r="BA371" s="115"/>
      <c r="BJ371" s="115"/>
      <c r="BT371" s="115"/>
      <c r="CD371" s="115"/>
      <c r="CN371" s="115"/>
      <c r="CX371" s="115"/>
      <c r="DH371" s="115"/>
      <c r="DR371" s="115"/>
      <c r="EB371" s="115"/>
      <c r="EL371" s="115"/>
      <c r="EV371" s="115"/>
      <c r="FF371" s="115"/>
      <c r="FP371" s="115"/>
      <c r="FZ371" s="115"/>
      <c r="GJ371" s="115"/>
      <c r="GT371" s="115"/>
      <c r="HD371" s="115"/>
      <c r="HN371" s="115"/>
      <c r="HX371" s="115"/>
    </row>
    <row xmlns:x14ac="http://schemas.microsoft.com/office/spreadsheetml/2009/9/ac" r="372" s="3" customFormat="true" x14ac:dyDescent="0.25">
      <c r="A372" s="372"/>
      <c r="B372" s="115"/>
      <c r="L372" s="115"/>
      <c r="V372" s="115"/>
      <c r="AF372" s="115"/>
      <c r="AP372" s="115"/>
      <c r="AZ372" s="115"/>
      <c r="BA372" s="115"/>
      <c r="BJ372" s="115"/>
      <c r="BT372" s="115"/>
      <c r="CD372" s="115"/>
      <c r="CN372" s="115"/>
      <c r="CX372" s="115"/>
      <c r="DH372" s="115"/>
      <c r="DR372" s="115"/>
      <c r="EB372" s="115"/>
      <c r="EL372" s="115"/>
      <c r="EV372" s="115"/>
      <c r="FF372" s="115"/>
      <c r="FP372" s="115"/>
      <c r="FZ372" s="115"/>
      <c r="GJ372" s="115"/>
      <c r="GT372" s="115"/>
      <c r="HD372" s="115"/>
      <c r="HN372" s="115"/>
      <c r="HX372" s="115"/>
    </row>
    <row xmlns:x14ac="http://schemas.microsoft.com/office/spreadsheetml/2009/9/ac" r="373" s="3" customFormat="true" x14ac:dyDescent="0.25">
      <c r="A373" s="372"/>
      <c r="B373" s="115"/>
      <c r="L373" s="115"/>
      <c r="V373" s="115"/>
      <c r="AF373" s="115"/>
      <c r="AP373" s="115"/>
      <c r="AZ373" s="115"/>
      <c r="BA373" s="115"/>
      <c r="BJ373" s="115"/>
      <c r="BT373" s="115"/>
      <c r="CD373" s="115"/>
      <c r="CN373" s="115"/>
      <c r="CX373" s="115"/>
      <c r="DH373" s="115"/>
      <c r="DR373" s="115"/>
      <c r="EB373" s="115"/>
      <c r="EL373" s="115"/>
      <c r="EV373" s="115"/>
      <c r="FF373" s="115"/>
      <c r="FP373" s="115"/>
      <c r="FZ373" s="115"/>
      <c r="GJ373" s="115"/>
      <c r="GT373" s="115"/>
      <c r="HD373" s="115"/>
      <c r="HN373" s="115"/>
      <c r="HX373" s="115"/>
    </row>
    <row xmlns:x14ac="http://schemas.microsoft.com/office/spreadsheetml/2009/9/ac" r="374" s="3" customFormat="true" x14ac:dyDescent="0.25">
      <c r="A374" s="372"/>
      <c r="B374" s="115"/>
      <c r="L374" s="115"/>
      <c r="V374" s="115"/>
      <c r="AF374" s="115"/>
      <c r="AP374" s="115"/>
      <c r="AZ374" s="115"/>
      <c r="BA374" s="115"/>
      <c r="BJ374" s="115"/>
      <c r="BT374" s="115"/>
      <c r="CD374" s="115"/>
      <c r="CN374" s="115"/>
      <c r="CX374" s="115"/>
      <c r="DH374" s="115"/>
      <c r="DR374" s="115"/>
      <c r="EB374" s="115"/>
      <c r="EL374" s="115"/>
      <c r="EV374" s="115"/>
      <c r="FF374" s="115"/>
      <c r="FP374" s="115"/>
      <c r="FZ374" s="115"/>
      <c r="GJ374" s="115"/>
      <c r="GT374" s="115"/>
      <c r="HD374" s="115"/>
      <c r="HN374" s="115"/>
      <c r="HX374" s="115"/>
    </row>
    <row xmlns:x14ac="http://schemas.microsoft.com/office/spreadsheetml/2009/9/ac" r="375" s="3" customFormat="true" x14ac:dyDescent="0.25">
      <c r="A375" s="372"/>
      <c r="B375" s="115"/>
      <c r="L375" s="115"/>
      <c r="V375" s="115"/>
      <c r="AF375" s="115"/>
      <c r="AP375" s="115"/>
      <c r="AZ375" s="115"/>
      <c r="BA375" s="115"/>
      <c r="BJ375" s="115"/>
      <c r="BT375" s="115"/>
      <c r="CD375" s="115"/>
      <c r="CN375" s="115"/>
      <c r="CX375" s="115"/>
      <c r="DH375" s="115"/>
      <c r="DR375" s="115"/>
      <c r="EB375" s="115"/>
      <c r="EL375" s="115"/>
      <c r="EV375" s="115"/>
      <c r="FF375" s="115"/>
      <c r="FP375" s="115"/>
      <c r="FZ375" s="115"/>
      <c r="GJ375" s="115"/>
      <c r="GT375" s="115"/>
      <c r="HD375" s="115"/>
      <c r="HN375" s="115"/>
      <c r="HX375" s="115"/>
    </row>
    <row xmlns:x14ac="http://schemas.microsoft.com/office/spreadsheetml/2009/9/ac" r="376" s="3" customFormat="true" x14ac:dyDescent="0.25">
      <c r="A376" s="372"/>
      <c r="B376" s="115"/>
      <c r="L376" s="115"/>
      <c r="V376" s="115"/>
      <c r="AF376" s="115"/>
      <c r="AP376" s="115"/>
      <c r="AZ376" s="115"/>
      <c r="BA376" s="115"/>
      <c r="BJ376" s="115"/>
      <c r="BT376" s="115"/>
      <c r="CD376" s="115"/>
      <c r="CN376" s="115"/>
      <c r="CX376" s="115"/>
      <c r="DH376" s="115"/>
      <c r="DR376" s="115"/>
      <c r="EB376" s="115"/>
      <c r="EL376" s="115"/>
      <c r="EV376" s="115"/>
      <c r="FF376" s="115"/>
      <c r="FP376" s="115"/>
      <c r="FZ376" s="115"/>
      <c r="GJ376" s="115"/>
      <c r="GT376" s="115"/>
      <c r="HD376" s="115"/>
      <c r="HN376" s="115"/>
      <c r="HX376" s="115"/>
    </row>
    <row xmlns:x14ac="http://schemas.microsoft.com/office/spreadsheetml/2009/9/ac" r="377" s="3" customFormat="true" x14ac:dyDescent="0.25">
      <c r="A377" s="372"/>
      <c r="B377" s="115"/>
      <c r="L377" s="115"/>
      <c r="V377" s="115"/>
      <c r="AF377" s="115"/>
      <c r="AP377" s="115"/>
      <c r="AZ377" s="115"/>
      <c r="BA377" s="115"/>
      <c r="BJ377" s="115"/>
      <c r="BT377" s="115"/>
      <c r="CD377" s="115"/>
      <c r="CN377" s="115"/>
      <c r="CX377" s="115"/>
      <c r="DH377" s="115"/>
      <c r="DR377" s="115"/>
      <c r="EB377" s="115"/>
      <c r="EL377" s="115"/>
      <c r="EV377" s="115"/>
      <c r="FF377" s="115"/>
      <c r="FP377" s="115"/>
      <c r="FZ377" s="115"/>
      <c r="GJ377" s="115"/>
      <c r="GT377" s="115"/>
      <c r="HD377" s="115"/>
      <c r="HN377" s="115"/>
      <c r="HX377" s="115"/>
    </row>
    <row xmlns:x14ac="http://schemas.microsoft.com/office/spreadsheetml/2009/9/ac" r="378" s="3" customFormat="true" x14ac:dyDescent="0.25">
      <c r="A378" s="372"/>
      <c r="B378" s="115"/>
      <c r="L378" s="115"/>
      <c r="V378" s="115"/>
      <c r="AF378" s="115"/>
      <c r="AP378" s="115"/>
      <c r="AZ378" s="115"/>
      <c r="BA378" s="115"/>
      <c r="BJ378" s="115"/>
      <c r="BT378" s="115"/>
      <c r="CD378" s="115"/>
      <c r="CN378" s="115"/>
      <c r="CX378" s="115"/>
      <c r="DH378" s="115"/>
      <c r="DR378" s="115"/>
      <c r="EB378" s="115"/>
      <c r="EL378" s="115"/>
      <c r="EV378" s="115"/>
      <c r="FF378" s="115"/>
      <c r="FP378" s="115"/>
      <c r="FZ378" s="115"/>
      <c r="GJ378" s="115"/>
      <c r="GT378" s="115"/>
      <c r="HD378" s="115"/>
      <c r="HN378" s="115"/>
      <c r="HX378" s="115"/>
    </row>
    <row xmlns:x14ac="http://schemas.microsoft.com/office/spreadsheetml/2009/9/ac" r="379" s="3" customFormat="true" x14ac:dyDescent="0.25">
      <c r="A379" s="372"/>
      <c r="B379" s="115"/>
      <c r="L379" s="115"/>
      <c r="V379" s="115"/>
      <c r="AF379" s="115"/>
      <c r="AP379" s="115"/>
      <c r="AZ379" s="115"/>
      <c r="BA379" s="115"/>
      <c r="BJ379" s="115"/>
      <c r="BT379" s="115"/>
      <c r="CD379" s="115"/>
      <c r="CN379" s="115"/>
      <c r="CX379" s="115"/>
      <c r="DH379" s="115"/>
      <c r="DR379" s="115"/>
      <c r="EB379" s="115"/>
      <c r="EL379" s="115"/>
      <c r="EV379" s="115"/>
      <c r="FF379" s="115"/>
      <c r="FP379" s="115"/>
      <c r="FZ379" s="115"/>
      <c r="GJ379" s="115"/>
      <c r="GT379" s="115"/>
      <c r="HD379" s="115"/>
      <c r="HN379" s="115"/>
      <c r="HX379" s="115"/>
    </row>
    <row xmlns:x14ac="http://schemas.microsoft.com/office/spreadsheetml/2009/9/ac" r="380" s="3" customFormat="true" x14ac:dyDescent="0.25">
      <c r="A380" s="372"/>
      <c r="B380" s="115"/>
      <c r="L380" s="115"/>
      <c r="V380" s="115"/>
      <c r="AF380" s="115"/>
      <c r="AP380" s="115"/>
      <c r="AZ380" s="115"/>
      <c r="BA380" s="115"/>
      <c r="BJ380" s="115"/>
      <c r="BT380" s="115"/>
      <c r="CD380" s="115"/>
      <c r="CN380" s="115"/>
      <c r="CX380" s="115"/>
      <c r="DH380" s="115"/>
      <c r="DR380" s="115"/>
      <c r="EB380" s="115"/>
      <c r="EL380" s="115"/>
      <c r="EV380" s="115"/>
      <c r="FF380" s="115"/>
      <c r="FP380" s="115"/>
      <c r="FZ380" s="115"/>
      <c r="GJ380" s="115"/>
      <c r="GT380" s="115"/>
      <c r="HD380" s="115"/>
      <c r="HN380" s="115"/>
      <c r="HX380" s="115"/>
    </row>
    <row xmlns:x14ac="http://schemas.microsoft.com/office/spreadsheetml/2009/9/ac" r="381" s="3" customFormat="true" x14ac:dyDescent="0.25">
      <c r="A381" s="372"/>
      <c r="B381" s="115"/>
      <c r="L381" s="115"/>
      <c r="V381" s="115"/>
      <c r="AF381" s="115"/>
      <c r="AP381" s="115"/>
      <c r="AZ381" s="115"/>
      <c r="BA381" s="115"/>
      <c r="BJ381" s="115"/>
      <c r="BT381" s="115"/>
      <c r="CD381" s="115"/>
      <c r="CN381" s="115"/>
      <c r="CX381" s="115"/>
      <c r="DH381" s="115"/>
      <c r="DR381" s="115"/>
      <c r="EB381" s="115"/>
      <c r="EL381" s="115"/>
      <c r="EV381" s="115"/>
      <c r="FF381" s="115"/>
      <c r="FP381" s="115"/>
      <c r="FZ381" s="115"/>
      <c r="GJ381" s="115"/>
      <c r="GT381" s="115"/>
      <c r="HD381" s="115"/>
      <c r="HN381" s="115"/>
      <c r="HX381" s="115"/>
    </row>
    <row xmlns:x14ac="http://schemas.microsoft.com/office/spreadsheetml/2009/9/ac" r="382" s="3" customFormat="true" x14ac:dyDescent="0.25">
      <c r="A382" s="372"/>
      <c r="B382" s="115"/>
      <c r="L382" s="115"/>
      <c r="V382" s="115"/>
      <c r="AF382" s="115"/>
      <c r="AP382" s="115"/>
      <c r="AZ382" s="115"/>
      <c r="BA382" s="115"/>
      <c r="BJ382" s="115"/>
      <c r="BT382" s="115"/>
      <c r="CD382" s="115"/>
      <c r="CN382" s="115"/>
      <c r="CX382" s="115"/>
      <c r="DH382" s="115"/>
      <c r="DR382" s="115"/>
      <c r="EB382" s="115"/>
      <c r="EL382" s="115"/>
      <c r="EV382" s="115"/>
      <c r="FF382" s="115"/>
      <c r="FP382" s="115"/>
      <c r="FZ382" s="115"/>
      <c r="GJ382" s="115"/>
      <c r="GT382" s="115"/>
      <c r="HD382" s="115"/>
      <c r="HN382" s="115"/>
      <c r="HX382" s="115"/>
    </row>
    <row xmlns:x14ac="http://schemas.microsoft.com/office/spreadsheetml/2009/9/ac" r="383" s="3" customFormat="true" x14ac:dyDescent="0.25">
      <c r="A383" s="372"/>
      <c r="B383" s="115"/>
      <c r="L383" s="115"/>
      <c r="V383" s="115"/>
      <c r="AF383" s="115"/>
      <c r="AP383" s="115"/>
      <c r="AZ383" s="115"/>
      <c r="BA383" s="115"/>
      <c r="BJ383" s="115"/>
      <c r="BT383" s="115"/>
      <c r="CD383" s="115"/>
      <c r="CN383" s="115"/>
      <c r="CX383" s="115"/>
      <c r="DH383" s="115"/>
      <c r="DR383" s="115"/>
      <c r="EB383" s="115"/>
      <c r="EL383" s="115"/>
      <c r="EV383" s="115"/>
      <c r="FF383" s="115"/>
      <c r="FP383" s="115"/>
      <c r="FZ383" s="115"/>
      <c r="GJ383" s="115"/>
      <c r="GT383" s="115"/>
      <c r="HD383" s="115"/>
      <c r="HN383" s="115"/>
      <c r="HX383" s="115"/>
    </row>
    <row xmlns:x14ac="http://schemas.microsoft.com/office/spreadsheetml/2009/9/ac" r="384" s="3" customFormat="true" x14ac:dyDescent="0.25">
      <c r="A384" s="372"/>
      <c r="B384" s="115"/>
      <c r="L384" s="115"/>
      <c r="V384" s="115"/>
      <c r="AF384" s="115"/>
      <c r="AP384" s="115"/>
      <c r="AZ384" s="115"/>
      <c r="BA384" s="115"/>
      <c r="BJ384" s="115"/>
      <c r="BT384" s="115"/>
      <c r="CD384" s="115"/>
      <c r="CN384" s="115"/>
      <c r="CX384" s="115"/>
      <c r="DH384" s="115"/>
      <c r="DR384" s="115"/>
      <c r="EB384" s="115"/>
      <c r="EL384" s="115"/>
      <c r="EV384" s="115"/>
      <c r="FF384" s="115"/>
      <c r="FP384" s="115"/>
      <c r="FZ384" s="115"/>
      <c r="GJ384" s="115"/>
      <c r="GT384" s="115"/>
      <c r="HD384" s="115"/>
      <c r="HN384" s="115"/>
      <c r="HX384" s="115"/>
    </row>
    <row xmlns:x14ac="http://schemas.microsoft.com/office/spreadsheetml/2009/9/ac" r="385" s="3" customFormat="true" x14ac:dyDescent="0.25">
      <c r="A385" s="372"/>
      <c r="B385" s="115"/>
      <c r="L385" s="115"/>
      <c r="V385" s="115"/>
      <c r="AF385" s="115"/>
      <c r="AP385" s="115"/>
      <c r="AZ385" s="115"/>
      <c r="BA385" s="115"/>
      <c r="BJ385" s="115"/>
      <c r="BT385" s="115"/>
      <c r="CD385" s="115"/>
      <c r="CN385" s="115"/>
      <c r="CX385" s="115"/>
      <c r="DH385" s="115"/>
      <c r="DR385" s="115"/>
      <c r="EB385" s="115"/>
      <c r="EL385" s="115"/>
      <c r="EV385" s="115"/>
      <c r="FF385" s="115"/>
      <c r="FP385" s="115"/>
      <c r="FZ385" s="115"/>
      <c r="GJ385" s="115"/>
      <c r="GT385" s="115"/>
      <c r="HD385" s="115"/>
      <c r="HN385" s="115"/>
      <c r="HX385" s="115"/>
    </row>
    <row xmlns:x14ac="http://schemas.microsoft.com/office/spreadsheetml/2009/9/ac" r="386" s="3" customFormat="true" x14ac:dyDescent="0.25">
      <c r="A386" s="372"/>
      <c r="B386" s="115"/>
      <c r="L386" s="115"/>
      <c r="V386" s="115"/>
      <c r="AF386" s="115"/>
      <c r="AP386" s="115"/>
      <c r="AZ386" s="115"/>
      <c r="BA386" s="115"/>
      <c r="BJ386" s="115"/>
      <c r="BT386" s="115"/>
      <c r="CD386" s="115"/>
      <c r="CN386" s="115"/>
      <c r="CX386" s="115"/>
      <c r="DH386" s="115"/>
      <c r="DR386" s="115"/>
      <c r="EB386" s="115"/>
      <c r="EL386" s="115"/>
      <c r="EV386" s="115"/>
      <c r="FF386" s="115"/>
      <c r="FP386" s="115"/>
      <c r="FZ386" s="115"/>
      <c r="GJ386" s="115"/>
      <c r="GT386" s="115"/>
      <c r="HD386" s="115"/>
      <c r="HN386" s="115"/>
      <c r="HX386" s="115"/>
    </row>
    <row xmlns:x14ac="http://schemas.microsoft.com/office/spreadsheetml/2009/9/ac" r="387" s="3" customFormat="true" x14ac:dyDescent="0.25">
      <c r="A387" s="372"/>
      <c r="B387" s="115"/>
      <c r="L387" s="115"/>
      <c r="V387" s="115"/>
      <c r="AF387" s="115"/>
      <c r="AP387" s="115"/>
      <c r="AZ387" s="115"/>
      <c r="BA387" s="115"/>
      <c r="BJ387" s="115"/>
      <c r="BT387" s="115"/>
      <c r="CD387" s="115"/>
      <c r="CN387" s="115"/>
      <c r="CX387" s="115"/>
      <c r="DH387" s="115"/>
      <c r="DR387" s="115"/>
      <c r="EB387" s="115"/>
      <c r="EL387" s="115"/>
      <c r="EV387" s="115"/>
      <c r="FF387" s="115"/>
      <c r="FP387" s="115"/>
      <c r="FZ387" s="115"/>
      <c r="GJ387" s="115"/>
      <c r="GT387" s="115"/>
      <c r="HD387" s="115"/>
      <c r="HN387" s="115"/>
      <c r="HX387" s="115"/>
    </row>
    <row xmlns:x14ac="http://schemas.microsoft.com/office/spreadsheetml/2009/9/ac" r="388" s="3" customFormat="true" x14ac:dyDescent="0.25">
      <c r="A388" s="372"/>
      <c r="B388" s="115"/>
      <c r="L388" s="115"/>
      <c r="V388" s="115"/>
      <c r="AF388" s="115"/>
      <c r="AP388" s="115"/>
      <c r="AZ388" s="115"/>
      <c r="BA388" s="115"/>
      <c r="BJ388" s="115"/>
      <c r="BT388" s="115"/>
      <c r="CD388" s="115"/>
      <c r="CN388" s="115"/>
      <c r="CX388" s="115"/>
      <c r="DH388" s="115"/>
      <c r="DR388" s="115"/>
      <c r="EB388" s="115"/>
      <c r="EL388" s="115"/>
      <c r="EV388" s="115"/>
      <c r="FF388" s="115"/>
      <c r="FP388" s="115"/>
      <c r="FZ388" s="115"/>
      <c r="GJ388" s="115"/>
      <c r="GT388" s="115"/>
      <c r="HD388" s="115"/>
      <c r="HN388" s="115"/>
      <c r="HX388" s="115"/>
    </row>
    <row xmlns:x14ac="http://schemas.microsoft.com/office/spreadsheetml/2009/9/ac" r="389" s="3" customFormat="true" x14ac:dyDescent="0.25">
      <c r="A389" s="372"/>
      <c r="B389" s="115"/>
      <c r="L389" s="115"/>
      <c r="V389" s="115"/>
      <c r="AF389" s="115"/>
      <c r="AP389" s="115"/>
      <c r="AZ389" s="115"/>
      <c r="BA389" s="115"/>
      <c r="BJ389" s="115"/>
      <c r="BT389" s="115"/>
      <c r="CD389" s="115"/>
      <c r="CN389" s="115"/>
      <c r="CX389" s="115"/>
      <c r="DH389" s="115"/>
      <c r="DR389" s="115"/>
      <c r="EB389" s="115"/>
      <c r="EL389" s="115"/>
      <c r="EV389" s="115"/>
      <c r="FF389" s="115"/>
      <c r="FP389" s="115"/>
      <c r="FZ389" s="115"/>
      <c r="GJ389" s="115"/>
      <c r="GT389" s="115"/>
      <c r="HD389" s="115"/>
      <c r="HN389" s="115"/>
      <c r="HX389" s="115"/>
    </row>
    <row xmlns:x14ac="http://schemas.microsoft.com/office/spreadsheetml/2009/9/ac" r="390" s="3" customFormat="true" x14ac:dyDescent="0.25">
      <c r="A390" s="372"/>
      <c r="B390" s="115"/>
      <c r="L390" s="115"/>
      <c r="V390" s="115"/>
      <c r="AF390" s="115"/>
      <c r="AP390" s="115"/>
      <c r="AZ390" s="115"/>
      <c r="BA390" s="115"/>
      <c r="BJ390" s="115"/>
      <c r="BT390" s="115"/>
      <c r="CD390" s="115"/>
      <c r="CN390" s="115"/>
      <c r="CX390" s="115"/>
      <c r="DH390" s="115"/>
      <c r="DR390" s="115"/>
      <c r="EB390" s="115"/>
      <c r="EL390" s="115"/>
      <c r="EV390" s="115"/>
      <c r="FF390" s="115"/>
      <c r="FP390" s="115"/>
      <c r="FZ390" s="115"/>
      <c r="GJ390" s="115"/>
      <c r="GT390" s="115"/>
      <c r="HD390" s="115"/>
      <c r="HN390" s="115"/>
      <c r="HX390" s="115"/>
    </row>
    <row xmlns:x14ac="http://schemas.microsoft.com/office/spreadsheetml/2009/9/ac" r="391" s="3" customFormat="true" x14ac:dyDescent="0.25">
      <c r="A391" s="372"/>
      <c r="B391" s="115"/>
      <c r="L391" s="115"/>
      <c r="V391" s="115"/>
      <c r="AF391" s="115"/>
      <c r="AP391" s="115"/>
      <c r="AZ391" s="115"/>
      <c r="BA391" s="115"/>
      <c r="BJ391" s="115"/>
      <c r="BT391" s="115"/>
      <c r="CD391" s="115"/>
      <c r="CN391" s="115"/>
      <c r="CX391" s="115"/>
      <c r="DH391" s="115"/>
      <c r="DR391" s="115"/>
      <c r="EB391" s="115"/>
      <c r="EL391" s="115"/>
      <c r="EV391" s="115"/>
      <c r="FF391" s="115"/>
      <c r="FP391" s="115"/>
      <c r="FZ391" s="115"/>
      <c r="GJ391" s="115"/>
      <c r="GT391" s="115"/>
      <c r="HD391" s="115"/>
      <c r="HN391" s="115"/>
      <c r="HX391" s="115"/>
    </row>
    <row xmlns:x14ac="http://schemas.microsoft.com/office/spreadsheetml/2009/9/ac" r="392" s="3" customFormat="true" x14ac:dyDescent="0.25">
      <c r="A392" s="372"/>
      <c r="B392" s="115"/>
      <c r="L392" s="115"/>
      <c r="V392" s="115"/>
      <c r="AF392" s="115"/>
      <c r="AP392" s="115"/>
      <c r="AZ392" s="115"/>
      <c r="BA392" s="115"/>
      <c r="BJ392" s="115"/>
      <c r="BT392" s="115"/>
      <c r="CD392" s="115"/>
      <c r="CN392" s="115"/>
      <c r="CX392" s="115"/>
      <c r="DH392" s="115"/>
      <c r="DR392" s="115"/>
      <c r="EB392" s="115"/>
      <c r="EL392" s="115"/>
      <c r="EV392" s="115"/>
      <c r="FF392" s="115"/>
      <c r="FP392" s="115"/>
      <c r="FZ392" s="115"/>
      <c r="GJ392" s="115"/>
      <c r="GT392" s="115"/>
      <c r="HD392" s="115"/>
      <c r="HN392" s="115"/>
      <c r="HX392" s="115"/>
    </row>
    <row xmlns:x14ac="http://schemas.microsoft.com/office/spreadsheetml/2009/9/ac" r="393" s="3" customFormat="true" x14ac:dyDescent="0.25">
      <c r="A393" s="372"/>
      <c r="B393" s="115"/>
      <c r="L393" s="115"/>
      <c r="V393" s="115"/>
      <c r="AF393" s="115"/>
      <c r="AP393" s="115"/>
      <c r="AZ393" s="115"/>
      <c r="BA393" s="115"/>
      <c r="BJ393" s="115"/>
      <c r="BT393" s="115"/>
      <c r="CD393" s="115"/>
      <c r="CN393" s="115"/>
      <c r="CX393" s="115"/>
      <c r="DH393" s="115"/>
      <c r="DR393" s="115"/>
      <c r="EB393" s="115"/>
      <c r="EL393" s="115"/>
      <c r="EV393" s="115"/>
      <c r="FF393" s="115"/>
      <c r="FP393" s="115"/>
      <c r="FZ393" s="115"/>
      <c r="GJ393" s="115"/>
      <c r="GT393" s="115"/>
      <c r="HD393" s="115"/>
      <c r="HN393" s="115"/>
      <c r="HX393" s="115"/>
    </row>
    <row xmlns:x14ac="http://schemas.microsoft.com/office/spreadsheetml/2009/9/ac" r="394" s="3" customFormat="true" x14ac:dyDescent="0.25">
      <c r="A394" s="372"/>
      <c r="B394" s="115"/>
      <c r="L394" s="115"/>
      <c r="V394" s="115"/>
      <c r="AF394" s="115"/>
      <c r="AP394" s="115"/>
      <c r="AZ394" s="115"/>
      <c r="BA394" s="115"/>
      <c r="BJ394" s="115"/>
      <c r="BT394" s="115"/>
      <c r="CD394" s="115"/>
      <c r="CN394" s="115"/>
      <c r="CX394" s="115"/>
      <c r="DH394" s="115"/>
      <c r="DR394" s="115"/>
      <c r="EB394" s="115"/>
      <c r="EL394" s="115"/>
      <c r="EV394" s="115"/>
      <c r="FF394" s="115"/>
      <c r="FP394" s="115"/>
      <c r="FZ394" s="115"/>
      <c r="GJ394" s="115"/>
      <c r="GT394" s="115"/>
      <c r="HD394" s="115"/>
      <c r="HN394" s="115"/>
      <c r="HX394" s="115"/>
    </row>
    <row xmlns:x14ac="http://schemas.microsoft.com/office/spreadsheetml/2009/9/ac" r="395" s="3" customFormat="true" x14ac:dyDescent="0.25">
      <c r="A395" s="372"/>
      <c r="B395" s="115"/>
      <c r="L395" s="115"/>
      <c r="V395" s="115"/>
      <c r="AF395" s="115"/>
      <c r="AP395" s="115"/>
      <c r="AZ395" s="115"/>
      <c r="BA395" s="115"/>
      <c r="BJ395" s="115"/>
      <c r="BT395" s="115"/>
      <c r="CD395" s="115"/>
      <c r="CN395" s="115"/>
      <c r="CX395" s="115"/>
      <c r="DH395" s="115"/>
      <c r="DR395" s="115"/>
      <c r="EB395" s="115"/>
      <c r="EL395" s="115"/>
      <c r="EV395" s="115"/>
      <c r="FF395" s="115"/>
      <c r="FP395" s="115"/>
      <c r="FZ395" s="115"/>
      <c r="GJ395" s="115"/>
      <c r="GT395" s="115"/>
      <c r="HD395" s="115"/>
      <c r="HN395" s="115"/>
      <c r="HX395" s="115"/>
    </row>
    <row xmlns:x14ac="http://schemas.microsoft.com/office/spreadsheetml/2009/9/ac" r="396" s="3" customFormat="true" x14ac:dyDescent="0.25">
      <c r="A396" s="372"/>
      <c r="B396" s="115"/>
      <c r="L396" s="115"/>
      <c r="V396" s="115"/>
      <c r="AF396" s="115"/>
      <c r="AP396" s="115"/>
      <c r="AZ396" s="115"/>
      <c r="BA396" s="115"/>
      <c r="BJ396" s="115"/>
      <c r="BT396" s="115"/>
      <c r="CD396" s="115"/>
      <c r="CN396" s="115"/>
      <c r="CX396" s="115"/>
      <c r="DH396" s="115"/>
      <c r="DR396" s="115"/>
      <c r="EB396" s="115"/>
      <c r="EL396" s="115"/>
      <c r="EV396" s="115"/>
      <c r="FF396" s="115"/>
      <c r="FP396" s="115"/>
      <c r="FZ396" s="115"/>
      <c r="GJ396" s="115"/>
      <c r="GT396" s="115"/>
      <c r="HD396" s="115"/>
      <c r="HN396" s="115"/>
      <c r="HX396" s="115"/>
    </row>
    <row xmlns:x14ac="http://schemas.microsoft.com/office/spreadsheetml/2009/9/ac" r="397" s="3" customFormat="true" x14ac:dyDescent="0.25">
      <c r="A397" s="372"/>
      <c r="B397" s="115"/>
      <c r="L397" s="115"/>
      <c r="V397" s="115"/>
      <c r="AF397" s="115"/>
      <c r="AP397" s="115"/>
      <c r="AZ397" s="115"/>
      <c r="BA397" s="115"/>
      <c r="BJ397" s="115"/>
      <c r="BT397" s="115"/>
      <c r="CD397" s="115"/>
      <c r="CN397" s="115"/>
      <c r="CX397" s="115"/>
      <c r="DH397" s="115"/>
      <c r="DR397" s="115"/>
      <c r="EB397" s="115"/>
      <c r="EL397" s="115"/>
      <c r="EV397" s="115"/>
      <c r="FF397" s="115"/>
      <c r="FP397" s="115"/>
      <c r="FZ397" s="115"/>
      <c r="GJ397" s="115"/>
      <c r="GT397" s="115"/>
      <c r="HD397" s="115"/>
      <c r="HN397" s="115"/>
      <c r="HX397" s="115"/>
    </row>
    <row xmlns:x14ac="http://schemas.microsoft.com/office/spreadsheetml/2009/9/ac" r="398" s="3" customFormat="true" x14ac:dyDescent="0.25">
      <c r="A398" s="372"/>
      <c r="B398" s="115"/>
      <c r="L398" s="115"/>
      <c r="V398" s="115"/>
      <c r="AF398" s="115"/>
      <c r="AP398" s="115"/>
      <c r="AZ398" s="115"/>
      <c r="BA398" s="115"/>
      <c r="BJ398" s="115"/>
      <c r="BT398" s="115"/>
      <c r="CD398" s="115"/>
      <c r="CN398" s="115"/>
      <c r="CX398" s="115"/>
      <c r="DH398" s="115"/>
      <c r="DR398" s="115"/>
      <c r="EB398" s="115"/>
      <c r="EL398" s="115"/>
      <c r="EV398" s="115"/>
      <c r="FF398" s="115"/>
      <c r="FP398" s="115"/>
      <c r="FZ398" s="115"/>
      <c r="GJ398" s="115"/>
      <c r="GT398" s="115"/>
      <c r="HD398" s="115"/>
      <c r="HN398" s="115"/>
      <c r="HX398" s="115"/>
    </row>
    <row xmlns:x14ac="http://schemas.microsoft.com/office/spreadsheetml/2009/9/ac" r="399" s="3" customFormat="true" x14ac:dyDescent="0.25">
      <c r="A399" s="372"/>
      <c r="B399" s="115"/>
      <c r="L399" s="115"/>
      <c r="V399" s="115"/>
      <c r="AF399" s="115"/>
      <c r="AP399" s="115"/>
      <c r="AZ399" s="115"/>
      <c r="BA399" s="115"/>
      <c r="BJ399" s="115"/>
      <c r="BT399" s="115"/>
      <c r="CD399" s="115"/>
      <c r="CN399" s="115"/>
      <c r="CX399" s="115"/>
      <c r="DH399" s="115"/>
      <c r="DR399" s="115"/>
      <c r="EB399" s="115"/>
      <c r="EL399" s="115"/>
      <c r="EV399" s="115"/>
      <c r="FF399" s="115"/>
      <c r="FP399" s="115"/>
      <c r="FZ399" s="115"/>
      <c r="GJ399" s="115"/>
      <c r="GT399" s="115"/>
      <c r="HD399" s="115"/>
      <c r="HN399" s="115"/>
      <c r="HX399" s="115"/>
    </row>
    <row xmlns:x14ac="http://schemas.microsoft.com/office/spreadsheetml/2009/9/ac" r="400" s="3" customFormat="true" x14ac:dyDescent="0.25">
      <c r="A400" s="372"/>
      <c r="B400" s="115"/>
      <c r="L400" s="115"/>
      <c r="V400" s="115"/>
      <c r="AF400" s="115"/>
      <c r="AP400" s="115"/>
      <c r="AZ400" s="115"/>
      <c r="BA400" s="115"/>
      <c r="BJ400" s="115"/>
      <c r="BT400" s="115"/>
      <c r="CD400" s="115"/>
      <c r="CN400" s="115"/>
      <c r="CX400" s="115"/>
      <c r="DH400" s="115"/>
      <c r="DR400" s="115"/>
      <c r="EB400" s="115"/>
      <c r="EL400" s="115"/>
      <c r="EV400" s="115"/>
      <c r="FF400" s="115"/>
      <c r="FP400" s="115"/>
      <c r="FZ400" s="115"/>
      <c r="GJ400" s="115"/>
      <c r="GT400" s="115"/>
      <c r="HD400" s="115"/>
      <c r="HN400" s="115"/>
      <c r="HX400" s="115"/>
    </row>
    <row xmlns:x14ac="http://schemas.microsoft.com/office/spreadsheetml/2009/9/ac" r="401" s="3" customFormat="true" x14ac:dyDescent="0.25">
      <c r="A401" s="372"/>
      <c r="B401" s="115"/>
      <c r="L401" s="115"/>
      <c r="V401" s="115"/>
      <c r="AF401" s="115"/>
      <c r="AP401" s="115"/>
      <c r="AZ401" s="115"/>
      <c r="BA401" s="115"/>
      <c r="BJ401" s="115"/>
      <c r="BT401" s="115"/>
      <c r="CD401" s="115"/>
      <c r="CN401" s="115"/>
      <c r="CX401" s="115"/>
      <c r="DH401" s="115"/>
      <c r="DR401" s="115"/>
      <c r="EB401" s="115"/>
      <c r="EL401" s="115"/>
      <c r="EV401" s="115"/>
      <c r="FF401" s="115"/>
      <c r="FP401" s="115"/>
      <c r="FZ401" s="115"/>
      <c r="GJ401" s="115"/>
      <c r="GT401" s="115"/>
      <c r="HD401" s="115"/>
      <c r="HN401" s="115"/>
      <c r="HX401" s="115"/>
    </row>
    <row xmlns:x14ac="http://schemas.microsoft.com/office/spreadsheetml/2009/9/ac" r="402" s="3" customFormat="true" x14ac:dyDescent="0.25">
      <c r="A402" s="372"/>
      <c r="B402" s="115"/>
      <c r="L402" s="115"/>
      <c r="V402" s="115"/>
      <c r="AF402" s="115"/>
      <c r="AP402" s="115"/>
      <c r="AZ402" s="115"/>
      <c r="BA402" s="115"/>
      <c r="BJ402" s="115"/>
      <c r="BT402" s="115"/>
      <c r="CD402" s="115"/>
      <c r="CN402" s="115"/>
      <c r="CX402" s="115"/>
      <c r="DH402" s="115"/>
      <c r="DR402" s="115"/>
      <c r="EB402" s="115"/>
      <c r="EL402" s="115"/>
      <c r="EV402" s="115"/>
      <c r="FF402" s="115"/>
      <c r="FP402" s="115"/>
      <c r="FZ402" s="115"/>
      <c r="GJ402" s="115"/>
      <c r="GT402" s="115"/>
      <c r="HD402" s="115"/>
      <c r="HN402" s="115"/>
      <c r="HX402" s="115"/>
    </row>
    <row xmlns:x14ac="http://schemas.microsoft.com/office/spreadsheetml/2009/9/ac" r="403" s="3" customFormat="true" x14ac:dyDescent="0.25">
      <c r="A403" s="372"/>
      <c r="B403" s="115"/>
      <c r="L403" s="115"/>
      <c r="V403" s="115"/>
      <c r="AF403" s="115"/>
      <c r="AP403" s="115"/>
      <c r="AZ403" s="115"/>
      <c r="BA403" s="115"/>
      <c r="BJ403" s="115"/>
      <c r="BT403" s="115"/>
      <c r="CD403" s="115"/>
      <c r="CN403" s="115"/>
      <c r="CX403" s="115"/>
      <c r="DH403" s="115"/>
      <c r="DR403" s="115"/>
      <c r="EB403" s="115"/>
      <c r="EL403" s="115"/>
      <c r="EV403" s="115"/>
      <c r="FF403" s="115"/>
      <c r="FP403" s="115"/>
      <c r="FZ403" s="115"/>
      <c r="GJ403" s="115"/>
      <c r="GT403" s="115"/>
      <c r="HD403" s="115"/>
      <c r="HN403" s="115"/>
      <c r="HX403" s="115"/>
    </row>
    <row xmlns:x14ac="http://schemas.microsoft.com/office/spreadsheetml/2009/9/ac" r="404" s="3" customFormat="true" x14ac:dyDescent="0.25">
      <c r="A404" s="372"/>
      <c r="B404" s="115"/>
      <c r="L404" s="115"/>
      <c r="V404" s="115"/>
      <c r="AF404" s="115"/>
      <c r="AP404" s="115"/>
      <c r="AZ404" s="115"/>
      <c r="BA404" s="115"/>
      <c r="BJ404" s="115"/>
      <c r="BT404" s="115"/>
      <c r="CD404" s="115"/>
      <c r="CN404" s="115"/>
      <c r="CX404" s="115"/>
      <c r="DH404" s="115"/>
      <c r="DR404" s="115"/>
      <c r="EB404" s="115"/>
      <c r="EL404" s="115"/>
      <c r="EV404" s="115"/>
      <c r="FF404" s="115"/>
      <c r="FP404" s="115"/>
      <c r="FZ404" s="115"/>
      <c r="GJ404" s="115"/>
      <c r="GT404" s="115"/>
      <c r="HD404" s="115"/>
      <c r="HN404" s="115"/>
      <c r="HX404" s="115"/>
    </row>
    <row xmlns:x14ac="http://schemas.microsoft.com/office/spreadsheetml/2009/9/ac" r="405" s="3" customFormat="true" x14ac:dyDescent="0.25">
      <c r="A405" s="372"/>
      <c r="B405" s="115"/>
      <c r="L405" s="115"/>
      <c r="V405" s="115"/>
      <c r="AF405" s="115"/>
      <c r="AP405" s="115"/>
      <c r="AZ405" s="115"/>
      <c r="BA405" s="115"/>
      <c r="BJ405" s="115"/>
      <c r="BT405" s="115"/>
      <c r="CD405" s="115"/>
      <c r="CN405" s="115"/>
      <c r="CX405" s="115"/>
      <c r="DH405" s="115"/>
      <c r="DR405" s="115"/>
      <c r="EB405" s="115"/>
      <c r="EL405" s="115"/>
      <c r="EV405" s="115"/>
      <c r="FF405" s="115"/>
      <c r="FP405" s="115"/>
      <c r="FZ405" s="115"/>
      <c r="GJ405" s="115"/>
      <c r="GT405" s="115"/>
      <c r="HD405" s="115"/>
      <c r="HN405" s="115"/>
      <c r="HX405" s="115"/>
    </row>
    <row xmlns:x14ac="http://schemas.microsoft.com/office/spreadsheetml/2009/9/ac" r="406" s="3" customFormat="true" x14ac:dyDescent="0.25">
      <c r="A406" s="372"/>
      <c r="B406" s="115"/>
      <c r="L406" s="115"/>
      <c r="V406" s="115"/>
      <c r="AF406" s="115"/>
      <c r="AP406" s="115"/>
      <c r="AZ406" s="115"/>
      <c r="BA406" s="115"/>
      <c r="BJ406" s="115"/>
      <c r="BT406" s="115"/>
      <c r="CD406" s="115"/>
      <c r="CN406" s="115"/>
      <c r="CX406" s="115"/>
      <c r="DH406" s="115"/>
      <c r="DR406" s="115"/>
      <c r="EB406" s="115"/>
      <c r="EL406" s="115"/>
      <c r="EV406" s="115"/>
      <c r="FF406" s="115"/>
      <c r="FP406" s="115"/>
      <c r="FZ406" s="115"/>
      <c r="GJ406" s="115"/>
      <c r="GT406" s="115"/>
      <c r="HD406" s="115"/>
      <c r="HN406" s="115"/>
      <c r="HX406" s="115"/>
    </row>
    <row xmlns:x14ac="http://schemas.microsoft.com/office/spreadsheetml/2009/9/ac" r="407" s="3" customFormat="true" x14ac:dyDescent="0.25">
      <c r="A407" s="372"/>
      <c r="B407" s="115"/>
      <c r="L407" s="115"/>
      <c r="V407" s="115"/>
      <c r="AF407" s="115"/>
      <c r="AP407" s="115"/>
      <c r="AZ407" s="115"/>
      <c r="BA407" s="115"/>
      <c r="BJ407" s="115"/>
      <c r="BT407" s="115"/>
      <c r="CD407" s="115"/>
      <c r="CN407" s="115"/>
      <c r="CX407" s="115"/>
      <c r="DH407" s="115"/>
      <c r="DR407" s="115"/>
      <c r="EB407" s="115"/>
      <c r="EL407" s="115"/>
      <c r="EV407" s="115"/>
      <c r="FF407" s="115"/>
      <c r="FP407" s="115"/>
      <c r="FZ407" s="115"/>
      <c r="GJ407" s="115"/>
      <c r="GT407" s="115"/>
      <c r="HD407" s="115"/>
      <c r="HN407" s="115"/>
      <c r="HX407" s="115"/>
    </row>
    <row xmlns:x14ac="http://schemas.microsoft.com/office/spreadsheetml/2009/9/ac" r="408" s="3" customFormat="true" x14ac:dyDescent="0.25">
      <c r="A408" s="372"/>
      <c r="B408" s="115"/>
      <c r="L408" s="115"/>
      <c r="V408" s="115"/>
      <c r="AF408" s="115"/>
      <c r="AP408" s="115"/>
      <c r="AZ408" s="115"/>
      <c r="BA408" s="115"/>
      <c r="BJ408" s="115"/>
      <c r="BT408" s="115"/>
      <c r="CD408" s="115"/>
      <c r="CN408" s="115"/>
      <c r="CX408" s="115"/>
      <c r="DH408" s="115"/>
      <c r="DR408" s="115"/>
      <c r="EB408" s="115"/>
      <c r="EL408" s="115"/>
      <c r="EV408" s="115"/>
      <c r="FF408" s="115"/>
      <c r="FP408" s="115"/>
      <c r="FZ408" s="115"/>
      <c r="GJ408" s="115"/>
      <c r="GT408" s="115"/>
      <c r="HD408" s="115"/>
      <c r="HN408" s="115"/>
      <c r="HX408" s="115"/>
    </row>
    <row xmlns:x14ac="http://schemas.microsoft.com/office/spreadsheetml/2009/9/ac" r="409" s="3" customFormat="true" x14ac:dyDescent="0.25">
      <c r="A409" s="372"/>
      <c r="B409" s="115"/>
      <c r="L409" s="115"/>
      <c r="V409" s="115"/>
      <c r="AF409" s="115"/>
      <c r="AP409" s="115"/>
      <c r="AZ409" s="115"/>
      <c r="BA409" s="115"/>
      <c r="BJ409" s="115"/>
      <c r="BT409" s="115"/>
      <c r="CD409" s="115"/>
      <c r="CN409" s="115"/>
      <c r="CX409" s="115"/>
      <c r="DH409" s="115"/>
      <c r="DR409" s="115"/>
      <c r="EB409" s="115"/>
      <c r="EL409" s="115"/>
      <c r="EV409" s="115"/>
      <c r="FF409" s="115"/>
      <c r="FP409" s="115"/>
      <c r="FZ409" s="115"/>
      <c r="GJ409" s="115"/>
      <c r="GT409" s="115"/>
      <c r="HD409" s="115"/>
      <c r="HN409" s="115"/>
      <c r="HX409" s="115"/>
    </row>
    <row xmlns:x14ac="http://schemas.microsoft.com/office/spreadsheetml/2009/9/ac" r="410" s="3" customFormat="true" x14ac:dyDescent="0.25">
      <c r="A410" s="372"/>
      <c r="B410" s="115"/>
      <c r="L410" s="115"/>
      <c r="V410" s="115"/>
      <c r="AF410" s="115"/>
      <c r="AP410" s="115"/>
      <c r="AZ410" s="115"/>
      <c r="BA410" s="115"/>
      <c r="BJ410" s="115"/>
      <c r="BT410" s="115"/>
      <c r="CD410" s="115"/>
      <c r="CN410" s="115"/>
      <c r="CX410" s="115"/>
      <c r="DH410" s="115"/>
      <c r="DR410" s="115"/>
      <c r="EB410" s="115"/>
      <c r="EL410" s="115"/>
      <c r="EV410" s="115"/>
      <c r="FF410" s="115"/>
      <c r="FP410" s="115"/>
      <c r="FZ410" s="115"/>
      <c r="GJ410" s="115"/>
      <c r="GT410" s="115"/>
      <c r="HD410" s="115"/>
      <c r="HN410" s="115"/>
      <c r="HX410" s="115"/>
    </row>
    <row xmlns:x14ac="http://schemas.microsoft.com/office/spreadsheetml/2009/9/ac" r="411" s="3" customFormat="true" x14ac:dyDescent="0.25">
      <c r="A411" s="372"/>
      <c r="B411" s="115"/>
      <c r="L411" s="115"/>
      <c r="V411" s="115"/>
      <c r="AF411" s="115"/>
      <c r="AP411" s="115"/>
      <c r="AZ411" s="115"/>
      <c r="BA411" s="115"/>
      <c r="BJ411" s="115"/>
      <c r="BT411" s="115"/>
      <c r="CD411" s="115"/>
      <c r="CN411" s="115"/>
      <c r="CX411" s="115"/>
      <c r="DH411" s="115"/>
      <c r="DR411" s="115"/>
      <c r="EB411" s="115"/>
      <c r="EL411" s="115"/>
      <c r="EV411" s="115"/>
      <c r="FF411" s="115"/>
      <c r="FP411" s="115"/>
      <c r="FZ411" s="115"/>
      <c r="GJ411" s="115"/>
      <c r="GT411" s="115"/>
      <c r="HD411" s="115"/>
      <c r="HN411" s="115"/>
      <c r="HX411" s="115"/>
    </row>
    <row xmlns:x14ac="http://schemas.microsoft.com/office/spreadsheetml/2009/9/ac" r="412" s="3" customFormat="true" x14ac:dyDescent="0.25">
      <c r="A412" s="372"/>
      <c r="B412" s="115"/>
      <c r="L412" s="115"/>
      <c r="V412" s="115"/>
      <c r="AF412" s="115"/>
      <c r="AP412" s="115"/>
      <c r="AZ412" s="115"/>
      <c r="BA412" s="115"/>
      <c r="BJ412" s="115"/>
      <c r="BT412" s="115"/>
      <c r="CD412" s="115"/>
      <c r="CN412" s="115"/>
      <c r="CX412" s="115"/>
      <c r="DH412" s="115"/>
      <c r="DR412" s="115"/>
      <c r="EB412" s="115"/>
      <c r="EL412" s="115"/>
      <c r="EV412" s="115"/>
      <c r="FF412" s="115"/>
      <c r="FP412" s="115"/>
      <c r="FZ412" s="115"/>
      <c r="GJ412" s="115"/>
      <c r="GT412" s="115"/>
      <c r="HD412" s="115"/>
      <c r="HN412" s="115"/>
      <c r="HX412" s="115"/>
    </row>
    <row xmlns:x14ac="http://schemas.microsoft.com/office/spreadsheetml/2009/9/ac" r="413" s="3" customFormat="true" x14ac:dyDescent="0.25">
      <c r="A413" s="372"/>
      <c r="B413" s="115"/>
      <c r="L413" s="115"/>
      <c r="V413" s="115"/>
      <c r="AF413" s="115"/>
      <c r="AP413" s="115"/>
      <c r="AZ413" s="115"/>
      <c r="BA413" s="115"/>
      <c r="BJ413" s="115"/>
      <c r="BT413" s="115"/>
      <c r="CD413" s="115"/>
      <c r="CN413" s="115"/>
      <c r="CX413" s="115"/>
      <c r="DH413" s="115"/>
      <c r="DR413" s="115"/>
      <c r="EB413" s="115"/>
      <c r="EL413" s="115"/>
      <c r="EV413" s="115"/>
      <c r="FF413" s="115"/>
      <c r="FP413" s="115"/>
      <c r="FZ413" s="115"/>
      <c r="GJ413" s="115"/>
      <c r="GT413" s="115"/>
      <c r="HD413" s="115"/>
      <c r="HN413" s="115"/>
      <c r="HX413" s="115"/>
    </row>
    <row xmlns:x14ac="http://schemas.microsoft.com/office/spreadsheetml/2009/9/ac" r="414" s="3" customFormat="true" x14ac:dyDescent="0.25">
      <c r="A414" s="372"/>
      <c r="B414" s="115"/>
      <c r="L414" s="115"/>
      <c r="V414" s="115"/>
      <c r="AF414" s="115"/>
      <c r="AP414" s="115"/>
      <c r="AZ414" s="115"/>
      <c r="BA414" s="115"/>
      <c r="BJ414" s="115"/>
      <c r="BT414" s="115"/>
      <c r="CD414" s="115"/>
      <c r="CN414" s="115"/>
      <c r="CX414" s="115"/>
      <c r="DH414" s="115"/>
      <c r="DR414" s="115"/>
      <c r="EB414" s="115"/>
      <c r="EL414" s="115"/>
      <c r="EV414" s="115"/>
      <c r="FF414" s="115"/>
      <c r="FP414" s="115"/>
      <c r="FZ414" s="115"/>
      <c r="GJ414" s="115"/>
      <c r="GT414" s="115"/>
      <c r="HD414" s="115"/>
      <c r="HN414" s="115"/>
      <c r="HX414" s="115"/>
    </row>
    <row xmlns:x14ac="http://schemas.microsoft.com/office/spreadsheetml/2009/9/ac" r="415" s="3" customFormat="true" x14ac:dyDescent="0.25">
      <c r="A415" s="372"/>
      <c r="B415" s="115"/>
      <c r="L415" s="115"/>
      <c r="V415" s="115"/>
      <c r="AF415" s="115"/>
      <c r="AP415" s="115"/>
      <c r="AZ415" s="115"/>
      <c r="BA415" s="115"/>
      <c r="BJ415" s="115"/>
      <c r="BT415" s="115"/>
      <c r="CD415" s="115"/>
      <c r="CN415" s="115"/>
      <c r="CX415" s="115"/>
      <c r="DH415" s="115"/>
      <c r="DR415" s="115"/>
      <c r="EB415" s="115"/>
      <c r="EL415" s="115"/>
      <c r="EV415" s="115"/>
      <c r="FF415" s="115"/>
      <c r="FP415" s="115"/>
      <c r="FZ415" s="115"/>
      <c r="GJ415" s="115"/>
      <c r="GT415" s="115"/>
      <c r="HD415" s="115"/>
      <c r="HN415" s="115"/>
      <c r="HX415" s="115"/>
    </row>
    <row xmlns:x14ac="http://schemas.microsoft.com/office/spreadsheetml/2009/9/ac" r="416" s="3" customFormat="true" x14ac:dyDescent="0.25">
      <c r="A416" s="372"/>
      <c r="B416" s="115"/>
      <c r="L416" s="115"/>
      <c r="V416" s="115"/>
      <c r="AF416" s="115"/>
      <c r="AP416" s="115"/>
      <c r="AZ416" s="115"/>
      <c r="BA416" s="115"/>
      <c r="BJ416" s="115"/>
      <c r="BT416" s="115"/>
      <c r="CD416" s="115"/>
      <c r="CN416" s="115"/>
      <c r="CX416" s="115"/>
      <c r="DH416" s="115"/>
      <c r="DR416" s="115"/>
      <c r="EB416" s="115"/>
      <c r="EL416" s="115"/>
      <c r="EV416" s="115"/>
      <c r="FF416" s="115"/>
      <c r="FP416" s="115"/>
      <c r="FZ416" s="115"/>
      <c r="GJ416" s="115"/>
      <c r="GT416" s="115"/>
      <c r="HD416" s="115"/>
      <c r="HN416" s="115"/>
      <c r="HX416" s="115"/>
    </row>
    <row xmlns:x14ac="http://schemas.microsoft.com/office/spreadsheetml/2009/9/ac" r="417" s="3" customFormat="true" x14ac:dyDescent="0.25">
      <c r="A417" s="372"/>
      <c r="B417" s="115"/>
      <c r="L417" s="115"/>
      <c r="V417" s="115"/>
      <c r="AF417" s="115"/>
      <c r="AP417" s="115"/>
      <c r="AZ417" s="115"/>
      <c r="BA417" s="115"/>
      <c r="BJ417" s="115"/>
      <c r="BT417" s="115"/>
      <c r="CD417" s="115"/>
      <c r="CN417" s="115"/>
      <c r="CX417" s="115"/>
      <c r="DH417" s="115"/>
      <c r="DR417" s="115"/>
      <c r="EB417" s="115"/>
      <c r="EL417" s="115"/>
      <c r="EV417" s="115"/>
      <c r="FF417" s="115"/>
      <c r="FP417" s="115"/>
      <c r="FZ417" s="115"/>
      <c r="GJ417" s="115"/>
      <c r="GT417" s="115"/>
      <c r="HD417" s="115"/>
      <c r="HN417" s="115"/>
      <c r="HX417" s="115"/>
    </row>
    <row xmlns:x14ac="http://schemas.microsoft.com/office/spreadsheetml/2009/9/ac" r="418" s="3" customFormat="true" x14ac:dyDescent="0.25">
      <c r="A418" s="372"/>
      <c r="B418" s="115"/>
      <c r="L418" s="115"/>
      <c r="V418" s="115"/>
      <c r="AF418" s="115"/>
      <c r="AP418" s="115"/>
      <c r="AZ418" s="115"/>
      <c r="BA418" s="115"/>
      <c r="BJ418" s="115"/>
      <c r="BT418" s="115"/>
      <c r="CD418" s="115"/>
      <c r="CN418" s="115"/>
      <c r="CX418" s="115"/>
      <c r="DH418" s="115"/>
      <c r="DR418" s="115"/>
      <c r="EB418" s="115"/>
      <c r="EL418" s="115"/>
      <c r="EV418" s="115"/>
      <c r="FF418" s="115"/>
      <c r="FP418" s="115"/>
      <c r="FZ418" s="115"/>
      <c r="GJ418" s="115"/>
      <c r="GT418" s="115"/>
      <c r="HD418" s="115"/>
      <c r="HN418" s="115"/>
      <c r="HX418" s="115"/>
    </row>
    <row xmlns:x14ac="http://schemas.microsoft.com/office/spreadsheetml/2009/9/ac" r="419" s="3" customFormat="true" x14ac:dyDescent="0.25">
      <c r="A419" s="372"/>
      <c r="B419" s="115"/>
      <c r="L419" s="115"/>
      <c r="V419" s="115"/>
      <c r="AF419" s="115"/>
      <c r="AP419" s="115"/>
      <c r="AZ419" s="115"/>
      <c r="BA419" s="115"/>
      <c r="BJ419" s="115"/>
      <c r="BT419" s="115"/>
      <c r="CD419" s="115"/>
      <c r="CN419" s="115"/>
      <c r="CX419" s="115"/>
      <c r="DH419" s="115"/>
      <c r="DR419" s="115"/>
      <c r="EB419" s="115"/>
      <c r="EL419" s="115"/>
      <c r="EV419" s="115"/>
      <c r="FF419" s="115"/>
      <c r="FP419" s="115"/>
      <c r="FZ419" s="115"/>
      <c r="GJ419" s="115"/>
      <c r="GT419" s="115"/>
      <c r="HD419" s="115"/>
      <c r="HN419" s="115"/>
      <c r="HX419" s="115"/>
    </row>
    <row xmlns:x14ac="http://schemas.microsoft.com/office/spreadsheetml/2009/9/ac" r="420" s="3" customFormat="true" x14ac:dyDescent="0.25">
      <c r="A420" s="372"/>
      <c r="B420" s="115"/>
      <c r="L420" s="115"/>
      <c r="V420" s="115"/>
      <c r="AF420" s="115"/>
      <c r="AP420" s="115"/>
      <c r="AZ420" s="115"/>
      <c r="BA420" s="115"/>
      <c r="BJ420" s="115"/>
      <c r="BT420" s="115"/>
      <c r="CD420" s="115"/>
      <c r="CN420" s="115"/>
      <c r="CX420" s="115"/>
      <c r="DH420" s="115"/>
      <c r="DR420" s="115"/>
      <c r="EB420" s="115"/>
      <c r="EL420" s="115"/>
      <c r="EV420" s="115"/>
      <c r="FF420" s="115"/>
      <c r="FP420" s="115"/>
      <c r="FZ420" s="115"/>
      <c r="GJ420" s="115"/>
      <c r="GT420" s="115"/>
      <c r="HD420" s="115"/>
      <c r="HN420" s="115"/>
      <c r="HX420" s="115"/>
    </row>
    <row xmlns:x14ac="http://schemas.microsoft.com/office/spreadsheetml/2009/9/ac" r="421" s="3" customFormat="true" x14ac:dyDescent="0.25">
      <c r="A421" s="372"/>
      <c r="B421" s="115"/>
      <c r="L421" s="115"/>
      <c r="V421" s="115"/>
      <c r="AF421" s="115"/>
      <c r="AP421" s="115"/>
      <c r="AZ421" s="115"/>
      <c r="BA421" s="115"/>
      <c r="BJ421" s="115"/>
      <c r="BT421" s="115"/>
      <c r="CD421" s="115"/>
      <c r="CN421" s="115"/>
      <c r="CX421" s="115"/>
      <c r="DH421" s="115"/>
      <c r="DR421" s="115"/>
      <c r="EB421" s="115"/>
      <c r="EL421" s="115"/>
      <c r="EV421" s="115"/>
      <c r="FF421" s="115"/>
      <c r="FP421" s="115"/>
      <c r="FZ421" s="115"/>
      <c r="GJ421" s="115"/>
      <c r="GT421" s="115"/>
      <c r="HD421" s="115"/>
      <c r="HN421" s="115"/>
      <c r="HX421" s="115"/>
    </row>
    <row xmlns:x14ac="http://schemas.microsoft.com/office/spreadsheetml/2009/9/ac" r="422" s="3" customFormat="true" x14ac:dyDescent="0.25">
      <c r="A422" s="372"/>
      <c r="B422" s="115"/>
      <c r="L422" s="115"/>
      <c r="V422" s="115"/>
      <c r="AF422" s="115"/>
      <c r="AP422" s="115"/>
      <c r="AZ422" s="115"/>
      <c r="BA422" s="115"/>
      <c r="BJ422" s="115"/>
      <c r="BT422" s="115"/>
      <c r="CD422" s="115"/>
      <c r="CN422" s="115"/>
      <c r="CX422" s="115"/>
      <c r="DH422" s="115"/>
      <c r="DR422" s="115"/>
      <c r="EB422" s="115"/>
      <c r="EL422" s="115"/>
      <c r="EV422" s="115"/>
      <c r="FF422" s="115"/>
      <c r="FP422" s="115"/>
      <c r="FZ422" s="115"/>
      <c r="GJ422" s="115"/>
      <c r="GT422" s="115"/>
      <c r="HD422" s="115"/>
      <c r="HN422" s="115"/>
      <c r="HX422" s="115"/>
    </row>
    <row xmlns:x14ac="http://schemas.microsoft.com/office/spreadsheetml/2009/9/ac" r="423" s="3" customFormat="true" x14ac:dyDescent="0.25">
      <c r="A423" s="372"/>
      <c r="B423" s="115"/>
      <c r="L423" s="115"/>
      <c r="V423" s="115"/>
      <c r="AF423" s="115"/>
      <c r="AP423" s="115"/>
      <c r="AZ423" s="115"/>
      <c r="BA423" s="115"/>
      <c r="BJ423" s="115"/>
      <c r="BT423" s="115"/>
      <c r="CD423" s="115"/>
      <c r="CN423" s="115"/>
      <c r="CX423" s="115"/>
      <c r="DH423" s="115"/>
      <c r="DR423" s="115"/>
      <c r="EB423" s="115"/>
      <c r="EL423" s="115"/>
      <c r="EV423" s="115"/>
      <c r="FF423" s="115"/>
      <c r="FP423" s="115"/>
      <c r="FZ423" s="115"/>
      <c r="GJ423" s="115"/>
      <c r="GT423" s="115"/>
      <c r="HD423" s="115"/>
      <c r="HN423" s="115"/>
      <c r="HX423" s="115"/>
    </row>
    <row xmlns:x14ac="http://schemas.microsoft.com/office/spreadsheetml/2009/9/ac" r="424" s="3" customFormat="true" x14ac:dyDescent="0.25">
      <c r="A424" s="372"/>
      <c r="B424" s="115"/>
      <c r="L424" s="115"/>
      <c r="V424" s="115"/>
      <c r="AF424" s="115"/>
      <c r="AP424" s="115"/>
      <c r="AZ424" s="115"/>
      <c r="BA424" s="115"/>
      <c r="BJ424" s="115"/>
      <c r="BT424" s="115"/>
      <c r="CD424" s="115"/>
      <c r="CN424" s="115"/>
      <c r="CX424" s="115"/>
      <c r="DH424" s="115"/>
      <c r="DR424" s="115"/>
      <c r="EB424" s="115"/>
      <c r="EL424" s="115"/>
      <c r="EV424" s="115"/>
      <c r="FF424" s="115"/>
      <c r="FP424" s="115"/>
      <c r="FZ424" s="115"/>
      <c r="GJ424" s="115"/>
      <c r="GT424" s="115"/>
      <c r="HD424" s="115"/>
      <c r="HN424" s="115"/>
      <c r="HX424" s="115"/>
    </row>
    <row xmlns:x14ac="http://schemas.microsoft.com/office/spreadsheetml/2009/9/ac" r="425" s="3" customFormat="true" x14ac:dyDescent="0.25">
      <c r="A425" s="372"/>
      <c r="B425" s="115"/>
      <c r="L425" s="115"/>
      <c r="V425" s="115"/>
      <c r="AF425" s="115"/>
      <c r="AP425" s="115"/>
      <c r="AZ425" s="115"/>
      <c r="BA425" s="115"/>
      <c r="BJ425" s="115"/>
      <c r="BT425" s="115"/>
      <c r="CD425" s="115"/>
      <c r="CN425" s="115"/>
      <c r="CX425" s="115"/>
      <c r="DH425" s="115"/>
      <c r="DR425" s="115"/>
      <c r="EB425" s="115"/>
      <c r="EL425" s="115"/>
      <c r="EV425" s="115"/>
      <c r="FF425" s="115"/>
      <c r="FP425" s="115"/>
      <c r="FZ425" s="115"/>
      <c r="GJ425" s="115"/>
      <c r="GT425" s="115"/>
      <c r="HD425" s="115"/>
      <c r="HN425" s="115"/>
      <c r="HX425" s="115"/>
    </row>
    <row xmlns:x14ac="http://schemas.microsoft.com/office/spreadsheetml/2009/9/ac" r="426" s="3" customFormat="true" x14ac:dyDescent="0.25">
      <c r="A426" s="372"/>
      <c r="B426" s="115"/>
      <c r="L426" s="115"/>
      <c r="V426" s="115"/>
      <c r="AF426" s="115"/>
      <c r="AP426" s="115"/>
      <c r="AZ426" s="115"/>
      <c r="BA426" s="115"/>
      <c r="BJ426" s="115"/>
      <c r="BT426" s="115"/>
      <c r="CD426" s="115"/>
      <c r="CN426" s="115"/>
      <c r="CX426" s="115"/>
      <c r="DH426" s="115"/>
      <c r="DR426" s="115"/>
      <c r="EB426" s="115"/>
      <c r="EL426" s="115"/>
      <c r="EV426" s="115"/>
      <c r="FF426" s="115"/>
      <c r="FP426" s="115"/>
      <c r="FZ426" s="115"/>
      <c r="GJ426" s="115"/>
      <c r="GT426" s="115"/>
      <c r="HD426" s="115"/>
      <c r="HN426" s="115"/>
      <c r="HX426" s="115"/>
    </row>
    <row xmlns:x14ac="http://schemas.microsoft.com/office/spreadsheetml/2009/9/ac" r="427" s="3" customFormat="true" x14ac:dyDescent="0.25">
      <c r="A427" s="372"/>
      <c r="B427" s="115"/>
      <c r="L427" s="115"/>
      <c r="V427" s="115"/>
      <c r="AF427" s="115"/>
      <c r="AP427" s="115"/>
      <c r="AZ427" s="115"/>
      <c r="BA427" s="115"/>
      <c r="BJ427" s="115"/>
      <c r="BT427" s="115"/>
      <c r="CD427" s="115"/>
      <c r="CN427" s="115"/>
      <c r="CX427" s="115"/>
      <c r="DH427" s="115"/>
      <c r="DR427" s="115"/>
      <c r="EB427" s="115"/>
      <c r="EL427" s="115"/>
      <c r="EV427" s="115"/>
      <c r="FF427" s="115"/>
      <c r="FP427" s="115"/>
      <c r="FZ427" s="115"/>
      <c r="GJ427" s="115"/>
      <c r="GT427" s="115"/>
      <c r="HD427" s="115"/>
      <c r="HN427" s="115"/>
      <c r="HX427" s="115"/>
    </row>
    <row xmlns:x14ac="http://schemas.microsoft.com/office/spreadsheetml/2009/9/ac" r="428" s="3" customFormat="true" x14ac:dyDescent="0.25">
      <c r="A428" s="372"/>
      <c r="B428" s="115"/>
      <c r="L428" s="115"/>
      <c r="V428" s="115"/>
      <c r="AF428" s="115"/>
      <c r="AP428" s="115"/>
      <c r="AZ428" s="115"/>
      <c r="BA428" s="115"/>
      <c r="BJ428" s="115"/>
      <c r="BT428" s="115"/>
      <c r="CD428" s="115"/>
      <c r="CN428" s="115"/>
      <c r="CX428" s="115"/>
      <c r="DH428" s="115"/>
      <c r="DR428" s="115"/>
      <c r="EB428" s="115"/>
      <c r="EL428" s="115"/>
      <c r="EV428" s="115"/>
      <c r="FF428" s="115"/>
      <c r="FP428" s="115"/>
      <c r="FZ428" s="115"/>
      <c r="GJ428" s="115"/>
      <c r="GT428" s="115"/>
      <c r="HD428" s="115"/>
      <c r="HN428" s="115"/>
      <c r="HX428" s="115"/>
    </row>
    <row xmlns:x14ac="http://schemas.microsoft.com/office/spreadsheetml/2009/9/ac" r="429" s="3" customFormat="true" x14ac:dyDescent="0.25">
      <c r="A429" s="372"/>
      <c r="B429" s="115"/>
      <c r="L429" s="115"/>
      <c r="V429" s="115"/>
      <c r="AF429" s="115"/>
      <c r="AP429" s="115"/>
      <c r="AZ429" s="115"/>
      <c r="BA429" s="115"/>
      <c r="BJ429" s="115"/>
      <c r="BT429" s="115"/>
      <c r="CD429" s="115"/>
      <c r="CN429" s="115"/>
      <c r="CX429" s="115"/>
      <c r="DH429" s="115"/>
      <c r="DR429" s="115"/>
      <c r="EB429" s="115"/>
      <c r="EL429" s="115"/>
      <c r="EV429" s="115"/>
      <c r="FF429" s="115"/>
      <c r="FP429" s="115"/>
      <c r="FZ429" s="115"/>
      <c r="GJ429" s="115"/>
      <c r="GT429" s="115"/>
      <c r="HD429" s="115"/>
      <c r="HN429" s="115"/>
      <c r="HX429" s="115"/>
    </row>
    <row xmlns:x14ac="http://schemas.microsoft.com/office/spreadsheetml/2009/9/ac" r="430" s="3" customFormat="true" x14ac:dyDescent="0.25">
      <c r="A430" s="372"/>
      <c r="B430" s="115"/>
      <c r="L430" s="115"/>
      <c r="V430" s="115"/>
      <c r="AF430" s="115"/>
      <c r="AP430" s="115"/>
      <c r="AZ430" s="115"/>
      <c r="BA430" s="115"/>
      <c r="BJ430" s="115"/>
      <c r="BT430" s="115"/>
      <c r="CD430" s="115"/>
      <c r="CN430" s="115"/>
      <c r="CX430" s="115"/>
      <c r="DH430" s="115"/>
      <c r="DR430" s="115"/>
      <c r="EB430" s="115"/>
      <c r="EL430" s="115"/>
      <c r="EV430" s="115"/>
      <c r="FF430" s="115"/>
      <c r="FP430" s="115"/>
      <c r="FZ430" s="115"/>
      <c r="GJ430" s="115"/>
      <c r="GT430" s="115"/>
      <c r="HD430" s="115"/>
      <c r="HN430" s="115"/>
      <c r="HX430" s="115"/>
    </row>
    <row xmlns:x14ac="http://schemas.microsoft.com/office/spreadsheetml/2009/9/ac" r="431" s="3" customFormat="true" x14ac:dyDescent="0.25">
      <c r="A431" s="372"/>
      <c r="B431" s="115"/>
      <c r="L431" s="115"/>
      <c r="V431" s="115"/>
      <c r="AF431" s="115"/>
      <c r="AP431" s="115"/>
      <c r="AZ431" s="115"/>
      <c r="BA431" s="115"/>
      <c r="BJ431" s="115"/>
      <c r="BT431" s="115"/>
      <c r="CD431" s="115"/>
      <c r="CN431" s="115"/>
      <c r="CX431" s="115"/>
      <c r="DH431" s="115"/>
      <c r="DR431" s="115"/>
      <c r="EB431" s="115"/>
      <c r="EL431" s="115"/>
      <c r="EV431" s="115"/>
      <c r="FF431" s="115"/>
      <c r="FP431" s="115"/>
      <c r="FZ431" s="115"/>
      <c r="GJ431" s="115"/>
      <c r="GT431" s="115"/>
      <c r="HD431" s="115"/>
      <c r="HN431" s="115"/>
      <c r="HX431" s="115"/>
    </row>
    <row xmlns:x14ac="http://schemas.microsoft.com/office/spreadsheetml/2009/9/ac" r="432" s="3" customFormat="true" x14ac:dyDescent="0.25">
      <c r="A432" s="372"/>
      <c r="B432" s="115"/>
      <c r="L432" s="115"/>
      <c r="V432" s="115"/>
      <c r="AF432" s="115"/>
      <c r="AP432" s="115"/>
      <c r="AZ432" s="115"/>
      <c r="BA432" s="115"/>
      <c r="BJ432" s="115"/>
      <c r="BT432" s="115"/>
      <c r="CD432" s="115"/>
      <c r="CN432" s="115"/>
      <c r="CX432" s="115"/>
      <c r="DH432" s="115"/>
      <c r="DR432" s="115"/>
      <c r="EB432" s="115"/>
      <c r="EL432" s="115"/>
      <c r="EV432" s="115"/>
      <c r="FF432" s="115"/>
      <c r="FP432" s="115"/>
      <c r="FZ432" s="115"/>
      <c r="GJ432" s="115"/>
      <c r="GT432" s="115"/>
      <c r="HD432" s="115"/>
      <c r="HN432" s="115"/>
      <c r="HX432" s="115"/>
    </row>
    <row xmlns:x14ac="http://schemas.microsoft.com/office/spreadsheetml/2009/9/ac" r="433" s="3" customFormat="true" x14ac:dyDescent="0.25">
      <c r="A433" s="372"/>
      <c r="B433" s="115"/>
      <c r="L433" s="115"/>
      <c r="V433" s="115"/>
      <c r="AF433" s="115"/>
      <c r="AP433" s="115"/>
      <c r="AZ433" s="115"/>
      <c r="BA433" s="115"/>
      <c r="BJ433" s="115"/>
      <c r="BT433" s="115"/>
      <c r="CD433" s="115"/>
      <c r="CN433" s="115"/>
      <c r="CX433" s="115"/>
      <c r="DH433" s="115"/>
      <c r="DR433" s="115"/>
      <c r="EB433" s="115"/>
      <c r="EL433" s="115"/>
      <c r="EV433" s="115"/>
      <c r="FF433" s="115"/>
      <c r="FP433" s="115"/>
      <c r="FZ433" s="115"/>
      <c r="GJ433" s="115"/>
      <c r="GT433" s="115"/>
      <c r="HD433" s="115"/>
      <c r="HN433" s="115"/>
      <c r="HX433" s="115"/>
    </row>
    <row xmlns:x14ac="http://schemas.microsoft.com/office/spreadsheetml/2009/9/ac" r="434" s="3" customFormat="true" x14ac:dyDescent="0.25">
      <c r="A434" s="372"/>
      <c r="B434" s="115"/>
      <c r="L434" s="115"/>
      <c r="V434" s="115"/>
      <c r="AF434" s="115"/>
      <c r="AP434" s="115"/>
      <c r="AZ434" s="115"/>
      <c r="BA434" s="115"/>
      <c r="BJ434" s="115"/>
      <c r="BT434" s="115"/>
      <c r="CD434" s="115"/>
      <c r="CN434" s="115"/>
      <c r="CX434" s="115"/>
      <c r="DH434" s="115"/>
      <c r="DR434" s="115"/>
      <c r="EB434" s="115"/>
      <c r="EL434" s="115"/>
      <c r="EV434" s="115"/>
      <c r="FF434" s="115"/>
      <c r="FP434" s="115"/>
      <c r="FZ434" s="115"/>
      <c r="GJ434" s="115"/>
      <c r="GT434" s="115"/>
      <c r="HD434" s="115"/>
      <c r="HN434" s="115"/>
      <c r="HX434" s="115"/>
    </row>
    <row xmlns:x14ac="http://schemas.microsoft.com/office/spreadsheetml/2009/9/ac" r="435" s="3" customFormat="true" x14ac:dyDescent="0.25">
      <c r="A435" s="372"/>
      <c r="B435" s="115"/>
      <c r="L435" s="115"/>
      <c r="V435" s="115"/>
      <c r="AF435" s="115"/>
      <c r="AP435" s="115"/>
      <c r="AZ435" s="115"/>
      <c r="BA435" s="115"/>
      <c r="BJ435" s="115"/>
      <c r="BT435" s="115"/>
      <c r="CD435" s="115"/>
      <c r="CN435" s="115"/>
      <c r="CX435" s="115"/>
      <c r="DH435" s="115"/>
      <c r="DR435" s="115"/>
      <c r="EB435" s="115"/>
      <c r="EL435" s="115"/>
      <c r="EV435" s="115"/>
      <c r="FF435" s="115"/>
      <c r="FP435" s="115"/>
      <c r="FZ435" s="115"/>
      <c r="GJ435" s="115"/>
      <c r="GT435" s="115"/>
      <c r="HD435" s="115"/>
      <c r="HN435" s="115"/>
      <c r="HX435" s="115"/>
    </row>
    <row xmlns:x14ac="http://schemas.microsoft.com/office/spreadsheetml/2009/9/ac" r="436" s="3" customFormat="true" x14ac:dyDescent="0.25">
      <c r="A436" s="372"/>
      <c r="B436" s="115"/>
      <c r="L436" s="115"/>
      <c r="V436" s="115"/>
      <c r="AF436" s="115"/>
      <c r="AP436" s="115"/>
      <c r="AZ436" s="115"/>
      <c r="BA436" s="115"/>
      <c r="BJ436" s="115"/>
      <c r="BT436" s="115"/>
      <c r="CD436" s="115"/>
      <c r="CN436" s="115"/>
      <c r="CX436" s="115"/>
      <c r="DH436" s="115"/>
      <c r="DR436" s="115"/>
      <c r="EB436" s="115"/>
      <c r="EL436" s="115"/>
      <c r="EV436" s="115"/>
      <c r="FF436" s="115"/>
      <c r="FP436" s="115"/>
      <c r="FZ436" s="115"/>
      <c r="GJ436" s="115"/>
      <c r="GT436" s="115"/>
      <c r="HD436" s="115"/>
      <c r="HN436" s="115"/>
      <c r="HX436" s="115"/>
    </row>
    <row xmlns:x14ac="http://schemas.microsoft.com/office/spreadsheetml/2009/9/ac" r="437" s="3" customFormat="true" x14ac:dyDescent="0.25">
      <c r="A437" s="372"/>
      <c r="B437" s="115"/>
      <c r="L437" s="115"/>
      <c r="V437" s="115"/>
      <c r="AF437" s="115"/>
      <c r="AP437" s="115"/>
      <c r="AZ437" s="115"/>
      <c r="BA437" s="115"/>
      <c r="BJ437" s="115"/>
      <c r="BT437" s="115"/>
      <c r="CD437" s="115"/>
      <c r="CN437" s="115"/>
      <c r="CX437" s="115"/>
      <c r="DH437" s="115"/>
      <c r="DR437" s="115"/>
      <c r="EB437" s="115"/>
      <c r="EL437" s="115"/>
      <c r="EV437" s="115"/>
      <c r="FF437" s="115"/>
      <c r="FP437" s="115"/>
      <c r="FZ437" s="115"/>
      <c r="GJ437" s="115"/>
      <c r="GT437" s="115"/>
      <c r="HD437" s="115"/>
      <c r="HN437" s="115"/>
      <c r="HX437" s="115"/>
    </row>
    <row xmlns:x14ac="http://schemas.microsoft.com/office/spreadsheetml/2009/9/ac" r="438" s="3" customFormat="true" x14ac:dyDescent="0.25">
      <c r="A438" s="372"/>
      <c r="B438" s="115"/>
      <c r="L438" s="115"/>
      <c r="V438" s="115"/>
      <c r="AF438" s="115"/>
      <c r="AP438" s="115"/>
      <c r="AZ438" s="115"/>
      <c r="BA438" s="115"/>
      <c r="BJ438" s="115"/>
      <c r="BT438" s="115"/>
      <c r="CD438" s="115"/>
      <c r="CN438" s="115"/>
      <c r="CX438" s="115"/>
      <c r="DH438" s="115"/>
      <c r="DR438" s="115"/>
      <c r="EB438" s="115"/>
      <c r="EL438" s="115"/>
      <c r="EV438" s="115"/>
      <c r="FF438" s="115"/>
      <c r="FP438" s="115"/>
      <c r="FZ438" s="115"/>
      <c r="GJ438" s="115"/>
      <c r="GT438" s="115"/>
      <c r="HD438" s="115"/>
      <c r="HN438" s="115"/>
      <c r="HX438" s="115"/>
    </row>
    <row xmlns:x14ac="http://schemas.microsoft.com/office/spreadsheetml/2009/9/ac" r="439" s="3" customFormat="true" x14ac:dyDescent="0.25">
      <c r="A439" s="372"/>
      <c r="B439" s="115"/>
      <c r="L439" s="115"/>
      <c r="V439" s="115"/>
      <c r="AF439" s="115"/>
      <c r="AP439" s="115"/>
      <c r="AZ439" s="115"/>
      <c r="BA439" s="115"/>
      <c r="BJ439" s="115"/>
      <c r="BT439" s="115"/>
      <c r="CD439" s="115"/>
      <c r="CN439" s="115"/>
      <c r="CX439" s="115"/>
      <c r="DH439" s="115"/>
      <c r="DR439" s="115"/>
      <c r="EB439" s="115"/>
      <c r="EL439" s="115"/>
      <c r="EV439" s="115"/>
      <c r="FF439" s="115"/>
      <c r="FP439" s="115"/>
      <c r="FZ439" s="115"/>
      <c r="GJ439" s="115"/>
      <c r="GT439" s="115"/>
      <c r="HD439" s="115"/>
      <c r="HN439" s="115"/>
      <c r="HX439" s="115"/>
    </row>
    <row xmlns:x14ac="http://schemas.microsoft.com/office/spreadsheetml/2009/9/ac" r="440" s="3" customFormat="true" x14ac:dyDescent="0.25">
      <c r="A440" s="372"/>
      <c r="B440" s="115"/>
      <c r="L440" s="115"/>
      <c r="V440" s="115"/>
      <c r="AF440" s="115"/>
      <c r="AP440" s="115"/>
      <c r="AZ440" s="115"/>
      <c r="BA440" s="115"/>
      <c r="BJ440" s="115"/>
      <c r="BT440" s="115"/>
      <c r="CD440" s="115"/>
      <c r="CN440" s="115"/>
      <c r="CX440" s="115"/>
      <c r="DH440" s="115"/>
      <c r="DR440" s="115"/>
      <c r="EB440" s="115"/>
      <c r="EL440" s="115"/>
      <c r="EV440" s="115"/>
      <c r="FF440" s="115"/>
      <c r="FP440" s="115"/>
      <c r="FZ440" s="115"/>
      <c r="GJ440" s="115"/>
      <c r="GT440" s="115"/>
      <c r="HD440" s="115"/>
      <c r="HN440" s="115"/>
      <c r="HX440" s="115"/>
    </row>
    <row xmlns:x14ac="http://schemas.microsoft.com/office/spreadsheetml/2009/9/ac" r="441" s="3" customFormat="true" x14ac:dyDescent="0.25">
      <c r="A441" s="372"/>
      <c r="B441" s="115"/>
      <c r="L441" s="115"/>
      <c r="V441" s="115"/>
      <c r="AF441" s="115"/>
      <c r="AP441" s="115"/>
      <c r="AZ441" s="115"/>
      <c r="BA441" s="115"/>
      <c r="BJ441" s="115"/>
      <c r="BT441" s="115"/>
      <c r="CD441" s="115"/>
      <c r="CN441" s="115"/>
      <c r="CX441" s="115"/>
      <c r="DH441" s="115"/>
      <c r="DR441" s="115"/>
      <c r="EB441" s="115"/>
      <c r="EL441" s="115"/>
      <c r="EV441" s="115"/>
      <c r="FF441" s="115"/>
      <c r="FP441" s="115"/>
      <c r="FZ441" s="115"/>
      <c r="GJ441" s="115"/>
      <c r="GT441" s="115"/>
      <c r="HD441" s="115"/>
      <c r="HN441" s="115"/>
      <c r="HX441" s="115"/>
    </row>
    <row xmlns:x14ac="http://schemas.microsoft.com/office/spreadsheetml/2009/9/ac" r="442" s="3" customFormat="true" x14ac:dyDescent="0.25">
      <c r="A442" s="372"/>
      <c r="B442" s="115"/>
      <c r="L442" s="115"/>
      <c r="V442" s="115"/>
      <c r="AF442" s="115"/>
      <c r="AP442" s="115"/>
      <c r="AZ442" s="115"/>
      <c r="BA442" s="115"/>
      <c r="BJ442" s="115"/>
      <c r="BT442" s="115"/>
      <c r="CD442" s="115"/>
      <c r="CN442" s="115"/>
      <c r="CX442" s="115"/>
      <c r="DH442" s="115"/>
      <c r="DR442" s="115"/>
      <c r="EB442" s="115"/>
      <c r="EL442" s="115"/>
      <c r="EV442" s="115"/>
      <c r="FF442" s="115"/>
      <c r="FP442" s="115"/>
      <c r="FZ442" s="115"/>
      <c r="GJ442" s="115"/>
      <c r="GT442" s="115"/>
      <c r="HD442" s="115"/>
      <c r="HN442" s="115"/>
      <c r="HX442" s="115"/>
    </row>
    <row xmlns:x14ac="http://schemas.microsoft.com/office/spreadsheetml/2009/9/ac" r="443" s="3" customFormat="true" x14ac:dyDescent="0.25">
      <c r="A443" s="372"/>
      <c r="B443" s="115"/>
      <c r="L443" s="115"/>
      <c r="V443" s="115"/>
      <c r="AF443" s="115"/>
      <c r="AP443" s="115"/>
      <c r="AZ443" s="115"/>
      <c r="BA443" s="115"/>
      <c r="BJ443" s="115"/>
      <c r="BT443" s="115"/>
      <c r="CD443" s="115"/>
      <c r="CN443" s="115"/>
      <c r="CX443" s="115"/>
      <c r="DH443" s="115"/>
      <c r="DR443" s="115"/>
      <c r="EB443" s="115"/>
      <c r="EL443" s="115"/>
      <c r="EV443" s="115"/>
      <c r="FF443" s="115"/>
      <c r="FP443" s="115"/>
      <c r="FZ443" s="115"/>
      <c r="GJ443" s="115"/>
      <c r="GT443" s="115"/>
      <c r="HD443" s="115"/>
      <c r="HN443" s="115"/>
      <c r="HX443" s="115"/>
    </row>
    <row xmlns:x14ac="http://schemas.microsoft.com/office/spreadsheetml/2009/9/ac" r="444" s="3" customFormat="true" x14ac:dyDescent="0.25">
      <c r="A444" s="372"/>
      <c r="B444" s="115"/>
      <c r="L444" s="115"/>
      <c r="V444" s="115"/>
      <c r="AF444" s="115"/>
      <c r="AP444" s="115"/>
      <c r="AZ444" s="115"/>
      <c r="BA444" s="115"/>
      <c r="BJ444" s="115"/>
      <c r="BT444" s="115"/>
      <c r="CD444" s="115"/>
      <c r="CN444" s="115"/>
      <c r="CX444" s="115"/>
      <c r="DH444" s="115"/>
      <c r="DR444" s="115"/>
      <c r="EB444" s="115"/>
      <c r="EL444" s="115"/>
      <c r="EV444" s="115"/>
      <c r="FF444" s="115"/>
      <c r="FP444" s="115"/>
      <c r="FZ444" s="115"/>
      <c r="GJ444" s="115"/>
      <c r="GT444" s="115"/>
      <c r="HD444" s="115"/>
      <c r="HN444" s="115"/>
      <c r="HX444" s="115"/>
    </row>
    <row xmlns:x14ac="http://schemas.microsoft.com/office/spreadsheetml/2009/9/ac" r="445" s="3" customFormat="true" x14ac:dyDescent="0.25">
      <c r="A445" s="372"/>
      <c r="B445" s="115"/>
      <c r="L445" s="115"/>
      <c r="V445" s="115"/>
      <c r="AF445" s="115"/>
      <c r="AP445" s="115"/>
      <c r="AZ445" s="115"/>
      <c r="BA445" s="115"/>
      <c r="BJ445" s="115"/>
      <c r="BT445" s="115"/>
      <c r="CD445" s="115"/>
      <c r="CN445" s="115"/>
      <c r="CX445" s="115"/>
      <c r="DH445" s="115"/>
      <c r="DR445" s="115"/>
      <c r="EB445" s="115"/>
      <c r="EL445" s="115"/>
      <c r="EV445" s="115"/>
      <c r="FF445" s="115"/>
      <c r="FP445" s="115"/>
      <c r="FZ445" s="115"/>
      <c r="GJ445" s="115"/>
      <c r="GT445" s="115"/>
      <c r="HD445" s="115"/>
      <c r="HN445" s="115"/>
      <c r="HX445" s="115"/>
    </row>
    <row xmlns:x14ac="http://schemas.microsoft.com/office/spreadsheetml/2009/9/ac" r="446" s="3" customFormat="true" x14ac:dyDescent="0.25">
      <c r="A446" s="372"/>
      <c r="B446" s="115"/>
      <c r="L446" s="115"/>
      <c r="V446" s="115"/>
      <c r="AF446" s="115"/>
      <c r="AP446" s="115"/>
      <c r="AZ446" s="115"/>
      <c r="BA446" s="115"/>
      <c r="BJ446" s="115"/>
      <c r="BT446" s="115"/>
      <c r="CD446" s="115"/>
      <c r="CN446" s="115"/>
      <c r="CX446" s="115"/>
      <c r="DH446" s="115"/>
      <c r="DR446" s="115"/>
      <c r="EB446" s="115"/>
      <c r="EL446" s="115"/>
      <c r="EV446" s="115"/>
      <c r="FF446" s="115"/>
      <c r="FP446" s="115"/>
      <c r="FZ446" s="115"/>
      <c r="GJ446" s="115"/>
      <c r="GT446" s="115"/>
      <c r="HD446" s="115"/>
      <c r="HN446" s="115"/>
      <c r="HX446" s="115"/>
    </row>
    <row xmlns:x14ac="http://schemas.microsoft.com/office/spreadsheetml/2009/9/ac" r="447" s="3" customFormat="true" x14ac:dyDescent="0.25">
      <c r="A447" s="372"/>
      <c r="B447" s="115"/>
      <c r="L447" s="115"/>
      <c r="V447" s="115"/>
      <c r="AF447" s="115"/>
      <c r="AP447" s="115"/>
      <c r="AZ447" s="115"/>
      <c r="BA447" s="115"/>
      <c r="BJ447" s="115"/>
      <c r="BT447" s="115"/>
      <c r="CD447" s="115"/>
      <c r="CN447" s="115"/>
      <c r="CX447" s="115"/>
      <c r="DH447" s="115"/>
      <c r="DR447" s="115"/>
      <c r="EB447" s="115"/>
      <c r="EL447" s="115"/>
      <c r="EV447" s="115"/>
      <c r="FF447" s="115"/>
      <c r="FP447" s="115"/>
      <c r="FZ447" s="115"/>
      <c r="GJ447" s="115"/>
      <c r="GT447" s="115"/>
      <c r="HD447" s="115"/>
      <c r="HN447" s="115"/>
      <c r="HX447" s="115"/>
    </row>
    <row xmlns:x14ac="http://schemas.microsoft.com/office/spreadsheetml/2009/9/ac" r="448" s="3" customFormat="true" x14ac:dyDescent="0.25">
      <c r="A448" s="372"/>
      <c r="B448" s="115"/>
      <c r="L448" s="115"/>
      <c r="V448" s="115"/>
      <c r="AF448" s="115"/>
      <c r="AP448" s="115"/>
      <c r="AZ448" s="115"/>
      <c r="BA448" s="115"/>
      <c r="BJ448" s="115"/>
      <c r="BT448" s="115"/>
      <c r="CD448" s="115"/>
      <c r="CN448" s="115"/>
      <c r="CX448" s="115"/>
      <c r="DH448" s="115"/>
      <c r="DR448" s="115"/>
      <c r="EB448" s="115"/>
      <c r="EL448" s="115"/>
      <c r="EV448" s="115"/>
      <c r="FF448" s="115"/>
      <c r="FP448" s="115"/>
      <c r="FZ448" s="115"/>
      <c r="GJ448" s="115"/>
      <c r="GT448" s="115"/>
      <c r="HD448" s="115"/>
      <c r="HN448" s="115"/>
      <c r="HX448" s="115"/>
    </row>
    <row xmlns:x14ac="http://schemas.microsoft.com/office/spreadsheetml/2009/9/ac" r="449" s="3" customFormat="true" x14ac:dyDescent="0.25">
      <c r="A449" s="372"/>
      <c r="B449" s="115"/>
      <c r="L449" s="115"/>
      <c r="V449" s="115"/>
      <c r="AF449" s="115"/>
      <c r="AP449" s="115"/>
      <c r="AZ449" s="115"/>
      <c r="BA449" s="115"/>
      <c r="BJ449" s="115"/>
      <c r="BT449" s="115"/>
      <c r="CD449" s="115"/>
      <c r="CN449" s="115"/>
      <c r="CX449" s="115"/>
      <c r="DH449" s="115"/>
      <c r="DR449" s="115"/>
      <c r="EB449" s="115"/>
      <c r="EL449" s="115"/>
      <c r="EV449" s="115"/>
      <c r="FF449" s="115"/>
      <c r="FP449" s="115"/>
      <c r="FZ449" s="115"/>
      <c r="GJ449" s="115"/>
      <c r="GT449" s="115"/>
      <c r="HD449" s="115"/>
      <c r="HN449" s="115"/>
      <c r="HX449" s="115"/>
    </row>
    <row xmlns:x14ac="http://schemas.microsoft.com/office/spreadsheetml/2009/9/ac" r="450" s="3" customFormat="true" x14ac:dyDescent="0.25">
      <c r="A450" s="372"/>
      <c r="B450" s="115"/>
      <c r="L450" s="115"/>
      <c r="V450" s="115"/>
      <c r="AF450" s="115"/>
      <c r="AP450" s="115"/>
      <c r="AZ450" s="115"/>
      <c r="BA450" s="115"/>
      <c r="BJ450" s="115"/>
      <c r="BT450" s="115"/>
      <c r="CD450" s="115"/>
      <c r="CN450" s="115"/>
      <c r="CX450" s="115"/>
      <c r="DH450" s="115"/>
      <c r="DR450" s="115"/>
      <c r="EB450" s="115"/>
      <c r="EL450" s="115"/>
      <c r="EV450" s="115"/>
      <c r="FF450" s="115"/>
      <c r="FP450" s="115"/>
      <c r="FZ450" s="115"/>
      <c r="GJ450" s="115"/>
      <c r="GT450" s="115"/>
      <c r="HD450" s="115"/>
      <c r="HN450" s="115"/>
      <c r="HX450" s="115"/>
    </row>
    <row xmlns:x14ac="http://schemas.microsoft.com/office/spreadsheetml/2009/9/ac" r="451" s="3" customFormat="true" x14ac:dyDescent="0.25">
      <c r="A451" s="372"/>
      <c r="B451" s="115"/>
      <c r="L451" s="115"/>
      <c r="V451" s="115"/>
      <c r="AF451" s="115"/>
      <c r="AP451" s="115"/>
      <c r="AZ451" s="115"/>
      <c r="BA451" s="115"/>
      <c r="BJ451" s="115"/>
      <c r="BT451" s="115"/>
      <c r="CD451" s="115"/>
      <c r="CN451" s="115"/>
      <c r="CX451" s="115"/>
      <c r="DH451" s="115"/>
      <c r="DR451" s="115"/>
      <c r="EB451" s="115"/>
      <c r="EL451" s="115"/>
      <c r="EV451" s="115"/>
      <c r="FF451" s="115"/>
      <c r="FP451" s="115"/>
      <c r="FZ451" s="115"/>
      <c r="GJ451" s="115"/>
      <c r="GT451" s="115"/>
      <c r="HD451" s="115"/>
      <c r="HN451" s="115"/>
      <c r="HX451" s="115"/>
    </row>
    <row xmlns:x14ac="http://schemas.microsoft.com/office/spreadsheetml/2009/9/ac" r="452" s="3" customFormat="true" x14ac:dyDescent="0.25">
      <c r="A452" s="372"/>
      <c r="B452" s="115"/>
      <c r="L452" s="115"/>
      <c r="V452" s="115"/>
      <c r="AF452" s="115"/>
      <c r="AP452" s="115"/>
      <c r="AZ452" s="115"/>
      <c r="BA452" s="115"/>
      <c r="BJ452" s="115"/>
      <c r="BT452" s="115"/>
      <c r="CD452" s="115"/>
      <c r="CN452" s="115"/>
      <c r="CX452" s="115"/>
      <c r="DH452" s="115"/>
      <c r="DR452" s="115"/>
      <c r="EB452" s="115"/>
      <c r="EL452" s="115"/>
      <c r="EV452" s="115"/>
      <c r="FF452" s="115"/>
      <c r="FP452" s="115"/>
      <c r="FZ452" s="115"/>
      <c r="GJ452" s="115"/>
      <c r="GT452" s="115"/>
      <c r="HD452" s="115"/>
      <c r="HN452" s="115"/>
      <c r="HX452" s="115"/>
    </row>
    <row xmlns:x14ac="http://schemas.microsoft.com/office/spreadsheetml/2009/9/ac" r="453" s="3" customFormat="true" x14ac:dyDescent="0.25">
      <c r="A453" s="372"/>
      <c r="B453" s="115"/>
      <c r="L453" s="115"/>
      <c r="V453" s="115"/>
      <c r="AF453" s="115"/>
      <c r="AP453" s="115"/>
      <c r="AZ453" s="115"/>
      <c r="BA453" s="115"/>
      <c r="BJ453" s="115"/>
      <c r="BT453" s="115"/>
      <c r="CD453" s="115"/>
      <c r="CN453" s="115"/>
      <c r="CX453" s="115"/>
      <c r="DH453" s="115"/>
      <c r="DR453" s="115"/>
      <c r="EB453" s="115"/>
      <c r="EL453" s="115"/>
      <c r="EV453" s="115"/>
      <c r="FF453" s="115"/>
      <c r="FP453" s="115"/>
      <c r="FZ453" s="115"/>
      <c r="GJ453" s="115"/>
      <c r="GT453" s="115"/>
      <c r="HD453" s="115"/>
      <c r="HN453" s="115"/>
      <c r="HX453" s="115"/>
    </row>
    <row xmlns:x14ac="http://schemas.microsoft.com/office/spreadsheetml/2009/9/ac" r="454" s="3" customFormat="true" x14ac:dyDescent="0.25">
      <c r="A454" s="372"/>
      <c r="B454" s="115"/>
      <c r="L454" s="115"/>
      <c r="V454" s="115"/>
      <c r="AF454" s="115"/>
      <c r="AP454" s="115"/>
      <c r="AZ454" s="115"/>
      <c r="BA454" s="115"/>
      <c r="BJ454" s="115"/>
      <c r="BT454" s="115"/>
      <c r="CD454" s="115"/>
      <c r="CN454" s="115"/>
      <c r="CX454" s="115"/>
      <c r="DH454" s="115"/>
      <c r="DR454" s="115"/>
      <c r="EB454" s="115"/>
      <c r="EL454" s="115"/>
      <c r="EV454" s="115"/>
      <c r="FF454" s="115"/>
      <c r="FP454" s="115"/>
      <c r="FZ454" s="115"/>
      <c r="GJ454" s="115"/>
      <c r="GT454" s="115"/>
      <c r="HD454" s="115"/>
      <c r="HN454" s="115"/>
      <c r="HX454" s="115"/>
    </row>
    <row xmlns:x14ac="http://schemas.microsoft.com/office/spreadsheetml/2009/9/ac" r="455" s="3" customFormat="true" x14ac:dyDescent="0.25">
      <c r="A455" s="372"/>
      <c r="B455" s="115"/>
      <c r="L455" s="115"/>
      <c r="V455" s="115"/>
      <c r="AF455" s="115"/>
      <c r="AP455" s="115"/>
      <c r="AZ455" s="115"/>
      <c r="BA455" s="115"/>
      <c r="BJ455" s="115"/>
      <c r="BT455" s="115"/>
      <c r="CD455" s="115"/>
      <c r="CN455" s="115"/>
      <c r="CX455" s="115"/>
      <c r="DH455" s="115"/>
      <c r="DR455" s="115"/>
      <c r="EB455" s="115"/>
      <c r="EL455" s="115"/>
      <c r="EV455" s="115"/>
      <c r="FF455" s="115"/>
      <c r="FP455" s="115"/>
      <c r="FZ455" s="115"/>
      <c r="GJ455" s="115"/>
      <c r="GT455" s="115"/>
      <c r="HD455" s="115"/>
      <c r="HN455" s="115"/>
      <c r="HX455" s="115"/>
    </row>
    <row xmlns:x14ac="http://schemas.microsoft.com/office/spreadsheetml/2009/9/ac" r="456" s="3" customFormat="true" x14ac:dyDescent="0.25">
      <c r="A456" s="372"/>
      <c r="B456" s="115"/>
      <c r="L456" s="115"/>
      <c r="V456" s="115"/>
      <c r="AF456" s="115"/>
      <c r="AP456" s="115"/>
      <c r="AZ456" s="115"/>
      <c r="BA456" s="115"/>
      <c r="BJ456" s="115"/>
      <c r="BT456" s="115"/>
      <c r="CD456" s="115"/>
      <c r="CN456" s="115"/>
      <c r="CX456" s="115"/>
      <c r="DH456" s="115"/>
      <c r="DR456" s="115"/>
      <c r="EB456" s="115"/>
      <c r="EL456" s="115"/>
      <c r="EV456" s="115"/>
      <c r="FF456" s="115"/>
      <c r="FP456" s="115"/>
      <c r="FZ456" s="115"/>
      <c r="GJ456" s="115"/>
      <c r="GT456" s="115"/>
      <c r="HD456" s="115"/>
      <c r="HN456" s="115"/>
      <c r="HX456" s="115"/>
    </row>
    <row xmlns:x14ac="http://schemas.microsoft.com/office/spreadsheetml/2009/9/ac" r="457" s="3" customFormat="true" x14ac:dyDescent="0.25">
      <c r="A457" s="372"/>
      <c r="B457" s="115"/>
      <c r="L457" s="115"/>
      <c r="V457" s="115"/>
      <c r="AF457" s="115"/>
      <c r="AP457" s="115"/>
      <c r="AZ457" s="115"/>
      <c r="BA457" s="115"/>
      <c r="BJ457" s="115"/>
      <c r="BT457" s="115"/>
      <c r="CD457" s="115"/>
      <c r="CN457" s="115"/>
      <c r="CX457" s="115"/>
      <c r="DH457" s="115"/>
      <c r="DR457" s="115"/>
      <c r="EB457" s="115"/>
      <c r="EL457" s="115"/>
      <c r="EV457" s="115"/>
      <c r="FF457" s="115"/>
      <c r="FP457" s="115"/>
      <c r="FZ457" s="115"/>
      <c r="GJ457" s="115"/>
      <c r="GT457" s="115"/>
      <c r="HD457" s="115"/>
      <c r="HN457" s="115"/>
      <c r="HX457" s="115"/>
    </row>
    <row xmlns:x14ac="http://schemas.microsoft.com/office/spreadsheetml/2009/9/ac" r="458" s="3" customFormat="true" x14ac:dyDescent="0.25">
      <c r="A458" s="372"/>
      <c r="B458" s="115"/>
      <c r="L458" s="115"/>
      <c r="V458" s="115"/>
      <c r="AF458" s="115"/>
      <c r="AP458" s="115"/>
      <c r="AZ458" s="115"/>
      <c r="BA458" s="115"/>
      <c r="BJ458" s="115"/>
      <c r="BT458" s="115"/>
      <c r="CD458" s="115"/>
      <c r="CN458" s="115"/>
      <c r="CX458" s="115"/>
      <c r="DH458" s="115"/>
      <c r="DR458" s="115"/>
      <c r="EB458" s="115"/>
      <c r="EL458" s="115"/>
      <c r="EV458" s="115"/>
      <c r="FF458" s="115"/>
      <c r="FP458" s="115"/>
      <c r="FZ458" s="115"/>
      <c r="GJ458" s="115"/>
      <c r="GT458" s="115"/>
      <c r="HD458" s="115"/>
      <c r="HN458" s="115"/>
      <c r="HX458" s="115"/>
    </row>
    <row xmlns:x14ac="http://schemas.microsoft.com/office/spreadsheetml/2009/9/ac" r="459" s="3" customFormat="true" x14ac:dyDescent="0.25">
      <c r="A459" s="372"/>
      <c r="B459" s="115"/>
      <c r="L459" s="115"/>
      <c r="V459" s="115"/>
      <c r="AF459" s="115"/>
      <c r="AP459" s="115"/>
      <c r="AZ459" s="115"/>
      <c r="BA459" s="115"/>
      <c r="BJ459" s="115"/>
      <c r="BT459" s="115"/>
      <c r="CD459" s="115"/>
      <c r="CN459" s="115"/>
      <c r="CX459" s="115"/>
      <c r="DH459" s="115"/>
      <c r="DR459" s="115"/>
      <c r="EB459" s="115"/>
      <c r="EL459" s="115"/>
      <c r="EV459" s="115"/>
      <c r="FF459" s="115"/>
      <c r="FP459" s="115"/>
      <c r="FZ459" s="115"/>
      <c r="GJ459" s="115"/>
      <c r="GT459" s="115"/>
      <c r="HD459" s="115"/>
      <c r="HN459" s="115"/>
      <c r="HX459" s="115"/>
    </row>
    <row xmlns:x14ac="http://schemas.microsoft.com/office/spreadsheetml/2009/9/ac" r="460" s="3" customFormat="true" x14ac:dyDescent="0.25">
      <c r="A460" s="372"/>
      <c r="B460" s="115"/>
      <c r="L460" s="115"/>
      <c r="V460" s="115"/>
      <c r="AF460" s="115"/>
      <c r="AP460" s="115"/>
      <c r="AZ460" s="115"/>
      <c r="BA460" s="115"/>
      <c r="BJ460" s="115"/>
      <c r="BT460" s="115"/>
      <c r="CD460" s="115"/>
      <c r="CN460" s="115"/>
      <c r="CX460" s="115"/>
      <c r="DH460" s="115"/>
      <c r="DR460" s="115"/>
      <c r="EB460" s="115"/>
      <c r="EL460" s="115"/>
      <c r="EV460" s="115"/>
      <c r="FF460" s="115"/>
      <c r="FP460" s="115"/>
      <c r="FZ460" s="115"/>
      <c r="GJ460" s="115"/>
      <c r="GT460" s="115"/>
      <c r="HD460" s="115"/>
      <c r="HN460" s="115"/>
      <c r="HX460" s="115"/>
    </row>
    <row xmlns:x14ac="http://schemas.microsoft.com/office/spreadsheetml/2009/9/ac" r="461" s="3" customFormat="true" x14ac:dyDescent="0.25">
      <c r="A461" s="372"/>
      <c r="B461" s="115"/>
      <c r="L461" s="115"/>
      <c r="V461" s="115"/>
      <c r="AF461" s="115"/>
      <c r="AP461" s="115"/>
      <c r="AZ461" s="115"/>
      <c r="BA461" s="115"/>
      <c r="BJ461" s="115"/>
      <c r="BT461" s="115"/>
      <c r="CD461" s="115"/>
      <c r="CN461" s="115"/>
      <c r="CX461" s="115"/>
      <c r="DH461" s="115"/>
      <c r="DR461" s="115"/>
      <c r="EB461" s="115"/>
      <c r="EL461" s="115"/>
      <c r="EV461" s="115"/>
      <c r="FF461" s="115"/>
      <c r="FP461" s="115"/>
      <c r="FZ461" s="115"/>
      <c r="GJ461" s="115"/>
      <c r="GT461" s="115"/>
      <c r="HD461" s="115"/>
      <c r="HN461" s="115"/>
      <c r="HX461" s="115"/>
    </row>
    <row xmlns:x14ac="http://schemas.microsoft.com/office/spreadsheetml/2009/9/ac" r="462" s="3" customFormat="true" x14ac:dyDescent="0.25">
      <c r="A462" s="372"/>
      <c r="B462" s="115"/>
      <c r="L462" s="115"/>
      <c r="V462" s="115"/>
      <c r="AF462" s="115"/>
      <c r="AP462" s="115"/>
      <c r="AZ462" s="115"/>
      <c r="BA462" s="115"/>
      <c r="BJ462" s="115"/>
      <c r="BT462" s="115"/>
      <c r="CD462" s="115"/>
      <c r="CN462" s="115"/>
      <c r="CX462" s="115"/>
      <c r="DH462" s="115"/>
      <c r="DR462" s="115"/>
      <c r="EB462" s="115"/>
      <c r="EL462" s="115"/>
      <c r="EV462" s="115"/>
      <c r="FF462" s="115"/>
      <c r="FP462" s="115"/>
      <c r="FZ462" s="115"/>
      <c r="GJ462" s="115"/>
      <c r="GT462" s="115"/>
      <c r="HD462" s="115"/>
      <c r="HN462" s="115"/>
      <c r="HX462" s="115"/>
    </row>
    <row xmlns:x14ac="http://schemas.microsoft.com/office/spreadsheetml/2009/9/ac" r="463" s="3" customFormat="true" x14ac:dyDescent="0.25">
      <c r="A463" s="372"/>
      <c r="B463" s="115"/>
      <c r="L463" s="115"/>
      <c r="V463" s="115"/>
      <c r="AF463" s="115"/>
      <c r="AP463" s="115"/>
      <c r="AZ463" s="115"/>
      <c r="BA463" s="115"/>
      <c r="BJ463" s="115"/>
      <c r="BT463" s="115"/>
      <c r="CD463" s="115"/>
      <c r="CN463" s="115"/>
      <c r="CX463" s="115"/>
      <c r="DH463" s="115"/>
      <c r="DR463" s="115"/>
      <c r="EB463" s="115"/>
      <c r="EL463" s="115"/>
      <c r="EV463" s="115"/>
      <c r="FF463" s="115"/>
      <c r="FP463" s="115"/>
      <c r="FZ463" s="115"/>
      <c r="GJ463" s="115"/>
      <c r="GT463" s="115"/>
      <c r="HD463" s="115"/>
      <c r="HN463" s="115"/>
      <c r="HX463" s="115"/>
    </row>
    <row xmlns:x14ac="http://schemas.microsoft.com/office/spreadsheetml/2009/9/ac" r="464" s="3" customFormat="true" x14ac:dyDescent="0.25">
      <c r="A464" s="372"/>
      <c r="B464" s="115"/>
      <c r="L464" s="115"/>
      <c r="V464" s="115"/>
      <c r="AF464" s="115"/>
      <c r="AP464" s="115"/>
      <c r="AZ464" s="115"/>
      <c r="BA464" s="115"/>
      <c r="BJ464" s="115"/>
      <c r="BT464" s="115"/>
      <c r="CD464" s="115"/>
      <c r="CN464" s="115"/>
      <c r="CX464" s="115"/>
      <c r="DH464" s="115"/>
      <c r="DR464" s="115"/>
      <c r="EB464" s="115"/>
      <c r="EL464" s="115"/>
      <c r="EV464" s="115"/>
      <c r="FF464" s="115"/>
      <c r="FP464" s="115"/>
      <c r="FZ464" s="115"/>
      <c r="GJ464" s="115"/>
      <c r="GT464" s="115"/>
      <c r="HD464" s="115"/>
      <c r="HN464" s="115"/>
      <c r="HX464" s="115"/>
    </row>
    <row xmlns:x14ac="http://schemas.microsoft.com/office/spreadsheetml/2009/9/ac" r="465" s="3" customFormat="true" x14ac:dyDescent="0.25">
      <c r="A465" s="372"/>
      <c r="B465" s="115"/>
      <c r="L465" s="115"/>
      <c r="V465" s="115"/>
      <c r="AF465" s="115"/>
      <c r="AP465" s="115"/>
      <c r="AZ465" s="115"/>
      <c r="BA465" s="115"/>
      <c r="BJ465" s="115"/>
      <c r="BT465" s="115"/>
      <c r="CD465" s="115"/>
      <c r="CN465" s="115"/>
      <c r="CX465" s="115"/>
      <c r="DH465" s="115"/>
      <c r="DR465" s="115"/>
      <c r="EB465" s="115"/>
      <c r="EL465" s="115"/>
      <c r="EV465" s="115"/>
      <c r="FF465" s="115"/>
      <c r="FP465" s="115"/>
      <c r="FZ465" s="115"/>
      <c r="GJ465" s="115"/>
      <c r="GT465" s="115"/>
      <c r="HD465" s="115"/>
      <c r="HN465" s="115"/>
      <c r="HX465" s="115"/>
    </row>
    <row xmlns:x14ac="http://schemas.microsoft.com/office/spreadsheetml/2009/9/ac" r="466" s="3" customFormat="true" x14ac:dyDescent="0.25">
      <c r="A466" s="372"/>
      <c r="B466" s="115"/>
      <c r="L466" s="115"/>
      <c r="V466" s="115"/>
      <c r="AF466" s="115"/>
      <c r="AP466" s="115"/>
      <c r="AZ466" s="115"/>
      <c r="BA466" s="115"/>
      <c r="BJ466" s="115"/>
      <c r="BT466" s="115"/>
      <c r="CD466" s="115"/>
      <c r="CN466" s="115"/>
      <c r="CX466" s="115"/>
      <c r="DH466" s="115"/>
      <c r="DR466" s="115"/>
      <c r="EB466" s="115"/>
      <c r="EL466" s="115"/>
      <c r="EV466" s="115"/>
      <c r="FF466" s="115"/>
      <c r="FP466" s="115"/>
      <c r="FZ466" s="115"/>
      <c r="GJ466" s="115"/>
      <c r="GT466" s="115"/>
      <c r="HD466" s="115"/>
      <c r="HN466" s="115"/>
      <c r="HX466" s="115"/>
    </row>
    <row xmlns:x14ac="http://schemas.microsoft.com/office/spreadsheetml/2009/9/ac" r="467" s="3" customFormat="true" x14ac:dyDescent="0.25">
      <c r="A467" s="372"/>
      <c r="B467" s="115"/>
      <c r="L467" s="115"/>
      <c r="V467" s="115"/>
      <c r="AF467" s="115"/>
      <c r="AP467" s="115"/>
      <c r="AZ467" s="115"/>
      <c r="BA467" s="115"/>
      <c r="BJ467" s="115"/>
      <c r="BT467" s="115"/>
      <c r="CD467" s="115"/>
      <c r="CN467" s="115"/>
      <c r="CX467" s="115"/>
      <c r="DH467" s="115"/>
      <c r="DR467" s="115"/>
      <c r="EB467" s="115"/>
      <c r="EL467" s="115"/>
      <c r="EV467" s="115"/>
      <c r="FF467" s="115"/>
      <c r="FP467" s="115"/>
      <c r="FZ467" s="115"/>
      <c r="GJ467" s="115"/>
      <c r="GT467" s="115"/>
      <c r="HD467" s="115"/>
      <c r="HN467" s="115"/>
      <c r="HX467" s="115"/>
    </row>
    <row xmlns:x14ac="http://schemas.microsoft.com/office/spreadsheetml/2009/9/ac" r="468" s="3" customFormat="true" x14ac:dyDescent="0.25">
      <c r="A468" s="372"/>
      <c r="B468" s="115"/>
      <c r="L468" s="115"/>
      <c r="V468" s="115"/>
      <c r="AF468" s="115"/>
      <c r="AP468" s="115"/>
      <c r="AZ468" s="115"/>
      <c r="BA468" s="115"/>
      <c r="BJ468" s="115"/>
      <c r="BT468" s="115"/>
      <c r="CD468" s="115"/>
      <c r="CN468" s="115"/>
      <c r="CX468" s="115"/>
      <c r="DH468" s="115"/>
      <c r="DR468" s="115"/>
      <c r="EB468" s="115"/>
      <c r="EL468" s="115"/>
      <c r="EV468" s="115"/>
      <c r="FF468" s="115"/>
      <c r="FP468" s="115"/>
      <c r="FZ468" s="115"/>
      <c r="GJ468" s="115"/>
      <c r="GT468" s="115"/>
      <c r="HD468" s="115"/>
      <c r="HN468" s="115"/>
      <c r="HX468" s="115"/>
    </row>
    <row xmlns:x14ac="http://schemas.microsoft.com/office/spreadsheetml/2009/9/ac" r="469" s="3" customFormat="true" x14ac:dyDescent="0.25">
      <c r="A469" s="372"/>
      <c r="B469" s="115"/>
      <c r="L469" s="115"/>
      <c r="V469" s="115"/>
      <c r="AF469" s="115"/>
      <c r="AP469" s="115"/>
      <c r="AZ469" s="115"/>
      <c r="BA469" s="115"/>
      <c r="BJ469" s="115"/>
      <c r="BT469" s="115"/>
      <c r="CD469" s="115"/>
      <c r="CN469" s="115"/>
      <c r="CX469" s="115"/>
      <c r="DH469" s="115"/>
      <c r="DR469" s="115"/>
      <c r="EB469" s="115"/>
      <c r="EL469" s="115"/>
      <c r="EV469" s="115"/>
      <c r="FF469" s="115"/>
      <c r="FP469" s="115"/>
      <c r="FZ469" s="115"/>
      <c r="GJ469" s="115"/>
      <c r="GT469" s="115"/>
      <c r="HD469" s="115"/>
      <c r="HN469" s="115"/>
      <c r="HX469" s="115"/>
    </row>
    <row xmlns:x14ac="http://schemas.microsoft.com/office/spreadsheetml/2009/9/ac" r="470" s="3" customFormat="true" x14ac:dyDescent="0.25">
      <c r="A470" s="372"/>
      <c r="B470" s="115"/>
      <c r="L470" s="115"/>
      <c r="V470" s="115"/>
      <c r="AF470" s="115"/>
      <c r="AP470" s="115"/>
      <c r="AZ470" s="115"/>
      <c r="BA470" s="115"/>
      <c r="BJ470" s="115"/>
      <c r="BT470" s="115"/>
      <c r="CD470" s="115"/>
      <c r="CN470" s="115"/>
      <c r="CX470" s="115"/>
      <c r="DH470" s="115"/>
      <c r="DR470" s="115"/>
      <c r="EB470" s="115"/>
      <c r="EL470" s="115"/>
      <c r="EV470" s="115"/>
      <c r="FF470" s="115"/>
      <c r="FP470" s="115"/>
      <c r="FZ470" s="115"/>
      <c r="GJ470" s="115"/>
      <c r="GT470" s="115"/>
      <c r="HD470" s="115"/>
      <c r="HN470" s="115"/>
      <c r="HX470" s="115"/>
    </row>
    <row xmlns:x14ac="http://schemas.microsoft.com/office/spreadsheetml/2009/9/ac" r="471" s="3" customFormat="true" x14ac:dyDescent="0.25">
      <c r="A471" s="372"/>
      <c r="B471" s="115"/>
      <c r="L471" s="115"/>
      <c r="V471" s="115"/>
      <c r="AF471" s="115"/>
      <c r="AP471" s="115"/>
      <c r="AZ471" s="115"/>
      <c r="BA471" s="115"/>
      <c r="BJ471" s="115"/>
      <c r="BT471" s="115"/>
      <c r="CD471" s="115"/>
      <c r="CN471" s="115"/>
      <c r="CX471" s="115"/>
      <c r="DH471" s="115"/>
      <c r="DR471" s="115"/>
      <c r="EB471" s="115"/>
      <c r="EL471" s="115"/>
      <c r="EV471" s="115"/>
      <c r="FF471" s="115"/>
      <c r="FP471" s="115"/>
      <c r="FZ471" s="115"/>
      <c r="GJ471" s="115"/>
      <c r="GT471" s="115"/>
      <c r="HD471" s="115"/>
      <c r="HN471" s="115"/>
      <c r="HX471" s="115"/>
    </row>
    <row xmlns:x14ac="http://schemas.microsoft.com/office/spreadsheetml/2009/9/ac" r="472" s="3" customFormat="true" x14ac:dyDescent="0.25">
      <c r="A472" s="372"/>
      <c r="B472" s="115"/>
      <c r="L472" s="115"/>
      <c r="V472" s="115"/>
      <c r="AF472" s="115"/>
      <c r="AP472" s="115"/>
      <c r="AZ472" s="115"/>
      <c r="BA472" s="115"/>
      <c r="BJ472" s="115"/>
      <c r="BT472" s="115"/>
      <c r="CD472" s="115"/>
      <c r="CN472" s="115"/>
      <c r="CX472" s="115"/>
      <c r="DH472" s="115"/>
      <c r="DR472" s="115"/>
      <c r="EB472" s="115"/>
      <c r="EL472" s="115"/>
      <c r="EV472" s="115"/>
      <c r="FF472" s="115"/>
      <c r="FP472" s="115"/>
      <c r="FZ472" s="115"/>
      <c r="GJ472" s="115"/>
      <c r="GT472" s="115"/>
      <c r="HD472" s="115"/>
      <c r="HN472" s="115"/>
      <c r="HX472" s="115"/>
    </row>
    <row xmlns:x14ac="http://schemas.microsoft.com/office/spreadsheetml/2009/9/ac" r="473" s="3" customFormat="true" x14ac:dyDescent="0.25">
      <c r="A473" s="372"/>
      <c r="B473" s="115"/>
      <c r="L473" s="115"/>
      <c r="V473" s="115"/>
      <c r="AF473" s="115"/>
      <c r="AP473" s="115"/>
      <c r="AZ473" s="115"/>
      <c r="BA473" s="115"/>
      <c r="BJ473" s="115"/>
      <c r="BT473" s="115"/>
      <c r="CD473" s="115"/>
      <c r="CN473" s="115"/>
      <c r="CX473" s="115"/>
      <c r="DH473" s="115"/>
      <c r="DR473" s="115"/>
      <c r="EB473" s="115"/>
      <c r="EL473" s="115"/>
      <c r="EV473" s="115"/>
      <c r="FF473" s="115"/>
      <c r="FP473" s="115"/>
      <c r="FZ473" s="115"/>
      <c r="GJ473" s="115"/>
      <c r="GT473" s="115"/>
      <c r="HD473" s="115"/>
      <c r="HN473" s="115"/>
      <c r="HX473" s="115"/>
    </row>
    <row xmlns:x14ac="http://schemas.microsoft.com/office/spreadsheetml/2009/9/ac" r="474" s="3" customFormat="true" x14ac:dyDescent="0.25">
      <c r="A474" s="372"/>
      <c r="B474" s="115"/>
      <c r="L474" s="115"/>
      <c r="V474" s="115"/>
      <c r="AF474" s="115"/>
      <c r="AP474" s="115"/>
      <c r="AZ474" s="115"/>
      <c r="BA474" s="115"/>
      <c r="BJ474" s="115"/>
      <c r="BT474" s="115"/>
      <c r="CD474" s="115"/>
      <c r="CN474" s="115"/>
      <c r="CX474" s="115"/>
      <c r="DH474" s="115"/>
      <c r="DR474" s="115"/>
      <c r="EB474" s="115"/>
      <c r="EL474" s="115"/>
      <c r="EV474" s="115"/>
      <c r="FF474" s="115"/>
      <c r="FP474" s="115"/>
      <c r="FZ474" s="115"/>
      <c r="GJ474" s="115"/>
      <c r="GT474" s="115"/>
      <c r="HD474" s="115"/>
      <c r="HN474" s="115"/>
      <c r="HX474" s="115"/>
    </row>
    <row xmlns:x14ac="http://schemas.microsoft.com/office/spreadsheetml/2009/9/ac" r="475" s="3" customFormat="true" x14ac:dyDescent="0.25">
      <c r="A475" s="372"/>
      <c r="B475" s="115"/>
      <c r="L475" s="115"/>
      <c r="V475" s="115"/>
      <c r="AF475" s="115"/>
      <c r="AP475" s="115"/>
      <c r="AZ475" s="115"/>
      <c r="BA475" s="115"/>
      <c r="BJ475" s="115"/>
      <c r="BT475" s="115"/>
      <c r="CD475" s="115"/>
      <c r="CN475" s="115"/>
      <c r="CX475" s="115"/>
      <c r="DH475" s="115"/>
      <c r="DR475" s="115"/>
      <c r="EB475" s="115"/>
      <c r="EL475" s="115"/>
      <c r="EV475" s="115"/>
      <c r="FF475" s="115"/>
      <c r="FP475" s="115"/>
      <c r="FZ475" s="115"/>
      <c r="GJ475" s="115"/>
      <c r="GT475" s="115"/>
      <c r="HD475" s="115"/>
      <c r="HN475" s="115"/>
      <c r="HX475" s="115"/>
    </row>
    <row xmlns:x14ac="http://schemas.microsoft.com/office/spreadsheetml/2009/9/ac" r="476" s="3" customFormat="true" x14ac:dyDescent="0.25">
      <c r="A476" s="372"/>
      <c r="B476" s="115"/>
      <c r="L476" s="115"/>
      <c r="V476" s="115"/>
      <c r="AF476" s="115"/>
      <c r="AP476" s="115"/>
      <c r="AZ476" s="115"/>
      <c r="BA476" s="115"/>
      <c r="BJ476" s="115"/>
      <c r="BT476" s="115"/>
      <c r="CD476" s="115"/>
      <c r="CN476" s="115"/>
      <c r="CX476" s="115"/>
      <c r="DH476" s="115"/>
      <c r="DR476" s="115"/>
      <c r="EB476" s="115"/>
      <c r="EL476" s="115"/>
      <c r="EV476" s="115"/>
      <c r="FF476" s="115"/>
      <c r="FP476" s="115"/>
      <c r="FZ476" s="115"/>
      <c r="GJ476" s="115"/>
      <c r="GT476" s="115"/>
      <c r="HD476" s="115"/>
      <c r="HN476" s="115"/>
      <c r="HX476" s="115"/>
    </row>
    <row xmlns:x14ac="http://schemas.microsoft.com/office/spreadsheetml/2009/9/ac" r="477" s="3" customFormat="true" x14ac:dyDescent="0.25">
      <c r="A477" s="372"/>
      <c r="B477" s="115"/>
      <c r="L477" s="115"/>
      <c r="V477" s="115"/>
      <c r="AF477" s="115"/>
      <c r="AP477" s="115"/>
      <c r="AZ477" s="115"/>
      <c r="BA477" s="115"/>
      <c r="BJ477" s="115"/>
      <c r="BT477" s="115"/>
      <c r="CD477" s="115"/>
      <c r="CN477" s="115"/>
      <c r="CX477" s="115"/>
      <c r="DH477" s="115"/>
      <c r="DR477" s="115"/>
      <c r="EB477" s="115"/>
      <c r="EL477" s="115"/>
      <c r="EV477" s="115"/>
      <c r="FF477" s="115"/>
      <c r="FP477" s="115"/>
      <c r="FZ477" s="115"/>
      <c r="GJ477" s="115"/>
      <c r="GT477" s="115"/>
      <c r="HD477" s="115"/>
      <c r="HN477" s="115"/>
      <c r="HX477" s="115"/>
    </row>
    <row xmlns:x14ac="http://schemas.microsoft.com/office/spreadsheetml/2009/9/ac" r="478" s="3" customFormat="true" x14ac:dyDescent="0.25">
      <c r="A478" s="372"/>
      <c r="B478" s="115"/>
      <c r="L478" s="115"/>
      <c r="V478" s="115"/>
      <c r="AF478" s="115"/>
      <c r="AP478" s="115"/>
      <c r="AZ478" s="115"/>
      <c r="BA478" s="115"/>
      <c r="BJ478" s="115"/>
      <c r="BT478" s="115"/>
      <c r="CD478" s="115"/>
      <c r="CN478" s="115"/>
      <c r="CX478" s="115"/>
      <c r="DH478" s="115"/>
      <c r="DR478" s="115"/>
      <c r="EB478" s="115"/>
      <c r="EL478" s="115"/>
      <c r="EV478" s="115"/>
      <c r="FF478" s="115"/>
      <c r="FP478" s="115"/>
      <c r="FZ478" s="115"/>
      <c r="GJ478" s="115"/>
      <c r="GT478" s="115"/>
      <c r="HD478" s="115"/>
      <c r="HN478" s="115"/>
      <c r="HX478" s="115"/>
    </row>
    <row xmlns:x14ac="http://schemas.microsoft.com/office/spreadsheetml/2009/9/ac" r="479" s="3" customFormat="true" x14ac:dyDescent="0.25">
      <c r="A479" s="372"/>
      <c r="B479" s="115"/>
      <c r="L479" s="115"/>
      <c r="V479" s="115"/>
      <c r="AF479" s="115"/>
      <c r="AP479" s="115"/>
      <c r="AZ479" s="115"/>
      <c r="BA479" s="115"/>
      <c r="BJ479" s="115"/>
      <c r="BT479" s="115"/>
      <c r="CD479" s="115"/>
      <c r="CN479" s="115"/>
      <c r="CX479" s="115"/>
      <c r="DH479" s="115"/>
      <c r="DR479" s="115"/>
      <c r="EB479" s="115"/>
      <c r="EL479" s="115"/>
      <c r="EV479" s="115"/>
      <c r="FF479" s="115"/>
      <c r="FP479" s="115"/>
      <c r="FZ479" s="115"/>
      <c r="GJ479" s="115"/>
      <c r="GT479" s="115"/>
      <c r="HD479" s="115"/>
      <c r="HN479" s="115"/>
      <c r="HX479" s="115"/>
    </row>
    <row xmlns:x14ac="http://schemas.microsoft.com/office/spreadsheetml/2009/9/ac" r="480" s="3" customFormat="true" x14ac:dyDescent="0.25">
      <c r="A480" s="372"/>
      <c r="B480" s="115"/>
      <c r="L480" s="115"/>
      <c r="V480" s="115"/>
      <c r="AF480" s="115"/>
      <c r="AP480" s="115"/>
      <c r="AZ480" s="115"/>
      <c r="BA480" s="115"/>
      <c r="BJ480" s="115"/>
      <c r="BT480" s="115"/>
      <c r="CD480" s="115"/>
      <c r="CN480" s="115"/>
      <c r="CX480" s="115"/>
      <c r="DH480" s="115"/>
      <c r="DR480" s="115"/>
      <c r="EB480" s="115"/>
      <c r="EL480" s="115"/>
      <c r="EV480" s="115"/>
      <c r="FF480" s="115"/>
      <c r="FP480" s="115"/>
      <c r="FZ480" s="115"/>
      <c r="GJ480" s="115"/>
      <c r="GT480" s="115"/>
      <c r="HD480" s="115"/>
      <c r="HN480" s="115"/>
      <c r="HX480" s="115"/>
    </row>
    <row xmlns:x14ac="http://schemas.microsoft.com/office/spreadsheetml/2009/9/ac" r="481" s="3" customFormat="true" x14ac:dyDescent="0.25">
      <c r="A481" s="372"/>
      <c r="B481" s="115"/>
      <c r="L481" s="115"/>
      <c r="V481" s="115"/>
      <c r="AF481" s="115"/>
      <c r="AP481" s="115"/>
      <c r="AZ481" s="115"/>
      <c r="BA481" s="115"/>
      <c r="BJ481" s="115"/>
      <c r="BT481" s="115"/>
      <c r="CD481" s="115"/>
      <c r="CN481" s="115"/>
      <c r="CX481" s="115"/>
      <c r="DH481" s="115"/>
      <c r="DR481" s="115"/>
      <c r="EB481" s="115"/>
      <c r="EL481" s="115"/>
      <c r="EV481" s="115"/>
      <c r="FF481" s="115"/>
      <c r="FP481" s="115"/>
      <c r="FZ481" s="115"/>
      <c r="GJ481" s="115"/>
      <c r="GT481" s="115"/>
      <c r="HD481" s="115"/>
      <c r="HN481" s="115"/>
      <c r="HX481" s="115"/>
    </row>
    <row xmlns:x14ac="http://schemas.microsoft.com/office/spreadsheetml/2009/9/ac" r="482" s="3" customFormat="true" x14ac:dyDescent="0.25">
      <c r="A482" s="372"/>
      <c r="B482" s="115"/>
      <c r="L482" s="115"/>
      <c r="V482" s="115"/>
      <c r="AF482" s="115"/>
      <c r="AP482" s="115"/>
      <c r="AZ482" s="115"/>
      <c r="BA482" s="115"/>
      <c r="BJ482" s="115"/>
      <c r="BT482" s="115"/>
      <c r="CD482" s="115"/>
      <c r="CN482" s="115"/>
      <c r="CX482" s="115"/>
      <c r="DH482" s="115"/>
      <c r="DR482" s="115"/>
      <c r="EB482" s="115"/>
      <c r="EL482" s="115"/>
      <c r="EV482" s="115"/>
      <c r="FF482" s="115"/>
      <c r="FP482" s="115"/>
      <c r="FZ482" s="115"/>
      <c r="GJ482" s="115"/>
      <c r="GT482" s="115"/>
      <c r="HD482" s="115"/>
      <c r="HN482" s="115"/>
      <c r="HX482" s="115"/>
    </row>
    <row xmlns:x14ac="http://schemas.microsoft.com/office/spreadsheetml/2009/9/ac" r="483" s="3" customFormat="true" x14ac:dyDescent="0.25">
      <c r="A483" s="372"/>
      <c r="B483" s="115"/>
      <c r="L483" s="115"/>
      <c r="V483" s="115"/>
      <c r="AF483" s="115"/>
      <c r="AP483" s="115"/>
      <c r="AZ483" s="115"/>
      <c r="BA483" s="115"/>
      <c r="BJ483" s="115"/>
      <c r="BT483" s="115"/>
      <c r="CD483" s="115"/>
      <c r="CN483" s="115"/>
      <c r="CX483" s="115"/>
      <c r="DH483" s="115"/>
      <c r="DR483" s="115"/>
      <c r="EB483" s="115"/>
      <c r="EL483" s="115"/>
      <c r="EV483" s="115"/>
      <c r="FF483" s="115"/>
      <c r="FP483" s="115"/>
      <c r="FZ483" s="115"/>
      <c r="GJ483" s="115"/>
      <c r="GT483" s="115"/>
      <c r="HD483" s="115"/>
      <c r="HN483" s="115"/>
      <c r="HX483" s="115"/>
    </row>
    <row xmlns:x14ac="http://schemas.microsoft.com/office/spreadsheetml/2009/9/ac" r="484" s="3" customFormat="true" x14ac:dyDescent="0.25">
      <c r="A484" s="372"/>
      <c r="B484" s="115"/>
      <c r="L484" s="115"/>
      <c r="V484" s="115"/>
      <c r="AF484" s="115"/>
      <c r="AP484" s="115"/>
      <c r="AZ484" s="115"/>
      <c r="BA484" s="115"/>
      <c r="BJ484" s="115"/>
      <c r="BT484" s="115"/>
      <c r="CD484" s="115"/>
      <c r="CN484" s="115"/>
      <c r="CX484" s="115"/>
      <c r="DH484" s="115"/>
      <c r="DR484" s="115"/>
      <c r="EB484" s="115"/>
      <c r="EL484" s="115"/>
      <c r="EV484" s="115"/>
      <c r="FF484" s="115"/>
      <c r="FP484" s="115"/>
      <c r="FZ484" s="115"/>
      <c r="GJ484" s="115"/>
      <c r="GT484" s="115"/>
      <c r="HD484" s="115"/>
      <c r="HN484" s="115"/>
      <c r="HX484" s="115"/>
    </row>
    <row xmlns:x14ac="http://schemas.microsoft.com/office/spreadsheetml/2009/9/ac" r="485" s="3" customFormat="true" x14ac:dyDescent="0.25">
      <c r="A485" s="372"/>
      <c r="B485" s="115"/>
      <c r="L485" s="115"/>
      <c r="V485" s="115"/>
      <c r="AF485" s="115"/>
      <c r="AP485" s="115"/>
      <c r="AZ485" s="115"/>
      <c r="BA485" s="115"/>
      <c r="BJ485" s="115"/>
      <c r="BT485" s="115"/>
      <c r="CD485" s="115"/>
      <c r="CN485" s="115"/>
      <c r="CX485" s="115"/>
      <c r="DH485" s="115"/>
      <c r="DR485" s="115"/>
      <c r="EB485" s="115"/>
      <c r="EL485" s="115"/>
      <c r="EV485" s="115"/>
      <c r="FF485" s="115"/>
      <c r="FP485" s="115"/>
      <c r="FZ485" s="115"/>
      <c r="GJ485" s="115"/>
      <c r="GT485" s="115"/>
      <c r="HD485" s="115"/>
      <c r="HN485" s="115"/>
      <c r="HX485" s="115"/>
    </row>
    <row xmlns:x14ac="http://schemas.microsoft.com/office/spreadsheetml/2009/9/ac" r="486" s="3" customFormat="true" x14ac:dyDescent="0.25">
      <c r="A486" s="372"/>
      <c r="B486" s="115"/>
      <c r="L486" s="115"/>
      <c r="V486" s="115"/>
      <c r="AF486" s="115"/>
      <c r="AP486" s="115"/>
      <c r="AZ486" s="115"/>
      <c r="BA486" s="115"/>
      <c r="BJ486" s="115"/>
      <c r="BT486" s="115"/>
      <c r="CD486" s="115"/>
      <c r="CN486" s="115"/>
      <c r="CX486" s="115"/>
      <c r="DH486" s="115"/>
      <c r="DR486" s="115"/>
      <c r="EB486" s="115"/>
      <c r="EL486" s="115"/>
      <c r="EV486" s="115"/>
      <c r="FF486" s="115"/>
      <c r="FP486" s="115"/>
      <c r="FZ486" s="115"/>
      <c r="GJ486" s="115"/>
      <c r="GT486" s="115"/>
      <c r="HD486" s="115"/>
      <c r="HN486" s="115"/>
      <c r="HX486" s="115"/>
    </row>
    <row xmlns:x14ac="http://schemas.microsoft.com/office/spreadsheetml/2009/9/ac" r="487" s="3" customFormat="true" x14ac:dyDescent="0.25">
      <c r="A487" s="372"/>
      <c r="B487" s="115"/>
      <c r="L487" s="115"/>
      <c r="V487" s="115"/>
      <c r="AF487" s="115"/>
      <c r="AP487" s="115"/>
      <c r="AZ487" s="115"/>
      <c r="BA487" s="115"/>
      <c r="BJ487" s="115"/>
      <c r="BT487" s="115"/>
      <c r="CD487" s="115"/>
      <c r="CN487" s="115"/>
      <c r="CX487" s="115"/>
      <c r="DH487" s="115"/>
      <c r="DR487" s="115"/>
      <c r="EB487" s="115"/>
      <c r="EL487" s="115"/>
      <c r="EV487" s="115"/>
      <c r="FF487" s="115"/>
      <c r="FP487" s="115"/>
      <c r="FZ487" s="115"/>
      <c r="GJ487" s="115"/>
      <c r="GT487" s="115"/>
      <c r="HD487" s="115"/>
      <c r="HN487" s="115"/>
      <c r="HX487" s="115"/>
    </row>
    <row xmlns:x14ac="http://schemas.microsoft.com/office/spreadsheetml/2009/9/ac" r="488" s="3" customFormat="true" x14ac:dyDescent="0.25">
      <c r="A488" s="372"/>
      <c r="B488" s="115"/>
      <c r="L488" s="115"/>
      <c r="V488" s="115"/>
      <c r="AF488" s="115"/>
      <c r="AP488" s="115"/>
      <c r="AZ488" s="115"/>
      <c r="BA488" s="115"/>
      <c r="BJ488" s="115"/>
      <c r="BT488" s="115"/>
      <c r="CD488" s="115"/>
      <c r="CN488" s="115"/>
      <c r="CX488" s="115"/>
      <c r="DH488" s="115"/>
      <c r="DR488" s="115"/>
      <c r="EB488" s="115"/>
      <c r="EL488" s="115"/>
      <c r="EV488" s="115"/>
      <c r="FF488" s="115"/>
      <c r="FP488" s="115"/>
      <c r="FZ488" s="115"/>
      <c r="GJ488" s="115"/>
      <c r="GT488" s="115"/>
      <c r="HD488" s="115"/>
      <c r="HN488" s="115"/>
      <c r="HX488" s="115"/>
    </row>
    <row xmlns:x14ac="http://schemas.microsoft.com/office/spreadsheetml/2009/9/ac" r="489" s="3" customFormat="true" x14ac:dyDescent="0.25">
      <c r="A489" s="372"/>
      <c r="B489" s="115"/>
      <c r="L489" s="115"/>
      <c r="V489" s="115"/>
      <c r="AF489" s="115"/>
      <c r="AP489" s="115"/>
      <c r="AZ489" s="115"/>
      <c r="BA489" s="115"/>
      <c r="BJ489" s="115"/>
      <c r="BT489" s="115"/>
      <c r="CD489" s="115"/>
      <c r="CN489" s="115"/>
      <c r="CX489" s="115"/>
      <c r="DH489" s="115"/>
      <c r="DR489" s="115"/>
      <c r="EB489" s="115"/>
      <c r="EL489" s="115"/>
      <c r="EV489" s="115"/>
      <c r="FF489" s="115"/>
      <c r="FP489" s="115"/>
      <c r="FZ489" s="115"/>
      <c r="GJ489" s="115"/>
      <c r="GT489" s="115"/>
      <c r="HD489" s="115"/>
      <c r="HN489" s="115"/>
      <c r="HX489" s="115"/>
    </row>
    <row xmlns:x14ac="http://schemas.microsoft.com/office/spreadsheetml/2009/9/ac" r="490" s="3" customFormat="true" x14ac:dyDescent="0.25">
      <c r="A490" s="372"/>
      <c r="B490" s="115"/>
      <c r="L490" s="115"/>
      <c r="V490" s="115"/>
      <c r="AF490" s="115"/>
      <c r="AP490" s="115"/>
      <c r="AZ490" s="115"/>
      <c r="BA490" s="115"/>
      <c r="BJ490" s="115"/>
      <c r="BT490" s="115"/>
      <c r="CD490" s="115"/>
      <c r="CN490" s="115"/>
      <c r="CX490" s="115"/>
      <c r="DH490" s="115"/>
      <c r="DR490" s="115"/>
      <c r="EB490" s="115"/>
      <c r="EL490" s="115"/>
      <c r="EV490" s="115"/>
      <c r="FF490" s="115"/>
      <c r="FP490" s="115"/>
      <c r="FZ490" s="115"/>
      <c r="GJ490" s="115"/>
      <c r="GT490" s="115"/>
      <c r="HD490" s="115"/>
      <c r="HN490" s="115"/>
      <c r="HX490" s="115"/>
    </row>
    <row xmlns:x14ac="http://schemas.microsoft.com/office/spreadsheetml/2009/9/ac" r="491" s="3" customFormat="true" x14ac:dyDescent="0.25">
      <c r="A491" s="372"/>
      <c r="B491" s="115"/>
      <c r="L491" s="115"/>
      <c r="V491" s="115"/>
      <c r="AF491" s="115"/>
      <c r="AP491" s="115"/>
      <c r="AZ491" s="115"/>
      <c r="BA491" s="115"/>
      <c r="BJ491" s="115"/>
      <c r="BT491" s="115"/>
      <c r="CD491" s="115"/>
      <c r="CN491" s="115"/>
      <c r="CX491" s="115"/>
      <c r="DH491" s="115"/>
      <c r="DR491" s="115"/>
      <c r="EB491" s="115"/>
      <c r="EL491" s="115"/>
      <c r="EV491" s="115"/>
      <c r="FF491" s="115"/>
      <c r="FP491" s="115"/>
      <c r="FZ491" s="115"/>
      <c r="GJ491" s="115"/>
      <c r="GT491" s="115"/>
      <c r="HD491" s="115"/>
      <c r="HN491" s="115"/>
      <c r="HX491" s="115"/>
    </row>
    <row xmlns:x14ac="http://schemas.microsoft.com/office/spreadsheetml/2009/9/ac" r="492" s="3" customFormat="true" x14ac:dyDescent="0.25">
      <c r="A492" s="372"/>
      <c r="B492" s="115"/>
      <c r="L492" s="115"/>
      <c r="V492" s="115"/>
      <c r="AF492" s="115"/>
      <c r="AP492" s="115"/>
      <c r="AZ492" s="115"/>
      <c r="BA492" s="115"/>
      <c r="BJ492" s="115"/>
      <c r="BT492" s="115"/>
      <c r="CD492" s="115"/>
      <c r="CN492" s="115"/>
      <c r="CX492" s="115"/>
      <c r="DH492" s="115"/>
      <c r="DR492" s="115"/>
      <c r="EB492" s="115"/>
      <c r="EL492" s="115"/>
      <c r="EV492" s="115"/>
      <c r="FF492" s="115"/>
      <c r="FP492" s="115"/>
      <c r="FZ492" s="115"/>
      <c r="GJ492" s="115"/>
      <c r="GT492" s="115"/>
      <c r="HD492" s="115"/>
      <c r="HN492" s="115"/>
      <c r="HX492" s="115"/>
    </row>
    <row xmlns:x14ac="http://schemas.microsoft.com/office/spreadsheetml/2009/9/ac" r="493" s="3" customFormat="true" x14ac:dyDescent="0.25">
      <c r="A493" s="372"/>
      <c r="B493" s="115"/>
      <c r="L493" s="115"/>
      <c r="V493" s="115"/>
      <c r="AF493" s="115"/>
      <c r="AP493" s="115"/>
      <c r="AZ493" s="115"/>
      <c r="BA493" s="115"/>
      <c r="BJ493" s="115"/>
      <c r="BT493" s="115"/>
      <c r="CD493" s="115"/>
      <c r="CN493" s="115"/>
      <c r="CX493" s="115"/>
      <c r="DH493" s="115"/>
      <c r="DR493" s="115"/>
      <c r="EB493" s="115"/>
      <c r="EL493" s="115"/>
      <c r="EV493" s="115"/>
      <c r="FF493" s="115"/>
      <c r="FP493" s="115"/>
      <c r="FZ493" s="115"/>
      <c r="GJ493" s="115"/>
      <c r="GT493" s="115"/>
      <c r="HD493" s="115"/>
      <c r="HN493" s="115"/>
      <c r="HX493" s="115"/>
    </row>
    <row xmlns:x14ac="http://schemas.microsoft.com/office/spreadsheetml/2009/9/ac" r="494" s="3" customFormat="true" x14ac:dyDescent="0.25">
      <c r="A494" s="372"/>
      <c r="B494" s="115"/>
      <c r="L494" s="115"/>
      <c r="V494" s="115"/>
      <c r="AF494" s="115"/>
      <c r="AP494" s="115"/>
      <c r="AZ494" s="115"/>
      <c r="BA494" s="115"/>
      <c r="BJ494" s="115"/>
      <c r="BT494" s="115"/>
      <c r="CD494" s="115"/>
      <c r="CN494" s="115"/>
      <c r="CX494" s="115"/>
      <c r="DH494" s="115"/>
      <c r="DR494" s="115"/>
      <c r="EB494" s="115"/>
      <c r="EL494" s="115"/>
      <c r="EV494" s="115"/>
      <c r="FF494" s="115"/>
      <c r="FP494" s="115"/>
      <c r="FZ494" s="115"/>
      <c r="GJ494" s="115"/>
      <c r="GT494" s="115"/>
      <c r="HD494" s="115"/>
      <c r="HN494" s="115"/>
      <c r="HX494" s="115"/>
    </row>
    <row xmlns:x14ac="http://schemas.microsoft.com/office/spreadsheetml/2009/9/ac" r="495" s="3" customFormat="true" x14ac:dyDescent="0.25">
      <c r="A495" s="372"/>
      <c r="B495" s="115"/>
      <c r="L495" s="115"/>
      <c r="V495" s="115"/>
      <c r="AF495" s="115"/>
      <c r="AP495" s="115"/>
      <c r="AZ495" s="115"/>
      <c r="BA495" s="115"/>
      <c r="BJ495" s="115"/>
      <c r="BT495" s="115"/>
      <c r="CD495" s="115"/>
      <c r="CN495" s="115"/>
      <c r="CX495" s="115"/>
      <c r="DH495" s="115"/>
      <c r="DR495" s="115"/>
      <c r="EB495" s="115"/>
      <c r="EL495" s="115"/>
      <c r="EV495" s="115"/>
      <c r="FF495" s="115"/>
      <c r="FP495" s="115"/>
      <c r="FZ495" s="115"/>
      <c r="GJ495" s="115"/>
      <c r="GT495" s="115"/>
      <c r="HD495" s="115"/>
      <c r="HN495" s="115"/>
      <c r="HX495" s="115"/>
    </row>
    <row xmlns:x14ac="http://schemas.microsoft.com/office/spreadsheetml/2009/9/ac" r="496" s="3" customFormat="true" x14ac:dyDescent="0.25">
      <c r="A496" s="372"/>
      <c r="B496" s="115"/>
      <c r="L496" s="115"/>
      <c r="V496" s="115"/>
      <c r="AF496" s="115"/>
      <c r="AP496" s="115"/>
      <c r="AZ496" s="115"/>
      <c r="BA496" s="115"/>
      <c r="BJ496" s="115"/>
      <c r="BT496" s="115"/>
      <c r="CD496" s="115"/>
      <c r="CN496" s="115"/>
      <c r="CX496" s="115"/>
      <c r="DH496" s="115"/>
      <c r="DR496" s="115"/>
      <c r="EB496" s="115"/>
      <c r="EL496" s="115"/>
      <c r="EV496" s="115"/>
      <c r="FF496" s="115"/>
      <c r="FP496" s="115"/>
      <c r="FZ496" s="115"/>
      <c r="GJ496" s="115"/>
      <c r="GT496" s="115"/>
      <c r="HD496" s="115"/>
      <c r="HN496" s="115"/>
      <c r="HX496" s="115"/>
    </row>
    <row xmlns:x14ac="http://schemas.microsoft.com/office/spreadsheetml/2009/9/ac" r="497" s="3" customFormat="true" x14ac:dyDescent="0.25">
      <c r="A497" s="372"/>
      <c r="B497" s="115"/>
      <c r="L497" s="115"/>
      <c r="V497" s="115"/>
      <c r="AF497" s="115"/>
      <c r="AP497" s="115"/>
      <c r="AZ497" s="115"/>
      <c r="BA497" s="115"/>
      <c r="BJ497" s="115"/>
      <c r="BT497" s="115"/>
      <c r="CD497" s="115"/>
      <c r="CN497" s="115"/>
      <c r="CX497" s="115"/>
      <c r="DH497" s="115"/>
      <c r="DR497" s="115"/>
      <c r="EB497" s="115"/>
      <c r="EL497" s="115"/>
      <c r="EV497" s="115"/>
      <c r="FF497" s="115"/>
      <c r="FP497" s="115"/>
      <c r="FZ497" s="115"/>
      <c r="GJ497" s="115"/>
      <c r="GT497" s="115"/>
      <c r="HD497" s="115"/>
      <c r="HN497" s="115"/>
      <c r="HX497" s="115"/>
    </row>
    <row xmlns:x14ac="http://schemas.microsoft.com/office/spreadsheetml/2009/9/ac" r="498" s="3" customFormat="true" x14ac:dyDescent="0.25">
      <c r="A498" s="372"/>
      <c r="B498" s="115"/>
      <c r="L498" s="115"/>
      <c r="V498" s="115"/>
      <c r="AF498" s="115"/>
      <c r="AP498" s="115"/>
      <c r="AZ498" s="115"/>
      <c r="BA498" s="115"/>
      <c r="BJ498" s="115"/>
      <c r="BT498" s="115"/>
      <c r="CD498" s="115"/>
      <c r="CN498" s="115"/>
      <c r="CX498" s="115"/>
      <c r="DH498" s="115"/>
      <c r="DR498" s="115"/>
      <c r="EB498" s="115"/>
      <c r="EL498" s="115"/>
      <c r="EV498" s="115"/>
      <c r="FF498" s="115"/>
      <c r="FP498" s="115"/>
      <c r="FZ498" s="115"/>
      <c r="GJ498" s="115"/>
      <c r="GT498" s="115"/>
      <c r="HD498" s="115"/>
      <c r="HN498" s="115"/>
      <c r="HX498" s="115"/>
    </row>
    <row xmlns:x14ac="http://schemas.microsoft.com/office/spreadsheetml/2009/9/ac" r="499" s="3" customFormat="true" x14ac:dyDescent="0.25">
      <c r="A499" s="372"/>
      <c r="B499" s="115"/>
      <c r="L499" s="115"/>
      <c r="V499" s="115"/>
      <c r="AF499" s="115"/>
      <c r="AP499" s="115"/>
      <c r="AZ499" s="115"/>
      <c r="BA499" s="115"/>
      <c r="BJ499" s="115"/>
      <c r="BT499" s="115"/>
      <c r="CD499" s="115"/>
      <c r="CN499" s="115"/>
      <c r="CX499" s="115"/>
      <c r="DH499" s="115"/>
      <c r="DR499" s="115"/>
      <c r="EB499" s="115"/>
      <c r="EL499" s="115"/>
      <c r="EV499" s="115"/>
      <c r="FF499" s="115"/>
      <c r="FP499" s="115"/>
      <c r="FZ499" s="115"/>
      <c r="GJ499" s="115"/>
      <c r="GT499" s="115"/>
      <c r="HD499" s="115"/>
      <c r="HN499" s="115"/>
      <c r="HX499" s="115"/>
    </row>
    <row xmlns:x14ac="http://schemas.microsoft.com/office/spreadsheetml/2009/9/ac" r="500" s="3" customFormat="true" x14ac:dyDescent="0.25">
      <c r="A500" s="372"/>
      <c r="B500" s="115"/>
      <c r="L500" s="115"/>
      <c r="V500" s="115"/>
      <c r="AF500" s="115"/>
      <c r="AP500" s="115"/>
      <c r="AZ500" s="115"/>
      <c r="BA500" s="115"/>
      <c r="BJ500" s="115"/>
      <c r="BT500" s="115"/>
      <c r="CD500" s="115"/>
      <c r="CN500" s="115"/>
      <c r="CX500" s="115"/>
      <c r="DH500" s="115"/>
      <c r="DR500" s="115"/>
      <c r="EB500" s="115"/>
      <c r="EL500" s="115"/>
      <c r="EV500" s="115"/>
      <c r="FF500" s="115"/>
      <c r="FP500" s="115"/>
      <c r="FZ500" s="115"/>
      <c r="GJ500" s="115"/>
      <c r="GT500" s="115"/>
      <c r="HD500" s="115"/>
      <c r="HN500" s="115"/>
      <c r="HX500" s="115"/>
    </row>
    <row xmlns:x14ac="http://schemas.microsoft.com/office/spreadsheetml/2009/9/ac" r="501" s="3" customFormat="true" x14ac:dyDescent="0.25">
      <c r="A501" s="372"/>
      <c r="B501" s="115"/>
      <c r="L501" s="115"/>
      <c r="V501" s="115"/>
      <c r="AF501" s="115"/>
      <c r="AP501" s="115"/>
      <c r="AZ501" s="115"/>
      <c r="BA501" s="115"/>
      <c r="BJ501" s="115"/>
      <c r="BT501" s="115"/>
      <c r="CD501" s="115"/>
      <c r="CN501" s="115"/>
      <c r="CX501" s="115"/>
      <c r="DH501" s="115"/>
      <c r="DR501" s="115"/>
      <c r="EB501" s="115"/>
      <c r="EL501" s="115"/>
      <c r="EV501" s="115"/>
      <c r="FF501" s="115"/>
      <c r="FP501" s="115"/>
      <c r="FZ501" s="115"/>
      <c r="GJ501" s="115"/>
      <c r="GT501" s="115"/>
      <c r="HD501" s="115"/>
      <c r="HN501" s="115"/>
      <c r="HX501" s="115"/>
    </row>
    <row xmlns:x14ac="http://schemas.microsoft.com/office/spreadsheetml/2009/9/ac" r="502" s="3" customFormat="true" x14ac:dyDescent="0.25">
      <c r="A502" s="372"/>
      <c r="B502" s="115"/>
      <c r="L502" s="115"/>
      <c r="V502" s="115"/>
      <c r="AF502" s="115"/>
      <c r="AP502" s="115"/>
      <c r="AZ502" s="115"/>
      <c r="BA502" s="115"/>
      <c r="BJ502" s="115"/>
      <c r="BT502" s="115"/>
      <c r="CD502" s="115"/>
      <c r="CN502" s="115"/>
      <c r="CX502" s="115"/>
      <c r="DH502" s="115"/>
      <c r="DR502" s="115"/>
      <c r="EB502" s="115"/>
      <c r="EL502" s="115"/>
      <c r="EV502" s="115"/>
      <c r="FF502" s="115"/>
      <c r="FP502" s="115"/>
      <c r="FZ502" s="115"/>
      <c r="GJ502" s="115"/>
      <c r="GT502" s="115"/>
      <c r="HD502" s="115"/>
      <c r="HN502" s="115"/>
      <c r="HX502" s="115"/>
    </row>
    <row xmlns:x14ac="http://schemas.microsoft.com/office/spreadsheetml/2009/9/ac" r="503" s="3" customFormat="true" x14ac:dyDescent="0.25">
      <c r="A503" s="372"/>
      <c r="B503" s="115"/>
      <c r="L503" s="115"/>
      <c r="V503" s="115"/>
      <c r="AF503" s="115"/>
      <c r="AP503" s="115"/>
      <c r="AZ503" s="115"/>
      <c r="BA503" s="115"/>
      <c r="BJ503" s="115"/>
      <c r="BT503" s="115"/>
      <c r="CD503" s="115"/>
      <c r="CN503" s="115"/>
      <c r="CX503" s="115"/>
      <c r="DH503" s="115"/>
      <c r="DR503" s="115"/>
      <c r="EB503" s="115"/>
      <c r="EL503" s="115"/>
      <c r="EV503" s="115"/>
      <c r="FF503" s="115"/>
      <c r="FP503" s="115"/>
      <c r="FZ503" s="115"/>
      <c r="GJ503" s="115"/>
      <c r="GT503" s="115"/>
      <c r="HD503" s="115"/>
      <c r="HN503" s="115"/>
      <c r="HX503" s="115"/>
    </row>
    <row xmlns:x14ac="http://schemas.microsoft.com/office/spreadsheetml/2009/9/ac" r="504" s="3" customFormat="true" x14ac:dyDescent="0.25">
      <c r="A504" s="372"/>
      <c r="B504" s="115"/>
      <c r="L504" s="115"/>
      <c r="V504" s="115"/>
      <c r="AF504" s="115"/>
      <c r="AP504" s="115"/>
      <c r="AZ504" s="115"/>
      <c r="BA504" s="115"/>
      <c r="BJ504" s="115"/>
      <c r="BT504" s="115"/>
      <c r="CD504" s="115"/>
      <c r="CN504" s="115"/>
      <c r="CX504" s="115"/>
      <c r="DH504" s="115"/>
      <c r="DR504" s="115"/>
      <c r="EB504" s="115"/>
      <c r="EL504" s="115"/>
      <c r="EV504" s="115"/>
      <c r="FF504" s="115"/>
      <c r="FP504" s="115"/>
      <c r="FZ504" s="115"/>
      <c r="GJ504" s="115"/>
      <c r="GT504" s="115"/>
      <c r="HD504" s="115"/>
      <c r="HN504" s="115"/>
      <c r="HX504" s="115"/>
    </row>
    <row xmlns:x14ac="http://schemas.microsoft.com/office/spreadsheetml/2009/9/ac" r="505" s="3" customFormat="true" x14ac:dyDescent="0.25">
      <c r="A505" s="372"/>
      <c r="B505" s="115"/>
      <c r="L505" s="115"/>
      <c r="V505" s="115"/>
      <c r="AF505" s="115"/>
      <c r="AP505" s="115"/>
      <c r="AZ505" s="115"/>
      <c r="BA505" s="115"/>
      <c r="BJ505" s="115"/>
      <c r="BT505" s="115"/>
      <c r="CD505" s="115"/>
      <c r="CN505" s="115"/>
      <c r="CX505" s="115"/>
      <c r="DH505" s="115"/>
      <c r="DR505" s="115"/>
      <c r="EB505" s="115"/>
      <c r="EL505" s="115"/>
      <c r="EV505" s="115"/>
      <c r="FF505" s="115"/>
      <c r="FP505" s="115"/>
      <c r="FZ505" s="115"/>
      <c r="GJ505" s="115"/>
      <c r="GT505" s="115"/>
      <c r="HD505" s="115"/>
      <c r="HN505" s="115"/>
      <c r="HX505" s="115"/>
    </row>
    <row xmlns:x14ac="http://schemas.microsoft.com/office/spreadsheetml/2009/9/ac" r="506" s="3" customFormat="true" x14ac:dyDescent="0.25">
      <c r="A506" s="372"/>
      <c r="B506" s="115"/>
      <c r="L506" s="115"/>
      <c r="V506" s="115"/>
      <c r="AF506" s="115"/>
      <c r="AP506" s="115"/>
      <c r="AZ506" s="115"/>
      <c r="BA506" s="115"/>
      <c r="BJ506" s="115"/>
      <c r="BT506" s="115"/>
      <c r="CD506" s="115"/>
      <c r="CN506" s="115"/>
      <c r="CX506" s="115"/>
      <c r="DH506" s="115"/>
      <c r="DR506" s="115"/>
      <c r="EB506" s="115"/>
      <c r="EL506" s="115"/>
      <c r="EV506" s="115"/>
      <c r="FF506" s="115"/>
      <c r="FP506" s="115"/>
      <c r="FZ506" s="115"/>
      <c r="GJ506" s="115"/>
      <c r="GT506" s="115"/>
      <c r="HD506" s="115"/>
      <c r="HN506" s="115"/>
      <c r="HX506" s="115"/>
    </row>
    <row xmlns:x14ac="http://schemas.microsoft.com/office/spreadsheetml/2009/9/ac" r="507" s="3" customFormat="true" x14ac:dyDescent="0.25">
      <c r="A507" s="372"/>
      <c r="B507" s="115"/>
      <c r="L507" s="115"/>
      <c r="V507" s="115"/>
      <c r="AF507" s="115"/>
      <c r="AP507" s="115"/>
      <c r="AZ507" s="115"/>
      <c r="BA507" s="115"/>
      <c r="BJ507" s="115"/>
      <c r="BT507" s="115"/>
      <c r="CD507" s="115"/>
      <c r="CN507" s="115"/>
      <c r="CX507" s="115"/>
      <c r="DH507" s="115"/>
      <c r="DR507" s="115"/>
      <c r="EB507" s="115"/>
      <c r="EL507" s="115"/>
      <c r="EV507" s="115"/>
      <c r="FF507" s="115"/>
      <c r="FP507" s="115"/>
      <c r="FZ507" s="115"/>
      <c r="GJ507" s="115"/>
      <c r="GT507" s="115"/>
      <c r="HD507" s="115"/>
      <c r="HN507" s="115"/>
      <c r="HX507" s="115"/>
    </row>
    <row xmlns:x14ac="http://schemas.microsoft.com/office/spreadsheetml/2009/9/ac" r="508" s="3" customFormat="true" x14ac:dyDescent="0.25">
      <c r="A508" s="372"/>
      <c r="B508" s="115"/>
      <c r="L508" s="115"/>
      <c r="V508" s="115"/>
      <c r="AF508" s="115"/>
      <c r="AP508" s="115"/>
      <c r="AZ508" s="115"/>
      <c r="BA508" s="115"/>
      <c r="BJ508" s="115"/>
      <c r="BT508" s="115"/>
      <c r="CD508" s="115"/>
      <c r="CN508" s="115"/>
      <c r="CX508" s="115"/>
      <c r="DH508" s="115"/>
      <c r="DR508" s="115"/>
      <c r="EB508" s="115"/>
      <c r="EL508" s="115"/>
      <c r="EV508" s="115"/>
      <c r="FF508" s="115"/>
      <c r="FP508" s="115"/>
      <c r="FZ508" s="115"/>
      <c r="GJ508" s="115"/>
      <c r="GT508" s="115"/>
      <c r="HD508" s="115"/>
      <c r="HN508" s="115"/>
      <c r="HX508" s="115"/>
    </row>
    <row xmlns:x14ac="http://schemas.microsoft.com/office/spreadsheetml/2009/9/ac" r="509" s="3" customFormat="true" x14ac:dyDescent="0.25">
      <c r="A509" s="372"/>
      <c r="B509" s="115"/>
      <c r="L509" s="115"/>
      <c r="V509" s="115"/>
      <c r="AF509" s="115"/>
      <c r="AP509" s="115"/>
      <c r="AZ509" s="115"/>
      <c r="BA509" s="115"/>
      <c r="BJ509" s="115"/>
      <c r="BT509" s="115"/>
      <c r="CD509" s="115"/>
      <c r="CN509" s="115"/>
      <c r="CX509" s="115"/>
      <c r="DH509" s="115"/>
      <c r="DR509" s="115"/>
      <c r="EB509" s="115"/>
      <c r="EL509" s="115"/>
      <c r="EV509" s="115"/>
      <c r="FF509" s="115"/>
      <c r="FP509" s="115"/>
      <c r="FZ509" s="115"/>
      <c r="GJ509" s="115"/>
      <c r="GT509" s="115"/>
      <c r="HD509" s="115"/>
      <c r="HN509" s="115"/>
      <c r="HX509" s="115"/>
    </row>
    <row xmlns:x14ac="http://schemas.microsoft.com/office/spreadsheetml/2009/9/ac" r="510" s="3" customFormat="true" x14ac:dyDescent="0.25">
      <c r="A510" s="372"/>
      <c r="B510" s="115"/>
      <c r="L510" s="115"/>
      <c r="V510" s="115"/>
      <c r="AF510" s="115"/>
      <c r="AP510" s="115"/>
      <c r="AZ510" s="115"/>
      <c r="BA510" s="115"/>
      <c r="BJ510" s="115"/>
      <c r="BT510" s="115"/>
      <c r="CD510" s="115"/>
      <c r="CN510" s="115"/>
      <c r="CX510" s="115"/>
      <c r="DH510" s="115"/>
      <c r="DR510" s="115"/>
      <c r="EB510" s="115"/>
      <c r="EL510" s="115"/>
      <c r="EV510" s="115"/>
      <c r="FF510" s="115"/>
      <c r="FP510" s="115"/>
      <c r="FZ510" s="115"/>
      <c r="GJ510" s="115"/>
      <c r="GT510" s="115"/>
      <c r="HD510" s="115"/>
      <c r="HN510" s="115"/>
      <c r="HX510" s="115"/>
    </row>
    <row xmlns:x14ac="http://schemas.microsoft.com/office/spreadsheetml/2009/9/ac" r="511" s="3" customFormat="true" x14ac:dyDescent="0.25">
      <c r="A511" s="372"/>
      <c r="B511" s="115"/>
      <c r="L511" s="115"/>
      <c r="V511" s="115"/>
      <c r="AF511" s="115"/>
      <c r="AP511" s="115"/>
      <c r="AZ511" s="115"/>
      <c r="BA511" s="115"/>
      <c r="BJ511" s="115"/>
      <c r="BT511" s="115"/>
      <c r="CD511" s="115"/>
      <c r="CN511" s="115"/>
      <c r="CX511" s="115"/>
      <c r="DH511" s="115"/>
      <c r="DR511" s="115"/>
      <c r="EB511" s="115"/>
      <c r="EL511" s="115"/>
      <c r="EV511" s="115"/>
      <c r="FF511" s="115"/>
      <c r="FP511" s="115"/>
      <c r="FZ511" s="115"/>
      <c r="GJ511" s="115"/>
      <c r="GT511" s="115"/>
      <c r="HD511" s="115"/>
      <c r="HN511" s="115"/>
      <c r="HX511" s="115"/>
    </row>
    <row xmlns:x14ac="http://schemas.microsoft.com/office/spreadsheetml/2009/9/ac" r="512" s="3" customFormat="true" x14ac:dyDescent="0.25">
      <c r="A512" s="372"/>
      <c r="B512" s="115"/>
      <c r="L512" s="115"/>
      <c r="V512" s="115"/>
      <c r="AF512" s="115"/>
      <c r="AP512" s="115"/>
      <c r="AZ512" s="115"/>
      <c r="BA512" s="115"/>
      <c r="BJ512" s="115"/>
      <c r="BT512" s="115"/>
      <c r="CD512" s="115"/>
      <c r="CN512" s="115"/>
      <c r="CX512" s="115"/>
      <c r="DH512" s="115"/>
      <c r="DR512" s="115"/>
      <c r="EB512" s="115"/>
      <c r="EL512" s="115"/>
      <c r="EV512" s="115"/>
      <c r="FF512" s="115"/>
      <c r="FP512" s="115"/>
      <c r="FZ512" s="115"/>
      <c r="GJ512" s="115"/>
      <c r="GT512" s="115"/>
      <c r="HD512" s="115"/>
      <c r="HN512" s="115"/>
      <c r="HX512" s="115"/>
    </row>
    <row xmlns:x14ac="http://schemas.microsoft.com/office/spreadsheetml/2009/9/ac" r="513" s="3" customFormat="true" x14ac:dyDescent="0.25">
      <c r="A513" s="372"/>
      <c r="B513" s="115"/>
      <c r="L513" s="115"/>
      <c r="V513" s="115"/>
      <c r="AF513" s="115"/>
      <c r="AP513" s="115"/>
      <c r="AZ513" s="115"/>
      <c r="BA513" s="115"/>
      <c r="BJ513" s="115"/>
      <c r="BT513" s="115"/>
      <c r="CD513" s="115"/>
      <c r="CN513" s="115"/>
      <c r="CX513" s="115"/>
      <c r="DH513" s="115"/>
      <c r="DR513" s="115"/>
      <c r="EB513" s="115"/>
      <c r="EL513" s="115"/>
      <c r="EV513" s="115"/>
      <c r="FF513" s="115"/>
      <c r="FP513" s="115"/>
      <c r="FZ513" s="115"/>
      <c r="GJ513" s="115"/>
      <c r="GT513" s="115"/>
      <c r="HD513" s="115"/>
      <c r="HN513" s="115"/>
      <c r="HX513" s="115"/>
    </row>
    <row xmlns:x14ac="http://schemas.microsoft.com/office/spreadsheetml/2009/9/ac" r="514" s="3" customFormat="true" x14ac:dyDescent="0.25">
      <c r="A514" s="372"/>
      <c r="B514" s="115"/>
      <c r="L514" s="115"/>
      <c r="V514" s="115"/>
      <c r="AF514" s="115"/>
      <c r="AP514" s="115"/>
      <c r="AZ514" s="115"/>
      <c r="BA514" s="115"/>
      <c r="BJ514" s="115"/>
      <c r="BT514" s="115"/>
      <c r="CD514" s="115"/>
      <c r="CN514" s="115"/>
      <c r="CX514" s="115"/>
      <c r="DH514" s="115"/>
      <c r="DR514" s="115"/>
      <c r="EB514" s="115"/>
      <c r="EL514" s="115"/>
      <c r="EV514" s="115"/>
      <c r="FF514" s="115"/>
      <c r="FP514" s="115"/>
      <c r="FZ514" s="115"/>
      <c r="GJ514" s="115"/>
      <c r="GT514" s="115"/>
      <c r="HD514" s="115"/>
      <c r="HN514" s="115"/>
      <c r="HX514" s="115"/>
    </row>
    <row xmlns:x14ac="http://schemas.microsoft.com/office/spreadsheetml/2009/9/ac" r="515" s="3" customFormat="true" x14ac:dyDescent="0.25">
      <c r="A515" s="372"/>
      <c r="B515" s="115"/>
      <c r="L515" s="115"/>
      <c r="V515" s="115"/>
      <c r="AF515" s="115"/>
      <c r="AP515" s="115"/>
      <c r="AZ515" s="115"/>
      <c r="BA515" s="115"/>
      <c r="BJ515" s="115"/>
      <c r="BT515" s="115"/>
      <c r="CD515" s="115"/>
      <c r="CN515" s="115"/>
      <c r="CX515" s="115"/>
      <c r="DH515" s="115"/>
      <c r="DR515" s="115"/>
      <c r="EB515" s="115"/>
      <c r="EL515" s="115"/>
      <c r="EV515" s="115"/>
      <c r="FF515" s="115"/>
      <c r="FP515" s="115"/>
      <c r="FZ515" s="115"/>
      <c r="GJ515" s="115"/>
      <c r="GT515" s="115"/>
      <c r="HD515" s="115"/>
      <c r="HN515" s="115"/>
      <c r="HX515" s="115"/>
    </row>
    <row xmlns:x14ac="http://schemas.microsoft.com/office/spreadsheetml/2009/9/ac" r="516" s="3" customFormat="true" x14ac:dyDescent="0.25">
      <c r="A516" s="372"/>
      <c r="B516" s="115"/>
      <c r="L516" s="115"/>
      <c r="V516" s="115"/>
      <c r="AF516" s="115"/>
      <c r="AP516" s="115"/>
      <c r="AZ516" s="115"/>
      <c r="BA516" s="115"/>
      <c r="BJ516" s="115"/>
      <c r="BT516" s="115"/>
      <c r="CD516" s="115"/>
      <c r="CN516" s="115"/>
      <c r="CX516" s="115"/>
      <c r="DH516" s="115"/>
      <c r="DR516" s="115"/>
      <c r="EB516" s="115"/>
      <c r="EL516" s="115"/>
      <c r="EV516" s="115"/>
      <c r="FF516" s="115"/>
      <c r="FP516" s="115"/>
      <c r="FZ516" s="115"/>
      <c r="GJ516" s="115"/>
      <c r="GT516" s="115"/>
      <c r="HD516" s="115"/>
      <c r="HN516" s="115"/>
      <c r="HX516" s="115"/>
    </row>
    <row xmlns:x14ac="http://schemas.microsoft.com/office/spreadsheetml/2009/9/ac" r="517" s="3" customFormat="true" x14ac:dyDescent="0.25">
      <c r="A517" s="372"/>
      <c r="B517" s="115"/>
      <c r="L517" s="115"/>
      <c r="V517" s="115"/>
      <c r="AF517" s="115"/>
      <c r="AP517" s="115"/>
      <c r="AZ517" s="115"/>
      <c r="BA517" s="115"/>
      <c r="BJ517" s="115"/>
      <c r="BT517" s="115"/>
      <c r="CD517" s="115"/>
      <c r="CN517" s="115"/>
      <c r="CX517" s="115"/>
      <c r="DH517" s="115"/>
      <c r="DR517" s="115"/>
      <c r="EB517" s="115"/>
      <c r="EL517" s="115"/>
      <c r="EV517" s="115"/>
      <c r="FF517" s="115"/>
      <c r="FP517" s="115"/>
      <c r="FZ517" s="115"/>
      <c r="GJ517" s="115"/>
      <c r="GT517" s="115"/>
      <c r="HD517" s="115"/>
      <c r="HN517" s="115"/>
      <c r="HX517" s="115"/>
    </row>
    <row xmlns:x14ac="http://schemas.microsoft.com/office/spreadsheetml/2009/9/ac" r="518" s="3" customFormat="true" x14ac:dyDescent="0.25">
      <c r="A518" s="372"/>
      <c r="B518" s="115"/>
      <c r="L518" s="115"/>
      <c r="V518" s="115"/>
      <c r="AF518" s="115"/>
      <c r="AP518" s="115"/>
      <c r="AZ518" s="115"/>
      <c r="BA518" s="115"/>
      <c r="BJ518" s="115"/>
      <c r="BT518" s="115"/>
      <c r="CD518" s="115"/>
      <c r="CN518" s="115"/>
      <c r="CX518" s="115"/>
      <c r="DH518" s="115"/>
      <c r="DR518" s="115"/>
      <c r="EB518" s="115"/>
      <c r="EL518" s="115"/>
      <c r="EV518" s="115"/>
      <c r="FF518" s="115"/>
      <c r="FP518" s="115"/>
      <c r="FZ518" s="115"/>
      <c r="GJ518" s="115"/>
      <c r="GT518" s="115"/>
      <c r="HD518" s="115"/>
      <c r="HN518" s="115"/>
      <c r="HX518" s="115"/>
    </row>
    <row xmlns:x14ac="http://schemas.microsoft.com/office/spreadsheetml/2009/9/ac" r="519" s="3" customFormat="true" x14ac:dyDescent="0.25">
      <c r="A519" s="372"/>
      <c r="B519" s="115"/>
      <c r="L519" s="115"/>
      <c r="V519" s="115"/>
      <c r="AF519" s="115"/>
      <c r="AP519" s="115"/>
      <c r="AZ519" s="115"/>
      <c r="BA519" s="115"/>
      <c r="BJ519" s="115"/>
      <c r="BT519" s="115"/>
      <c r="CD519" s="115"/>
      <c r="CN519" s="115"/>
      <c r="CX519" s="115"/>
      <c r="DH519" s="115"/>
      <c r="DR519" s="115"/>
      <c r="EB519" s="115"/>
      <c r="EL519" s="115"/>
      <c r="EV519" s="115"/>
      <c r="FF519" s="115"/>
      <c r="FP519" s="115"/>
      <c r="FZ519" s="115"/>
      <c r="GJ519" s="115"/>
      <c r="GT519" s="115"/>
      <c r="HD519" s="115"/>
      <c r="HN519" s="115"/>
      <c r="HX519" s="115"/>
    </row>
    <row xmlns:x14ac="http://schemas.microsoft.com/office/spreadsheetml/2009/9/ac" r="520" s="3" customFormat="true" x14ac:dyDescent="0.25">
      <c r="A520" s="372"/>
      <c r="B520" s="115"/>
      <c r="L520" s="115"/>
      <c r="V520" s="115"/>
      <c r="AF520" s="115"/>
      <c r="AP520" s="115"/>
      <c r="AZ520" s="115"/>
      <c r="BA520" s="115"/>
      <c r="BJ520" s="115"/>
      <c r="BT520" s="115"/>
      <c r="CD520" s="115"/>
      <c r="CN520" s="115"/>
      <c r="CX520" s="115"/>
      <c r="DH520" s="115"/>
      <c r="DR520" s="115"/>
      <c r="EB520" s="115"/>
      <c r="EL520" s="115"/>
      <c r="EV520" s="115"/>
      <c r="FF520" s="115"/>
      <c r="FP520" s="115"/>
      <c r="FZ520" s="115"/>
      <c r="GJ520" s="115"/>
      <c r="GT520" s="115"/>
      <c r="HD520" s="115"/>
      <c r="HN520" s="115"/>
      <c r="HX520" s="115"/>
    </row>
    <row xmlns:x14ac="http://schemas.microsoft.com/office/spreadsheetml/2009/9/ac" r="521" s="3" customFormat="true" x14ac:dyDescent="0.25">
      <c r="A521" s="372"/>
      <c r="B521" s="115"/>
      <c r="L521" s="115"/>
      <c r="V521" s="115"/>
      <c r="AF521" s="115"/>
      <c r="AP521" s="115"/>
      <c r="AZ521" s="115"/>
      <c r="BA521" s="115"/>
      <c r="BJ521" s="115"/>
      <c r="BT521" s="115"/>
      <c r="CD521" s="115"/>
      <c r="CN521" s="115"/>
      <c r="CX521" s="115"/>
      <c r="DH521" s="115"/>
      <c r="DR521" s="115"/>
      <c r="EB521" s="115"/>
      <c r="EL521" s="115"/>
      <c r="EV521" s="115"/>
      <c r="FF521" s="115"/>
      <c r="FP521" s="115"/>
      <c r="FZ521" s="115"/>
      <c r="GJ521" s="115"/>
      <c r="GT521" s="115"/>
      <c r="HD521" s="115"/>
      <c r="HN521" s="115"/>
      <c r="HX521" s="115"/>
    </row>
    <row xmlns:x14ac="http://schemas.microsoft.com/office/spreadsheetml/2009/9/ac" r="522" s="3" customFormat="true" x14ac:dyDescent="0.25">
      <c r="A522" s="372"/>
      <c r="B522" s="115"/>
      <c r="L522" s="115"/>
      <c r="V522" s="115"/>
      <c r="AF522" s="115"/>
      <c r="AP522" s="115"/>
      <c r="AZ522" s="115"/>
      <c r="BA522" s="115"/>
      <c r="BJ522" s="115"/>
      <c r="BT522" s="115"/>
      <c r="CD522" s="115"/>
      <c r="CN522" s="115"/>
      <c r="CX522" s="115"/>
      <c r="DH522" s="115"/>
      <c r="DR522" s="115"/>
      <c r="EB522" s="115"/>
      <c r="EL522" s="115"/>
      <c r="EV522" s="115"/>
      <c r="FF522" s="115"/>
      <c r="FP522" s="115"/>
      <c r="FZ522" s="115"/>
      <c r="GJ522" s="115"/>
      <c r="GT522" s="115"/>
      <c r="HD522" s="115"/>
      <c r="HN522" s="115"/>
      <c r="HX522" s="115"/>
    </row>
    <row xmlns:x14ac="http://schemas.microsoft.com/office/spreadsheetml/2009/9/ac" r="523" s="3" customFormat="true" x14ac:dyDescent="0.25">
      <c r="A523" s="372"/>
      <c r="B523" s="115"/>
      <c r="L523" s="115"/>
      <c r="V523" s="115"/>
      <c r="AF523" s="115"/>
      <c r="AP523" s="115"/>
      <c r="AZ523" s="115"/>
      <c r="BA523" s="115"/>
      <c r="BJ523" s="115"/>
      <c r="BT523" s="115"/>
      <c r="CD523" s="115"/>
      <c r="CN523" s="115"/>
      <c r="CX523" s="115"/>
      <c r="DH523" s="115"/>
      <c r="DR523" s="115"/>
      <c r="EB523" s="115"/>
      <c r="EL523" s="115"/>
      <c r="EV523" s="115"/>
      <c r="FF523" s="115"/>
      <c r="FP523" s="115"/>
      <c r="FZ523" s="115"/>
      <c r="GJ523" s="115"/>
      <c r="GT523" s="115"/>
      <c r="HD523" s="115"/>
      <c r="HN523" s="115"/>
      <c r="HX523" s="115"/>
    </row>
    <row xmlns:x14ac="http://schemas.microsoft.com/office/spreadsheetml/2009/9/ac" r="524" s="3" customFormat="true" x14ac:dyDescent="0.25">
      <c r="A524" s="372"/>
      <c r="B524" s="115"/>
      <c r="L524" s="115"/>
      <c r="V524" s="115"/>
      <c r="AF524" s="115"/>
      <c r="AP524" s="115"/>
      <c r="AZ524" s="115"/>
      <c r="BA524" s="115"/>
      <c r="BJ524" s="115"/>
      <c r="BT524" s="115"/>
      <c r="CD524" s="115"/>
      <c r="CN524" s="115"/>
      <c r="CX524" s="115"/>
      <c r="DH524" s="115"/>
      <c r="DR524" s="115"/>
      <c r="EB524" s="115"/>
      <c r="EL524" s="115"/>
      <c r="EV524" s="115"/>
      <c r="FF524" s="115"/>
      <c r="FP524" s="115"/>
      <c r="FZ524" s="115"/>
      <c r="GJ524" s="115"/>
      <c r="GT524" s="115"/>
      <c r="HD524" s="115"/>
      <c r="HN524" s="115"/>
      <c r="HX524" s="115"/>
    </row>
    <row xmlns:x14ac="http://schemas.microsoft.com/office/spreadsheetml/2009/9/ac" r="525" s="3" customFormat="true" x14ac:dyDescent="0.25">
      <c r="A525" s="372"/>
      <c r="B525" s="115"/>
      <c r="L525" s="115"/>
      <c r="V525" s="115"/>
      <c r="AF525" s="115"/>
      <c r="AP525" s="115"/>
      <c r="AZ525" s="115"/>
      <c r="BA525" s="115"/>
      <c r="BJ525" s="115"/>
      <c r="BT525" s="115"/>
      <c r="CD525" s="115"/>
      <c r="CN525" s="115"/>
      <c r="CX525" s="115"/>
      <c r="DH525" s="115"/>
      <c r="DR525" s="115"/>
      <c r="EB525" s="115"/>
      <c r="EL525" s="115"/>
      <c r="EV525" s="115"/>
      <c r="FF525" s="115"/>
      <c r="FP525" s="115"/>
      <c r="FZ525" s="115"/>
      <c r="GJ525" s="115"/>
      <c r="GT525" s="115"/>
      <c r="HD525" s="115"/>
      <c r="HN525" s="115"/>
      <c r="HX525" s="115"/>
    </row>
    <row xmlns:x14ac="http://schemas.microsoft.com/office/spreadsheetml/2009/9/ac" r="526" s="3" customFormat="true" x14ac:dyDescent="0.25">
      <c r="A526" s="372"/>
      <c r="B526" s="115"/>
      <c r="L526" s="115"/>
      <c r="V526" s="115"/>
      <c r="AF526" s="115"/>
      <c r="AP526" s="115"/>
      <c r="AZ526" s="115"/>
      <c r="BA526" s="115"/>
      <c r="BJ526" s="115"/>
      <c r="BT526" s="115"/>
      <c r="CD526" s="115"/>
      <c r="CN526" s="115"/>
      <c r="CX526" s="115"/>
      <c r="DH526" s="115"/>
      <c r="DR526" s="115"/>
      <c r="EB526" s="115"/>
      <c r="EL526" s="115"/>
      <c r="EV526" s="115"/>
      <c r="FF526" s="115"/>
      <c r="FP526" s="115"/>
      <c r="FZ526" s="115"/>
      <c r="GJ526" s="115"/>
      <c r="GT526" s="115"/>
      <c r="HD526" s="115"/>
      <c r="HN526" s="115"/>
      <c r="HX526" s="115"/>
    </row>
    <row xmlns:x14ac="http://schemas.microsoft.com/office/spreadsheetml/2009/9/ac" r="527" s="3" customFormat="true" x14ac:dyDescent="0.25">
      <c r="A527" s="372"/>
      <c r="B527" s="115"/>
      <c r="L527" s="115"/>
      <c r="V527" s="115"/>
      <c r="AF527" s="115"/>
      <c r="AP527" s="115"/>
      <c r="AZ527" s="115"/>
      <c r="BA527" s="115"/>
      <c r="BJ527" s="115"/>
      <c r="BT527" s="115"/>
      <c r="CD527" s="115"/>
      <c r="CN527" s="115"/>
      <c r="CX527" s="115"/>
      <c r="DH527" s="115"/>
      <c r="DR527" s="115"/>
      <c r="EB527" s="115"/>
      <c r="EL527" s="115"/>
      <c r="EV527" s="115"/>
      <c r="FF527" s="115"/>
      <c r="FP527" s="115"/>
      <c r="FZ527" s="115"/>
      <c r="GJ527" s="115"/>
      <c r="GT527" s="115"/>
      <c r="HD527" s="115"/>
      <c r="HN527" s="115"/>
      <c r="HX527" s="115"/>
    </row>
    <row xmlns:x14ac="http://schemas.microsoft.com/office/spreadsheetml/2009/9/ac" r="528" s="3" customFormat="true" x14ac:dyDescent="0.25">
      <c r="A528" s="372"/>
      <c r="B528" s="115"/>
      <c r="L528" s="115"/>
      <c r="V528" s="115"/>
      <c r="AF528" s="115"/>
      <c r="AP528" s="115"/>
      <c r="AZ528" s="115"/>
      <c r="BA528" s="115"/>
      <c r="BJ528" s="115"/>
      <c r="BT528" s="115"/>
      <c r="CD528" s="115"/>
      <c r="CN528" s="115"/>
      <c r="CX528" s="115"/>
      <c r="DH528" s="115"/>
      <c r="DR528" s="115"/>
      <c r="EB528" s="115"/>
      <c r="EL528" s="115"/>
      <c r="EV528" s="115"/>
      <c r="FF528" s="115"/>
      <c r="FP528" s="115"/>
      <c r="FZ528" s="115"/>
      <c r="GJ528" s="115"/>
      <c r="GT528" s="115"/>
      <c r="HD528" s="115"/>
      <c r="HN528" s="115"/>
      <c r="HX528" s="115"/>
    </row>
    <row xmlns:x14ac="http://schemas.microsoft.com/office/spreadsheetml/2009/9/ac" r="529" s="3" customFormat="true" x14ac:dyDescent="0.25">
      <c r="A529" s="372"/>
      <c r="B529" s="115"/>
      <c r="L529" s="115"/>
      <c r="V529" s="115"/>
      <c r="AF529" s="115"/>
      <c r="AP529" s="115"/>
      <c r="AZ529" s="115"/>
      <c r="BA529" s="115"/>
      <c r="BJ529" s="115"/>
      <c r="BT529" s="115"/>
      <c r="CD529" s="115"/>
      <c r="CN529" s="115"/>
      <c r="CX529" s="115"/>
      <c r="DH529" s="115"/>
      <c r="DR529" s="115"/>
      <c r="EB529" s="115"/>
      <c r="EL529" s="115"/>
      <c r="EV529" s="115"/>
      <c r="FF529" s="115"/>
      <c r="FP529" s="115"/>
      <c r="FZ529" s="115"/>
      <c r="GJ529" s="115"/>
      <c r="GT529" s="115"/>
      <c r="HD529" s="115"/>
      <c r="HN529" s="115"/>
      <c r="HX529" s="115"/>
    </row>
    <row xmlns:x14ac="http://schemas.microsoft.com/office/spreadsheetml/2009/9/ac" r="530" s="3" customFormat="true" x14ac:dyDescent="0.25">
      <c r="A530" s="372"/>
      <c r="B530" s="115"/>
      <c r="L530" s="115"/>
      <c r="V530" s="115"/>
      <c r="AF530" s="115"/>
      <c r="AP530" s="115"/>
      <c r="AZ530" s="115"/>
      <c r="BA530" s="115"/>
      <c r="BJ530" s="115"/>
      <c r="BT530" s="115"/>
      <c r="CD530" s="115"/>
      <c r="CN530" s="115"/>
      <c r="CX530" s="115"/>
      <c r="DH530" s="115"/>
      <c r="DR530" s="115"/>
      <c r="EB530" s="115"/>
      <c r="EL530" s="115"/>
      <c r="EV530" s="115"/>
      <c r="FF530" s="115"/>
      <c r="FP530" s="115"/>
      <c r="FZ530" s="115"/>
      <c r="GJ530" s="115"/>
      <c r="GT530" s="115"/>
      <c r="HD530" s="115"/>
      <c r="HN530" s="115"/>
      <c r="HX530" s="115"/>
    </row>
    <row xmlns:x14ac="http://schemas.microsoft.com/office/spreadsheetml/2009/9/ac" r="531" s="3" customFormat="true" x14ac:dyDescent="0.25">
      <c r="A531" s="372"/>
      <c r="B531" s="115"/>
      <c r="L531" s="115"/>
      <c r="V531" s="115"/>
      <c r="AF531" s="115"/>
      <c r="AP531" s="115"/>
      <c r="AZ531" s="115"/>
      <c r="BA531" s="115"/>
      <c r="BJ531" s="115"/>
      <c r="BT531" s="115"/>
      <c r="CD531" s="115"/>
      <c r="CN531" s="115"/>
      <c r="CX531" s="115"/>
      <c r="DH531" s="115"/>
      <c r="DR531" s="115"/>
      <c r="EB531" s="115"/>
      <c r="EL531" s="115"/>
      <c r="EV531" s="115"/>
      <c r="FF531" s="115"/>
      <c r="FP531" s="115"/>
      <c r="FZ531" s="115"/>
      <c r="GJ531" s="115"/>
      <c r="GT531" s="115"/>
      <c r="HD531" s="115"/>
      <c r="HN531" s="115"/>
      <c r="HX531" s="115"/>
    </row>
    <row xmlns:x14ac="http://schemas.microsoft.com/office/spreadsheetml/2009/9/ac" r="532" s="3" customFormat="true" x14ac:dyDescent="0.25">
      <c r="A532" s="372"/>
      <c r="B532" s="115"/>
      <c r="L532" s="115"/>
      <c r="V532" s="115"/>
      <c r="AF532" s="115"/>
      <c r="AP532" s="115"/>
      <c r="AZ532" s="115"/>
      <c r="BA532" s="115"/>
      <c r="BJ532" s="115"/>
      <c r="BT532" s="115"/>
      <c r="CD532" s="115"/>
      <c r="CN532" s="115"/>
      <c r="CX532" s="115"/>
      <c r="DH532" s="115"/>
      <c r="DR532" s="115"/>
      <c r="EB532" s="115"/>
      <c r="EL532" s="115"/>
      <c r="EV532" s="115"/>
      <c r="FF532" s="115"/>
      <c r="FP532" s="115"/>
      <c r="FZ532" s="115"/>
      <c r="GJ532" s="115"/>
      <c r="GT532" s="115"/>
      <c r="HD532" s="115"/>
      <c r="HN532" s="115"/>
      <c r="HX532" s="115"/>
    </row>
    <row xmlns:x14ac="http://schemas.microsoft.com/office/spreadsheetml/2009/9/ac" r="533" s="3" customFormat="true" x14ac:dyDescent="0.25">
      <c r="A533" s="372"/>
      <c r="B533" s="115"/>
      <c r="L533" s="115"/>
      <c r="V533" s="115"/>
      <c r="AF533" s="115"/>
      <c r="AP533" s="115"/>
      <c r="AZ533" s="115"/>
      <c r="BA533" s="115"/>
      <c r="BJ533" s="115"/>
      <c r="BT533" s="115"/>
      <c r="CD533" s="115"/>
      <c r="CN533" s="115"/>
      <c r="CX533" s="115"/>
      <c r="DH533" s="115"/>
      <c r="DR533" s="115"/>
      <c r="EB533" s="115"/>
      <c r="EL533" s="115"/>
      <c r="EV533" s="115"/>
      <c r="FF533" s="115"/>
      <c r="FP533" s="115"/>
      <c r="FZ533" s="115"/>
      <c r="GJ533" s="115"/>
      <c r="GT533" s="115"/>
      <c r="HD533" s="115"/>
      <c r="HN533" s="115"/>
      <c r="HX533" s="115"/>
    </row>
    <row xmlns:x14ac="http://schemas.microsoft.com/office/spreadsheetml/2009/9/ac" r="534" s="3" customFormat="true" x14ac:dyDescent="0.25">
      <c r="A534" s="372"/>
      <c r="B534" s="115"/>
      <c r="L534" s="115"/>
      <c r="V534" s="115"/>
      <c r="AF534" s="115"/>
      <c r="AP534" s="115"/>
      <c r="AZ534" s="115"/>
      <c r="BA534" s="115"/>
      <c r="BJ534" s="115"/>
      <c r="BT534" s="115"/>
      <c r="CD534" s="115"/>
      <c r="CN534" s="115"/>
      <c r="CX534" s="115"/>
      <c r="DH534" s="115"/>
      <c r="DR534" s="115"/>
      <c r="EB534" s="115"/>
      <c r="EL534" s="115"/>
      <c r="EV534" s="115"/>
      <c r="FF534" s="115"/>
      <c r="FP534" s="115"/>
      <c r="FZ534" s="115"/>
      <c r="GJ534" s="115"/>
      <c r="GT534" s="115"/>
      <c r="HD534" s="115"/>
      <c r="HN534" s="115"/>
      <c r="HX534" s="115"/>
    </row>
    <row xmlns:x14ac="http://schemas.microsoft.com/office/spreadsheetml/2009/9/ac" r="535" s="3" customFormat="true" x14ac:dyDescent="0.25">
      <c r="A535" s="372"/>
      <c r="B535" s="115"/>
      <c r="L535" s="115"/>
      <c r="V535" s="115"/>
      <c r="AF535" s="115"/>
      <c r="AP535" s="115"/>
      <c r="AZ535" s="115"/>
      <c r="BA535" s="115"/>
      <c r="BJ535" s="115"/>
      <c r="BT535" s="115"/>
      <c r="CD535" s="115"/>
      <c r="CN535" s="115"/>
      <c r="CX535" s="115"/>
      <c r="DH535" s="115"/>
      <c r="DR535" s="115"/>
      <c r="EB535" s="115"/>
      <c r="EL535" s="115"/>
      <c r="EV535" s="115"/>
      <c r="FF535" s="115"/>
      <c r="FP535" s="115"/>
      <c r="FZ535" s="115"/>
      <c r="GJ535" s="115"/>
      <c r="GT535" s="115"/>
      <c r="HD535" s="115"/>
      <c r="HN535" s="115"/>
      <c r="HX535" s="115"/>
    </row>
    <row xmlns:x14ac="http://schemas.microsoft.com/office/spreadsheetml/2009/9/ac" r="536" s="3" customFormat="true" x14ac:dyDescent="0.25">
      <c r="A536" s="372"/>
      <c r="B536" s="115"/>
      <c r="L536" s="115"/>
      <c r="V536" s="115"/>
      <c r="AF536" s="115"/>
      <c r="AP536" s="115"/>
      <c r="AZ536" s="115"/>
      <c r="BA536" s="115"/>
      <c r="BJ536" s="115"/>
      <c r="BT536" s="115"/>
      <c r="CD536" s="115"/>
      <c r="CN536" s="115"/>
      <c r="CX536" s="115"/>
      <c r="DH536" s="115"/>
      <c r="DR536" s="115"/>
      <c r="EB536" s="115"/>
      <c r="EL536" s="115"/>
      <c r="EV536" s="115"/>
      <c r="FF536" s="115"/>
      <c r="FP536" s="115"/>
      <c r="FZ536" s="115"/>
      <c r="GJ536" s="115"/>
      <c r="GT536" s="115"/>
      <c r="HD536" s="115"/>
      <c r="HN536" s="115"/>
      <c r="HX536" s="115"/>
    </row>
    <row xmlns:x14ac="http://schemas.microsoft.com/office/spreadsheetml/2009/9/ac" r="537" s="3" customFormat="true" x14ac:dyDescent="0.25">
      <c r="A537" s="372"/>
      <c r="B537" s="115"/>
      <c r="L537" s="115"/>
      <c r="V537" s="115"/>
      <c r="AF537" s="115"/>
      <c r="AP537" s="115"/>
      <c r="AZ537" s="115"/>
      <c r="BA537" s="115"/>
      <c r="BJ537" s="115"/>
      <c r="BT537" s="115"/>
      <c r="CD537" s="115"/>
      <c r="CN537" s="115"/>
      <c r="CX537" s="115"/>
      <c r="DH537" s="115"/>
      <c r="DR537" s="115"/>
      <c r="EB537" s="115"/>
      <c r="EL537" s="115"/>
      <c r="EV537" s="115"/>
      <c r="FF537" s="115"/>
      <c r="FP537" s="115"/>
      <c r="FZ537" s="115"/>
      <c r="GJ537" s="115"/>
      <c r="GT537" s="115"/>
      <c r="HD537" s="115"/>
      <c r="HN537" s="115"/>
      <c r="HX537" s="115"/>
    </row>
    <row xmlns:x14ac="http://schemas.microsoft.com/office/spreadsheetml/2009/9/ac" r="538" s="3" customFormat="true" x14ac:dyDescent="0.25">
      <c r="A538" s="372"/>
      <c r="B538" s="115"/>
      <c r="L538" s="115"/>
      <c r="V538" s="115"/>
      <c r="AF538" s="115"/>
      <c r="AP538" s="115"/>
      <c r="AZ538" s="115"/>
      <c r="BA538" s="115"/>
      <c r="BJ538" s="115"/>
      <c r="BT538" s="115"/>
      <c r="CD538" s="115"/>
      <c r="CN538" s="115"/>
      <c r="CX538" s="115"/>
      <c r="DH538" s="115"/>
      <c r="DR538" s="115"/>
      <c r="EB538" s="115"/>
      <c r="EL538" s="115"/>
      <c r="EV538" s="115"/>
      <c r="FF538" s="115"/>
      <c r="FP538" s="115"/>
      <c r="FZ538" s="115"/>
      <c r="GJ538" s="115"/>
      <c r="GT538" s="115"/>
      <c r="HD538" s="115"/>
      <c r="HN538" s="115"/>
      <c r="HX538" s="115"/>
    </row>
    <row xmlns:x14ac="http://schemas.microsoft.com/office/spreadsheetml/2009/9/ac" r="539" s="3" customFormat="true" x14ac:dyDescent="0.25">
      <c r="A539" s="372"/>
      <c r="B539" s="115"/>
      <c r="L539" s="115"/>
      <c r="V539" s="115"/>
      <c r="AF539" s="115"/>
      <c r="AP539" s="115"/>
      <c r="AZ539" s="115"/>
      <c r="BA539" s="115"/>
      <c r="BJ539" s="115"/>
      <c r="BT539" s="115"/>
      <c r="CD539" s="115"/>
      <c r="CN539" s="115"/>
      <c r="CX539" s="115"/>
      <c r="DH539" s="115"/>
      <c r="DR539" s="115"/>
      <c r="EB539" s="115"/>
      <c r="EL539" s="115"/>
      <c r="EV539" s="115"/>
      <c r="FF539" s="115"/>
      <c r="FP539" s="115"/>
      <c r="FZ539" s="115"/>
      <c r="GJ539" s="115"/>
      <c r="GT539" s="115"/>
      <c r="HD539" s="115"/>
      <c r="HN539" s="115"/>
      <c r="HX539" s="115"/>
    </row>
    <row xmlns:x14ac="http://schemas.microsoft.com/office/spreadsheetml/2009/9/ac" r="540" s="3" customFormat="true" x14ac:dyDescent="0.25">
      <c r="A540" s="372"/>
      <c r="B540" s="115"/>
      <c r="L540" s="115"/>
      <c r="V540" s="115"/>
      <c r="AF540" s="115"/>
      <c r="AP540" s="115"/>
      <c r="AZ540" s="115"/>
      <c r="BA540" s="115"/>
      <c r="BJ540" s="115"/>
      <c r="BT540" s="115"/>
      <c r="CD540" s="115"/>
      <c r="CN540" s="115"/>
      <c r="CX540" s="115"/>
      <c r="DH540" s="115"/>
      <c r="DR540" s="115"/>
      <c r="EB540" s="115"/>
      <c r="EL540" s="115"/>
      <c r="EV540" s="115"/>
      <c r="FF540" s="115"/>
      <c r="FP540" s="115"/>
      <c r="FZ540" s="115"/>
      <c r="GJ540" s="115"/>
      <c r="GT540" s="115"/>
      <c r="HD540" s="115"/>
      <c r="HN540" s="115"/>
      <c r="HX540" s="115"/>
    </row>
    <row xmlns:x14ac="http://schemas.microsoft.com/office/spreadsheetml/2009/9/ac" r="541" s="3" customFormat="true" x14ac:dyDescent="0.25">
      <c r="A541" s="372"/>
      <c r="B541" s="115"/>
      <c r="L541" s="115"/>
      <c r="V541" s="115"/>
      <c r="AF541" s="115"/>
      <c r="AP541" s="115"/>
      <c r="AZ541" s="115"/>
      <c r="BA541" s="115"/>
      <c r="BJ541" s="115"/>
      <c r="BT541" s="115"/>
      <c r="CD541" s="115"/>
      <c r="CN541" s="115"/>
      <c r="CX541" s="115"/>
      <c r="DH541" s="115"/>
      <c r="DR541" s="115"/>
      <c r="EB541" s="115"/>
      <c r="EL541" s="115"/>
      <c r="EV541" s="115"/>
      <c r="FF541" s="115"/>
      <c r="FP541" s="115"/>
      <c r="FZ541" s="115"/>
      <c r="GJ541" s="115"/>
      <c r="GT541" s="115"/>
      <c r="HD541" s="115"/>
      <c r="HN541" s="115"/>
      <c r="HX541" s="115"/>
    </row>
    <row xmlns:x14ac="http://schemas.microsoft.com/office/spreadsheetml/2009/9/ac" r="542" s="3" customFormat="true" x14ac:dyDescent="0.25">
      <c r="A542" s="372"/>
      <c r="B542" s="115"/>
      <c r="L542" s="115"/>
      <c r="V542" s="115"/>
      <c r="AF542" s="115"/>
      <c r="AP542" s="115"/>
      <c r="AZ542" s="115"/>
      <c r="BA542" s="115"/>
      <c r="BJ542" s="115"/>
      <c r="BT542" s="115"/>
      <c r="CD542" s="115"/>
      <c r="CN542" s="115"/>
      <c r="CX542" s="115"/>
      <c r="DH542" s="115"/>
      <c r="DR542" s="115"/>
      <c r="EB542" s="115"/>
      <c r="EL542" s="115"/>
      <c r="EV542" s="115"/>
      <c r="FF542" s="115"/>
      <c r="FP542" s="115"/>
      <c r="FZ542" s="115"/>
      <c r="GJ542" s="115"/>
      <c r="GT542" s="115"/>
      <c r="HD542" s="115"/>
      <c r="HN542" s="115"/>
      <c r="HX542" s="115"/>
    </row>
    <row xmlns:x14ac="http://schemas.microsoft.com/office/spreadsheetml/2009/9/ac" r="543" s="3" customFormat="true" x14ac:dyDescent="0.25">
      <c r="A543" s="372"/>
      <c r="B543" s="115"/>
      <c r="L543" s="115"/>
      <c r="V543" s="115"/>
      <c r="AF543" s="115"/>
      <c r="AP543" s="115"/>
      <c r="AZ543" s="115"/>
      <c r="BA543" s="115"/>
      <c r="BJ543" s="115"/>
      <c r="BT543" s="115"/>
      <c r="CD543" s="115"/>
      <c r="CN543" s="115"/>
      <c r="CX543" s="115"/>
      <c r="DH543" s="115"/>
      <c r="DR543" s="115"/>
      <c r="EB543" s="115"/>
      <c r="EL543" s="115"/>
      <c r="EV543" s="115"/>
      <c r="FF543" s="115"/>
      <c r="FP543" s="115"/>
      <c r="FZ543" s="115"/>
      <c r="GJ543" s="115"/>
      <c r="GT543" s="115"/>
      <c r="HD543" s="115"/>
      <c r="HN543" s="115"/>
      <c r="HX543" s="115"/>
    </row>
    <row xmlns:x14ac="http://schemas.microsoft.com/office/spreadsheetml/2009/9/ac" r="544" s="3" customFormat="true" x14ac:dyDescent="0.25">
      <c r="A544" s="372"/>
      <c r="B544" s="115"/>
      <c r="L544" s="115"/>
      <c r="V544" s="115"/>
      <c r="AF544" s="115"/>
      <c r="AP544" s="115"/>
      <c r="AZ544" s="115"/>
      <c r="BA544" s="115"/>
      <c r="BJ544" s="115"/>
      <c r="BT544" s="115"/>
      <c r="CD544" s="115"/>
      <c r="CN544" s="115"/>
      <c r="CX544" s="115"/>
      <c r="DH544" s="115"/>
      <c r="DR544" s="115"/>
      <c r="EB544" s="115"/>
      <c r="EL544" s="115"/>
      <c r="EV544" s="115"/>
      <c r="FF544" s="115"/>
      <c r="FP544" s="115"/>
      <c r="FZ544" s="115"/>
      <c r="GJ544" s="115"/>
      <c r="GT544" s="115"/>
      <c r="HD544" s="115"/>
      <c r="HN544" s="115"/>
      <c r="HX544" s="115"/>
    </row>
    <row xmlns:x14ac="http://schemas.microsoft.com/office/spreadsheetml/2009/9/ac" r="545" s="3" customFormat="true" x14ac:dyDescent="0.25">
      <c r="A545" s="372"/>
      <c r="B545" s="115"/>
      <c r="L545" s="115"/>
      <c r="V545" s="115"/>
      <c r="AF545" s="115"/>
      <c r="AP545" s="115"/>
      <c r="AZ545" s="115"/>
      <c r="BA545" s="115"/>
      <c r="BJ545" s="115"/>
      <c r="BT545" s="115"/>
      <c r="CD545" s="115"/>
      <c r="CN545" s="115"/>
      <c r="CX545" s="115"/>
      <c r="DH545" s="115"/>
      <c r="DR545" s="115"/>
      <c r="EB545" s="115"/>
      <c r="EL545" s="115"/>
      <c r="EV545" s="115"/>
      <c r="FF545" s="115"/>
      <c r="FP545" s="115"/>
      <c r="FZ545" s="115"/>
      <c r="GJ545" s="115"/>
      <c r="GT545" s="115"/>
      <c r="HD545" s="115"/>
      <c r="HN545" s="115"/>
      <c r="HX545" s="115"/>
    </row>
    <row xmlns:x14ac="http://schemas.microsoft.com/office/spreadsheetml/2009/9/ac" r="546" s="3" customFormat="true" x14ac:dyDescent="0.25">
      <c r="A546" s="372"/>
      <c r="B546" s="115"/>
      <c r="L546" s="115"/>
      <c r="V546" s="115"/>
      <c r="AF546" s="115"/>
      <c r="AP546" s="115"/>
      <c r="AZ546" s="115"/>
      <c r="BA546" s="115"/>
      <c r="BJ546" s="115"/>
      <c r="BT546" s="115"/>
      <c r="CD546" s="115"/>
      <c r="CN546" s="115"/>
      <c r="CX546" s="115"/>
      <c r="DH546" s="115"/>
      <c r="DR546" s="115"/>
      <c r="EB546" s="115"/>
      <c r="EL546" s="115"/>
      <c r="EV546" s="115"/>
      <c r="FF546" s="115"/>
      <c r="FP546" s="115"/>
      <c r="FZ546" s="115"/>
      <c r="GJ546" s="115"/>
      <c r="GT546" s="115"/>
      <c r="HD546" s="115"/>
      <c r="HN546" s="115"/>
      <c r="HX546" s="115"/>
    </row>
    <row xmlns:x14ac="http://schemas.microsoft.com/office/spreadsheetml/2009/9/ac" r="547" s="3" customFormat="true" x14ac:dyDescent="0.25">
      <c r="A547" s="372"/>
      <c r="B547" s="115"/>
      <c r="L547" s="115"/>
      <c r="V547" s="115"/>
      <c r="AF547" s="115"/>
      <c r="AP547" s="115"/>
      <c r="AZ547" s="115"/>
      <c r="BA547" s="115"/>
      <c r="BJ547" s="115"/>
      <c r="BT547" s="115"/>
      <c r="CD547" s="115"/>
      <c r="CN547" s="115"/>
      <c r="CX547" s="115"/>
      <c r="DH547" s="115"/>
      <c r="DR547" s="115"/>
      <c r="EB547" s="115"/>
      <c r="EL547" s="115"/>
      <c r="EV547" s="115"/>
      <c r="FF547" s="115"/>
      <c r="FP547" s="115"/>
      <c r="FZ547" s="115"/>
      <c r="GJ547" s="115"/>
      <c r="GT547" s="115"/>
      <c r="HD547" s="115"/>
      <c r="HN547" s="115"/>
      <c r="HX547" s="115"/>
    </row>
    <row xmlns:x14ac="http://schemas.microsoft.com/office/spreadsheetml/2009/9/ac" r="548" s="3" customFormat="true" x14ac:dyDescent="0.25">
      <c r="A548" s="372"/>
      <c r="B548" s="115"/>
      <c r="L548" s="115"/>
      <c r="V548" s="115"/>
      <c r="AF548" s="115"/>
      <c r="AP548" s="115"/>
      <c r="AZ548" s="115"/>
      <c r="BA548" s="115"/>
      <c r="BJ548" s="115"/>
      <c r="BT548" s="115"/>
      <c r="CD548" s="115"/>
      <c r="CN548" s="115"/>
      <c r="CX548" s="115"/>
      <c r="DH548" s="115"/>
      <c r="DR548" s="115"/>
      <c r="EB548" s="115"/>
      <c r="EL548" s="115"/>
      <c r="EV548" s="115"/>
      <c r="FF548" s="115"/>
      <c r="FP548" s="115"/>
      <c r="FZ548" s="115"/>
      <c r="GJ548" s="115"/>
      <c r="GT548" s="115"/>
      <c r="HD548" s="115"/>
      <c r="HN548" s="115"/>
      <c r="HX548" s="115"/>
    </row>
    <row xmlns:x14ac="http://schemas.microsoft.com/office/spreadsheetml/2009/9/ac" r="549" s="3" customFormat="true" x14ac:dyDescent="0.25">
      <c r="A549" s="372"/>
      <c r="B549" s="115"/>
      <c r="L549" s="115"/>
      <c r="V549" s="115"/>
      <c r="AF549" s="115"/>
      <c r="AP549" s="115"/>
      <c r="AZ549" s="115"/>
      <c r="BA549" s="115"/>
      <c r="BJ549" s="115"/>
      <c r="BT549" s="115"/>
      <c r="CD549" s="115"/>
      <c r="CN549" s="115"/>
      <c r="CX549" s="115"/>
      <c r="DH549" s="115"/>
      <c r="DR549" s="115"/>
      <c r="EB549" s="115"/>
      <c r="EL549" s="115"/>
      <c r="EV549" s="115"/>
      <c r="FF549" s="115"/>
      <c r="FP549" s="115"/>
      <c r="FZ549" s="115"/>
      <c r="GJ549" s="115"/>
      <c r="GT549" s="115"/>
      <c r="HD549" s="115"/>
      <c r="HN549" s="115"/>
      <c r="HX549" s="115"/>
    </row>
    <row xmlns:x14ac="http://schemas.microsoft.com/office/spreadsheetml/2009/9/ac" r="550" s="3" customFormat="true" x14ac:dyDescent="0.25">
      <c r="A550" s="372"/>
      <c r="B550" s="115"/>
      <c r="L550" s="115"/>
      <c r="V550" s="115"/>
      <c r="AF550" s="115"/>
      <c r="AP550" s="115"/>
      <c r="AZ550" s="115"/>
      <c r="BA550" s="115"/>
      <c r="BJ550" s="115"/>
      <c r="BT550" s="115"/>
      <c r="CD550" s="115"/>
      <c r="CN550" s="115"/>
      <c r="CX550" s="115"/>
      <c r="DH550" s="115"/>
      <c r="DR550" s="115"/>
      <c r="EB550" s="115"/>
      <c r="EL550" s="115"/>
      <c r="EV550" s="115"/>
      <c r="FF550" s="115"/>
      <c r="FP550" s="115"/>
      <c r="FZ550" s="115"/>
      <c r="GJ550" s="115"/>
      <c r="GT550" s="115"/>
      <c r="HD550" s="115"/>
      <c r="HN550" s="115"/>
      <c r="HX550" s="115"/>
    </row>
    <row xmlns:x14ac="http://schemas.microsoft.com/office/spreadsheetml/2009/9/ac" r="551" s="3" customFormat="true" x14ac:dyDescent="0.25">
      <c r="A551" s="372"/>
      <c r="B551" s="115"/>
      <c r="L551" s="115"/>
      <c r="V551" s="115"/>
      <c r="AF551" s="115"/>
      <c r="AP551" s="115"/>
      <c r="AZ551" s="115"/>
      <c r="BA551" s="115"/>
      <c r="BJ551" s="115"/>
      <c r="BT551" s="115"/>
      <c r="CD551" s="115"/>
      <c r="CN551" s="115"/>
      <c r="CX551" s="115"/>
      <c r="DH551" s="115"/>
      <c r="DR551" s="115"/>
      <c r="EB551" s="115"/>
      <c r="EL551" s="115"/>
      <c r="EV551" s="115"/>
      <c r="FF551" s="115"/>
      <c r="FP551" s="115"/>
      <c r="FZ551" s="115"/>
      <c r="GJ551" s="115"/>
      <c r="GT551" s="115"/>
      <c r="HD551" s="115"/>
      <c r="HN551" s="115"/>
      <c r="HX551" s="115"/>
    </row>
    <row xmlns:x14ac="http://schemas.microsoft.com/office/spreadsheetml/2009/9/ac" r="552" s="3" customFormat="true" x14ac:dyDescent="0.25">
      <c r="A552" s="372"/>
      <c r="B552" s="115"/>
      <c r="L552" s="115"/>
      <c r="V552" s="115"/>
      <c r="AF552" s="115"/>
      <c r="AP552" s="115"/>
      <c r="AZ552" s="115"/>
      <c r="BA552" s="115"/>
      <c r="BJ552" s="115"/>
      <c r="BT552" s="115"/>
      <c r="CD552" s="115"/>
      <c r="CN552" s="115"/>
      <c r="CX552" s="115"/>
      <c r="DH552" s="115"/>
      <c r="DR552" s="115"/>
      <c r="EB552" s="115"/>
      <c r="EL552" s="115"/>
      <c r="EV552" s="115"/>
      <c r="FF552" s="115"/>
      <c r="FP552" s="115"/>
      <c r="FZ552" s="115"/>
      <c r="GJ552" s="115"/>
      <c r="GT552" s="115"/>
      <c r="HD552" s="115"/>
      <c r="HN552" s="115"/>
      <c r="HX552" s="115"/>
    </row>
    <row xmlns:x14ac="http://schemas.microsoft.com/office/spreadsheetml/2009/9/ac" r="553" s="3" customFormat="true" x14ac:dyDescent="0.25">
      <c r="A553" s="372"/>
      <c r="B553" s="115"/>
      <c r="L553" s="115"/>
      <c r="V553" s="115"/>
      <c r="AF553" s="115"/>
      <c r="AP553" s="115"/>
      <c r="AZ553" s="115"/>
      <c r="BA553" s="115"/>
      <c r="BJ553" s="115"/>
      <c r="BT553" s="115"/>
      <c r="CD553" s="115"/>
      <c r="CN553" s="115"/>
      <c r="CX553" s="115"/>
      <c r="DH553" s="115"/>
      <c r="DR553" s="115"/>
      <c r="EB553" s="115"/>
      <c r="EL553" s="115"/>
      <c r="EV553" s="115"/>
      <c r="FF553" s="115"/>
      <c r="FP553" s="115"/>
      <c r="FZ553" s="115"/>
      <c r="GJ553" s="115"/>
      <c r="GT553" s="115"/>
      <c r="HD553" s="115"/>
      <c r="HN553" s="115"/>
      <c r="HX553" s="115"/>
    </row>
    <row xmlns:x14ac="http://schemas.microsoft.com/office/spreadsheetml/2009/9/ac" r="554" s="3" customFormat="true" x14ac:dyDescent="0.25">
      <c r="A554" s="372"/>
      <c r="B554" s="115"/>
      <c r="L554" s="115"/>
      <c r="V554" s="115"/>
      <c r="AF554" s="115"/>
      <c r="AP554" s="115"/>
      <c r="AZ554" s="115"/>
      <c r="BA554" s="115"/>
      <c r="BJ554" s="115"/>
      <c r="BT554" s="115"/>
      <c r="CD554" s="115"/>
      <c r="CN554" s="115"/>
      <c r="CX554" s="115"/>
      <c r="DH554" s="115"/>
      <c r="DR554" s="115"/>
      <c r="EB554" s="115"/>
      <c r="EL554" s="115"/>
      <c r="EV554" s="115"/>
      <c r="FF554" s="115"/>
      <c r="FP554" s="115"/>
      <c r="FZ554" s="115"/>
      <c r="GJ554" s="115"/>
      <c r="GT554" s="115"/>
      <c r="HD554" s="115"/>
      <c r="HN554" s="115"/>
      <c r="HX554" s="115"/>
    </row>
    <row xmlns:x14ac="http://schemas.microsoft.com/office/spreadsheetml/2009/9/ac" r="555" s="3" customFormat="true" x14ac:dyDescent="0.25">
      <c r="A555" s="372"/>
      <c r="B555" s="115"/>
      <c r="L555" s="115"/>
      <c r="V555" s="115"/>
      <c r="AF555" s="115"/>
      <c r="AP555" s="115"/>
      <c r="AZ555" s="115"/>
      <c r="BA555" s="115"/>
      <c r="BJ555" s="115"/>
      <c r="BT555" s="115"/>
      <c r="CD555" s="115"/>
      <c r="CN555" s="115"/>
      <c r="CX555" s="115"/>
      <c r="DH555" s="115"/>
      <c r="DR555" s="115"/>
      <c r="EB555" s="115"/>
      <c r="EL555" s="115"/>
      <c r="EV555" s="115"/>
      <c r="FF555" s="115"/>
      <c r="FP555" s="115"/>
      <c r="FZ555" s="115"/>
      <c r="GJ555" s="115"/>
      <c r="GT555" s="115"/>
      <c r="HD555" s="115"/>
      <c r="HN555" s="115"/>
      <c r="HX555" s="115"/>
    </row>
    <row xmlns:x14ac="http://schemas.microsoft.com/office/spreadsheetml/2009/9/ac" r="556" s="3" customFormat="true" x14ac:dyDescent="0.25">
      <c r="A556" s="372"/>
      <c r="B556" s="115"/>
      <c r="L556" s="115"/>
      <c r="V556" s="115"/>
      <c r="AF556" s="115"/>
      <c r="AP556" s="115"/>
      <c r="AZ556" s="115"/>
      <c r="BA556" s="115"/>
      <c r="BJ556" s="115"/>
      <c r="BT556" s="115"/>
      <c r="CD556" s="115"/>
      <c r="CN556" s="115"/>
      <c r="CX556" s="115"/>
      <c r="DH556" s="115"/>
      <c r="DR556" s="115"/>
      <c r="EB556" s="115"/>
      <c r="EL556" s="115"/>
      <c r="EV556" s="115"/>
      <c r="FF556" s="115"/>
      <c r="FP556" s="115"/>
      <c r="FZ556" s="115"/>
      <c r="GJ556" s="115"/>
      <c r="GT556" s="115"/>
      <c r="HD556" s="115"/>
      <c r="HN556" s="115"/>
      <c r="HX556" s="115"/>
    </row>
    <row xmlns:x14ac="http://schemas.microsoft.com/office/spreadsheetml/2009/9/ac" r="557" s="3" customFormat="true" x14ac:dyDescent="0.25">
      <c r="A557" s="372"/>
      <c r="B557" s="115"/>
      <c r="L557" s="115"/>
      <c r="V557" s="115"/>
      <c r="AF557" s="115"/>
      <c r="AP557" s="115"/>
      <c r="AZ557" s="115"/>
      <c r="BA557" s="115"/>
      <c r="BJ557" s="115"/>
      <c r="BT557" s="115"/>
      <c r="CD557" s="115"/>
      <c r="CN557" s="115"/>
      <c r="CX557" s="115"/>
      <c r="DH557" s="115"/>
      <c r="DR557" s="115"/>
      <c r="EB557" s="115"/>
      <c r="EL557" s="115"/>
      <c r="EV557" s="115"/>
      <c r="FF557" s="115"/>
      <c r="FP557" s="115"/>
      <c r="FZ557" s="115"/>
      <c r="GJ557" s="115"/>
      <c r="GT557" s="115"/>
      <c r="HD557" s="115"/>
      <c r="HN557" s="115"/>
      <c r="HX557" s="115"/>
    </row>
    <row xmlns:x14ac="http://schemas.microsoft.com/office/spreadsheetml/2009/9/ac" r="558" s="3" customFormat="true" x14ac:dyDescent="0.25">
      <c r="A558" s="372"/>
      <c r="B558" s="115"/>
      <c r="L558" s="115"/>
      <c r="V558" s="115"/>
      <c r="AF558" s="115"/>
      <c r="AP558" s="115"/>
      <c r="AZ558" s="115"/>
      <c r="BA558" s="115"/>
      <c r="BJ558" s="115"/>
      <c r="BT558" s="115"/>
      <c r="CD558" s="115"/>
      <c r="CN558" s="115"/>
      <c r="CX558" s="115"/>
      <c r="DH558" s="115"/>
      <c r="DR558" s="115"/>
      <c r="EB558" s="115"/>
      <c r="EL558" s="115"/>
      <c r="EV558" s="115"/>
      <c r="FF558" s="115"/>
      <c r="FP558" s="115"/>
      <c r="FZ558" s="115"/>
      <c r="GJ558" s="115"/>
      <c r="GT558" s="115"/>
      <c r="HD558" s="115"/>
      <c r="HN558" s="115"/>
      <c r="HX558" s="115"/>
    </row>
    <row xmlns:x14ac="http://schemas.microsoft.com/office/spreadsheetml/2009/9/ac" r="559" s="3" customFormat="true" x14ac:dyDescent="0.25">
      <c r="A559" s="372"/>
      <c r="B559" s="115"/>
      <c r="L559" s="115"/>
      <c r="V559" s="115"/>
      <c r="AF559" s="115"/>
      <c r="AP559" s="115"/>
      <c r="AZ559" s="115"/>
      <c r="BA559" s="115"/>
      <c r="BJ559" s="115"/>
      <c r="BT559" s="115"/>
      <c r="CD559" s="115"/>
      <c r="CN559" s="115"/>
      <c r="CX559" s="115"/>
      <c r="DH559" s="115"/>
      <c r="DR559" s="115"/>
      <c r="EB559" s="115"/>
      <c r="EL559" s="115"/>
      <c r="EV559" s="115"/>
      <c r="FF559" s="115"/>
      <c r="FP559" s="115"/>
      <c r="FZ559" s="115"/>
      <c r="GJ559" s="115"/>
      <c r="GT559" s="115"/>
      <c r="HD559" s="115"/>
      <c r="HN559" s="115"/>
      <c r="HX559" s="115"/>
    </row>
    <row xmlns:x14ac="http://schemas.microsoft.com/office/spreadsheetml/2009/9/ac" r="560" s="3" customFormat="true" x14ac:dyDescent="0.25">
      <c r="A560" s="372"/>
      <c r="B560" s="115"/>
      <c r="L560" s="115"/>
      <c r="V560" s="115"/>
      <c r="AF560" s="115"/>
      <c r="AP560" s="115"/>
      <c r="AZ560" s="115"/>
      <c r="BA560" s="115"/>
      <c r="BJ560" s="115"/>
      <c r="BT560" s="115"/>
      <c r="CD560" s="115"/>
      <c r="CN560" s="115"/>
      <c r="CX560" s="115"/>
      <c r="DH560" s="115"/>
      <c r="DR560" s="115"/>
      <c r="EB560" s="115"/>
      <c r="EL560" s="115"/>
      <c r="EV560" s="115"/>
      <c r="FF560" s="115"/>
      <c r="FP560" s="115"/>
      <c r="FZ560" s="115"/>
      <c r="GJ560" s="115"/>
      <c r="GT560" s="115"/>
      <c r="HD560" s="115"/>
      <c r="HN560" s="115"/>
      <c r="HX560" s="115"/>
    </row>
    <row xmlns:x14ac="http://schemas.microsoft.com/office/spreadsheetml/2009/9/ac" r="561" s="3" customFormat="true" x14ac:dyDescent="0.25">
      <c r="A561" s="372"/>
      <c r="B561" s="115"/>
      <c r="L561" s="115"/>
      <c r="V561" s="115"/>
      <c r="AF561" s="115"/>
      <c r="AP561" s="115"/>
      <c r="AZ561" s="115"/>
      <c r="BA561" s="115"/>
      <c r="BJ561" s="115"/>
      <c r="BT561" s="115"/>
      <c r="CD561" s="115"/>
      <c r="CN561" s="115"/>
      <c r="CX561" s="115"/>
      <c r="DH561" s="115"/>
      <c r="DR561" s="115"/>
      <c r="EB561" s="115"/>
      <c r="EL561" s="115"/>
      <c r="EV561" s="115"/>
      <c r="FF561" s="115"/>
      <c r="FP561" s="115"/>
      <c r="FZ561" s="115"/>
      <c r="GJ561" s="115"/>
      <c r="GT561" s="115"/>
      <c r="HD561" s="115"/>
      <c r="HN561" s="115"/>
      <c r="HX561" s="115"/>
    </row>
    <row xmlns:x14ac="http://schemas.microsoft.com/office/spreadsheetml/2009/9/ac" r="562" s="3" customFormat="true" x14ac:dyDescent="0.25">
      <c r="A562" s="372"/>
      <c r="B562" s="115"/>
      <c r="L562" s="115"/>
      <c r="V562" s="115"/>
      <c r="AF562" s="115"/>
      <c r="AP562" s="115"/>
      <c r="AZ562" s="115"/>
      <c r="BA562" s="115"/>
      <c r="BJ562" s="115"/>
      <c r="BT562" s="115"/>
      <c r="CD562" s="115"/>
      <c r="CN562" s="115"/>
      <c r="CX562" s="115"/>
      <c r="DH562" s="115"/>
      <c r="DR562" s="115"/>
      <c r="EB562" s="115"/>
      <c r="EL562" s="115"/>
      <c r="EV562" s="115"/>
      <c r="FF562" s="115"/>
      <c r="FP562" s="115"/>
      <c r="FZ562" s="115"/>
      <c r="GJ562" s="115"/>
      <c r="GT562" s="115"/>
      <c r="HD562" s="115"/>
      <c r="HN562" s="115"/>
      <c r="HX562" s="115"/>
    </row>
    <row xmlns:x14ac="http://schemas.microsoft.com/office/spreadsheetml/2009/9/ac" r="563" s="3" customFormat="true" x14ac:dyDescent="0.25">
      <c r="A563" s="372"/>
      <c r="B563" s="115"/>
      <c r="L563" s="115"/>
      <c r="V563" s="115"/>
      <c r="AF563" s="115"/>
      <c r="AP563" s="115"/>
      <c r="AZ563" s="115"/>
      <c r="BA563" s="115"/>
      <c r="BJ563" s="115"/>
      <c r="BT563" s="115"/>
      <c r="CD563" s="115"/>
      <c r="CN563" s="115"/>
      <c r="CX563" s="115"/>
      <c r="DH563" s="115"/>
      <c r="DR563" s="115"/>
      <c r="EB563" s="115"/>
      <c r="EL563" s="115"/>
      <c r="EV563" s="115"/>
      <c r="FF563" s="115"/>
      <c r="FP563" s="115"/>
      <c r="FZ563" s="115"/>
      <c r="GJ563" s="115"/>
      <c r="GT563" s="115"/>
      <c r="HD563" s="115"/>
      <c r="HN563" s="115"/>
      <c r="HX563" s="115"/>
    </row>
    <row xmlns:x14ac="http://schemas.microsoft.com/office/spreadsheetml/2009/9/ac" r="564" s="3" customFormat="true" x14ac:dyDescent="0.25">
      <c r="A564" s="372"/>
      <c r="B564" s="115"/>
      <c r="L564" s="115"/>
      <c r="V564" s="115"/>
      <c r="AF564" s="115"/>
      <c r="AP564" s="115"/>
      <c r="AZ564" s="115"/>
      <c r="BA564" s="115"/>
      <c r="BJ564" s="115"/>
      <c r="BT564" s="115"/>
      <c r="CD564" s="115"/>
      <c r="CN564" s="115"/>
      <c r="CX564" s="115"/>
      <c r="DH564" s="115"/>
      <c r="DR564" s="115"/>
      <c r="EB564" s="115"/>
      <c r="EL564" s="115"/>
      <c r="EV564" s="115"/>
      <c r="FF564" s="115"/>
      <c r="FP564" s="115"/>
      <c r="FZ564" s="115"/>
      <c r="GJ564" s="115"/>
      <c r="GT564" s="115"/>
      <c r="HD564" s="115"/>
      <c r="HN564" s="115"/>
      <c r="HX564" s="115"/>
    </row>
    <row xmlns:x14ac="http://schemas.microsoft.com/office/spreadsheetml/2009/9/ac" r="565" s="3" customFormat="true" x14ac:dyDescent="0.25">
      <c r="A565" s="372"/>
      <c r="B565" s="115"/>
      <c r="L565" s="115"/>
      <c r="V565" s="115"/>
      <c r="AF565" s="115"/>
      <c r="AP565" s="115"/>
      <c r="AZ565" s="115"/>
      <c r="BA565" s="115"/>
      <c r="BJ565" s="115"/>
      <c r="BT565" s="115"/>
      <c r="CD565" s="115"/>
      <c r="CN565" s="115"/>
      <c r="CX565" s="115"/>
      <c r="DH565" s="115"/>
      <c r="DR565" s="115"/>
      <c r="EB565" s="115"/>
      <c r="EL565" s="115"/>
      <c r="EV565" s="115"/>
      <c r="FF565" s="115"/>
      <c r="FP565" s="115"/>
      <c r="FZ565" s="115"/>
      <c r="GJ565" s="115"/>
      <c r="GT565" s="115"/>
      <c r="HD565" s="115"/>
      <c r="HN565" s="115"/>
      <c r="HX565" s="115"/>
    </row>
    <row xmlns:x14ac="http://schemas.microsoft.com/office/spreadsheetml/2009/9/ac" r="566" s="3" customFormat="true" x14ac:dyDescent="0.25">
      <c r="A566" s="372"/>
      <c r="B566" s="115"/>
      <c r="L566" s="115"/>
      <c r="V566" s="115"/>
      <c r="AF566" s="115"/>
      <c r="AP566" s="115"/>
      <c r="AZ566" s="115"/>
      <c r="BA566" s="115"/>
      <c r="BJ566" s="115"/>
      <c r="BT566" s="115"/>
      <c r="CD566" s="115"/>
      <c r="CN566" s="115"/>
      <c r="CX566" s="115"/>
      <c r="DH566" s="115"/>
      <c r="DR566" s="115"/>
      <c r="EB566" s="115"/>
      <c r="EL566" s="115"/>
      <c r="EV566" s="115"/>
      <c r="FF566" s="115"/>
      <c r="FP566" s="115"/>
      <c r="FZ566" s="115"/>
      <c r="GJ566" s="115"/>
      <c r="GT566" s="115"/>
      <c r="HD566" s="115"/>
      <c r="HN566" s="115"/>
      <c r="HX566" s="115"/>
    </row>
    <row xmlns:x14ac="http://schemas.microsoft.com/office/spreadsheetml/2009/9/ac" r="567" s="3" customFormat="true" x14ac:dyDescent="0.25">
      <c r="A567" s="372"/>
      <c r="B567" s="115"/>
      <c r="L567" s="115"/>
      <c r="V567" s="115"/>
      <c r="AF567" s="115"/>
      <c r="AP567" s="115"/>
      <c r="AZ567" s="115"/>
      <c r="BA567" s="115"/>
      <c r="BJ567" s="115"/>
      <c r="BT567" s="115"/>
      <c r="CD567" s="115"/>
      <c r="CN567" s="115"/>
      <c r="CX567" s="115"/>
      <c r="DH567" s="115"/>
      <c r="DR567" s="115"/>
      <c r="EB567" s="115"/>
      <c r="EL567" s="115"/>
      <c r="EV567" s="115"/>
      <c r="FF567" s="115"/>
      <c r="FP567" s="115"/>
      <c r="FZ567" s="115"/>
      <c r="GJ567" s="115"/>
      <c r="GT567" s="115"/>
      <c r="HD567" s="115"/>
      <c r="HN567" s="115"/>
      <c r="HX567" s="115"/>
    </row>
    <row xmlns:x14ac="http://schemas.microsoft.com/office/spreadsheetml/2009/9/ac" r="568" s="3" customFormat="true" x14ac:dyDescent="0.25">
      <c r="A568" s="372"/>
      <c r="B568" s="115"/>
      <c r="L568" s="115"/>
      <c r="V568" s="115"/>
      <c r="AF568" s="115"/>
      <c r="AP568" s="115"/>
      <c r="AZ568" s="115"/>
      <c r="BA568" s="115"/>
      <c r="BJ568" s="115"/>
      <c r="BT568" s="115"/>
      <c r="CD568" s="115"/>
      <c r="CN568" s="115"/>
      <c r="CX568" s="115"/>
      <c r="DH568" s="115"/>
      <c r="DR568" s="115"/>
      <c r="EB568" s="115"/>
      <c r="EL568" s="115"/>
      <c r="EV568" s="115"/>
      <c r="FF568" s="115"/>
      <c r="FP568" s="115"/>
      <c r="FZ568" s="115"/>
      <c r="GJ568" s="115"/>
      <c r="GT568" s="115"/>
      <c r="HD568" s="115"/>
      <c r="HN568" s="115"/>
      <c r="HX568" s="115"/>
    </row>
    <row xmlns:x14ac="http://schemas.microsoft.com/office/spreadsheetml/2009/9/ac" r="569" s="3" customFormat="true" x14ac:dyDescent="0.25">
      <c r="A569" s="372"/>
      <c r="B569" s="115"/>
      <c r="L569" s="115"/>
      <c r="V569" s="115"/>
      <c r="AF569" s="115"/>
      <c r="AP569" s="115"/>
      <c r="AZ569" s="115"/>
      <c r="BA569" s="115"/>
      <c r="BJ569" s="115"/>
      <c r="BT569" s="115"/>
      <c r="CD569" s="115"/>
      <c r="CN569" s="115"/>
      <c r="CX569" s="115"/>
      <c r="DH569" s="115"/>
      <c r="DR569" s="115"/>
      <c r="EB569" s="115"/>
      <c r="EL569" s="115"/>
      <c r="EV569" s="115"/>
      <c r="FF569" s="115"/>
      <c r="FP569" s="115"/>
      <c r="FZ569" s="115"/>
      <c r="GJ569" s="115"/>
      <c r="GT569" s="115"/>
      <c r="HD569" s="115"/>
      <c r="HN569" s="115"/>
      <c r="HX569" s="115"/>
    </row>
    <row xmlns:x14ac="http://schemas.microsoft.com/office/spreadsheetml/2009/9/ac" r="570" s="3" customFormat="true" x14ac:dyDescent="0.25">
      <c r="A570" s="372"/>
      <c r="B570" s="115"/>
      <c r="L570" s="115"/>
      <c r="V570" s="115"/>
      <c r="AF570" s="115"/>
      <c r="AP570" s="115"/>
      <c r="AZ570" s="115"/>
      <c r="BA570" s="115"/>
      <c r="BJ570" s="115"/>
      <c r="BT570" s="115"/>
      <c r="CD570" s="115"/>
      <c r="CN570" s="115"/>
      <c r="CX570" s="115"/>
      <c r="DH570" s="115"/>
      <c r="DR570" s="115"/>
      <c r="EB570" s="115"/>
      <c r="EL570" s="115"/>
      <c r="EV570" s="115"/>
      <c r="FF570" s="115"/>
      <c r="FP570" s="115"/>
      <c r="FZ570" s="115"/>
      <c r="GJ570" s="115"/>
      <c r="GT570" s="115"/>
      <c r="HD570" s="115"/>
      <c r="HN570" s="115"/>
      <c r="HX570" s="115"/>
    </row>
    <row xmlns:x14ac="http://schemas.microsoft.com/office/spreadsheetml/2009/9/ac" r="571" s="3" customFormat="true" x14ac:dyDescent="0.25">
      <c r="A571" s="372"/>
      <c r="B571" s="115"/>
      <c r="L571" s="115"/>
      <c r="V571" s="115"/>
      <c r="AF571" s="115"/>
      <c r="AP571" s="115"/>
      <c r="AZ571" s="115"/>
      <c r="BA571" s="115"/>
      <c r="BJ571" s="115"/>
      <c r="BT571" s="115"/>
      <c r="CD571" s="115"/>
      <c r="CN571" s="115"/>
      <c r="CX571" s="115"/>
      <c r="DH571" s="115"/>
      <c r="DR571" s="115"/>
      <c r="EB571" s="115"/>
      <c r="EL571" s="115"/>
      <c r="EV571" s="115"/>
      <c r="FF571" s="115"/>
      <c r="FP571" s="115"/>
      <c r="FZ571" s="115"/>
      <c r="GJ571" s="115"/>
      <c r="GT571" s="115"/>
      <c r="HD571" s="115"/>
      <c r="HN571" s="115"/>
      <c r="HX571" s="115"/>
    </row>
    <row xmlns:x14ac="http://schemas.microsoft.com/office/spreadsheetml/2009/9/ac" r="572" s="3" customFormat="true" x14ac:dyDescent="0.25">
      <c r="A572" s="372"/>
      <c r="B572" s="115"/>
      <c r="L572" s="115"/>
      <c r="V572" s="115"/>
      <c r="AF572" s="115"/>
      <c r="AP572" s="115"/>
      <c r="AZ572" s="115"/>
      <c r="BA572" s="115"/>
      <c r="BJ572" s="115"/>
      <c r="BT572" s="115"/>
      <c r="CD572" s="115"/>
      <c r="CN572" s="115"/>
      <c r="CX572" s="115"/>
      <c r="DH572" s="115"/>
      <c r="DR572" s="115"/>
      <c r="EB572" s="115"/>
      <c r="EL572" s="115"/>
      <c r="EV572" s="115"/>
      <c r="FF572" s="115"/>
      <c r="FP572" s="115"/>
      <c r="FZ572" s="115"/>
      <c r="GJ572" s="115"/>
      <c r="GT572" s="115"/>
      <c r="HD572" s="115"/>
      <c r="HN572" s="115"/>
      <c r="HX572" s="115"/>
    </row>
    <row xmlns:x14ac="http://schemas.microsoft.com/office/spreadsheetml/2009/9/ac" r="573" s="3" customFormat="true" x14ac:dyDescent="0.25">
      <c r="A573" s="372"/>
      <c r="B573" s="115"/>
      <c r="L573" s="115"/>
      <c r="V573" s="115"/>
      <c r="AF573" s="115"/>
      <c r="AP573" s="115"/>
      <c r="AZ573" s="115"/>
      <c r="BA573" s="115"/>
      <c r="BJ573" s="115"/>
      <c r="BT573" s="115"/>
      <c r="CD573" s="115"/>
      <c r="CN573" s="115"/>
      <c r="CX573" s="115"/>
      <c r="DH573" s="115"/>
      <c r="DR573" s="115"/>
      <c r="EB573" s="115"/>
      <c r="EL573" s="115"/>
      <c r="EV573" s="115"/>
      <c r="FF573" s="115"/>
      <c r="FP573" s="115"/>
      <c r="FZ573" s="115"/>
      <c r="GJ573" s="115"/>
      <c r="GT573" s="115"/>
      <c r="HD573" s="115"/>
      <c r="HN573" s="115"/>
      <c r="HX573" s="115"/>
    </row>
    <row xmlns:x14ac="http://schemas.microsoft.com/office/spreadsheetml/2009/9/ac" r="574" s="3" customFormat="true" x14ac:dyDescent="0.25">
      <c r="A574" s="372"/>
      <c r="B574" s="115"/>
      <c r="L574" s="115"/>
      <c r="V574" s="115"/>
      <c r="AF574" s="115"/>
      <c r="AP574" s="115"/>
      <c r="AZ574" s="115"/>
      <c r="BA574" s="115"/>
      <c r="BJ574" s="115"/>
      <c r="BT574" s="115"/>
      <c r="CD574" s="115"/>
      <c r="CN574" s="115"/>
      <c r="CX574" s="115"/>
      <c r="DH574" s="115"/>
      <c r="DR574" s="115"/>
      <c r="EB574" s="115"/>
      <c r="EL574" s="115"/>
      <c r="EV574" s="115"/>
      <c r="FF574" s="115"/>
      <c r="FP574" s="115"/>
      <c r="FZ574" s="115"/>
      <c r="GJ574" s="115"/>
      <c r="GT574" s="115"/>
      <c r="HD574" s="115"/>
      <c r="HN574" s="115"/>
      <c r="HX574" s="115"/>
    </row>
    <row xmlns:x14ac="http://schemas.microsoft.com/office/spreadsheetml/2009/9/ac" r="575" s="3" customFormat="true" x14ac:dyDescent="0.25">
      <c r="A575" s="372"/>
      <c r="B575" s="115"/>
      <c r="L575" s="115"/>
      <c r="V575" s="115"/>
      <c r="AF575" s="115"/>
      <c r="AP575" s="115"/>
      <c r="AZ575" s="115"/>
      <c r="BA575" s="115"/>
      <c r="BJ575" s="115"/>
      <c r="BT575" s="115"/>
      <c r="CD575" s="115"/>
      <c r="CN575" s="115"/>
      <c r="CX575" s="115"/>
      <c r="DH575" s="115"/>
      <c r="DR575" s="115"/>
      <c r="EB575" s="115"/>
      <c r="EL575" s="115"/>
      <c r="EV575" s="115"/>
      <c r="FF575" s="115"/>
      <c r="FP575" s="115"/>
      <c r="FZ575" s="115"/>
      <c r="GJ575" s="115"/>
      <c r="GT575" s="115"/>
      <c r="HD575" s="115"/>
      <c r="HN575" s="115"/>
      <c r="HX575" s="115"/>
    </row>
    <row xmlns:x14ac="http://schemas.microsoft.com/office/spreadsheetml/2009/9/ac" r="576" s="3" customFormat="true" x14ac:dyDescent="0.25">
      <c r="A576" s="372"/>
      <c r="B576" s="115"/>
      <c r="L576" s="115"/>
      <c r="V576" s="115"/>
      <c r="AF576" s="115"/>
      <c r="AP576" s="115"/>
      <c r="AZ576" s="115"/>
      <c r="BA576" s="115"/>
      <c r="BJ576" s="115"/>
      <c r="BT576" s="115"/>
      <c r="CD576" s="115"/>
      <c r="CN576" s="115"/>
      <c r="CX576" s="115"/>
      <c r="DH576" s="115"/>
      <c r="DR576" s="115"/>
      <c r="EB576" s="115"/>
      <c r="EL576" s="115"/>
      <c r="EV576" s="115"/>
      <c r="FF576" s="115"/>
      <c r="FP576" s="115"/>
      <c r="FZ576" s="115"/>
      <c r="GJ576" s="115"/>
      <c r="GT576" s="115"/>
      <c r="HD576" s="115"/>
      <c r="HN576" s="115"/>
      <c r="HX576" s="115"/>
    </row>
    <row xmlns:x14ac="http://schemas.microsoft.com/office/spreadsheetml/2009/9/ac" r="577" s="3" customFormat="true" x14ac:dyDescent="0.25">
      <c r="A577" s="372"/>
      <c r="B577" s="115"/>
      <c r="L577" s="115"/>
      <c r="V577" s="115"/>
      <c r="AF577" s="115"/>
      <c r="AP577" s="115"/>
      <c r="AZ577" s="115"/>
      <c r="BA577" s="115"/>
      <c r="BJ577" s="115"/>
      <c r="BT577" s="115"/>
      <c r="CD577" s="115"/>
      <c r="CN577" s="115"/>
      <c r="CX577" s="115"/>
      <c r="DH577" s="115"/>
      <c r="DR577" s="115"/>
      <c r="EB577" s="115"/>
      <c r="EL577" s="115"/>
      <c r="EV577" s="115"/>
      <c r="FF577" s="115"/>
      <c r="FP577" s="115"/>
      <c r="FZ577" s="115"/>
      <c r="GJ577" s="115"/>
      <c r="GT577" s="115"/>
      <c r="HD577" s="115"/>
      <c r="HN577" s="115"/>
      <c r="HX577" s="115"/>
    </row>
    <row xmlns:x14ac="http://schemas.microsoft.com/office/spreadsheetml/2009/9/ac" r="578" s="3" customFormat="true" x14ac:dyDescent="0.25">
      <c r="A578" s="372"/>
      <c r="B578" s="115"/>
      <c r="L578" s="115"/>
      <c r="V578" s="115"/>
      <c r="AF578" s="115"/>
      <c r="AP578" s="115"/>
      <c r="AZ578" s="115"/>
      <c r="BA578" s="115"/>
      <c r="BJ578" s="115"/>
      <c r="BT578" s="115"/>
      <c r="CD578" s="115"/>
      <c r="CN578" s="115"/>
      <c r="CX578" s="115"/>
      <c r="DH578" s="115"/>
      <c r="DR578" s="115"/>
      <c r="EB578" s="115"/>
      <c r="EL578" s="115"/>
      <c r="EV578" s="115"/>
      <c r="FF578" s="115"/>
      <c r="FP578" s="115"/>
      <c r="FZ578" s="115"/>
      <c r="GJ578" s="115"/>
      <c r="GT578" s="115"/>
      <c r="HD578" s="115"/>
      <c r="HN578" s="115"/>
      <c r="HX578" s="115"/>
    </row>
    <row xmlns:x14ac="http://schemas.microsoft.com/office/spreadsheetml/2009/9/ac" r="579" s="3" customFormat="true" x14ac:dyDescent="0.25">
      <c r="A579" s="372"/>
      <c r="B579" s="115"/>
      <c r="L579" s="115"/>
      <c r="V579" s="115"/>
      <c r="AF579" s="115"/>
      <c r="AP579" s="115"/>
      <c r="AZ579" s="115"/>
      <c r="BA579" s="115"/>
      <c r="BJ579" s="115"/>
      <c r="BT579" s="115"/>
      <c r="CD579" s="115"/>
      <c r="CN579" s="115"/>
      <c r="CX579" s="115"/>
      <c r="DH579" s="115"/>
      <c r="DR579" s="115"/>
      <c r="EB579" s="115"/>
      <c r="EL579" s="115"/>
      <c r="EV579" s="115"/>
      <c r="FF579" s="115"/>
      <c r="FP579" s="115"/>
      <c r="FZ579" s="115"/>
      <c r="GJ579" s="115"/>
      <c r="GT579" s="115"/>
      <c r="HD579" s="115"/>
      <c r="HN579" s="115"/>
      <c r="HX579" s="115"/>
    </row>
    <row xmlns:x14ac="http://schemas.microsoft.com/office/spreadsheetml/2009/9/ac" r="580" s="3" customFormat="true" x14ac:dyDescent="0.25">
      <c r="A580" s="372"/>
      <c r="B580" s="115"/>
      <c r="L580" s="115"/>
      <c r="V580" s="115"/>
      <c r="AF580" s="115"/>
      <c r="AP580" s="115"/>
      <c r="AZ580" s="115"/>
      <c r="BA580" s="115"/>
      <c r="BJ580" s="115"/>
      <c r="BT580" s="115"/>
      <c r="CD580" s="115"/>
      <c r="CN580" s="115"/>
      <c r="CX580" s="115"/>
      <c r="DH580" s="115"/>
      <c r="DR580" s="115"/>
      <c r="EB580" s="115"/>
      <c r="EL580" s="115"/>
      <c r="EV580" s="115"/>
      <c r="FF580" s="115"/>
      <c r="FP580" s="115"/>
      <c r="FZ580" s="115"/>
      <c r="GJ580" s="115"/>
      <c r="GT580" s="115"/>
      <c r="HD580" s="115"/>
      <c r="HN580" s="115"/>
      <c r="HX580" s="115"/>
    </row>
    <row xmlns:x14ac="http://schemas.microsoft.com/office/spreadsheetml/2009/9/ac" r="581" s="3" customFormat="true" x14ac:dyDescent="0.25">
      <c r="A581" s="372"/>
      <c r="B581" s="115"/>
      <c r="L581" s="115"/>
      <c r="V581" s="115"/>
      <c r="AF581" s="115"/>
      <c r="AP581" s="115"/>
      <c r="AZ581" s="115"/>
      <c r="BA581" s="115"/>
      <c r="BJ581" s="115"/>
      <c r="BT581" s="115"/>
      <c r="CD581" s="115"/>
      <c r="CN581" s="115"/>
      <c r="CX581" s="115"/>
      <c r="DH581" s="115"/>
      <c r="DR581" s="115"/>
      <c r="EB581" s="115"/>
      <c r="EL581" s="115"/>
      <c r="EV581" s="115"/>
      <c r="FF581" s="115"/>
      <c r="FP581" s="115"/>
      <c r="FZ581" s="115"/>
      <c r="GJ581" s="115"/>
      <c r="GT581" s="115"/>
      <c r="HD581" s="115"/>
      <c r="HN581" s="115"/>
      <c r="HX581" s="115"/>
    </row>
    <row xmlns:x14ac="http://schemas.microsoft.com/office/spreadsheetml/2009/9/ac" r="582" s="3" customFormat="true" x14ac:dyDescent="0.25">
      <c r="A582" s="372"/>
      <c r="B582" s="115"/>
      <c r="L582" s="115"/>
      <c r="V582" s="115"/>
      <c r="AF582" s="115"/>
      <c r="AP582" s="115"/>
      <c r="AZ582" s="115"/>
      <c r="BA582" s="115"/>
      <c r="BJ582" s="115"/>
      <c r="BT582" s="115"/>
      <c r="CD582" s="115"/>
      <c r="CN582" s="115"/>
      <c r="CX582" s="115"/>
      <c r="DH582" s="115"/>
      <c r="DR582" s="115"/>
      <c r="EB582" s="115"/>
      <c r="EL582" s="115"/>
      <c r="EV582" s="115"/>
      <c r="FF582" s="115"/>
      <c r="FP582" s="115"/>
      <c r="FZ582" s="115"/>
      <c r="GJ582" s="115"/>
      <c r="GT582" s="115"/>
      <c r="HD582" s="115"/>
      <c r="HN582" s="115"/>
      <c r="HX582" s="115"/>
    </row>
    <row xmlns:x14ac="http://schemas.microsoft.com/office/spreadsheetml/2009/9/ac" r="583" s="3" customFormat="true" x14ac:dyDescent="0.25">
      <c r="A583" s="372"/>
      <c r="B583" s="115"/>
      <c r="L583" s="115"/>
      <c r="V583" s="115"/>
      <c r="AF583" s="115"/>
      <c r="AP583" s="115"/>
      <c r="AZ583" s="115"/>
      <c r="BA583" s="115"/>
      <c r="BJ583" s="115"/>
      <c r="BT583" s="115"/>
      <c r="CD583" s="115"/>
      <c r="CN583" s="115"/>
      <c r="CX583" s="115"/>
      <c r="DH583" s="115"/>
      <c r="DR583" s="115"/>
      <c r="EB583" s="115"/>
      <c r="EL583" s="115"/>
      <c r="EV583" s="115"/>
      <c r="FF583" s="115"/>
      <c r="FP583" s="115"/>
      <c r="FZ583" s="115"/>
      <c r="GJ583" s="115"/>
      <c r="GT583" s="115"/>
      <c r="HD583" s="115"/>
      <c r="HN583" s="115"/>
      <c r="HX583" s="115"/>
    </row>
    <row xmlns:x14ac="http://schemas.microsoft.com/office/spreadsheetml/2009/9/ac" r="584" s="3" customFormat="true" x14ac:dyDescent="0.25">
      <c r="A584" s="372"/>
      <c r="B584" s="115"/>
      <c r="L584" s="115"/>
      <c r="V584" s="115"/>
      <c r="AF584" s="115"/>
      <c r="AP584" s="115"/>
      <c r="AZ584" s="115"/>
      <c r="BA584" s="115"/>
      <c r="BJ584" s="115"/>
      <c r="BT584" s="115"/>
      <c r="CD584" s="115"/>
      <c r="CN584" s="115"/>
      <c r="CX584" s="115"/>
      <c r="DH584" s="115"/>
      <c r="DR584" s="115"/>
      <c r="EB584" s="115"/>
      <c r="EL584" s="115"/>
      <c r="EV584" s="115"/>
      <c r="FF584" s="115"/>
      <c r="FP584" s="115"/>
      <c r="FZ584" s="115"/>
      <c r="GJ584" s="115"/>
      <c r="GT584" s="115"/>
      <c r="HD584" s="115"/>
      <c r="HN584" s="115"/>
      <c r="HX584" s="115"/>
    </row>
    <row xmlns:x14ac="http://schemas.microsoft.com/office/spreadsheetml/2009/9/ac" r="585" s="3" customFormat="true" x14ac:dyDescent="0.25">
      <c r="A585" s="372"/>
      <c r="B585" s="115"/>
      <c r="L585" s="115"/>
      <c r="V585" s="115"/>
      <c r="AF585" s="115"/>
      <c r="AP585" s="115"/>
      <c r="AZ585" s="115"/>
      <c r="BA585" s="115"/>
      <c r="BJ585" s="115"/>
      <c r="BT585" s="115"/>
      <c r="CD585" s="115"/>
      <c r="CN585" s="115"/>
      <c r="CX585" s="115"/>
      <c r="DH585" s="115"/>
      <c r="DR585" s="115"/>
      <c r="EB585" s="115"/>
      <c r="EL585" s="115"/>
      <c r="EV585" s="115"/>
      <c r="FF585" s="115"/>
      <c r="FP585" s="115"/>
      <c r="FZ585" s="115"/>
      <c r="GJ585" s="115"/>
      <c r="GT585" s="115"/>
      <c r="HD585" s="115"/>
      <c r="HN585" s="115"/>
      <c r="HX585" s="115"/>
    </row>
    <row xmlns:x14ac="http://schemas.microsoft.com/office/spreadsheetml/2009/9/ac" r="586" s="3" customFormat="true" x14ac:dyDescent="0.25">
      <c r="A586" s="372"/>
      <c r="B586" s="115"/>
      <c r="L586" s="115"/>
      <c r="V586" s="115"/>
      <c r="AF586" s="115"/>
      <c r="AP586" s="115"/>
      <c r="AZ586" s="115"/>
      <c r="BA586" s="115"/>
      <c r="BJ586" s="115"/>
      <c r="BT586" s="115"/>
      <c r="CD586" s="115"/>
      <c r="CN586" s="115"/>
      <c r="CX586" s="115"/>
      <c r="DH586" s="115"/>
      <c r="DR586" s="115"/>
      <c r="EB586" s="115"/>
      <c r="EL586" s="115"/>
      <c r="EV586" s="115"/>
      <c r="FF586" s="115"/>
      <c r="FP586" s="115"/>
      <c r="FZ586" s="115"/>
      <c r="GJ586" s="115"/>
      <c r="GT586" s="115"/>
      <c r="HD586" s="115"/>
      <c r="HN586" s="115"/>
      <c r="HX586" s="115"/>
    </row>
    <row xmlns:x14ac="http://schemas.microsoft.com/office/spreadsheetml/2009/9/ac" r="587" s="3" customFormat="true" x14ac:dyDescent="0.25">
      <c r="A587" s="372"/>
      <c r="B587" s="115"/>
      <c r="L587" s="115"/>
      <c r="V587" s="115"/>
      <c r="AF587" s="115"/>
      <c r="AP587" s="115"/>
      <c r="AZ587" s="115"/>
      <c r="BA587" s="115"/>
      <c r="BJ587" s="115"/>
      <c r="BT587" s="115"/>
      <c r="CD587" s="115"/>
      <c r="CN587" s="115"/>
      <c r="CX587" s="115"/>
      <c r="DH587" s="115"/>
      <c r="DR587" s="115"/>
      <c r="EB587" s="115"/>
      <c r="EL587" s="115"/>
      <c r="EV587" s="115"/>
      <c r="FF587" s="115"/>
      <c r="FP587" s="115"/>
      <c r="FZ587" s="115"/>
      <c r="GJ587" s="115"/>
      <c r="GT587" s="115"/>
      <c r="HD587" s="115"/>
      <c r="HN587" s="115"/>
      <c r="HX587" s="115"/>
    </row>
    <row xmlns:x14ac="http://schemas.microsoft.com/office/spreadsheetml/2009/9/ac" r="588" s="3" customFormat="true" x14ac:dyDescent="0.25">
      <c r="A588" s="372"/>
      <c r="B588" s="115"/>
      <c r="L588" s="115"/>
      <c r="V588" s="115"/>
      <c r="AF588" s="115"/>
      <c r="AP588" s="115"/>
      <c r="AZ588" s="115"/>
      <c r="BA588" s="115"/>
      <c r="BJ588" s="115"/>
      <c r="BT588" s="115"/>
      <c r="CD588" s="115"/>
      <c r="CN588" s="115"/>
      <c r="CX588" s="115"/>
      <c r="DH588" s="115"/>
      <c r="DR588" s="115"/>
      <c r="EB588" s="115"/>
      <c r="EL588" s="115"/>
      <c r="EV588" s="115"/>
      <c r="FF588" s="115"/>
      <c r="FP588" s="115"/>
      <c r="FZ588" s="115"/>
      <c r="GJ588" s="115"/>
      <c r="GT588" s="115"/>
      <c r="HD588" s="115"/>
      <c r="HN588" s="115"/>
      <c r="HX588" s="115"/>
    </row>
    <row xmlns:x14ac="http://schemas.microsoft.com/office/spreadsheetml/2009/9/ac" r="589" s="3" customFormat="true" x14ac:dyDescent="0.25">
      <c r="A589" s="372"/>
      <c r="B589" s="115"/>
      <c r="L589" s="115"/>
      <c r="V589" s="115"/>
      <c r="AF589" s="115"/>
      <c r="AP589" s="115"/>
      <c r="AZ589" s="115"/>
      <c r="BA589" s="115"/>
      <c r="BJ589" s="115"/>
      <c r="BT589" s="115"/>
      <c r="CD589" s="115"/>
      <c r="CN589" s="115"/>
      <c r="CX589" s="115"/>
      <c r="DH589" s="115"/>
      <c r="DR589" s="115"/>
      <c r="EB589" s="115"/>
      <c r="EL589" s="115"/>
      <c r="EV589" s="115"/>
      <c r="FF589" s="115"/>
      <c r="FP589" s="115"/>
      <c r="FZ589" s="115"/>
      <c r="GJ589" s="115"/>
      <c r="GT589" s="115"/>
      <c r="HD589" s="115"/>
      <c r="HN589" s="115"/>
      <c r="HX589" s="115"/>
    </row>
    <row xmlns:x14ac="http://schemas.microsoft.com/office/spreadsheetml/2009/9/ac" r="590" s="3" customFormat="true" x14ac:dyDescent="0.25">
      <c r="A590" s="372"/>
      <c r="B590" s="115"/>
      <c r="L590" s="115"/>
      <c r="V590" s="115"/>
      <c r="AF590" s="115"/>
      <c r="AP590" s="115"/>
      <c r="AZ590" s="115"/>
      <c r="BA590" s="115"/>
      <c r="BJ590" s="115"/>
      <c r="BT590" s="115"/>
      <c r="CD590" s="115"/>
      <c r="CN590" s="115"/>
      <c r="CX590" s="115"/>
      <c r="DH590" s="115"/>
      <c r="DR590" s="115"/>
      <c r="EB590" s="115"/>
      <c r="EL590" s="115"/>
      <c r="EV590" s="115"/>
      <c r="FF590" s="115"/>
      <c r="FP590" s="115"/>
      <c r="FZ590" s="115"/>
      <c r="GJ590" s="115"/>
      <c r="GT590" s="115"/>
      <c r="HD590" s="115"/>
      <c r="HN590" s="115"/>
      <c r="HX590" s="115"/>
    </row>
    <row xmlns:x14ac="http://schemas.microsoft.com/office/spreadsheetml/2009/9/ac" r="591" s="3" customFormat="true" x14ac:dyDescent="0.25">
      <c r="A591" s="372"/>
      <c r="B591" s="115"/>
      <c r="L591" s="115"/>
      <c r="V591" s="115"/>
      <c r="AF591" s="115"/>
      <c r="AP591" s="115"/>
      <c r="AZ591" s="115"/>
      <c r="BA591" s="115"/>
      <c r="BJ591" s="115"/>
      <c r="BT591" s="115"/>
      <c r="CD591" s="115"/>
      <c r="CN591" s="115"/>
      <c r="CX591" s="115"/>
      <c r="DH591" s="115"/>
      <c r="DR591" s="115"/>
      <c r="EB591" s="115"/>
      <c r="EL591" s="115"/>
      <c r="EV591" s="115"/>
      <c r="FF591" s="115"/>
      <c r="FP591" s="115"/>
      <c r="FZ591" s="115"/>
      <c r="GJ591" s="115"/>
      <c r="GT591" s="115"/>
      <c r="HD591" s="115"/>
      <c r="HN591" s="115"/>
      <c r="HX591" s="115"/>
    </row>
    <row xmlns:x14ac="http://schemas.microsoft.com/office/spreadsheetml/2009/9/ac" r="592" s="3" customFormat="true" x14ac:dyDescent="0.25">
      <c r="A592" s="372"/>
      <c r="B592" s="115"/>
      <c r="L592" s="115"/>
      <c r="V592" s="115"/>
      <c r="AF592" s="115"/>
      <c r="AP592" s="115"/>
      <c r="AZ592" s="115"/>
      <c r="BA592" s="115"/>
      <c r="BJ592" s="115"/>
      <c r="BT592" s="115"/>
      <c r="CD592" s="115"/>
      <c r="CN592" s="115"/>
      <c r="CX592" s="115"/>
      <c r="DH592" s="115"/>
      <c r="DR592" s="115"/>
      <c r="EB592" s="115"/>
      <c r="EL592" s="115"/>
      <c r="EV592" s="115"/>
      <c r="FF592" s="115"/>
      <c r="FP592" s="115"/>
      <c r="FZ592" s="115"/>
      <c r="GJ592" s="115"/>
      <c r="GT592" s="115"/>
      <c r="HD592" s="115"/>
      <c r="HN592" s="115"/>
      <c r="HX592" s="115"/>
    </row>
    <row xmlns:x14ac="http://schemas.microsoft.com/office/spreadsheetml/2009/9/ac" r="593" s="3" customFormat="true" x14ac:dyDescent="0.25">
      <c r="A593" s="372"/>
      <c r="B593" s="115"/>
      <c r="L593" s="115"/>
      <c r="V593" s="115"/>
      <c r="AF593" s="115"/>
      <c r="AP593" s="115"/>
      <c r="AZ593" s="115"/>
      <c r="BA593" s="115"/>
      <c r="BJ593" s="115"/>
      <c r="BT593" s="115"/>
      <c r="CD593" s="115"/>
      <c r="CN593" s="115"/>
      <c r="CX593" s="115"/>
      <c r="DH593" s="115"/>
      <c r="DR593" s="115"/>
      <c r="EB593" s="115"/>
      <c r="EL593" s="115"/>
      <c r="EV593" s="115"/>
      <c r="FF593" s="115"/>
      <c r="FP593" s="115"/>
      <c r="FZ593" s="115"/>
      <c r="GJ593" s="115"/>
      <c r="GT593" s="115"/>
      <c r="HD593" s="115"/>
      <c r="HN593" s="115"/>
      <c r="HX593" s="115"/>
    </row>
    <row xmlns:x14ac="http://schemas.microsoft.com/office/spreadsheetml/2009/9/ac" r="594" s="3" customFormat="true" x14ac:dyDescent="0.25">
      <c r="A594" s="372"/>
      <c r="B594" s="115"/>
      <c r="L594" s="115"/>
      <c r="V594" s="115"/>
      <c r="AF594" s="115"/>
      <c r="AP594" s="115"/>
      <c r="AZ594" s="115"/>
      <c r="BA594" s="115"/>
      <c r="BJ594" s="115"/>
      <c r="BT594" s="115"/>
      <c r="CD594" s="115"/>
      <c r="CN594" s="115"/>
      <c r="CX594" s="115"/>
      <c r="DH594" s="115"/>
      <c r="DR594" s="115"/>
      <c r="EB594" s="115"/>
      <c r="EL594" s="115"/>
      <c r="EV594" s="115"/>
      <c r="FF594" s="115"/>
      <c r="FP594" s="115"/>
      <c r="FZ594" s="115"/>
      <c r="GJ594" s="115"/>
      <c r="GT594" s="115"/>
      <c r="HD594" s="115"/>
      <c r="HN594" s="115"/>
      <c r="HX594" s="115"/>
    </row>
    <row xmlns:x14ac="http://schemas.microsoft.com/office/spreadsheetml/2009/9/ac" r="595" s="3" customFormat="true" x14ac:dyDescent="0.25">
      <c r="A595" s="372"/>
      <c r="B595" s="115"/>
      <c r="L595" s="115"/>
      <c r="V595" s="115"/>
      <c r="AF595" s="115"/>
      <c r="AP595" s="115"/>
      <c r="AZ595" s="115"/>
      <c r="BA595" s="115"/>
      <c r="BJ595" s="115"/>
      <c r="BT595" s="115"/>
      <c r="CD595" s="115"/>
      <c r="CN595" s="115"/>
      <c r="CX595" s="115"/>
      <c r="DH595" s="115"/>
      <c r="DR595" s="115"/>
      <c r="EB595" s="115"/>
      <c r="EL595" s="115"/>
      <c r="EV595" s="115"/>
      <c r="FF595" s="115"/>
      <c r="FP595" s="115"/>
      <c r="FZ595" s="115"/>
      <c r="GJ595" s="115"/>
      <c r="GT595" s="115"/>
      <c r="HD595" s="115"/>
      <c r="HN595" s="115"/>
      <c r="HX595" s="115"/>
    </row>
    <row xmlns:x14ac="http://schemas.microsoft.com/office/spreadsheetml/2009/9/ac" r="596" s="3" customFormat="true" x14ac:dyDescent="0.25">
      <c r="A596" s="372"/>
      <c r="B596" s="115"/>
      <c r="L596" s="115"/>
      <c r="V596" s="115"/>
      <c r="AF596" s="115"/>
      <c r="AP596" s="115"/>
      <c r="AZ596" s="115"/>
      <c r="BA596" s="115"/>
      <c r="BJ596" s="115"/>
      <c r="BT596" s="115"/>
      <c r="CD596" s="115"/>
      <c r="CN596" s="115"/>
      <c r="CX596" s="115"/>
      <c r="DH596" s="115"/>
      <c r="DR596" s="115"/>
      <c r="EB596" s="115"/>
      <c r="EL596" s="115"/>
      <c r="EV596" s="115"/>
      <c r="FF596" s="115"/>
      <c r="FP596" s="115"/>
      <c r="FZ596" s="115"/>
      <c r="GJ596" s="115"/>
      <c r="GT596" s="115"/>
      <c r="HD596" s="115"/>
      <c r="HN596" s="115"/>
      <c r="HX596" s="115"/>
    </row>
    <row xmlns:x14ac="http://schemas.microsoft.com/office/spreadsheetml/2009/9/ac" r="597" s="3" customFormat="true" x14ac:dyDescent="0.25">
      <c r="A597" s="372"/>
      <c r="B597" s="115"/>
      <c r="L597" s="115"/>
      <c r="V597" s="115"/>
      <c r="AF597" s="115"/>
      <c r="AP597" s="115"/>
      <c r="AZ597" s="115"/>
      <c r="BA597" s="115"/>
      <c r="BJ597" s="115"/>
      <c r="BT597" s="115"/>
      <c r="CD597" s="115"/>
      <c r="CN597" s="115"/>
      <c r="CX597" s="115"/>
      <c r="DH597" s="115"/>
      <c r="DR597" s="115"/>
      <c r="EB597" s="115"/>
      <c r="EL597" s="115"/>
      <c r="EV597" s="115"/>
      <c r="FF597" s="115"/>
      <c r="FP597" s="115"/>
      <c r="FZ597" s="115"/>
      <c r="GJ597" s="115"/>
      <c r="GT597" s="115"/>
      <c r="HD597" s="115"/>
      <c r="HN597" s="115"/>
      <c r="HX597" s="115"/>
    </row>
    <row xmlns:x14ac="http://schemas.microsoft.com/office/spreadsheetml/2009/9/ac" r="598" s="3" customFormat="true" x14ac:dyDescent="0.25">
      <c r="A598" s="372"/>
      <c r="B598" s="115"/>
      <c r="L598" s="115"/>
      <c r="V598" s="115"/>
      <c r="AF598" s="115"/>
      <c r="AP598" s="115"/>
      <c r="AZ598" s="115"/>
      <c r="BA598" s="115"/>
      <c r="BJ598" s="115"/>
      <c r="BT598" s="115"/>
      <c r="CD598" s="115"/>
      <c r="CN598" s="115"/>
      <c r="CX598" s="115"/>
      <c r="DH598" s="115"/>
      <c r="DR598" s="115"/>
      <c r="EB598" s="115"/>
      <c r="EL598" s="115"/>
      <c r="EV598" s="115"/>
      <c r="FF598" s="115"/>
      <c r="FP598" s="115"/>
      <c r="FZ598" s="115"/>
      <c r="GJ598" s="115"/>
      <c r="GT598" s="115"/>
      <c r="HD598" s="115"/>
      <c r="HN598" s="115"/>
      <c r="HX598" s="115"/>
    </row>
    <row xmlns:x14ac="http://schemas.microsoft.com/office/spreadsheetml/2009/9/ac" r="599" s="3" customFormat="true" x14ac:dyDescent="0.25">
      <c r="A599" s="372"/>
      <c r="B599" s="115"/>
      <c r="L599" s="115"/>
      <c r="V599" s="115"/>
      <c r="AF599" s="115"/>
      <c r="AP599" s="115"/>
      <c r="AZ599" s="115"/>
      <c r="BA599" s="115"/>
      <c r="BJ599" s="115"/>
      <c r="BT599" s="115"/>
      <c r="CD599" s="115"/>
      <c r="CN599" s="115"/>
      <c r="CX599" s="115"/>
      <c r="DH599" s="115"/>
      <c r="DR599" s="115"/>
      <c r="EB599" s="115"/>
      <c r="EL599" s="115"/>
      <c r="EV599" s="115"/>
      <c r="FF599" s="115"/>
      <c r="FP599" s="115"/>
      <c r="FZ599" s="115"/>
      <c r="GJ599" s="115"/>
      <c r="GT599" s="115"/>
      <c r="HD599" s="115"/>
      <c r="HN599" s="115"/>
      <c r="HX599" s="115"/>
    </row>
    <row xmlns:x14ac="http://schemas.microsoft.com/office/spreadsheetml/2009/9/ac" r="600" s="3" customFormat="true" x14ac:dyDescent="0.25">
      <c r="A600" s="372"/>
      <c r="B600" s="115"/>
      <c r="L600" s="115"/>
      <c r="V600" s="115"/>
      <c r="AF600" s="115"/>
      <c r="AP600" s="115"/>
      <c r="AZ600" s="115"/>
      <c r="BA600" s="115"/>
      <c r="BJ600" s="115"/>
      <c r="BT600" s="115"/>
      <c r="CD600" s="115"/>
      <c r="CN600" s="115"/>
      <c r="CX600" s="115"/>
      <c r="DH600" s="115"/>
      <c r="DR600" s="115"/>
      <c r="EB600" s="115"/>
      <c r="EL600" s="115"/>
      <c r="EV600" s="115"/>
      <c r="FF600" s="115"/>
      <c r="FP600" s="115"/>
      <c r="FZ600" s="115"/>
      <c r="GJ600" s="115"/>
      <c r="GT600" s="115"/>
      <c r="HD600" s="115"/>
      <c r="HN600" s="115"/>
      <c r="HX600" s="115"/>
    </row>
    <row xmlns:x14ac="http://schemas.microsoft.com/office/spreadsheetml/2009/9/ac" r="601" s="3" customFormat="true" x14ac:dyDescent="0.25">
      <c r="A601" s="372"/>
      <c r="B601" s="115"/>
      <c r="L601" s="115"/>
      <c r="V601" s="115"/>
      <c r="AF601" s="115"/>
      <c r="AP601" s="115"/>
      <c r="AZ601" s="115"/>
      <c r="BA601" s="115"/>
      <c r="BJ601" s="115"/>
      <c r="BT601" s="115"/>
      <c r="CD601" s="115"/>
      <c r="CN601" s="115"/>
      <c r="CX601" s="115"/>
      <c r="DH601" s="115"/>
      <c r="DR601" s="115"/>
      <c r="EB601" s="115"/>
      <c r="EL601" s="115"/>
      <c r="EV601" s="115"/>
      <c r="FF601" s="115"/>
      <c r="FP601" s="115"/>
      <c r="FZ601" s="115"/>
      <c r="GJ601" s="115"/>
      <c r="GT601" s="115"/>
      <c r="HD601" s="115"/>
      <c r="HN601" s="115"/>
      <c r="HX601" s="115"/>
    </row>
    <row xmlns:x14ac="http://schemas.microsoft.com/office/spreadsheetml/2009/9/ac" r="602" s="3" customFormat="true" x14ac:dyDescent="0.25">
      <c r="A602" s="372"/>
      <c r="B602" s="115"/>
      <c r="L602" s="115"/>
      <c r="V602" s="115"/>
      <c r="AF602" s="115"/>
      <c r="AP602" s="115"/>
      <c r="AZ602" s="115"/>
      <c r="BA602" s="115"/>
      <c r="BJ602" s="115"/>
      <c r="BT602" s="115"/>
      <c r="CD602" s="115"/>
      <c r="CN602" s="115"/>
      <c r="CX602" s="115"/>
      <c r="DH602" s="115"/>
      <c r="DR602" s="115"/>
      <c r="EB602" s="115"/>
      <c r="EL602" s="115"/>
      <c r="EV602" s="115"/>
      <c r="FF602" s="115"/>
      <c r="FP602" s="115"/>
      <c r="FZ602" s="115"/>
      <c r="GJ602" s="115"/>
      <c r="GT602" s="115"/>
      <c r="HD602" s="115"/>
      <c r="HN602" s="115"/>
      <c r="HX602" s="115"/>
    </row>
    <row xmlns:x14ac="http://schemas.microsoft.com/office/spreadsheetml/2009/9/ac" r="603" s="3" customFormat="true" x14ac:dyDescent="0.25">
      <c r="A603" s="372"/>
      <c r="B603" s="115"/>
      <c r="L603" s="115"/>
      <c r="V603" s="115"/>
      <c r="AF603" s="115"/>
      <c r="AP603" s="115"/>
      <c r="AZ603" s="115"/>
      <c r="BA603" s="115"/>
      <c r="BJ603" s="115"/>
      <c r="BT603" s="115"/>
      <c r="CD603" s="115"/>
      <c r="CN603" s="115"/>
      <c r="CX603" s="115"/>
      <c r="DH603" s="115"/>
      <c r="DR603" s="115"/>
      <c r="EB603" s="115"/>
      <c r="EL603" s="115"/>
      <c r="EV603" s="115"/>
      <c r="FF603" s="115"/>
      <c r="FP603" s="115"/>
      <c r="FZ603" s="115"/>
      <c r="GJ603" s="115"/>
      <c r="GT603" s="115"/>
      <c r="HD603" s="115"/>
      <c r="HN603" s="115"/>
      <c r="HX603" s="115"/>
    </row>
    <row xmlns:x14ac="http://schemas.microsoft.com/office/spreadsheetml/2009/9/ac" r="604" s="3" customFormat="true" x14ac:dyDescent="0.25">
      <c r="A604" s="372"/>
      <c r="B604" s="115"/>
      <c r="L604" s="115"/>
      <c r="V604" s="115"/>
      <c r="AF604" s="115"/>
      <c r="AP604" s="115"/>
      <c r="AZ604" s="115"/>
      <c r="BA604" s="115"/>
      <c r="BJ604" s="115"/>
      <c r="BT604" s="115"/>
      <c r="CD604" s="115"/>
      <c r="CN604" s="115"/>
      <c r="CX604" s="115"/>
      <c r="DH604" s="115"/>
      <c r="DR604" s="115"/>
      <c r="EB604" s="115"/>
      <c r="EL604" s="115"/>
      <c r="EV604" s="115"/>
      <c r="FF604" s="115"/>
      <c r="FP604" s="115"/>
      <c r="FZ604" s="115"/>
      <c r="GJ604" s="115"/>
      <c r="GT604" s="115"/>
      <c r="HD604" s="115"/>
      <c r="HN604" s="115"/>
      <c r="HX604" s="115"/>
    </row>
    <row xmlns:x14ac="http://schemas.microsoft.com/office/spreadsheetml/2009/9/ac" r="605" s="3" customFormat="true" x14ac:dyDescent="0.25">
      <c r="A605" s="372"/>
      <c r="B605" s="115"/>
      <c r="L605" s="115"/>
      <c r="V605" s="115"/>
      <c r="AF605" s="115"/>
      <c r="AP605" s="115"/>
      <c r="AZ605" s="115"/>
      <c r="BA605" s="115"/>
      <c r="BJ605" s="115"/>
      <c r="BT605" s="115"/>
      <c r="CD605" s="115"/>
      <c r="CN605" s="115"/>
      <c r="CX605" s="115"/>
      <c r="DH605" s="115"/>
      <c r="DR605" s="115"/>
      <c r="EB605" s="115"/>
      <c r="EL605" s="115"/>
      <c r="EV605" s="115"/>
      <c r="FF605" s="115"/>
      <c r="FP605" s="115"/>
      <c r="FZ605" s="115"/>
      <c r="GJ605" s="115"/>
      <c r="GT605" s="115"/>
      <c r="HD605" s="115"/>
      <c r="HN605" s="115"/>
      <c r="HX605" s="115"/>
    </row>
    <row xmlns:x14ac="http://schemas.microsoft.com/office/spreadsheetml/2009/9/ac" r="606" s="3" customFormat="true" x14ac:dyDescent="0.25">
      <c r="A606" s="372"/>
      <c r="B606" s="115"/>
      <c r="L606" s="115"/>
      <c r="V606" s="115"/>
      <c r="AF606" s="115"/>
      <c r="AP606" s="115"/>
      <c r="AZ606" s="115"/>
      <c r="BA606" s="115"/>
      <c r="BJ606" s="115"/>
      <c r="BT606" s="115"/>
      <c r="CD606" s="115"/>
      <c r="CN606" s="115"/>
      <c r="CX606" s="115"/>
      <c r="DH606" s="115"/>
      <c r="DR606" s="115"/>
      <c r="EB606" s="115"/>
      <c r="EL606" s="115"/>
      <c r="EV606" s="115"/>
      <c r="FF606" s="115"/>
      <c r="FP606" s="115"/>
      <c r="FZ606" s="115"/>
      <c r="GJ606" s="115"/>
      <c r="GT606" s="115"/>
      <c r="HD606" s="115"/>
      <c r="HN606" s="115"/>
      <c r="HX606" s="115"/>
    </row>
    <row xmlns:x14ac="http://schemas.microsoft.com/office/spreadsheetml/2009/9/ac" r="607" s="3" customFormat="true" x14ac:dyDescent="0.25">
      <c r="A607" s="372"/>
      <c r="B607" s="115"/>
      <c r="L607" s="115"/>
      <c r="V607" s="115"/>
      <c r="AF607" s="115"/>
      <c r="AP607" s="115"/>
      <c r="AZ607" s="115"/>
      <c r="BA607" s="115"/>
      <c r="BJ607" s="115"/>
      <c r="BT607" s="115"/>
      <c r="CD607" s="115"/>
      <c r="CN607" s="115"/>
      <c r="CX607" s="115"/>
      <c r="DH607" s="115"/>
      <c r="DR607" s="115"/>
      <c r="EB607" s="115"/>
      <c r="EL607" s="115"/>
      <c r="EV607" s="115"/>
      <c r="FF607" s="115"/>
      <c r="FP607" s="115"/>
      <c r="FZ607" s="115"/>
      <c r="GJ607" s="115"/>
      <c r="GT607" s="115"/>
      <c r="HD607" s="115"/>
      <c r="HN607" s="115"/>
      <c r="HX607" s="115"/>
    </row>
    <row xmlns:x14ac="http://schemas.microsoft.com/office/spreadsheetml/2009/9/ac" r="608" s="3" customFormat="true" x14ac:dyDescent="0.25">
      <c r="A608" s="372"/>
      <c r="B608" s="115"/>
      <c r="L608" s="115"/>
      <c r="V608" s="115"/>
      <c r="AF608" s="115"/>
      <c r="AP608" s="115"/>
      <c r="AZ608" s="115"/>
      <c r="BA608" s="115"/>
      <c r="BJ608" s="115"/>
      <c r="BT608" s="115"/>
      <c r="CD608" s="115"/>
      <c r="CN608" s="115"/>
      <c r="CX608" s="115"/>
      <c r="DH608" s="115"/>
      <c r="DR608" s="115"/>
      <c r="EB608" s="115"/>
      <c r="EL608" s="115"/>
      <c r="EV608" s="115"/>
      <c r="FF608" s="115"/>
      <c r="FP608" s="115"/>
      <c r="FZ608" s="115"/>
      <c r="GJ608" s="115"/>
      <c r="GT608" s="115"/>
      <c r="HD608" s="115"/>
      <c r="HN608" s="115"/>
      <c r="HX608" s="115"/>
    </row>
    <row xmlns:x14ac="http://schemas.microsoft.com/office/spreadsheetml/2009/9/ac" r="609" s="3" customFormat="true" x14ac:dyDescent="0.25">
      <c r="A609" s="372"/>
      <c r="B609" s="115"/>
      <c r="L609" s="115"/>
      <c r="V609" s="115"/>
      <c r="AF609" s="115"/>
      <c r="AP609" s="115"/>
      <c r="AZ609" s="115"/>
      <c r="BA609" s="115"/>
      <c r="BJ609" s="115"/>
      <c r="BT609" s="115"/>
      <c r="CD609" s="115"/>
      <c r="CN609" s="115"/>
      <c r="CX609" s="115"/>
      <c r="DH609" s="115"/>
      <c r="DR609" s="115"/>
      <c r="EB609" s="115"/>
      <c r="EL609" s="115"/>
      <c r="EV609" s="115"/>
      <c r="FF609" s="115"/>
      <c r="FP609" s="115"/>
      <c r="FZ609" s="115"/>
      <c r="GJ609" s="115"/>
      <c r="GT609" s="115"/>
      <c r="HD609" s="115"/>
      <c r="HN609" s="115"/>
      <c r="HX609" s="115"/>
    </row>
    <row xmlns:x14ac="http://schemas.microsoft.com/office/spreadsheetml/2009/9/ac" r="610" s="3" customFormat="true" x14ac:dyDescent="0.25">
      <c r="A610" s="372"/>
      <c r="B610" s="115"/>
      <c r="L610" s="115"/>
      <c r="V610" s="115"/>
      <c r="AF610" s="115"/>
      <c r="AP610" s="115"/>
      <c r="AZ610" s="115"/>
      <c r="BA610" s="115"/>
      <c r="BJ610" s="115"/>
      <c r="BT610" s="115"/>
      <c r="CD610" s="115"/>
      <c r="CN610" s="115"/>
      <c r="CX610" s="115"/>
      <c r="DH610" s="115"/>
      <c r="DR610" s="115"/>
      <c r="EB610" s="115"/>
      <c r="EL610" s="115"/>
      <c r="EV610" s="115"/>
      <c r="FF610" s="115"/>
      <c r="FP610" s="115"/>
      <c r="FZ610" s="115"/>
      <c r="GJ610" s="115"/>
      <c r="GT610" s="115"/>
      <c r="HD610" s="115"/>
      <c r="HN610" s="115"/>
      <c r="HX610" s="115"/>
    </row>
    <row xmlns:x14ac="http://schemas.microsoft.com/office/spreadsheetml/2009/9/ac" r="611" s="3" customFormat="true" x14ac:dyDescent="0.25">
      <c r="A611" s="372"/>
      <c r="B611" s="115"/>
      <c r="L611" s="115"/>
      <c r="V611" s="115"/>
      <c r="AF611" s="115"/>
      <c r="AP611" s="115"/>
      <c r="AZ611" s="115"/>
      <c r="BA611" s="115"/>
      <c r="BJ611" s="115"/>
      <c r="BT611" s="115"/>
      <c r="CD611" s="115"/>
      <c r="CN611" s="115"/>
      <c r="CX611" s="115"/>
      <c r="DH611" s="115"/>
      <c r="DR611" s="115"/>
      <c r="EB611" s="115"/>
      <c r="EL611" s="115"/>
      <c r="EV611" s="115"/>
      <c r="FF611" s="115"/>
      <c r="FP611" s="115"/>
      <c r="FZ611" s="115"/>
      <c r="GJ611" s="115"/>
      <c r="GT611" s="115"/>
      <c r="HD611" s="115"/>
      <c r="HN611" s="115"/>
      <c r="HX611" s="115"/>
    </row>
    <row xmlns:x14ac="http://schemas.microsoft.com/office/spreadsheetml/2009/9/ac" r="612" s="3" customFormat="true" x14ac:dyDescent="0.25">
      <c r="A612" s="372"/>
      <c r="B612" s="115"/>
      <c r="L612" s="115"/>
      <c r="V612" s="115"/>
      <c r="AF612" s="115"/>
      <c r="AP612" s="115"/>
      <c r="AZ612" s="115"/>
      <c r="BA612" s="115"/>
      <c r="BJ612" s="115"/>
      <c r="BT612" s="115"/>
      <c r="CD612" s="115"/>
      <c r="CN612" s="115"/>
      <c r="CX612" s="115"/>
      <c r="DH612" s="115"/>
      <c r="DR612" s="115"/>
      <c r="EB612" s="115"/>
      <c r="EL612" s="115"/>
      <c r="EV612" s="115"/>
      <c r="FF612" s="115"/>
      <c r="FP612" s="115"/>
      <c r="FZ612" s="115"/>
      <c r="GJ612" s="115"/>
      <c r="GT612" s="115"/>
      <c r="HD612" s="115"/>
      <c r="HN612" s="115"/>
      <c r="HX612" s="115"/>
    </row>
    <row xmlns:x14ac="http://schemas.microsoft.com/office/spreadsheetml/2009/9/ac" r="613" s="3" customFormat="true" x14ac:dyDescent="0.25">
      <c r="A613" s="372"/>
      <c r="B613" s="115"/>
      <c r="L613" s="115"/>
      <c r="V613" s="115"/>
      <c r="AF613" s="115"/>
      <c r="AP613" s="115"/>
      <c r="AZ613" s="115"/>
      <c r="BA613" s="115"/>
      <c r="BJ613" s="115"/>
      <c r="BT613" s="115"/>
      <c r="CD613" s="115"/>
      <c r="CN613" s="115"/>
      <c r="CX613" s="115"/>
      <c r="DH613" s="115"/>
      <c r="DR613" s="115"/>
      <c r="EB613" s="115"/>
      <c r="EL613" s="115"/>
      <c r="EV613" s="115"/>
      <c r="FF613" s="115"/>
      <c r="FP613" s="115"/>
      <c r="FZ613" s="115"/>
      <c r="GJ613" s="115"/>
      <c r="GT613" s="115"/>
      <c r="HD613" s="115"/>
      <c r="HN613" s="115"/>
      <c r="HX613" s="115"/>
    </row>
    <row xmlns:x14ac="http://schemas.microsoft.com/office/spreadsheetml/2009/9/ac" r="614" s="3" customFormat="true" x14ac:dyDescent="0.25">
      <c r="A614" s="372"/>
      <c r="B614" s="115"/>
      <c r="L614" s="115"/>
      <c r="V614" s="115"/>
      <c r="AF614" s="115"/>
      <c r="AP614" s="115"/>
      <c r="AZ614" s="115"/>
      <c r="BA614" s="115"/>
      <c r="BJ614" s="115"/>
      <c r="BT614" s="115"/>
      <c r="CD614" s="115"/>
      <c r="CN614" s="115"/>
      <c r="CX614" s="115"/>
      <c r="DH614" s="115"/>
      <c r="DR614" s="115"/>
      <c r="EB614" s="115"/>
      <c r="EL614" s="115"/>
      <c r="EV614" s="115"/>
      <c r="FF614" s="115"/>
      <c r="FP614" s="115"/>
      <c r="FZ614" s="115"/>
      <c r="GJ614" s="115"/>
      <c r="GT614" s="115"/>
      <c r="HD614" s="115"/>
      <c r="HN614" s="115"/>
      <c r="HX614" s="115"/>
    </row>
    <row xmlns:x14ac="http://schemas.microsoft.com/office/spreadsheetml/2009/9/ac" r="615" s="3" customFormat="true" x14ac:dyDescent="0.25">
      <c r="A615" s="372"/>
      <c r="B615" s="115"/>
      <c r="L615" s="115"/>
      <c r="V615" s="115"/>
      <c r="AF615" s="115"/>
      <c r="AP615" s="115"/>
      <c r="AZ615" s="115"/>
      <c r="BA615" s="115"/>
      <c r="BJ615" s="115"/>
      <c r="BT615" s="115"/>
      <c r="CD615" s="115"/>
      <c r="CN615" s="115"/>
      <c r="CX615" s="115"/>
      <c r="DH615" s="115"/>
      <c r="DR615" s="115"/>
      <c r="EB615" s="115"/>
      <c r="EL615" s="115"/>
      <c r="EV615" s="115"/>
      <c r="FF615" s="115"/>
      <c r="FP615" s="115"/>
      <c r="FZ615" s="115"/>
      <c r="GJ615" s="115"/>
      <c r="GT615" s="115"/>
      <c r="HD615" s="115"/>
      <c r="HN615" s="115"/>
      <c r="HX615" s="115"/>
    </row>
    <row xmlns:x14ac="http://schemas.microsoft.com/office/spreadsheetml/2009/9/ac" r="616" s="3" customFormat="true" x14ac:dyDescent="0.25">
      <c r="A616" s="372"/>
      <c r="B616" s="115"/>
      <c r="L616" s="115"/>
      <c r="V616" s="115"/>
      <c r="AF616" s="115"/>
      <c r="AP616" s="115"/>
      <c r="AZ616" s="115"/>
      <c r="BA616" s="115"/>
      <c r="BJ616" s="115"/>
      <c r="BT616" s="115"/>
      <c r="CD616" s="115"/>
      <c r="CN616" s="115"/>
      <c r="CX616" s="115"/>
      <c r="DH616" s="115"/>
      <c r="DR616" s="115"/>
      <c r="EB616" s="115"/>
      <c r="EL616" s="115"/>
      <c r="EV616" s="115"/>
      <c r="FF616" s="115"/>
      <c r="FP616" s="115"/>
      <c r="FZ616" s="115"/>
      <c r="GJ616" s="115"/>
      <c r="GT616" s="115"/>
      <c r="HD616" s="115"/>
      <c r="HN616" s="115"/>
      <c r="HX616" s="115"/>
    </row>
    <row xmlns:x14ac="http://schemas.microsoft.com/office/spreadsheetml/2009/9/ac" r="617" s="3" customFormat="true" x14ac:dyDescent="0.25">
      <c r="A617" s="372"/>
      <c r="B617" s="115"/>
      <c r="L617" s="115"/>
      <c r="V617" s="115"/>
      <c r="AF617" s="115"/>
      <c r="AP617" s="115"/>
      <c r="AZ617" s="115"/>
      <c r="BA617" s="115"/>
      <c r="BJ617" s="115"/>
      <c r="BT617" s="115"/>
      <c r="CD617" s="115"/>
      <c r="CN617" s="115"/>
      <c r="CX617" s="115"/>
      <c r="DH617" s="115"/>
      <c r="DR617" s="115"/>
      <c r="EB617" s="115"/>
      <c r="EL617" s="115"/>
      <c r="EV617" s="115"/>
      <c r="FF617" s="115"/>
      <c r="FP617" s="115"/>
      <c r="FZ617" s="115"/>
      <c r="GJ617" s="115"/>
      <c r="GT617" s="115"/>
      <c r="HD617" s="115"/>
      <c r="HN617" s="115"/>
      <c r="HX617" s="115"/>
    </row>
    <row xmlns:x14ac="http://schemas.microsoft.com/office/spreadsheetml/2009/9/ac" r="618" s="3" customFormat="true" x14ac:dyDescent="0.25">
      <c r="A618" s="372"/>
      <c r="B618" s="115"/>
      <c r="L618" s="115"/>
      <c r="V618" s="115"/>
      <c r="AF618" s="115"/>
      <c r="AP618" s="115"/>
      <c r="AZ618" s="115"/>
      <c r="BA618" s="115"/>
      <c r="BJ618" s="115"/>
      <c r="BT618" s="115"/>
      <c r="CD618" s="115"/>
      <c r="CN618" s="115"/>
      <c r="CX618" s="115"/>
      <c r="DH618" s="115"/>
      <c r="DR618" s="115"/>
      <c r="EB618" s="115"/>
      <c r="EL618" s="115"/>
      <c r="EV618" s="115"/>
      <c r="FF618" s="115"/>
      <c r="FP618" s="115"/>
      <c r="FZ618" s="115"/>
      <c r="GJ618" s="115"/>
      <c r="GT618" s="115"/>
      <c r="HD618" s="115"/>
      <c r="HN618" s="115"/>
      <c r="HX618" s="115"/>
    </row>
    <row xmlns:x14ac="http://schemas.microsoft.com/office/spreadsheetml/2009/9/ac" r="619" s="3" customFormat="true" x14ac:dyDescent="0.25">
      <c r="A619" s="372"/>
      <c r="B619" s="115"/>
      <c r="L619" s="115"/>
      <c r="V619" s="115"/>
      <c r="AF619" s="115"/>
      <c r="AP619" s="115"/>
      <c r="AZ619" s="115"/>
      <c r="BA619" s="115"/>
      <c r="BJ619" s="115"/>
      <c r="BT619" s="115"/>
      <c r="CD619" s="115"/>
      <c r="CN619" s="115"/>
      <c r="CX619" s="115"/>
      <c r="DH619" s="115"/>
      <c r="DR619" s="115"/>
      <c r="EB619" s="115"/>
      <c r="EL619" s="115"/>
      <c r="EV619" s="115"/>
      <c r="FF619" s="115"/>
      <c r="FP619" s="115"/>
      <c r="FZ619" s="115"/>
      <c r="GJ619" s="115"/>
      <c r="GT619" s="115"/>
      <c r="HD619" s="115"/>
      <c r="HN619" s="115"/>
      <c r="HX619" s="115"/>
    </row>
    <row xmlns:x14ac="http://schemas.microsoft.com/office/spreadsheetml/2009/9/ac" r="620" s="3" customFormat="true" x14ac:dyDescent="0.25">
      <c r="A620" s="372"/>
      <c r="B620" s="115"/>
      <c r="L620" s="115"/>
      <c r="V620" s="115"/>
      <c r="AF620" s="115"/>
      <c r="AP620" s="115"/>
      <c r="AZ620" s="115"/>
      <c r="BA620" s="115"/>
      <c r="BJ620" s="115"/>
      <c r="BT620" s="115"/>
      <c r="CD620" s="115"/>
      <c r="CN620" s="115"/>
      <c r="CX620" s="115"/>
      <c r="DH620" s="115"/>
      <c r="DR620" s="115"/>
      <c r="EB620" s="115"/>
      <c r="EL620" s="115"/>
      <c r="EV620" s="115"/>
      <c r="FF620" s="115"/>
      <c r="FP620" s="115"/>
      <c r="FZ620" s="115"/>
      <c r="GJ620" s="115"/>
      <c r="GT620" s="115"/>
      <c r="HD620" s="115"/>
      <c r="HN620" s="115"/>
      <c r="HX620" s="115"/>
    </row>
    <row xmlns:x14ac="http://schemas.microsoft.com/office/spreadsheetml/2009/9/ac" r="621" s="3" customFormat="true" x14ac:dyDescent="0.25">
      <c r="A621" s="372"/>
      <c r="B621" s="115"/>
      <c r="L621" s="115"/>
      <c r="V621" s="115"/>
      <c r="AF621" s="115"/>
      <c r="AP621" s="115"/>
      <c r="AZ621" s="115"/>
      <c r="BA621" s="115"/>
      <c r="BJ621" s="115"/>
      <c r="BT621" s="115"/>
      <c r="CD621" s="115"/>
      <c r="CN621" s="115"/>
      <c r="CX621" s="115"/>
      <c r="DH621" s="115"/>
      <c r="DR621" s="115"/>
      <c r="EB621" s="115"/>
      <c r="EL621" s="115"/>
      <c r="EV621" s="115"/>
      <c r="FF621" s="115"/>
      <c r="FP621" s="115"/>
      <c r="FZ621" s="115"/>
      <c r="GJ621" s="115"/>
      <c r="GT621" s="115"/>
      <c r="HD621" s="115"/>
      <c r="HN621" s="115"/>
      <c r="HX621" s="115"/>
    </row>
    <row xmlns:x14ac="http://schemas.microsoft.com/office/spreadsheetml/2009/9/ac" r="622" s="3" customFormat="true" x14ac:dyDescent="0.25">
      <c r="A622" s="372"/>
      <c r="B622" s="115"/>
      <c r="L622" s="115"/>
      <c r="V622" s="115"/>
      <c r="AF622" s="115"/>
      <c r="AP622" s="115"/>
      <c r="AZ622" s="115"/>
      <c r="BA622" s="115"/>
      <c r="BJ622" s="115"/>
      <c r="BT622" s="115"/>
      <c r="CD622" s="115"/>
      <c r="CN622" s="115"/>
      <c r="CX622" s="115"/>
      <c r="DH622" s="115"/>
      <c r="DR622" s="115"/>
      <c r="EB622" s="115"/>
      <c r="EL622" s="115"/>
      <c r="EV622" s="115"/>
      <c r="FF622" s="115"/>
      <c r="FP622" s="115"/>
      <c r="FZ622" s="115"/>
      <c r="GJ622" s="115"/>
      <c r="GT622" s="115"/>
      <c r="HD622" s="115"/>
      <c r="HN622" s="115"/>
      <c r="HX622" s="115"/>
    </row>
    <row xmlns:x14ac="http://schemas.microsoft.com/office/spreadsheetml/2009/9/ac" r="623" s="3" customFormat="true" x14ac:dyDescent="0.25">
      <c r="A623" s="372"/>
      <c r="B623" s="115"/>
      <c r="L623" s="115"/>
      <c r="V623" s="115"/>
      <c r="AF623" s="115"/>
      <c r="AP623" s="115"/>
      <c r="AZ623" s="115"/>
      <c r="BA623" s="115"/>
      <c r="BJ623" s="115"/>
      <c r="BT623" s="115"/>
      <c r="CD623" s="115"/>
      <c r="CN623" s="115"/>
      <c r="CX623" s="115"/>
      <c r="DH623" s="115"/>
      <c r="DR623" s="115"/>
      <c r="EB623" s="115"/>
      <c r="EL623" s="115"/>
      <c r="EV623" s="115"/>
      <c r="FF623" s="115"/>
      <c r="FP623" s="115"/>
      <c r="FZ623" s="115"/>
      <c r="GJ623" s="115"/>
      <c r="GT623" s="115"/>
      <c r="HD623" s="115"/>
      <c r="HN623" s="115"/>
      <c r="HX623" s="115"/>
    </row>
    <row xmlns:x14ac="http://schemas.microsoft.com/office/spreadsheetml/2009/9/ac" r="624" s="3" customFormat="true" x14ac:dyDescent="0.25">
      <c r="A624" s="372"/>
      <c r="B624" s="115"/>
      <c r="L624" s="115"/>
      <c r="V624" s="115"/>
      <c r="AF624" s="115"/>
      <c r="AP624" s="115"/>
      <c r="AZ624" s="115"/>
      <c r="BA624" s="115"/>
      <c r="BJ624" s="115"/>
      <c r="BT624" s="115"/>
      <c r="CD624" s="115"/>
      <c r="CN624" s="115"/>
      <c r="CX624" s="115"/>
      <c r="DH624" s="115"/>
      <c r="DR624" s="115"/>
      <c r="EB624" s="115"/>
      <c r="EL624" s="115"/>
      <c r="EV624" s="115"/>
      <c r="FF624" s="115"/>
      <c r="FP624" s="115"/>
      <c r="FZ624" s="115"/>
      <c r="GJ624" s="115"/>
      <c r="GT624" s="115"/>
      <c r="HD624" s="115"/>
      <c r="HN624" s="115"/>
      <c r="HX624" s="115"/>
    </row>
    <row xmlns:x14ac="http://schemas.microsoft.com/office/spreadsheetml/2009/9/ac" r="625" s="3" customFormat="true" x14ac:dyDescent="0.25">
      <c r="A625" s="372"/>
      <c r="B625" s="115"/>
      <c r="L625" s="115"/>
      <c r="V625" s="115"/>
      <c r="AF625" s="115"/>
      <c r="AP625" s="115"/>
      <c r="AZ625" s="115"/>
      <c r="BA625" s="115"/>
      <c r="BJ625" s="115"/>
      <c r="BT625" s="115"/>
      <c r="CD625" s="115"/>
      <c r="CN625" s="115"/>
      <c r="CX625" s="115"/>
      <c r="DH625" s="115"/>
      <c r="DR625" s="115"/>
      <c r="EB625" s="115"/>
      <c r="EL625" s="115"/>
      <c r="EV625" s="115"/>
      <c r="FF625" s="115"/>
      <c r="FP625" s="115"/>
      <c r="FZ625" s="115"/>
      <c r="GJ625" s="115"/>
      <c r="GT625" s="115"/>
      <c r="HD625" s="115"/>
      <c r="HN625" s="115"/>
      <c r="HX625" s="115"/>
    </row>
    <row xmlns:x14ac="http://schemas.microsoft.com/office/spreadsheetml/2009/9/ac" r="626" s="3" customFormat="true" x14ac:dyDescent="0.25">
      <c r="A626" s="372"/>
      <c r="B626" s="115"/>
      <c r="L626" s="115"/>
      <c r="V626" s="115"/>
      <c r="AF626" s="115"/>
      <c r="AP626" s="115"/>
      <c r="AZ626" s="115"/>
      <c r="BA626" s="115"/>
      <c r="BJ626" s="115"/>
      <c r="BT626" s="115"/>
      <c r="CD626" s="115"/>
      <c r="CN626" s="115"/>
      <c r="CX626" s="115"/>
      <c r="DH626" s="115"/>
      <c r="DR626" s="115"/>
      <c r="EB626" s="115"/>
      <c r="EL626" s="115"/>
      <c r="EV626" s="115"/>
      <c r="FF626" s="115"/>
      <c r="FP626" s="115"/>
      <c r="FZ626" s="115"/>
      <c r="GJ626" s="115"/>
      <c r="GT626" s="115"/>
      <c r="HD626" s="115"/>
      <c r="HN626" s="115"/>
      <c r="HX626" s="115"/>
    </row>
    <row xmlns:x14ac="http://schemas.microsoft.com/office/spreadsheetml/2009/9/ac" r="627" s="3" customFormat="true" x14ac:dyDescent="0.25">
      <c r="A627" s="372"/>
      <c r="B627" s="115"/>
      <c r="L627" s="115"/>
      <c r="V627" s="115"/>
      <c r="AF627" s="115"/>
      <c r="AP627" s="115"/>
      <c r="AZ627" s="115"/>
      <c r="BA627" s="115"/>
      <c r="BJ627" s="115"/>
      <c r="BT627" s="115"/>
      <c r="CD627" s="115"/>
      <c r="CN627" s="115"/>
      <c r="CX627" s="115"/>
      <c r="DH627" s="115"/>
      <c r="DR627" s="115"/>
      <c r="EB627" s="115"/>
      <c r="EL627" s="115"/>
      <c r="EV627" s="115"/>
      <c r="FF627" s="115"/>
      <c r="FP627" s="115"/>
      <c r="FZ627" s="115"/>
      <c r="GJ627" s="115"/>
      <c r="GT627" s="115"/>
      <c r="HD627" s="115"/>
      <c r="HN627" s="115"/>
      <c r="HX627" s="115"/>
    </row>
    <row xmlns:x14ac="http://schemas.microsoft.com/office/spreadsheetml/2009/9/ac" r="628" s="3" customFormat="true" x14ac:dyDescent="0.25">
      <c r="A628" s="372"/>
      <c r="B628" s="115"/>
      <c r="L628" s="115"/>
      <c r="V628" s="115"/>
      <c r="AF628" s="115"/>
      <c r="AP628" s="115"/>
      <c r="AZ628" s="115"/>
      <c r="BA628" s="115"/>
      <c r="BJ628" s="115"/>
      <c r="BT628" s="115"/>
      <c r="CD628" s="115"/>
      <c r="CN628" s="115"/>
      <c r="CX628" s="115"/>
      <c r="DH628" s="115"/>
      <c r="DR628" s="115"/>
      <c r="EB628" s="115"/>
      <c r="EL628" s="115"/>
      <c r="EV628" s="115"/>
      <c r="FF628" s="115"/>
      <c r="FP628" s="115"/>
      <c r="FZ628" s="115"/>
      <c r="GJ628" s="115"/>
      <c r="GT628" s="115"/>
      <c r="HD628" s="115"/>
      <c r="HN628" s="115"/>
      <c r="HX628" s="115"/>
    </row>
    <row xmlns:x14ac="http://schemas.microsoft.com/office/spreadsheetml/2009/9/ac" r="629" s="3" customFormat="true" x14ac:dyDescent="0.25">
      <c r="A629" s="372"/>
      <c r="B629" s="115"/>
      <c r="L629" s="115"/>
      <c r="V629" s="115"/>
      <c r="AF629" s="115"/>
      <c r="AP629" s="115"/>
      <c r="AZ629" s="115"/>
      <c r="BA629" s="115"/>
      <c r="BJ629" s="115"/>
      <c r="BT629" s="115"/>
      <c r="CD629" s="115"/>
      <c r="CN629" s="115"/>
      <c r="CX629" s="115"/>
      <c r="DH629" s="115"/>
      <c r="DR629" s="115"/>
      <c r="EB629" s="115"/>
      <c r="EL629" s="115"/>
      <c r="EV629" s="115"/>
      <c r="FF629" s="115"/>
      <c r="FP629" s="115"/>
      <c r="FZ629" s="115"/>
      <c r="GJ629" s="115"/>
      <c r="GT629" s="115"/>
      <c r="HD629" s="115"/>
      <c r="HN629" s="115"/>
      <c r="HX629" s="115"/>
    </row>
    <row xmlns:x14ac="http://schemas.microsoft.com/office/spreadsheetml/2009/9/ac" r="630" s="3" customFormat="true" x14ac:dyDescent="0.25">
      <c r="A630" s="372"/>
      <c r="B630" s="115"/>
      <c r="L630" s="115"/>
      <c r="V630" s="115"/>
      <c r="AF630" s="115"/>
      <c r="AP630" s="115"/>
      <c r="AZ630" s="115"/>
      <c r="BA630" s="115"/>
      <c r="BJ630" s="115"/>
      <c r="BT630" s="115"/>
      <c r="CD630" s="115"/>
      <c r="CN630" s="115"/>
      <c r="CX630" s="115"/>
      <c r="DH630" s="115"/>
      <c r="DR630" s="115"/>
      <c r="EB630" s="115"/>
      <c r="EL630" s="115"/>
      <c r="EV630" s="115"/>
      <c r="FF630" s="115"/>
      <c r="FP630" s="115"/>
      <c r="FZ630" s="115"/>
      <c r="GJ630" s="115"/>
      <c r="GT630" s="115"/>
      <c r="HD630" s="115"/>
      <c r="HN630" s="115"/>
      <c r="HX630" s="115"/>
    </row>
    <row xmlns:x14ac="http://schemas.microsoft.com/office/spreadsheetml/2009/9/ac" r="631" s="3" customFormat="true" x14ac:dyDescent="0.25">
      <c r="A631" s="372"/>
      <c r="B631" s="115"/>
      <c r="L631" s="115"/>
      <c r="V631" s="115"/>
      <c r="AF631" s="115"/>
      <c r="AP631" s="115"/>
      <c r="AZ631" s="115"/>
      <c r="BA631" s="115"/>
      <c r="BJ631" s="115"/>
      <c r="BT631" s="115"/>
      <c r="CD631" s="115"/>
      <c r="CN631" s="115"/>
      <c r="CX631" s="115"/>
      <c r="DH631" s="115"/>
      <c r="DR631" s="115"/>
      <c r="EB631" s="115"/>
      <c r="EL631" s="115"/>
      <c r="EV631" s="115"/>
      <c r="FF631" s="115"/>
      <c r="FP631" s="115"/>
      <c r="FZ631" s="115"/>
      <c r="GJ631" s="115"/>
      <c r="GT631" s="115"/>
      <c r="HD631" s="115"/>
      <c r="HN631" s="115"/>
      <c r="HX631" s="115"/>
    </row>
    <row xmlns:x14ac="http://schemas.microsoft.com/office/spreadsheetml/2009/9/ac" r="632" s="3" customFormat="true" x14ac:dyDescent="0.25">
      <c r="A632" s="372"/>
      <c r="B632" s="115"/>
      <c r="L632" s="115"/>
      <c r="V632" s="115"/>
      <c r="AF632" s="115"/>
      <c r="AP632" s="115"/>
      <c r="AZ632" s="115"/>
      <c r="BA632" s="115"/>
      <c r="BJ632" s="115"/>
      <c r="BT632" s="115"/>
      <c r="CD632" s="115"/>
      <c r="CN632" s="115"/>
      <c r="CX632" s="115"/>
      <c r="DH632" s="115"/>
      <c r="DR632" s="115"/>
      <c r="EB632" s="115"/>
      <c r="EL632" s="115"/>
      <c r="EV632" s="115"/>
      <c r="FF632" s="115"/>
      <c r="FP632" s="115"/>
      <c r="FZ632" s="115"/>
      <c r="GJ632" s="115"/>
      <c r="GT632" s="115"/>
      <c r="HD632" s="115"/>
      <c r="HN632" s="115"/>
      <c r="HX632" s="115"/>
    </row>
    <row xmlns:x14ac="http://schemas.microsoft.com/office/spreadsheetml/2009/9/ac" r="633" s="3" customFormat="true" x14ac:dyDescent="0.25">
      <c r="A633" s="372"/>
      <c r="B633" s="115"/>
      <c r="L633" s="115"/>
      <c r="V633" s="115"/>
      <c r="AF633" s="115"/>
      <c r="AP633" s="115"/>
      <c r="AZ633" s="115"/>
      <c r="BA633" s="115"/>
      <c r="BJ633" s="115"/>
      <c r="BT633" s="115"/>
      <c r="CD633" s="115"/>
      <c r="CN633" s="115"/>
      <c r="CX633" s="115"/>
      <c r="DH633" s="115"/>
      <c r="DR633" s="115"/>
      <c r="EB633" s="115"/>
      <c r="EL633" s="115"/>
      <c r="EV633" s="115"/>
      <c r="FF633" s="115"/>
      <c r="FP633" s="115"/>
      <c r="FZ633" s="115"/>
      <c r="GJ633" s="115"/>
      <c r="GT633" s="115"/>
      <c r="HD633" s="115"/>
      <c r="HN633" s="115"/>
      <c r="HX633" s="115"/>
    </row>
    <row xmlns:x14ac="http://schemas.microsoft.com/office/spreadsheetml/2009/9/ac" r="634" s="3" customFormat="true" x14ac:dyDescent="0.25">
      <c r="A634" s="372"/>
      <c r="B634" s="115"/>
      <c r="L634" s="115"/>
      <c r="V634" s="115"/>
      <c r="AF634" s="115"/>
      <c r="AP634" s="115"/>
      <c r="AZ634" s="115"/>
      <c r="BA634" s="115"/>
      <c r="BJ634" s="115"/>
      <c r="BT634" s="115"/>
      <c r="CD634" s="115"/>
      <c r="CN634" s="115"/>
      <c r="CX634" s="115"/>
      <c r="DH634" s="115"/>
      <c r="DR634" s="115"/>
      <c r="EB634" s="115"/>
      <c r="EL634" s="115"/>
      <c r="EV634" s="115"/>
      <c r="FF634" s="115"/>
      <c r="FP634" s="115"/>
      <c r="FZ634" s="115"/>
      <c r="GJ634" s="115"/>
      <c r="GT634" s="115"/>
      <c r="HD634" s="115"/>
      <c r="HN634" s="115"/>
      <c r="HX634" s="115"/>
    </row>
    <row xmlns:x14ac="http://schemas.microsoft.com/office/spreadsheetml/2009/9/ac" r="635" s="3" customFormat="true" x14ac:dyDescent="0.25">
      <c r="A635" s="372"/>
      <c r="B635" s="115"/>
      <c r="L635" s="115"/>
      <c r="V635" s="115"/>
      <c r="AF635" s="115"/>
      <c r="AP635" s="115"/>
      <c r="AZ635" s="115"/>
      <c r="BA635" s="115"/>
      <c r="BJ635" s="115"/>
      <c r="BT635" s="115"/>
      <c r="CD635" s="115"/>
      <c r="CN635" s="115"/>
      <c r="CX635" s="115"/>
      <c r="DH635" s="115"/>
      <c r="DR635" s="115"/>
      <c r="EB635" s="115"/>
      <c r="EL635" s="115"/>
      <c r="EV635" s="115"/>
      <c r="FF635" s="115"/>
      <c r="FP635" s="115"/>
      <c r="FZ635" s="115"/>
      <c r="GJ635" s="115"/>
      <c r="GT635" s="115"/>
      <c r="HD635" s="115"/>
      <c r="HN635" s="115"/>
      <c r="HX635" s="115"/>
    </row>
    <row xmlns:x14ac="http://schemas.microsoft.com/office/spreadsheetml/2009/9/ac" r="636" s="3" customFormat="true" x14ac:dyDescent="0.25">
      <c r="A636" s="372"/>
      <c r="B636" s="115"/>
      <c r="L636" s="115"/>
      <c r="V636" s="115"/>
      <c r="AF636" s="115"/>
      <c r="AP636" s="115"/>
      <c r="AZ636" s="115"/>
      <c r="BA636" s="115"/>
      <c r="BJ636" s="115"/>
      <c r="BT636" s="115"/>
      <c r="CD636" s="115"/>
      <c r="CN636" s="115"/>
      <c r="CX636" s="115"/>
      <c r="DH636" s="115"/>
      <c r="DR636" s="115"/>
      <c r="EB636" s="115"/>
      <c r="EL636" s="115"/>
      <c r="EV636" s="115"/>
      <c r="FF636" s="115"/>
      <c r="FP636" s="115"/>
      <c r="FZ636" s="115"/>
      <c r="GJ636" s="115"/>
      <c r="GT636" s="115"/>
      <c r="HD636" s="115"/>
      <c r="HN636" s="115"/>
      <c r="HX636" s="115"/>
    </row>
    <row xmlns:x14ac="http://schemas.microsoft.com/office/spreadsheetml/2009/9/ac" r="637" s="3" customFormat="true" x14ac:dyDescent="0.25">
      <c r="A637" s="372"/>
      <c r="B637" s="115"/>
      <c r="L637" s="115"/>
      <c r="V637" s="115"/>
      <c r="AF637" s="115"/>
      <c r="AP637" s="115"/>
      <c r="AZ637" s="115"/>
      <c r="BA637" s="115"/>
      <c r="BJ637" s="115"/>
      <c r="BT637" s="115"/>
      <c r="CD637" s="115"/>
      <c r="CN637" s="115"/>
      <c r="CX637" s="115"/>
      <c r="DH637" s="115"/>
      <c r="DR637" s="115"/>
      <c r="EB637" s="115"/>
      <c r="EL637" s="115"/>
      <c r="EV637" s="115"/>
      <c r="FF637" s="115"/>
      <c r="FP637" s="115"/>
      <c r="FZ637" s="115"/>
      <c r="GJ637" s="115"/>
      <c r="GT637" s="115"/>
      <c r="HD637" s="115"/>
      <c r="HN637" s="115"/>
      <c r="HX637" s="115"/>
    </row>
  </sheetData>
  <mergeCells count="5">
    <mergeCell ref="BA26:BG26"/>
    <mergeCell ref="C26:I26"/>
    <mergeCell ref="M26:S26"/>
    <mergeCell ref="W26:AC26"/>
    <mergeCell ref="A2:A3"/>
  </mergeCells>
  <hyperlinks>
    <hyperlink ref="A4" location="myrangeW0" display="myrangeW0"/>
    <hyperlink ref="A5" location="myrangeW1" display="myrangeW1"/>
    <hyperlink ref="A6" location="myrangeW2" display="myrangeW2"/>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6" customWidth="true"/>
    <col min="3" max="3" width="29.75" customWidth="true"/>
    <col min="4" max="9" width="7.875" customWidth="true"/>
    <col min="10" max="11" width="1.125" customWidth="true"/>
    <col min="12" max="12" width="24.625" style="116" customWidth="true"/>
    <col min="13" max="13" width="29.75" customWidth="true"/>
    <col min="14" max="19" width="7.875" customWidth="true"/>
    <col min="20" max="21" width="1.125" customWidth="true"/>
    <col min="22" max="22" width="24.625" style="116" customWidth="true"/>
    <col min="23" max="23" width="29.75" customWidth="true"/>
    <col min="24" max="29" width="7.875" customWidth="true"/>
    <col min="30" max="31" width="1.125" customWidth="true"/>
    <col min="32" max="32" width="24.625" style="116" customWidth="true"/>
    <col min="33" max="33" width="29.75" customWidth="true"/>
    <col min="34" max="39" width="7.875" customWidth="true"/>
    <col min="40" max="41" width="1.125" customWidth="true"/>
    <col min="42" max="42" width="24.625" style="116" customWidth="true"/>
    <col min="43" max="43" width="29.75" customWidth="true"/>
    <col min="44" max="49" width="7.875" customWidth="true"/>
    <col min="50" max="51" width="1.125" customWidth="true"/>
    <col min="52" max="52" width="24.625" style="116" customWidth="true"/>
    <col min="53" max="53" width="29.75" style="116" customWidth="true"/>
    <col min="54" max="59" width="7.875" customWidth="true"/>
    <col min="60" max="61" width="1.125" customWidth="true"/>
    <col min="62" max="62" width="24.625" style="116" customWidth="true"/>
    <col min="63" max="63" width="29.75" customWidth="true"/>
    <col min="64" max="69" width="7.875" customWidth="true"/>
    <col min="70" max="71" width="1.125" customWidth="true"/>
    <col min="72" max="72" width="24.625" style="116" customWidth="true"/>
    <col min="73" max="73" width="29.75" customWidth="true"/>
    <col min="74" max="79" width="7.875" customWidth="true"/>
    <col min="80" max="81" width="1.125" customWidth="true"/>
    <col min="82" max="82" width="24.625" style="116" customWidth="true"/>
    <col min="83" max="83" width="29.75" customWidth="true"/>
    <col min="84" max="89" width="7.875" customWidth="true"/>
    <col min="90" max="91" width="1.125" customWidth="true"/>
    <col min="92" max="92" width="24.625" style="116" customWidth="true"/>
    <col min="93" max="93" width="29.75" customWidth="true"/>
    <col min="94" max="99" width="7.875" customWidth="true"/>
    <col min="100" max="101" width="1.125" customWidth="true"/>
    <col min="102" max="102" width="24.625" style="116" customWidth="true"/>
    <col min="103" max="103" width="29.75" customWidth="true"/>
    <col min="104" max="109" width="7.875" customWidth="true"/>
    <col min="110" max="111" width="1.125" customWidth="true"/>
    <col min="112" max="112" width="24.625" style="116" customWidth="true"/>
    <col min="113" max="113" width="29.75" customWidth="true"/>
    <col min="114" max="119" width="7.875" customWidth="true"/>
    <col min="120" max="121" width="1.125" customWidth="true"/>
    <col min="122" max="122" width="24.625" style="116" customWidth="true"/>
    <col min="123" max="123" width="29.75" customWidth="true"/>
    <col min="124" max="129" width="7.875" customWidth="true"/>
    <col min="130" max="131" width="1.125" customWidth="true"/>
    <col min="132" max="132" width="24.625" style="116" customWidth="true"/>
    <col min="133" max="133" width="29.75" customWidth="true"/>
    <col min="134" max="139" width="7.875" customWidth="true"/>
    <col min="140" max="141" width="1.125" customWidth="true"/>
    <col min="142" max="142" width="24.625" style="116" customWidth="true"/>
    <col min="143" max="143" width="29.75" customWidth="true"/>
    <col min="144" max="149" width="7.875" customWidth="true"/>
    <col min="150" max="151" width="1.125" customWidth="true"/>
    <col min="152" max="152" width="24.625" style="116" customWidth="true"/>
    <col min="153" max="153" width="29.75" customWidth="true"/>
    <col min="154" max="159" width="7.875" customWidth="true"/>
    <col min="160" max="161" width="1.125" customWidth="true"/>
    <col min="162" max="162" width="24.625" style="116" customWidth="true"/>
    <col min="163" max="163" width="29.75" customWidth="true"/>
    <col min="164" max="169" width="7.875" customWidth="true"/>
    <col min="170" max="171" width="1.125" customWidth="true"/>
    <col min="172" max="172" width="24.625" style="116" customWidth="true"/>
    <col min="173" max="173" width="29.75" customWidth="true"/>
    <col min="174" max="179" width="7.875" customWidth="true"/>
    <col min="180" max="181" width="1.125" customWidth="true"/>
    <col min="182" max="182" width="24.625" style="116" customWidth="true"/>
    <col min="183" max="183" width="29.75" customWidth="true"/>
    <col min="184" max="189" width="7.875" customWidth="true"/>
    <col min="190" max="191" width="1.125" customWidth="true"/>
    <col min="192" max="192" width="24.625" style="116" customWidth="true"/>
    <col min="193" max="193" width="29.75" customWidth="true"/>
    <col min="194" max="199" width="7.875" customWidth="true"/>
    <col min="200" max="201" width="1.125" customWidth="true"/>
    <col min="202" max="202" width="24.625" style="116" customWidth="true"/>
    <col min="203" max="203" width="29.75" customWidth="true"/>
    <col min="204" max="209" width="7.875" customWidth="true"/>
    <col min="210" max="211" width="1.125" customWidth="true"/>
    <col min="212" max="212" width="24.625" style="116" customWidth="true"/>
    <col min="213" max="213" width="29.75" customWidth="true"/>
    <col min="214" max="219" width="7.875" customWidth="true"/>
    <col min="220" max="221" width="1.125" customWidth="true"/>
    <col min="222" max="222" width="24.625" style="116" customWidth="true"/>
    <col min="223" max="223" width="29.75" customWidth="true"/>
    <col min="224" max="229" width="7.875" customWidth="true"/>
    <col min="230" max="231" width="1.125" customWidth="true"/>
    <col min="232" max="232" width="24.625" style="116"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3" t="s">
        <v>22</v>
      </c>
      <c r="C1" s="544" t="s">
        <v>264</v>
      </c>
      <c r="D1" s="304" t="s">
        <v>159</v>
      </c>
      <c r="E1" s="304"/>
      <c r="F1" s="304"/>
      <c r="G1" s="304"/>
      <c r="H1" s="304"/>
      <c r="I1" s="322"/>
      <c r="J1" s="305"/>
      <c r="K1" s="306"/>
      <c r="L1" s="323" t="s">
        <v>22</v>
      </c>
      <c r="M1" s="544" t="s">
        <v>265</v>
      </c>
      <c r="N1" s="304" t="s">
        <v>159</v>
      </c>
      <c r="O1" s="304"/>
      <c r="P1" s="304"/>
      <c r="Q1" s="304"/>
      <c r="R1" s="304"/>
      <c r="S1" s="322"/>
      <c r="T1" s="305"/>
      <c r="U1" s="306"/>
      <c r="V1" s="323" t="s">
        <v>22</v>
      </c>
      <c r="W1" s="544" t="s">
        <v>266</v>
      </c>
      <c r="X1" s="304" t="s">
        <v>159</v>
      </c>
      <c r="Y1" s="304"/>
      <c r="Z1" s="304"/>
      <c r="AA1" s="304"/>
      <c r="AB1" s="304"/>
      <c r="AC1" s="322"/>
      <c r="AD1" s="305"/>
      <c r="AE1" s="306"/>
    </row>
    <row xmlns:x14ac="http://schemas.microsoft.com/office/spreadsheetml/2009/9/ac" r="2" s="307" customFormat="true" ht="30" customHeight="true" x14ac:dyDescent="0.25">
      <c r="A2" s="559" t="s">
        <v>284</v>
      </c>
      <c r="B2" s="310" t="s">
        <v>261</v>
      </c>
      <c r="C2" s="253" t="s">
        <v>210</v>
      </c>
      <c r="D2" s="253" t="s">
        <v>180</v>
      </c>
      <c r="E2" s="311"/>
      <c r="F2" s="311"/>
      <c r="G2" s="311"/>
      <c r="H2" s="311"/>
      <c r="I2" s="312"/>
      <c r="J2" s="308" t="s">
        <v>267</v>
      </c>
      <c r="K2" s="354"/>
      <c r="L2" s="310" t="s">
        <v>262</v>
      </c>
      <c r="M2" s="253" t="s">
        <v>210</v>
      </c>
      <c r="N2" s="253" t="s">
        <v>179</v>
      </c>
      <c r="O2" s="311"/>
      <c r="P2" s="311"/>
      <c r="Q2" s="311"/>
      <c r="R2" s="311"/>
      <c r="S2" s="312"/>
      <c r="T2" s="308" t="s">
        <v>267</v>
      </c>
      <c r="U2" s="354"/>
      <c r="V2" s="310" t="s">
        <v>263</v>
      </c>
      <c r="W2" s="253" t="s">
        <v>210</v>
      </c>
      <c r="X2" s="253" t="s">
        <v>242</v>
      </c>
      <c r="Y2" s="311"/>
      <c r="Z2" s="311"/>
      <c r="AA2" s="311"/>
      <c r="AB2" s="311"/>
      <c r="AC2" s="312"/>
      <c r="AD2" s="308" t="s">
        <v>267</v>
      </c>
      <c r="AE2" s="309"/>
    </row>
    <row xmlns:x14ac="http://schemas.microsoft.com/office/spreadsheetml/2009/9/ac" r="3" s="246" customFormat="true" ht="18" customHeight="true" x14ac:dyDescent="0.25">
      <c r="A3" s="559"/>
      <c r="B3" s="353" t="s">
        <v>202</v>
      </c>
      <c r="C3" s="255" t="s">
        <v>56</v>
      </c>
      <c r="D3" s="256" t="s">
        <v>7</v>
      </c>
      <c r="E3" s="257" t="s">
        <v>1</v>
      </c>
      <c r="F3" s="257" t="s">
        <v>2</v>
      </c>
      <c r="G3" s="257" t="s">
        <v>16</v>
      </c>
      <c r="H3" s="257" t="s">
        <v>17</v>
      </c>
      <c r="I3" s="258" t="s">
        <v>18</v>
      </c>
      <c r="J3" s="244"/>
      <c r="K3" s="259"/>
      <c r="L3" s="353" t="s">
        <v>202</v>
      </c>
      <c r="M3" s="255" t="s">
        <v>56</v>
      </c>
      <c r="N3" s="256" t="s">
        <v>7</v>
      </c>
      <c r="O3" s="257" t="s">
        <v>1</v>
      </c>
      <c r="P3" s="257" t="s">
        <v>2</v>
      </c>
      <c r="Q3" s="257" t="s">
        <v>16</v>
      </c>
      <c r="R3" s="257" t="s">
        <v>17</v>
      </c>
      <c r="S3" s="258" t="s">
        <v>18</v>
      </c>
      <c r="T3" s="244"/>
      <c r="U3" s="259"/>
      <c r="V3" s="353" t="s">
        <v>202</v>
      </c>
      <c r="W3" s="255" t="s">
        <v>56</v>
      </c>
      <c r="X3" s="256" t="s">
        <v>7</v>
      </c>
      <c r="Y3" s="257" t="s">
        <v>1</v>
      </c>
      <c r="Z3" s="257" t="s">
        <v>2</v>
      </c>
      <c r="AA3" s="257" t="s">
        <v>16</v>
      </c>
      <c r="AB3" s="257" t="s">
        <v>17</v>
      </c>
      <c r="AC3" s="258" t="s">
        <v>18</v>
      </c>
      <c r="AD3" s="244"/>
      <c r="AE3" s="259"/>
      <c r="AF3" s="245"/>
      <c r="AP3" s="245"/>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5" t="str">
        <f>IF(ISBLANK('Data Summary'!A6),"",'Data Summary'!A6)</f>
        <v>PNG_2016_EMIS</v>
      </c>
      <c r="B4" s="109"/>
      <c r="C4" s="15" t="s">
        <v>3</v>
      </c>
      <c r="D4" s="9">
        <f>IF(COUNTA(D14)=0,"",D14+D15)</f>
        <v>3.62</v>
      </c>
      <c r="E4" s="9">
        <f>IF(COUNTA(E14)=0,"",E14+E15)</f>
        <v>3.48</v>
      </c>
      <c r="F4" s="9">
        <f t="shared" ref="F4:I4" si="0">IF(COUNTA(F14)=0,"",F14+F15)</f>
        <v>3.6500000000000004</v>
      </c>
      <c r="G4" s="9">
        <f t="shared" si="0"/>
        <v>3.34</v>
      </c>
      <c r="H4" s="9">
        <f t="shared" si="0"/>
        <v>3.55</v>
      </c>
      <c r="I4" s="28">
        <f t="shared" si="0"/>
        <v>7.22</v>
      </c>
      <c r="J4" s="23"/>
      <c r="K4" s="17"/>
      <c r="L4" s="109"/>
      <c r="M4" s="15" t="s">
        <v>3</v>
      </c>
      <c r="N4" s="9">
        <f>IF(COUNTA(N14)=0,"",N14)</f>
        <v>3.24</v>
      </c>
      <c r="O4" s="9" t="str">
        <f t="shared" ref="O4:S4" si="1">IF(COUNTA(O14)=0,"",O14)</f>
        <v/>
      </c>
      <c r="P4" s="9" t="str">
        <f t="shared" si="1"/>
        <v/>
      </c>
      <c r="Q4" s="9">
        <f t="shared" si="1"/>
        <v>4.0999999999999996</v>
      </c>
      <c r="R4" s="9">
        <f t="shared" si="1"/>
        <v>3.27</v>
      </c>
      <c r="S4" s="28">
        <f t="shared" si="1"/>
        <v>2.31</v>
      </c>
      <c r="T4" s="23"/>
      <c r="U4" s="17"/>
      <c r="V4" s="109"/>
      <c r="W4" s="15" t="s">
        <v>3</v>
      </c>
      <c r="X4" s="9">
        <f>IF(COUNTA(X14)=0,"",X14)</f>
        <v>1.37761</v>
      </c>
      <c r="Y4" s="9" t="str">
        <f t="shared" ref="Y4:AC4" si="2">IF(COUNTA(Y14)=0,"",Y14)</f>
        <v/>
      </c>
      <c r="Z4" s="9" t="str">
        <f t="shared" si="2"/>
        <v/>
      </c>
      <c r="AA4" s="9">
        <f t="shared" si="2"/>
        <v>1.94842</v>
      </c>
      <c r="AB4" s="9">
        <f t="shared" si="2"/>
        <v>1.4122137404580153</v>
      </c>
      <c r="AC4" s="28">
        <f t="shared" si="2"/>
        <v>0.37036999999999998</v>
      </c>
      <c r="AD4" s="23"/>
      <c r="AE4" s="17"/>
      <c r="AF4" s="117"/>
      <c r="AP4" s="117"/>
      <c r="AZ4" s="117"/>
      <c r="BA4" s="117"/>
      <c r="BB4" s="134"/>
      <c r="BC4" s="134"/>
      <c r="BD4" s="134"/>
      <c r="BE4" s="134"/>
      <c r="BF4" s="134"/>
      <c r="BG4" s="134"/>
      <c r="BJ4" s="117"/>
      <c r="BT4" s="117"/>
      <c r="CD4" s="117"/>
      <c r="CN4" s="117"/>
      <c r="CX4" s="117"/>
      <c r="DH4" s="117"/>
      <c r="DR4" s="117"/>
      <c r="EB4" s="117"/>
      <c r="EL4" s="117"/>
      <c r="EV4" s="117"/>
      <c r="FF4" s="117"/>
      <c r="FP4" s="117"/>
      <c r="FZ4" s="117"/>
      <c r="GJ4" s="117"/>
      <c r="GT4" s="117"/>
      <c r="HD4" s="117"/>
      <c r="HN4" s="117"/>
      <c r="HX4" s="117"/>
    </row>
    <row xmlns:x14ac="http://schemas.microsoft.com/office/spreadsheetml/2009/9/ac" r="5" s="4" customFormat="true" x14ac:dyDescent="0.25">
      <c r="A5" s="375" t="str">
        <f ca="true">IF(ISBLANK('Data Summary'!A7),"",'Data Summary'!A7)</f>
        <v>PNG_2017_EMIS</v>
      </c>
      <c r="B5" s="109"/>
      <c r="C5" s="15" t="s">
        <v>0</v>
      </c>
      <c r="D5" s="9">
        <f>IF((COUNTA(D15:D26)=0)+(COUNTA(D14)=0),"",100-D14-SUMPRODUCT(C15:C26,D15:D26))</f>
        <v>50.509999999999991</v>
      </c>
      <c r="E5" s="9">
        <f>IF((COUNTA(E15:E26)=0)+(COUNTA(E14)=0),"",100-E14-SUMPRODUCT(C15:C26,E15:E26))</f>
        <v>44.980000000000011</v>
      </c>
      <c r="F5" s="9">
        <f>IF((COUNTA(F15:F26)=0)+(COUNTA(F14)=0),"",100-F14-SUMPRODUCT(C15:C26,F15:F26))</f>
        <v>51.290000000000006</v>
      </c>
      <c r="G5" s="9">
        <f>IF((COUNTA(G15:G26)=0)+(COUNTA(G14)=0),"",100-G14-SUMPRODUCT(C15:C26,G15:G26))</f>
        <v>51.164999999999999</v>
      </c>
      <c r="H5" s="9">
        <f>IF((COUNTA(H15:H26)=0)+(COUNTA(H14)=0),"",100-H14-SUMPRODUCT(C15:C26,H15:H26))</f>
        <v>50.624999999999993</v>
      </c>
      <c r="I5" s="28">
        <f>IF((COUNTA(I15:I26)=0)+(COUNTA(I14)=0),"",100-I14-SUMPRODUCT(C15:C26,I15:I26))</f>
        <v>45.615000000000002</v>
      </c>
      <c r="J5" s="23"/>
      <c r="K5" s="17"/>
      <c r="L5" s="109"/>
      <c r="M5" s="15" t="s">
        <v>0</v>
      </c>
      <c r="N5" s="9">
        <f>IF((COUNTA(N15:N26)=0)+(COUNTA(N14)=0),"",100-N14-SUMPRODUCT(M15:M26,N15:N26))</f>
        <v>35.390000000000008</v>
      </c>
      <c r="O5" s="9" t="str">
        <f>IF((COUNTA(O15:O26)=0)+(COUNTA(O14)=0),"",100-O14-SUMPRODUCT(M15:M26,O15:O26))</f>
        <v/>
      </c>
      <c r="P5" s="9" t="str">
        <f>IF((COUNTA(P15:P26)=0)+(COUNTA(P14)=0),"",100-P14-SUMPRODUCT(M15:M26,P15:P26))</f>
        <v/>
      </c>
      <c r="Q5" s="9">
        <f>IF((COUNTA(Q15:Q26)=0)+(COUNTA(Q14)=0),"",100-Q14-SUMPRODUCT(M15:M26,Q15:Q26))</f>
        <v>33.974300000000007</v>
      </c>
      <c r="R5" s="9">
        <f>IF((COUNTA(R15:R26)=0)+(COUNTA(R14)=0),"",100-R14-SUMPRODUCT(M15:M26,R15:R26))</f>
        <v>36.040400000000005</v>
      </c>
      <c r="S5" s="28">
        <f>IF((COUNTA(S15:S26)=0)+(COUNTA(S14)=0),"",100-S14-SUMPRODUCT(M15:M26,S15:S26))</f>
        <v>16.765199999999993</v>
      </c>
      <c r="T5" s="23"/>
      <c r="U5" s="17"/>
      <c r="V5" s="109"/>
      <c r="W5" s="15" t="s">
        <v>0</v>
      </c>
      <c r="X5" s="9">
        <f>IF((COUNTA(X15:X26)=0)+(COUNTA(X14)=0),"",100-X14-SUMPRODUCT(W15:W26,X15:X26))</f>
        <v>43.222629999999995</v>
      </c>
      <c r="Y5" s="9" t="str">
        <f>IF((COUNTA(Y15:Y26)=0)+(COUNTA(Y14)=0),"",100-Y14-SUMPRODUCT(W15:W26,Y15:Y26))</f>
        <v/>
      </c>
      <c r="Z5" s="9" t="str">
        <f>IF((COUNTA(Z15:Z26)=0)+(COUNTA(Z14)=0),"",100-Z14-SUMPRODUCT(W15:W26,Z15:Z26))</f>
        <v/>
      </c>
      <c r="AA5" s="9">
        <f>IF((COUNTA(AA15:AA26)=0)+(COUNTA(AA14)=0),"",100-AA14-SUMPRODUCT(W15:W26,AA15:AA26))</f>
        <v>43.132770000000001</v>
      </c>
      <c r="AB5" s="9">
        <f>IF((COUNTA(AB15:AB26)=0)+(COUNTA(AB14)=0),"",100-AB14-SUMPRODUCT(W15:W26,AB15:AB26))</f>
        <v>43.918575063613233</v>
      </c>
      <c r="AC5" s="28">
        <f>IF((COUNTA(AC15:AC26)=0)+(COUNTA(AC14)=0),"",100-AC14-SUMPRODUCT(W15:W26,AC15:AC26))</f>
        <v>22.962969999999999</v>
      </c>
      <c r="AD5" s="23"/>
      <c r="AE5" s="17"/>
      <c r="AF5" s="117"/>
      <c r="AP5" s="117"/>
      <c r="AZ5" s="117"/>
      <c r="BA5" s="117"/>
      <c r="BB5" s="134"/>
      <c r="BC5" s="134"/>
      <c r="BD5" s="134"/>
      <c r="BE5" s="134"/>
      <c r="BF5" s="134"/>
      <c r="BG5" s="134"/>
      <c r="BJ5" s="117"/>
      <c r="BT5" s="117"/>
      <c r="CD5" s="117"/>
      <c r="CN5" s="117"/>
      <c r="CX5" s="117"/>
      <c r="DH5" s="117"/>
      <c r="DR5" s="117"/>
      <c r="EB5" s="117"/>
      <c r="EL5" s="117"/>
      <c r="EV5" s="117"/>
      <c r="FF5" s="117"/>
      <c r="FP5" s="117"/>
      <c r="FZ5" s="117"/>
      <c r="GJ5" s="117"/>
      <c r="GT5" s="117"/>
      <c r="HD5" s="117"/>
      <c r="HN5" s="117"/>
      <c r="HX5" s="117"/>
    </row>
    <row xmlns:x14ac="http://schemas.microsoft.com/office/spreadsheetml/2009/9/ac" r="6" s="4" customFormat="true" x14ac:dyDescent="0.25">
      <c r="A6" s="375" t="str">
        <f ca="true">IF(ISBLANK('Data Summary'!A8),"",'Data Summary'!A8)</f>
        <v>PNG_2019_EMIS</v>
      </c>
      <c r="B6" s="109"/>
      <c r="C6" s="15" t="s">
        <v>19</v>
      </c>
      <c r="D6" s="9">
        <f>IF(COUNTA(D15:D26)=0,"",SUMPRODUCT(D15:D26,C15:C26))</f>
        <v>46.120000000000005</v>
      </c>
      <c r="E6" s="9">
        <f>IF(COUNTA(E15:E26)=0,"",SUMPRODUCT(E15:E26,C15:C26))</f>
        <v>51.919999999999995</v>
      </c>
      <c r="F6" s="9">
        <f>IF(COUNTA(F15:F26)=0,"",SUMPRODUCT(F15:F26,C15:C26))</f>
        <v>45.3</v>
      </c>
      <c r="G6" s="9">
        <f>IF(COUNTA(G15:G26)=0,"",SUMPRODUCT(G15:G26,C15:C26))</f>
        <v>45.805</v>
      </c>
      <c r="H6" s="9">
        <f>IF(COUNTA(H15:H26)=0,"",SUMPRODUCT(H15:H26,C15:C26))</f>
        <v>46.085000000000001</v>
      </c>
      <c r="I6" s="28">
        <f>IF(COUNTA(I15:I26)=0,"",SUMPRODUCT(I15:I26,C15:C26))</f>
        <v>47.164999999999999</v>
      </c>
      <c r="J6" s="23"/>
      <c r="K6" s="17"/>
      <c r="L6" s="109"/>
      <c r="M6" s="15" t="s">
        <v>19</v>
      </c>
      <c r="N6" s="9">
        <f>IF(COUNTA(N15:N26)=0,"",SUMPRODUCT(N15:N26,M15:M26))</f>
        <v>61.37</v>
      </c>
      <c r="O6" s="9" t="str">
        <f>IF(COUNTA(O15:O26)=0,"",SUMPRODUCT(O15:O26,M15:M26))</f>
        <v/>
      </c>
      <c r="P6" s="9" t="str">
        <f>IF(COUNTA(P15:P26)=0,"",SUMPRODUCT(P15:P26,M15:M26))</f>
        <v/>
      </c>
      <c r="Q6" s="9">
        <f>IF(COUNTA(Q15:Q26)=0,"",SUMPRODUCT(Q15:Q26,M15:M26))</f>
        <v>61.925699999999999</v>
      </c>
      <c r="R6" s="9">
        <f>IF(COUNTA(R15:R26)=0,"",SUMPRODUCT(R15:R26,M15:M26))</f>
        <v>60.689599999999999</v>
      </c>
      <c r="S6" s="28">
        <f>IF(COUNTA(S15:S26)=0,"",SUMPRODUCT(S15:S26,M15:M26))</f>
        <v>80.924800000000005</v>
      </c>
      <c r="T6" s="23"/>
      <c r="U6" s="17"/>
      <c r="V6" s="109"/>
      <c r="W6" s="15" t="s">
        <v>19</v>
      </c>
      <c r="X6" s="9">
        <f>IF(COUNTA(X15:X26)=0,"",SUMPRODUCT(X15:X26,W15:W26))</f>
        <v>55.399760000000001</v>
      </c>
      <c r="Y6" s="9" t="str">
        <f>IF(COUNTA(Y15:Y26)=0,"",SUMPRODUCT(Y15:Y26,W15:W26))</f>
        <v/>
      </c>
      <c r="Z6" s="9" t="str">
        <f>IF(COUNTA(Z15:Z26)=0,"",SUMPRODUCT(Z15:Z26,W15:W26))</f>
        <v/>
      </c>
      <c r="AA6" s="9">
        <f>IF(COUNTA(AA15:AA26)=0,"",SUMPRODUCT(AA15:AA26,W15:W26))</f>
        <v>54.918810000000001</v>
      </c>
      <c r="AB6" s="9">
        <f>IF(COUNTA(AB15:AB26)=0,"",SUMPRODUCT(AB15:AB26,W15:W26))</f>
        <v>54.669211195928753</v>
      </c>
      <c r="AC6" s="28">
        <f>IF(COUNTA(AC15:AC26)=0,"",SUMPRODUCT(AC15:AC26,W15:W26))</f>
        <v>76.666660000000007</v>
      </c>
      <c r="AD6" s="23"/>
      <c r="AE6" s="17"/>
      <c r="AF6" s="117"/>
      <c r="AP6" s="117"/>
      <c r="AZ6" s="117"/>
      <c r="BA6" s="117"/>
      <c r="BB6" s="134"/>
      <c r="BC6" s="134"/>
      <c r="BD6" s="134"/>
      <c r="BE6" s="134"/>
      <c r="BF6" s="134"/>
      <c r="BG6" s="134"/>
      <c r="BJ6" s="117"/>
      <c r="BT6" s="117"/>
      <c r="CD6" s="117"/>
      <c r="CN6" s="117"/>
      <c r="CX6" s="117"/>
      <c r="DH6" s="117"/>
      <c r="DR6" s="117"/>
      <c r="EB6" s="117"/>
      <c r="EL6" s="117"/>
      <c r="EV6" s="117"/>
      <c r="FF6" s="117"/>
      <c r="FP6" s="117"/>
      <c r="FZ6" s="117"/>
      <c r="GJ6" s="117"/>
      <c r="GT6" s="117"/>
      <c r="HD6" s="117"/>
      <c r="HN6" s="117"/>
      <c r="HX6" s="117"/>
    </row>
    <row xmlns:x14ac="http://schemas.microsoft.com/office/spreadsheetml/2009/9/ac" r="7" s="4" customFormat="true" x14ac:dyDescent="0.25">
      <c r="A7" s="376" t="str">
        <f ca="true">IF(ISBLANK('Data Summary'!A9),"",'Data Summary'!A9)</f>
        <v/>
      </c>
      <c r="B7" s="109"/>
      <c r="C7" s="45" t="s">
        <v>53</v>
      </c>
      <c r="D7" s="19"/>
      <c r="E7" s="19"/>
      <c r="F7" s="19"/>
      <c r="G7" s="19"/>
      <c r="H7" s="19"/>
      <c r="I7" s="76"/>
      <c r="J7" s="23"/>
      <c r="K7" s="17"/>
      <c r="L7" s="109" t="s">
        <v>191</v>
      </c>
      <c r="M7" s="45" t="s">
        <v>53</v>
      </c>
      <c r="N7" s="19">
        <f>6042/8144*100</f>
        <v>74.189587426326128</v>
      </c>
      <c r="O7" s="19"/>
      <c r="P7" s="19"/>
      <c r="Q7" s="19">
        <f>3758/5193*100</f>
        <v>72.366647409974973</v>
      </c>
      <c r="R7" s="19">
        <f>5822/(5193+2693)*100</f>
        <v>73.827035252345922</v>
      </c>
      <c r="S7" s="76">
        <f>150/173*100</f>
        <v>86.705202312138724</v>
      </c>
      <c r="T7" s="23"/>
      <c r="U7" s="17"/>
      <c r="V7" s="109" t="s">
        <v>191</v>
      </c>
      <c r="W7" s="45" t="s">
        <v>53</v>
      </c>
      <c r="X7" s="19">
        <v>80.651910000000001</v>
      </c>
      <c r="Y7" s="19"/>
      <c r="Z7" s="19"/>
      <c r="AA7" s="19">
        <v>79.637060000000005</v>
      </c>
      <c r="AB7" s="19">
        <v>80.419847328244273</v>
      </c>
      <c r="AC7" s="76">
        <v>87.407409999999999</v>
      </c>
      <c r="AD7" s="23"/>
      <c r="AE7" s="17"/>
      <c r="AF7" s="117"/>
      <c r="AP7" s="117"/>
      <c r="AZ7" s="117"/>
      <c r="BA7" s="117"/>
      <c r="BB7" s="134"/>
      <c r="BC7" s="134"/>
      <c r="BD7" s="134"/>
      <c r="BE7" s="134"/>
      <c r="BF7" s="134"/>
      <c r="BG7" s="134"/>
      <c r="BJ7" s="117"/>
      <c r="BT7" s="117"/>
      <c r="CD7" s="117"/>
      <c r="CN7" s="117"/>
      <c r="CX7" s="117"/>
      <c r="DH7" s="117"/>
      <c r="DR7" s="117"/>
      <c r="EB7" s="117"/>
      <c r="EL7" s="117"/>
      <c r="EV7" s="117"/>
      <c r="FF7" s="117"/>
      <c r="FP7" s="117"/>
      <c r="FZ7" s="117"/>
      <c r="GJ7" s="117"/>
      <c r="GT7" s="117"/>
      <c r="HD7" s="117"/>
      <c r="HN7" s="117"/>
      <c r="HX7" s="117"/>
    </row>
    <row xmlns:x14ac="http://schemas.microsoft.com/office/spreadsheetml/2009/9/ac" r="8" s="4" customFormat="true" x14ac:dyDescent="0.25">
      <c r="A8" s="376" t="str">
        <f ca="true">IF(ISBLANK('Data Summary'!A10),"",'Data Summary'!A10)</f>
        <v/>
      </c>
      <c r="B8" s="109"/>
      <c r="C8" s="45" t="s">
        <v>58</v>
      </c>
      <c r="D8" s="19"/>
      <c r="E8" s="19"/>
      <c r="F8" s="19"/>
      <c r="G8" s="19"/>
      <c r="H8" s="19"/>
      <c r="I8" s="76"/>
      <c r="J8" s="23"/>
      <c r="K8" s="17"/>
      <c r="L8" s="109"/>
      <c r="M8" s="45" t="s">
        <v>58</v>
      </c>
      <c r="N8" s="19"/>
      <c r="O8" s="19"/>
      <c r="P8" s="19"/>
      <c r="Q8" s="19"/>
      <c r="R8" s="19"/>
      <c r="S8" s="76"/>
      <c r="T8" s="23"/>
      <c r="U8" s="17"/>
      <c r="V8" s="109"/>
      <c r="W8" s="45" t="s">
        <v>58</v>
      </c>
      <c r="X8" s="19"/>
      <c r="Y8" s="19"/>
      <c r="Z8" s="19"/>
      <c r="AA8" s="19"/>
      <c r="AB8" s="19"/>
      <c r="AC8" s="76"/>
      <c r="AD8" s="23"/>
      <c r="AE8" s="17"/>
      <c r="AF8" s="117"/>
      <c r="AP8" s="117"/>
      <c r="AZ8" s="117"/>
      <c r="BA8" s="117"/>
      <c r="BB8" s="134"/>
      <c r="BC8" s="134"/>
      <c r="BD8" s="134"/>
      <c r="BE8" s="134"/>
      <c r="BF8" s="134"/>
      <c r="BG8" s="134"/>
      <c r="BJ8" s="117"/>
      <c r="BT8" s="117"/>
      <c r="CD8" s="117"/>
      <c r="CN8" s="117"/>
      <c r="CX8" s="117"/>
      <c r="DH8" s="117"/>
      <c r="DR8" s="117"/>
      <c r="EB8" s="117"/>
      <c r="EL8" s="117"/>
      <c r="EV8" s="117"/>
      <c r="FF8" s="117"/>
      <c r="FP8" s="117"/>
      <c r="FZ8" s="117"/>
      <c r="GJ8" s="117"/>
      <c r="GT8" s="117"/>
      <c r="HD8" s="117"/>
      <c r="HN8" s="117"/>
      <c r="HX8" s="117"/>
    </row>
    <row xmlns:x14ac="http://schemas.microsoft.com/office/spreadsheetml/2009/9/ac" r="9" s="4" customFormat="true" x14ac:dyDescent="0.25">
      <c r="A9" s="376" t="str">
        <f ca="true">IF(ISBLANK('Data Summary'!A11),"",'Data Summary'!A11)</f>
        <v/>
      </c>
      <c r="B9" s="109"/>
      <c r="C9" s="45" t="s">
        <v>109</v>
      </c>
      <c r="D9" s="19"/>
      <c r="E9" s="19"/>
      <c r="F9" s="19"/>
      <c r="G9" s="19"/>
      <c r="H9" s="19"/>
      <c r="I9" s="76"/>
      <c r="J9" s="23"/>
      <c r="K9" s="17"/>
      <c r="L9" s="109" t="s">
        <v>193</v>
      </c>
      <c r="M9" s="45" t="s">
        <v>109</v>
      </c>
      <c r="N9" s="19">
        <f>5833/8144*100</f>
        <v>71.623280943025534</v>
      </c>
      <c r="O9" s="19"/>
      <c r="P9" s="19"/>
      <c r="Q9" s="19">
        <f>3595/5193*100</f>
        <v>69.227806662815325</v>
      </c>
      <c r="R9" s="19">
        <f>(3595+2025)/(5193+2693)*100</f>
        <v>71.265533857468938</v>
      </c>
      <c r="S9" s="76">
        <f>145/173*100</f>
        <v>83.815028901734095</v>
      </c>
      <c r="T9" s="23"/>
      <c r="U9" s="17"/>
      <c r="V9" s="109" t="s">
        <v>193</v>
      </c>
      <c r="W9" s="45" t="s">
        <v>109</v>
      </c>
      <c r="X9" s="19">
        <v>78.954490000000007</v>
      </c>
      <c r="Y9" s="19"/>
      <c r="Z9" s="19"/>
      <c r="AA9" s="19">
        <v>77.440309999999997</v>
      </c>
      <c r="AB9" s="19">
        <v>78.715012722646321</v>
      </c>
      <c r="AC9" s="76">
        <v>85.925929999999994</v>
      </c>
      <c r="AD9" s="23"/>
      <c r="AE9" s="17"/>
      <c r="AF9" s="117"/>
      <c r="AP9" s="117"/>
      <c r="AZ9" s="117"/>
      <c r="BA9" s="117"/>
      <c r="BB9" s="134"/>
      <c r="BC9" s="134"/>
      <c r="BD9" s="134"/>
      <c r="BE9" s="134"/>
      <c r="BF9" s="134"/>
      <c r="BG9" s="134"/>
      <c r="BJ9" s="117"/>
      <c r="BT9" s="117"/>
      <c r="CD9" s="117"/>
      <c r="CN9" s="117"/>
      <c r="CX9" s="117"/>
      <c r="DH9" s="117"/>
      <c r="DR9" s="117"/>
      <c r="EB9" s="117"/>
      <c r="EL9" s="117"/>
      <c r="EV9" s="117"/>
      <c r="FF9" s="117"/>
      <c r="FP9" s="117"/>
      <c r="FZ9" s="117"/>
      <c r="GJ9" s="117"/>
      <c r="GT9" s="117"/>
      <c r="HD9" s="117"/>
      <c r="HN9" s="117"/>
      <c r="HX9" s="117"/>
    </row>
    <row xmlns:x14ac="http://schemas.microsoft.com/office/spreadsheetml/2009/9/ac" r="10" s="4" customFormat="true" x14ac:dyDescent="0.25">
      <c r="A10" s="376" t="str">
        <f ca="true">IF(ISBLANK('Data Summary'!A12),"",'Data Summary'!A12)</f>
        <v/>
      </c>
      <c r="B10" s="109" t="s">
        <v>169</v>
      </c>
      <c r="C10" s="64" t="s">
        <v>21</v>
      </c>
      <c r="D10" s="19">
        <f>(341+413+1779+205/2)/8718*100</f>
        <v>30.230557467309016</v>
      </c>
      <c r="E10" s="19">
        <f>3.2+9.78+15.71+1.22/2</f>
        <v>29.3</v>
      </c>
      <c r="F10" s="19">
        <f>4.01+4.04+21.06+2.51/2</f>
        <v>30.364999999999998</v>
      </c>
      <c r="G10" s="19">
        <f>3.82+4.78+18.82+2.47/2</f>
        <v>28.655000000000001</v>
      </c>
      <c r="H10" s="19">
        <f>3.95+4.73+20.36+2.41/2</f>
        <v>30.244999999999997</v>
      </c>
      <c r="I10" s="25">
        <f>2.06+5.15+22.68+0/2</f>
        <v>29.89</v>
      </c>
      <c r="J10" s="23"/>
      <c r="K10" s="17"/>
      <c r="L10" s="109"/>
      <c r="M10" s="64" t="s">
        <v>21</v>
      </c>
      <c r="N10" s="19"/>
      <c r="O10" s="19"/>
      <c r="P10" s="19"/>
      <c r="Q10" s="19"/>
      <c r="R10" s="19"/>
      <c r="S10" s="25"/>
      <c r="T10" s="23"/>
      <c r="U10" s="17"/>
      <c r="V10" s="109"/>
      <c r="W10" s="64" t="s">
        <v>21</v>
      </c>
      <c r="X10" s="19"/>
      <c r="Y10" s="19"/>
      <c r="Z10" s="19"/>
      <c r="AA10" s="19"/>
      <c r="AB10" s="19"/>
      <c r="AC10" s="25"/>
      <c r="AD10" s="23"/>
      <c r="AE10" s="17"/>
      <c r="AF10" s="117"/>
      <c r="AP10" s="117"/>
      <c r="AZ10" s="117"/>
      <c r="BA10" s="117"/>
      <c r="BB10" s="134"/>
      <c r="BC10" s="134"/>
      <c r="BD10" s="134"/>
      <c r="BE10" s="134"/>
      <c r="BF10" s="134"/>
      <c r="BG10" s="134"/>
      <c r="BJ10" s="117"/>
      <c r="BT10" s="117"/>
      <c r="CD10" s="117"/>
      <c r="CN10" s="117"/>
      <c r="CX10" s="117"/>
      <c r="DH10" s="117"/>
      <c r="DR10" s="117"/>
      <c r="EB10" s="117"/>
      <c r="EL10" s="117"/>
      <c r="EV10" s="117"/>
      <c r="FF10" s="117"/>
      <c r="FP10" s="117"/>
      <c r="FZ10" s="117"/>
      <c r="GJ10" s="117"/>
      <c r="GT10" s="117"/>
      <c r="HD10" s="117"/>
      <c r="HN10" s="117"/>
      <c r="HX10" s="117"/>
    </row>
    <row xmlns:x14ac="http://schemas.microsoft.com/office/spreadsheetml/2009/9/ac" r="11" s="4" customFormat="true" x14ac:dyDescent="0.25">
      <c r="A11" s="376" t="str">
        <f ca="true">IF(ISBLANK('Data Summary'!A13),"",'Data Summary'!A13)</f>
        <v/>
      </c>
      <c r="B11" s="109"/>
      <c r="C11" s="64" t="s">
        <v>29</v>
      </c>
      <c r="D11" s="19"/>
      <c r="E11" s="7"/>
      <c r="F11" s="7"/>
      <c r="G11" s="7"/>
      <c r="H11" s="7"/>
      <c r="I11" s="25"/>
      <c r="J11" s="23"/>
      <c r="K11" s="17"/>
      <c r="L11" s="109"/>
      <c r="M11" s="64" t="s">
        <v>29</v>
      </c>
      <c r="N11" s="19"/>
      <c r="O11" s="7"/>
      <c r="P11" s="7"/>
      <c r="Q11" s="7"/>
      <c r="R11" s="7"/>
      <c r="S11" s="25"/>
      <c r="T11" s="23"/>
      <c r="U11" s="17"/>
      <c r="V11" s="109"/>
      <c r="W11" s="64" t="s">
        <v>29</v>
      </c>
      <c r="X11" s="19"/>
      <c r="Y11" s="7"/>
      <c r="Z11" s="7"/>
      <c r="AA11" s="7"/>
      <c r="AB11" s="7"/>
      <c r="AC11" s="25"/>
      <c r="AD11" s="23"/>
      <c r="AE11" s="17"/>
      <c r="AF11" s="117"/>
      <c r="AP11" s="117"/>
      <c r="AZ11" s="117"/>
      <c r="BA11" s="117"/>
      <c r="BB11" s="134"/>
      <c r="BC11" s="134"/>
      <c r="BD11" s="134"/>
      <c r="BE11" s="134"/>
      <c r="BF11" s="134"/>
      <c r="BG11" s="134"/>
      <c r="BJ11" s="117"/>
      <c r="BT11" s="117"/>
      <c r="CD11" s="117"/>
      <c r="CN11" s="117"/>
      <c r="CX11" s="117"/>
      <c r="DH11" s="117"/>
      <c r="DR11" s="117"/>
      <c r="EB11" s="117"/>
      <c r="EL11" s="117"/>
      <c r="EV11" s="117"/>
      <c r="FF11" s="117"/>
      <c r="FP11" s="117"/>
      <c r="FZ11" s="117"/>
      <c r="GJ11" s="117"/>
      <c r="GT11" s="117"/>
      <c r="HD11" s="117"/>
      <c r="HN11" s="117"/>
      <c r="HX11" s="117"/>
    </row>
    <row xmlns:x14ac="http://schemas.microsoft.com/office/spreadsheetml/2009/9/ac" r="12" s="1" customFormat="true" ht="15.75" customHeight="true" x14ac:dyDescent="0.2">
      <c r="A12" s="376" t="str">
        <f ca="true">IF(ISBLANK('Data Summary'!A14),"",'Data Summary'!A14)</f>
        <v/>
      </c>
      <c r="B12" s="109" t="s">
        <v>170</v>
      </c>
      <c r="C12" s="64" t="s">
        <v>204</v>
      </c>
      <c r="D12" s="19">
        <v>28.8</v>
      </c>
      <c r="E12" s="19">
        <v>31.75</v>
      </c>
      <c r="F12" s="19">
        <v>28.39</v>
      </c>
      <c r="G12" s="19">
        <v>29.08</v>
      </c>
      <c r="H12" s="19">
        <v>28.9</v>
      </c>
      <c r="I12" s="76">
        <v>24.23</v>
      </c>
      <c r="J12" s="23"/>
      <c r="K12" s="17"/>
      <c r="L12" s="109" t="s">
        <v>192</v>
      </c>
      <c r="M12" s="64" t="s">
        <v>204</v>
      </c>
      <c r="N12" s="19">
        <v>45.076000000000001</v>
      </c>
      <c r="O12" s="19"/>
      <c r="P12" s="19"/>
      <c r="Q12" s="19">
        <v>43.35</v>
      </c>
      <c r="R12" s="19">
        <v>44.28</v>
      </c>
      <c r="S12" s="76">
        <v>69.36</v>
      </c>
      <c r="T12" s="23"/>
      <c r="U12" s="17"/>
      <c r="V12" s="109" t="s">
        <v>192</v>
      </c>
      <c r="W12" s="64" t="s">
        <v>204</v>
      </c>
      <c r="X12" s="19">
        <v>47.687579999999997</v>
      </c>
      <c r="Y12" s="19"/>
      <c r="Z12" s="19"/>
      <c r="AA12" s="19">
        <v>47.010509999999996</v>
      </c>
      <c r="AB12" s="19">
        <v>46.972010178117046</v>
      </c>
      <c r="AC12" s="76">
        <v>68.518519999999995</v>
      </c>
      <c r="AD12" s="23"/>
      <c r="AE12" s="17"/>
      <c r="AF12" s="118"/>
      <c r="AP12" s="118"/>
      <c r="AZ12" s="118"/>
      <c r="BA12" s="118"/>
      <c r="BB12" s="139"/>
      <c r="BC12" s="139"/>
      <c r="BD12" s="139"/>
      <c r="BE12" s="139"/>
      <c r="BF12" s="139"/>
      <c r="BG12" s="139"/>
      <c r="BJ12" s="118"/>
      <c r="BT12" s="118"/>
      <c r="CD12" s="118"/>
      <c r="CN12" s="118"/>
      <c r="CX12" s="118"/>
      <c r="DH12" s="118"/>
      <c r="DR12" s="118"/>
      <c r="EB12" s="118"/>
      <c r="EL12" s="118"/>
      <c r="EV12" s="118"/>
      <c r="FF12" s="118"/>
      <c r="FP12" s="118"/>
      <c r="FZ12" s="118"/>
      <c r="GJ12" s="118"/>
      <c r="GT12" s="118"/>
      <c r="HD12" s="118"/>
      <c r="HN12" s="118"/>
      <c r="HX12" s="118"/>
    </row>
    <row xmlns:x14ac="http://schemas.microsoft.com/office/spreadsheetml/2009/9/ac" r="13" s="265" customFormat="true" ht="18" customHeight="true" x14ac:dyDescent="0.25">
      <c r="A13" s="376" t="str">
        <f ca="true">IF(ISBLANK('Data Summary'!A15),"",'Data Summary'!A15)</f>
        <v/>
      </c>
      <c r="B13" s="254" t="s">
        <v>57</v>
      </c>
      <c r="C13" s="260" t="s">
        <v>27</v>
      </c>
      <c r="D13" s="261"/>
      <c r="E13" s="261"/>
      <c r="F13" s="261"/>
      <c r="G13" s="262"/>
      <c r="H13" s="262"/>
      <c r="I13" s="263"/>
      <c r="J13" s="244"/>
      <c r="K13" s="259"/>
      <c r="L13" s="254" t="s">
        <v>57</v>
      </c>
      <c r="M13" s="260" t="s">
        <v>27</v>
      </c>
      <c r="N13" s="261"/>
      <c r="O13" s="261"/>
      <c r="P13" s="261"/>
      <c r="Q13" s="262"/>
      <c r="R13" s="262"/>
      <c r="S13" s="263"/>
      <c r="T13" s="244"/>
      <c r="U13" s="259"/>
      <c r="V13" s="254" t="s">
        <v>57</v>
      </c>
      <c r="W13" s="260" t="s">
        <v>27</v>
      </c>
      <c r="X13" s="261"/>
      <c r="Y13" s="261"/>
      <c r="Z13" s="261"/>
      <c r="AA13" s="262"/>
      <c r="AB13" s="262"/>
      <c r="AC13" s="263"/>
      <c r="AD13" s="244"/>
      <c r="AE13" s="259"/>
      <c r="AF13" s="264"/>
      <c r="AP13" s="264"/>
      <c r="AZ13" s="264"/>
      <c r="BA13" s="264"/>
      <c r="BB13" s="266"/>
      <c r="BC13" s="266"/>
      <c r="BD13" s="266"/>
      <c r="BE13" s="266"/>
      <c r="BF13" s="266"/>
      <c r="BG13" s="266"/>
      <c r="BJ13" s="264"/>
      <c r="BT13" s="264"/>
      <c r="CD13" s="264"/>
      <c r="CN13" s="264"/>
      <c r="CX13" s="264"/>
      <c r="DH13" s="264"/>
      <c r="DR13" s="264"/>
      <c r="EB13" s="264"/>
      <c r="EL13" s="264"/>
      <c r="EV13" s="264"/>
      <c r="FF13" s="264"/>
      <c r="FP13" s="264"/>
      <c r="FZ13" s="264"/>
      <c r="GJ13" s="264"/>
      <c r="GT13" s="264"/>
      <c r="HD13" s="264"/>
      <c r="HN13" s="264"/>
      <c r="HX13" s="264"/>
    </row>
    <row xmlns:x14ac="http://schemas.microsoft.com/office/spreadsheetml/2009/9/ac" r="14" x14ac:dyDescent="0.25">
      <c r="A14" s="376" t="str">
        <f ca="true">IF(ISBLANK('Data Summary'!A16),"",'Data Summary'!A16)</f>
        <v/>
      </c>
      <c r="B14" s="110" t="s">
        <v>30</v>
      </c>
      <c r="C14" s="20">
        <v>0</v>
      </c>
      <c r="D14" s="77">
        <v>3.37</v>
      </c>
      <c r="E14" s="44">
        <v>3.1</v>
      </c>
      <c r="F14" s="44">
        <v>3.41</v>
      </c>
      <c r="G14" s="7">
        <v>3.03</v>
      </c>
      <c r="H14" s="7">
        <v>3.29</v>
      </c>
      <c r="I14" s="25">
        <v>7.22</v>
      </c>
      <c r="J14" s="11"/>
      <c r="K14" s="16"/>
      <c r="L14" s="110" t="s">
        <v>30</v>
      </c>
      <c r="M14" s="20">
        <v>0</v>
      </c>
      <c r="N14" s="77">
        <f>3.24</f>
        <v>3.24</v>
      </c>
      <c r="O14" s="44"/>
      <c r="P14" s="44"/>
      <c r="Q14" s="7">
        <v>4.0999999999999996</v>
      </c>
      <c r="R14" s="7">
        <v>3.27</v>
      </c>
      <c r="S14" s="25">
        <v>2.31</v>
      </c>
      <c r="T14" s="11"/>
      <c r="U14" s="16"/>
      <c r="V14" s="110" t="s">
        <v>30</v>
      </c>
      <c r="W14" s="20">
        <v>0</v>
      </c>
      <c r="X14" s="77">
        <v>1.37761</v>
      </c>
      <c r="Y14" s="44"/>
      <c r="Z14" s="44"/>
      <c r="AA14" s="7">
        <v>1.94842</v>
      </c>
      <c r="AB14" s="7">
        <v>1.4122137404580153</v>
      </c>
      <c r="AC14" s="25">
        <v>0.37036999999999998</v>
      </c>
      <c r="AD14" s="11"/>
      <c r="AE14" s="16"/>
      <c r="BA14" s="136"/>
      <c r="BB14" s="134"/>
      <c r="BC14" s="134"/>
      <c r="BD14" s="134"/>
      <c r="BE14" s="134"/>
      <c r="BF14" s="134"/>
      <c r="BG14" s="134"/>
    </row>
    <row xmlns:x14ac="http://schemas.microsoft.com/office/spreadsheetml/2009/9/ac" r="15" s="2" customFormat="true" x14ac:dyDescent="0.25">
      <c r="A15" s="376" t="str">
        <f ca="true">IF(ISBLANK('Data Summary'!A17),"",'Data Summary'!A17)</f>
        <v/>
      </c>
      <c r="B15" s="110" t="s">
        <v>105</v>
      </c>
      <c r="C15" s="78">
        <v>0</v>
      </c>
      <c r="D15" s="44">
        <v>0.25</v>
      </c>
      <c r="E15" s="44">
        <v>0.38</v>
      </c>
      <c r="F15" s="44">
        <v>0.24</v>
      </c>
      <c r="G15" s="7">
        <v>0.31</v>
      </c>
      <c r="H15" s="7">
        <v>0.26</v>
      </c>
      <c r="I15" s="25">
        <v>0</v>
      </c>
      <c r="J15" s="11"/>
      <c r="K15" s="16"/>
      <c r="L15" s="110" t="s">
        <v>105</v>
      </c>
      <c r="M15" s="78">
        <v>0</v>
      </c>
      <c r="N15" s="44"/>
      <c r="O15" s="44"/>
      <c r="P15" s="44"/>
      <c r="Q15" s="7"/>
      <c r="R15" s="7"/>
      <c r="S15" s="25"/>
      <c r="T15" s="11"/>
      <c r="U15" s="16"/>
      <c r="V15" s="110" t="s">
        <v>105</v>
      </c>
      <c r="W15" s="78">
        <v>0</v>
      </c>
      <c r="X15" s="44">
        <v>4.9815500000000004</v>
      </c>
      <c r="Y15" s="44"/>
      <c r="Z15" s="44"/>
      <c r="AA15" s="7">
        <v>6.3228299999999997</v>
      </c>
      <c r="AB15" s="7">
        <v>5.0890585241730273</v>
      </c>
      <c r="AC15" s="25">
        <v>1.85185</v>
      </c>
      <c r="AD15" s="11"/>
      <c r="AE15" s="16"/>
      <c r="AF15" s="120"/>
      <c r="AP15" s="120"/>
      <c r="AZ15" s="120"/>
      <c r="BA15" s="137"/>
      <c r="BB15" s="140"/>
      <c r="BC15" s="140"/>
      <c r="BD15" s="140"/>
      <c r="BE15" s="140"/>
      <c r="BF15" s="140"/>
      <c r="BG15" s="140"/>
      <c r="BJ15" s="120"/>
      <c r="BT15" s="120"/>
      <c r="CD15" s="120"/>
      <c r="CN15" s="120"/>
      <c r="CX15" s="120"/>
      <c r="DH15" s="120"/>
      <c r="DR15" s="120"/>
      <c r="EB15" s="120"/>
      <c r="EL15" s="120"/>
      <c r="EV15" s="120"/>
      <c r="FF15" s="120"/>
      <c r="FP15" s="120"/>
      <c r="FZ15" s="120"/>
      <c r="GJ15" s="120"/>
      <c r="GT15" s="120"/>
      <c r="HD15" s="120"/>
      <c r="HN15" s="120"/>
      <c r="HX15" s="120"/>
    </row>
    <row xmlns:x14ac="http://schemas.microsoft.com/office/spreadsheetml/2009/9/ac" r="16" s="2" customFormat="true" x14ac:dyDescent="0.25">
      <c r="A16" s="376" t="str">
        <f ca="true">IF(ISBLANK('Data Summary'!A18),"",'Data Summary'!A18)</f>
        <v/>
      </c>
      <c r="B16" s="111" t="s">
        <v>171</v>
      </c>
      <c r="C16" s="21">
        <v>1</v>
      </c>
      <c r="D16" s="77">
        <v>5.69</v>
      </c>
      <c r="E16" s="44">
        <v>6.11</v>
      </c>
      <c r="F16" s="7">
        <v>5.63</v>
      </c>
      <c r="G16" s="7">
        <v>6.06</v>
      </c>
      <c r="H16" s="7">
        <v>5.77</v>
      </c>
      <c r="I16" s="25">
        <v>2.06</v>
      </c>
      <c r="J16" s="11"/>
      <c r="K16" s="16"/>
      <c r="L16" s="111" t="s">
        <v>186</v>
      </c>
      <c r="M16" s="21">
        <v>1</v>
      </c>
      <c r="N16" s="77">
        <v>14.8</v>
      </c>
      <c r="O16" s="44"/>
      <c r="P16" s="7"/>
      <c r="Q16" s="7">
        <v>13.9</v>
      </c>
      <c r="R16" s="7">
        <v>13.7966</v>
      </c>
      <c r="S16" s="25">
        <v>47.398800000000001</v>
      </c>
      <c r="T16" s="11"/>
      <c r="U16" s="16"/>
      <c r="V16" s="111" t="s">
        <v>257</v>
      </c>
      <c r="W16" s="21">
        <v>1</v>
      </c>
      <c r="X16" s="77">
        <v>9.6555999999999997</v>
      </c>
      <c r="Y16" s="44"/>
      <c r="Z16" s="7"/>
      <c r="AA16" s="7">
        <v>7.2397299999999998</v>
      </c>
      <c r="AB16" s="7">
        <v>8.5496183206106871</v>
      </c>
      <c r="AC16" s="25">
        <v>41.851849999999999</v>
      </c>
      <c r="AD16" s="11"/>
      <c r="AE16" s="16"/>
      <c r="AF16" s="120"/>
      <c r="AP16" s="120"/>
      <c r="AZ16" s="120"/>
      <c r="BA16" s="137"/>
      <c r="BB16" s="140"/>
      <c r="BC16" s="140"/>
      <c r="BD16" s="140"/>
      <c r="BE16" s="140"/>
      <c r="BF16" s="140"/>
      <c r="BG16" s="140"/>
      <c r="BJ16" s="120"/>
      <c r="BT16" s="120"/>
      <c r="CD16" s="120"/>
      <c r="CN16" s="120"/>
      <c r="CX16" s="120"/>
      <c r="DH16" s="120"/>
      <c r="DR16" s="120"/>
      <c r="EB16" s="120"/>
      <c r="EL16" s="120"/>
      <c r="EV16" s="120"/>
      <c r="FF16" s="120"/>
      <c r="FP16" s="120"/>
      <c r="FZ16" s="120"/>
      <c r="GJ16" s="120"/>
      <c r="GT16" s="120"/>
      <c r="HD16" s="120"/>
      <c r="HN16" s="120"/>
      <c r="HX16" s="120"/>
    </row>
    <row xmlns:x14ac="http://schemas.microsoft.com/office/spreadsheetml/2009/9/ac" r="17" s="2" customFormat="true" x14ac:dyDescent="0.25">
      <c r="A17" s="376" t="str">
        <f ca="true">IF(ISBLANK('Data Summary'!A19),"",'Data Summary'!A19)</f>
        <v/>
      </c>
      <c r="B17" s="111" t="s">
        <v>172</v>
      </c>
      <c r="C17" s="22">
        <v>1</v>
      </c>
      <c r="D17" s="44">
        <v>6.36</v>
      </c>
      <c r="E17" s="7">
        <v>16.18</v>
      </c>
      <c r="F17" s="7">
        <v>4.99</v>
      </c>
      <c r="G17" s="7">
        <v>6.53</v>
      </c>
      <c r="H17" s="7">
        <v>6.34</v>
      </c>
      <c r="I17" s="25">
        <v>7.22</v>
      </c>
      <c r="J17" s="11"/>
      <c r="K17" s="16"/>
      <c r="L17" s="111" t="s">
        <v>187</v>
      </c>
      <c r="M17" s="22">
        <v>0</v>
      </c>
      <c r="N17" s="44">
        <v>3.3</v>
      </c>
      <c r="O17" s="7"/>
      <c r="P17" s="7"/>
      <c r="Q17" s="7">
        <v>3.52</v>
      </c>
      <c r="R17" s="7">
        <v>3.411</v>
      </c>
      <c r="S17" s="25">
        <v>0</v>
      </c>
      <c r="T17" s="11"/>
      <c r="U17" s="16"/>
      <c r="V17" s="111" t="s">
        <v>190</v>
      </c>
      <c r="W17" s="22">
        <v>1</v>
      </c>
      <c r="X17" s="44">
        <v>2.0049199999999998</v>
      </c>
      <c r="Y17" s="7"/>
      <c r="Z17" s="7"/>
      <c r="AA17" s="7">
        <v>1.6045799999999999</v>
      </c>
      <c r="AB17" s="7">
        <v>1.9974554707379137</v>
      </c>
      <c r="AC17" s="25">
        <v>2.2222200000000001</v>
      </c>
      <c r="AD17" s="11"/>
      <c r="AE17" s="16"/>
      <c r="AF17" s="120"/>
      <c r="AP17" s="120"/>
      <c r="AZ17" s="120"/>
      <c r="BA17" s="137"/>
      <c r="BB17" s="140"/>
      <c r="BC17" s="140"/>
      <c r="BD17" s="140"/>
      <c r="BE17" s="140"/>
      <c r="BF17" s="140"/>
      <c r="BG17" s="140"/>
      <c r="BJ17" s="120"/>
      <c r="BT17" s="120"/>
      <c r="CD17" s="120"/>
      <c r="CN17" s="120"/>
      <c r="CX17" s="120"/>
      <c r="DH17" s="120"/>
      <c r="DR17" s="120"/>
      <c r="EB17" s="120"/>
      <c r="EL17" s="120"/>
      <c r="EV17" s="120"/>
      <c r="FF17" s="120"/>
      <c r="FP17" s="120"/>
      <c r="FZ17" s="120"/>
      <c r="GJ17" s="120"/>
      <c r="GT17" s="120"/>
      <c r="HD17" s="120"/>
      <c r="HN17" s="120"/>
      <c r="HX17" s="120"/>
    </row>
    <row xmlns:x14ac="http://schemas.microsoft.com/office/spreadsheetml/2009/9/ac" r="18" s="2" customFormat="true" x14ac:dyDescent="0.25">
      <c r="A18" s="376" t="str">
        <f ca="true">IF(ISBLANK('Data Summary'!A20),"",'Data Summary'!A20)</f>
        <v/>
      </c>
      <c r="B18" s="111" t="s">
        <v>173</v>
      </c>
      <c r="C18" s="22">
        <v>1</v>
      </c>
      <c r="D18" s="7">
        <v>31.69</v>
      </c>
      <c r="E18" s="7">
        <v>26.9</v>
      </c>
      <c r="F18" s="7">
        <v>32.35</v>
      </c>
      <c r="G18" s="7">
        <v>30.61</v>
      </c>
      <c r="H18" s="7">
        <v>31.56</v>
      </c>
      <c r="I18" s="25">
        <v>37.11</v>
      </c>
      <c r="J18" s="11"/>
      <c r="K18" s="16"/>
      <c r="L18" s="111" t="s">
        <v>188</v>
      </c>
      <c r="M18" s="22">
        <v>0</v>
      </c>
      <c r="N18" s="7">
        <v>32.06</v>
      </c>
      <c r="O18" s="7"/>
      <c r="P18" s="7"/>
      <c r="Q18" s="7">
        <v>30.44</v>
      </c>
      <c r="R18" s="7">
        <v>32.627000000000002</v>
      </c>
      <c r="S18" s="25">
        <v>16.763000000000002</v>
      </c>
      <c r="T18" s="11"/>
      <c r="U18" s="16"/>
      <c r="V18" s="111" t="s">
        <v>258</v>
      </c>
      <c r="W18" s="22">
        <v>1</v>
      </c>
      <c r="X18" s="7">
        <v>43.739240000000002</v>
      </c>
      <c r="Y18" s="7"/>
      <c r="Z18" s="7"/>
      <c r="AA18" s="7">
        <v>46.0745</v>
      </c>
      <c r="AB18" s="7">
        <v>44.122137404580151</v>
      </c>
      <c r="AC18" s="25">
        <v>32.592590000000001</v>
      </c>
      <c r="AD18" s="11"/>
      <c r="AE18" s="16"/>
      <c r="AF18" s="120"/>
      <c r="AP18" s="120"/>
      <c r="AZ18" s="120"/>
      <c r="BA18" s="137"/>
      <c r="BB18" s="140"/>
      <c r="BC18" s="140"/>
      <c r="BD18" s="140"/>
      <c r="BE18" s="140"/>
      <c r="BF18" s="140"/>
      <c r="BG18" s="140"/>
      <c r="BJ18" s="120"/>
      <c r="BT18" s="120"/>
      <c r="CD18" s="120"/>
      <c r="CN18" s="120"/>
      <c r="CX18" s="120"/>
      <c r="DH18" s="120"/>
      <c r="DR18" s="120"/>
      <c r="EB18" s="120"/>
      <c r="EL18" s="120"/>
      <c r="EV18" s="120"/>
      <c r="FF18" s="120"/>
      <c r="FP18" s="120"/>
      <c r="FZ18" s="120"/>
      <c r="GJ18" s="120"/>
      <c r="GT18" s="120"/>
      <c r="HD18" s="120"/>
      <c r="HN18" s="120"/>
      <c r="HX18" s="120"/>
    </row>
    <row xmlns:x14ac="http://schemas.microsoft.com/office/spreadsheetml/2009/9/ac" r="19" s="2" customFormat="true" x14ac:dyDescent="0.25">
      <c r="A19" s="376" t="str">
        <f ca="true">IF(ISBLANK('Data Summary'!A21),"",'Data Summary'!A21)</f>
        <v/>
      </c>
      <c r="B19" s="111" t="s">
        <v>174</v>
      </c>
      <c r="C19" s="22">
        <v>0</v>
      </c>
      <c r="D19" s="7">
        <v>47.81</v>
      </c>
      <c r="E19" s="7">
        <v>41.77</v>
      </c>
      <c r="F19" s="66">
        <v>48.65</v>
      </c>
      <c r="G19" s="7">
        <v>48.17</v>
      </c>
      <c r="H19" s="7">
        <v>47.88</v>
      </c>
      <c r="I19" s="25">
        <v>44.85</v>
      </c>
      <c r="J19" s="11"/>
      <c r="K19" s="16"/>
      <c r="L19" s="111" t="s">
        <v>189</v>
      </c>
      <c r="M19" s="22">
        <v>1</v>
      </c>
      <c r="N19" s="7">
        <v>43.81</v>
      </c>
      <c r="O19" s="7"/>
      <c r="P19" s="66"/>
      <c r="Q19" s="7">
        <v>46.023000000000003</v>
      </c>
      <c r="R19" s="7">
        <v>44.192</v>
      </c>
      <c r="S19" s="25">
        <v>29.48</v>
      </c>
      <c r="T19" s="11"/>
      <c r="U19" s="16"/>
      <c r="V19" s="111" t="s">
        <v>259</v>
      </c>
      <c r="W19" s="22">
        <v>0</v>
      </c>
      <c r="X19" s="7">
        <v>34.760150000000003</v>
      </c>
      <c r="Y19" s="7"/>
      <c r="Z19" s="66"/>
      <c r="AA19" s="7">
        <v>33.065899999999999</v>
      </c>
      <c r="AB19" s="7">
        <v>35.25445292620865</v>
      </c>
      <c r="AC19" s="25">
        <v>20.370370000000001</v>
      </c>
      <c r="AD19" s="11"/>
      <c r="AE19" s="16"/>
      <c r="AF19" s="120"/>
      <c r="AP19" s="120"/>
      <c r="AZ19" s="120"/>
      <c r="BA19" s="137"/>
      <c r="BB19" s="140"/>
      <c r="BC19" s="140"/>
      <c r="BD19" s="140"/>
      <c r="BE19" s="140"/>
      <c r="BF19" s="140"/>
      <c r="BG19" s="140"/>
      <c r="BJ19" s="120"/>
      <c r="BT19" s="120"/>
      <c r="CD19" s="120"/>
      <c r="CN19" s="120"/>
      <c r="CX19" s="120"/>
      <c r="DH19" s="120"/>
      <c r="DR19" s="120"/>
      <c r="EB19" s="120"/>
      <c r="EL19" s="120"/>
      <c r="EV19" s="120"/>
      <c r="FF19" s="120"/>
      <c r="FP19" s="120"/>
      <c r="FZ19" s="120"/>
      <c r="GJ19" s="120"/>
      <c r="GT19" s="120"/>
      <c r="HD19" s="120"/>
      <c r="HN19" s="120"/>
      <c r="HX19" s="120"/>
    </row>
    <row xmlns:x14ac="http://schemas.microsoft.com/office/spreadsheetml/2009/9/ac" r="20" s="2" customFormat="true" x14ac:dyDescent="0.25">
      <c r="A20" s="376" t="str">
        <f ca="true">IF(ISBLANK('Data Summary'!A22),"",'Data Summary'!A22)</f>
        <v/>
      </c>
      <c r="B20" s="111" t="s">
        <v>175</v>
      </c>
      <c r="C20" s="21">
        <v>0</v>
      </c>
      <c r="D20" s="7">
        <v>7.0000000000000007E-2</v>
      </c>
      <c r="E20" s="66">
        <v>0.09</v>
      </c>
      <c r="F20" s="66">
        <v>7.0000000000000007E-2</v>
      </c>
      <c r="G20" s="7">
        <v>0.09</v>
      </c>
      <c r="H20" s="7">
        <v>7.0000000000000007E-2</v>
      </c>
      <c r="I20" s="25">
        <v>0</v>
      </c>
      <c r="J20" s="11"/>
      <c r="K20" s="16"/>
      <c r="L20" s="111" t="s">
        <v>190</v>
      </c>
      <c r="M20" s="21">
        <v>1</v>
      </c>
      <c r="N20" s="7">
        <v>2.76</v>
      </c>
      <c r="O20" s="66"/>
      <c r="P20" s="66"/>
      <c r="Q20" s="7">
        <v>2.0026999999999999</v>
      </c>
      <c r="R20" s="7">
        <f>2.701</f>
        <v>2.7010000000000001</v>
      </c>
      <c r="S20" s="25">
        <v>4.0460000000000003</v>
      </c>
      <c r="T20" s="11"/>
      <c r="U20" s="16"/>
      <c r="V20" s="111" t="s">
        <v>260</v>
      </c>
      <c r="W20" s="21">
        <v>0</v>
      </c>
      <c r="X20" s="7">
        <v>3.4809299999999999</v>
      </c>
      <c r="Y20" s="66"/>
      <c r="Z20" s="66"/>
      <c r="AA20" s="7">
        <v>3.74403</v>
      </c>
      <c r="AB20" s="7">
        <v>3.5750636132315523</v>
      </c>
      <c r="AC20" s="25">
        <v>0.74073999999999995</v>
      </c>
      <c r="AD20" s="11"/>
      <c r="AE20" s="16"/>
      <c r="AF20" s="120"/>
      <c r="AP20" s="120"/>
      <c r="AZ20" s="120"/>
      <c r="BA20" s="137"/>
      <c r="BB20" s="140"/>
      <c r="BC20" s="140"/>
      <c r="BD20" s="140"/>
      <c r="BE20" s="140"/>
      <c r="BF20" s="140"/>
      <c r="BG20" s="140"/>
      <c r="BJ20" s="120"/>
      <c r="BT20" s="120"/>
      <c r="CD20" s="120"/>
      <c r="CN20" s="120"/>
      <c r="CX20" s="120"/>
      <c r="DH20" s="120"/>
      <c r="DR20" s="120"/>
      <c r="EB20" s="120"/>
      <c r="EL20" s="120"/>
      <c r="EV20" s="120"/>
      <c r="FF20" s="120"/>
      <c r="FP20" s="120"/>
      <c r="FZ20" s="120"/>
      <c r="GJ20" s="120"/>
      <c r="GT20" s="120"/>
      <c r="HD20" s="120"/>
      <c r="HN20" s="120"/>
      <c r="HX20" s="120"/>
    </row>
    <row xmlns:x14ac="http://schemas.microsoft.com/office/spreadsheetml/2009/9/ac" r="21" s="2" customFormat="true" x14ac:dyDescent="0.25">
      <c r="A21" s="376" t="str">
        <f ca="true">IF(ISBLANK('Data Summary'!A23),"",'Data Summary'!A23)</f>
        <v/>
      </c>
      <c r="B21" s="111" t="s">
        <v>166</v>
      </c>
      <c r="C21" s="21">
        <v>0.5</v>
      </c>
      <c r="D21" s="66">
        <v>4.76</v>
      </c>
      <c r="E21" s="66">
        <v>5.46</v>
      </c>
      <c r="F21" s="66">
        <v>4.66</v>
      </c>
      <c r="G21" s="66">
        <v>5.21</v>
      </c>
      <c r="H21" s="66">
        <v>4.83</v>
      </c>
      <c r="I21" s="67">
        <v>1.55</v>
      </c>
      <c r="J21" s="11"/>
      <c r="K21" s="16"/>
      <c r="L21" s="111"/>
      <c r="M21" s="21"/>
      <c r="N21" s="66"/>
      <c r="O21" s="66"/>
      <c r="P21" s="66"/>
      <c r="Q21" s="66"/>
      <c r="R21" s="66"/>
      <c r="S21" s="67"/>
      <c r="T21" s="11"/>
      <c r="U21" s="16"/>
      <c r="V21" s="111"/>
      <c r="W21" s="21"/>
      <c r="X21" s="66"/>
      <c r="Y21" s="66"/>
      <c r="Z21" s="66"/>
      <c r="AA21" s="66"/>
      <c r="AB21" s="66"/>
      <c r="AC21" s="67"/>
      <c r="AD21" s="11"/>
      <c r="AE21" s="16"/>
      <c r="AF21" s="120"/>
      <c r="AP21" s="120"/>
      <c r="AZ21" s="120"/>
      <c r="BA21" s="137"/>
      <c r="BB21" s="140"/>
      <c r="BC21" s="140"/>
      <c r="BD21" s="140"/>
      <c r="BE21" s="140"/>
      <c r="BF21" s="140"/>
      <c r="BG21" s="140"/>
      <c r="BJ21" s="120"/>
      <c r="BT21" s="120"/>
      <c r="CD21" s="120"/>
      <c r="CN21" s="120"/>
      <c r="CX21" s="120"/>
      <c r="DH21" s="120"/>
      <c r="DR21" s="120"/>
      <c r="EB21" s="120"/>
      <c r="EL21" s="120"/>
      <c r="EV21" s="120"/>
      <c r="FF21" s="120"/>
      <c r="FP21" s="120"/>
      <c r="FZ21" s="120"/>
      <c r="GJ21" s="120"/>
      <c r="GT21" s="120"/>
      <c r="HD21" s="120"/>
      <c r="HN21" s="120"/>
      <c r="HX21" s="120"/>
    </row>
    <row xmlns:x14ac="http://schemas.microsoft.com/office/spreadsheetml/2009/9/ac" r="22" s="2" customFormat="true" x14ac:dyDescent="0.25">
      <c r="A22" s="376" t="str">
        <f ca="true">IF(ISBLANK('Data Summary'!A24),"",'Data Summary'!A24)</f>
        <v/>
      </c>
      <c r="B22" s="111"/>
      <c r="C22" s="21"/>
      <c r="D22" s="66"/>
      <c r="E22" s="66"/>
      <c r="F22" s="66"/>
      <c r="G22" s="66"/>
      <c r="H22" s="66"/>
      <c r="I22" s="67"/>
      <c r="J22" s="11"/>
      <c r="K22" s="16"/>
      <c r="L22" s="111"/>
      <c r="M22" s="21"/>
      <c r="N22" s="66"/>
      <c r="O22" s="66"/>
      <c r="P22" s="66"/>
      <c r="Q22" s="66"/>
      <c r="R22" s="66"/>
      <c r="S22" s="67"/>
      <c r="T22" s="11"/>
      <c r="U22" s="16"/>
      <c r="V22" s="111"/>
      <c r="W22" s="21"/>
      <c r="X22" s="66"/>
      <c r="Y22" s="66"/>
      <c r="Z22" s="66"/>
      <c r="AA22" s="66"/>
      <c r="AB22" s="66"/>
      <c r="AC22" s="67"/>
      <c r="AD22" s="11"/>
      <c r="AE22" s="16"/>
      <c r="AF22" s="120"/>
      <c r="AP22" s="120"/>
      <c r="AZ22" s="120"/>
      <c r="BA22" s="137"/>
      <c r="BB22" s="140"/>
      <c r="BC22" s="140"/>
      <c r="BD22" s="140"/>
      <c r="BE22" s="140"/>
      <c r="BF22" s="140"/>
      <c r="BG22" s="140"/>
      <c r="BJ22" s="120"/>
      <c r="BT22" s="120"/>
      <c r="CD22" s="120"/>
      <c r="CN22" s="120"/>
      <c r="CX22" s="120"/>
      <c r="DH22" s="120"/>
      <c r="DR22" s="120"/>
      <c r="EB22" s="120"/>
      <c r="EL22" s="120"/>
      <c r="EV22" s="120"/>
      <c r="FF22" s="120"/>
      <c r="FP22" s="120"/>
      <c r="FZ22" s="120"/>
      <c r="GJ22" s="120"/>
      <c r="GT22" s="120"/>
      <c r="HD22" s="120"/>
      <c r="HN22" s="120"/>
      <c r="HX22" s="120"/>
    </row>
    <row xmlns:x14ac="http://schemas.microsoft.com/office/spreadsheetml/2009/9/ac" r="23" s="2" customFormat="true" x14ac:dyDescent="0.25">
      <c r="A23" s="376" t="str">
        <f ca="true">IF(ISBLANK('Data Summary'!A25),"",'Data Summary'!A25)</f>
        <v/>
      </c>
      <c r="B23" s="111"/>
      <c r="C23" s="21"/>
      <c r="D23" s="66"/>
      <c r="E23" s="66"/>
      <c r="F23" s="66"/>
      <c r="G23" s="66"/>
      <c r="H23" s="66"/>
      <c r="I23" s="67"/>
      <c r="J23" s="11"/>
      <c r="K23" s="16"/>
      <c r="L23" s="111"/>
      <c r="M23" s="21"/>
      <c r="N23" s="66"/>
      <c r="O23" s="66"/>
      <c r="P23" s="66"/>
      <c r="Q23" s="66"/>
      <c r="R23" s="66"/>
      <c r="S23" s="67"/>
      <c r="T23" s="11"/>
      <c r="U23" s="16"/>
      <c r="V23" s="111"/>
      <c r="W23" s="21"/>
      <c r="X23" s="66"/>
      <c r="Y23" s="66"/>
      <c r="Z23" s="66"/>
      <c r="AA23" s="66"/>
      <c r="AB23" s="66"/>
      <c r="AC23" s="67"/>
      <c r="AD23" s="11"/>
      <c r="AE23" s="16"/>
      <c r="AF23" s="120"/>
      <c r="AP23" s="120"/>
      <c r="AZ23" s="120"/>
      <c r="BA23" s="137"/>
      <c r="BB23" s="140"/>
      <c r="BC23" s="140"/>
      <c r="BD23" s="140"/>
      <c r="BE23" s="140"/>
      <c r="BF23" s="140"/>
      <c r="BG23" s="140"/>
      <c r="BJ23" s="120"/>
      <c r="BT23" s="120"/>
      <c r="CD23" s="120"/>
      <c r="CN23" s="120"/>
      <c r="CX23" s="120"/>
      <c r="DH23" s="120"/>
      <c r="DR23" s="120"/>
      <c r="EB23" s="120"/>
      <c r="EL23" s="120"/>
      <c r="EV23" s="120"/>
      <c r="FF23" s="120"/>
      <c r="FP23" s="120"/>
      <c r="FZ23" s="120"/>
      <c r="GJ23" s="120"/>
      <c r="GT23" s="120"/>
      <c r="HD23" s="120"/>
      <c r="HN23" s="120"/>
      <c r="HX23" s="120"/>
    </row>
    <row xmlns:x14ac="http://schemas.microsoft.com/office/spreadsheetml/2009/9/ac" r="24" s="2" customFormat="true" x14ac:dyDescent="0.25">
      <c r="A24" s="376" t="str">
        <f ca="true">IF(ISBLANK('Data Summary'!A26),"",'Data Summary'!A26)</f>
        <v/>
      </c>
      <c r="B24" s="111"/>
      <c r="C24" s="21"/>
      <c r="D24" s="66"/>
      <c r="E24" s="66"/>
      <c r="F24" s="66"/>
      <c r="G24" s="66"/>
      <c r="H24" s="66"/>
      <c r="I24" s="67"/>
      <c r="J24" s="11"/>
      <c r="K24" s="16"/>
      <c r="L24" s="111"/>
      <c r="M24" s="21"/>
      <c r="N24" s="66"/>
      <c r="O24" s="66"/>
      <c r="P24" s="66"/>
      <c r="Q24" s="66"/>
      <c r="R24" s="66"/>
      <c r="S24" s="67"/>
      <c r="T24" s="11"/>
      <c r="U24" s="16"/>
      <c r="V24" s="111"/>
      <c r="W24" s="21"/>
      <c r="X24" s="66"/>
      <c r="Y24" s="66"/>
      <c r="Z24" s="66"/>
      <c r="AA24" s="66"/>
      <c r="AB24" s="66"/>
      <c r="AC24" s="67"/>
      <c r="AD24" s="11"/>
      <c r="AE24" s="16"/>
      <c r="AF24" s="120"/>
      <c r="AP24" s="120"/>
      <c r="AZ24" s="120"/>
      <c r="BA24" s="137"/>
      <c r="BB24" s="140"/>
      <c r="BC24" s="140"/>
      <c r="BD24" s="140"/>
      <c r="BE24" s="140"/>
      <c r="BF24" s="140"/>
      <c r="BG24" s="140"/>
      <c r="BJ24" s="120"/>
      <c r="BT24" s="120"/>
      <c r="CD24" s="120"/>
      <c r="CN24" s="120"/>
      <c r="CX24" s="120"/>
      <c r="DH24" s="120"/>
      <c r="DR24" s="120"/>
      <c r="EB24" s="120"/>
      <c r="EL24" s="120"/>
      <c r="EV24" s="120"/>
      <c r="FF24" s="120"/>
      <c r="FP24" s="120"/>
      <c r="FZ24" s="120"/>
      <c r="GJ24" s="120"/>
      <c r="GT24" s="120"/>
      <c r="HD24" s="120"/>
      <c r="HN24" s="120"/>
      <c r="HX24" s="120"/>
    </row>
    <row xmlns:x14ac="http://schemas.microsoft.com/office/spreadsheetml/2009/9/ac" r="25" s="2" customFormat="true" x14ac:dyDescent="0.25">
      <c r="A25" s="376" t="str">
        <f ca="true">IF(ISBLANK('Data Summary'!A27),"",'Data Summary'!A27)</f>
        <v/>
      </c>
      <c r="B25" s="111"/>
      <c r="C25" s="21"/>
      <c r="D25" s="66"/>
      <c r="E25" s="66"/>
      <c r="F25" s="66"/>
      <c r="G25" s="66"/>
      <c r="H25" s="66"/>
      <c r="I25" s="67"/>
      <c r="J25" s="11"/>
      <c r="K25" s="16"/>
      <c r="L25" s="111"/>
      <c r="M25" s="21"/>
      <c r="N25" s="66"/>
      <c r="O25" s="66"/>
      <c r="P25" s="66"/>
      <c r="Q25" s="66"/>
      <c r="R25" s="66"/>
      <c r="S25" s="67"/>
      <c r="T25" s="11"/>
      <c r="U25" s="16"/>
      <c r="V25" s="111"/>
      <c r="W25" s="21"/>
      <c r="X25" s="66"/>
      <c r="Y25" s="66"/>
      <c r="Z25" s="66"/>
      <c r="AA25" s="66"/>
      <c r="AB25" s="66"/>
      <c r="AC25" s="67"/>
      <c r="AD25" s="11"/>
      <c r="AE25" s="16"/>
      <c r="AF25" s="120"/>
      <c r="AP25" s="120"/>
      <c r="AZ25" s="120"/>
      <c r="BA25" s="137"/>
      <c r="BB25" s="140"/>
      <c r="BC25" s="140"/>
      <c r="BD25" s="140"/>
      <c r="BE25" s="140"/>
      <c r="BF25" s="140"/>
      <c r="BG25" s="140"/>
      <c r="BJ25" s="120"/>
      <c r="BT25" s="120"/>
      <c r="CD25" s="120"/>
      <c r="CN25" s="120"/>
      <c r="CX25" s="120"/>
      <c r="DH25" s="120"/>
      <c r="DR25" s="120"/>
      <c r="EB25" s="120"/>
      <c r="EL25" s="120"/>
      <c r="EV25" s="120"/>
      <c r="FF25" s="120"/>
      <c r="FP25" s="120"/>
      <c r="FZ25" s="120"/>
      <c r="GJ25" s="120"/>
      <c r="GT25" s="120"/>
      <c r="HD25" s="120"/>
      <c r="HN25" s="120"/>
      <c r="HX25" s="120"/>
    </row>
    <row xmlns:x14ac="http://schemas.microsoft.com/office/spreadsheetml/2009/9/ac" r="26" s="2" customFormat="true" x14ac:dyDescent="0.25">
      <c r="A26" s="376" t="str">
        <f ca="true">IF(ISBLANK('Data Summary'!A28),"",'Data Summary'!A28)</f>
        <v/>
      </c>
      <c r="B26" s="111"/>
      <c r="C26" s="21"/>
      <c r="D26" s="6"/>
      <c r="E26" s="6"/>
      <c r="F26" s="6"/>
      <c r="G26" s="6"/>
      <c r="H26" s="6"/>
      <c r="I26" s="26"/>
      <c r="J26" s="11"/>
      <c r="K26" s="16"/>
      <c r="L26" s="111"/>
      <c r="M26" s="21"/>
      <c r="N26" s="6"/>
      <c r="O26" s="6"/>
      <c r="P26" s="6"/>
      <c r="Q26" s="6"/>
      <c r="R26" s="6"/>
      <c r="S26" s="26"/>
      <c r="T26" s="11"/>
      <c r="U26" s="16"/>
      <c r="V26" s="111"/>
      <c r="W26" s="21"/>
      <c r="X26" s="6"/>
      <c r="Y26" s="6"/>
      <c r="Z26" s="6"/>
      <c r="AA26" s="6"/>
      <c r="AB26" s="6"/>
      <c r="AC26" s="26"/>
      <c r="AD26" s="11"/>
      <c r="AE26" s="16"/>
      <c r="AF26" s="120"/>
      <c r="AP26" s="120"/>
      <c r="AZ26" s="120"/>
      <c r="BA26" s="137"/>
      <c r="BB26" s="140"/>
      <c r="BC26" s="140"/>
      <c r="BD26" s="140"/>
      <c r="BE26" s="140"/>
      <c r="BF26" s="140"/>
      <c r="BG26" s="140"/>
      <c r="BJ26" s="120"/>
      <c r="BT26" s="120"/>
      <c r="CD26" s="120"/>
      <c r="CN26" s="120"/>
      <c r="CX26" s="120"/>
      <c r="DH26" s="120"/>
      <c r="DR26" s="120"/>
      <c r="EB26" s="120"/>
      <c r="EL26" s="120"/>
      <c r="EV26" s="120"/>
      <c r="FF26" s="120"/>
      <c r="FP26" s="120"/>
      <c r="FZ26" s="120"/>
      <c r="GJ26" s="120"/>
      <c r="GT26" s="120"/>
      <c r="HD26" s="120"/>
      <c r="HN26" s="120"/>
      <c r="HX26" s="120"/>
    </row>
    <row xmlns:x14ac="http://schemas.microsoft.com/office/spreadsheetml/2009/9/ac" r="27" s="2" customFormat="true" ht="93" customHeight="true" x14ac:dyDescent="0.25">
      <c r="A27" s="376" t="str">
        <f ca="true">IF(ISBLANK('Data Summary'!A29),"",'Data Summary'!A29)</f>
        <v/>
      </c>
      <c r="B27" s="112" t="s">
        <v>12</v>
      </c>
      <c r="C27" s="557" t="s">
        <v>196</v>
      </c>
      <c r="D27" s="557"/>
      <c r="E27" s="557"/>
      <c r="F27" s="557"/>
      <c r="G27" s="557"/>
      <c r="H27" s="557"/>
      <c r="I27" s="558"/>
      <c r="J27" s="11"/>
      <c r="K27" s="16"/>
      <c r="L27" s="112" t="s">
        <v>12</v>
      </c>
      <c r="M27" s="557" t="s">
        <v>252</v>
      </c>
      <c r="N27" s="557"/>
      <c r="O27" s="557"/>
      <c r="P27" s="557"/>
      <c r="Q27" s="557"/>
      <c r="R27" s="557"/>
      <c r="S27" s="558"/>
      <c r="T27" s="11"/>
      <c r="U27" s="16"/>
      <c r="V27" s="112" t="s">
        <v>12</v>
      </c>
      <c r="W27" s="557" t="s">
        <v>252</v>
      </c>
      <c r="X27" s="557"/>
      <c r="Y27" s="557"/>
      <c r="Z27" s="557"/>
      <c r="AA27" s="557"/>
      <c r="AB27" s="557"/>
      <c r="AC27" s="558"/>
      <c r="AD27" s="11"/>
      <c r="AE27" s="16"/>
      <c r="AF27" s="120"/>
      <c r="AP27" s="120"/>
      <c r="AZ27" s="120"/>
      <c r="BA27" s="556"/>
      <c r="BB27" s="556"/>
      <c r="BC27" s="556"/>
      <c r="BD27" s="556"/>
      <c r="BE27" s="556"/>
      <c r="BF27" s="556"/>
      <c r="BG27" s="556"/>
      <c r="BJ27" s="120"/>
      <c r="BT27" s="120"/>
      <c r="CD27" s="120"/>
      <c r="CN27" s="120"/>
      <c r="CX27" s="120"/>
      <c r="DH27" s="120"/>
      <c r="DR27" s="120"/>
      <c r="EB27" s="120"/>
      <c r="EL27" s="120"/>
      <c r="EV27" s="120"/>
      <c r="FF27" s="120"/>
      <c r="FP27" s="120"/>
      <c r="FZ27" s="120"/>
      <c r="GJ27" s="120"/>
      <c r="GT27" s="120"/>
      <c r="HD27" s="120"/>
      <c r="HN27" s="120"/>
      <c r="HX27" s="120"/>
    </row>
    <row xmlns:x14ac="http://schemas.microsoft.com/office/spreadsheetml/2009/9/ac" r="28" s="2" customFormat="true" ht="15.75" customHeight="true" x14ac:dyDescent="0.25">
      <c r="A28" s="376" t="str">
        <f ca="true">IF(ISBLANK('Data Summary'!A30),"",'Data Summary'!A30)</f>
        <v/>
      </c>
      <c r="B28" s="112"/>
      <c r="C28" s="63" t="s">
        <v>120</v>
      </c>
      <c r="D28" s="51" t="s">
        <v>195</v>
      </c>
      <c r="E28" s="51" t="s">
        <v>195</v>
      </c>
      <c r="F28" s="51" t="s">
        <v>195</v>
      </c>
      <c r="G28" s="51" t="s">
        <v>195</v>
      </c>
      <c r="H28" s="51" t="s">
        <v>195</v>
      </c>
      <c r="I28" s="95" t="s">
        <v>195</v>
      </c>
      <c r="J28" s="11"/>
      <c r="K28" s="16"/>
      <c r="L28" s="112"/>
      <c r="M28" s="63" t="s">
        <v>120</v>
      </c>
      <c r="N28" s="51" t="s">
        <v>167</v>
      </c>
      <c r="O28" s="51"/>
      <c r="P28" s="51"/>
      <c r="Q28" s="51" t="s">
        <v>167</v>
      </c>
      <c r="R28" s="51" t="s">
        <v>167</v>
      </c>
      <c r="S28" s="95" t="s">
        <v>167</v>
      </c>
      <c r="T28" s="11"/>
      <c r="U28" s="16"/>
      <c r="V28" s="112"/>
      <c r="W28" s="63" t="s">
        <v>120</v>
      </c>
      <c r="X28" s="51" t="s">
        <v>167</v>
      </c>
      <c r="Y28" s="51"/>
      <c r="Z28" s="51"/>
      <c r="AA28" s="51" t="s">
        <v>167</v>
      </c>
      <c r="AB28" s="51" t="s">
        <v>167</v>
      </c>
      <c r="AC28" s="95" t="s">
        <v>167</v>
      </c>
      <c r="AD28" s="11"/>
      <c r="AE28" s="16"/>
      <c r="AF28" s="120"/>
      <c r="AP28" s="120"/>
      <c r="AZ28" s="120"/>
      <c r="BA28" s="120"/>
      <c r="BB28" s="137"/>
      <c r="BC28" s="137"/>
      <c r="BD28" s="137"/>
      <c r="BE28" s="137"/>
      <c r="BF28" s="137"/>
      <c r="BG28" s="137"/>
      <c r="BJ28" s="120"/>
      <c r="BT28" s="120"/>
      <c r="CD28" s="120"/>
      <c r="CN28" s="120"/>
      <c r="CX28" s="120"/>
      <c r="DH28" s="120"/>
      <c r="DR28" s="120"/>
      <c r="EB28" s="120"/>
      <c r="EL28" s="120"/>
      <c r="EV28" s="120"/>
      <c r="FF28" s="120"/>
      <c r="FP28" s="120"/>
      <c r="FZ28" s="120"/>
      <c r="GJ28" s="120"/>
      <c r="GT28" s="120"/>
      <c r="HD28" s="120"/>
      <c r="HN28" s="120"/>
      <c r="HX28" s="120"/>
    </row>
    <row xmlns:x14ac="http://schemas.microsoft.com/office/spreadsheetml/2009/9/ac" r="29" s="2" customFormat="true" ht="15" customHeight="true" x14ac:dyDescent="0.25">
      <c r="A29" s="376" t="str">
        <f ca="true">IF(ISBLANK('Data Summary'!A31),"",'Data Summary'!A31)</f>
        <v/>
      </c>
      <c r="B29" s="112"/>
      <c r="C29" s="63" t="s">
        <v>102</v>
      </c>
      <c r="D29" s="51" t="s">
        <v>195</v>
      </c>
      <c r="E29" s="51" t="s">
        <v>195</v>
      </c>
      <c r="F29" s="51" t="s">
        <v>195</v>
      </c>
      <c r="G29" s="51" t="s">
        <v>195</v>
      </c>
      <c r="H29" s="51" t="s">
        <v>195</v>
      </c>
      <c r="I29" s="95" t="s">
        <v>195</v>
      </c>
      <c r="J29" s="11"/>
      <c r="K29" s="16"/>
      <c r="L29" s="112"/>
      <c r="M29" s="63" t="s">
        <v>102</v>
      </c>
      <c r="N29" s="51" t="s">
        <v>167</v>
      </c>
      <c r="O29" s="51"/>
      <c r="P29" s="51"/>
      <c r="Q29" s="51" t="s">
        <v>167</v>
      </c>
      <c r="R29" s="51" t="s">
        <v>167</v>
      </c>
      <c r="S29" s="95" t="s">
        <v>167</v>
      </c>
      <c r="T29" s="11"/>
      <c r="U29" s="16"/>
      <c r="V29" s="112"/>
      <c r="W29" s="63" t="s">
        <v>102</v>
      </c>
      <c r="X29" s="51" t="s">
        <v>167</v>
      </c>
      <c r="Y29" s="51"/>
      <c r="Z29" s="51"/>
      <c r="AA29" s="51" t="s">
        <v>167</v>
      </c>
      <c r="AB29" s="51" t="s">
        <v>167</v>
      </c>
      <c r="AC29" s="95" t="s">
        <v>167</v>
      </c>
      <c r="AD29" s="11"/>
      <c r="AE29" s="16"/>
      <c r="AF29" s="120"/>
      <c r="AP29" s="120"/>
      <c r="AZ29" s="120"/>
      <c r="BA29" s="120"/>
      <c r="BB29" s="137"/>
      <c r="BC29" s="137"/>
      <c r="BD29" s="137"/>
      <c r="BE29" s="137"/>
      <c r="BF29" s="137"/>
      <c r="BG29" s="137"/>
      <c r="BJ29" s="120"/>
      <c r="BT29" s="120"/>
      <c r="CD29" s="120"/>
      <c r="CN29" s="120"/>
      <c r="CX29" s="120"/>
      <c r="DH29" s="120"/>
      <c r="DR29" s="120"/>
      <c r="EB29" s="120"/>
      <c r="EL29" s="120"/>
      <c r="EV29" s="120"/>
      <c r="FF29" s="120"/>
      <c r="FP29" s="120"/>
      <c r="FZ29" s="120"/>
      <c r="GJ29" s="120"/>
      <c r="GT29" s="120"/>
      <c r="HD29" s="120"/>
      <c r="HN29" s="120"/>
      <c r="HX29" s="120"/>
    </row>
    <row xmlns:x14ac="http://schemas.microsoft.com/office/spreadsheetml/2009/9/ac" r="30" s="2" customFormat="true" ht="15" customHeight="true" x14ac:dyDescent="0.25">
      <c r="A30" s="376" t="str">
        <f ca="true">IF(ISBLANK('Data Summary'!A32),"",'Data Summary'!A32)</f>
        <v/>
      </c>
      <c r="B30" s="112"/>
      <c r="C30" s="63" t="s">
        <v>127</v>
      </c>
      <c r="D30" s="51" t="s">
        <v>195</v>
      </c>
      <c r="E30" s="51" t="s">
        <v>195</v>
      </c>
      <c r="F30" s="51" t="s">
        <v>195</v>
      </c>
      <c r="G30" s="51" t="s">
        <v>195</v>
      </c>
      <c r="H30" s="51" t="s">
        <v>195</v>
      </c>
      <c r="I30" s="95" t="s">
        <v>195</v>
      </c>
      <c r="J30" s="11"/>
      <c r="K30" s="16"/>
      <c r="L30" s="112"/>
      <c r="M30" s="63" t="s">
        <v>127</v>
      </c>
      <c r="N30" s="51"/>
      <c r="O30" s="51"/>
      <c r="P30" s="51"/>
      <c r="Q30" s="51"/>
      <c r="R30" s="51"/>
      <c r="S30" s="95"/>
      <c r="T30" s="11"/>
      <c r="U30" s="16"/>
      <c r="V30" s="112"/>
      <c r="W30" s="63" t="s">
        <v>127</v>
      </c>
      <c r="X30" s="51"/>
      <c r="Y30" s="51"/>
      <c r="Z30" s="51"/>
      <c r="AA30" s="51"/>
      <c r="AB30" s="51"/>
      <c r="AC30" s="95"/>
      <c r="AD30" s="11"/>
      <c r="AE30" s="16"/>
      <c r="AF30" s="120"/>
      <c r="AP30" s="120"/>
      <c r="AZ30" s="120"/>
      <c r="BA30" s="120"/>
      <c r="BB30" s="137"/>
      <c r="BC30" s="137"/>
      <c r="BD30" s="137"/>
      <c r="BE30" s="137"/>
      <c r="BF30" s="137"/>
      <c r="BG30" s="137"/>
      <c r="BJ30" s="120"/>
      <c r="BT30" s="120"/>
      <c r="CD30" s="120"/>
      <c r="CN30" s="120"/>
      <c r="CX30" s="120"/>
      <c r="DH30" s="120"/>
      <c r="DR30" s="120"/>
      <c r="EB30" s="120"/>
      <c r="EL30" s="120"/>
      <c r="EV30" s="120"/>
      <c r="FF30" s="120"/>
      <c r="FP30" s="120"/>
      <c r="FZ30" s="120"/>
      <c r="GJ30" s="120"/>
      <c r="GT30" s="120"/>
      <c r="HD30" s="120"/>
      <c r="HN30" s="120"/>
      <c r="HX30" s="120"/>
    </row>
    <row xmlns:x14ac="http://schemas.microsoft.com/office/spreadsheetml/2009/9/ac" r="31" ht="16.5" customHeight="true" x14ac:dyDescent="0.25">
      <c r="A31" s="376" t="str">
        <f ca="true">IF(ISBLANK('Data Summary'!A33),"",'Data Summary'!A33)</f>
        <v/>
      </c>
      <c r="B31" s="112"/>
      <c r="C31" s="63" t="s">
        <v>128</v>
      </c>
      <c r="D31" s="51"/>
      <c r="E31" s="51"/>
      <c r="F31" s="51"/>
      <c r="G31" s="51"/>
      <c r="H31" s="51"/>
      <c r="I31" s="95"/>
      <c r="J31" s="11"/>
      <c r="K31" s="16"/>
      <c r="L31" s="112"/>
      <c r="M31" s="63" t="s">
        <v>128</v>
      </c>
      <c r="N31" s="51"/>
      <c r="O31" s="51"/>
      <c r="P31" s="51"/>
      <c r="Q31" s="51"/>
      <c r="R31" s="51"/>
      <c r="S31" s="95"/>
      <c r="T31" s="11"/>
      <c r="U31" s="16"/>
      <c r="V31" s="112"/>
      <c r="W31" s="63" t="s">
        <v>128</v>
      </c>
      <c r="X31" s="51"/>
      <c r="Y31" s="51"/>
      <c r="Z31" s="51"/>
      <c r="AA31" s="51"/>
      <c r="AB31" s="51"/>
      <c r="AC31" s="95"/>
      <c r="AD31" s="11"/>
      <c r="AE31" s="16"/>
      <c r="BB31" s="136"/>
      <c r="BC31" s="136"/>
      <c r="BD31" s="136"/>
      <c r="BE31" s="136"/>
      <c r="BF31" s="136"/>
      <c r="BG31" s="136"/>
    </row>
    <row xmlns:x14ac="http://schemas.microsoft.com/office/spreadsheetml/2009/9/ac" r="32" ht="16.5" customHeight="true" x14ac:dyDescent="0.25">
      <c r="A32" s="376" t="str">
        <f ca="true">IF(ISBLANK('Data Summary'!A34),"",'Data Summary'!A34)</f>
        <v/>
      </c>
      <c r="B32" s="112"/>
      <c r="C32" s="63" t="s">
        <v>103</v>
      </c>
      <c r="D32" s="51" t="s">
        <v>195</v>
      </c>
      <c r="E32" s="51" t="s">
        <v>195</v>
      </c>
      <c r="F32" s="51" t="s">
        <v>195</v>
      </c>
      <c r="G32" s="51" t="s">
        <v>195</v>
      </c>
      <c r="H32" s="51" t="s">
        <v>195</v>
      </c>
      <c r="I32" s="95" t="s">
        <v>195</v>
      </c>
      <c r="J32" s="11"/>
      <c r="K32" s="16"/>
      <c r="L32" s="112"/>
      <c r="M32" s="63" t="s">
        <v>103</v>
      </c>
      <c r="N32" s="51" t="s">
        <v>167</v>
      </c>
      <c r="O32" s="51"/>
      <c r="P32" s="51"/>
      <c r="Q32" s="51" t="s">
        <v>167</v>
      </c>
      <c r="R32" s="51" t="s">
        <v>167</v>
      </c>
      <c r="S32" s="95" t="s">
        <v>167</v>
      </c>
      <c r="T32" s="11"/>
      <c r="U32" s="16"/>
      <c r="V32" s="112"/>
      <c r="W32" s="63" t="s">
        <v>103</v>
      </c>
      <c r="X32" s="51" t="s">
        <v>167</v>
      </c>
      <c r="Y32" s="51"/>
      <c r="Z32" s="51"/>
      <c r="AA32" s="51" t="s">
        <v>167</v>
      </c>
      <c r="AB32" s="51" t="s">
        <v>167</v>
      </c>
      <c r="AC32" s="95" t="s">
        <v>167</v>
      </c>
      <c r="AD32" s="11"/>
      <c r="AE32" s="16"/>
      <c r="BB32" s="136"/>
      <c r="BC32" s="136"/>
      <c r="BD32" s="136"/>
      <c r="BE32" s="136"/>
      <c r="BF32" s="136"/>
      <c r="BG32" s="136"/>
    </row>
    <row xmlns:x14ac="http://schemas.microsoft.com/office/spreadsheetml/2009/9/ac" r="33" ht="16.5" customHeight="true" x14ac:dyDescent="0.25">
      <c r="A33" s="376" t="str">
        <f ca="true">IF(ISBLANK('Data Summary'!A35),"",'Data Summary'!A35)</f>
        <v/>
      </c>
      <c r="B33" s="113"/>
      <c r="C33" s="12" t="s">
        <v>23</v>
      </c>
      <c r="D33" s="69"/>
      <c r="E33" s="10"/>
      <c r="F33" s="10"/>
      <c r="G33" s="70"/>
      <c r="H33" s="71"/>
      <c r="I33" s="72"/>
      <c r="J33" s="11"/>
      <c r="K33" s="16"/>
      <c r="L33" s="113"/>
      <c r="M33" s="12" t="s">
        <v>23</v>
      </c>
      <c r="N33" s="69"/>
      <c r="O33" s="69"/>
      <c r="P33" s="69"/>
      <c r="Q33" s="69"/>
      <c r="R33" s="69"/>
      <c r="S33" s="72"/>
      <c r="T33" s="11"/>
      <c r="U33" s="16"/>
      <c r="V33" s="113"/>
      <c r="W33" s="12" t="s">
        <v>23</v>
      </c>
      <c r="X33" s="69"/>
      <c r="Y33" s="10"/>
      <c r="Z33" s="10"/>
      <c r="AA33" s="70"/>
      <c r="AB33" s="71"/>
      <c r="AC33" s="72"/>
      <c r="AD33" s="11"/>
      <c r="AE33" s="16"/>
      <c r="BB33" s="136"/>
      <c r="BC33" s="136"/>
      <c r="BD33" s="136"/>
      <c r="BE33" s="136"/>
      <c r="BF33" s="136"/>
      <c r="BG33" s="136"/>
    </row>
    <row xmlns:x14ac="http://schemas.microsoft.com/office/spreadsheetml/2009/9/ac" r="34" s="3" customFormat="true" ht="16.5" customHeight="true" thickBot="true" x14ac:dyDescent="0.3">
      <c r="A34" s="376" t="str">
        <f ca="true">IF(ISBLANK('Data Summary'!A36),"",'Data Summary'!A36)</f>
        <v/>
      </c>
      <c r="B34" s="114"/>
      <c r="C34" s="27" t="s">
        <v>20</v>
      </c>
      <c r="D34" s="74">
        <v>8718</v>
      </c>
      <c r="E34" s="74">
        <v>1063</v>
      </c>
      <c r="F34" s="74">
        <v>7654</v>
      </c>
      <c r="G34" s="74">
        <v>5547</v>
      </c>
      <c r="H34" s="74">
        <v>8523</v>
      </c>
      <c r="I34" s="75">
        <v>194</v>
      </c>
      <c r="J34" s="24"/>
      <c r="K34" s="18"/>
      <c r="L34" s="114"/>
      <c r="M34" s="27" t="s">
        <v>20</v>
      </c>
      <c r="N34" s="74">
        <v>8144</v>
      </c>
      <c r="O34" s="74"/>
      <c r="P34" s="74"/>
      <c r="Q34" s="74">
        <v>5193</v>
      </c>
      <c r="R34" s="74">
        <f>5193+2693</f>
        <v>7886</v>
      </c>
      <c r="S34" s="75">
        <f>99+71</f>
        <v>170</v>
      </c>
      <c r="T34" s="24"/>
      <c r="U34" s="18"/>
      <c r="V34" s="114"/>
      <c r="W34" s="27" t="s">
        <v>20</v>
      </c>
      <c r="X34" s="74">
        <v>8130</v>
      </c>
      <c r="Y34" s="74"/>
      <c r="Z34" s="74"/>
      <c r="AA34" s="74">
        <v>5235</v>
      </c>
      <c r="AB34" s="74">
        <v>7860</v>
      </c>
      <c r="AC34" s="75">
        <v>270</v>
      </c>
      <c r="AD34" s="24"/>
      <c r="AE34" s="18"/>
      <c r="AF34" s="115"/>
      <c r="AP34" s="115"/>
      <c r="AZ34" s="115"/>
      <c r="BA34" s="115"/>
      <c r="BB34" s="138"/>
      <c r="BC34" s="138"/>
      <c r="BD34" s="138"/>
      <c r="BE34" s="138"/>
      <c r="BF34" s="138"/>
      <c r="BG34" s="138"/>
      <c r="BJ34" s="115"/>
      <c r="BT34" s="115"/>
      <c r="CD34" s="115"/>
      <c r="CN34" s="115"/>
      <c r="CX34" s="115"/>
      <c r="DH34" s="115"/>
      <c r="DR34" s="115"/>
      <c r="EB34" s="115"/>
      <c r="EL34" s="115"/>
      <c r="EV34" s="115"/>
      <c r="FF34" s="115"/>
      <c r="FP34" s="115"/>
      <c r="FZ34" s="115"/>
      <c r="GJ34" s="115"/>
      <c r="GT34" s="115"/>
      <c r="HD34" s="115"/>
      <c r="HN34" s="115"/>
      <c r="HX34" s="115"/>
    </row>
    <row xmlns:x14ac="http://schemas.microsoft.com/office/spreadsheetml/2009/9/ac" r="35" s="3" customFormat="true" x14ac:dyDescent="0.25">
      <c r="A35" s="376" t="str">
        <f ca="true">IF(ISBLANK('Data Summary'!A37),"",'Data Summary'!A37)</f>
        <v/>
      </c>
      <c r="B35" s="115"/>
      <c r="L35" s="115"/>
      <c r="V35" s="115"/>
      <c r="AF35" s="115"/>
      <c r="AP35" s="115"/>
      <c r="AZ35" s="115"/>
      <c r="BA35" s="115"/>
      <c r="BJ35" s="115"/>
      <c r="BT35" s="115"/>
      <c r="CD35" s="115"/>
      <c r="CN35" s="115"/>
      <c r="CX35" s="115"/>
      <c r="DH35" s="115"/>
      <c r="DR35" s="115"/>
      <c r="EB35" s="115"/>
      <c r="EL35" s="115"/>
      <c r="EV35" s="115"/>
      <c r="FF35" s="115"/>
      <c r="FP35" s="115"/>
      <c r="FZ35" s="115"/>
      <c r="GJ35" s="115"/>
      <c r="GT35" s="115"/>
      <c r="HD35" s="115"/>
      <c r="HN35" s="115"/>
      <c r="HX35" s="115"/>
    </row>
    <row xmlns:x14ac="http://schemas.microsoft.com/office/spreadsheetml/2009/9/ac" r="36" s="3" customFormat="true" x14ac:dyDescent="0.25">
      <c r="A36" s="376" t="str">
        <f ca="true">IF(ISBLANK('Data Summary'!A38),"",'Data Summary'!A38)</f>
        <v/>
      </c>
      <c r="B36" s="115"/>
      <c r="L36" s="115"/>
      <c r="V36" s="115"/>
      <c r="AF36" s="115"/>
      <c r="AP36" s="115"/>
      <c r="AZ36" s="115"/>
      <c r="BA36" s="115"/>
      <c r="BJ36" s="115"/>
      <c r="BT36" s="115"/>
      <c r="CD36" s="115"/>
      <c r="CN36" s="115"/>
      <c r="CX36" s="115"/>
      <c r="DH36" s="115"/>
      <c r="DR36" s="115"/>
      <c r="EB36" s="115"/>
      <c r="EL36" s="115"/>
      <c r="EV36" s="115"/>
      <c r="FF36" s="115"/>
      <c r="FP36" s="115"/>
      <c r="FZ36" s="115"/>
      <c r="GJ36" s="115"/>
      <c r="GT36" s="115"/>
      <c r="HD36" s="115"/>
      <c r="HN36" s="115"/>
      <c r="HX36" s="115"/>
    </row>
    <row xmlns:x14ac="http://schemas.microsoft.com/office/spreadsheetml/2009/9/ac" r="37" s="3" customFormat="true" x14ac:dyDescent="0.25">
      <c r="A37" s="376" t="str">
        <f ca="true">IF(ISBLANK('Data Summary'!A39),"",'Data Summary'!A39)</f>
        <v/>
      </c>
      <c r="B37" s="115"/>
      <c r="L37" s="115"/>
      <c r="V37" s="115"/>
      <c r="AF37" s="115"/>
      <c r="AP37" s="115"/>
      <c r="AZ37" s="115"/>
      <c r="BA37" s="115"/>
      <c r="BJ37" s="115"/>
      <c r="BT37" s="115"/>
      <c r="CD37" s="115"/>
      <c r="CN37" s="115"/>
      <c r="CX37" s="115"/>
      <c r="DH37" s="115"/>
      <c r="DR37" s="115"/>
      <c r="EB37" s="115"/>
      <c r="EL37" s="115"/>
      <c r="EV37" s="115"/>
      <c r="FF37" s="115"/>
      <c r="FP37" s="115"/>
      <c r="FZ37" s="115"/>
      <c r="GJ37" s="115"/>
      <c r="GT37" s="115"/>
      <c r="HD37" s="115"/>
      <c r="HN37" s="115"/>
      <c r="HX37" s="115"/>
    </row>
    <row xmlns:x14ac="http://schemas.microsoft.com/office/spreadsheetml/2009/9/ac" r="38" s="3" customFormat="true" x14ac:dyDescent="0.25">
      <c r="A38" s="376" t="str">
        <f ca="true">IF(ISBLANK('Data Summary'!A40),"",'Data Summary'!A40)</f>
        <v/>
      </c>
      <c r="B38" s="115"/>
      <c r="L38" s="115"/>
      <c r="V38" s="115"/>
      <c r="AF38" s="115"/>
      <c r="AP38" s="115"/>
      <c r="AZ38" s="115"/>
      <c r="BA38" s="115"/>
      <c r="BJ38" s="115"/>
      <c r="BT38" s="115"/>
      <c r="CD38" s="115"/>
      <c r="CN38" s="115"/>
      <c r="CX38" s="115"/>
      <c r="DH38" s="115"/>
      <c r="DR38" s="115"/>
      <c r="EB38" s="115"/>
      <c r="EL38" s="115"/>
      <c r="EV38" s="115"/>
      <c r="FF38" s="115"/>
      <c r="FP38" s="115"/>
      <c r="FZ38" s="115"/>
      <c r="GJ38" s="115"/>
      <c r="GT38" s="115"/>
      <c r="HD38" s="115"/>
      <c r="HN38" s="115"/>
      <c r="HX38" s="115"/>
    </row>
    <row xmlns:x14ac="http://schemas.microsoft.com/office/spreadsheetml/2009/9/ac" r="39" s="3" customFormat="true" x14ac:dyDescent="0.25">
      <c r="A39" s="376" t="str">
        <f ca="true">IF(ISBLANK('Data Summary'!A41),"",'Data Summary'!A41)</f>
        <v/>
      </c>
      <c r="B39" s="115"/>
      <c r="L39" s="115"/>
      <c r="V39" s="115"/>
      <c r="AF39" s="115"/>
      <c r="AP39" s="115"/>
      <c r="AZ39" s="115"/>
      <c r="BA39" s="115"/>
      <c r="BJ39" s="115"/>
      <c r="BT39" s="115"/>
      <c r="CD39" s="115"/>
      <c r="CN39" s="115"/>
      <c r="CX39" s="115"/>
      <c r="DH39" s="115"/>
      <c r="DR39" s="115"/>
      <c r="EB39" s="115"/>
      <c r="EL39" s="115"/>
      <c r="EV39" s="115"/>
      <c r="FF39" s="115"/>
      <c r="FP39" s="115"/>
      <c r="FZ39" s="115"/>
      <c r="GJ39" s="115"/>
      <c r="GT39" s="115"/>
      <c r="HD39" s="115"/>
      <c r="HN39" s="115"/>
      <c r="HX39" s="115"/>
    </row>
    <row xmlns:x14ac="http://schemas.microsoft.com/office/spreadsheetml/2009/9/ac" r="40" s="3" customFormat="true" x14ac:dyDescent="0.25">
      <c r="A40" s="376" t="str">
        <f ca="true">IF(ISBLANK('Data Summary'!A42),"",'Data Summary'!A42)</f>
        <v/>
      </c>
      <c r="B40" s="115"/>
      <c r="L40" s="115"/>
      <c r="V40" s="115"/>
      <c r="AF40" s="115"/>
      <c r="AP40" s="115"/>
      <c r="AZ40" s="115"/>
      <c r="BA40" s="115"/>
      <c r="BJ40" s="115"/>
      <c r="BT40" s="115"/>
      <c r="CD40" s="115"/>
      <c r="CN40" s="115"/>
      <c r="CX40" s="115"/>
      <c r="DH40" s="115"/>
      <c r="DR40" s="115"/>
      <c r="EB40" s="115"/>
      <c r="EL40" s="115"/>
      <c r="EV40" s="115"/>
      <c r="FF40" s="115"/>
      <c r="FP40" s="115"/>
      <c r="FZ40" s="115"/>
      <c r="GJ40" s="115"/>
      <c r="GT40" s="115"/>
      <c r="HD40" s="115"/>
      <c r="HN40" s="115"/>
      <c r="HX40" s="115"/>
    </row>
    <row xmlns:x14ac="http://schemas.microsoft.com/office/spreadsheetml/2009/9/ac" r="41" s="3" customFormat="true" x14ac:dyDescent="0.25">
      <c r="A41" s="376" t="str">
        <f ca="true">IF(ISBLANK('Data Summary'!A43),"",'Data Summary'!A43)</f>
        <v/>
      </c>
      <c r="B41" s="115"/>
      <c r="L41" s="115"/>
      <c r="V41" s="115"/>
      <c r="AF41" s="115"/>
      <c r="AP41" s="115"/>
      <c r="AZ41" s="115"/>
      <c r="BA41" s="115"/>
      <c r="BJ41" s="115"/>
      <c r="BT41" s="115"/>
      <c r="CD41" s="115"/>
      <c r="CN41" s="115"/>
      <c r="CX41" s="115"/>
      <c r="DH41" s="115"/>
      <c r="DR41" s="115"/>
      <c r="EB41" s="115"/>
      <c r="EL41" s="115"/>
      <c r="EV41" s="115"/>
      <c r="FF41" s="115"/>
      <c r="FP41" s="115"/>
      <c r="FZ41" s="115"/>
      <c r="GJ41" s="115"/>
      <c r="GT41" s="115"/>
      <c r="HD41" s="115"/>
      <c r="HN41" s="115"/>
      <c r="HX41" s="115"/>
    </row>
    <row xmlns:x14ac="http://schemas.microsoft.com/office/spreadsheetml/2009/9/ac" r="42" s="3" customFormat="true" x14ac:dyDescent="0.25">
      <c r="A42" s="376" t="str">
        <f ca="true">IF(ISBLANK('Data Summary'!A44),"",'Data Summary'!A44)</f>
        <v/>
      </c>
      <c r="B42" s="115"/>
      <c r="L42" s="115"/>
      <c r="V42" s="115"/>
      <c r="AF42" s="115"/>
      <c r="AP42" s="115"/>
      <c r="AZ42" s="115"/>
      <c r="BA42" s="115"/>
      <c r="BJ42" s="115"/>
      <c r="BT42" s="115"/>
      <c r="CD42" s="115"/>
      <c r="CN42" s="115"/>
      <c r="CX42" s="115"/>
      <c r="DH42" s="115"/>
      <c r="DR42" s="115"/>
      <c r="EB42" s="115"/>
      <c r="EL42" s="115"/>
      <c r="EV42" s="115"/>
      <c r="FF42" s="115"/>
      <c r="FP42" s="115"/>
      <c r="FZ42" s="115"/>
      <c r="GJ42" s="115"/>
      <c r="GT42" s="115"/>
      <c r="HD42" s="115"/>
      <c r="HN42" s="115"/>
      <c r="HX42" s="115"/>
    </row>
    <row xmlns:x14ac="http://schemas.microsoft.com/office/spreadsheetml/2009/9/ac" r="43" s="3" customFormat="true" x14ac:dyDescent="0.25">
      <c r="A43" s="376" t="str">
        <f ca="true">IF(ISBLANK('Data Summary'!A45),"",'Data Summary'!A45)</f>
        <v/>
      </c>
      <c r="B43" s="115"/>
      <c r="L43" s="115"/>
      <c r="V43" s="115"/>
      <c r="AF43" s="115"/>
      <c r="AP43" s="115"/>
      <c r="AZ43" s="115"/>
      <c r="BA43" s="115"/>
      <c r="BJ43" s="115"/>
      <c r="BT43" s="115"/>
      <c r="CD43" s="115"/>
      <c r="CN43" s="115"/>
      <c r="CX43" s="115"/>
      <c r="DH43" s="115"/>
      <c r="DR43" s="115"/>
      <c r="EB43" s="115"/>
      <c r="EL43" s="115"/>
      <c r="EV43" s="115"/>
      <c r="FF43" s="115"/>
      <c r="FP43" s="115"/>
      <c r="FZ43" s="115"/>
      <c r="GJ43" s="115"/>
      <c r="GT43" s="115"/>
      <c r="HD43" s="115"/>
      <c r="HN43" s="115"/>
      <c r="HX43" s="115"/>
    </row>
    <row xmlns:x14ac="http://schemas.microsoft.com/office/spreadsheetml/2009/9/ac" r="44" s="3" customFormat="true" x14ac:dyDescent="0.25">
      <c r="A44" s="376" t="str">
        <f ca="true">IF(ISBLANK('Data Summary'!A46),"",'Data Summary'!A46)</f>
        <v/>
      </c>
      <c r="B44" s="115"/>
      <c r="L44" s="115"/>
      <c r="V44" s="115"/>
      <c r="AF44" s="115"/>
      <c r="AP44" s="115"/>
      <c r="AZ44" s="115"/>
      <c r="BA44" s="115"/>
      <c r="BJ44" s="115"/>
      <c r="BT44" s="115"/>
      <c r="CD44" s="115"/>
      <c r="CN44" s="115"/>
      <c r="CX44" s="115"/>
      <c r="DH44" s="115"/>
      <c r="DR44" s="115"/>
      <c r="EB44" s="115"/>
      <c r="EL44" s="115"/>
      <c r="EV44" s="115"/>
      <c r="FF44" s="115"/>
      <c r="FP44" s="115"/>
      <c r="FZ44" s="115"/>
      <c r="GJ44" s="115"/>
      <c r="GT44" s="115"/>
      <c r="HD44" s="115"/>
      <c r="HN44" s="115"/>
      <c r="HX44" s="115"/>
    </row>
    <row xmlns:x14ac="http://schemas.microsoft.com/office/spreadsheetml/2009/9/ac" r="45" s="3" customFormat="true" x14ac:dyDescent="0.25">
      <c r="A45" s="376" t="str">
        <f ca="true">IF(ISBLANK('Data Summary'!A47),"",'Data Summary'!A47)</f>
        <v/>
      </c>
      <c r="B45" s="115"/>
      <c r="L45" s="115"/>
      <c r="V45" s="115"/>
      <c r="AF45" s="115"/>
      <c r="AP45" s="115"/>
      <c r="AZ45" s="115"/>
      <c r="BA45" s="115"/>
      <c r="BJ45" s="115"/>
      <c r="BT45" s="115"/>
      <c r="CD45" s="115"/>
      <c r="CN45" s="115"/>
      <c r="CX45" s="115"/>
      <c r="DH45" s="115"/>
      <c r="DR45" s="115"/>
      <c r="EB45" s="115"/>
      <c r="EL45" s="115"/>
      <c r="EV45" s="115"/>
      <c r="FF45" s="115"/>
      <c r="FP45" s="115"/>
      <c r="FZ45" s="115"/>
      <c r="GJ45" s="115"/>
      <c r="GT45" s="115"/>
      <c r="HD45" s="115"/>
      <c r="HN45" s="115"/>
      <c r="HX45" s="115"/>
    </row>
    <row xmlns:x14ac="http://schemas.microsoft.com/office/spreadsheetml/2009/9/ac" r="46" s="3" customFormat="true" x14ac:dyDescent="0.25">
      <c r="A46" s="376" t="str">
        <f ca="true">IF(ISBLANK('Data Summary'!A48),"",'Data Summary'!A48)</f>
        <v/>
      </c>
      <c r="B46" s="115"/>
      <c r="L46" s="115"/>
      <c r="V46" s="115"/>
      <c r="AF46" s="115"/>
      <c r="AP46" s="115"/>
      <c r="AZ46" s="115"/>
      <c r="BA46" s="115"/>
      <c r="BJ46" s="115"/>
      <c r="BT46" s="115"/>
      <c r="CD46" s="115"/>
      <c r="CN46" s="115"/>
      <c r="CX46" s="115"/>
      <c r="DH46" s="115"/>
      <c r="DR46" s="115"/>
      <c r="EB46" s="115"/>
      <c r="EL46" s="115"/>
      <c r="EV46" s="115"/>
      <c r="FF46" s="115"/>
      <c r="FP46" s="115"/>
      <c r="FZ46" s="115"/>
      <c r="GJ46" s="115"/>
      <c r="GT46" s="115"/>
      <c r="HD46" s="115"/>
      <c r="HN46" s="115"/>
      <c r="HX46" s="115"/>
    </row>
    <row xmlns:x14ac="http://schemas.microsoft.com/office/spreadsheetml/2009/9/ac" r="47" s="3" customFormat="true" x14ac:dyDescent="0.25">
      <c r="A47" s="376" t="str">
        <f ca="true">IF(ISBLANK('Data Summary'!A49),"",'Data Summary'!A49)</f>
        <v/>
      </c>
      <c r="B47" s="115"/>
      <c r="L47" s="115"/>
      <c r="V47" s="115"/>
      <c r="AF47" s="115"/>
      <c r="AP47" s="115"/>
      <c r="AZ47" s="115"/>
      <c r="BA47" s="115"/>
      <c r="BJ47" s="115"/>
      <c r="BT47" s="115"/>
      <c r="CD47" s="115"/>
      <c r="CN47" s="115"/>
      <c r="CX47" s="115"/>
      <c r="DH47" s="115"/>
      <c r="DR47" s="115"/>
      <c r="EB47" s="115"/>
      <c r="EL47" s="115"/>
      <c r="EV47" s="115"/>
      <c r="FF47" s="115"/>
      <c r="FP47" s="115"/>
      <c r="FZ47" s="115"/>
      <c r="GJ47" s="115"/>
      <c r="GT47" s="115"/>
      <c r="HD47" s="115"/>
      <c r="HN47" s="115"/>
      <c r="HX47" s="115"/>
    </row>
    <row xmlns:x14ac="http://schemas.microsoft.com/office/spreadsheetml/2009/9/ac" r="48" s="3" customFormat="true" x14ac:dyDescent="0.25">
      <c r="A48" s="376" t="str">
        <f ca="true">IF(ISBLANK('Data Summary'!A50),"",'Data Summary'!A50)</f>
        <v/>
      </c>
      <c r="B48" s="115"/>
      <c r="L48" s="115"/>
      <c r="V48" s="115"/>
      <c r="AF48" s="115"/>
      <c r="AP48" s="115"/>
      <c r="AZ48" s="115"/>
      <c r="BA48" s="115"/>
      <c r="BJ48" s="115"/>
      <c r="BT48" s="115"/>
      <c r="CD48" s="115"/>
      <c r="CN48" s="115"/>
      <c r="CX48" s="115"/>
      <c r="DH48" s="115"/>
      <c r="DR48" s="115"/>
      <c r="EB48" s="115"/>
      <c r="EL48" s="115"/>
      <c r="EV48" s="115"/>
      <c r="FF48" s="115"/>
      <c r="FP48" s="115"/>
      <c r="FZ48" s="115"/>
      <c r="GJ48" s="115"/>
      <c r="GT48" s="115"/>
      <c r="HD48" s="115"/>
      <c r="HN48" s="115"/>
      <c r="HX48" s="115"/>
    </row>
    <row xmlns:x14ac="http://schemas.microsoft.com/office/spreadsheetml/2009/9/ac" r="49" s="3" customFormat="true" x14ac:dyDescent="0.25">
      <c r="A49" s="376" t="str">
        <f ca="true">IF(ISBLANK('Data Summary'!A51),"",'Data Summary'!A51)</f>
        <v/>
      </c>
      <c r="B49" s="115"/>
      <c r="L49" s="115"/>
      <c r="V49" s="115"/>
      <c r="AF49" s="115"/>
      <c r="AP49" s="115"/>
      <c r="AZ49" s="115"/>
      <c r="BA49" s="115"/>
      <c r="BJ49" s="115"/>
      <c r="BT49" s="115"/>
      <c r="CD49" s="115"/>
      <c r="CN49" s="115"/>
      <c r="CX49" s="115"/>
      <c r="DH49" s="115"/>
      <c r="DR49" s="115"/>
      <c r="EB49" s="115"/>
      <c r="EL49" s="115"/>
      <c r="EV49" s="115"/>
      <c r="FF49" s="115"/>
      <c r="FP49" s="115"/>
      <c r="FZ49" s="115"/>
      <c r="GJ49" s="115"/>
      <c r="GT49" s="115"/>
      <c r="HD49" s="115"/>
      <c r="HN49" s="115"/>
      <c r="HX49" s="115"/>
    </row>
    <row xmlns:x14ac="http://schemas.microsoft.com/office/spreadsheetml/2009/9/ac" r="50" s="3" customFormat="true" x14ac:dyDescent="0.25">
      <c r="A50" s="376" t="str">
        <f ca="true">IF(ISBLANK('Data Summary'!A52),"",'Data Summary'!A52)</f>
        <v/>
      </c>
      <c r="B50" s="115"/>
      <c r="L50" s="115"/>
      <c r="V50" s="115"/>
      <c r="AF50" s="115"/>
      <c r="AP50" s="115"/>
      <c r="AZ50" s="115"/>
      <c r="BA50" s="115"/>
      <c r="BJ50" s="115"/>
      <c r="BT50" s="115"/>
      <c r="CD50" s="115"/>
      <c r="CN50" s="115"/>
      <c r="CX50" s="115"/>
      <c r="DH50" s="115"/>
      <c r="DR50" s="115"/>
      <c r="EB50" s="115"/>
      <c r="EL50" s="115"/>
      <c r="EV50" s="115"/>
      <c r="FF50" s="115"/>
      <c r="FP50" s="115"/>
      <c r="FZ50" s="115"/>
      <c r="GJ50" s="115"/>
      <c r="GT50" s="115"/>
      <c r="HD50" s="115"/>
      <c r="HN50" s="115"/>
      <c r="HX50" s="115"/>
    </row>
    <row xmlns:x14ac="http://schemas.microsoft.com/office/spreadsheetml/2009/9/ac" r="51" s="3" customFormat="true" x14ac:dyDescent="0.25">
      <c r="A51" s="376" t="str">
        <f ca="true">IF(ISBLANK('Data Summary'!A53),"",'Data Summary'!A53)</f>
        <v/>
      </c>
      <c r="B51" s="115"/>
      <c r="L51" s="115"/>
      <c r="V51" s="115"/>
      <c r="AF51" s="115"/>
      <c r="AP51" s="115"/>
      <c r="AZ51" s="115"/>
      <c r="BA51" s="115"/>
      <c r="BJ51" s="115"/>
      <c r="BT51" s="115"/>
      <c r="CD51" s="115"/>
      <c r="CN51" s="115"/>
      <c r="CX51" s="115"/>
      <c r="DH51" s="115"/>
      <c r="DR51" s="115"/>
      <c r="EB51" s="115"/>
      <c r="EL51" s="115"/>
      <c r="EV51" s="115"/>
      <c r="FF51" s="115"/>
      <c r="FP51" s="115"/>
      <c r="FZ51" s="115"/>
      <c r="GJ51" s="115"/>
      <c r="GT51" s="115"/>
      <c r="HD51" s="115"/>
      <c r="HN51" s="115"/>
      <c r="HX51" s="115"/>
    </row>
    <row xmlns:x14ac="http://schemas.microsoft.com/office/spreadsheetml/2009/9/ac" r="52" s="3" customFormat="true" x14ac:dyDescent="0.25">
      <c r="A52" s="376" t="str">
        <f ca="true">IF(ISBLANK('Data Summary'!A54),"",'Data Summary'!A54)</f>
        <v/>
      </c>
      <c r="B52" s="115"/>
      <c r="L52" s="115"/>
      <c r="V52" s="115"/>
      <c r="AF52" s="115"/>
      <c r="AP52" s="115"/>
      <c r="AZ52" s="115"/>
      <c r="BA52" s="115"/>
      <c r="BJ52" s="115"/>
      <c r="BT52" s="115"/>
      <c r="CD52" s="115"/>
      <c r="CN52" s="115"/>
      <c r="CX52" s="115"/>
      <c r="DH52" s="115"/>
      <c r="DR52" s="115"/>
      <c r="EB52" s="115"/>
      <c r="EL52" s="115"/>
      <c r="EV52" s="115"/>
      <c r="FF52" s="115"/>
      <c r="FP52" s="115"/>
      <c r="FZ52" s="115"/>
      <c r="GJ52" s="115"/>
      <c r="GT52" s="115"/>
      <c r="HD52" s="115"/>
      <c r="HN52" s="115"/>
      <c r="HX52" s="115"/>
    </row>
    <row xmlns:x14ac="http://schemas.microsoft.com/office/spreadsheetml/2009/9/ac" r="53" s="3" customFormat="true" x14ac:dyDescent="0.25">
      <c r="A53" s="376" t="str">
        <f ca="true">IF(ISBLANK('Data Summary'!A55),"",'Data Summary'!A55)</f>
        <v/>
      </c>
      <c r="B53" s="115"/>
      <c r="L53" s="115"/>
      <c r="V53" s="115"/>
      <c r="AF53" s="115"/>
      <c r="AP53" s="115"/>
      <c r="AZ53" s="115"/>
      <c r="BA53" s="115"/>
      <c r="BJ53" s="115"/>
      <c r="BT53" s="115"/>
      <c r="CD53" s="115"/>
      <c r="CN53" s="115"/>
      <c r="CX53" s="115"/>
      <c r="DH53" s="115"/>
      <c r="DR53" s="115"/>
      <c r="EB53" s="115"/>
      <c r="EL53" s="115"/>
      <c r="EV53" s="115"/>
      <c r="FF53" s="115"/>
      <c r="FP53" s="115"/>
      <c r="FZ53" s="115"/>
      <c r="GJ53" s="115"/>
      <c r="GT53" s="115"/>
      <c r="HD53" s="115"/>
      <c r="HN53" s="115"/>
      <c r="HX53" s="115"/>
    </row>
    <row xmlns:x14ac="http://schemas.microsoft.com/office/spreadsheetml/2009/9/ac" r="54" s="3" customFormat="true" x14ac:dyDescent="0.25">
      <c r="A54" s="376" t="str">
        <f ca="true">IF(ISBLANK('Data Summary'!A56),"",'Data Summary'!A56)</f>
        <v/>
      </c>
      <c r="B54" s="115"/>
      <c r="L54" s="115"/>
      <c r="V54" s="115"/>
      <c r="AF54" s="115"/>
      <c r="AP54" s="115"/>
      <c r="AZ54" s="115"/>
      <c r="BA54" s="115"/>
      <c r="BJ54" s="115"/>
      <c r="BT54" s="115"/>
      <c r="CD54" s="115"/>
      <c r="CN54" s="115"/>
      <c r="CX54" s="115"/>
      <c r="DH54" s="115"/>
      <c r="DR54" s="115"/>
      <c r="EB54" s="115"/>
      <c r="EL54" s="115"/>
      <c r="EV54" s="115"/>
      <c r="FF54" s="115"/>
      <c r="FP54" s="115"/>
      <c r="FZ54" s="115"/>
      <c r="GJ54" s="115"/>
      <c r="GT54" s="115"/>
      <c r="HD54" s="115"/>
      <c r="HN54" s="115"/>
      <c r="HX54" s="115"/>
    </row>
    <row xmlns:x14ac="http://schemas.microsoft.com/office/spreadsheetml/2009/9/ac" r="55" s="3" customFormat="true" x14ac:dyDescent="0.25">
      <c r="A55" s="376" t="str">
        <f ca="true">IF(ISBLANK('Data Summary'!A57),"",'Data Summary'!A57)</f>
        <v/>
      </c>
      <c r="B55" s="115"/>
      <c r="L55" s="115"/>
      <c r="V55" s="115"/>
      <c r="AF55" s="115"/>
      <c r="AP55" s="115"/>
      <c r="AZ55" s="115"/>
      <c r="BA55" s="115"/>
      <c r="BJ55" s="115"/>
      <c r="BT55" s="115"/>
      <c r="CD55" s="115"/>
      <c r="CN55" s="115"/>
      <c r="CX55" s="115"/>
      <c r="DH55" s="115"/>
      <c r="DR55" s="115"/>
      <c r="EB55" s="115"/>
      <c r="EL55" s="115"/>
      <c r="EV55" s="115"/>
      <c r="FF55" s="115"/>
      <c r="FP55" s="115"/>
      <c r="FZ55" s="115"/>
      <c r="GJ55" s="115"/>
      <c r="GT55" s="115"/>
      <c r="HD55" s="115"/>
      <c r="HN55" s="115"/>
      <c r="HX55" s="115"/>
    </row>
    <row xmlns:x14ac="http://schemas.microsoft.com/office/spreadsheetml/2009/9/ac" r="56" s="3" customFormat="true" x14ac:dyDescent="0.25">
      <c r="A56" s="376" t="str">
        <f ca="true">IF(ISBLANK('Data Summary'!A58),"",'Data Summary'!A58)</f>
        <v/>
      </c>
      <c r="B56" s="115"/>
      <c r="L56" s="115"/>
      <c r="V56" s="115"/>
      <c r="AF56" s="115"/>
      <c r="AP56" s="115"/>
      <c r="AZ56" s="115"/>
      <c r="BA56" s="115"/>
      <c r="BJ56" s="115"/>
      <c r="BT56" s="115"/>
      <c r="CD56" s="115"/>
      <c r="CN56" s="115"/>
      <c r="CX56" s="115"/>
      <c r="DH56" s="115"/>
      <c r="DR56" s="115"/>
      <c r="EB56" s="115"/>
      <c r="EL56" s="115"/>
      <c r="EV56" s="115"/>
      <c r="FF56" s="115"/>
      <c r="FP56" s="115"/>
      <c r="FZ56" s="115"/>
      <c r="GJ56" s="115"/>
      <c r="GT56" s="115"/>
      <c r="HD56" s="115"/>
      <c r="HN56" s="115"/>
      <c r="HX56" s="115"/>
    </row>
    <row xmlns:x14ac="http://schemas.microsoft.com/office/spreadsheetml/2009/9/ac" r="57" s="3" customFormat="true" x14ac:dyDescent="0.25">
      <c r="A57" s="376" t="str">
        <f ca="true">IF(ISBLANK('Data Summary'!A59),"",'Data Summary'!A59)</f>
        <v/>
      </c>
      <c r="B57" s="115"/>
      <c r="L57" s="115"/>
      <c r="V57" s="115"/>
      <c r="AF57" s="115"/>
      <c r="AP57" s="115"/>
      <c r="AZ57" s="115"/>
      <c r="BA57" s="115"/>
      <c r="BJ57" s="115"/>
      <c r="BT57" s="115"/>
      <c r="CD57" s="115"/>
      <c r="CN57" s="115"/>
      <c r="CX57" s="115"/>
      <c r="DH57" s="115"/>
      <c r="DR57" s="115"/>
      <c r="EB57" s="115"/>
      <c r="EL57" s="115"/>
      <c r="EV57" s="115"/>
      <c r="FF57" s="115"/>
      <c r="FP57" s="115"/>
      <c r="FZ57" s="115"/>
      <c r="GJ57" s="115"/>
      <c r="GT57" s="115"/>
      <c r="HD57" s="115"/>
      <c r="HN57" s="115"/>
      <c r="HX57" s="115"/>
    </row>
    <row xmlns:x14ac="http://schemas.microsoft.com/office/spreadsheetml/2009/9/ac" r="58" s="3" customFormat="true" x14ac:dyDescent="0.25">
      <c r="A58" s="376" t="str">
        <f ca="true">IF(ISBLANK('Data Summary'!A60),"",'Data Summary'!A60)</f>
        <v/>
      </c>
      <c r="B58" s="115"/>
      <c r="L58" s="115"/>
      <c r="V58" s="115"/>
      <c r="AF58" s="115"/>
      <c r="AP58" s="115"/>
      <c r="AZ58" s="115"/>
      <c r="BA58" s="115"/>
      <c r="BJ58" s="115"/>
      <c r="BT58" s="115"/>
      <c r="CD58" s="115"/>
      <c r="CN58" s="115"/>
      <c r="CX58" s="115"/>
      <c r="DH58" s="115"/>
      <c r="DR58" s="115"/>
      <c r="EB58" s="115"/>
      <c r="EL58" s="115"/>
      <c r="EV58" s="115"/>
      <c r="FF58" s="115"/>
      <c r="FP58" s="115"/>
      <c r="FZ58" s="115"/>
      <c r="GJ58" s="115"/>
      <c r="GT58" s="115"/>
      <c r="HD58" s="115"/>
      <c r="HN58" s="115"/>
      <c r="HX58" s="115"/>
    </row>
    <row xmlns:x14ac="http://schemas.microsoft.com/office/spreadsheetml/2009/9/ac" r="59" s="3" customFormat="true" x14ac:dyDescent="0.25">
      <c r="A59" s="376" t="str">
        <f ca="true">IF(ISBLANK('Data Summary'!A61),"",'Data Summary'!A61)</f>
        <v/>
      </c>
      <c r="B59" s="115"/>
      <c r="L59" s="115"/>
      <c r="V59" s="115"/>
      <c r="AF59" s="115"/>
      <c r="AP59" s="115"/>
      <c r="AZ59" s="115"/>
      <c r="BA59" s="115"/>
      <c r="BJ59" s="115"/>
      <c r="BT59" s="115"/>
      <c r="CD59" s="115"/>
      <c r="CN59" s="115"/>
      <c r="CX59" s="115"/>
      <c r="DH59" s="115"/>
      <c r="DR59" s="115"/>
      <c r="EB59" s="115"/>
      <c r="EL59" s="115"/>
      <c r="EV59" s="115"/>
      <c r="FF59" s="115"/>
      <c r="FP59" s="115"/>
      <c r="FZ59" s="115"/>
      <c r="GJ59" s="115"/>
      <c r="GT59" s="115"/>
      <c r="HD59" s="115"/>
      <c r="HN59" s="115"/>
      <c r="HX59" s="115"/>
    </row>
    <row xmlns:x14ac="http://schemas.microsoft.com/office/spreadsheetml/2009/9/ac" r="60" s="3" customFormat="true" x14ac:dyDescent="0.25">
      <c r="A60" s="376" t="str">
        <f ca="true">IF(ISBLANK('Data Summary'!A62),"",'Data Summary'!A62)</f>
        <v/>
      </c>
      <c r="B60" s="115"/>
      <c r="L60" s="115"/>
      <c r="V60" s="115"/>
      <c r="AF60" s="115"/>
      <c r="AP60" s="115"/>
      <c r="AZ60" s="115"/>
      <c r="BA60" s="115"/>
      <c r="BJ60" s="115"/>
      <c r="BT60" s="115"/>
      <c r="CD60" s="115"/>
      <c r="CN60" s="115"/>
      <c r="CX60" s="115"/>
      <c r="DH60" s="115"/>
      <c r="DR60" s="115"/>
      <c r="EB60" s="115"/>
      <c r="EL60" s="115"/>
      <c r="EV60" s="115"/>
      <c r="FF60" s="115"/>
      <c r="FP60" s="115"/>
      <c r="FZ60" s="115"/>
      <c r="GJ60" s="115"/>
      <c r="GT60" s="115"/>
      <c r="HD60" s="115"/>
      <c r="HN60" s="115"/>
      <c r="HX60" s="115"/>
    </row>
    <row xmlns:x14ac="http://schemas.microsoft.com/office/spreadsheetml/2009/9/ac" r="61" s="3" customFormat="true" x14ac:dyDescent="0.25">
      <c r="A61" s="376" t="str">
        <f ca="true">IF(ISBLANK('Data Summary'!A63),"",'Data Summary'!A63)</f>
        <v/>
      </c>
      <c r="B61" s="115"/>
      <c r="L61" s="115"/>
      <c r="V61" s="115"/>
      <c r="AF61" s="115"/>
      <c r="AP61" s="115"/>
      <c r="AZ61" s="115"/>
      <c r="BA61" s="115"/>
      <c r="BJ61" s="115"/>
      <c r="BT61" s="115"/>
      <c r="CD61" s="115"/>
      <c r="CN61" s="115"/>
      <c r="CX61" s="115"/>
      <c r="DH61" s="115"/>
      <c r="DR61" s="115"/>
      <c r="EB61" s="115"/>
      <c r="EL61" s="115"/>
      <c r="EV61" s="115"/>
      <c r="FF61" s="115"/>
      <c r="FP61" s="115"/>
      <c r="FZ61" s="115"/>
      <c r="GJ61" s="115"/>
      <c r="GT61" s="115"/>
      <c r="HD61" s="115"/>
      <c r="HN61" s="115"/>
      <c r="HX61" s="115"/>
    </row>
    <row xmlns:x14ac="http://schemas.microsoft.com/office/spreadsheetml/2009/9/ac" r="62" s="3" customFormat="true" x14ac:dyDescent="0.25">
      <c r="A62" s="376" t="str">
        <f ca="true">IF(ISBLANK('Data Summary'!A64),"",'Data Summary'!A64)</f>
        <v/>
      </c>
      <c r="B62" s="115"/>
      <c r="L62" s="115"/>
      <c r="V62" s="115"/>
      <c r="AF62" s="115"/>
      <c r="AP62" s="115"/>
      <c r="AZ62" s="115"/>
      <c r="BA62" s="115"/>
      <c r="BJ62" s="115"/>
      <c r="BT62" s="115"/>
      <c r="CD62" s="115"/>
      <c r="CN62" s="115"/>
      <c r="CX62" s="115"/>
      <c r="DH62" s="115"/>
      <c r="DR62" s="115"/>
      <c r="EB62" s="115"/>
      <c r="EL62" s="115"/>
      <c r="EV62" s="115"/>
      <c r="FF62" s="115"/>
      <c r="FP62" s="115"/>
      <c r="FZ62" s="115"/>
      <c r="GJ62" s="115"/>
      <c r="GT62" s="115"/>
      <c r="HD62" s="115"/>
      <c r="HN62" s="115"/>
      <c r="HX62" s="115"/>
    </row>
    <row xmlns:x14ac="http://schemas.microsoft.com/office/spreadsheetml/2009/9/ac" r="63" s="3" customFormat="true" x14ac:dyDescent="0.25">
      <c r="A63" s="376" t="str">
        <f ca="true">IF(ISBLANK('Data Summary'!A65),"",'Data Summary'!A65)</f>
        <v/>
      </c>
      <c r="B63" s="115"/>
      <c r="L63" s="115"/>
      <c r="V63" s="115"/>
      <c r="AF63" s="115"/>
      <c r="AP63" s="115"/>
      <c r="AZ63" s="115"/>
      <c r="BA63" s="115"/>
      <c r="BJ63" s="115"/>
      <c r="BT63" s="115"/>
      <c r="CD63" s="115"/>
      <c r="CN63" s="115"/>
      <c r="CX63" s="115"/>
      <c r="DH63" s="115"/>
      <c r="DR63" s="115"/>
      <c r="EB63" s="115"/>
      <c r="EL63" s="115"/>
      <c r="EV63" s="115"/>
      <c r="FF63" s="115"/>
      <c r="FP63" s="115"/>
      <c r="FZ63" s="115"/>
      <c r="GJ63" s="115"/>
      <c r="GT63" s="115"/>
      <c r="HD63" s="115"/>
      <c r="HN63" s="115"/>
      <c r="HX63" s="115"/>
    </row>
    <row xmlns:x14ac="http://schemas.microsoft.com/office/spreadsheetml/2009/9/ac" r="64" s="3" customFormat="true" x14ac:dyDescent="0.25">
      <c r="A64" s="376" t="str">
        <f ca="true">IF(ISBLANK('Data Summary'!A66),"",'Data Summary'!A66)</f>
        <v/>
      </c>
      <c r="B64" s="115"/>
      <c r="L64" s="115"/>
      <c r="V64" s="115"/>
      <c r="AF64" s="115"/>
      <c r="AP64" s="115"/>
      <c r="AZ64" s="115"/>
      <c r="BA64" s="115"/>
      <c r="BJ64" s="115"/>
      <c r="BT64" s="115"/>
      <c r="CD64" s="115"/>
      <c r="CN64" s="115"/>
      <c r="CX64" s="115"/>
      <c r="DH64" s="115"/>
      <c r="DR64" s="115"/>
      <c r="EB64" s="115"/>
      <c r="EL64" s="115"/>
      <c r="EV64" s="115"/>
      <c r="FF64" s="115"/>
      <c r="FP64" s="115"/>
      <c r="FZ64" s="115"/>
      <c r="GJ64" s="115"/>
      <c r="GT64" s="115"/>
      <c r="HD64" s="115"/>
      <c r="HN64" s="115"/>
      <c r="HX64" s="115"/>
    </row>
    <row xmlns:x14ac="http://schemas.microsoft.com/office/spreadsheetml/2009/9/ac" r="65" s="3" customFormat="true" x14ac:dyDescent="0.25">
      <c r="A65" s="376" t="str">
        <f ca="true">IF(ISBLANK('Data Summary'!A67),"",'Data Summary'!A67)</f>
        <v/>
      </c>
      <c r="B65" s="115"/>
      <c r="L65" s="115"/>
      <c r="V65" s="115"/>
      <c r="AF65" s="115"/>
      <c r="AP65" s="115"/>
      <c r="AZ65" s="115"/>
      <c r="BA65" s="115"/>
      <c r="BJ65" s="115"/>
      <c r="BT65" s="115"/>
      <c r="CD65" s="115"/>
      <c r="CN65" s="115"/>
      <c r="CX65" s="115"/>
      <c r="DH65" s="115"/>
      <c r="DR65" s="115"/>
      <c r="EB65" s="115"/>
      <c r="EL65" s="115"/>
      <c r="EV65" s="115"/>
      <c r="FF65" s="115"/>
      <c r="FP65" s="115"/>
      <c r="FZ65" s="115"/>
      <c r="GJ65" s="115"/>
      <c r="GT65" s="115"/>
      <c r="HD65" s="115"/>
      <c r="HN65" s="115"/>
      <c r="HX65" s="115"/>
    </row>
    <row xmlns:x14ac="http://schemas.microsoft.com/office/spreadsheetml/2009/9/ac" r="66" s="3" customFormat="true" x14ac:dyDescent="0.25">
      <c r="A66" s="376" t="str">
        <f ca="true">IF(ISBLANK('Data Summary'!A68),"",'Data Summary'!A68)</f>
        <v/>
      </c>
      <c r="B66" s="115"/>
      <c r="L66" s="115"/>
      <c r="V66" s="115"/>
      <c r="AF66" s="115"/>
      <c r="AP66" s="115"/>
      <c r="AZ66" s="115"/>
      <c r="BA66" s="115"/>
      <c r="BJ66" s="115"/>
      <c r="BT66" s="115"/>
      <c r="CD66" s="115"/>
      <c r="CN66" s="115"/>
      <c r="CX66" s="115"/>
      <c r="DH66" s="115"/>
      <c r="DR66" s="115"/>
      <c r="EB66" s="115"/>
      <c r="EL66" s="115"/>
      <c r="EV66" s="115"/>
      <c r="FF66" s="115"/>
      <c r="FP66" s="115"/>
      <c r="FZ66" s="115"/>
      <c r="GJ66" s="115"/>
      <c r="GT66" s="115"/>
      <c r="HD66" s="115"/>
      <c r="HN66" s="115"/>
      <c r="HX66" s="115"/>
    </row>
    <row xmlns:x14ac="http://schemas.microsoft.com/office/spreadsheetml/2009/9/ac" r="67" s="3" customFormat="true" x14ac:dyDescent="0.25">
      <c r="A67" s="376" t="str">
        <f ca="true">IF(ISBLANK('Data Summary'!A69),"",'Data Summary'!A69)</f>
        <v/>
      </c>
      <c r="B67" s="115"/>
      <c r="L67" s="115"/>
      <c r="V67" s="115"/>
      <c r="AF67" s="115"/>
      <c r="AP67" s="115"/>
      <c r="AZ67" s="115"/>
      <c r="BA67" s="115"/>
      <c r="BJ67" s="115"/>
      <c r="BT67" s="115"/>
      <c r="CD67" s="115"/>
      <c r="CN67" s="115"/>
      <c r="CX67" s="115"/>
      <c r="DH67" s="115"/>
      <c r="DR67" s="115"/>
      <c r="EB67" s="115"/>
      <c r="EL67" s="115"/>
      <c r="EV67" s="115"/>
      <c r="FF67" s="115"/>
      <c r="FP67" s="115"/>
      <c r="FZ67" s="115"/>
      <c r="GJ67" s="115"/>
      <c r="GT67" s="115"/>
      <c r="HD67" s="115"/>
      <c r="HN67" s="115"/>
      <c r="HX67" s="115"/>
    </row>
    <row xmlns:x14ac="http://schemas.microsoft.com/office/spreadsheetml/2009/9/ac" r="68" s="3" customFormat="true" x14ac:dyDescent="0.25">
      <c r="A68" s="376" t="str">
        <f ca="true">IF(ISBLANK('Data Summary'!A70),"",'Data Summary'!A70)</f>
        <v/>
      </c>
      <c r="B68" s="115"/>
      <c r="L68" s="115"/>
      <c r="V68" s="115"/>
      <c r="AF68" s="115"/>
      <c r="AP68" s="115"/>
      <c r="AZ68" s="115"/>
      <c r="BA68" s="115"/>
      <c r="BJ68" s="115"/>
      <c r="BT68" s="115"/>
      <c r="CD68" s="115"/>
      <c r="CN68" s="115"/>
      <c r="CX68" s="115"/>
      <c r="DH68" s="115"/>
      <c r="DR68" s="115"/>
      <c r="EB68" s="115"/>
      <c r="EL68" s="115"/>
      <c r="EV68" s="115"/>
      <c r="FF68" s="115"/>
      <c r="FP68" s="115"/>
      <c r="FZ68" s="115"/>
      <c r="GJ68" s="115"/>
      <c r="GT68" s="115"/>
      <c r="HD68" s="115"/>
      <c r="HN68" s="115"/>
      <c r="HX68" s="115"/>
    </row>
    <row xmlns:x14ac="http://schemas.microsoft.com/office/spreadsheetml/2009/9/ac" r="69" s="3" customFormat="true" x14ac:dyDescent="0.25">
      <c r="A69" s="376" t="str">
        <f ca="true">IF(ISBLANK('Data Summary'!A71),"",'Data Summary'!A71)</f>
        <v/>
      </c>
      <c r="B69" s="115"/>
      <c r="L69" s="115"/>
      <c r="V69" s="115"/>
      <c r="AF69" s="115"/>
      <c r="AP69" s="115"/>
      <c r="AZ69" s="115"/>
      <c r="BA69" s="115"/>
      <c r="BJ69" s="115"/>
      <c r="BT69" s="115"/>
      <c r="CD69" s="115"/>
      <c r="CN69" s="115"/>
      <c r="CX69" s="115"/>
      <c r="DH69" s="115"/>
      <c r="DR69" s="115"/>
      <c r="EB69" s="115"/>
      <c r="EL69" s="115"/>
      <c r="EV69" s="115"/>
      <c r="FF69" s="115"/>
      <c r="FP69" s="115"/>
      <c r="FZ69" s="115"/>
      <c r="GJ69" s="115"/>
      <c r="GT69" s="115"/>
      <c r="HD69" s="115"/>
      <c r="HN69" s="115"/>
      <c r="HX69" s="115"/>
    </row>
    <row xmlns:x14ac="http://schemas.microsoft.com/office/spreadsheetml/2009/9/ac" r="70" s="3" customFormat="true" x14ac:dyDescent="0.25">
      <c r="A70" s="376" t="str">
        <f ca="true">IF(ISBLANK('Data Summary'!A72),"",'Data Summary'!A72)</f>
        <v/>
      </c>
      <c r="B70" s="115"/>
      <c r="L70" s="115"/>
      <c r="V70" s="115"/>
      <c r="AF70" s="115"/>
      <c r="AP70" s="115"/>
      <c r="AZ70" s="115"/>
      <c r="BA70" s="115"/>
      <c r="BJ70" s="115"/>
      <c r="BT70" s="115"/>
      <c r="CD70" s="115"/>
      <c r="CN70" s="115"/>
      <c r="CX70" s="115"/>
      <c r="DH70" s="115"/>
      <c r="DR70" s="115"/>
      <c r="EB70" s="115"/>
      <c r="EL70" s="115"/>
      <c r="EV70" s="115"/>
      <c r="FF70" s="115"/>
      <c r="FP70" s="115"/>
      <c r="FZ70" s="115"/>
      <c r="GJ70" s="115"/>
      <c r="GT70" s="115"/>
      <c r="HD70" s="115"/>
      <c r="HN70" s="115"/>
      <c r="HX70" s="115"/>
    </row>
    <row xmlns:x14ac="http://schemas.microsoft.com/office/spreadsheetml/2009/9/ac" r="71" s="3" customFormat="true" x14ac:dyDescent="0.25">
      <c r="A71" s="376" t="str">
        <f ca="true">IF(ISBLANK('Data Summary'!A73),"",'Data Summary'!A73)</f>
        <v/>
      </c>
      <c r="B71" s="115"/>
      <c r="L71" s="115"/>
      <c r="V71" s="115"/>
      <c r="AF71" s="115"/>
      <c r="AP71" s="115"/>
      <c r="AZ71" s="115"/>
      <c r="BA71" s="115"/>
      <c r="BJ71" s="115"/>
      <c r="BT71" s="115"/>
      <c r="CD71" s="115"/>
      <c r="CN71" s="115"/>
      <c r="CX71" s="115"/>
      <c r="DH71" s="115"/>
      <c r="DR71" s="115"/>
      <c r="EB71" s="115"/>
      <c r="EL71" s="115"/>
      <c r="EV71" s="115"/>
      <c r="FF71" s="115"/>
      <c r="FP71" s="115"/>
      <c r="FZ71" s="115"/>
      <c r="GJ71" s="115"/>
      <c r="GT71" s="115"/>
      <c r="HD71" s="115"/>
      <c r="HN71" s="115"/>
      <c r="HX71" s="115"/>
    </row>
    <row xmlns:x14ac="http://schemas.microsoft.com/office/spreadsheetml/2009/9/ac" r="72" s="3" customFormat="true" x14ac:dyDescent="0.25">
      <c r="A72" s="376" t="str">
        <f ca="true">IF(ISBLANK('Data Summary'!A74),"",'Data Summary'!A74)</f>
        <v/>
      </c>
      <c r="B72" s="115"/>
      <c r="L72" s="115"/>
      <c r="V72" s="115"/>
      <c r="AF72" s="115"/>
      <c r="AP72" s="115"/>
      <c r="AZ72" s="115"/>
      <c r="BA72" s="115"/>
      <c r="BJ72" s="115"/>
      <c r="BT72" s="115"/>
      <c r="CD72" s="115"/>
      <c r="CN72" s="115"/>
      <c r="CX72" s="115"/>
      <c r="DH72" s="115"/>
      <c r="DR72" s="115"/>
      <c r="EB72" s="115"/>
      <c r="EL72" s="115"/>
      <c r="EV72" s="115"/>
      <c r="FF72" s="115"/>
      <c r="FP72" s="115"/>
      <c r="FZ72" s="115"/>
      <c r="GJ72" s="115"/>
      <c r="GT72" s="115"/>
      <c r="HD72" s="115"/>
      <c r="HN72" s="115"/>
      <c r="HX72" s="115"/>
    </row>
    <row xmlns:x14ac="http://schemas.microsoft.com/office/spreadsheetml/2009/9/ac" r="73" s="3" customFormat="true" x14ac:dyDescent="0.25">
      <c r="A73" s="376" t="str">
        <f ca="true">IF(ISBLANK('Data Summary'!A75),"",'Data Summary'!A75)</f>
        <v/>
      </c>
      <c r="B73" s="115"/>
      <c r="L73" s="115"/>
      <c r="V73" s="115"/>
      <c r="AF73" s="115"/>
      <c r="AP73" s="115"/>
      <c r="AZ73" s="115"/>
      <c r="BA73" s="115"/>
      <c r="BJ73" s="115"/>
      <c r="BT73" s="115"/>
      <c r="CD73" s="115"/>
      <c r="CN73" s="115"/>
      <c r="CX73" s="115"/>
      <c r="DH73" s="115"/>
      <c r="DR73" s="115"/>
      <c r="EB73" s="115"/>
      <c r="EL73" s="115"/>
      <c r="EV73" s="115"/>
      <c r="FF73" s="115"/>
      <c r="FP73" s="115"/>
      <c r="FZ73" s="115"/>
      <c r="GJ73" s="115"/>
      <c r="GT73" s="115"/>
      <c r="HD73" s="115"/>
      <c r="HN73" s="115"/>
      <c r="HX73" s="115"/>
    </row>
    <row xmlns:x14ac="http://schemas.microsoft.com/office/spreadsheetml/2009/9/ac" r="74" s="3" customFormat="true" x14ac:dyDescent="0.25">
      <c r="A74" s="376" t="str">
        <f ca="true">IF(ISBLANK('Data Summary'!A76),"",'Data Summary'!A76)</f>
        <v/>
      </c>
      <c r="B74" s="115"/>
      <c r="L74" s="115"/>
      <c r="V74" s="115"/>
      <c r="AF74" s="115"/>
      <c r="AP74" s="115"/>
      <c r="AZ74" s="115"/>
      <c r="BA74" s="115"/>
      <c r="BJ74" s="115"/>
      <c r="BT74" s="115"/>
      <c r="CD74" s="115"/>
      <c r="CN74" s="115"/>
      <c r="CX74" s="115"/>
      <c r="DH74" s="115"/>
      <c r="DR74" s="115"/>
      <c r="EB74" s="115"/>
      <c r="EL74" s="115"/>
      <c r="EV74" s="115"/>
      <c r="FF74" s="115"/>
      <c r="FP74" s="115"/>
      <c r="FZ74" s="115"/>
      <c r="GJ74" s="115"/>
      <c r="GT74" s="115"/>
      <c r="HD74" s="115"/>
      <c r="HN74" s="115"/>
      <c r="HX74" s="115"/>
    </row>
    <row xmlns:x14ac="http://schemas.microsoft.com/office/spreadsheetml/2009/9/ac" r="75" s="3" customFormat="true" x14ac:dyDescent="0.25">
      <c r="A75" s="376" t="str">
        <f ca="true">IF(ISBLANK('Data Summary'!A77),"",'Data Summary'!A77)</f>
        <v/>
      </c>
      <c r="B75" s="115"/>
      <c r="L75" s="115"/>
      <c r="V75" s="115"/>
      <c r="AF75" s="115"/>
      <c r="AP75" s="115"/>
      <c r="AZ75" s="115"/>
      <c r="BA75" s="115"/>
      <c r="BJ75" s="115"/>
      <c r="BT75" s="115"/>
      <c r="CD75" s="115"/>
      <c r="CN75" s="115"/>
      <c r="CX75" s="115"/>
      <c r="DH75" s="115"/>
      <c r="DR75" s="115"/>
      <c r="EB75" s="115"/>
      <c r="EL75" s="115"/>
      <c r="EV75" s="115"/>
      <c r="FF75" s="115"/>
      <c r="FP75" s="115"/>
      <c r="FZ75" s="115"/>
      <c r="GJ75" s="115"/>
      <c r="GT75" s="115"/>
      <c r="HD75" s="115"/>
      <c r="HN75" s="115"/>
      <c r="HX75" s="115"/>
    </row>
    <row xmlns:x14ac="http://schemas.microsoft.com/office/spreadsheetml/2009/9/ac" r="76" s="3" customFormat="true" x14ac:dyDescent="0.25">
      <c r="A76" s="376" t="str">
        <f ca="true">IF(ISBLANK('Data Summary'!A78),"",'Data Summary'!A78)</f>
        <v/>
      </c>
      <c r="B76" s="115"/>
      <c r="L76" s="115"/>
      <c r="V76" s="115"/>
      <c r="AF76" s="115"/>
      <c r="AP76" s="115"/>
      <c r="AZ76" s="115"/>
      <c r="BA76" s="115"/>
      <c r="BJ76" s="115"/>
      <c r="BT76" s="115"/>
      <c r="CD76" s="115"/>
      <c r="CN76" s="115"/>
      <c r="CX76" s="115"/>
      <c r="DH76" s="115"/>
      <c r="DR76" s="115"/>
      <c r="EB76" s="115"/>
      <c r="EL76" s="115"/>
      <c r="EV76" s="115"/>
      <c r="FF76" s="115"/>
      <c r="FP76" s="115"/>
      <c r="FZ76" s="115"/>
      <c r="GJ76" s="115"/>
      <c r="GT76" s="115"/>
      <c r="HD76" s="115"/>
      <c r="HN76" s="115"/>
      <c r="HX76" s="115"/>
    </row>
    <row xmlns:x14ac="http://schemas.microsoft.com/office/spreadsheetml/2009/9/ac" r="77" s="3" customFormat="true" x14ac:dyDescent="0.25">
      <c r="A77" s="376" t="str">
        <f ca="true">IF(ISBLANK('Data Summary'!A79),"",'Data Summary'!A79)</f>
        <v/>
      </c>
      <c r="B77" s="115"/>
      <c r="L77" s="115"/>
      <c r="V77" s="115"/>
      <c r="AF77" s="115"/>
      <c r="AP77" s="115"/>
      <c r="AZ77" s="115"/>
      <c r="BA77" s="115"/>
      <c r="BJ77" s="115"/>
      <c r="BT77" s="115"/>
      <c r="CD77" s="115"/>
      <c r="CN77" s="115"/>
      <c r="CX77" s="115"/>
      <c r="DH77" s="115"/>
      <c r="DR77" s="115"/>
      <c r="EB77" s="115"/>
      <c r="EL77" s="115"/>
      <c r="EV77" s="115"/>
      <c r="FF77" s="115"/>
      <c r="FP77" s="115"/>
      <c r="FZ77" s="115"/>
      <c r="GJ77" s="115"/>
      <c r="GT77" s="115"/>
      <c r="HD77" s="115"/>
      <c r="HN77" s="115"/>
      <c r="HX77" s="115"/>
    </row>
    <row xmlns:x14ac="http://schemas.microsoft.com/office/spreadsheetml/2009/9/ac" r="78" s="3" customFormat="true" x14ac:dyDescent="0.25">
      <c r="A78" s="376" t="str">
        <f ca="true">IF(ISBLANK('Data Summary'!A80),"",'Data Summary'!A80)</f>
        <v/>
      </c>
      <c r="B78" s="115"/>
      <c r="L78" s="115"/>
      <c r="V78" s="115"/>
      <c r="AF78" s="115"/>
      <c r="AP78" s="115"/>
      <c r="AZ78" s="115"/>
      <c r="BA78" s="115"/>
      <c r="BJ78" s="115"/>
      <c r="BT78" s="115"/>
      <c r="CD78" s="115"/>
      <c r="CN78" s="115"/>
      <c r="CX78" s="115"/>
      <c r="DH78" s="115"/>
      <c r="DR78" s="115"/>
      <c r="EB78" s="115"/>
      <c r="EL78" s="115"/>
      <c r="EV78" s="115"/>
      <c r="FF78" s="115"/>
      <c r="FP78" s="115"/>
      <c r="FZ78" s="115"/>
      <c r="GJ78" s="115"/>
      <c r="GT78" s="115"/>
      <c r="HD78" s="115"/>
      <c r="HN78" s="115"/>
      <c r="HX78" s="115"/>
    </row>
    <row xmlns:x14ac="http://schemas.microsoft.com/office/spreadsheetml/2009/9/ac" r="79" s="3" customFormat="true" x14ac:dyDescent="0.25">
      <c r="A79" s="376" t="str">
        <f ca="true">IF(ISBLANK('Data Summary'!A81),"",'Data Summary'!A81)</f>
        <v/>
      </c>
      <c r="B79" s="115"/>
      <c r="L79" s="115"/>
      <c r="V79" s="115"/>
      <c r="AF79" s="115"/>
      <c r="AP79" s="115"/>
      <c r="AZ79" s="115"/>
      <c r="BA79" s="115"/>
      <c r="BJ79" s="115"/>
      <c r="BT79" s="115"/>
      <c r="CD79" s="115"/>
      <c r="CN79" s="115"/>
      <c r="CX79" s="115"/>
      <c r="DH79" s="115"/>
      <c r="DR79" s="115"/>
      <c r="EB79" s="115"/>
      <c r="EL79" s="115"/>
      <c r="EV79" s="115"/>
      <c r="FF79" s="115"/>
      <c r="FP79" s="115"/>
      <c r="FZ79" s="115"/>
      <c r="GJ79" s="115"/>
      <c r="GT79" s="115"/>
      <c r="HD79" s="115"/>
      <c r="HN79" s="115"/>
      <c r="HX79" s="115"/>
    </row>
    <row xmlns:x14ac="http://schemas.microsoft.com/office/spreadsheetml/2009/9/ac" r="80" s="3" customFormat="true" x14ac:dyDescent="0.25">
      <c r="A80" s="376" t="str">
        <f ca="true">IF(ISBLANK('Data Summary'!A82),"",'Data Summary'!A82)</f>
        <v/>
      </c>
      <c r="B80" s="115"/>
      <c r="L80" s="115"/>
      <c r="V80" s="115"/>
      <c r="AF80" s="115"/>
      <c r="AP80" s="115"/>
      <c r="AZ80" s="115"/>
      <c r="BA80" s="115"/>
      <c r="BJ80" s="115"/>
      <c r="BT80" s="115"/>
      <c r="CD80" s="115"/>
      <c r="CN80" s="115"/>
      <c r="CX80" s="115"/>
      <c r="DH80" s="115"/>
      <c r="DR80" s="115"/>
      <c r="EB80" s="115"/>
      <c r="EL80" s="115"/>
      <c r="EV80" s="115"/>
      <c r="FF80" s="115"/>
      <c r="FP80" s="115"/>
      <c r="FZ80" s="115"/>
      <c r="GJ80" s="115"/>
      <c r="GT80" s="115"/>
      <c r="HD80" s="115"/>
      <c r="HN80" s="115"/>
      <c r="HX80" s="115"/>
    </row>
    <row xmlns:x14ac="http://schemas.microsoft.com/office/spreadsheetml/2009/9/ac" r="81" s="3" customFormat="true" x14ac:dyDescent="0.25">
      <c r="A81" s="376" t="str">
        <f ca="true">IF(ISBLANK('Data Summary'!A83),"",'Data Summary'!A83)</f>
        <v/>
      </c>
      <c r="B81" s="115"/>
      <c r="L81" s="115"/>
      <c r="V81" s="115"/>
      <c r="AF81" s="115"/>
      <c r="AP81" s="115"/>
      <c r="AZ81" s="115"/>
      <c r="BA81" s="115"/>
      <c r="BJ81" s="115"/>
      <c r="BT81" s="115"/>
      <c r="CD81" s="115"/>
      <c r="CN81" s="115"/>
      <c r="CX81" s="115"/>
      <c r="DH81" s="115"/>
      <c r="DR81" s="115"/>
      <c r="EB81" s="115"/>
      <c r="EL81" s="115"/>
      <c r="EV81" s="115"/>
      <c r="FF81" s="115"/>
      <c r="FP81" s="115"/>
      <c r="FZ81" s="115"/>
      <c r="GJ81" s="115"/>
      <c r="GT81" s="115"/>
      <c r="HD81" s="115"/>
      <c r="HN81" s="115"/>
      <c r="HX81" s="115"/>
    </row>
    <row xmlns:x14ac="http://schemas.microsoft.com/office/spreadsheetml/2009/9/ac" r="82" s="3" customFormat="true" x14ac:dyDescent="0.25">
      <c r="A82" s="376" t="str">
        <f ca="true">IF(ISBLANK('Data Summary'!A84),"",'Data Summary'!A84)</f>
        <v/>
      </c>
      <c r="B82" s="115"/>
      <c r="L82" s="115"/>
      <c r="V82" s="115"/>
      <c r="AF82" s="115"/>
      <c r="AP82" s="115"/>
      <c r="AZ82" s="115"/>
      <c r="BA82" s="115"/>
      <c r="BJ82" s="115"/>
      <c r="BT82" s="115"/>
      <c r="CD82" s="115"/>
      <c r="CN82" s="115"/>
      <c r="CX82" s="115"/>
      <c r="DH82" s="115"/>
      <c r="DR82" s="115"/>
      <c r="EB82" s="115"/>
      <c r="EL82" s="115"/>
      <c r="EV82" s="115"/>
      <c r="FF82" s="115"/>
      <c r="FP82" s="115"/>
      <c r="FZ82" s="115"/>
      <c r="GJ82" s="115"/>
      <c r="GT82" s="115"/>
      <c r="HD82" s="115"/>
      <c r="HN82" s="115"/>
      <c r="HX82" s="115"/>
    </row>
    <row xmlns:x14ac="http://schemas.microsoft.com/office/spreadsheetml/2009/9/ac" r="83" s="3" customFormat="true" x14ac:dyDescent="0.25">
      <c r="A83" s="376" t="str">
        <f ca="true">IF(ISBLANK('Data Summary'!A85),"",'Data Summary'!A85)</f>
        <v/>
      </c>
      <c r="B83" s="115"/>
      <c r="L83" s="115"/>
      <c r="V83" s="115"/>
      <c r="AF83" s="115"/>
      <c r="AP83" s="115"/>
      <c r="AZ83" s="115"/>
      <c r="BA83" s="115"/>
      <c r="BJ83" s="115"/>
      <c r="BT83" s="115"/>
      <c r="CD83" s="115"/>
      <c r="CN83" s="115"/>
      <c r="CX83" s="115"/>
      <c r="DH83" s="115"/>
      <c r="DR83" s="115"/>
      <c r="EB83" s="115"/>
      <c r="EL83" s="115"/>
      <c r="EV83" s="115"/>
      <c r="FF83" s="115"/>
      <c r="FP83" s="115"/>
      <c r="FZ83" s="115"/>
      <c r="GJ83" s="115"/>
      <c r="GT83" s="115"/>
      <c r="HD83" s="115"/>
      <c r="HN83" s="115"/>
      <c r="HX83" s="115"/>
    </row>
    <row xmlns:x14ac="http://schemas.microsoft.com/office/spreadsheetml/2009/9/ac" r="84" s="3" customFormat="true" x14ac:dyDescent="0.25">
      <c r="A84" s="376" t="str">
        <f ca="true">IF(ISBLANK('Data Summary'!A86),"",'Data Summary'!A86)</f>
        <v/>
      </c>
      <c r="B84" s="115"/>
      <c r="L84" s="115"/>
      <c r="V84" s="115"/>
      <c r="AF84" s="115"/>
      <c r="AP84" s="115"/>
      <c r="AZ84" s="115"/>
      <c r="BA84" s="115"/>
      <c r="BJ84" s="115"/>
      <c r="BT84" s="115"/>
      <c r="CD84" s="115"/>
      <c r="CN84" s="115"/>
      <c r="CX84" s="115"/>
      <c r="DH84" s="115"/>
      <c r="DR84" s="115"/>
      <c r="EB84" s="115"/>
      <c r="EL84" s="115"/>
      <c r="EV84" s="115"/>
      <c r="FF84" s="115"/>
      <c r="FP84" s="115"/>
      <c r="FZ84" s="115"/>
      <c r="GJ84" s="115"/>
      <c r="GT84" s="115"/>
      <c r="HD84" s="115"/>
      <c r="HN84" s="115"/>
      <c r="HX84" s="115"/>
    </row>
    <row xmlns:x14ac="http://schemas.microsoft.com/office/spreadsheetml/2009/9/ac" r="85" s="3" customFormat="true" x14ac:dyDescent="0.25">
      <c r="A85" s="376" t="str">
        <f ca="true">IF(ISBLANK('Data Summary'!A87),"",'Data Summary'!A87)</f>
        <v/>
      </c>
      <c r="B85" s="115"/>
      <c r="L85" s="115"/>
      <c r="V85" s="115"/>
      <c r="AF85" s="115"/>
      <c r="AP85" s="115"/>
      <c r="AZ85" s="115"/>
      <c r="BA85" s="115"/>
      <c r="BJ85" s="115"/>
      <c r="BT85" s="115"/>
      <c r="CD85" s="115"/>
      <c r="CN85" s="115"/>
      <c r="CX85" s="115"/>
      <c r="DH85" s="115"/>
      <c r="DR85" s="115"/>
      <c r="EB85" s="115"/>
      <c r="EL85" s="115"/>
      <c r="EV85" s="115"/>
      <c r="FF85" s="115"/>
      <c r="FP85" s="115"/>
      <c r="FZ85" s="115"/>
      <c r="GJ85" s="115"/>
      <c r="GT85" s="115"/>
      <c r="HD85" s="115"/>
      <c r="HN85" s="115"/>
      <c r="HX85" s="115"/>
    </row>
    <row xmlns:x14ac="http://schemas.microsoft.com/office/spreadsheetml/2009/9/ac" r="86" s="3" customFormat="true" x14ac:dyDescent="0.25">
      <c r="A86" s="376" t="str">
        <f ca="true">IF(ISBLANK('Data Summary'!A88),"",'Data Summary'!A88)</f>
        <v/>
      </c>
      <c r="B86" s="115"/>
      <c r="L86" s="115"/>
      <c r="V86" s="115"/>
      <c r="AF86" s="115"/>
      <c r="AP86" s="115"/>
      <c r="AZ86" s="115"/>
      <c r="BA86" s="115"/>
      <c r="BJ86" s="115"/>
      <c r="BT86" s="115"/>
      <c r="CD86" s="115"/>
      <c r="CN86" s="115"/>
      <c r="CX86" s="115"/>
      <c r="DH86" s="115"/>
      <c r="DR86" s="115"/>
      <c r="EB86" s="115"/>
      <c r="EL86" s="115"/>
      <c r="EV86" s="115"/>
      <c r="FF86" s="115"/>
      <c r="FP86" s="115"/>
      <c r="FZ86" s="115"/>
      <c r="GJ86" s="115"/>
      <c r="GT86" s="115"/>
      <c r="HD86" s="115"/>
      <c r="HN86" s="115"/>
      <c r="HX86" s="115"/>
    </row>
    <row xmlns:x14ac="http://schemas.microsoft.com/office/spreadsheetml/2009/9/ac" r="87" s="3" customFormat="true" x14ac:dyDescent="0.25">
      <c r="A87" s="376" t="str">
        <f ca="true">IF(ISBLANK('Data Summary'!A89),"",'Data Summary'!A89)</f>
        <v/>
      </c>
      <c r="B87" s="115"/>
      <c r="L87" s="115"/>
      <c r="V87" s="115"/>
      <c r="AF87" s="115"/>
      <c r="AP87" s="115"/>
      <c r="AZ87" s="115"/>
      <c r="BA87" s="115"/>
      <c r="BJ87" s="115"/>
      <c r="BT87" s="115"/>
      <c r="CD87" s="115"/>
      <c r="CN87" s="115"/>
      <c r="CX87" s="115"/>
      <c r="DH87" s="115"/>
      <c r="DR87" s="115"/>
      <c r="EB87" s="115"/>
      <c r="EL87" s="115"/>
      <c r="EV87" s="115"/>
      <c r="FF87" s="115"/>
      <c r="FP87" s="115"/>
      <c r="FZ87" s="115"/>
      <c r="GJ87" s="115"/>
      <c r="GT87" s="115"/>
      <c r="HD87" s="115"/>
      <c r="HN87" s="115"/>
      <c r="HX87" s="115"/>
    </row>
    <row xmlns:x14ac="http://schemas.microsoft.com/office/spreadsheetml/2009/9/ac" r="88" s="3" customFormat="true" x14ac:dyDescent="0.25">
      <c r="A88" s="376" t="str">
        <f ca="true">IF(ISBLANK('Data Summary'!A90),"",'Data Summary'!A90)</f>
        <v/>
      </c>
      <c r="B88" s="115"/>
      <c r="L88" s="115"/>
      <c r="V88" s="115"/>
      <c r="AF88" s="115"/>
      <c r="AP88" s="115"/>
      <c r="AZ88" s="115"/>
      <c r="BA88" s="115"/>
      <c r="BJ88" s="115"/>
      <c r="BT88" s="115"/>
      <c r="CD88" s="115"/>
      <c r="CN88" s="115"/>
      <c r="CX88" s="115"/>
      <c r="DH88" s="115"/>
      <c r="DR88" s="115"/>
      <c r="EB88" s="115"/>
      <c r="EL88" s="115"/>
      <c r="EV88" s="115"/>
      <c r="FF88" s="115"/>
      <c r="FP88" s="115"/>
      <c r="FZ88" s="115"/>
      <c r="GJ88" s="115"/>
      <c r="GT88" s="115"/>
      <c r="HD88" s="115"/>
      <c r="HN88" s="115"/>
      <c r="HX88" s="115"/>
    </row>
    <row xmlns:x14ac="http://schemas.microsoft.com/office/spreadsheetml/2009/9/ac" r="89" s="3" customFormat="true" x14ac:dyDescent="0.25">
      <c r="A89" s="376" t="str">
        <f ca="true">IF(ISBLANK('Data Summary'!A91),"",'Data Summary'!A91)</f>
        <v/>
      </c>
      <c r="B89" s="115"/>
      <c r="L89" s="115"/>
      <c r="V89" s="115"/>
      <c r="AF89" s="115"/>
      <c r="AP89" s="115"/>
      <c r="AZ89" s="115"/>
      <c r="BA89" s="115"/>
      <c r="BJ89" s="115"/>
      <c r="BT89" s="115"/>
      <c r="CD89" s="115"/>
      <c r="CN89" s="115"/>
      <c r="CX89" s="115"/>
      <c r="DH89" s="115"/>
      <c r="DR89" s="115"/>
      <c r="EB89" s="115"/>
      <c r="EL89" s="115"/>
      <c r="EV89" s="115"/>
      <c r="FF89" s="115"/>
      <c r="FP89" s="115"/>
      <c r="FZ89" s="115"/>
      <c r="GJ89" s="115"/>
      <c r="GT89" s="115"/>
      <c r="HD89" s="115"/>
      <c r="HN89" s="115"/>
      <c r="HX89" s="115"/>
    </row>
    <row xmlns:x14ac="http://schemas.microsoft.com/office/spreadsheetml/2009/9/ac" r="90" s="3" customFormat="true" x14ac:dyDescent="0.25">
      <c r="A90" s="376" t="str">
        <f ca="true">IF(ISBLANK('Data Summary'!A92),"",'Data Summary'!A92)</f>
        <v/>
      </c>
      <c r="B90" s="115"/>
      <c r="L90" s="115"/>
      <c r="V90" s="115"/>
      <c r="AF90" s="115"/>
      <c r="AP90" s="115"/>
      <c r="AZ90" s="115"/>
      <c r="BA90" s="115"/>
      <c r="BJ90" s="115"/>
      <c r="BT90" s="115"/>
      <c r="CD90" s="115"/>
      <c r="CN90" s="115"/>
      <c r="CX90" s="115"/>
      <c r="DH90" s="115"/>
      <c r="DR90" s="115"/>
      <c r="EB90" s="115"/>
      <c r="EL90" s="115"/>
      <c r="EV90" s="115"/>
      <c r="FF90" s="115"/>
      <c r="FP90" s="115"/>
      <c r="FZ90" s="115"/>
      <c r="GJ90" s="115"/>
      <c r="GT90" s="115"/>
      <c r="HD90" s="115"/>
      <c r="HN90" s="115"/>
      <c r="HX90" s="115"/>
    </row>
    <row xmlns:x14ac="http://schemas.microsoft.com/office/spreadsheetml/2009/9/ac" r="91" s="3" customFormat="true" x14ac:dyDescent="0.25">
      <c r="A91" s="376" t="str">
        <f ca="true">IF(ISBLANK('Data Summary'!A93),"",'Data Summary'!A93)</f>
        <v/>
      </c>
      <c r="B91" s="115"/>
      <c r="L91" s="115"/>
      <c r="V91" s="115"/>
      <c r="AF91" s="115"/>
      <c r="AP91" s="115"/>
      <c r="AZ91" s="115"/>
      <c r="BA91" s="115"/>
      <c r="BJ91" s="115"/>
      <c r="BT91" s="115"/>
      <c r="CD91" s="115"/>
      <c r="CN91" s="115"/>
      <c r="CX91" s="115"/>
      <c r="DH91" s="115"/>
      <c r="DR91" s="115"/>
      <c r="EB91" s="115"/>
      <c r="EL91" s="115"/>
      <c r="EV91" s="115"/>
      <c r="FF91" s="115"/>
      <c r="FP91" s="115"/>
      <c r="FZ91" s="115"/>
      <c r="GJ91" s="115"/>
      <c r="GT91" s="115"/>
      <c r="HD91" s="115"/>
      <c r="HN91" s="115"/>
      <c r="HX91" s="115"/>
    </row>
    <row xmlns:x14ac="http://schemas.microsoft.com/office/spreadsheetml/2009/9/ac" r="92" s="3" customFormat="true" x14ac:dyDescent="0.25">
      <c r="A92" s="376" t="str">
        <f ca="true">IF(ISBLANK('Data Summary'!A94),"",'Data Summary'!A94)</f>
        <v/>
      </c>
      <c r="B92" s="115"/>
      <c r="L92" s="115"/>
      <c r="V92" s="115"/>
      <c r="AF92" s="115"/>
      <c r="AP92" s="115"/>
      <c r="AZ92" s="115"/>
      <c r="BA92" s="115"/>
      <c r="BJ92" s="115"/>
      <c r="BT92" s="115"/>
      <c r="CD92" s="115"/>
      <c r="CN92" s="115"/>
      <c r="CX92" s="115"/>
      <c r="DH92" s="115"/>
      <c r="DR92" s="115"/>
      <c r="EB92" s="115"/>
      <c r="EL92" s="115"/>
      <c r="EV92" s="115"/>
      <c r="FF92" s="115"/>
      <c r="FP92" s="115"/>
      <c r="FZ92" s="115"/>
      <c r="GJ92" s="115"/>
      <c r="GT92" s="115"/>
      <c r="HD92" s="115"/>
      <c r="HN92" s="115"/>
      <c r="HX92" s="115"/>
    </row>
    <row xmlns:x14ac="http://schemas.microsoft.com/office/spreadsheetml/2009/9/ac" r="93" s="3" customFormat="true" x14ac:dyDescent="0.25">
      <c r="A93" s="376" t="str">
        <f ca="true">IF(ISBLANK('Data Summary'!A95),"",'Data Summary'!A95)</f>
        <v/>
      </c>
      <c r="B93" s="115"/>
      <c r="L93" s="115"/>
      <c r="V93" s="115"/>
      <c r="AF93" s="115"/>
      <c r="AP93" s="115"/>
      <c r="AZ93" s="115"/>
      <c r="BA93" s="115"/>
      <c r="BJ93" s="115"/>
      <c r="BT93" s="115"/>
      <c r="CD93" s="115"/>
      <c r="CN93" s="115"/>
      <c r="CX93" s="115"/>
      <c r="DH93" s="115"/>
      <c r="DR93" s="115"/>
      <c r="EB93" s="115"/>
      <c r="EL93" s="115"/>
      <c r="EV93" s="115"/>
      <c r="FF93" s="115"/>
      <c r="FP93" s="115"/>
      <c r="FZ93" s="115"/>
      <c r="GJ93" s="115"/>
      <c r="GT93" s="115"/>
      <c r="HD93" s="115"/>
      <c r="HN93" s="115"/>
      <c r="HX93" s="115"/>
    </row>
    <row xmlns:x14ac="http://schemas.microsoft.com/office/spreadsheetml/2009/9/ac" r="94" s="3" customFormat="true" x14ac:dyDescent="0.25">
      <c r="A94" s="376" t="str">
        <f ca="true">IF(ISBLANK('Data Summary'!A96),"",'Data Summary'!A96)</f>
        <v/>
      </c>
      <c r="B94" s="115"/>
      <c r="L94" s="115"/>
      <c r="V94" s="115"/>
      <c r="AF94" s="115"/>
      <c r="AP94" s="115"/>
      <c r="AZ94" s="115"/>
      <c r="BA94" s="115"/>
      <c r="BJ94" s="115"/>
      <c r="BT94" s="115"/>
      <c r="CD94" s="115"/>
      <c r="CN94" s="115"/>
      <c r="CX94" s="115"/>
      <c r="DH94" s="115"/>
      <c r="DR94" s="115"/>
      <c r="EB94" s="115"/>
      <c r="EL94" s="115"/>
      <c r="EV94" s="115"/>
      <c r="FF94" s="115"/>
      <c r="FP94" s="115"/>
      <c r="FZ94" s="115"/>
      <c r="GJ94" s="115"/>
      <c r="GT94" s="115"/>
      <c r="HD94" s="115"/>
      <c r="HN94" s="115"/>
      <c r="HX94" s="115"/>
    </row>
    <row xmlns:x14ac="http://schemas.microsoft.com/office/spreadsheetml/2009/9/ac" r="95" s="3" customFormat="true" x14ac:dyDescent="0.25">
      <c r="A95" s="376" t="str">
        <f ca="true">IF(ISBLANK('Data Summary'!A97),"",'Data Summary'!A97)</f>
        <v/>
      </c>
      <c r="B95" s="115"/>
      <c r="L95" s="115"/>
      <c r="V95" s="115"/>
      <c r="AF95" s="115"/>
      <c r="AP95" s="115"/>
      <c r="AZ95" s="115"/>
      <c r="BA95" s="115"/>
      <c r="BJ95" s="115"/>
      <c r="BT95" s="115"/>
      <c r="CD95" s="115"/>
      <c r="CN95" s="115"/>
      <c r="CX95" s="115"/>
      <c r="DH95" s="115"/>
      <c r="DR95" s="115"/>
      <c r="EB95" s="115"/>
      <c r="EL95" s="115"/>
      <c r="EV95" s="115"/>
      <c r="FF95" s="115"/>
      <c r="FP95" s="115"/>
      <c r="FZ95" s="115"/>
      <c r="GJ95" s="115"/>
      <c r="GT95" s="115"/>
      <c r="HD95" s="115"/>
      <c r="HN95" s="115"/>
      <c r="HX95" s="115"/>
    </row>
    <row xmlns:x14ac="http://schemas.microsoft.com/office/spreadsheetml/2009/9/ac" r="96" s="3" customFormat="true" x14ac:dyDescent="0.25">
      <c r="A96" s="376" t="str">
        <f ca="true">IF(ISBLANK('Data Summary'!A98),"",'Data Summary'!A98)</f>
        <v/>
      </c>
      <c r="B96" s="115"/>
      <c r="L96" s="115"/>
      <c r="V96" s="115"/>
      <c r="AF96" s="115"/>
      <c r="AP96" s="115"/>
      <c r="AZ96" s="115"/>
      <c r="BA96" s="115"/>
      <c r="BJ96" s="115"/>
      <c r="BT96" s="115"/>
      <c r="CD96" s="115"/>
      <c r="CN96" s="115"/>
      <c r="CX96" s="115"/>
      <c r="DH96" s="115"/>
      <c r="DR96" s="115"/>
      <c r="EB96" s="115"/>
      <c r="EL96" s="115"/>
      <c r="EV96" s="115"/>
      <c r="FF96" s="115"/>
      <c r="FP96" s="115"/>
      <c r="FZ96" s="115"/>
      <c r="GJ96" s="115"/>
      <c r="GT96" s="115"/>
      <c r="HD96" s="115"/>
      <c r="HN96" s="115"/>
      <c r="HX96" s="115"/>
    </row>
    <row xmlns:x14ac="http://schemas.microsoft.com/office/spreadsheetml/2009/9/ac" r="97" s="3" customFormat="true" x14ac:dyDescent="0.25">
      <c r="A97" s="376" t="str">
        <f ca="true">IF(ISBLANK('Data Summary'!A99),"",'Data Summary'!A99)</f>
        <v/>
      </c>
      <c r="B97" s="115"/>
      <c r="L97" s="115"/>
      <c r="V97" s="115"/>
      <c r="AF97" s="115"/>
      <c r="AP97" s="115"/>
      <c r="AZ97" s="115"/>
      <c r="BA97" s="115"/>
      <c r="BJ97" s="115"/>
      <c r="BT97" s="115"/>
      <c r="CD97" s="115"/>
      <c r="CN97" s="115"/>
      <c r="CX97" s="115"/>
      <c r="DH97" s="115"/>
      <c r="DR97" s="115"/>
      <c r="EB97" s="115"/>
      <c r="EL97" s="115"/>
      <c r="EV97" s="115"/>
      <c r="FF97" s="115"/>
      <c r="FP97" s="115"/>
      <c r="FZ97" s="115"/>
      <c r="GJ97" s="115"/>
      <c r="GT97" s="115"/>
      <c r="HD97" s="115"/>
      <c r="HN97" s="115"/>
      <c r="HX97" s="115"/>
    </row>
    <row xmlns:x14ac="http://schemas.microsoft.com/office/spreadsheetml/2009/9/ac" r="98" s="3" customFormat="true" x14ac:dyDescent="0.25">
      <c r="A98" s="376" t="str">
        <f ca="true">IF(ISBLANK('Data Summary'!A100),"",'Data Summary'!A100)</f>
        <v/>
      </c>
      <c r="B98" s="115"/>
      <c r="L98" s="115"/>
      <c r="V98" s="115"/>
      <c r="AF98" s="115"/>
      <c r="AP98" s="115"/>
      <c r="AZ98" s="115"/>
      <c r="BA98" s="115"/>
      <c r="BJ98" s="115"/>
      <c r="BT98" s="115"/>
      <c r="CD98" s="115"/>
      <c r="CN98" s="115"/>
      <c r="CX98" s="115"/>
      <c r="DH98" s="115"/>
      <c r="DR98" s="115"/>
      <c r="EB98" s="115"/>
      <c r="EL98" s="115"/>
      <c r="EV98" s="115"/>
      <c r="FF98" s="115"/>
      <c r="FP98" s="115"/>
      <c r="FZ98" s="115"/>
      <c r="GJ98" s="115"/>
      <c r="GT98" s="115"/>
      <c r="HD98" s="115"/>
      <c r="HN98" s="115"/>
      <c r="HX98" s="115"/>
    </row>
    <row xmlns:x14ac="http://schemas.microsoft.com/office/spreadsheetml/2009/9/ac" r="99" s="3" customFormat="true" x14ac:dyDescent="0.25">
      <c r="A99" s="376" t="str">
        <f ca="true">IF(ISBLANK('Data Summary'!A101),"",'Data Summary'!A101)</f>
        <v/>
      </c>
      <c r="B99" s="115"/>
      <c r="L99" s="115"/>
      <c r="V99" s="115"/>
      <c r="AF99" s="115"/>
      <c r="AP99" s="115"/>
      <c r="AZ99" s="115"/>
      <c r="BA99" s="115"/>
      <c r="BJ99" s="115"/>
      <c r="BT99" s="115"/>
      <c r="CD99" s="115"/>
      <c r="CN99" s="115"/>
      <c r="CX99" s="115"/>
      <c r="DH99" s="115"/>
      <c r="DR99" s="115"/>
      <c r="EB99" s="115"/>
      <c r="EL99" s="115"/>
      <c r="EV99" s="115"/>
      <c r="FF99" s="115"/>
      <c r="FP99" s="115"/>
      <c r="FZ99" s="115"/>
      <c r="GJ99" s="115"/>
      <c r="GT99" s="115"/>
      <c r="HD99" s="115"/>
      <c r="HN99" s="115"/>
      <c r="HX99" s="115"/>
    </row>
    <row xmlns:x14ac="http://schemas.microsoft.com/office/spreadsheetml/2009/9/ac" r="100" s="3" customFormat="true" x14ac:dyDescent="0.25">
      <c r="A100" s="376" t="str">
        <f ca="true">IF(ISBLANK('Data Summary'!A102),"",'Data Summary'!A102)</f>
        <v/>
      </c>
      <c r="B100" s="115"/>
      <c r="L100" s="115"/>
      <c r="V100" s="115"/>
      <c r="AF100" s="115"/>
      <c r="AP100" s="115"/>
      <c r="AZ100" s="115"/>
      <c r="BA100" s="115"/>
      <c r="BJ100" s="115"/>
      <c r="BT100" s="115"/>
      <c r="CD100" s="115"/>
      <c r="CN100" s="115"/>
      <c r="CX100" s="115"/>
      <c r="DH100" s="115"/>
      <c r="DR100" s="115"/>
      <c r="EB100" s="115"/>
      <c r="EL100" s="115"/>
      <c r="EV100" s="115"/>
      <c r="FF100" s="115"/>
      <c r="FP100" s="115"/>
      <c r="FZ100" s="115"/>
      <c r="GJ100" s="115"/>
      <c r="GT100" s="115"/>
      <c r="HD100" s="115"/>
      <c r="HN100" s="115"/>
      <c r="HX100" s="115"/>
    </row>
    <row xmlns:x14ac="http://schemas.microsoft.com/office/spreadsheetml/2009/9/ac" r="101" s="3" customFormat="true" x14ac:dyDescent="0.25">
      <c r="A101" s="376" t="str">
        <f ca="true">IF(ISBLANK('Data Summary'!A103),"",'Data Summary'!A103)</f>
        <v/>
      </c>
      <c r="B101" s="115"/>
      <c r="L101" s="115"/>
      <c r="V101" s="115"/>
      <c r="AF101" s="115"/>
      <c r="AP101" s="115"/>
      <c r="AZ101" s="115"/>
      <c r="BA101" s="115"/>
      <c r="BJ101" s="115"/>
      <c r="BT101" s="115"/>
      <c r="CD101" s="115"/>
      <c r="CN101" s="115"/>
      <c r="CX101" s="115"/>
      <c r="DH101" s="115"/>
      <c r="DR101" s="115"/>
      <c r="EB101" s="115"/>
      <c r="EL101" s="115"/>
      <c r="EV101" s="115"/>
      <c r="FF101" s="115"/>
      <c r="FP101" s="115"/>
      <c r="FZ101" s="115"/>
      <c r="GJ101" s="115"/>
      <c r="GT101" s="115"/>
      <c r="HD101" s="115"/>
      <c r="HN101" s="115"/>
      <c r="HX101" s="115"/>
    </row>
    <row xmlns:x14ac="http://schemas.microsoft.com/office/spreadsheetml/2009/9/ac" r="102" s="3" customFormat="true" x14ac:dyDescent="0.25">
      <c r="A102" s="376" t="str">
        <f ca="true">IF(ISBLANK('Data Summary'!A104),"",'Data Summary'!A104)</f>
        <v/>
      </c>
      <c r="B102" s="115"/>
      <c r="L102" s="115"/>
      <c r="V102" s="115"/>
      <c r="AF102" s="115"/>
      <c r="AP102" s="115"/>
      <c r="AZ102" s="115"/>
      <c r="BA102" s="115"/>
      <c r="BJ102" s="115"/>
      <c r="BT102" s="115"/>
      <c r="CD102" s="115"/>
      <c r="CN102" s="115"/>
      <c r="CX102" s="115"/>
      <c r="DH102" s="115"/>
      <c r="DR102" s="115"/>
      <c r="EB102" s="115"/>
      <c r="EL102" s="115"/>
      <c r="EV102" s="115"/>
      <c r="FF102" s="115"/>
      <c r="FP102" s="115"/>
      <c r="FZ102" s="115"/>
      <c r="GJ102" s="115"/>
      <c r="GT102" s="115"/>
      <c r="HD102" s="115"/>
      <c r="HN102" s="115"/>
      <c r="HX102" s="115"/>
    </row>
    <row xmlns:x14ac="http://schemas.microsoft.com/office/spreadsheetml/2009/9/ac" r="103" s="3" customFormat="true" x14ac:dyDescent="0.25">
      <c r="A103" s="376" t="str">
        <f ca="true">IF(ISBLANK('Data Summary'!A105),"",'Data Summary'!A105)</f>
        <v/>
      </c>
      <c r="B103" s="115"/>
      <c r="L103" s="115"/>
      <c r="V103" s="115"/>
      <c r="AF103" s="115"/>
      <c r="AP103" s="115"/>
      <c r="AZ103" s="115"/>
      <c r="BA103" s="115"/>
      <c r="BJ103" s="115"/>
      <c r="BT103" s="115"/>
      <c r="CD103" s="115"/>
      <c r="CN103" s="115"/>
      <c r="CX103" s="115"/>
      <c r="DH103" s="115"/>
      <c r="DR103" s="115"/>
      <c r="EB103" s="115"/>
      <c r="EL103" s="115"/>
      <c r="EV103" s="115"/>
      <c r="FF103" s="115"/>
      <c r="FP103" s="115"/>
      <c r="FZ103" s="115"/>
      <c r="GJ103" s="115"/>
      <c r="GT103" s="115"/>
      <c r="HD103" s="115"/>
      <c r="HN103" s="115"/>
      <c r="HX103" s="115"/>
    </row>
    <row xmlns:x14ac="http://schemas.microsoft.com/office/spreadsheetml/2009/9/ac" r="104" s="3" customFormat="true" x14ac:dyDescent="0.25">
      <c r="A104" s="376" t="str">
        <f ca="true">IF(ISBLANK('Data Summary'!A106),"",'Data Summary'!A106)</f>
        <v/>
      </c>
      <c r="B104" s="115"/>
      <c r="L104" s="115"/>
      <c r="V104" s="115"/>
      <c r="AF104" s="115"/>
      <c r="AP104" s="115"/>
      <c r="AZ104" s="115"/>
      <c r="BA104" s="115"/>
      <c r="BJ104" s="115"/>
      <c r="BT104" s="115"/>
      <c r="CD104" s="115"/>
      <c r="CN104" s="115"/>
      <c r="CX104" s="115"/>
      <c r="DH104" s="115"/>
      <c r="DR104" s="115"/>
      <c r="EB104" s="115"/>
      <c r="EL104" s="115"/>
      <c r="EV104" s="115"/>
      <c r="FF104" s="115"/>
      <c r="FP104" s="115"/>
      <c r="FZ104" s="115"/>
      <c r="GJ104" s="115"/>
      <c r="GT104" s="115"/>
      <c r="HD104" s="115"/>
      <c r="HN104" s="115"/>
      <c r="HX104" s="115"/>
    </row>
    <row xmlns:x14ac="http://schemas.microsoft.com/office/spreadsheetml/2009/9/ac" r="105" s="3" customFormat="true" x14ac:dyDescent="0.25">
      <c r="A105" s="376" t="str">
        <f ca="true">IF(ISBLANK('Data Summary'!A107),"",'Data Summary'!A107)</f>
        <v/>
      </c>
      <c r="B105" s="115"/>
      <c r="L105" s="115"/>
      <c r="V105" s="115"/>
      <c r="AF105" s="115"/>
      <c r="AP105" s="115"/>
      <c r="AZ105" s="115"/>
      <c r="BA105" s="115"/>
      <c r="BJ105" s="115"/>
      <c r="BT105" s="115"/>
      <c r="CD105" s="115"/>
      <c r="CN105" s="115"/>
      <c r="CX105" s="115"/>
      <c r="DH105" s="115"/>
      <c r="DR105" s="115"/>
      <c r="EB105" s="115"/>
      <c r="EL105" s="115"/>
      <c r="EV105" s="115"/>
      <c r="FF105" s="115"/>
      <c r="FP105" s="115"/>
      <c r="FZ105" s="115"/>
      <c r="GJ105" s="115"/>
      <c r="GT105" s="115"/>
      <c r="HD105" s="115"/>
      <c r="HN105" s="115"/>
      <c r="HX105" s="115"/>
    </row>
    <row xmlns:x14ac="http://schemas.microsoft.com/office/spreadsheetml/2009/9/ac" r="106" s="3" customFormat="true" x14ac:dyDescent="0.25">
      <c r="A106" s="376" t="str">
        <f ca="true">IF(ISBLANK('Data Summary'!A108),"",'Data Summary'!A108)</f>
        <v/>
      </c>
      <c r="B106" s="115"/>
      <c r="L106" s="115"/>
      <c r="V106" s="115"/>
      <c r="AF106" s="115"/>
      <c r="AP106" s="115"/>
      <c r="AZ106" s="115"/>
      <c r="BA106" s="115"/>
      <c r="BJ106" s="115"/>
      <c r="BT106" s="115"/>
      <c r="CD106" s="115"/>
      <c r="CN106" s="115"/>
      <c r="CX106" s="115"/>
      <c r="DH106" s="115"/>
      <c r="DR106" s="115"/>
      <c r="EB106" s="115"/>
      <c r="EL106" s="115"/>
      <c r="EV106" s="115"/>
      <c r="FF106" s="115"/>
      <c r="FP106" s="115"/>
      <c r="FZ106" s="115"/>
      <c r="GJ106" s="115"/>
      <c r="GT106" s="115"/>
      <c r="HD106" s="115"/>
      <c r="HN106" s="115"/>
      <c r="HX106" s="115"/>
    </row>
    <row xmlns:x14ac="http://schemas.microsoft.com/office/spreadsheetml/2009/9/ac" r="107" s="3" customFormat="true" x14ac:dyDescent="0.25">
      <c r="A107" s="376" t="str">
        <f ca="true">IF(ISBLANK('Data Summary'!A109),"",'Data Summary'!A109)</f>
        <v/>
      </c>
      <c r="B107" s="115"/>
      <c r="L107" s="115"/>
      <c r="V107" s="115"/>
      <c r="AF107" s="115"/>
      <c r="AP107" s="115"/>
      <c r="AZ107" s="115"/>
      <c r="BA107" s="115"/>
      <c r="BJ107" s="115"/>
      <c r="BT107" s="115"/>
      <c r="CD107" s="115"/>
      <c r="CN107" s="115"/>
      <c r="CX107" s="115"/>
      <c r="DH107" s="115"/>
      <c r="DR107" s="115"/>
      <c r="EB107" s="115"/>
      <c r="EL107" s="115"/>
      <c r="EV107" s="115"/>
      <c r="FF107" s="115"/>
      <c r="FP107" s="115"/>
      <c r="FZ107" s="115"/>
      <c r="GJ107" s="115"/>
      <c r="GT107" s="115"/>
      <c r="HD107" s="115"/>
      <c r="HN107" s="115"/>
      <c r="HX107" s="115"/>
    </row>
    <row xmlns:x14ac="http://schemas.microsoft.com/office/spreadsheetml/2009/9/ac" r="108" s="3" customFormat="true" x14ac:dyDescent="0.25">
      <c r="A108" s="376" t="str">
        <f ca="true">IF(ISBLANK('Data Summary'!A110),"",'Data Summary'!A110)</f>
        <v/>
      </c>
      <c r="B108" s="115"/>
      <c r="L108" s="115"/>
      <c r="V108" s="115"/>
      <c r="AF108" s="115"/>
      <c r="AP108" s="115"/>
      <c r="AZ108" s="115"/>
      <c r="BA108" s="115"/>
      <c r="BJ108" s="115"/>
      <c r="BT108" s="115"/>
      <c r="CD108" s="115"/>
      <c r="CN108" s="115"/>
      <c r="CX108" s="115"/>
      <c r="DH108" s="115"/>
      <c r="DR108" s="115"/>
      <c r="EB108" s="115"/>
      <c r="EL108" s="115"/>
      <c r="EV108" s="115"/>
      <c r="FF108" s="115"/>
      <c r="FP108" s="115"/>
      <c r="FZ108" s="115"/>
      <c r="GJ108" s="115"/>
      <c r="GT108" s="115"/>
      <c r="HD108" s="115"/>
      <c r="HN108" s="115"/>
      <c r="HX108" s="115"/>
    </row>
    <row xmlns:x14ac="http://schemas.microsoft.com/office/spreadsheetml/2009/9/ac" r="109" s="3" customFormat="true" x14ac:dyDescent="0.25">
      <c r="A109" s="376" t="str">
        <f ca="true">IF(ISBLANK('Data Summary'!A111),"",'Data Summary'!A111)</f>
        <v/>
      </c>
      <c r="B109" s="115"/>
      <c r="L109" s="115"/>
      <c r="V109" s="115"/>
      <c r="AF109" s="115"/>
      <c r="AP109" s="115"/>
      <c r="AZ109" s="115"/>
      <c r="BA109" s="115"/>
      <c r="BJ109" s="115"/>
      <c r="BT109" s="115"/>
      <c r="CD109" s="115"/>
      <c r="CN109" s="115"/>
      <c r="CX109" s="115"/>
      <c r="DH109" s="115"/>
      <c r="DR109" s="115"/>
      <c r="EB109" s="115"/>
      <c r="EL109" s="115"/>
      <c r="EV109" s="115"/>
      <c r="FF109" s="115"/>
      <c r="FP109" s="115"/>
      <c r="FZ109" s="115"/>
      <c r="GJ109" s="115"/>
      <c r="GT109" s="115"/>
      <c r="HD109" s="115"/>
      <c r="HN109" s="115"/>
      <c r="HX109" s="115"/>
    </row>
    <row xmlns:x14ac="http://schemas.microsoft.com/office/spreadsheetml/2009/9/ac" r="110" s="3" customFormat="true" x14ac:dyDescent="0.25">
      <c r="A110" s="376" t="str">
        <f ca="true">IF(ISBLANK('Data Summary'!A112),"",'Data Summary'!A112)</f>
        <v/>
      </c>
      <c r="B110" s="115"/>
      <c r="L110" s="115"/>
      <c r="V110" s="115"/>
      <c r="AF110" s="115"/>
      <c r="AP110" s="115"/>
      <c r="AZ110" s="115"/>
      <c r="BA110" s="115"/>
      <c r="BJ110" s="115"/>
      <c r="BT110" s="115"/>
      <c r="CD110" s="115"/>
      <c r="CN110" s="115"/>
      <c r="CX110" s="115"/>
      <c r="DH110" s="115"/>
      <c r="DR110" s="115"/>
      <c r="EB110" s="115"/>
      <c r="EL110" s="115"/>
      <c r="EV110" s="115"/>
      <c r="FF110" s="115"/>
      <c r="FP110" s="115"/>
      <c r="FZ110" s="115"/>
      <c r="GJ110" s="115"/>
      <c r="GT110" s="115"/>
      <c r="HD110" s="115"/>
      <c r="HN110" s="115"/>
      <c r="HX110" s="115"/>
    </row>
    <row xmlns:x14ac="http://schemas.microsoft.com/office/spreadsheetml/2009/9/ac" r="111" s="3" customFormat="true" x14ac:dyDescent="0.25">
      <c r="A111" s="376" t="str">
        <f ca="true">IF(ISBLANK('Data Summary'!A113),"",'Data Summary'!A113)</f>
        <v/>
      </c>
      <c r="B111" s="115"/>
      <c r="L111" s="115"/>
      <c r="V111" s="115"/>
      <c r="AF111" s="115"/>
      <c r="AP111" s="115"/>
      <c r="AZ111" s="115"/>
      <c r="BA111" s="115"/>
      <c r="BJ111" s="115"/>
      <c r="BT111" s="115"/>
      <c r="CD111" s="115"/>
      <c r="CN111" s="115"/>
      <c r="CX111" s="115"/>
      <c r="DH111" s="115"/>
      <c r="DR111" s="115"/>
      <c r="EB111" s="115"/>
      <c r="EL111" s="115"/>
      <c r="EV111" s="115"/>
      <c r="FF111" s="115"/>
      <c r="FP111" s="115"/>
      <c r="FZ111" s="115"/>
      <c r="GJ111" s="115"/>
      <c r="GT111" s="115"/>
      <c r="HD111" s="115"/>
      <c r="HN111" s="115"/>
      <c r="HX111" s="115"/>
    </row>
    <row xmlns:x14ac="http://schemas.microsoft.com/office/spreadsheetml/2009/9/ac" r="112" s="3" customFormat="true" x14ac:dyDescent="0.25">
      <c r="A112" s="376" t="str">
        <f ca="true">IF(ISBLANK('Data Summary'!A114),"",'Data Summary'!A114)</f>
        <v/>
      </c>
      <c r="B112" s="115"/>
      <c r="L112" s="115"/>
      <c r="V112" s="115"/>
      <c r="AF112" s="115"/>
      <c r="AP112" s="115"/>
      <c r="AZ112" s="115"/>
      <c r="BA112" s="115"/>
      <c r="BJ112" s="115"/>
      <c r="BT112" s="115"/>
      <c r="CD112" s="115"/>
      <c r="CN112" s="115"/>
      <c r="CX112" s="115"/>
      <c r="DH112" s="115"/>
      <c r="DR112" s="115"/>
      <c r="EB112" s="115"/>
      <c r="EL112" s="115"/>
      <c r="EV112" s="115"/>
      <c r="FF112" s="115"/>
      <c r="FP112" s="115"/>
      <c r="FZ112" s="115"/>
      <c r="GJ112" s="115"/>
      <c r="GT112" s="115"/>
      <c r="HD112" s="115"/>
      <c r="HN112" s="115"/>
      <c r="HX112" s="115"/>
    </row>
    <row xmlns:x14ac="http://schemas.microsoft.com/office/spreadsheetml/2009/9/ac" r="113" s="3" customFormat="true" x14ac:dyDescent="0.25">
      <c r="A113" s="376" t="str">
        <f ca="true">IF(ISBLANK('Data Summary'!A115),"",'Data Summary'!A115)</f>
        <v/>
      </c>
      <c r="B113" s="115"/>
      <c r="L113" s="115"/>
      <c r="V113" s="115"/>
      <c r="AF113" s="115"/>
      <c r="AP113" s="115"/>
      <c r="AZ113" s="115"/>
      <c r="BA113" s="115"/>
      <c r="BJ113" s="115"/>
      <c r="BT113" s="115"/>
      <c r="CD113" s="115"/>
      <c r="CN113" s="115"/>
      <c r="CX113" s="115"/>
      <c r="DH113" s="115"/>
      <c r="DR113" s="115"/>
      <c r="EB113" s="115"/>
      <c r="EL113" s="115"/>
      <c r="EV113" s="115"/>
      <c r="FF113" s="115"/>
      <c r="FP113" s="115"/>
      <c r="FZ113" s="115"/>
      <c r="GJ113" s="115"/>
      <c r="GT113" s="115"/>
      <c r="HD113" s="115"/>
      <c r="HN113" s="115"/>
      <c r="HX113" s="115"/>
    </row>
    <row xmlns:x14ac="http://schemas.microsoft.com/office/spreadsheetml/2009/9/ac" r="114" s="3" customFormat="true" x14ac:dyDescent="0.25">
      <c r="A114" s="376" t="str">
        <f ca="true">IF(ISBLANK('Data Summary'!A116),"",'Data Summary'!A116)</f>
        <v/>
      </c>
      <c r="B114" s="115"/>
      <c r="L114" s="115"/>
      <c r="V114" s="115"/>
      <c r="AF114" s="115"/>
      <c r="AP114" s="115"/>
      <c r="AZ114" s="115"/>
      <c r="BA114" s="115"/>
      <c r="BJ114" s="115"/>
      <c r="BT114" s="115"/>
      <c r="CD114" s="115"/>
      <c r="CN114" s="115"/>
      <c r="CX114" s="115"/>
      <c r="DH114" s="115"/>
      <c r="DR114" s="115"/>
      <c r="EB114" s="115"/>
      <c r="EL114" s="115"/>
      <c r="EV114" s="115"/>
      <c r="FF114" s="115"/>
      <c r="FP114" s="115"/>
      <c r="FZ114" s="115"/>
      <c r="GJ114" s="115"/>
      <c r="GT114" s="115"/>
      <c r="HD114" s="115"/>
      <c r="HN114" s="115"/>
      <c r="HX114" s="115"/>
    </row>
    <row xmlns:x14ac="http://schemas.microsoft.com/office/spreadsheetml/2009/9/ac" r="115" s="3" customFormat="true" x14ac:dyDescent="0.25">
      <c r="A115" s="376" t="str">
        <f ca="true">IF(ISBLANK('Data Summary'!A117),"",'Data Summary'!A117)</f>
        <v/>
      </c>
      <c r="B115" s="115"/>
      <c r="L115" s="115"/>
      <c r="V115" s="115"/>
      <c r="AF115" s="115"/>
      <c r="AP115" s="115"/>
      <c r="AZ115" s="115"/>
      <c r="BA115" s="115"/>
      <c r="BJ115" s="115"/>
      <c r="BT115" s="115"/>
      <c r="CD115" s="115"/>
      <c r="CN115" s="115"/>
      <c r="CX115" s="115"/>
      <c r="DH115" s="115"/>
      <c r="DR115" s="115"/>
      <c r="EB115" s="115"/>
      <c r="EL115" s="115"/>
      <c r="EV115" s="115"/>
      <c r="FF115" s="115"/>
      <c r="FP115" s="115"/>
      <c r="FZ115" s="115"/>
      <c r="GJ115" s="115"/>
      <c r="GT115" s="115"/>
      <c r="HD115" s="115"/>
      <c r="HN115" s="115"/>
      <c r="HX115" s="115"/>
    </row>
    <row xmlns:x14ac="http://schemas.microsoft.com/office/spreadsheetml/2009/9/ac" r="116" s="3" customFormat="true" x14ac:dyDescent="0.25">
      <c r="A116" s="376" t="str">
        <f ca="true">IF(ISBLANK('Data Summary'!A118),"",'Data Summary'!A118)</f>
        <v/>
      </c>
      <c r="B116" s="115"/>
      <c r="L116" s="115"/>
      <c r="V116" s="115"/>
      <c r="AF116" s="115"/>
      <c r="AP116" s="115"/>
      <c r="AZ116" s="115"/>
      <c r="BA116" s="115"/>
      <c r="BJ116" s="115"/>
      <c r="BT116" s="115"/>
      <c r="CD116" s="115"/>
      <c r="CN116" s="115"/>
      <c r="CX116" s="115"/>
      <c r="DH116" s="115"/>
      <c r="DR116" s="115"/>
      <c r="EB116" s="115"/>
      <c r="EL116" s="115"/>
      <c r="EV116" s="115"/>
      <c r="FF116" s="115"/>
      <c r="FP116" s="115"/>
      <c r="FZ116" s="115"/>
      <c r="GJ116" s="115"/>
      <c r="GT116" s="115"/>
      <c r="HD116" s="115"/>
      <c r="HN116" s="115"/>
      <c r="HX116" s="115"/>
    </row>
    <row xmlns:x14ac="http://schemas.microsoft.com/office/spreadsheetml/2009/9/ac" r="117" s="3" customFormat="true" x14ac:dyDescent="0.25">
      <c r="A117" s="376" t="str">
        <f ca="true">IF(ISBLANK('Data Summary'!A119),"",'Data Summary'!A119)</f>
        <v/>
      </c>
      <c r="B117" s="115"/>
      <c r="L117" s="115"/>
      <c r="V117" s="115"/>
      <c r="AF117" s="115"/>
      <c r="AP117" s="115"/>
      <c r="AZ117" s="115"/>
      <c r="BA117" s="115"/>
      <c r="BJ117" s="115"/>
      <c r="BT117" s="115"/>
      <c r="CD117" s="115"/>
      <c r="CN117" s="115"/>
      <c r="CX117" s="115"/>
      <c r="DH117" s="115"/>
      <c r="DR117" s="115"/>
      <c r="EB117" s="115"/>
      <c r="EL117" s="115"/>
      <c r="EV117" s="115"/>
      <c r="FF117" s="115"/>
      <c r="FP117" s="115"/>
      <c r="FZ117" s="115"/>
      <c r="GJ117" s="115"/>
      <c r="GT117" s="115"/>
      <c r="HD117" s="115"/>
      <c r="HN117" s="115"/>
      <c r="HX117" s="115"/>
    </row>
    <row xmlns:x14ac="http://schemas.microsoft.com/office/spreadsheetml/2009/9/ac" r="118" s="3" customFormat="true" x14ac:dyDescent="0.25">
      <c r="A118" s="376" t="str">
        <f ca="true">IF(ISBLANK('Data Summary'!A120),"",'Data Summary'!A120)</f>
        <v/>
      </c>
      <c r="B118" s="115"/>
      <c r="L118" s="115"/>
      <c r="V118" s="115"/>
      <c r="AF118" s="115"/>
      <c r="AP118" s="115"/>
      <c r="AZ118" s="115"/>
      <c r="BA118" s="115"/>
      <c r="BJ118" s="115"/>
      <c r="BT118" s="115"/>
      <c r="CD118" s="115"/>
      <c r="CN118" s="115"/>
      <c r="CX118" s="115"/>
      <c r="DH118" s="115"/>
      <c r="DR118" s="115"/>
      <c r="EB118" s="115"/>
      <c r="EL118" s="115"/>
      <c r="EV118" s="115"/>
      <c r="FF118" s="115"/>
      <c r="FP118" s="115"/>
      <c r="FZ118" s="115"/>
      <c r="GJ118" s="115"/>
      <c r="GT118" s="115"/>
      <c r="HD118" s="115"/>
      <c r="HN118" s="115"/>
      <c r="HX118" s="115"/>
    </row>
    <row xmlns:x14ac="http://schemas.microsoft.com/office/spreadsheetml/2009/9/ac" r="119" s="3" customFormat="true" x14ac:dyDescent="0.25">
      <c r="A119" s="376" t="str">
        <f ca="true">IF(ISBLANK('Data Summary'!A121),"",'Data Summary'!A121)</f>
        <v/>
      </c>
      <c r="B119" s="115"/>
      <c r="L119" s="115"/>
      <c r="V119" s="115"/>
      <c r="AF119" s="115"/>
      <c r="AP119" s="115"/>
      <c r="AZ119" s="115"/>
      <c r="BA119" s="115"/>
      <c r="BJ119" s="115"/>
      <c r="BT119" s="115"/>
      <c r="CD119" s="115"/>
      <c r="CN119" s="115"/>
      <c r="CX119" s="115"/>
      <c r="DH119" s="115"/>
      <c r="DR119" s="115"/>
      <c r="EB119" s="115"/>
      <c r="EL119" s="115"/>
      <c r="EV119" s="115"/>
      <c r="FF119" s="115"/>
      <c r="FP119" s="115"/>
      <c r="FZ119" s="115"/>
      <c r="GJ119" s="115"/>
      <c r="GT119" s="115"/>
      <c r="HD119" s="115"/>
      <c r="HN119" s="115"/>
      <c r="HX119" s="115"/>
    </row>
    <row xmlns:x14ac="http://schemas.microsoft.com/office/spreadsheetml/2009/9/ac" r="120" s="3" customFormat="true" x14ac:dyDescent="0.25">
      <c r="A120" s="376" t="str">
        <f ca="true">IF(ISBLANK('Data Summary'!A122),"",'Data Summary'!A122)</f>
        <v/>
      </c>
      <c r="B120" s="115"/>
      <c r="L120" s="115"/>
      <c r="V120" s="115"/>
      <c r="AF120" s="115"/>
      <c r="AP120" s="115"/>
      <c r="AZ120" s="115"/>
      <c r="BA120" s="115"/>
      <c r="BJ120" s="115"/>
      <c r="BT120" s="115"/>
      <c r="CD120" s="115"/>
      <c r="CN120" s="115"/>
      <c r="CX120" s="115"/>
      <c r="DH120" s="115"/>
      <c r="DR120" s="115"/>
      <c r="EB120" s="115"/>
      <c r="EL120" s="115"/>
      <c r="EV120" s="115"/>
      <c r="FF120" s="115"/>
      <c r="FP120" s="115"/>
      <c r="FZ120" s="115"/>
      <c r="GJ120" s="115"/>
      <c r="GT120" s="115"/>
      <c r="HD120" s="115"/>
      <c r="HN120" s="115"/>
      <c r="HX120" s="115"/>
    </row>
    <row xmlns:x14ac="http://schemas.microsoft.com/office/spreadsheetml/2009/9/ac" r="121" s="3" customFormat="true" x14ac:dyDescent="0.25">
      <c r="A121" s="376" t="str">
        <f ca="true">IF(ISBLANK('Data Summary'!A123),"",'Data Summary'!A123)</f>
        <v/>
      </c>
      <c r="B121" s="115"/>
      <c r="L121" s="115"/>
      <c r="V121" s="115"/>
      <c r="AF121" s="115"/>
      <c r="AP121" s="115"/>
      <c r="AZ121" s="115"/>
      <c r="BA121" s="115"/>
      <c r="BJ121" s="115"/>
      <c r="BT121" s="115"/>
      <c r="CD121" s="115"/>
      <c r="CN121" s="115"/>
      <c r="CX121" s="115"/>
      <c r="DH121" s="115"/>
      <c r="DR121" s="115"/>
      <c r="EB121" s="115"/>
      <c r="EL121" s="115"/>
      <c r="EV121" s="115"/>
      <c r="FF121" s="115"/>
      <c r="FP121" s="115"/>
      <c r="FZ121" s="115"/>
      <c r="GJ121" s="115"/>
      <c r="GT121" s="115"/>
      <c r="HD121" s="115"/>
      <c r="HN121" s="115"/>
      <c r="HX121" s="115"/>
    </row>
    <row xmlns:x14ac="http://schemas.microsoft.com/office/spreadsheetml/2009/9/ac" r="122" s="3" customFormat="true" x14ac:dyDescent="0.25">
      <c r="A122" s="376" t="str">
        <f ca="true">IF(ISBLANK('Data Summary'!A124),"",'Data Summary'!A124)</f>
        <v/>
      </c>
      <c r="B122" s="115"/>
      <c r="L122" s="115"/>
      <c r="V122" s="115"/>
      <c r="AF122" s="115"/>
      <c r="AP122" s="115"/>
      <c r="AZ122" s="115"/>
      <c r="BA122" s="115"/>
      <c r="BJ122" s="115"/>
      <c r="BT122" s="115"/>
      <c r="CD122" s="115"/>
      <c r="CN122" s="115"/>
      <c r="CX122" s="115"/>
      <c r="DH122" s="115"/>
      <c r="DR122" s="115"/>
      <c r="EB122" s="115"/>
      <c r="EL122" s="115"/>
      <c r="EV122" s="115"/>
      <c r="FF122" s="115"/>
      <c r="FP122" s="115"/>
      <c r="FZ122" s="115"/>
      <c r="GJ122" s="115"/>
      <c r="GT122" s="115"/>
      <c r="HD122" s="115"/>
      <c r="HN122" s="115"/>
      <c r="HX122" s="115"/>
    </row>
    <row xmlns:x14ac="http://schemas.microsoft.com/office/spreadsheetml/2009/9/ac" r="123" s="3" customFormat="true" x14ac:dyDescent="0.25">
      <c r="A123" s="376" t="str">
        <f ca="true">IF(ISBLANK('Data Summary'!A125),"",'Data Summary'!A125)</f>
        <v/>
      </c>
      <c r="B123" s="115"/>
      <c r="L123" s="115"/>
      <c r="V123" s="115"/>
      <c r="AF123" s="115"/>
      <c r="AP123" s="115"/>
      <c r="AZ123" s="115"/>
      <c r="BA123" s="115"/>
      <c r="BJ123" s="115"/>
      <c r="BT123" s="115"/>
      <c r="CD123" s="115"/>
      <c r="CN123" s="115"/>
      <c r="CX123" s="115"/>
      <c r="DH123" s="115"/>
      <c r="DR123" s="115"/>
      <c r="EB123" s="115"/>
      <c r="EL123" s="115"/>
      <c r="EV123" s="115"/>
      <c r="FF123" s="115"/>
      <c r="FP123" s="115"/>
      <c r="FZ123" s="115"/>
      <c r="GJ123" s="115"/>
      <c r="GT123" s="115"/>
      <c r="HD123" s="115"/>
      <c r="HN123" s="115"/>
      <c r="HX123" s="115"/>
    </row>
    <row xmlns:x14ac="http://schemas.microsoft.com/office/spreadsheetml/2009/9/ac" r="124" s="3" customFormat="true" x14ac:dyDescent="0.25">
      <c r="A124" s="376" t="str">
        <f ca="true">IF(ISBLANK('Data Summary'!A126),"",'Data Summary'!A126)</f>
        <v/>
      </c>
      <c r="B124" s="115"/>
      <c r="L124" s="115"/>
      <c r="V124" s="115"/>
      <c r="AF124" s="115"/>
      <c r="AP124" s="115"/>
      <c r="AZ124" s="115"/>
      <c r="BA124" s="115"/>
      <c r="BJ124" s="115"/>
      <c r="BT124" s="115"/>
      <c r="CD124" s="115"/>
      <c r="CN124" s="115"/>
      <c r="CX124" s="115"/>
      <c r="DH124" s="115"/>
      <c r="DR124" s="115"/>
      <c r="EB124" s="115"/>
      <c r="EL124" s="115"/>
      <c r="EV124" s="115"/>
      <c r="FF124" s="115"/>
      <c r="FP124" s="115"/>
      <c r="FZ124" s="115"/>
      <c r="GJ124" s="115"/>
      <c r="GT124" s="115"/>
      <c r="HD124" s="115"/>
      <c r="HN124" s="115"/>
      <c r="HX124" s="115"/>
    </row>
    <row xmlns:x14ac="http://schemas.microsoft.com/office/spreadsheetml/2009/9/ac" r="125" s="3" customFormat="true" x14ac:dyDescent="0.25">
      <c r="A125" s="376" t="str">
        <f ca="true">IF(ISBLANK('Data Summary'!A127),"",'Data Summary'!A127)</f>
        <v/>
      </c>
      <c r="B125" s="115"/>
      <c r="L125" s="115"/>
      <c r="V125" s="115"/>
      <c r="AF125" s="115"/>
      <c r="AP125" s="115"/>
      <c r="AZ125" s="115"/>
      <c r="BA125" s="115"/>
      <c r="BJ125" s="115"/>
      <c r="BT125" s="115"/>
      <c r="CD125" s="115"/>
      <c r="CN125" s="115"/>
      <c r="CX125" s="115"/>
      <c r="DH125" s="115"/>
      <c r="DR125" s="115"/>
      <c r="EB125" s="115"/>
      <c r="EL125" s="115"/>
      <c r="EV125" s="115"/>
      <c r="FF125" s="115"/>
      <c r="FP125" s="115"/>
      <c r="FZ125" s="115"/>
      <c r="GJ125" s="115"/>
      <c r="GT125" s="115"/>
      <c r="HD125" s="115"/>
      <c r="HN125" s="115"/>
      <c r="HX125" s="115"/>
    </row>
    <row xmlns:x14ac="http://schemas.microsoft.com/office/spreadsheetml/2009/9/ac" r="126" s="3" customFormat="true" x14ac:dyDescent="0.25">
      <c r="A126" s="376" t="str">
        <f ca="true">IF(ISBLANK('Data Summary'!A128),"",'Data Summary'!A128)</f>
        <v/>
      </c>
      <c r="B126" s="115"/>
      <c r="L126" s="115"/>
      <c r="V126" s="115"/>
      <c r="AF126" s="115"/>
      <c r="AP126" s="115"/>
      <c r="AZ126" s="115"/>
      <c r="BA126" s="115"/>
      <c r="BJ126" s="115"/>
      <c r="BT126" s="115"/>
      <c r="CD126" s="115"/>
      <c r="CN126" s="115"/>
      <c r="CX126" s="115"/>
      <c r="DH126" s="115"/>
      <c r="DR126" s="115"/>
      <c r="EB126" s="115"/>
      <c r="EL126" s="115"/>
      <c r="EV126" s="115"/>
      <c r="FF126" s="115"/>
      <c r="FP126" s="115"/>
      <c r="FZ126" s="115"/>
      <c r="GJ126" s="115"/>
      <c r="GT126" s="115"/>
      <c r="HD126" s="115"/>
      <c r="HN126" s="115"/>
      <c r="HX126" s="115"/>
    </row>
    <row xmlns:x14ac="http://schemas.microsoft.com/office/spreadsheetml/2009/9/ac" r="127" s="3" customFormat="true" x14ac:dyDescent="0.25">
      <c r="A127" s="376" t="str">
        <f ca="true">IF(ISBLANK('Data Summary'!A129),"",'Data Summary'!A129)</f>
        <v/>
      </c>
      <c r="B127" s="115"/>
      <c r="L127" s="115"/>
      <c r="V127" s="115"/>
      <c r="AF127" s="115"/>
      <c r="AP127" s="115"/>
      <c r="AZ127" s="115"/>
      <c r="BA127" s="115"/>
      <c r="BJ127" s="115"/>
      <c r="BT127" s="115"/>
      <c r="CD127" s="115"/>
      <c r="CN127" s="115"/>
      <c r="CX127" s="115"/>
      <c r="DH127" s="115"/>
      <c r="DR127" s="115"/>
      <c r="EB127" s="115"/>
      <c r="EL127" s="115"/>
      <c r="EV127" s="115"/>
      <c r="FF127" s="115"/>
      <c r="FP127" s="115"/>
      <c r="FZ127" s="115"/>
      <c r="GJ127" s="115"/>
      <c r="GT127" s="115"/>
      <c r="HD127" s="115"/>
      <c r="HN127" s="115"/>
      <c r="HX127" s="115"/>
    </row>
    <row xmlns:x14ac="http://schemas.microsoft.com/office/spreadsheetml/2009/9/ac" r="128" s="3" customFormat="true" x14ac:dyDescent="0.25">
      <c r="A128" s="376" t="str">
        <f ca="true">IF(ISBLANK('Data Summary'!A130),"",'Data Summary'!A130)</f>
        <v/>
      </c>
      <c r="B128" s="115"/>
      <c r="L128" s="115"/>
      <c r="V128" s="115"/>
      <c r="AF128" s="115"/>
      <c r="AP128" s="115"/>
      <c r="AZ128" s="115"/>
      <c r="BA128" s="115"/>
      <c r="BJ128" s="115"/>
      <c r="BT128" s="115"/>
      <c r="CD128" s="115"/>
      <c r="CN128" s="115"/>
      <c r="CX128" s="115"/>
      <c r="DH128" s="115"/>
      <c r="DR128" s="115"/>
      <c r="EB128" s="115"/>
      <c r="EL128" s="115"/>
      <c r="EV128" s="115"/>
      <c r="FF128" s="115"/>
      <c r="FP128" s="115"/>
      <c r="FZ128" s="115"/>
      <c r="GJ128" s="115"/>
      <c r="GT128" s="115"/>
      <c r="HD128" s="115"/>
      <c r="HN128" s="115"/>
      <c r="HX128" s="115"/>
    </row>
    <row xmlns:x14ac="http://schemas.microsoft.com/office/spreadsheetml/2009/9/ac" r="129" s="3" customFormat="true" x14ac:dyDescent="0.25">
      <c r="A129" s="376" t="str">
        <f ca="true">IF(ISBLANK('Data Summary'!A131),"",'Data Summary'!A131)</f>
        <v/>
      </c>
      <c r="B129" s="115"/>
      <c r="L129" s="115"/>
      <c r="V129" s="115"/>
      <c r="AF129" s="115"/>
      <c r="AP129" s="115"/>
      <c r="AZ129" s="115"/>
      <c r="BA129" s="115"/>
      <c r="BJ129" s="115"/>
      <c r="BT129" s="115"/>
      <c r="CD129" s="115"/>
      <c r="CN129" s="115"/>
      <c r="CX129" s="115"/>
      <c r="DH129" s="115"/>
      <c r="DR129" s="115"/>
      <c r="EB129" s="115"/>
      <c r="EL129" s="115"/>
      <c r="EV129" s="115"/>
      <c r="FF129" s="115"/>
      <c r="FP129" s="115"/>
      <c r="FZ129" s="115"/>
      <c r="GJ129" s="115"/>
      <c r="GT129" s="115"/>
      <c r="HD129" s="115"/>
      <c r="HN129" s="115"/>
      <c r="HX129" s="115"/>
    </row>
    <row xmlns:x14ac="http://schemas.microsoft.com/office/spreadsheetml/2009/9/ac" r="130" s="3" customFormat="true" x14ac:dyDescent="0.25">
      <c r="A130" s="376" t="str">
        <f ca="true">IF(ISBLANK('Data Summary'!A132),"",'Data Summary'!A132)</f>
        <v/>
      </c>
      <c r="B130" s="115"/>
      <c r="L130" s="115"/>
      <c r="V130" s="115"/>
      <c r="AF130" s="115"/>
      <c r="AP130" s="115"/>
      <c r="AZ130" s="115"/>
      <c r="BA130" s="115"/>
      <c r="BJ130" s="115"/>
      <c r="BT130" s="115"/>
      <c r="CD130" s="115"/>
      <c r="CN130" s="115"/>
      <c r="CX130" s="115"/>
      <c r="DH130" s="115"/>
      <c r="DR130" s="115"/>
      <c r="EB130" s="115"/>
      <c r="EL130" s="115"/>
      <c r="EV130" s="115"/>
      <c r="FF130" s="115"/>
      <c r="FP130" s="115"/>
      <c r="FZ130" s="115"/>
      <c r="GJ130" s="115"/>
      <c r="GT130" s="115"/>
      <c r="HD130" s="115"/>
      <c r="HN130" s="115"/>
      <c r="HX130" s="115"/>
    </row>
    <row xmlns:x14ac="http://schemas.microsoft.com/office/spreadsheetml/2009/9/ac" r="131" s="3" customFormat="true" x14ac:dyDescent="0.25">
      <c r="A131" s="376" t="str">
        <f ca="true">IF(ISBLANK('Data Summary'!A133),"",'Data Summary'!A133)</f>
        <v/>
      </c>
      <c r="B131" s="115"/>
      <c r="L131" s="115"/>
      <c r="V131" s="115"/>
      <c r="AF131" s="115"/>
      <c r="AP131" s="115"/>
      <c r="AZ131" s="115"/>
      <c r="BA131" s="115"/>
      <c r="BJ131" s="115"/>
      <c r="BT131" s="115"/>
      <c r="CD131" s="115"/>
      <c r="CN131" s="115"/>
      <c r="CX131" s="115"/>
      <c r="DH131" s="115"/>
      <c r="DR131" s="115"/>
      <c r="EB131" s="115"/>
      <c r="EL131" s="115"/>
      <c r="EV131" s="115"/>
      <c r="FF131" s="115"/>
      <c r="FP131" s="115"/>
      <c r="FZ131" s="115"/>
      <c r="GJ131" s="115"/>
      <c r="GT131" s="115"/>
      <c r="HD131" s="115"/>
      <c r="HN131" s="115"/>
      <c r="HX131" s="115"/>
    </row>
    <row xmlns:x14ac="http://schemas.microsoft.com/office/spreadsheetml/2009/9/ac" r="132" s="3" customFormat="true" x14ac:dyDescent="0.25">
      <c r="A132" s="376" t="str">
        <f ca="true">IF(ISBLANK('Data Summary'!A134),"",'Data Summary'!A134)</f>
        <v/>
      </c>
      <c r="B132" s="115"/>
      <c r="L132" s="115"/>
      <c r="V132" s="115"/>
      <c r="AF132" s="115"/>
      <c r="AP132" s="115"/>
      <c r="AZ132" s="115"/>
      <c r="BA132" s="115"/>
      <c r="BJ132" s="115"/>
      <c r="BT132" s="115"/>
      <c r="CD132" s="115"/>
      <c r="CN132" s="115"/>
      <c r="CX132" s="115"/>
      <c r="DH132" s="115"/>
      <c r="DR132" s="115"/>
      <c r="EB132" s="115"/>
      <c r="EL132" s="115"/>
      <c r="EV132" s="115"/>
      <c r="FF132" s="115"/>
      <c r="FP132" s="115"/>
      <c r="FZ132" s="115"/>
      <c r="GJ132" s="115"/>
      <c r="GT132" s="115"/>
      <c r="HD132" s="115"/>
      <c r="HN132" s="115"/>
      <c r="HX132" s="115"/>
    </row>
    <row xmlns:x14ac="http://schemas.microsoft.com/office/spreadsheetml/2009/9/ac" r="133" s="3" customFormat="true" x14ac:dyDescent="0.25">
      <c r="A133" s="376" t="str">
        <f ca="true">IF(ISBLANK('Data Summary'!A135),"",'Data Summary'!A135)</f>
        <v/>
      </c>
      <c r="B133" s="115"/>
      <c r="L133" s="115"/>
      <c r="V133" s="115"/>
      <c r="AF133" s="115"/>
      <c r="AP133" s="115"/>
      <c r="AZ133" s="115"/>
      <c r="BA133" s="115"/>
      <c r="BJ133" s="115"/>
      <c r="BT133" s="115"/>
      <c r="CD133" s="115"/>
      <c r="CN133" s="115"/>
      <c r="CX133" s="115"/>
      <c r="DH133" s="115"/>
      <c r="DR133" s="115"/>
      <c r="EB133" s="115"/>
      <c r="EL133" s="115"/>
      <c r="EV133" s="115"/>
      <c r="FF133" s="115"/>
      <c r="FP133" s="115"/>
      <c r="FZ133" s="115"/>
      <c r="GJ133" s="115"/>
      <c r="GT133" s="115"/>
      <c r="HD133" s="115"/>
      <c r="HN133" s="115"/>
      <c r="HX133" s="115"/>
    </row>
    <row xmlns:x14ac="http://schemas.microsoft.com/office/spreadsheetml/2009/9/ac" r="134" s="3" customFormat="true" x14ac:dyDescent="0.25">
      <c r="A134" s="376" t="str">
        <f ca="true">IF(ISBLANK('Data Summary'!A136),"",'Data Summary'!A136)</f>
        <v/>
      </c>
      <c r="B134" s="115"/>
      <c r="L134" s="115"/>
      <c r="V134" s="115"/>
      <c r="AF134" s="115"/>
      <c r="AP134" s="115"/>
      <c r="AZ134" s="115"/>
      <c r="BA134" s="115"/>
      <c r="BJ134" s="115"/>
      <c r="BT134" s="115"/>
      <c r="CD134" s="115"/>
      <c r="CN134" s="115"/>
      <c r="CX134" s="115"/>
      <c r="DH134" s="115"/>
      <c r="DR134" s="115"/>
      <c r="EB134" s="115"/>
      <c r="EL134" s="115"/>
      <c r="EV134" s="115"/>
      <c r="FF134" s="115"/>
      <c r="FP134" s="115"/>
      <c r="FZ134" s="115"/>
      <c r="GJ134" s="115"/>
      <c r="GT134" s="115"/>
      <c r="HD134" s="115"/>
      <c r="HN134" s="115"/>
      <c r="HX134" s="115"/>
    </row>
    <row xmlns:x14ac="http://schemas.microsoft.com/office/spreadsheetml/2009/9/ac" r="135" s="3" customFormat="true" x14ac:dyDescent="0.25">
      <c r="A135" s="376" t="str">
        <f ca="true">IF(ISBLANK('Data Summary'!A137),"",'Data Summary'!A137)</f>
        <v/>
      </c>
      <c r="B135" s="115"/>
      <c r="L135" s="115"/>
      <c r="V135" s="115"/>
      <c r="AF135" s="115"/>
      <c r="AP135" s="115"/>
      <c r="AZ135" s="115"/>
      <c r="BA135" s="115"/>
      <c r="BJ135" s="115"/>
      <c r="BT135" s="115"/>
      <c r="CD135" s="115"/>
      <c r="CN135" s="115"/>
      <c r="CX135" s="115"/>
      <c r="DH135" s="115"/>
      <c r="DR135" s="115"/>
      <c r="EB135" s="115"/>
      <c r="EL135" s="115"/>
      <c r="EV135" s="115"/>
      <c r="FF135" s="115"/>
      <c r="FP135" s="115"/>
      <c r="FZ135" s="115"/>
      <c r="GJ135" s="115"/>
      <c r="GT135" s="115"/>
      <c r="HD135" s="115"/>
      <c r="HN135" s="115"/>
      <c r="HX135" s="115"/>
    </row>
    <row xmlns:x14ac="http://schemas.microsoft.com/office/spreadsheetml/2009/9/ac" r="136" s="3" customFormat="true" x14ac:dyDescent="0.25">
      <c r="A136" s="376" t="str">
        <f ca="true">IF(ISBLANK('Data Summary'!A138),"",'Data Summary'!A138)</f>
        <v/>
      </c>
      <c r="B136" s="115"/>
      <c r="L136" s="115"/>
      <c r="V136" s="115"/>
      <c r="AF136" s="115"/>
      <c r="AP136" s="115"/>
      <c r="AZ136" s="115"/>
      <c r="BA136" s="115"/>
      <c r="BJ136" s="115"/>
      <c r="BT136" s="115"/>
      <c r="CD136" s="115"/>
      <c r="CN136" s="115"/>
      <c r="CX136" s="115"/>
      <c r="DH136" s="115"/>
      <c r="DR136" s="115"/>
      <c r="EB136" s="115"/>
      <c r="EL136" s="115"/>
      <c r="EV136" s="115"/>
      <c r="FF136" s="115"/>
      <c r="FP136" s="115"/>
      <c r="FZ136" s="115"/>
      <c r="GJ136" s="115"/>
      <c r="GT136" s="115"/>
      <c r="HD136" s="115"/>
      <c r="HN136" s="115"/>
      <c r="HX136" s="115"/>
    </row>
    <row xmlns:x14ac="http://schemas.microsoft.com/office/spreadsheetml/2009/9/ac" r="137" s="3" customFormat="true" x14ac:dyDescent="0.25">
      <c r="A137" s="376" t="str">
        <f ca="true">IF(ISBLANK('Data Summary'!A139),"",'Data Summary'!A139)</f>
        <v/>
      </c>
      <c r="B137" s="115"/>
      <c r="L137" s="115"/>
      <c r="V137" s="115"/>
      <c r="AF137" s="115"/>
      <c r="AP137" s="115"/>
      <c r="AZ137" s="115"/>
      <c r="BA137" s="115"/>
      <c r="BJ137" s="115"/>
      <c r="BT137" s="115"/>
      <c r="CD137" s="115"/>
      <c r="CN137" s="115"/>
      <c r="CX137" s="115"/>
      <c r="DH137" s="115"/>
      <c r="DR137" s="115"/>
      <c r="EB137" s="115"/>
      <c r="EL137" s="115"/>
      <c r="EV137" s="115"/>
      <c r="FF137" s="115"/>
      <c r="FP137" s="115"/>
      <c r="FZ137" s="115"/>
      <c r="GJ137" s="115"/>
      <c r="GT137" s="115"/>
      <c r="HD137" s="115"/>
      <c r="HN137" s="115"/>
      <c r="HX137" s="115"/>
    </row>
    <row xmlns:x14ac="http://schemas.microsoft.com/office/spreadsheetml/2009/9/ac" r="138" s="3" customFormat="true" x14ac:dyDescent="0.25">
      <c r="A138" s="376" t="str">
        <f ca="true">IF(ISBLANK('Data Summary'!A140),"",'Data Summary'!A140)</f>
        <v/>
      </c>
      <c r="B138" s="115"/>
      <c r="L138" s="115"/>
      <c r="V138" s="115"/>
      <c r="AF138" s="115"/>
      <c r="AP138" s="115"/>
      <c r="AZ138" s="115"/>
      <c r="BA138" s="115"/>
      <c r="BJ138" s="115"/>
      <c r="BT138" s="115"/>
      <c r="CD138" s="115"/>
      <c r="CN138" s="115"/>
      <c r="CX138" s="115"/>
      <c r="DH138" s="115"/>
      <c r="DR138" s="115"/>
      <c r="EB138" s="115"/>
      <c r="EL138" s="115"/>
      <c r="EV138" s="115"/>
      <c r="FF138" s="115"/>
      <c r="FP138" s="115"/>
      <c r="FZ138" s="115"/>
      <c r="GJ138" s="115"/>
      <c r="GT138" s="115"/>
      <c r="HD138" s="115"/>
      <c r="HN138" s="115"/>
      <c r="HX138" s="115"/>
    </row>
    <row xmlns:x14ac="http://schemas.microsoft.com/office/spreadsheetml/2009/9/ac" r="139" s="3" customFormat="true" x14ac:dyDescent="0.25">
      <c r="A139" s="376" t="str">
        <f ca="true">IF(ISBLANK('Data Summary'!A141),"",'Data Summary'!A141)</f>
        <v/>
      </c>
      <c r="B139" s="115"/>
      <c r="L139" s="115"/>
      <c r="V139" s="115"/>
      <c r="AF139" s="115"/>
      <c r="AP139" s="115"/>
      <c r="AZ139" s="115"/>
      <c r="BA139" s="115"/>
      <c r="BJ139" s="115"/>
      <c r="BT139" s="115"/>
      <c r="CD139" s="115"/>
      <c r="CN139" s="115"/>
      <c r="CX139" s="115"/>
      <c r="DH139" s="115"/>
      <c r="DR139" s="115"/>
      <c r="EB139" s="115"/>
      <c r="EL139" s="115"/>
      <c r="EV139" s="115"/>
      <c r="FF139" s="115"/>
      <c r="FP139" s="115"/>
      <c r="FZ139" s="115"/>
      <c r="GJ139" s="115"/>
      <c r="GT139" s="115"/>
      <c r="HD139" s="115"/>
      <c r="HN139" s="115"/>
      <c r="HX139" s="115"/>
    </row>
    <row xmlns:x14ac="http://schemas.microsoft.com/office/spreadsheetml/2009/9/ac" r="140" s="3" customFormat="true" x14ac:dyDescent="0.25">
      <c r="A140" s="376" t="str">
        <f ca="true">IF(ISBLANK('Data Summary'!A142),"",'Data Summary'!A142)</f>
        <v/>
      </c>
      <c r="B140" s="115"/>
      <c r="L140" s="115"/>
      <c r="V140" s="115"/>
      <c r="AF140" s="115"/>
      <c r="AP140" s="115"/>
      <c r="AZ140" s="115"/>
      <c r="BA140" s="115"/>
      <c r="BJ140" s="115"/>
      <c r="BT140" s="115"/>
      <c r="CD140" s="115"/>
      <c r="CN140" s="115"/>
      <c r="CX140" s="115"/>
      <c r="DH140" s="115"/>
      <c r="DR140" s="115"/>
      <c r="EB140" s="115"/>
      <c r="EL140" s="115"/>
      <c r="EV140" s="115"/>
      <c r="FF140" s="115"/>
      <c r="FP140" s="115"/>
      <c r="FZ140" s="115"/>
      <c r="GJ140" s="115"/>
      <c r="GT140" s="115"/>
      <c r="HD140" s="115"/>
      <c r="HN140" s="115"/>
      <c r="HX140" s="115"/>
    </row>
    <row xmlns:x14ac="http://schemas.microsoft.com/office/spreadsheetml/2009/9/ac" r="141" s="3" customFormat="true" x14ac:dyDescent="0.25">
      <c r="A141" s="376" t="str">
        <f ca="true">IF(ISBLANK('Data Summary'!A143),"",'Data Summary'!A143)</f>
        <v/>
      </c>
      <c r="B141" s="115"/>
      <c r="L141" s="115"/>
      <c r="V141" s="115"/>
      <c r="AF141" s="115"/>
      <c r="AP141" s="115"/>
      <c r="AZ141" s="115"/>
      <c r="BA141" s="115"/>
      <c r="BJ141" s="115"/>
      <c r="BT141" s="115"/>
      <c r="CD141" s="115"/>
      <c r="CN141" s="115"/>
      <c r="CX141" s="115"/>
      <c r="DH141" s="115"/>
      <c r="DR141" s="115"/>
      <c r="EB141" s="115"/>
      <c r="EL141" s="115"/>
      <c r="EV141" s="115"/>
      <c r="FF141" s="115"/>
      <c r="FP141" s="115"/>
      <c r="FZ141" s="115"/>
      <c r="GJ141" s="115"/>
      <c r="GT141" s="115"/>
      <c r="HD141" s="115"/>
      <c r="HN141" s="115"/>
      <c r="HX141" s="115"/>
    </row>
    <row xmlns:x14ac="http://schemas.microsoft.com/office/spreadsheetml/2009/9/ac" r="142" s="3" customFormat="true" x14ac:dyDescent="0.25">
      <c r="A142" s="376" t="str">
        <f ca="true">IF(ISBLANK('Data Summary'!A144),"",'Data Summary'!A144)</f>
        <v/>
      </c>
      <c r="B142" s="115"/>
      <c r="L142" s="115"/>
      <c r="V142" s="115"/>
      <c r="AF142" s="115"/>
      <c r="AP142" s="115"/>
      <c r="AZ142" s="115"/>
      <c r="BA142" s="115"/>
      <c r="BJ142" s="115"/>
      <c r="BT142" s="115"/>
      <c r="CD142" s="115"/>
      <c r="CN142" s="115"/>
      <c r="CX142" s="115"/>
      <c r="DH142" s="115"/>
      <c r="DR142" s="115"/>
      <c r="EB142" s="115"/>
      <c r="EL142" s="115"/>
      <c r="EV142" s="115"/>
      <c r="FF142" s="115"/>
      <c r="FP142" s="115"/>
      <c r="FZ142" s="115"/>
      <c r="GJ142" s="115"/>
      <c r="GT142" s="115"/>
      <c r="HD142" s="115"/>
      <c r="HN142" s="115"/>
      <c r="HX142" s="115"/>
    </row>
    <row xmlns:x14ac="http://schemas.microsoft.com/office/spreadsheetml/2009/9/ac" r="143" s="3" customFormat="true" x14ac:dyDescent="0.25">
      <c r="A143" s="376" t="str">
        <f ca="true">IF(ISBLANK('Data Summary'!A145),"",'Data Summary'!A145)</f>
        <v/>
      </c>
      <c r="B143" s="115"/>
      <c r="L143" s="115"/>
      <c r="V143" s="115"/>
      <c r="AF143" s="115"/>
      <c r="AP143" s="115"/>
      <c r="AZ143" s="115"/>
      <c r="BA143" s="115"/>
      <c r="BJ143" s="115"/>
      <c r="BT143" s="115"/>
      <c r="CD143" s="115"/>
      <c r="CN143" s="115"/>
      <c r="CX143" s="115"/>
      <c r="DH143" s="115"/>
      <c r="DR143" s="115"/>
      <c r="EB143" s="115"/>
      <c r="EL143" s="115"/>
      <c r="EV143" s="115"/>
      <c r="FF143" s="115"/>
      <c r="FP143" s="115"/>
      <c r="FZ143" s="115"/>
      <c r="GJ143" s="115"/>
      <c r="GT143" s="115"/>
      <c r="HD143" s="115"/>
      <c r="HN143" s="115"/>
      <c r="HX143" s="115"/>
    </row>
    <row xmlns:x14ac="http://schemas.microsoft.com/office/spreadsheetml/2009/9/ac" r="144" s="3" customFormat="true" x14ac:dyDescent="0.25">
      <c r="A144" s="376" t="str">
        <f ca="true">IF(ISBLANK('Data Summary'!A146),"",'Data Summary'!A146)</f>
        <v/>
      </c>
      <c r="B144" s="115"/>
      <c r="L144" s="115"/>
      <c r="V144" s="115"/>
      <c r="AF144" s="115"/>
      <c r="AP144" s="115"/>
      <c r="AZ144" s="115"/>
      <c r="BA144" s="115"/>
      <c r="BJ144" s="115"/>
      <c r="BT144" s="115"/>
      <c r="CD144" s="115"/>
      <c r="CN144" s="115"/>
      <c r="CX144" s="115"/>
      <c r="DH144" s="115"/>
      <c r="DR144" s="115"/>
      <c r="EB144" s="115"/>
      <c r="EL144" s="115"/>
      <c r="EV144" s="115"/>
      <c r="FF144" s="115"/>
      <c r="FP144" s="115"/>
      <c r="FZ144" s="115"/>
      <c r="GJ144" s="115"/>
      <c r="GT144" s="115"/>
      <c r="HD144" s="115"/>
      <c r="HN144" s="115"/>
      <c r="HX144" s="115"/>
    </row>
    <row xmlns:x14ac="http://schemas.microsoft.com/office/spreadsheetml/2009/9/ac" r="145" s="3" customFormat="true" x14ac:dyDescent="0.25">
      <c r="A145" s="376" t="str">
        <f ca="true">IF(ISBLANK('Data Summary'!A147),"",'Data Summary'!A147)</f>
        <v/>
      </c>
      <c r="B145" s="115"/>
      <c r="L145" s="115"/>
      <c r="V145" s="115"/>
      <c r="AF145" s="115"/>
      <c r="AP145" s="115"/>
      <c r="AZ145" s="115"/>
      <c r="BA145" s="115"/>
      <c r="BJ145" s="115"/>
      <c r="BT145" s="115"/>
      <c r="CD145" s="115"/>
      <c r="CN145" s="115"/>
      <c r="CX145" s="115"/>
      <c r="DH145" s="115"/>
      <c r="DR145" s="115"/>
      <c r="EB145" s="115"/>
      <c r="EL145" s="115"/>
      <c r="EV145" s="115"/>
      <c r="FF145" s="115"/>
      <c r="FP145" s="115"/>
      <c r="FZ145" s="115"/>
      <c r="GJ145" s="115"/>
      <c r="GT145" s="115"/>
      <c r="HD145" s="115"/>
      <c r="HN145" s="115"/>
      <c r="HX145" s="115"/>
    </row>
    <row xmlns:x14ac="http://schemas.microsoft.com/office/spreadsheetml/2009/9/ac" r="146" s="3" customFormat="true" x14ac:dyDescent="0.25">
      <c r="A146" s="376" t="str">
        <f ca="true">IF(ISBLANK('Data Summary'!A148),"",'Data Summary'!A148)</f>
        <v/>
      </c>
      <c r="B146" s="115"/>
      <c r="L146" s="115"/>
      <c r="V146" s="115"/>
      <c r="AF146" s="115"/>
      <c r="AP146" s="115"/>
      <c r="AZ146" s="115"/>
      <c r="BA146" s="115"/>
      <c r="BJ146" s="115"/>
      <c r="BT146" s="115"/>
      <c r="CD146" s="115"/>
      <c r="CN146" s="115"/>
      <c r="CX146" s="115"/>
      <c r="DH146" s="115"/>
      <c r="DR146" s="115"/>
      <c r="EB146" s="115"/>
      <c r="EL146" s="115"/>
      <c r="EV146" s="115"/>
      <c r="FF146" s="115"/>
      <c r="FP146" s="115"/>
      <c r="FZ146" s="115"/>
      <c r="GJ146" s="115"/>
      <c r="GT146" s="115"/>
      <c r="HD146" s="115"/>
      <c r="HN146" s="115"/>
      <c r="HX146" s="115"/>
    </row>
    <row xmlns:x14ac="http://schemas.microsoft.com/office/spreadsheetml/2009/9/ac" r="147" s="3" customFormat="true" x14ac:dyDescent="0.25">
      <c r="A147" s="376" t="str">
        <f ca="true">IF(ISBLANK('Data Summary'!A149),"",'Data Summary'!A149)</f>
        <v/>
      </c>
      <c r="B147" s="115"/>
      <c r="L147" s="115"/>
      <c r="V147" s="115"/>
      <c r="AF147" s="115"/>
      <c r="AP147" s="115"/>
      <c r="AZ147" s="115"/>
      <c r="BA147" s="115"/>
      <c r="BJ147" s="115"/>
      <c r="BT147" s="115"/>
      <c r="CD147" s="115"/>
      <c r="CN147" s="115"/>
      <c r="CX147" s="115"/>
      <c r="DH147" s="115"/>
      <c r="DR147" s="115"/>
      <c r="EB147" s="115"/>
      <c r="EL147" s="115"/>
      <c r="EV147" s="115"/>
      <c r="FF147" s="115"/>
      <c r="FP147" s="115"/>
      <c r="FZ147" s="115"/>
      <c r="GJ147" s="115"/>
      <c r="GT147" s="115"/>
      <c r="HD147" s="115"/>
      <c r="HN147" s="115"/>
      <c r="HX147" s="115"/>
    </row>
    <row xmlns:x14ac="http://schemas.microsoft.com/office/spreadsheetml/2009/9/ac" r="148" s="3" customFormat="true" x14ac:dyDescent="0.25">
      <c r="A148" s="376" t="str">
        <f ca="true">IF(ISBLANK('Data Summary'!A150),"",'Data Summary'!A150)</f>
        <v/>
      </c>
      <c r="B148" s="115"/>
      <c r="L148" s="115"/>
      <c r="V148" s="115"/>
      <c r="AF148" s="115"/>
      <c r="AP148" s="115"/>
      <c r="AZ148" s="115"/>
      <c r="BA148" s="115"/>
      <c r="BJ148" s="115"/>
      <c r="BT148" s="115"/>
      <c r="CD148" s="115"/>
      <c r="CN148" s="115"/>
      <c r="CX148" s="115"/>
      <c r="DH148" s="115"/>
      <c r="DR148" s="115"/>
      <c r="EB148" s="115"/>
      <c r="EL148" s="115"/>
      <c r="EV148" s="115"/>
      <c r="FF148" s="115"/>
      <c r="FP148" s="115"/>
      <c r="FZ148" s="115"/>
      <c r="GJ148" s="115"/>
      <c r="GT148" s="115"/>
      <c r="HD148" s="115"/>
      <c r="HN148" s="115"/>
      <c r="HX148" s="115"/>
    </row>
    <row xmlns:x14ac="http://schemas.microsoft.com/office/spreadsheetml/2009/9/ac" r="149" s="3" customFormat="true" x14ac:dyDescent="0.25">
      <c r="A149" s="376" t="str">
        <f ca="true">IF(ISBLANK('Data Summary'!A151),"",'Data Summary'!A151)</f>
        <v/>
      </c>
      <c r="B149" s="115"/>
      <c r="L149" s="115"/>
      <c r="V149" s="115"/>
      <c r="AF149" s="115"/>
      <c r="AP149" s="115"/>
      <c r="AZ149" s="115"/>
      <c r="BA149" s="115"/>
      <c r="BJ149" s="115"/>
      <c r="BT149" s="115"/>
      <c r="CD149" s="115"/>
      <c r="CN149" s="115"/>
      <c r="CX149" s="115"/>
      <c r="DH149" s="115"/>
      <c r="DR149" s="115"/>
      <c r="EB149" s="115"/>
      <c r="EL149" s="115"/>
      <c r="EV149" s="115"/>
      <c r="FF149" s="115"/>
      <c r="FP149" s="115"/>
      <c r="FZ149" s="115"/>
      <c r="GJ149" s="115"/>
      <c r="GT149" s="115"/>
      <c r="HD149" s="115"/>
      <c r="HN149" s="115"/>
      <c r="HX149" s="115"/>
    </row>
    <row xmlns:x14ac="http://schemas.microsoft.com/office/spreadsheetml/2009/9/ac" r="150" s="3" customFormat="true" x14ac:dyDescent="0.25">
      <c r="A150" s="376" t="str">
        <f ca="true">IF(ISBLANK('Data Summary'!A152),"",'Data Summary'!A152)</f>
        <v/>
      </c>
      <c r="B150" s="115"/>
      <c r="L150" s="115"/>
      <c r="V150" s="115"/>
      <c r="AF150" s="115"/>
      <c r="AP150" s="115"/>
      <c r="AZ150" s="115"/>
      <c r="BA150" s="115"/>
      <c r="BJ150" s="115"/>
      <c r="BT150" s="115"/>
      <c r="CD150" s="115"/>
      <c r="CN150" s="115"/>
      <c r="CX150" s="115"/>
      <c r="DH150" s="115"/>
      <c r="DR150" s="115"/>
      <c r="EB150" s="115"/>
      <c r="EL150" s="115"/>
      <c r="EV150" s="115"/>
      <c r="FF150" s="115"/>
      <c r="FP150" s="115"/>
      <c r="FZ150" s="115"/>
      <c r="GJ150" s="115"/>
      <c r="GT150" s="115"/>
      <c r="HD150" s="115"/>
      <c r="HN150" s="115"/>
      <c r="HX150" s="115"/>
    </row>
    <row xmlns:x14ac="http://schemas.microsoft.com/office/spreadsheetml/2009/9/ac" r="151" s="3" customFormat="true" x14ac:dyDescent="0.25">
      <c r="A151" s="376" t="str">
        <f ca="true">IF(ISBLANK('Data Summary'!A153),"",'Data Summary'!A153)</f>
        <v/>
      </c>
      <c r="B151" s="115"/>
      <c r="L151" s="115"/>
      <c r="V151" s="115"/>
      <c r="AF151" s="115"/>
      <c r="AP151" s="115"/>
      <c r="AZ151" s="115"/>
      <c r="BA151" s="115"/>
      <c r="BJ151" s="115"/>
      <c r="BT151" s="115"/>
      <c r="CD151" s="115"/>
      <c r="CN151" s="115"/>
      <c r="CX151" s="115"/>
      <c r="DH151" s="115"/>
      <c r="DR151" s="115"/>
      <c r="EB151" s="115"/>
      <c r="EL151" s="115"/>
      <c r="EV151" s="115"/>
      <c r="FF151" s="115"/>
      <c r="FP151" s="115"/>
      <c r="FZ151" s="115"/>
      <c r="GJ151" s="115"/>
      <c r="GT151" s="115"/>
      <c r="HD151" s="115"/>
      <c r="HN151" s="115"/>
      <c r="HX151" s="115"/>
    </row>
    <row xmlns:x14ac="http://schemas.microsoft.com/office/spreadsheetml/2009/9/ac" r="152" s="3" customFormat="true" x14ac:dyDescent="0.25">
      <c r="A152" s="372"/>
      <c r="B152" s="115"/>
      <c r="L152" s="115"/>
      <c r="V152" s="115"/>
      <c r="AF152" s="115"/>
      <c r="AP152" s="115"/>
      <c r="AZ152" s="115"/>
      <c r="BA152" s="115"/>
      <c r="BJ152" s="115"/>
      <c r="BT152" s="115"/>
      <c r="CD152" s="115"/>
      <c r="CN152" s="115"/>
      <c r="CX152" s="115"/>
      <c r="DH152" s="115"/>
      <c r="DR152" s="115"/>
      <c r="EB152" s="115"/>
      <c r="EL152" s="115"/>
      <c r="EV152" s="115"/>
      <c r="FF152" s="115"/>
      <c r="FP152" s="115"/>
      <c r="FZ152" s="115"/>
      <c r="GJ152" s="115"/>
      <c r="GT152" s="115"/>
      <c r="HD152" s="115"/>
      <c r="HN152" s="115"/>
      <c r="HX152" s="115"/>
    </row>
    <row xmlns:x14ac="http://schemas.microsoft.com/office/spreadsheetml/2009/9/ac" r="153" s="3" customFormat="true" x14ac:dyDescent="0.25">
      <c r="A153" s="372"/>
      <c r="B153" s="115"/>
      <c r="L153" s="115"/>
      <c r="V153" s="115"/>
      <c r="AF153" s="115"/>
      <c r="AP153" s="115"/>
      <c r="AZ153" s="115"/>
      <c r="BA153" s="115"/>
      <c r="BJ153" s="115"/>
      <c r="BT153" s="115"/>
      <c r="CD153" s="115"/>
      <c r="CN153" s="115"/>
      <c r="CX153" s="115"/>
      <c r="DH153" s="115"/>
      <c r="DR153" s="115"/>
      <c r="EB153" s="115"/>
      <c r="EL153" s="115"/>
      <c r="EV153" s="115"/>
      <c r="FF153" s="115"/>
      <c r="FP153" s="115"/>
      <c r="FZ153" s="115"/>
      <c r="GJ153" s="115"/>
      <c r="GT153" s="115"/>
      <c r="HD153" s="115"/>
      <c r="HN153" s="115"/>
      <c r="HX153" s="115"/>
    </row>
    <row xmlns:x14ac="http://schemas.microsoft.com/office/spreadsheetml/2009/9/ac" r="154" s="3" customFormat="true" x14ac:dyDescent="0.25">
      <c r="A154" s="372"/>
      <c r="B154" s="115"/>
      <c r="L154" s="115"/>
      <c r="V154" s="115"/>
      <c r="AF154" s="115"/>
      <c r="AP154" s="115"/>
      <c r="AZ154" s="115"/>
      <c r="BA154" s="115"/>
      <c r="BJ154" s="115"/>
      <c r="BT154" s="115"/>
      <c r="CD154" s="115"/>
      <c r="CN154" s="115"/>
      <c r="CX154" s="115"/>
      <c r="DH154" s="115"/>
      <c r="DR154" s="115"/>
      <c r="EB154" s="115"/>
      <c r="EL154" s="115"/>
      <c r="EV154" s="115"/>
      <c r="FF154" s="115"/>
      <c r="FP154" s="115"/>
      <c r="FZ154" s="115"/>
      <c r="GJ154" s="115"/>
      <c r="GT154" s="115"/>
      <c r="HD154" s="115"/>
      <c r="HN154" s="115"/>
      <c r="HX154" s="115"/>
    </row>
    <row xmlns:x14ac="http://schemas.microsoft.com/office/spreadsheetml/2009/9/ac" r="155" s="3" customFormat="true" x14ac:dyDescent="0.25">
      <c r="A155" s="372"/>
      <c r="B155" s="115"/>
      <c r="L155" s="115"/>
      <c r="V155" s="115"/>
      <c r="AF155" s="115"/>
      <c r="AP155" s="115"/>
      <c r="AZ155" s="115"/>
      <c r="BA155" s="115"/>
      <c r="BJ155" s="115"/>
      <c r="BT155" s="115"/>
      <c r="CD155" s="115"/>
      <c r="CN155" s="115"/>
      <c r="CX155" s="115"/>
      <c r="DH155" s="115"/>
      <c r="DR155" s="115"/>
      <c r="EB155" s="115"/>
      <c r="EL155" s="115"/>
      <c r="EV155" s="115"/>
      <c r="FF155" s="115"/>
      <c r="FP155" s="115"/>
      <c r="FZ155" s="115"/>
      <c r="GJ155" s="115"/>
      <c r="GT155" s="115"/>
      <c r="HD155" s="115"/>
      <c r="HN155" s="115"/>
      <c r="HX155" s="115"/>
    </row>
    <row xmlns:x14ac="http://schemas.microsoft.com/office/spreadsheetml/2009/9/ac" r="156" s="3" customFormat="true" x14ac:dyDescent="0.25">
      <c r="A156" s="372"/>
      <c r="B156" s="115"/>
      <c r="L156" s="115"/>
      <c r="V156" s="115"/>
      <c r="AF156" s="115"/>
      <c r="AP156" s="115"/>
      <c r="AZ156" s="115"/>
      <c r="BA156" s="115"/>
      <c r="BJ156" s="115"/>
      <c r="BT156" s="115"/>
      <c r="CD156" s="115"/>
      <c r="CN156" s="115"/>
      <c r="CX156" s="115"/>
      <c r="DH156" s="115"/>
      <c r="DR156" s="115"/>
      <c r="EB156" s="115"/>
      <c r="EL156" s="115"/>
      <c r="EV156" s="115"/>
      <c r="FF156" s="115"/>
      <c r="FP156" s="115"/>
      <c r="FZ156" s="115"/>
      <c r="GJ156" s="115"/>
      <c r="GT156" s="115"/>
      <c r="HD156" s="115"/>
      <c r="HN156" s="115"/>
      <c r="HX156" s="115"/>
    </row>
    <row xmlns:x14ac="http://schemas.microsoft.com/office/spreadsheetml/2009/9/ac" r="157" s="3" customFormat="true" x14ac:dyDescent="0.25">
      <c r="A157" s="372"/>
      <c r="B157" s="115"/>
      <c r="L157" s="115"/>
      <c r="V157" s="115"/>
      <c r="AF157" s="115"/>
      <c r="AP157" s="115"/>
      <c r="AZ157" s="115"/>
      <c r="BA157" s="115"/>
      <c r="BJ157" s="115"/>
      <c r="BT157" s="115"/>
      <c r="CD157" s="115"/>
      <c r="CN157" s="115"/>
      <c r="CX157" s="115"/>
      <c r="DH157" s="115"/>
      <c r="DR157" s="115"/>
      <c r="EB157" s="115"/>
      <c r="EL157" s="115"/>
      <c r="EV157" s="115"/>
      <c r="FF157" s="115"/>
      <c r="FP157" s="115"/>
      <c r="FZ157" s="115"/>
      <c r="GJ157" s="115"/>
      <c r="GT157" s="115"/>
      <c r="HD157" s="115"/>
      <c r="HN157" s="115"/>
      <c r="HX157" s="115"/>
    </row>
    <row xmlns:x14ac="http://schemas.microsoft.com/office/spreadsheetml/2009/9/ac" r="158" s="3" customFormat="true" x14ac:dyDescent="0.25">
      <c r="A158" s="372"/>
      <c r="B158" s="115"/>
      <c r="L158" s="115"/>
      <c r="V158" s="115"/>
      <c r="AF158" s="115"/>
      <c r="AP158" s="115"/>
      <c r="AZ158" s="115"/>
      <c r="BA158" s="115"/>
      <c r="BJ158" s="115"/>
      <c r="BT158" s="115"/>
      <c r="CD158" s="115"/>
      <c r="CN158" s="115"/>
      <c r="CX158" s="115"/>
      <c r="DH158" s="115"/>
      <c r="DR158" s="115"/>
      <c r="EB158" s="115"/>
      <c r="EL158" s="115"/>
      <c r="EV158" s="115"/>
      <c r="FF158" s="115"/>
      <c r="FP158" s="115"/>
      <c r="FZ158" s="115"/>
      <c r="GJ158" s="115"/>
      <c r="GT158" s="115"/>
      <c r="HD158" s="115"/>
      <c r="HN158" s="115"/>
      <c r="HX158" s="115"/>
    </row>
    <row xmlns:x14ac="http://schemas.microsoft.com/office/spreadsheetml/2009/9/ac" r="159" s="3" customFormat="true" x14ac:dyDescent="0.25">
      <c r="A159" s="372"/>
      <c r="B159" s="115"/>
      <c r="L159" s="115"/>
      <c r="V159" s="115"/>
      <c r="AF159" s="115"/>
      <c r="AP159" s="115"/>
      <c r="AZ159" s="115"/>
      <c r="BA159" s="115"/>
      <c r="BJ159" s="115"/>
      <c r="BT159" s="115"/>
      <c r="CD159" s="115"/>
      <c r="CN159" s="115"/>
      <c r="CX159" s="115"/>
      <c r="DH159" s="115"/>
      <c r="DR159" s="115"/>
      <c r="EB159" s="115"/>
      <c r="EL159" s="115"/>
      <c r="EV159" s="115"/>
      <c r="FF159" s="115"/>
      <c r="FP159" s="115"/>
      <c r="FZ159" s="115"/>
      <c r="GJ159" s="115"/>
      <c r="GT159" s="115"/>
      <c r="HD159" s="115"/>
      <c r="HN159" s="115"/>
      <c r="HX159" s="115"/>
    </row>
    <row xmlns:x14ac="http://schemas.microsoft.com/office/spreadsheetml/2009/9/ac" r="160" s="3" customFormat="true" x14ac:dyDescent="0.25">
      <c r="A160" s="372"/>
      <c r="B160" s="115"/>
      <c r="L160" s="115"/>
      <c r="V160" s="115"/>
      <c r="AF160" s="115"/>
      <c r="AP160" s="115"/>
      <c r="AZ160" s="115"/>
      <c r="BA160" s="115"/>
      <c r="BJ160" s="115"/>
      <c r="BT160" s="115"/>
      <c r="CD160" s="115"/>
      <c r="CN160" s="115"/>
      <c r="CX160" s="115"/>
      <c r="DH160" s="115"/>
      <c r="DR160" s="115"/>
      <c r="EB160" s="115"/>
      <c r="EL160" s="115"/>
      <c r="EV160" s="115"/>
      <c r="FF160" s="115"/>
      <c r="FP160" s="115"/>
      <c r="FZ160" s="115"/>
      <c r="GJ160" s="115"/>
      <c r="GT160" s="115"/>
      <c r="HD160" s="115"/>
      <c r="HN160" s="115"/>
      <c r="HX160" s="115"/>
    </row>
    <row xmlns:x14ac="http://schemas.microsoft.com/office/spreadsheetml/2009/9/ac" r="161" s="3" customFormat="true" x14ac:dyDescent="0.25">
      <c r="A161" s="372"/>
      <c r="B161" s="115"/>
      <c r="L161" s="115"/>
      <c r="V161" s="115"/>
      <c r="AF161" s="115"/>
      <c r="AP161" s="115"/>
      <c r="AZ161" s="115"/>
      <c r="BA161" s="115"/>
      <c r="BJ161" s="115"/>
      <c r="BT161" s="115"/>
      <c r="CD161" s="115"/>
      <c r="CN161" s="115"/>
      <c r="CX161" s="115"/>
      <c r="DH161" s="115"/>
      <c r="DR161" s="115"/>
      <c r="EB161" s="115"/>
      <c r="EL161" s="115"/>
      <c r="EV161" s="115"/>
      <c r="FF161" s="115"/>
      <c r="FP161" s="115"/>
      <c r="FZ161" s="115"/>
      <c r="GJ161" s="115"/>
      <c r="GT161" s="115"/>
      <c r="HD161" s="115"/>
      <c r="HN161" s="115"/>
      <c r="HX161" s="115"/>
    </row>
    <row xmlns:x14ac="http://schemas.microsoft.com/office/spreadsheetml/2009/9/ac" r="162" s="3" customFormat="true" x14ac:dyDescent="0.25">
      <c r="A162" s="372"/>
      <c r="B162" s="115"/>
      <c r="L162" s="115"/>
      <c r="V162" s="115"/>
      <c r="AF162" s="115"/>
      <c r="AP162" s="115"/>
      <c r="AZ162" s="115"/>
      <c r="BA162" s="115"/>
      <c r="BJ162" s="115"/>
      <c r="BT162" s="115"/>
      <c r="CD162" s="115"/>
      <c r="CN162" s="115"/>
      <c r="CX162" s="115"/>
      <c r="DH162" s="115"/>
      <c r="DR162" s="115"/>
      <c r="EB162" s="115"/>
      <c r="EL162" s="115"/>
      <c r="EV162" s="115"/>
      <c r="FF162" s="115"/>
      <c r="FP162" s="115"/>
      <c r="FZ162" s="115"/>
      <c r="GJ162" s="115"/>
      <c r="GT162" s="115"/>
      <c r="HD162" s="115"/>
      <c r="HN162" s="115"/>
      <c r="HX162" s="115"/>
    </row>
    <row xmlns:x14ac="http://schemas.microsoft.com/office/spreadsheetml/2009/9/ac" r="163" s="3" customFormat="true" x14ac:dyDescent="0.25">
      <c r="A163" s="372"/>
      <c r="B163" s="115"/>
      <c r="L163" s="115"/>
      <c r="V163" s="115"/>
      <c r="AF163" s="115"/>
      <c r="AP163" s="115"/>
      <c r="AZ163" s="115"/>
      <c r="BA163" s="115"/>
      <c r="BJ163" s="115"/>
      <c r="BT163" s="115"/>
      <c r="CD163" s="115"/>
      <c r="CN163" s="115"/>
      <c r="CX163" s="115"/>
      <c r="DH163" s="115"/>
      <c r="DR163" s="115"/>
      <c r="EB163" s="115"/>
      <c r="EL163" s="115"/>
      <c r="EV163" s="115"/>
      <c r="FF163" s="115"/>
      <c r="FP163" s="115"/>
      <c r="FZ163" s="115"/>
      <c r="GJ163" s="115"/>
      <c r="GT163" s="115"/>
      <c r="HD163" s="115"/>
      <c r="HN163" s="115"/>
      <c r="HX163" s="115"/>
    </row>
    <row xmlns:x14ac="http://schemas.microsoft.com/office/spreadsheetml/2009/9/ac" r="164" s="3" customFormat="true" x14ac:dyDescent="0.25">
      <c r="A164" s="372"/>
      <c r="B164" s="115"/>
      <c r="L164" s="115"/>
      <c r="V164" s="115"/>
      <c r="AF164" s="115"/>
      <c r="AP164" s="115"/>
      <c r="AZ164" s="115"/>
      <c r="BA164" s="115"/>
      <c r="BJ164" s="115"/>
      <c r="BT164" s="115"/>
      <c r="CD164" s="115"/>
      <c r="CN164" s="115"/>
      <c r="CX164" s="115"/>
      <c r="DH164" s="115"/>
      <c r="DR164" s="115"/>
      <c r="EB164" s="115"/>
      <c r="EL164" s="115"/>
      <c r="EV164" s="115"/>
      <c r="FF164" s="115"/>
      <c r="FP164" s="115"/>
      <c r="FZ164" s="115"/>
      <c r="GJ164" s="115"/>
      <c r="GT164" s="115"/>
      <c r="HD164" s="115"/>
      <c r="HN164" s="115"/>
      <c r="HX164" s="115"/>
    </row>
    <row xmlns:x14ac="http://schemas.microsoft.com/office/spreadsheetml/2009/9/ac" r="165" s="3" customFormat="true" x14ac:dyDescent="0.25">
      <c r="A165" s="372"/>
      <c r="B165" s="115"/>
      <c r="L165" s="115"/>
      <c r="V165" s="115"/>
      <c r="AF165" s="115"/>
      <c r="AP165" s="115"/>
      <c r="AZ165" s="115"/>
      <c r="BA165" s="115"/>
      <c r="BJ165" s="115"/>
      <c r="BT165" s="115"/>
      <c r="CD165" s="115"/>
      <c r="CN165" s="115"/>
      <c r="CX165" s="115"/>
      <c r="DH165" s="115"/>
      <c r="DR165" s="115"/>
      <c r="EB165" s="115"/>
      <c r="EL165" s="115"/>
      <c r="EV165" s="115"/>
      <c r="FF165" s="115"/>
      <c r="FP165" s="115"/>
      <c r="FZ165" s="115"/>
      <c r="GJ165" s="115"/>
      <c r="GT165" s="115"/>
      <c r="HD165" s="115"/>
      <c r="HN165" s="115"/>
      <c r="HX165" s="115"/>
    </row>
    <row xmlns:x14ac="http://schemas.microsoft.com/office/spreadsheetml/2009/9/ac" r="166" s="3" customFormat="true" x14ac:dyDescent="0.25">
      <c r="A166" s="372"/>
      <c r="B166" s="115"/>
      <c r="L166" s="115"/>
      <c r="V166" s="115"/>
      <c r="AF166" s="115"/>
      <c r="AP166" s="115"/>
      <c r="AZ166" s="115"/>
      <c r="BA166" s="115"/>
      <c r="BJ166" s="115"/>
      <c r="BT166" s="115"/>
      <c r="CD166" s="115"/>
      <c r="CN166" s="115"/>
      <c r="CX166" s="115"/>
      <c r="DH166" s="115"/>
      <c r="DR166" s="115"/>
      <c r="EB166" s="115"/>
      <c r="EL166" s="115"/>
      <c r="EV166" s="115"/>
      <c r="FF166" s="115"/>
      <c r="FP166" s="115"/>
      <c r="FZ166" s="115"/>
      <c r="GJ166" s="115"/>
      <c r="GT166" s="115"/>
      <c r="HD166" s="115"/>
      <c r="HN166" s="115"/>
      <c r="HX166" s="115"/>
    </row>
    <row xmlns:x14ac="http://schemas.microsoft.com/office/spreadsheetml/2009/9/ac" r="167" s="3" customFormat="true" x14ac:dyDescent="0.25">
      <c r="A167" s="372"/>
      <c r="B167" s="115"/>
      <c r="L167" s="115"/>
      <c r="V167" s="115"/>
      <c r="AF167" s="115"/>
      <c r="AP167" s="115"/>
      <c r="AZ167" s="115"/>
      <c r="BA167" s="115"/>
      <c r="BJ167" s="115"/>
      <c r="BT167" s="115"/>
      <c r="CD167" s="115"/>
      <c r="CN167" s="115"/>
      <c r="CX167" s="115"/>
      <c r="DH167" s="115"/>
      <c r="DR167" s="115"/>
      <c r="EB167" s="115"/>
      <c r="EL167" s="115"/>
      <c r="EV167" s="115"/>
      <c r="FF167" s="115"/>
      <c r="FP167" s="115"/>
      <c r="FZ167" s="115"/>
      <c r="GJ167" s="115"/>
      <c r="GT167" s="115"/>
      <c r="HD167" s="115"/>
      <c r="HN167" s="115"/>
      <c r="HX167" s="115"/>
    </row>
    <row xmlns:x14ac="http://schemas.microsoft.com/office/spreadsheetml/2009/9/ac" r="168" s="3" customFormat="true" x14ac:dyDescent="0.25">
      <c r="A168" s="372"/>
      <c r="B168" s="115"/>
      <c r="L168" s="115"/>
      <c r="V168" s="115"/>
      <c r="AF168" s="115"/>
      <c r="AP168" s="115"/>
      <c r="AZ168" s="115"/>
      <c r="BA168" s="115"/>
      <c r="BJ168" s="115"/>
      <c r="BT168" s="115"/>
      <c r="CD168" s="115"/>
      <c r="CN168" s="115"/>
      <c r="CX168" s="115"/>
      <c r="DH168" s="115"/>
      <c r="DR168" s="115"/>
      <c r="EB168" s="115"/>
      <c r="EL168" s="115"/>
      <c r="EV168" s="115"/>
      <c r="FF168" s="115"/>
      <c r="FP168" s="115"/>
      <c r="FZ168" s="115"/>
      <c r="GJ168" s="115"/>
      <c r="GT168" s="115"/>
      <c r="HD168" s="115"/>
      <c r="HN168" s="115"/>
      <c r="HX168" s="115"/>
    </row>
    <row xmlns:x14ac="http://schemas.microsoft.com/office/spreadsheetml/2009/9/ac" r="169" s="3" customFormat="true" x14ac:dyDescent="0.25">
      <c r="A169" s="372"/>
      <c r="B169" s="115"/>
      <c r="L169" s="115"/>
      <c r="V169" s="115"/>
      <c r="AF169" s="115"/>
      <c r="AP169" s="115"/>
      <c r="AZ169" s="115"/>
      <c r="BA169" s="115"/>
      <c r="BJ169" s="115"/>
      <c r="BT169" s="115"/>
      <c r="CD169" s="115"/>
      <c r="CN169" s="115"/>
      <c r="CX169" s="115"/>
      <c r="DH169" s="115"/>
      <c r="DR169" s="115"/>
      <c r="EB169" s="115"/>
      <c r="EL169" s="115"/>
      <c r="EV169" s="115"/>
      <c r="FF169" s="115"/>
      <c r="FP169" s="115"/>
      <c r="FZ169" s="115"/>
      <c r="GJ169" s="115"/>
      <c r="GT169" s="115"/>
      <c r="HD169" s="115"/>
      <c r="HN169" s="115"/>
      <c r="HX169" s="115"/>
    </row>
    <row xmlns:x14ac="http://schemas.microsoft.com/office/spreadsheetml/2009/9/ac" r="170" s="3" customFormat="true" x14ac:dyDescent="0.25">
      <c r="A170" s="372"/>
      <c r="B170" s="115"/>
      <c r="L170" s="115"/>
      <c r="V170" s="115"/>
      <c r="AF170" s="115"/>
      <c r="AP170" s="115"/>
      <c r="AZ170" s="115"/>
      <c r="BA170" s="115"/>
      <c r="BJ170" s="115"/>
      <c r="BT170" s="115"/>
      <c r="CD170" s="115"/>
      <c r="CN170" s="115"/>
      <c r="CX170" s="115"/>
      <c r="DH170" s="115"/>
      <c r="DR170" s="115"/>
      <c r="EB170" s="115"/>
      <c r="EL170" s="115"/>
      <c r="EV170" s="115"/>
      <c r="FF170" s="115"/>
      <c r="FP170" s="115"/>
      <c r="FZ170" s="115"/>
      <c r="GJ170" s="115"/>
      <c r="GT170" s="115"/>
      <c r="HD170" s="115"/>
      <c r="HN170" s="115"/>
      <c r="HX170" s="115"/>
    </row>
    <row xmlns:x14ac="http://schemas.microsoft.com/office/spreadsheetml/2009/9/ac" r="171" s="3" customFormat="true" x14ac:dyDescent="0.25">
      <c r="A171" s="372"/>
      <c r="B171" s="115"/>
      <c r="L171" s="115"/>
      <c r="V171" s="115"/>
      <c r="AF171" s="115"/>
      <c r="AP171" s="115"/>
      <c r="AZ171" s="115"/>
      <c r="BA171" s="115"/>
      <c r="BJ171" s="115"/>
      <c r="BT171" s="115"/>
      <c r="CD171" s="115"/>
      <c r="CN171" s="115"/>
      <c r="CX171" s="115"/>
      <c r="DH171" s="115"/>
      <c r="DR171" s="115"/>
      <c r="EB171" s="115"/>
      <c r="EL171" s="115"/>
      <c r="EV171" s="115"/>
      <c r="FF171" s="115"/>
      <c r="FP171" s="115"/>
      <c r="FZ171" s="115"/>
      <c r="GJ171" s="115"/>
      <c r="GT171" s="115"/>
      <c r="HD171" s="115"/>
      <c r="HN171" s="115"/>
      <c r="HX171" s="115"/>
    </row>
    <row xmlns:x14ac="http://schemas.microsoft.com/office/spreadsheetml/2009/9/ac" r="172" s="3" customFormat="true" x14ac:dyDescent="0.25">
      <c r="A172" s="372"/>
      <c r="B172" s="115"/>
      <c r="L172" s="115"/>
      <c r="V172" s="115"/>
      <c r="AF172" s="115"/>
      <c r="AP172" s="115"/>
      <c r="AZ172" s="115"/>
      <c r="BA172" s="115"/>
      <c r="BJ172" s="115"/>
      <c r="BT172" s="115"/>
      <c r="CD172" s="115"/>
      <c r="CN172" s="115"/>
      <c r="CX172" s="115"/>
      <c r="DH172" s="115"/>
      <c r="DR172" s="115"/>
      <c r="EB172" s="115"/>
      <c r="EL172" s="115"/>
      <c r="EV172" s="115"/>
      <c r="FF172" s="115"/>
      <c r="FP172" s="115"/>
      <c r="FZ172" s="115"/>
      <c r="GJ172" s="115"/>
      <c r="GT172" s="115"/>
      <c r="HD172" s="115"/>
      <c r="HN172" s="115"/>
      <c r="HX172" s="115"/>
    </row>
    <row xmlns:x14ac="http://schemas.microsoft.com/office/spreadsheetml/2009/9/ac" r="173" s="3" customFormat="true" x14ac:dyDescent="0.25">
      <c r="A173" s="372"/>
      <c r="B173" s="115"/>
      <c r="L173" s="115"/>
      <c r="V173" s="115"/>
      <c r="AF173" s="115"/>
      <c r="AP173" s="115"/>
      <c r="AZ173" s="115"/>
      <c r="BA173" s="115"/>
      <c r="BJ173" s="115"/>
      <c r="BT173" s="115"/>
      <c r="CD173" s="115"/>
      <c r="CN173" s="115"/>
      <c r="CX173" s="115"/>
      <c r="DH173" s="115"/>
      <c r="DR173" s="115"/>
      <c r="EB173" s="115"/>
      <c r="EL173" s="115"/>
      <c r="EV173" s="115"/>
      <c r="FF173" s="115"/>
      <c r="FP173" s="115"/>
      <c r="FZ173" s="115"/>
      <c r="GJ173" s="115"/>
      <c r="GT173" s="115"/>
      <c r="HD173" s="115"/>
      <c r="HN173" s="115"/>
      <c r="HX173" s="115"/>
    </row>
    <row xmlns:x14ac="http://schemas.microsoft.com/office/spreadsheetml/2009/9/ac" r="174" s="3" customFormat="true" x14ac:dyDescent="0.25">
      <c r="A174" s="372"/>
      <c r="B174" s="115"/>
      <c r="L174" s="115"/>
      <c r="V174" s="115"/>
      <c r="AF174" s="115"/>
      <c r="AP174" s="115"/>
      <c r="AZ174" s="115"/>
      <c r="BA174" s="115"/>
      <c r="BJ174" s="115"/>
      <c r="BT174" s="115"/>
      <c r="CD174" s="115"/>
      <c r="CN174" s="115"/>
      <c r="CX174" s="115"/>
      <c r="DH174" s="115"/>
      <c r="DR174" s="115"/>
      <c r="EB174" s="115"/>
      <c r="EL174" s="115"/>
      <c r="EV174" s="115"/>
      <c r="FF174" s="115"/>
      <c r="FP174" s="115"/>
      <c r="FZ174" s="115"/>
      <c r="GJ174" s="115"/>
      <c r="GT174" s="115"/>
      <c r="HD174" s="115"/>
      <c r="HN174" s="115"/>
      <c r="HX174" s="115"/>
    </row>
    <row xmlns:x14ac="http://schemas.microsoft.com/office/spreadsheetml/2009/9/ac" r="175" s="3" customFormat="true" x14ac:dyDescent="0.25">
      <c r="A175" s="372"/>
      <c r="B175" s="115"/>
      <c r="L175" s="115"/>
      <c r="V175" s="115"/>
      <c r="AF175" s="115"/>
      <c r="AP175" s="115"/>
      <c r="AZ175" s="115"/>
      <c r="BA175" s="115"/>
      <c r="BJ175" s="115"/>
      <c r="BT175" s="115"/>
      <c r="CD175" s="115"/>
      <c r="CN175" s="115"/>
      <c r="CX175" s="115"/>
      <c r="DH175" s="115"/>
      <c r="DR175" s="115"/>
      <c r="EB175" s="115"/>
      <c r="EL175" s="115"/>
      <c r="EV175" s="115"/>
      <c r="FF175" s="115"/>
      <c r="FP175" s="115"/>
      <c r="FZ175" s="115"/>
      <c r="GJ175" s="115"/>
      <c r="GT175" s="115"/>
      <c r="HD175" s="115"/>
      <c r="HN175" s="115"/>
      <c r="HX175" s="115"/>
    </row>
    <row xmlns:x14ac="http://schemas.microsoft.com/office/spreadsheetml/2009/9/ac" r="176" s="3" customFormat="true" x14ac:dyDescent="0.25">
      <c r="A176" s="372"/>
      <c r="B176" s="115"/>
      <c r="L176" s="115"/>
      <c r="V176" s="115"/>
      <c r="AF176" s="115"/>
      <c r="AP176" s="115"/>
      <c r="AZ176" s="115"/>
      <c r="BA176" s="115"/>
      <c r="BJ176" s="115"/>
      <c r="BT176" s="115"/>
      <c r="CD176" s="115"/>
      <c r="CN176" s="115"/>
      <c r="CX176" s="115"/>
      <c r="DH176" s="115"/>
      <c r="DR176" s="115"/>
      <c r="EB176" s="115"/>
      <c r="EL176" s="115"/>
      <c r="EV176" s="115"/>
      <c r="FF176" s="115"/>
      <c r="FP176" s="115"/>
      <c r="FZ176" s="115"/>
      <c r="GJ176" s="115"/>
      <c r="GT176" s="115"/>
      <c r="HD176" s="115"/>
      <c r="HN176" s="115"/>
      <c r="HX176" s="115"/>
    </row>
    <row xmlns:x14ac="http://schemas.microsoft.com/office/spreadsheetml/2009/9/ac" r="177" s="3" customFormat="true" x14ac:dyDescent="0.25">
      <c r="A177" s="372"/>
      <c r="B177" s="115"/>
      <c r="L177" s="115"/>
      <c r="V177" s="115"/>
      <c r="AF177" s="115"/>
      <c r="AP177" s="115"/>
      <c r="AZ177" s="115"/>
      <c r="BA177" s="115"/>
      <c r="BJ177" s="115"/>
      <c r="BT177" s="115"/>
      <c r="CD177" s="115"/>
      <c r="CN177" s="115"/>
      <c r="CX177" s="115"/>
      <c r="DH177" s="115"/>
      <c r="DR177" s="115"/>
      <c r="EB177" s="115"/>
      <c r="EL177" s="115"/>
      <c r="EV177" s="115"/>
      <c r="FF177" s="115"/>
      <c r="FP177" s="115"/>
      <c r="FZ177" s="115"/>
      <c r="GJ177" s="115"/>
      <c r="GT177" s="115"/>
      <c r="HD177" s="115"/>
      <c r="HN177" s="115"/>
      <c r="HX177" s="115"/>
    </row>
    <row xmlns:x14ac="http://schemas.microsoft.com/office/spreadsheetml/2009/9/ac" r="178" s="3" customFormat="true" x14ac:dyDescent="0.25">
      <c r="A178" s="372"/>
      <c r="B178" s="115"/>
      <c r="L178" s="115"/>
      <c r="V178" s="115"/>
      <c r="AF178" s="115"/>
      <c r="AP178" s="115"/>
      <c r="AZ178" s="115"/>
      <c r="BA178" s="115"/>
      <c r="BJ178" s="115"/>
      <c r="BT178" s="115"/>
      <c r="CD178" s="115"/>
      <c r="CN178" s="115"/>
      <c r="CX178" s="115"/>
      <c r="DH178" s="115"/>
      <c r="DR178" s="115"/>
      <c r="EB178" s="115"/>
      <c r="EL178" s="115"/>
      <c r="EV178" s="115"/>
      <c r="FF178" s="115"/>
      <c r="FP178" s="115"/>
      <c r="FZ178" s="115"/>
      <c r="GJ178" s="115"/>
      <c r="GT178" s="115"/>
      <c r="HD178" s="115"/>
      <c r="HN178" s="115"/>
      <c r="HX178" s="115"/>
    </row>
    <row xmlns:x14ac="http://schemas.microsoft.com/office/spreadsheetml/2009/9/ac" r="179" s="3" customFormat="true" x14ac:dyDescent="0.25">
      <c r="A179" s="372"/>
      <c r="B179" s="115"/>
      <c r="L179" s="115"/>
      <c r="V179" s="115"/>
      <c r="AF179" s="115"/>
      <c r="AP179" s="115"/>
      <c r="AZ179" s="115"/>
      <c r="BA179" s="115"/>
      <c r="BJ179" s="115"/>
      <c r="BT179" s="115"/>
      <c r="CD179" s="115"/>
      <c r="CN179" s="115"/>
      <c r="CX179" s="115"/>
      <c r="DH179" s="115"/>
      <c r="DR179" s="115"/>
      <c r="EB179" s="115"/>
      <c r="EL179" s="115"/>
      <c r="EV179" s="115"/>
      <c r="FF179" s="115"/>
      <c r="FP179" s="115"/>
      <c r="FZ179" s="115"/>
      <c r="GJ179" s="115"/>
      <c r="GT179" s="115"/>
      <c r="HD179" s="115"/>
      <c r="HN179" s="115"/>
      <c r="HX179" s="115"/>
    </row>
    <row xmlns:x14ac="http://schemas.microsoft.com/office/spreadsheetml/2009/9/ac" r="180" s="3" customFormat="true" x14ac:dyDescent="0.25">
      <c r="A180" s="372"/>
      <c r="B180" s="115"/>
      <c r="L180" s="115"/>
      <c r="V180" s="115"/>
      <c r="AF180" s="115"/>
      <c r="AP180" s="115"/>
      <c r="AZ180" s="115"/>
      <c r="BA180" s="115"/>
      <c r="BJ180" s="115"/>
      <c r="BT180" s="115"/>
      <c r="CD180" s="115"/>
      <c r="CN180" s="115"/>
      <c r="CX180" s="115"/>
      <c r="DH180" s="115"/>
      <c r="DR180" s="115"/>
      <c r="EB180" s="115"/>
      <c r="EL180" s="115"/>
      <c r="EV180" s="115"/>
      <c r="FF180" s="115"/>
      <c r="FP180" s="115"/>
      <c r="FZ180" s="115"/>
      <c r="GJ180" s="115"/>
      <c r="GT180" s="115"/>
      <c r="HD180" s="115"/>
      <c r="HN180" s="115"/>
      <c r="HX180" s="115"/>
    </row>
    <row xmlns:x14ac="http://schemas.microsoft.com/office/spreadsheetml/2009/9/ac" r="181" s="3" customFormat="true" x14ac:dyDescent="0.25">
      <c r="A181" s="372"/>
      <c r="B181" s="115"/>
      <c r="L181" s="115"/>
      <c r="V181" s="115"/>
      <c r="AF181" s="115"/>
      <c r="AP181" s="115"/>
      <c r="AZ181" s="115"/>
      <c r="BA181" s="115"/>
      <c r="BJ181" s="115"/>
      <c r="BT181" s="115"/>
      <c r="CD181" s="115"/>
      <c r="CN181" s="115"/>
      <c r="CX181" s="115"/>
      <c r="DH181" s="115"/>
      <c r="DR181" s="115"/>
      <c r="EB181" s="115"/>
      <c r="EL181" s="115"/>
      <c r="EV181" s="115"/>
      <c r="FF181" s="115"/>
      <c r="FP181" s="115"/>
      <c r="FZ181" s="115"/>
      <c r="GJ181" s="115"/>
      <c r="GT181" s="115"/>
      <c r="HD181" s="115"/>
      <c r="HN181" s="115"/>
      <c r="HX181" s="115"/>
    </row>
    <row xmlns:x14ac="http://schemas.microsoft.com/office/spreadsheetml/2009/9/ac" r="182" s="3" customFormat="true" x14ac:dyDescent="0.25">
      <c r="A182" s="372"/>
      <c r="B182" s="115"/>
      <c r="L182" s="115"/>
      <c r="V182" s="115"/>
      <c r="AF182" s="115"/>
      <c r="AP182" s="115"/>
      <c r="AZ182" s="115"/>
      <c r="BA182" s="115"/>
      <c r="BJ182" s="115"/>
      <c r="BT182" s="115"/>
      <c r="CD182" s="115"/>
      <c r="CN182" s="115"/>
      <c r="CX182" s="115"/>
      <c r="DH182" s="115"/>
      <c r="DR182" s="115"/>
      <c r="EB182" s="115"/>
      <c r="EL182" s="115"/>
      <c r="EV182" s="115"/>
      <c r="FF182" s="115"/>
      <c r="FP182" s="115"/>
      <c r="FZ182" s="115"/>
      <c r="GJ182" s="115"/>
      <c r="GT182" s="115"/>
      <c r="HD182" s="115"/>
      <c r="HN182" s="115"/>
      <c r="HX182" s="115"/>
    </row>
    <row xmlns:x14ac="http://schemas.microsoft.com/office/spreadsheetml/2009/9/ac" r="183" s="3" customFormat="true" x14ac:dyDescent="0.25">
      <c r="A183" s="372"/>
      <c r="B183" s="115"/>
      <c r="L183" s="115"/>
      <c r="V183" s="115"/>
      <c r="AF183" s="115"/>
      <c r="AP183" s="115"/>
      <c r="AZ183" s="115"/>
      <c r="BA183" s="115"/>
      <c r="BJ183" s="115"/>
      <c r="BT183" s="115"/>
      <c r="CD183" s="115"/>
      <c r="CN183" s="115"/>
      <c r="CX183" s="115"/>
      <c r="DH183" s="115"/>
      <c r="DR183" s="115"/>
      <c r="EB183" s="115"/>
      <c r="EL183" s="115"/>
      <c r="EV183" s="115"/>
      <c r="FF183" s="115"/>
      <c r="FP183" s="115"/>
      <c r="FZ183" s="115"/>
      <c r="GJ183" s="115"/>
      <c r="GT183" s="115"/>
      <c r="HD183" s="115"/>
      <c r="HN183" s="115"/>
      <c r="HX183" s="115"/>
    </row>
    <row xmlns:x14ac="http://schemas.microsoft.com/office/spreadsheetml/2009/9/ac" r="184" s="3" customFormat="true" x14ac:dyDescent="0.25">
      <c r="A184" s="372"/>
      <c r="B184" s="115"/>
      <c r="L184" s="115"/>
      <c r="V184" s="115"/>
      <c r="AF184" s="115"/>
      <c r="AP184" s="115"/>
      <c r="AZ184" s="115"/>
      <c r="BA184" s="115"/>
      <c r="BJ184" s="115"/>
      <c r="BT184" s="115"/>
      <c r="CD184" s="115"/>
      <c r="CN184" s="115"/>
      <c r="CX184" s="115"/>
      <c r="DH184" s="115"/>
      <c r="DR184" s="115"/>
      <c r="EB184" s="115"/>
      <c r="EL184" s="115"/>
      <c r="EV184" s="115"/>
      <c r="FF184" s="115"/>
      <c r="FP184" s="115"/>
      <c r="FZ184" s="115"/>
      <c r="GJ184" s="115"/>
      <c r="GT184" s="115"/>
      <c r="HD184" s="115"/>
      <c r="HN184" s="115"/>
      <c r="HX184" s="115"/>
    </row>
    <row xmlns:x14ac="http://schemas.microsoft.com/office/spreadsheetml/2009/9/ac" r="185" s="3" customFormat="true" x14ac:dyDescent="0.25">
      <c r="A185" s="372"/>
      <c r="B185" s="115"/>
      <c r="L185" s="115"/>
      <c r="V185" s="115"/>
      <c r="AF185" s="115"/>
      <c r="AP185" s="115"/>
      <c r="AZ185" s="115"/>
      <c r="BA185" s="115"/>
      <c r="BJ185" s="115"/>
      <c r="BT185" s="115"/>
      <c r="CD185" s="115"/>
      <c r="CN185" s="115"/>
      <c r="CX185" s="115"/>
      <c r="DH185" s="115"/>
      <c r="DR185" s="115"/>
      <c r="EB185" s="115"/>
      <c r="EL185" s="115"/>
      <c r="EV185" s="115"/>
      <c r="FF185" s="115"/>
      <c r="FP185" s="115"/>
      <c r="FZ185" s="115"/>
      <c r="GJ185" s="115"/>
      <c r="GT185" s="115"/>
      <c r="HD185" s="115"/>
      <c r="HN185" s="115"/>
      <c r="HX185" s="115"/>
    </row>
    <row xmlns:x14ac="http://schemas.microsoft.com/office/spreadsheetml/2009/9/ac" r="186" s="3" customFormat="true" x14ac:dyDescent="0.25">
      <c r="A186" s="372"/>
      <c r="B186" s="115"/>
      <c r="L186" s="115"/>
      <c r="V186" s="115"/>
      <c r="AF186" s="115"/>
      <c r="AP186" s="115"/>
      <c r="AZ186" s="115"/>
      <c r="BA186" s="115"/>
      <c r="BJ186" s="115"/>
      <c r="BT186" s="115"/>
      <c r="CD186" s="115"/>
      <c r="CN186" s="115"/>
      <c r="CX186" s="115"/>
      <c r="DH186" s="115"/>
      <c r="DR186" s="115"/>
      <c r="EB186" s="115"/>
      <c r="EL186" s="115"/>
      <c r="EV186" s="115"/>
      <c r="FF186" s="115"/>
      <c r="FP186" s="115"/>
      <c r="FZ186" s="115"/>
      <c r="GJ186" s="115"/>
      <c r="GT186" s="115"/>
      <c r="HD186" s="115"/>
      <c r="HN186" s="115"/>
      <c r="HX186" s="115"/>
    </row>
    <row xmlns:x14ac="http://schemas.microsoft.com/office/spreadsheetml/2009/9/ac" r="187" s="3" customFormat="true" x14ac:dyDescent="0.25">
      <c r="A187" s="372"/>
      <c r="B187" s="115"/>
      <c r="L187" s="115"/>
      <c r="V187" s="115"/>
      <c r="AF187" s="115"/>
      <c r="AP187" s="115"/>
      <c r="AZ187" s="115"/>
      <c r="BA187" s="115"/>
      <c r="BJ187" s="115"/>
      <c r="BT187" s="115"/>
      <c r="CD187" s="115"/>
      <c r="CN187" s="115"/>
      <c r="CX187" s="115"/>
      <c r="DH187" s="115"/>
      <c r="DR187" s="115"/>
      <c r="EB187" s="115"/>
      <c r="EL187" s="115"/>
      <c r="EV187" s="115"/>
      <c r="FF187" s="115"/>
      <c r="FP187" s="115"/>
      <c r="FZ187" s="115"/>
      <c r="GJ187" s="115"/>
      <c r="GT187" s="115"/>
      <c r="HD187" s="115"/>
      <c r="HN187" s="115"/>
      <c r="HX187" s="115"/>
    </row>
    <row xmlns:x14ac="http://schemas.microsoft.com/office/spreadsheetml/2009/9/ac" r="188" s="3" customFormat="true" x14ac:dyDescent="0.25">
      <c r="A188" s="372"/>
      <c r="B188" s="115"/>
      <c r="L188" s="115"/>
      <c r="V188" s="115"/>
      <c r="AF188" s="115"/>
      <c r="AP188" s="115"/>
      <c r="AZ188" s="115"/>
      <c r="BA188" s="115"/>
      <c r="BJ188" s="115"/>
      <c r="BT188" s="115"/>
      <c r="CD188" s="115"/>
      <c r="CN188" s="115"/>
      <c r="CX188" s="115"/>
      <c r="DH188" s="115"/>
      <c r="DR188" s="115"/>
      <c r="EB188" s="115"/>
      <c r="EL188" s="115"/>
      <c r="EV188" s="115"/>
      <c r="FF188" s="115"/>
      <c r="FP188" s="115"/>
      <c r="FZ188" s="115"/>
      <c r="GJ188" s="115"/>
      <c r="GT188" s="115"/>
      <c r="HD188" s="115"/>
      <c r="HN188" s="115"/>
      <c r="HX188" s="115"/>
    </row>
    <row xmlns:x14ac="http://schemas.microsoft.com/office/spreadsheetml/2009/9/ac" r="189" s="3" customFormat="true" x14ac:dyDescent="0.25">
      <c r="A189" s="372"/>
      <c r="B189" s="115"/>
      <c r="L189" s="115"/>
      <c r="V189" s="115"/>
      <c r="AF189" s="115"/>
      <c r="AP189" s="115"/>
      <c r="AZ189" s="115"/>
      <c r="BA189" s="115"/>
      <c r="BJ189" s="115"/>
      <c r="BT189" s="115"/>
      <c r="CD189" s="115"/>
      <c r="CN189" s="115"/>
      <c r="CX189" s="115"/>
      <c r="DH189" s="115"/>
      <c r="DR189" s="115"/>
      <c r="EB189" s="115"/>
      <c r="EL189" s="115"/>
      <c r="EV189" s="115"/>
      <c r="FF189" s="115"/>
      <c r="FP189" s="115"/>
      <c r="FZ189" s="115"/>
      <c r="GJ189" s="115"/>
      <c r="GT189" s="115"/>
      <c r="HD189" s="115"/>
      <c r="HN189" s="115"/>
      <c r="HX189" s="115"/>
    </row>
    <row xmlns:x14ac="http://schemas.microsoft.com/office/spreadsheetml/2009/9/ac" r="190" s="3" customFormat="true" x14ac:dyDescent="0.25">
      <c r="A190" s="372"/>
      <c r="B190" s="115"/>
      <c r="L190" s="115"/>
      <c r="V190" s="115"/>
      <c r="AF190" s="115"/>
      <c r="AP190" s="115"/>
      <c r="AZ190" s="115"/>
      <c r="BA190" s="115"/>
      <c r="BJ190" s="115"/>
      <c r="BT190" s="115"/>
      <c r="CD190" s="115"/>
      <c r="CN190" s="115"/>
      <c r="CX190" s="115"/>
      <c r="DH190" s="115"/>
      <c r="DR190" s="115"/>
      <c r="EB190" s="115"/>
      <c r="EL190" s="115"/>
      <c r="EV190" s="115"/>
      <c r="FF190" s="115"/>
      <c r="FP190" s="115"/>
      <c r="FZ190" s="115"/>
      <c r="GJ190" s="115"/>
      <c r="GT190" s="115"/>
      <c r="HD190" s="115"/>
      <c r="HN190" s="115"/>
      <c r="HX190" s="115"/>
    </row>
    <row xmlns:x14ac="http://schemas.microsoft.com/office/spreadsheetml/2009/9/ac" r="191" s="3" customFormat="true" x14ac:dyDescent="0.25">
      <c r="A191" s="372"/>
      <c r="B191" s="115"/>
      <c r="L191" s="115"/>
      <c r="V191" s="115"/>
      <c r="AF191" s="115"/>
      <c r="AP191" s="115"/>
      <c r="AZ191" s="115"/>
      <c r="BA191" s="115"/>
      <c r="BJ191" s="115"/>
      <c r="BT191" s="115"/>
      <c r="CD191" s="115"/>
      <c r="CN191" s="115"/>
      <c r="CX191" s="115"/>
      <c r="DH191" s="115"/>
      <c r="DR191" s="115"/>
      <c r="EB191" s="115"/>
      <c r="EL191" s="115"/>
      <c r="EV191" s="115"/>
      <c r="FF191" s="115"/>
      <c r="FP191" s="115"/>
      <c r="FZ191" s="115"/>
      <c r="GJ191" s="115"/>
      <c r="GT191" s="115"/>
      <c r="HD191" s="115"/>
      <c r="HN191" s="115"/>
      <c r="HX191" s="115"/>
    </row>
    <row xmlns:x14ac="http://schemas.microsoft.com/office/spreadsheetml/2009/9/ac" r="192" s="3" customFormat="true" x14ac:dyDescent="0.25">
      <c r="A192" s="372"/>
      <c r="B192" s="115"/>
      <c r="L192" s="115"/>
      <c r="V192" s="115"/>
      <c r="AF192" s="115"/>
      <c r="AP192" s="115"/>
      <c r="AZ192" s="115"/>
      <c r="BA192" s="115"/>
      <c r="BJ192" s="115"/>
      <c r="BT192" s="115"/>
      <c r="CD192" s="115"/>
      <c r="CN192" s="115"/>
      <c r="CX192" s="115"/>
      <c r="DH192" s="115"/>
      <c r="DR192" s="115"/>
      <c r="EB192" s="115"/>
      <c r="EL192" s="115"/>
      <c r="EV192" s="115"/>
      <c r="FF192" s="115"/>
      <c r="FP192" s="115"/>
      <c r="FZ192" s="115"/>
      <c r="GJ192" s="115"/>
      <c r="GT192" s="115"/>
      <c r="HD192" s="115"/>
      <c r="HN192" s="115"/>
      <c r="HX192" s="115"/>
    </row>
    <row xmlns:x14ac="http://schemas.microsoft.com/office/spreadsheetml/2009/9/ac" r="193" s="3" customFormat="true" x14ac:dyDescent="0.25">
      <c r="A193" s="372"/>
      <c r="B193" s="115"/>
      <c r="L193" s="115"/>
      <c r="V193" s="115"/>
      <c r="AF193" s="115"/>
      <c r="AP193" s="115"/>
      <c r="AZ193" s="115"/>
      <c r="BA193" s="115"/>
      <c r="BJ193" s="115"/>
      <c r="BT193" s="115"/>
      <c r="CD193" s="115"/>
      <c r="CN193" s="115"/>
      <c r="CX193" s="115"/>
      <c r="DH193" s="115"/>
      <c r="DR193" s="115"/>
      <c r="EB193" s="115"/>
      <c r="EL193" s="115"/>
      <c r="EV193" s="115"/>
      <c r="FF193" s="115"/>
      <c r="FP193" s="115"/>
      <c r="FZ193" s="115"/>
      <c r="GJ193" s="115"/>
      <c r="GT193" s="115"/>
      <c r="HD193" s="115"/>
      <c r="HN193" s="115"/>
      <c r="HX193" s="115"/>
    </row>
    <row xmlns:x14ac="http://schemas.microsoft.com/office/spreadsheetml/2009/9/ac" r="194" s="3" customFormat="true" x14ac:dyDescent="0.25">
      <c r="A194" s="372"/>
      <c r="B194" s="115"/>
      <c r="L194" s="115"/>
      <c r="V194" s="115"/>
      <c r="AF194" s="115"/>
      <c r="AP194" s="115"/>
      <c r="AZ194" s="115"/>
      <c r="BA194" s="115"/>
      <c r="BJ194" s="115"/>
      <c r="BT194" s="115"/>
      <c r="CD194" s="115"/>
      <c r="CN194" s="115"/>
      <c r="CX194" s="115"/>
      <c r="DH194" s="115"/>
      <c r="DR194" s="115"/>
      <c r="EB194" s="115"/>
      <c r="EL194" s="115"/>
      <c r="EV194" s="115"/>
      <c r="FF194" s="115"/>
      <c r="FP194" s="115"/>
      <c r="FZ194" s="115"/>
      <c r="GJ194" s="115"/>
      <c r="GT194" s="115"/>
      <c r="HD194" s="115"/>
      <c r="HN194" s="115"/>
      <c r="HX194" s="115"/>
    </row>
    <row xmlns:x14ac="http://schemas.microsoft.com/office/spreadsheetml/2009/9/ac" r="195" s="3" customFormat="true" x14ac:dyDescent="0.25">
      <c r="A195" s="372"/>
      <c r="B195" s="115"/>
      <c r="L195" s="115"/>
      <c r="V195" s="115"/>
      <c r="AF195" s="115"/>
      <c r="AP195" s="115"/>
      <c r="AZ195" s="115"/>
      <c r="BA195" s="115"/>
      <c r="BJ195" s="115"/>
      <c r="BT195" s="115"/>
      <c r="CD195" s="115"/>
      <c r="CN195" s="115"/>
      <c r="CX195" s="115"/>
      <c r="DH195" s="115"/>
      <c r="DR195" s="115"/>
      <c r="EB195" s="115"/>
      <c r="EL195" s="115"/>
      <c r="EV195" s="115"/>
      <c r="FF195" s="115"/>
      <c r="FP195" s="115"/>
      <c r="FZ195" s="115"/>
      <c r="GJ195" s="115"/>
      <c r="GT195" s="115"/>
      <c r="HD195" s="115"/>
      <c r="HN195" s="115"/>
      <c r="HX195" s="115"/>
    </row>
    <row xmlns:x14ac="http://schemas.microsoft.com/office/spreadsheetml/2009/9/ac" r="196" s="3" customFormat="true" x14ac:dyDescent="0.25">
      <c r="A196" s="372"/>
      <c r="B196" s="115"/>
      <c r="L196" s="115"/>
      <c r="V196" s="115"/>
      <c r="AF196" s="115"/>
      <c r="AP196" s="115"/>
      <c r="AZ196" s="115"/>
      <c r="BA196" s="115"/>
      <c r="BJ196" s="115"/>
      <c r="BT196" s="115"/>
      <c r="CD196" s="115"/>
      <c r="CN196" s="115"/>
      <c r="CX196" s="115"/>
      <c r="DH196" s="115"/>
      <c r="DR196" s="115"/>
      <c r="EB196" s="115"/>
      <c r="EL196" s="115"/>
      <c r="EV196" s="115"/>
      <c r="FF196" s="115"/>
      <c r="FP196" s="115"/>
      <c r="FZ196" s="115"/>
      <c r="GJ196" s="115"/>
      <c r="GT196" s="115"/>
      <c r="HD196" s="115"/>
      <c r="HN196" s="115"/>
      <c r="HX196" s="115"/>
    </row>
    <row xmlns:x14ac="http://schemas.microsoft.com/office/spreadsheetml/2009/9/ac" r="197" s="3" customFormat="true" x14ac:dyDescent="0.25">
      <c r="A197" s="372"/>
      <c r="B197" s="115"/>
      <c r="L197" s="115"/>
      <c r="V197" s="115"/>
      <c r="AF197" s="115"/>
      <c r="AP197" s="115"/>
      <c r="AZ197" s="115"/>
      <c r="BA197" s="115"/>
      <c r="BJ197" s="115"/>
      <c r="BT197" s="115"/>
      <c r="CD197" s="115"/>
      <c r="CN197" s="115"/>
      <c r="CX197" s="115"/>
      <c r="DH197" s="115"/>
      <c r="DR197" s="115"/>
      <c r="EB197" s="115"/>
      <c r="EL197" s="115"/>
      <c r="EV197" s="115"/>
      <c r="FF197" s="115"/>
      <c r="FP197" s="115"/>
      <c r="FZ197" s="115"/>
      <c r="GJ197" s="115"/>
      <c r="GT197" s="115"/>
      <c r="HD197" s="115"/>
      <c r="HN197" s="115"/>
      <c r="HX197" s="115"/>
    </row>
    <row xmlns:x14ac="http://schemas.microsoft.com/office/spreadsheetml/2009/9/ac" r="198" s="3" customFormat="true" x14ac:dyDescent="0.25">
      <c r="A198" s="372"/>
      <c r="B198" s="115"/>
      <c r="L198" s="115"/>
      <c r="V198" s="115"/>
      <c r="AF198" s="115"/>
      <c r="AP198" s="115"/>
      <c r="AZ198" s="115"/>
      <c r="BA198" s="115"/>
      <c r="BJ198" s="115"/>
      <c r="BT198" s="115"/>
      <c r="CD198" s="115"/>
      <c r="CN198" s="115"/>
      <c r="CX198" s="115"/>
      <c r="DH198" s="115"/>
      <c r="DR198" s="115"/>
      <c r="EB198" s="115"/>
      <c r="EL198" s="115"/>
      <c r="EV198" s="115"/>
      <c r="FF198" s="115"/>
      <c r="FP198" s="115"/>
      <c r="FZ198" s="115"/>
      <c r="GJ198" s="115"/>
      <c r="GT198" s="115"/>
      <c r="HD198" s="115"/>
      <c r="HN198" s="115"/>
      <c r="HX198" s="115"/>
    </row>
    <row xmlns:x14ac="http://schemas.microsoft.com/office/spreadsheetml/2009/9/ac" r="199" s="3" customFormat="true" x14ac:dyDescent="0.25">
      <c r="A199" s="372"/>
      <c r="B199" s="115"/>
      <c r="L199" s="115"/>
      <c r="V199" s="115"/>
      <c r="AF199" s="115"/>
      <c r="AP199" s="115"/>
      <c r="AZ199" s="115"/>
      <c r="BA199" s="115"/>
      <c r="BJ199" s="115"/>
      <c r="BT199" s="115"/>
      <c r="CD199" s="115"/>
      <c r="CN199" s="115"/>
      <c r="CX199" s="115"/>
      <c r="DH199" s="115"/>
      <c r="DR199" s="115"/>
      <c r="EB199" s="115"/>
      <c r="EL199" s="115"/>
      <c r="EV199" s="115"/>
      <c r="FF199" s="115"/>
      <c r="FP199" s="115"/>
      <c r="FZ199" s="115"/>
      <c r="GJ199" s="115"/>
      <c r="GT199" s="115"/>
      <c r="HD199" s="115"/>
      <c r="HN199" s="115"/>
      <c r="HX199" s="115"/>
    </row>
    <row xmlns:x14ac="http://schemas.microsoft.com/office/spreadsheetml/2009/9/ac" r="200" s="3" customFormat="true" x14ac:dyDescent="0.25">
      <c r="A200" s="372"/>
      <c r="B200" s="115"/>
      <c r="L200" s="115"/>
      <c r="V200" s="115"/>
      <c r="AF200" s="115"/>
      <c r="AP200" s="115"/>
      <c r="AZ200" s="115"/>
      <c r="BA200" s="115"/>
      <c r="BJ200" s="115"/>
      <c r="BT200" s="115"/>
      <c r="CD200" s="115"/>
      <c r="CN200" s="115"/>
      <c r="CX200" s="115"/>
      <c r="DH200" s="115"/>
      <c r="DR200" s="115"/>
      <c r="EB200" s="115"/>
      <c r="EL200" s="115"/>
      <c r="EV200" s="115"/>
      <c r="FF200" s="115"/>
      <c r="FP200" s="115"/>
      <c r="FZ200" s="115"/>
      <c r="GJ200" s="115"/>
      <c r="GT200" s="115"/>
      <c r="HD200" s="115"/>
      <c r="HN200" s="115"/>
      <c r="HX200" s="115"/>
    </row>
    <row xmlns:x14ac="http://schemas.microsoft.com/office/spreadsheetml/2009/9/ac" r="201" s="3" customFormat="true" x14ac:dyDescent="0.25">
      <c r="A201" s="372"/>
      <c r="B201" s="115"/>
      <c r="L201" s="115"/>
      <c r="V201" s="115"/>
      <c r="AF201" s="115"/>
      <c r="AP201" s="115"/>
      <c r="AZ201" s="115"/>
      <c r="BA201" s="115"/>
      <c r="BJ201" s="115"/>
      <c r="BT201" s="115"/>
      <c r="CD201" s="115"/>
      <c r="CN201" s="115"/>
      <c r="CX201" s="115"/>
      <c r="DH201" s="115"/>
      <c r="DR201" s="115"/>
      <c r="EB201" s="115"/>
      <c r="EL201" s="115"/>
      <c r="EV201" s="115"/>
      <c r="FF201" s="115"/>
      <c r="FP201" s="115"/>
      <c r="FZ201" s="115"/>
      <c r="GJ201" s="115"/>
      <c r="GT201" s="115"/>
      <c r="HD201" s="115"/>
      <c r="HN201" s="115"/>
      <c r="HX201" s="115"/>
    </row>
    <row xmlns:x14ac="http://schemas.microsoft.com/office/spreadsheetml/2009/9/ac" r="202" s="3" customFormat="true" x14ac:dyDescent="0.25">
      <c r="A202" s="372"/>
      <c r="B202" s="115"/>
      <c r="L202" s="115"/>
      <c r="V202" s="115"/>
      <c r="AF202" s="115"/>
      <c r="AP202" s="115"/>
      <c r="AZ202" s="115"/>
      <c r="BA202" s="115"/>
      <c r="BJ202" s="115"/>
      <c r="BT202" s="115"/>
      <c r="CD202" s="115"/>
      <c r="CN202" s="115"/>
      <c r="CX202" s="115"/>
      <c r="DH202" s="115"/>
      <c r="DR202" s="115"/>
      <c r="EB202" s="115"/>
      <c r="EL202" s="115"/>
      <c r="EV202" s="115"/>
      <c r="FF202" s="115"/>
      <c r="FP202" s="115"/>
      <c r="FZ202" s="115"/>
      <c r="GJ202" s="115"/>
      <c r="GT202" s="115"/>
      <c r="HD202" s="115"/>
      <c r="HN202" s="115"/>
      <c r="HX202" s="115"/>
    </row>
    <row xmlns:x14ac="http://schemas.microsoft.com/office/spreadsheetml/2009/9/ac" r="203" s="3" customFormat="true" x14ac:dyDescent="0.25">
      <c r="A203" s="372"/>
      <c r="B203" s="115"/>
      <c r="L203" s="115"/>
      <c r="V203" s="115"/>
      <c r="AF203" s="115"/>
      <c r="AP203" s="115"/>
      <c r="AZ203" s="115"/>
      <c r="BA203" s="115"/>
      <c r="BJ203" s="115"/>
      <c r="BT203" s="115"/>
      <c r="CD203" s="115"/>
      <c r="CN203" s="115"/>
      <c r="CX203" s="115"/>
      <c r="DH203" s="115"/>
      <c r="DR203" s="115"/>
      <c r="EB203" s="115"/>
      <c r="EL203" s="115"/>
      <c r="EV203" s="115"/>
      <c r="FF203" s="115"/>
      <c r="FP203" s="115"/>
      <c r="FZ203" s="115"/>
      <c r="GJ203" s="115"/>
      <c r="GT203" s="115"/>
      <c r="HD203" s="115"/>
      <c r="HN203" s="115"/>
      <c r="HX203" s="115"/>
    </row>
    <row xmlns:x14ac="http://schemas.microsoft.com/office/spreadsheetml/2009/9/ac" r="204" s="3" customFormat="true" x14ac:dyDescent="0.25">
      <c r="A204" s="372"/>
      <c r="B204" s="115"/>
      <c r="L204" s="115"/>
      <c r="V204" s="115"/>
      <c r="AF204" s="115"/>
      <c r="AP204" s="115"/>
      <c r="AZ204" s="115"/>
      <c r="BA204" s="115"/>
      <c r="BJ204" s="115"/>
      <c r="BT204" s="115"/>
      <c r="CD204" s="115"/>
      <c r="CN204" s="115"/>
      <c r="CX204" s="115"/>
      <c r="DH204" s="115"/>
      <c r="DR204" s="115"/>
      <c r="EB204" s="115"/>
      <c r="EL204" s="115"/>
      <c r="EV204" s="115"/>
      <c r="FF204" s="115"/>
      <c r="FP204" s="115"/>
      <c r="FZ204" s="115"/>
      <c r="GJ204" s="115"/>
      <c r="GT204" s="115"/>
      <c r="HD204" s="115"/>
      <c r="HN204" s="115"/>
      <c r="HX204" s="115"/>
    </row>
    <row xmlns:x14ac="http://schemas.microsoft.com/office/spreadsheetml/2009/9/ac" r="205" s="3" customFormat="true" x14ac:dyDescent="0.25">
      <c r="A205" s="372"/>
      <c r="B205" s="115"/>
      <c r="L205" s="115"/>
      <c r="V205" s="115"/>
      <c r="AF205" s="115"/>
      <c r="AP205" s="115"/>
      <c r="AZ205" s="115"/>
      <c r="BA205" s="115"/>
      <c r="BJ205" s="115"/>
      <c r="BT205" s="115"/>
      <c r="CD205" s="115"/>
      <c r="CN205" s="115"/>
      <c r="CX205" s="115"/>
      <c r="DH205" s="115"/>
      <c r="DR205" s="115"/>
      <c r="EB205" s="115"/>
      <c r="EL205" s="115"/>
      <c r="EV205" s="115"/>
      <c r="FF205" s="115"/>
      <c r="FP205" s="115"/>
      <c r="FZ205" s="115"/>
      <c r="GJ205" s="115"/>
      <c r="GT205" s="115"/>
      <c r="HD205" s="115"/>
      <c r="HN205" s="115"/>
      <c r="HX205" s="115"/>
    </row>
    <row xmlns:x14ac="http://schemas.microsoft.com/office/spreadsheetml/2009/9/ac" r="206" s="3" customFormat="true" x14ac:dyDescent="0.25">
      <c r="A206" s="372"/>
      <c r="B206" s="115"/>
      <c r="L206" s="115"/>
      <c r="V206" s="115"/>
      <c r="AF206" s="115"/>
      <c r="AP206" s="115"/>
      <c r="AZ206" s="115"/>
      <c r="BA206" s="115"/>
      <c r="BJ206" s="115"/>
      <c r="BT206" s="115"/>
      <c r="CD206" s="115"/>
      <c r="CN206" s="115"/>
      <c r="CX206" s="115"/>
      <c r="DH206" s="115"/>
      <c r="DR206" s="115"/>
      <c r="EB206" s="115"/>
      <c r="EL206" s="115"/>
      <c r="EV206" s="115"/>
      <c r="FF206" s="115"/>
      <c r="FP206" s="115"/>
      <c r="FZ206" s="115"/>
      <c r="GJ206" s="115"/>
      <c r="GT206" s="115"/>
      <c r="HD206" s="115"/>
      <c r="HN206" s="115"/>
      <c r="HX206" s="115"/>
    </row>
    <row xmlns:x14ac="http://schemas.microsoft.com/office/spreadsheetml/2009/9/ac" r="207" s="3" customFormat="true" x14ac:dyDescent="0.25">
      <c r="A207" s="372"/>
      <c r="B207" s="115"/>
      <c r="L207" s="115"/>
      <c r="V207" s="115"/>
      <c r="AF207" s="115"/>
      <c r="AP207" s="115"/>
      <c r="AZ207" s="115"/>
      <c r="BA207" s="115"/>
      <c r="BJ207" s="115"/>
      <c r="BT207" s="115"/>
      <c r="CD207" s="115"/>
      <c r="CN207" s="115"/>
      <c r="CX207" s="115"/>
      <c r="DH207" s="115"/>
      <c r="DR207" s="115"/>
      <c r="EB207" s="115"/>
      <c r="EL207" s="115"/>
      <c r="EV207" s="115"/>
      <c r="FF207" s="115"/>
      <c r="FP207" s="115"/>
      <c r="FZ207" s="115"/>
      <c r="GJ207" s="115"/>
      <c r="GT207" s="115"/>
      <c r="HD207" s="115"/>
      <c r="HN207" s="115"/>
      <c r="HX207" s="115"/>
    </row>
    <row xmlns:x14ac="http://schemas.microsoft.com/office/spreadsheetml/2009/9/ac" r="208" s="3" customFormat="true" x14ac:dyDescent="0.25">
      <c r="A208" s="372"/>
      <c r="B208" s="115"/>
      <c r="L208" s="115"/>
      <c r="V208" s="115"/>
      <c r="AF208" s="115"/>
      <c r="AP208" s="115"/>
      <c r="AZ208" s="115"/>
      <c r="BA208" s="115"/>
      <c r="BJ208" s="115"/>
      <c r="BT208" s="115"/>
      <c r="CD208" s="115"/>
      <c r="CN208" s="115"/>
      <c r="CX208" s="115"/>
      <c r="DH208" s="115"/>
      <c r="DR208" s="115"/>
      <c r="EB208" s="115"/>
      <c r="EL208" s="115"/>
      <c r="EV208" s="115"/>
      <c r="FF208" s="115"/>
      <c r="FP208" s="115"/>
      <c r="FZ208" s="115"/>
      <c r="GJ208" s="115"/>
      <c r="GT208" s="115"/>
      <c r="HD208" s="115"/>
      <c r="HN208" s="115"/>
      <c r="HX208" s="115"/>
    </row>
    <row xmlns:x14ac="http://schemas.microsoft.com/office/spreadsheetml/2009/9/ac" r="209" s="3" customFormat="true" x14ac:dyDescent="0.25">
      <c r="A209" s="372"/>
      <c r="B209" s="115"/>
      <c r="L209" s="115"/>
      <c r="V209" s="115"/>
      <c r="AF209" s="115"/>
      <c r="AP209" s="115"/>
      <c r="AZ209" s="115"/>
      <c r="BA209" s="115"/>
      <c r="BJ209" s="115"/>
      <c r="BT209" s="115"/>
      <c r="CD209" s="115"/>
      <c r="CN209" s="115"/>
      <c r="CX209" s="115"/>
      <c r="DH209" s="115"/>
      <c r="DR209" s="115"/>
      <c r="EB209" s="115"/>
      <c r="EL209" s="115"/>
      <c r="EV209" s="115"/>
      <c r="FF209" s="115"/>
      <c r="FP209" s="115"/>
      <c r="FZ209" s="115"/>
      <c r="GJ209" s="115"/>
      <c r="GT209" s="115"/>
      <c r="HD209" s="115"/>
      <c r="HN209" s="115"/>
      <c r="HX209" s="115"/>
    </row>
    <row xmlns:x14ac="http://schemas.microsoft.com/office/spreadsheetml/2009/9/ac" r="210" s="3" customFormat="true" x14ac:dyDescent="0.25">
      <c r="A210" s="372"/>
      <c r="B210" s="115"/>
      <c r="L210" s="115"/>
      <c r="V210" s="115"/>
      <c r="AF210" s="115"/>
      <c r="AP210" s="115"/>
      <c r="AZ210" s="115"/>
      <c r="BA210" s="115"/>
      <c r="BJ210" s="115"/>
      <c r="BT210" s="115"/>
      <c r="CD210" s="115"/>
      <c r="CN210" s="115"/>
      <c r="CX210" s="115"/>
      <c r="DH210" s="115"/>
      <c r="DR210" s="115"/>
      <c r="EB210" s="115"/>
      <c r="EL210" s="115"/>
      <c r="EV210" s="115"/>
      <c r="FF210" s="115"/>
      <c r="FP210" s="115"/>
      <c r="FZ210" s="115"/>
      <c r="GJ210" s="115"/>
      <c r="GT210" s="115"/>
      <c r="HD210" s="115"/>
      <c r="HN210" s="115"/>
      <c r="HX210" s="115"/>
    </row>
    <row xmlns:x14ac="http://schemas.microsoft.com/office/spreadsheetml/2009/9/ac" r="211" s="3" customFormat="true" x14ac:dyDescent="0.25">
      <c r="A211" s="372"/>
      <c r="B211" s="115"/>
      <c r="L211" s="115"/>
      <c r="V211" s="115"/>
      <c r="AF211" s="115"/>
      <c r="AP211" s="115"/>
      <c r="AZ211" s="115"/>
      <c r="BA211" s="115"/>
      <c r="BJ211" s="115"/>
      <c r="BT211" s="115"/>
      <c r="CD211" s="115"/>
      <c r="CN211" s="115"/>
      <c r="CX211" s="115"/>
      <c r="DH211" s="115"/>
      <c r="DR211" s="115"/>
      <c r="EB211" s="115"/>
      <c r="EL211" s="115"/>
      <c r="EV211" s="115"/>
      <c r="FF211" s="115"/>
      <c r="FP211" s="115"/>
      <c r="FZ211" s="115"/>
      <c r="GJ211" s="115"/>
      <c r="GT211" s="115"/>
      <c r="HD211" s="115"/>
      <c r="HN211" s="115"/>
      <c r="HX211" s="115"/>
    </row>
    <row xmlns:x14ac="http://schemas.microsoft.com/office/spreadsheetml/2009/9/ac" r="212" s="3" customFormat="true" x14ac:dyDescent="0.25">
      <c r="A212" s="372"/>
      <c r="B212" s="115"/>
      <c r="L212" s="115"/>
      <c r="V212" s="115"/>
      <c r="AF212" s="115"/>
      <c r="AP212" s="115"/>
      <c r="AZ212" s="115"/>
      <c r="BA212" s="115"/>
      <c r="BJ212" s="115"/>
      <c r="BT212" s="115"/>
      <c r="CD212" s="115"/>
      <c r="CN212" s="115"/>
      <c r="CX212" s="115"/>
      <c r="DH212" s="115"/>
      <c r="DR212" s="115"/>
      <c r="EB212" s="115"/>
      <c r="EL212" s="115"/>
      <c r="EV212" s="115"/>
      <c r="FF212" s="115"/>
      <c r="FP212" s="115"/>
      <c r="FZ212" s="115"/>
      <c r="GJ212" s="115"/>
      <c r="GT212" s="115"/>
      <c r="HD212" s="115"/>
      <c r="HN212" s="115"/>
      <c r="HX212" s="115"/>
    </row>
    <row xmlns:x14ac="http://schemas.microsoft.com/office/spreadsheetml/2009/9/ac" r="213" s="3" customFormat="true" x14ac:dyDescent="0.25">
      <c r="A213" s="372"/>
      <c r="B213" s="115"/>
      <c r="L213" s="115"/>
      <c r="V213" s="115"/>
      <c r="AF213" s="115"/>
      <c r="AP213" s="115"/>
      <c r="AZ213" s="115"/>
      <c r="BA213" s="115"/>
      <c r="BJ213" s="115"/>
      <c r="BT213" s="115"/>
      <c r="CD213" s="115"/>
      <c r="CN213" s="115"/>
      <c r="CX213" s="115"/>
      <c r="DH213" s="115"/>
      <c r="DR213" s="115"/>
      <c r="EB213" s="115"/>
      <c r="EL213" s="115"/>
      <c r="EV213" s="115"/>
      <c r="FF213" s="115"/>
      <c r="FP213" s="115"/>
      <c r="FZ213" s="115"/>
      <c r="GJ213" s="115"/>
      <c r="GT213" s="115"/>
      <c r="HD213" s="115"/>
      <c r="HN213" s="115"/>
      <c r="HX213" s="115"/>
    </row>
    <row xmlns:x14ac="http://schemas.microsoft.com/office/spreadsheetml/2009/9/ac" r="214" s="3" customFormat="true" x14ac:dyDescent="0.25">
      <c r="A214" s="372"/>
      <c r="B214" s="115"/>
      <c r="L214" s="115"/>
      <c r="V214" s="115"/>
      <c r="AF214" s="115"/>
      <c r="AP214" s="115"/>
      <c r="AZ214" s="115"/>
      <c r="BA214" s="115"/>
      <c r="BJ214" s="115"/>
      <c r="BT214" s="115"/>
      <c r="CD214" s="115"/>
      <c r="CN214" s="115"/>
      <c r="CX214" s="115"/>
      <c r="DH214" s="115"/>
      <c r="DR214" s="115"/>
      <c r="EB214" s="115"/>
      <c r="EL214" s="115"/>
      <c r="EV214" s="115"/>
      <c r="FF214" s="115"/>
      <c r="FP214" s="115"/>
      <c r="FZ214" s="115"/>
      <c r="GJ214" s="115"/>
      <c r="GT214" s="115"/>
      <c r="HD214" s="115"/>
      <c r="HN214" s="115"/>
      <c r="HX214" s="115"/>
    </row>
    <row xmlns:x14ac="http://schemas.microsoft.com/office/spreadsheetml/2009/9/ac" r="215" s="3" customFormat="true" x14ac:dyDescent="0.25">
      <c r="A215" s="372"/>
      <c r="B215" s="115"/>
      <c r="L215" s="115"/>
      <c r="V215" s="115"/>
      <c r="AF215" s="115"/>
      <c r="AP215" s="115"/>
      <c r="AZ215" s="115"/>
      <c r="BA215" s="115"/>
      <c r="BJ215" s="115"/>
      <c r="BT215" s="115"/>
      <c r="CD215" s="115"/>
      <c r="CN215" s="115"/>
      <c r="CX215" s="115"/>
      <c r="DH215" s="115"/>
      <c r="DR215" s="115"/>
      <c r="EB215" s="115"/>
      <c r="EL215" s="115"/>
      <c r="EV215" s="115"/>
      <c r="FF215" s="115"/>
      <c r="FP215" s="115"/>
      <c r="FZ215" s="115"/>
      <c r="GJ215" s="115"/>
      <c r="GT215" s="115"/>
      <c r="HD215" s="115"/>
      <c r="HN215" s="115"/>
      <c r="HX215" s="115"/>
    </row>
    <row xmlns:x14ac="http://schemas.microsoft.com/office/spreadsheetml/2009/9/ac" r="216" s="3" customFormat="true" x14ac:dyDescent="0.25">
      <c r="A216" s="372"/>
      <c r="B216" s="115"/>
      <c r="L216" s="115"/>
      <c r="V216" s="115"/>
      <c r="AF216" s="115"/>
      <c r="AP216" s="115"/>
      <c r="AZ216" s="115"/>
      <c r="BA216" s="115"/>
      <c r="BJ216" s="115"/>
      <c r="BT216" s="115"/>
      <c r="CD216" s="115"/>
      <c r="CN216" s="115"/>
      <c r="CX216" s="115"/>
      <c r="DH216" s="115"/>
      <c r="DR216" s="115"/>
      <c r="EB216" s="115"/>
      <c r="EL216" s="115"/>
      <c r="EV216" s="115"/>
      <c r="FF216" s="115"/>
      <c r="FP216" s="115"/>
      <c r="FZ216" s="115"/>
      <c r="GJ216" s="115"/>
      <c r="GT216" s="115"/>
      <c r="HD216" s="115"/>
      <c r="HN216" s="115"/>
      <c r="HX216" s="115"/>
    </row>
    <row xmlns:x14ac="http://schemas.microsoft.com/office/spreadsheetml/2009/9/ac" r="217" s="3" customFormat="true" x14ac:dyDescent="0.25">
      <c r="A217" s="372"/>
      <c r="B217" s="115"/>
      <c r="L217" s="115"/>
      <c r="V217" s="115"/>
      <c r="AF217" s="115"/>
      <c r="AP217" s="115"/>
      <c r="AZ217" s="115"/>
      <c r="BA217" s="115"/>
      <c r="BJ217" s="115"/>
      <c r="BT217" s="115"/>
      <c r="CD217" s="115"/>
      <c r="CN217" s="115"/>
      <c r="CX217" s="115"/>
      <c r="DH217" s="115"/>
      <c r="DR217" s="115"/>
      <c r="EB217" s="115"/>
      <c r="EL217" s="115"/>
      <c r="EV217" s="115"/>
      <c r="FF217" s="115"/>
      <c r="FP217" s="115"/>
      <c r="FZ217" s="115"/>
      <c r="GJ217" s="115"/>
      <c r="GT217" s="115"/>
      <c r="HD217" s="115"/>
      <c r="HN217" s="115"/>
      <c r="HX217" s="115"/>
    </row>
    <row xmlns:x14ac="http://schemas.microsoft.com/office/spreadsheetml/2009/9/ac" r="218" s="3" customFormat="true" x14ac:dyDescent="0.25">
      <c r="A218" s="372"/>
      <c r="B218" s="115"/>
      <c r="L218" s="115"/>
      <c r="V218" s="115"/>
      <c r="AF218" s="115"/>
      <c r="AP218" s="115"/>
      <c r="AZ218" s="115"/>
      <c r="BA218" s="115"/>
      <c r="BJ218" s="115"/>
      <c r="BT218" s="115"/>
      <c r="CD218" s="115"/>
      <c r="CN218" s="115"/>
      <c r="CX218" s="115"/>
      <c r="DH218" s="115"/>
      <c r="DR218" s="115"/>
      <c r="EB218" s="115"/>
      <c r="EL218" s="115"/>
      <c r="EV218" s="115"/>
      <c r="FF218" s="115"/>
      <c r="FP218" s="115"/>
      <c r="FZ218" s="115"/>
      <c r="GJ218" s="115"/>
      <c r="GT218" s="115"/>
      <c r="HD218" s="115"/>
      <c r="HN218" s="115"/>
      <c r="HX218" s="115"/>
    </row>
    <row xmlns:x14ac="http://schemas.microsoft.com/office/spreadsheetml/2009/9/ac" r="219" s="3" customFormat="true" x14ac:dyDescent="0.25">
      <c r="A219" s="372"/>
      <c r="B219" s="115"/>
      <c r="L219" s="115"/>
      <c r="V219" s="115"/>
      <c r="AF219" s="115"/>
      <c r="AP219" s="115"/>
      <c r="AZ219" s="115"/>
      <c r="BA219" s="115"/>
      <c r="BJ219" s="115"/>
      <c r="BT219" s="115"/>
      <c r="CD219" s="115"/>
      <c r="CN219" s="115"/>
      <c r="CX219" s="115"/>
      <c r="DH219" s="115"/>
      <c r="DR219" s="115"/>
      <c r="EB219" s="115"/>
      <c r="EL219" s="115"/>
      <c r="EV219" s="115"/>
      <c r="FF219" s="115"/>
      <c r="FP219" s="115"/>
      <c r="FZ219" s="115"/>
      <c r="GJ219" s="115"/>
      <c r="GT219" s="115"/>
      <c r="HD219" s="115"/>
      <c r="HN219" s="115"/>
      <c r="HX219" s="115"/>
    </row>
    <row xmlns:x14ac="http://schemas.microsoft.com/office/spreadsheetml/2009/9/ac" r="220" s="3" customFormat="true" x14ac:dyDescent="0.25">
      <c r="A220" s="372"/>
      <c r="B220" s="115"/>
      <c r="L220" s="115"/>
      <c r="V220" s="115"/>
      <c r="AF220" s="115"/>
      <c r="AP220" s="115"/>
      <c r="AZ220" s="115"/>
      <c r="BA220" s="115"/>
      <c r="BJ220" s="115"/>
      <c r="BT220" s="115"/>
      <c r="CD220" s="115"/>
      <c r="CN220" s="115"/>
      <c r="CX220" s="115"/>
      <c r="DH220" s="115"/>
      <c r="DR220" s="115"/>
      <c r="EB220" s="115"/>
      <c r="EL220" s="115"/>
      <c r="EV220" s="115"/>
      <c r="FF220" s="115"/>
      <c r="FP220" s="115"/>
      <c r="FZ220" s="115"/>
      <c r="GJ220" s="115"/>
      <c r="GT220" s="115"/>
      <c r="HD220" s="115"/>
      <c r="HN220" s="115"/>
      <c r="HX220" s="115"/>
    </row>
    <row xmlns:x14ac="http://schemas.microsoft.com/office/spreadsheetml/2009/9/ac" r="221" s="3" customFormat="true" x14ac:dyDescent="0.25">
      <c r="A221" s="372"/>
      <c r="B221" s="115"/>
      <c r="L221" s="115"/>
      <c r="V221" s="115"/>
      <c r="AF221" s="115"/>
      <c r="AP221" s="115"/>
      <c r="AZ221" s="115"/>
      <c r="BA221" s="115"/>
      <c r="BJ221" s="115"/>
      <c r="BT221" s="115"/>
      <c r="CD221" s="115"/>
      <c r="CN221" s="115"/>
      <c r="CX221" s="115"/>
      <c r="DH221" s="115"/>
      <c r="DR221" s="115"/>
      <c r="EB221" s="115"/>
      <c r="EL221" s="115"/>
      <c r="EV221" s="115"/>
      <c r="FF221" s="115"/>
      <c r="FP221" s="115"/>
      <c r="FZ221" s="115"/>
      <c r="GJ221" s="115"/>
      <c r="GT221" s="115"/>
      <c r="HD221" s="115"/>
      <c r="HN221" s="115"/>
      <c r="HX221" s="115"/>
    </row>
    <row xmlns:x14ac="http://schemas.microsoft.com/office/spreadsheetml/2009/9/ac" r="222" s="3" customFormat="true" x14ac:dyDescent="0.25">
      <c r="A222" s="372"/>
      <c r="B222" s="115"/>
      <c r="L222" s="115"/>
      <c r="V222" s="115"/>
      <c r="AF222" s="115"/>
      <c r="AP222" s="115"/>
      <c r="AZ222" s="115"/>
      <c r="BA222" s="115"/>
      <c r="BJ222" s="115"/>
      <c r="BT222" s="115"/>
      <c r="CD222" s="115"/>
      <c r="CN222" s="115"/>
      <c r="CX222" s="115"/>
      <c r="DH222" s="115"/>
      <c r="DR222" s="115"/>
      <c r="EB222" s="115"/>
      <c r="EL222" s="115"/>
      <c r="EV222" s="115"/>
      <c r="FF222" s="115"/>
      <c r="FP222" s="115"/>
      <c r="FZ222" s="115"/>
      <c r="GJ222" s="115"/>
      <c r="GT222" s="115"/>
      <c r="HD222" s="115"/>
      <c r="HN222" s="115"/>
      <c r="HX222" s="115"/>
    </row>
    <row xmlns:x14ac="http://schemas.microsoft.com/office/spreadsheetml/2009/9/ac" r="223" s="3" customFormat="true" x14ac:dyDescent="0.25">
      <c r="A223" s="372"/>
      <c r="B223" s="115"/>
      <c r="L223" s="115"/>
      <c r="V223" s="115"/>
      <c r="AF223" s="115"/>
      <c r="AP223" s="115"/>
      <c r="AZ223" s="115"/>
      <c r="BA223" s="115"/>
      <c r="BJ223" s="115"/>
      <c r="BT223" s="115"/>
      <c r="CD223" s="115"/>
      <c r="CN223" s="115"/>
      <c r="CX223" s="115"/>
      <c r="DH223" s="115"/>
      <c r="DR223" s="115"/>
      <c r="EB223" s="115"/>
      <c r="EL223" s="115"/>
      <c r="EV223" s="115"/>
      <c r="FF223" s="115"/>
      <c r="FP223" s="115"/>
      <c r="FZ223" s="115"/>
      <c r="GJ223" s="115"/>
      <c r="GT223" s="115"/>
      <c r="HD223" s="115"/>
      <c r="HN223" s="115"/>
      <c r="HX223" s="115"/>
    </row>
    <row xmlns:x14ac="http://schemas.microsoft.com/office/spreadsheetml/2009/9/ac" r="224" s="3" customFormat="true" x14ac:dyDescent="0.25">
      <c r="A224" s="372"/>
      <c r="B224" s="115"/>
      <c r="L224" s="115"/>
      <c r="V224" s="115"/>
      <c r="AF224" s="115"/>
      <c r="AP224" s="115"/>
      <c r="AZ224" s="115"/>
      <c r="BA224" s="115"/>
      <c r="BJ224" s="115"/>
      <c r="BT224" s="115"/>
      <c r="CD224" s="115"/>
      <c r="CN224" s="115"/>
      <c r="CX224" s="115"/>
      <c r="DH224" s="115"/>
      <c r="DR224" s="115"/>
      <c r="EB224" s="115"/>
      <c r="EL224" s="115"/>
      <c r="EV224" s="115"/>
      <c r="FF224" s="115"/>
      <c r="FP224" s="115"/>
      <c r="FZ224" s="115"/>
      <c r="GJ224" s="115"/>
      <c r="GT224" s="115"/>
      <c r="HD224" s="115"/>
      <c r="HN224" s="115"/>
      <c r="HX224" s="115"/>
    </row>
    <row xmlns:x14ac="http://schemas.microsoft.com/office/spreadsheetml/2009/9/ac" r="225" s="3" customFormat="true" x14ac:dyDescent="0.25">
      <c r="A225" s="372"/>
      <c r="B225" s="115"/>
      <c r="L225" s="115"/>
      <c r="V225" s="115"/>
      <c r="AF225" s="115"/>
      <c r="AP225" s="115"/>
      <c r="AZ225" s="115"/>
      <c r="BA225" s="115"/>
      <c r="BJ225" s="115"/>
      <c r="BT225" s="115"/>
      <c r="CD225" s="115"/>
      <c r="CN225" s="115"/>
      <c r="CX225" s="115"/>
      <c r="DH225" s="115"/>
      <c r="DR225" s="115"/>
      <c r="EB225" s="115"/>
      <c r="EL225" s="115"/>
      <c r="EV225" s="115"/>
      <c r="FF225" s="115"/>
      <c r="FP225" s="115"/>
      <c r="FZ225" s="115"/>
      <c r="GJ225" s="115"/>
      <c r="GT225" s="115"/>
      <c r="HD225" s="115"/>
      <c r="HN225" s="115"/>
      <c r="HX225" s="115"/>
    </row>
    <row xmlns:x14ac="http://schemas.microsoft.com/office/spreadsheetml/2009/9/ac" r="226" s="3" customFormat="true" x14ac:dyDescent="0.25">
      <c r="A226" s="372"/>
      <c r="B226" s="115"/>
      <c r="L226" s="115"/>
      <c r="V226" s="115"/>
      <c r="AF226" s="115"/>
      <c r="AP226" s="115"/>
      <c r="AZ226" s="115"/>
      <c r="BA226" s="115"/>
      <c r="BJ226" s="115"/>
      <c r="BT226" s="115"/>
      <c r="CD226" s="115"/>
      <c r="CN226" s="115"/>
      <c r="CX226" s="115"/>
      <c r="DH226" s="115"/>
      <c r="DR226" s="115"/>
      <c r="EB226" s="115"/>
      <c r="EL226" s="115"/>
      <c r="EV226" s="115"/>
      <c r="FF226" s="115"/>
      <c r="FP226" s="115"/>
      <c r="FZ226" s="115"/>
      <c r="GJ226" s="115"/>
      <c r="GT226" s="115"/>
      <c r="HD226" s="115"/>
      <c r="HN226" s="115"/>
      <c r="HX226" s="115"/>
    </row>
    <row xmlns:x14ac="http://schemas.microsoft.com/office/spreadsheetml/2009/9/ac" r="227" s="3" customFormat="true" x14ac:dyDescent="0.25">
      <c r="A227" s="372"/>
      <c r="B227" s="115"/>
      <c r="L227" s="115"/>
      <c r="V227" s="115"/>
      <c r="AF227" s="115"/>
      <c r="AP227" s="115"/>
      <c r="AZ227" s="115"/>
      <c r="BA227" s="115"/>
      <c r="BJ227" s="115"/>
      <c r="BT227" s="115"/>
      <c r="CD227" s="115"/>
      <c r="CN227" s="115"/>
      <c r="CX227" s="115"/>
      <c r="DH227" s="115"/>
      <c r="DR227" s="115"/>
      <c r="EB227" s="115"/>
      <c r="EL227" s="115"/>
      <c r="EV227" s="115"/>
      <c r="FF227" s="115"/>
      <c r="FP227" s="115"/>
      <c r="FZ227" s="115"/>
      <c r="GJ227" s="115"/>
      <c r="GT227" s="115"/>
      <c r="HD227" s="115"/>
      <c r="HN227" s="115"/>
      <c r="HX227" s="115"/>
    </row>
    <row xmlns:x14ac="http://schemas.microsoft.com/office/spreadsheetml/2009/9/ac" r="228" s="3" customFormat="true" x14ac:dyDescent="0.25">
      <c r="A228" s="372"/>
      <c r="B228" s="115"/>
      <c r="L228" s="115"/>
      <c r="V228" s="115"/>
      <c r="AF228" s="115"/>
      <c r="AP228" s="115"/>
      <c r="AZ228" s="115"/>
      <c r="BA228" s="115"/>
      <c r="BJ228" s="115"/>
      <c r="BT228" s="115"/>
      <c r="CD228" s="115"/>
      <c r="CN228" s="115"/>
      <c r="CX228" s="115"/>
      <c r="DH228" s="115"/>
      <c r="DR228" s="115"/>
      <c r="EB228" s="115"/>
      <c r="EL228" s="115"/>
      <c r="EV228" s="115"/>
      <c r="FF228" s="115"/>
      <c r="FP228" s="115"/>
      <c r="FZ228" s="115"/>
      <c r="GJ228" s="115"/>
      <c r="GT228" s="115"/>
      <c r="HD228" s="115"/>
      <c r="HN228" s="115"/>
      <c r="HX228" s="115"/>
    </row>
    <row xmlns:x14ac="http://schemas.microsoft.com/office/spreadsheetml/2009/9/ac" r="229" s="3" customFormat="true" x14ac:dyDescent="0.25">
      <c r="A229" s="372"/>
      <c r="B229" s="115"/>
      <c r="L229" s="115"/>
      <c r="V229" s="115"/>
      <c r="AF229" s="115"/>
      <c r="AP229" s="115"/>
      <c r="AZ229" s="115"/>
      <c r="BA229" s="115"/>
      <c r="BJ229" s="115"/>
      <c r="BT229" s="115"/>
      <c r="CD229" s="115"/>
      <c r="CN229" s="115"/>
      <c r="CX229" s="115"/>
      <c r="DH229" s="115"/>
      <c r="DR229" s="115"/>
      <c r="EB229" s="115"/>
      <c r="EL229" s="115"/>
      <c r="EV229" s="115"/>
      <c r="FF229" s="115"/>
      <c r="FP229" s="115"/>
      <c r="FZ229" s="115"/>
      <c r="GJ229" s="115"/>
      <c r="GT229" s="115"/>
      <c r="HD229" s="115"/>
      <c r="HN229" s="115"/>
      <c r="HX229" s="115"/>
    </row>
    <row xmlns:x14ac="http://schemas.microsoft.com/office/spreadsheetml/2009/9/ac" r="230" s="3" customFormat="true" x14ac:dyDescent="0.25">
      <c r="A230" s="372"/>
      <c r="B230" s="115"/>
      <c r="L230" s="115"/>
      <c r="V230" s="115"/>
      <c r="AF230" s="115"/>
      <c r="AP230" s="115"/>
      <c r="AZ230" s="115"/>
      <c r="BA230" s="115"/>
      <c r="BJ230" s="115"/>
      <c r="BT230" s="115"/>
      <c r="CD230" s="115"/>
      <c r="CN230" s="115"/>
      <c r="CX230" s="115"/>
      <c r="DH230" s="115"/>
      <c r="DR230" s="115"/>
      <c r="EB230" s="115"/>
      <c r="EL230" s="115"/>
      <c r="EV230" s="115"/>
      <c r="FF230" s="115"/>
      <c r="FP230" s="115"/>
      <c r="FZ230" s="115"/>
      <c r="GJ230" s="115"/>
      <c r="GT230" s="115"/>
      <c r="HD230" s="115"/>
      <c r="HN230" s="115"/>
      <c r="HX230" s="115"/>
    </row>
    <row xmlns:x14ac="http://schemas.microsoft.com/office/spreadsheetml/2009/9/ac" r="231" s="3" customFormat="true" x14ac:dyDescent="0.25">
      <c r="A231" s="372"/>
      <c r="B231" s="115"/>
      <c r="L231" s="115"/>
      <c r="V231" s="115"/>
      <c r="AF231" s="115"/>
      <c r="AP231" s="115"/>
      <c r="AZ231" s="115"/>
      <c r="BA231" s="115"/>
      <c r="BJ231" s="115"/>
      <c r="BT231" s="115"/>
      <c r="CD231" s="115"/>
      <c r="CN231" s="115"/>
      <c r="CX231" s="115"/>
      <c r="DH231" s="115"/>
      <c r="DR231" s="115"/>
      <c r="EB231" s="115"/>
      <c r="EL231" s="115"/>
      <c r="EV231" s="115"/>
      <c r="FF231" s="115"/>
      <c r="FP231" s="115"/>
      <c r="FZ231" s="115"/>
      <c r="GJ231" s="115"/>
      <c r="GT231" s="115"/>
      <c r="HD231" s="115"/>
      <c r="HN231" s="115"/>
      <c r="HX231" s="115"/>
    </row>
    <row xmlns:x14ac="http://schemas.microsoft.com/office/spreadsheetml/2009/9/ac" r="232" s="3" customFormat="true" x14ac:dyDescent="0.25">
      <c r="A232" s="372"/>
      <c r="B232" s="115"/>
      <c r="L232" s="115"/>
      <c r="V232" s="115"/>
      <c r="AF232" s="115"/>
      <c r="AP232" s="115"/>
      <c r="AZ232" s="115"/>
      <c r="BA232" s="115"/>
      <c r="BJ232" s="115"/>
      <c r="BT232" s="115"/>
      <c r="CD232" s="115"/>
      <c r="CN232" s="115"/>
      <c r="CX232" s="115"/>
      <c r="DH232" s="115"/>
      <c r="DR232" s="115"/>
      <c r="EB232" s="115"/>
      <c r="EL232" s="115"/>
      <c r="EV232" s="115"/>
      <c r="FF232" s="115"/>
      <c r="FP232" s="115"/>
      <c r="FZ232" s="115"/>
      <c r="GJ232" s="115"/>
      <c r="GT232" s="115"/>
      <c r="HD232" s="115"/>
      <c r="HN232" s="115"/>
      <c r="HX232" s="115"/>
    </row>
    <row xmlns:x14ac="http://schemas.microsoft.com/office/spreadsheetml/2009/9/ac" r="233" s="3" customFormat="true" x14ac:dyDescent="0.25">
      <c r="A233" s="372"/>
      <c r="B233" s="115"/>
      <c r="L233" s="115"/>
      <c r="V233" s="115"/>
      <c r="AF233" s="115"/>
      <c r="AP233" s="115"/>
      <c r="AZ233" s="115"/>
      <c r="BA233" s="115"/>
      <c r="BJ233" s="115"/>
      <c r="BT233" s="115"/>
      <c r="CD233" s="115"/>
      <c r="CN233" s="115"/>
      <c r="CX233" s="115"/>
      <c r="DH233" s="115"/>
      <c r="DR233" s="115"/>
      <c r="EB233" s="115"/>
      <c r="EL233" s="115"/>
      <c r="EV233" s="115"/>
      <c r="FF233" s="115"/>
      <c r="FP233" s="115"/>
      <c r="FZ233" s="115"/>
      <c r="GJ233" s="115"/>
      <c r="GT233" s="115"/>
      <c r="HD233" s="115"/>
      <c r="HN233" s="115"/>
      <c r="HX233" s="115"/>
    </row>
    <row xmlns:x14ac="http://schemas.microsoft.com/office/spreadsheetml/2009/9/ac" r="234" s="3" customFormat="true" x14ac:dyDescent="0.25">
      <c r="A234" s="372"/>
      <c r="B234" s="115"/>
      <c r="L234" s="115"/>
      <c r="V234" s="115"/>
      <c r="AF234" s="115"/>
      <c r="AP234" s="115"/>
      <c r="AZ234" s="115"/>
      <c r="BA234" s="115"/>
      <c r="BJ234" s="115"/>
      <c r="BT234" s="115"/>
      <c r="CD234" s="115"/>
      <c r="CN234" s="115"/>
      <c r="CX234" s="115"/>
      <c r="DH234" s="115"/>
      <c r="DR234" s="115"/>
      <c r="EB234" s="115"/>
      <c r="EL234" s="115"/>
      <c r="EV234" s="115"/>
      <c r="FF234" s="115"/>
      <c r="FP234" s="115"/>
      <c r="FZ234" s="115"/>
      <c r="GJ234" s="115"/>
      <c r="GT234" s="115"/>
      <c r="HD234" s="115"/>
      <c r="HN234" s="115"/>
      <c r="HX234" s="115"/>
    </row>
    <row xmlns:x14ac="http://schemas.microsoft.com/office/spreadsheetml/2009/9/ac" r="235" s="3" customFormat="true" x14ac:dyDescent="0.25">
      <c r="A235" s="372"/>
      <c r="B235" s="115"/>
      <c r="L235" s="115"/>
      <c r="V235" s="115"/>
      <c r="AF235" s="115"/>
      <c r="AP235" s="115"/>
      <c r="AZ235" s="115"/>
      <c r="BA235" s="115"/>
      <c r="BJ235" s="115"/>
      <c r="BT235" s="115"/>
      <c r="CD235" s="115"/>
      <c r="CN235" s="115"/>
      <c r="CX235" s="115"/>
      <c r="DH235" s="115"/>
      <c r="DR235" s="115"/>
      <c r="EB235" s="115"/>
      <c r="EL235" s="115"/>
      <c r="EV235" s="115"/>
      <c r="FF235" s="115"/>
      <c r="FP235" s="115"/>
      <c r="FZ235" s="115"/>
      <c r="GJ235" s="115"/>
      <c r="GT235" s="115"/>
      <c r="HD235" s="115"/>
      <c r="HN235" s="115"/>
      <c r="HX235" s="115"/>
    </row>
    <row xmlns:x14ac="http://schemas.microsoft.com/office/spreadsheetml/2009/9/ac" r="236" s="3" customFormat="true" x14ac:dyDescent="0.25">
      <c r="A236" s="372"/>
      <c r="B236" s="115"/>
      <c r="L236" s="115"/>
      <c r="V236" s="115"/>
      <c r="AF236" s="115"/>
      <c r="AP236" s="115"/>
      <c r="AZ236" s="115"/>
      <c r="BA236" s="115"/>
      <c r="BJ236" s="115"/>
      <c r="BT236" s="115"/>
      <c r="CD236" s="115"/>
      <c r="CN236" s="115"/>
      <c r="CX236" s="115"/>
      <c r="DH236" s="115"/>
      <c r="DR236" s="115"/>
      <c r="EB236" s="115"/>
      <c r="EL236" s="115"/>
      <c r="EV236" s="115"/>
      <c r="FF236" s="115"/>
      <c r="FP236" s="115"/>
      <c r="FZ236" s="115"/>
      <c r="GJ236" s="115"/>
      <c r="GT236" s="115"/>
      <c r="HD236" s="115"/>
      <c r="HN236" s="115"/>
      <c r="HX236" s="115"/>
    </row>
    <row xmlns:x14ac="http://schemas.microsoft.com/office/spreadsheetml/2009/9/ac" r="237" s="3" customFormat="true" x14ac:dyDescent="0.25">
      <c r="A237" s="372"/>
      <c r="B237" s="115"/>
      <c r="L237" s="115"/>
      <c r="V237" s="115"/>
      <c r="AF237" s="115"/>
      <c r="AP237" s="115"/>
      <c r="AZ237" s="115"/>
      <c r="BA237" s="115"/>
      <c r="BJ237" s="115"/>
      <c r="BT237" s="115"/>
      <c r="CD237" s="115"/>
      <c r="CN237" s="115"/>
      <c r="CX237" s="115"/>
      <c r="DH237" s="115"/>
      <c r="DR237" s="115"/>
      <c r="EB237" s="115"/>
      <c r="EL237" s="115"/>
      <c r="EV237" s="115"/>
      <c r="FF237" s="115"/>
      <c r="FP237" s="115"/>
      <c r="FZ237" s="115"/>
      <c r="GJ237" s="115"/>
      <c r="GT237" s="115"/>
      <c r="HD237" s="115"/>
      <c r="HN237" s="115"/>
      <c r="HX237" s="115"/>
    </row>
    <row xmlns:x14ac="http://schemas.microsoft.com/office/spreadsheetml/2009/9/ac" r="238" s="3" customFormat="true" x14ac:dyDescent="0.25">
      <c r="A238" s="372"/>
      <c r="B238" s="115"/>
      <c r="L238" s="115"/>
      <c r="V238" s="115"/>
      <c r="AF238" s="115"/>
      <c r="AP238" s="115"/>
      <c r="AZ238" s="115"/>
      <c r="BA238" s="115"/>
      <c r="BJ238" s="115"/>
      <c r="BT238" s="115"/>
      <c r="CD238" s="115"/>
      <c r="CN238" s="115"/>
      <c r="CX238" s="115"/>
      <c r="DH238" s="115"/>
      <c r="DR238" s="115"/>
      <c r="EB238" s="115"/>
      <c r="EL238" s="115"/>
      <c r="EV238" s="115"/>
      <c r="FF238" s="115"/>
      <c r="FP238" s="115"/>
      <c r="FZ238" s="115"/>
      <c r="GJ238" s="115"/>
      <c r="GT238" s="115"/>
      <c r="HD238" s="115"/>
      <c r="HN238" s="115"/>
      <c r="HX238" s="115"/>
    </row>
    <row xmlns:x14ac="http://schemas.microsoft.com/office/spreadsheetml/2009/9/ac" r="239" s="3" customFormat="true" x14ac:dyDescent="0.25">
      <c r="A239" s="372"/>
      <c r="B239" s="115"/>
      <c r="L239" s="115"/>
      <c r="V239" s="115"/>
      <c r="AF239" s="115"/>
      <c r="AP239" s="115"/>
      <c r="AZ239" s="115"/>
      <c r="BA239" s="115"/>
      <c r="BJ239" s="115"/>
      <c r="BT239" s="115"/>
      <c r="CD239" s="115"/>
      <c r="CN239" s="115"/>
      <c r="CX239" s="115"/>
      <c r="DH239" s="115"/>
      <c r="DR239" s="115"/>
      <c r="EB239" s="115"/>
      <c r="EL239" s="115"/>
      <c r="EV239" s="115"/>
      <c r="FF239" s="115"/>
      <c r="FP239" s="115"/>
      <c r="FZ239" s="115"/>
      <c r="GJ239" s="115"/>
      <c r="GT239" s="115"/>
      <c r="HD239" s="115"/>
      <c r="HN239" s="115"/>
      <c r="HX239" s="115"/>
    </row>
    <row xmlns:x14ac="http://schemas.microsoft.com/office/spreadsheetml/2009/9/ac" r="240" s="3" customFormat="true" x14ac:dyDescent="0.25">
      <c r="A240" s="372"/>
      <c r="B240" s="115"/>
      <c r="L240" s="115"/>
      <c r="V240" s="115"/>
      <c r="AF240" s="115"/>
      <c r="AP240" s="115"/>
      <c r="AZ240" s="115"/>
      <c r="BA240" s="115"/>
      <c r="BJ240" s="115"/>
      <c r="BT240" s="115"/>
      <c r="CD240" s="115"/>
      <c r="CN240" s="115"/>
      <c r="CX240" s="115"/>
      <c r="DH240" s="115"/>
      <c r="DR240" s="115"/>
      <c r="EB240" s="115"/>
      <c r="EL240" s="115"/>
      <c r="EV240" s="115"/>
      <c r="FF240" s="115"/>
      <c r="FP240" s="115"/>
      <c r="FZ240" s="115"/>
      <c r="GJ240" s="115"/>
      <c r="GT240" s="115"/>
      <c r="HD240" s="115"/>
      <c r="HN240" s="115"/>
      <c r="HX240" s="115"/>
    </row>
    <row xmlns:x14ac="http://schemas.microsoft.com/office/spreadsheetml/2009/9/ac" r="241" s="3" customFormat="true" x14ac:dyDescent="0.25">
      <c r="A241" s="372"/>
      <c r="B241" s="115"/>
      <c r="L241" s="115"/>
      <c r="V241" s="115"/>
      <c r="AF241" s="115"/>
      <c r="AP241" s="115"/>
      <c r="AZ241" s="115"/>
      <c r="BA241" s="115"/>
      <c r="BJ241" s="115"/>
      <c r="BT241" s="115"/>
      <c r="CD241" s="115"/>
      <c r="CN241" s="115"/>
      <c r="CX241" s="115"/>
      <c r="DH241" s="115"/>
      <c r="DR241" s="115"/>
      <c r="EB241" s="115"/>
      <c r="EL241" s="115"/>
      <c r="EV241" s="115"/>
      <c r="FF241" s="115"/>
      <c r="FP241" s="115"/>
      <c r="FZ241" s="115"/>
      <c r="GJ241" s="115"/>
      <c r="GT241" s="115"/>
      <c r="HD241" s="115"/>
      <c r="HN241" s="115"/>
      <c r="HX241" s="115"/>
    </row>
    <row xmlns:x14ac="http://schemas.microsoft.com/office/spreadsheetml/2009/9/ac" r="242" s="3" customFormat="true" x14ac:dyDescent="0.25">
      <c r="A242" s="372"/>
      <c r="B242" s="115"/>
      <c r="L242" s="115"/>
      <c r="V242" s="115"/>
      <c r="AF242" s="115"/>
      <c r="AP242" s="115"/>
      <c r="AZ242" s="115"/>
      <c r="BA242" s="115"/>
      <c r="BJ242" s="115"/>
      <c r="BT242" s="115"/>
      <c r="CD242" s="115"/>
      <c r="CN242" s="115"/>
      <c r="CX242" s="115"/>
      <c r="DH242" s="115"/>
      <c r="DR242" s="115"/>
      <c r="EB242" s="115"/>
      <c r="EL242" s="115"/>
      <c r="EV242" s="115"/>
      <c r="FF242" s="115"/>
      <c r="FP242" s="115"/>
      <c r="FZ242" s="115"/>
      <c r="GJ242" s="115"/>
      <c r="GT242" s="115"/>
      <c r="HD242" s="115"/>
      <c r="HN242" s="115"/>
      <c r="HX242" s="115"/>
    </row>
    <row xmlns:x14ac="http://schemas.microsoft.com/office/spreadsheetml/2009/9/ac" r="243" s="3" customFormat="true" x14ac:dyDescent="0.25">
      <c r="A243" s="372"/>
      <c r="B243" s="115"/>
      <c r="L243" s="115"/>
      <c r="V243" s="115"/>
      <c r="AF243" s="115"/>
      <c r="AP243" s="115"/>
      <c r="AZ243" s="115"/>
      <c r="BA243" s="115"/>
      <c r="BJ243" s="115"/>
      <c r="BT243" s="115"/>
      <c r="CD243" s="115"/>
      <c r="CN243" s="115"/>
      <c r="CX243" s="115"/>
      <c r="DH243" s="115"/>
      <c r="DR243" s="115"/>
      <c r="EB243" s="115"/>
      <c r="EL243" s="115"/>
      <c r="EV243" s="115"/>
      <c r="FF243" s="115"/>
      <c r="FP243" s="115"/>
      <c r="FZ243" s="115"/>
      <c r="GJ243" s="115"/>
      <c r="GT243" s="115"/>
      <c r="HD243" s="115"/>
      <c r="HN243" s="115"/>
      <c r="HX243" s="115"/>
    </row>
    <row xmlns:x14ac="http://schemas.microsoft.com/office/spreadsheetml/2009/9/ac" r="244" s="3" customFormat="true" x14ac:dyDescent="0.25">
      <c r="A244" s="372"/>
      <c r="B244" s="115"/>
      <c r="L244" s="115"/>
      <c r="V244" s="115"/>
      <c r="AF244" s="115"/>
      <c r="AP244" s="115"/>
      <c r="AZ244" s="115"/>
      <c r="BA244" s="115"/>
      <c r="BJ244" s="115"/>
      <c r="BT244" s="115"/>
      <c r="CD244" s="115"/>
      <c r="CN244" s="115"/>
      <c r="CX244" s="115"/>
      <c r="DH244" s="115"/>
      <c r="DR244" s="115"/>
      <c r="EB244" s="115"/>
      <c r="EL244" s="115"/>
      <c r="EV244" s="115"/>
      <c r="FF244" s="115"/>
      <c r="FP244" s="115"/>
      <c r="FZ244" s="115"/>
      <c r="GJ244" s="115"/>
      <c r="GT244" s="115"/>
      <c r="HD244" s="115"/>
      <c r="HN244" s="115"/>
      <c r="HX244" s="115"/>
    </row>
    <row xmlns:x14ac="http://schemas.microsoft.com/office/spreadsheetml/2009/9/ac" r="245" s="3" customFormat="true" x14ac:dyDescent="0.25">
      <c r="A245" s="372"/>
      <c r="B245" s="115"/>
      <c r="L245" s="115"/>
      <c r="V245" s="115"/>
      <c r="AF245" s="115"/>
      <c r="AP245" s="115"/>
      <c r="AZ245" s="115"/>
      <c r="BA245" s="115"/>
      <c r="BJ245" s="115"/>
      <c r="BT245" s="115"/>
      <c r="CD245" s="115"/>
      <c r="CN245" s="115"/>
      <c r="CX245" s="115"/>
      <c r="DH245" s="115"/>
      <c r="DR245" s="115"/>
      <c r="EB245" s="115"/>
      <c r="EL245" s="115"/>
      <c r="EV245" s="115"/>
      <c r="FF245" s="115"/>
      <c r="FP245" s="115"/>
      <c r="FZ245" s="115"/>
      <c r="GJ245" s="115"/>
      <c r="GT245" s="115"/>
      <c r="HD245" s="115"/>
      <c r="HN245" s="115"/>
      <c r="HX245" s="115"/>
    </row>
    <row xmlns:x14ac="http://schemas.microsoft.com/office/spreadsheetml/2009/9/ac" r="246" s="3" customFormat="true" x14ac:dyDescent="0.25">
      <c r="A246" s="372"/>
      <c r="B246" s="115"/>
      <c r="L246" s="115"/>
      <c r="V246" s="115"/>
      <c r="AF246" s="115"/>
      <c r="AP246" s="115"/>
      <c r="AZ246" s="115"/>
      <c r="BA246" s="115"/>
      <c r="BJ246" s="115"/>
      <c r="BT246" s="115"/>
      <c r="CD246" s="115"/>
      <c r="CN246" s="115"/>
      <c r="CX246" s="115"/>
      <c r="DH246" s="115"/>
      <c r="DR246" s="115"/>
      <c r="EB246" s="115"/>
      <c r="EL246" s="115"/>
      <c r="EV246" s="115"/>
      <c r="FF246" s="115"/>
      <c r="FP246" s="115"/>
      <c r="FZ246" s="115"/>
      <c r="GJ246" s="115"/>
      <c r="GT246" s="115"/>
      <c r="HD246" s="115"/>
      <c r="HN246" s="115"/>
      <c r="HX246" s="115"/>
    </row>
    <row xmlns:x14ac="http://schemas.microsoft.com/office/spreadsheetml/2009/9/ac" r="247" s="3" customFormat="true" x14ac:dyDescent="0.25">
      <c r="A247" s="372"/>
      <c r="B247" s="115"/>
      <c r="L247" s="115"/>
      <c r="V247" s="115"/>
      <c r="AF247" s="115"/>
      <c r="AP247" s="115"/>
      <c r="AZ247" s="115"/>
      <c r="BA247" s="115"/>
      <c r="BJ247" s="115"/>
      <c r="BT247" s="115"/>
      <c r="CD247" s="115"/>
      <c r="CN247" s="115"/>
      <c r="CX247" s="115"/>
      <c r="DH247" s="115"/>
      <c r="DR247" s="115"/>
      <c r="EB247" s="115"/>
      <c r="EL247" s="115"/>
      <c r="EV247" s="115"/>
      <c r="FF247" s="115"/>
      <c r="FP247" s="115"/>
      <c r="FZ247" s="115"/>
      <c r="GJ247" s="115"/>
      <c r="GT247" s="115"/>
      <c r="HD247" s="115"/>
      <c r="HN247" s="115"/>
      <c r="HX247" s="115"/>
    </row>
    <row xmlns:x14ac="http://schemas.microsoft.com/office/spreadsheetml/2009/9/ac" r="248" s="3" customFormat="true" x14ac:dyDescent="0.25">
      <c r="A248" s="372"/>
      <c r="B248" s="115"/>
      <c r="L248" s="115"/>
      <c r="V248" s="115"/>
      <c r="AF248" s="115"/>
      <c r="AP248" s="115"/>
      <c r="AZ248" s="115"/>
      <c r="BA248" s="115"/>
      <c r="BJ248" s="115"/>
      <c r="BT248" s="115"/>
      <c r="CD248" s="115"/>
      <c r="CN248" s="115"/>
      <c r="CX248" s="115"/>
      <c r="DH248" s="115"/>
      <c r="DR248" s="115"/>
      <c r="EB248" s="115"/>
      <c r="EL248" s="115"/>
      <c r="EV248" s="115"/>
      <c r="FF248" s="115"/>
      <c r="FP248" s="115"/>
      <c r="FZ248" s="115"/>
      <c r="GJ248" s="115"/>
      <c r="GT248" s="115"/>
      <c r="HD248" s="115"/>
      <c r="HN248" s="115"/>
      <c r="HX248" s="115"/>
    </row>
    <row xmlns:x14ac="http://schemas.microsoft.com/office/spreadsheetml/2009/9/ac" r="249" s="3" customFormat="true" x14ac:dyDescent="0.25">
      <c r="A249" s="372"/>
      <c r="B249" s="115"/>
      <c r="L249" s="115"/>
      <c r="V249" s="115"/>
      <c r="AF249" s="115"/>
      <c r="AP249" s="115"/>
      <c r="AZ249" s="115"/>
      <c r="BA249" s="115"/>
      <c r="BJ249" s="115"/>
      <c r="BT249" s="115"/>
      <c r="CD249" s="115"/>
      <c r="CN249" s="115"/>
      <c r="CX249" s="115"/>
      <c r="DH249" s="115"/>
      <c r="DR249" s="115"/>
      <c r="EB249" s="115"/>
      <c r="EL249" s="115"/>
      <c r="EV249" s="115"/>
      <c r="FF249" s="115"/>
      <c r="FP249" s="115"/>
      <c r="FZ249" s="115"/>
      <c r="GJ249" s="115"/>
      <c r="GT249" s="115"/>
      <c r="HD249" s="115"/>
      <c r="HN249" s="115"/>
      <c r="HX249" s="115"/>
    </row>
    <row xmlns:x14ac="http://schemas.microsoft.com/office/spreadsheetml/2009/9/ac" r="250" s="3" customFormat="true" x14ac:dyDescent="0.25">
      <c r="A250" s="372"/>
      <c r="B250" s="115"/>
      <c r="L250" s="115"/>
      <c r="V250" s="115"/>
      <c r="AF250" s="115"/>
      <c r="AP250" s="115"/>
      <c r="AZ250" s="115"/>
      <c r="BA250" s="115"/>
      <c r="BJ250" s="115"/>
      <c r="BT250" s="115"/>
      <c r="CD250" s="115"/>
      <c r="CN250" s="115"/>
      <c r="CX250" s="115"/>
      <c r="DH250" s="115"/>
      <c r="DR250" s="115"/>
      <c r="EB250" s="115"/>
      <c r="EL250" s="115"/>
      <c r="EV250" s="115"/>
      <c r="FF250" s="115"/>
      <c r="FP250" s="115"/>
      <c r="FZ250" s="115"/>
      <c r="GJ250" s="115"/>
      <c r="GT250" s="115"/>
      <c r="HD250" s="115"/>
      <c r="HN250" s="115"/>
      <c r="HX250" s="115"/>
    </row>
    <row xmlns:x14ac="http://schemas.microsoft.com/office/spreadsheetml/2009/9/ac" r="251" s="3" customFormat="true" x14ac:dyDescent="0.25">
      <c r="A251" s="372"/>
      <c r="B251" s="115"/>
      <c r="L251" s="115"/>
      <c r="V251" s="115"/>
      <c r="AF251" s="115"/>
      <c r="AP251" s="115"/>
      <c r="AZ251" s="115"/>
      <c r="BA251" s="115"/>
      <c r="BJ251" s="115"/>
      <c r="BT251" s="115"/>
      <c r="CD251" s="115"/>
      <c r="CN251" s="115"/>
      <c r="CX251" s="115"/>
      <c r="DH251" s="115"/>
      <c r="DR251" s="115"/>
      <c r="EB251" s="115"/>
      <c r="EL251" s="115"/>
      <c r="EV251" s="115"/>
      <c r="FF251" s="115"/>
      <c r="FP251" s="115"/>
      <c r="FZ251" s="115"/>
      <c r="GJ251" s="115"/>
      <c r="GT251" s="115"/>
      <c r="HD251" s="115"/>
      <c r="HN251" s="115"/>
      <c r="HX251" s="115"/>
    </row>
    <row xmlns:x14ac="http://schemas.microsoft.com/office/spreadsheetml/2009/9/ac" r="252" s="3" customFormat="true" x14ac:dyDescent="0.25">
      <c r="A252" s="372"/>
      <c r="B252" s="115"/>
      <c r="L252" s="115"/>
      <c r="V252" s="115"/>
      <c r="AF252" s="115"/>
      <c r="AP252" s="115"/>
      <c r="AZ252" s="115"/>
      <c r="BA252" s="115"/>
      <c r="BJ252" s="115"/>
      <c r="BT252" s="115"/>
      <c r="CD252" s="115"/>
      <c r="CN252" s="115"/>
      <c r="CX252" s="115"/>
      <c r="DH252" s="115"/>
      <c r="DR252" s="115"/>
      <c r="EB252" s="115"/>
      <c r="EL252" s="115"/>
      <c r="EV252" s="115"/>
      <c r="FF252" s="115"/>
      <c r="FP252" s="115"/>
      <c r="FZ252" s="115"/>
      <c r="GJ252" s="115"/>
      <c r="GT252" s="115"/>
      <c r="HD252" s="115"/>
      <c r="HN252" s="115"/>
      <c r="HX252" s="115"/>
    </row>
    <row xmlns:x14ac="http://schemas.microsoft.com/office/spreadsheetml/2009/9/ac" r="253" s="3" customFormat="true" x14ac:dyDescent="0.25">
      <c r="A253" s="372"/>
      <c r="B253" s="115"/>
      <c r="L253" s="115"/>
      <c r="V253" s="115"/>
      <c r="AF253" s="115"/>
      <c r="AP253" s="115"/>
      <c r="AZ253" s="115"/>
      <c r="BA253" s="115"/>
      <c r="BJ253" s="115"/>
      <c r="BT253" s="115"/>
      <c r="CD253" s="115"/>
      <c r="CN253" s="115"/>
      <c r="CX253" s="115"/>
      <c r="DH253" s="115"/>
      <c r="DR253" s="115"/>
      <c r="EB253" s="115"/>
      <c r="EL253" s="115"/>
      <c r="EV253" s="115"/>
      <c r="FF253" s="115"/>
      <c r="FP253" s="115"/>
      <c r="FZ253" s="115"/>
      <c r="GJ253" s="115"/>
      <c r="GT253" s="115"/>
      <c r="HD253" s="115"/>
      <c r="HN253" s="115"/>
      <c r="HX253" s="115"/>
    </row>
    <row xmlns:x14ac="http://schemas.microsoft.com/office/spreadsheetml/2009/9/ac" r="254" s="3" customFormat="true" x14ac:dyDescent="0.25">
      <c r="A254" s="372"/>
      <c r="B254" s="115"/>
      <c r="L254" s="115"/>
      <c r="V254" s="115"/>
      <c r="AF254" s="115"/>
      <c r="AP254" s="115"/>
      <c r="AZ254" s="115"/>
      <c r="BA254" s="115"/>
      <c r="BJ254" s="115"/>
      <c r="BT254" s="115"/>
      <c r="CD254" s="115"/>
      <c r="CN254" s="115"/>
      <c r="CX254" s="115"/>
      <c r="DH254" s="115"/>
      <c r="DR254" s="115"/>
      <c r="EB254" s="115"/>
      <c r="EL254" s="115"/>
      <c r="EV254" s="115"/>
      <c r="FF254" s="115"/>
      <c r="FP254" s="115"/>
      <c r="FZ254" s="115"/>
      <c r="GJ254" s="115"/>
      <c r="GT254" s="115"/>
      <c r="HD254" s="115"/>
      <c r="HN254" s="115"/>
      <c r="HX254" s="115"/>
    </row>
    <row xmlns:x14ac="http://schemas.microsoft.com/office/spreadsheetml/2009/9/ac" r="255" s="3" customFormat="true" x14ac:dyDescent="0.25">
      <c r="A255" s="372"/>
      <c r="B255" s="115"/>
      <c r="L255" s="115"/>
      <c r="V255" s="115"/>
      <c r="AF255" s="115"/>
      <c r="AP255" s="115"/>
      <c r="AZ255" s="115"/>
      <c r="BA255" s="115"/>
      <c r="BJ255" s="115"/>
      <c r="BT255" s="115"/>
      <c r="CD255" s="115"/>
      <c r="CN255" s="115"/>
      <c r="CX255" s="115"/>
      <c r="DH255" s="115"/>
      <c r="DR255" s="115"/>
      <c r="EB255" s="115"/>
      <c r="EL255" s="115"/>
      <c r="EV255" s="115"/>
      <c r="FF255" s="115"/>
      <c r="FP255" s="115"/>
      <c r="FZ255" s="115"/>
      <c r="GJ255" s="115"/>
      <c r="GT255" s="115"/>
      <c r="HD255" s="115"/>
      <c r="HN255" s="115"/>
      <c r="HX255" s="115"/>
    </row>
    <row xmlns:x14ac="http://schemas.microsoft.com/office/spreadsheetml/2009/9/ac" r="256" s="3" customFormat="true" x14ac:dyDescent="0.25">
      <c r="A256" s="372"/>
      <c r="B256" s="115"/>
      <c r="L256" s="115"/>
      <c r="V256" s="115"/>
      <c r="AF256" s="115"/>
      <c r="AP256" s="115"/>
      <c r="AZ256" s="115"/>
      <c r="BA256" s="115"/>
      <c r="BJ256" s="115"/>
      <c r="BT256" s="115"/>
      <c r="CD256" s="115"/>
      <c r="CN256" s="115"/>
      <c r="CX256" s="115"/>
      <c r="DH256" s="115"/>
      <c r="DR256" s="115"/>
      <c r="EB256" s="115"/>
      <c r="EL256" s="115"/>
      <c r="EV256" s="115"/>
      <c r="FF256" s="115"/>
      <c r="FP256" s="115"/>
      <c r="FZ256" s="115"/>
      <c r="GJ256" s="115"/>
      <c r="GT256" s="115"/>
      <c r="HD256" s="115"/>
      <c r="HN256" s="115"/>
      <c r="HX256" s="115"/>
    </row>
    <row xmlns:x14ac="http://schemas.microsoft.com/office/spreadsheetml/2009/9/ac" r="257" s="3" customFormat="true" x14ac:dyDescent="0.25">
      <c r="A257" s="372"/>
      <c r="B257" s="115"/>
      <c r="L257" s="115"/>
      <c r="V257" s="115"/>
      <c r="AF257" s="115"/>
      <c r="AP257" s="115"/>
      <c r="AZ257" s="115"/>
      <c r="BA257" s="115"/>
      <c r="BJ257" s="115"/>
      <c r="BT257" s="115"/>
      <c r="CD257" s="115"/>
      <c r="CN257" s="115"/>
      <c r="CX257" s="115"/>
      <c r="DH257" s="115"/>
      <c r="DR257" s="115"/>
      <c r="EB257" s="115"/>
      <c r="EL257" s="115"/>
      <c r="EV257" s="115"/>
      <c r="FF257" s="115"/>
      <c r="FP257" s="115"/>
      <c r="FZ257" s="115"/>
      <c r="GJ257" s="115"/>
      <c r="GT257" s="115"/>
      <c r="HD257" s="115"/>
      <c r="HN257" s="115"/>
      <c r="HX257" s="115"/>
    </row>
    <row xmlns:x14ac="http://schemas.microsoft.com/office/spreadsheetml/2009/9/ac" r="258" s="3" customFormat="true" x14ac:dyDescent="0.25">
      <c r="A258" s="372"/>
      <c r="B258" s="115"/>
      <c r="L258" s="115"/>
      <c r="V258" s="115"/>
      <c r="AF258" s="115"/>
      <c r="AP258" s="115"/>
      <c r="AZ258" s="115"/>
      <c r="BA258" s="115"/>
      <c r="BJ258" s="115"/>
      <c r="BT258" s="115"/>
      <c r="CD258" s="115"/>
      <c r="CN258" s="115"/>
      <c r="CX258" s="115"/>
      <c r="DH258" s="115"/>
      <c r="DR258" s="115"/>
      <c r="EB258" s="115"/>
      <c r="EL258" s="115"/>
      <c r="EV258" s="115"/>
      <c r="FF258" s="115"/>
      <c r="FP258" s="115"/>
      <c r="FZ258" s="115"/>
      <c r="GJ258" s="115"/>
      <c r="GT258" s="115"/>
      <c r="HD258" s="115"/>
      <c r="HN258" s="115"/>
      <c r="HX258" s="115"/>
    </row>
    <row xmlns:x14ac="http://schemas.microsoft.com/office/spreadsheetml/2009/9/ac" r="259" s="3" customFormat="true" x14ac:dyDescent="0.25">
      <c r="A259" s="372"/>
      <c r="B259" s="115"/>
      <c r="L259" s="115"/>
      <c r="V259" s="115"/>
      <c r="AF259" s="115"/>
      <c r="AP259" s="115"/>
      <c r="AZ259" s="115"/>
      <c r="BA259" s="115"/>
      <c r="BJ259" s="115"/>
      <c r="BT259" s="115"/>
      <c r="CD259" s="115"/>
      <c r="CN259" s="115"/>
      <c r="CX259" s="115"/>
      <c r="DH259" s="115"/>
      <c r="DR259" s="115"/>
      <c r="EB259" s="115"/>
      <c r="EL259" s="115"/>
      <c r="EV259" s="115"/>
      <c r="FF259" s="115"/>
      <c r="FP259" s="115"/>
      <c r="FZ259" s="115"/>
      <c r="GJ259" s="115"/>
      <c r="GT259" s="115"/>
      <c r="HD259" s="115"/>
      <c r="HN259" s="115"/>
      <c r="HX259" s="115"/>
    </row>
    <row xmlns:x14ac="http://schemas.microsoft.com/office/spreadsheetml/2009/9/ac" r="260" s="3" customFormat="true" x14ac:dyDescent="0.25">
      <c r="A260" s="372"/>
      <c r="B260" s="115"/>
      <c r="L260" s="115"/>
      <c r="V260" s="115"/>
      <c r="AF260" s="115"/>
      <c r="AP260" s="115"/>
      <c r="AZ260" s="115"/>
      <c r="BA260" s="115"/>
      <c r="BJ260" s="115"/>
      <c r="BT260" s="115"/>
      <c r="CD260" s="115"/>
      <c r="CN260" s="115"/>
      <c r="CX260" s="115"/>
      <c r="DH260" s="115"/>
      <c r="DR260" s="115"/>
      <c r="EB260" s="115"/>
      <c r="EL260" s="115"/>
      <c r="EV260" s="115"/>
      <c r="FF260" s="115"/>
      <c r="FP260" s="115"/>
      <c r="FZ260" s="115"/>
      <c r="GJ260" s="115"/>
      <c r="GT260" s="115"/>
      <c r="HD260" s="115"/>
      <c r="HN260" s="115"/>
      <c r="HX260" s="115"/>
    </row>
    <row xmlns:x14ac="http://schemas.microsoft.com/office/spreadsheetml/2009/9/ac" r="261" s="3" customFormat="true" x14ac:dyDescent="0.25">
      <c r="A261" s="372"/>
      <c r="B261" s="115"/>
      <c r="L261" s="115"/>
      <c r="V261" s="115"/>
      <c r="AF261" s="115"/>
      <c r="AP261" s="115"/>
      <c r="AZ261" s="115"/>
      <c r="BA261" s="115"/>
      <c r="BJ261" s="115"/>
      <c r="BT261" s="115"/>
      <c r="CD261" s="115"/>
      <c r="CN261" s="115"/>
      <c r="CX261" s="115"/>
      <c r="DH261" s="115"/>
      <c r="DR261" s="115"/>
      <c r="EB261" s="115"/>
      <c r="EL261" s="115"/>
      <c r="EV261" s="115"/>
      <c r="FF261" s="115"/>
      <c r="FP261" s="115"/>
      <c r="FZ261" s="115"/>
      <c r="GJ261" s="115"/>
      <c r="GT261" s="115"/>
      <c r="HD261" s="115"/>
      <c r="HN261" s="115"/>
      <c r="HX261" s="115"/>
    </row>
    <row xmlns:x14ac="http://schemas.microsoft.com/office/spreadsheetml/2009/9/ac" r="262" s="3" customFormat="true" x14ac:dyDescent="0.25">
      <c r="A262" s="372"/>
      <c r="B262" s="115"/>
      <c r="L262" s="115"/>
      <c r="V262" s="115"/>
      <c r="AF262" s="115"/>
      <c r="AP262" s="115"/>
      <c r="AZ262" s="115"/>
      <c r="BA262" s="115"/>
      <c r="BJ262" s="115"/>
      <c r="BT262" s="115"/>
      <c r="CD262" s="115"/>
      <c r="CN262" s="115"/>
      <c r="CX262" s="115"/>
      <c r="DH262" s="115"/>
      <c r="DR262" s="115"/>
      <c r="EB262" s="115"/>
      <c r="EL262" s="115"/>
      <c r="EV262" s="115"/>
      <c r="FF262" s="115"/>
      <c r="FP262" s="115"/>
      <c r="FZ262" s="115"/>
      <c r="GJ262" s="115"/>
      <c r="GT262" s="115"/>
      <c r="HD262" s="115"/>
      <c r="HN262" s="115"/>
      <c r="HX262" s="115"/>
    </row>
    <row xmlns:x14ac="http://schemas.microsoft.com/office/spreadsheetml/2009/9/ac" r="263" s="3" customFormat="true" x14ac:dyDescent="0.25">
      <c r="A263" s="372"/>
      <c r="B263" s="115"/>
      <c r="L263" s="115"/>
      <c r="V263" s="115"/>
      <c r="AF263" s="115"/>
      <c r="AP263" s="115"/>
      <c r="AZ263" s="115"/>
      <c r="BA263" s="115"/>
      <c r="BJ263" s="115"/>
      <c r="BT263" s="115"/>
      <c r="CD263" s="115"/>
      <c r="CN263" s="115"/>
      <c r="CX263" s="115"/>
      <c r="DH263" s="115"/>
      <c r="DR263" s="115"/>
      <c r="EB263" s="115"/>
      <c r="EL263" s="115"/>
      <c r="EV263" s="115"/>
      <c r="FF263" s="115"/>
      <c r="FP263" s="115"/>
      <c r="FZ263" s="115"/>
      <c r="GJ263" s="115"/>
      <c r="GT263" s="115"/>
      <c r="HD263" s="115"/>
      <c r="HN263" s="115"/>
      <c r="HX263" s="115"/>
    </row>
    <row xmlns:x14ac="http://schemas.microsoft.com/office/spreadsheetml/2009/9/ac" r="264" s="3" customFormat="true" x14ac:dyDescent="0.25">
      <c r="A264" s="372"/>
      <c r="B264" s="115"/>
      <c r="L264" s="115"/>
      <c r="V264" s="115"/>
      <c r="AF264" s="115"/>
      <c r="AP264" s="115"/>
      <c r="AZ264" s="115"/>
      <c r="BA264" s="115"/>
      <c r="BJ264" s="115"/>
      <c r="BT264" s="115"/>
      <c r="CD264" s="115"/>
      <c r="CN264" s="115"/>
      <c r="CX264" s="115"/>
      <c r="DH264" s="115"/>
      <c r="DR264" s="115"/>
      <c r="EB264" s="115"/>
      <c r="EL264" s="115"/>
      <c r="EV264" s="115"/>
      <c r="FF264" s="115"/>
      <c r="FP264" s="115"/>
      <c r="FZ264" s="115"/>
      <c r="GJ264" s="115"/>
      <c r="GT264" s="115"/>
      <c r="HD264" s="115"/>
      <c r="HN264" s="115"/>
      <c r="HX264" s="115"/>
    </row>
    <row xmlns:x14ac="http://schemas.microsoft.com/office/spreadsheetml/2009/9/ac" r="265" s="3" customFormat="true" x14ac:dyDescent="0.25">
      <c r="A265" s="372"/>
      <c r="B265" s="115"/>
      <c r="L265" s="115"/>
      <c r="V265" s="115"/>
      <c r="AF265" s="115"/>
      <c r="AP265" s="115"/>
      <c r="AZ265" s="115"/>
      <c r="BA265" s="115"/>
      <c r="BJ265" s="115"/>
      <c r="BT265" s="115"/>
      <c r="CD265" s="115"/>
      <c r="CN265" s="115"/>
      <c r="CX265" s="115"/>
      <c r="DH265" s="115"/>
      <c r="DR265" s="115"/>
      <c r="EB265" s="115"/>
      <c r="EL265" s="115"/>
      <c r="EV265" s="115"/>
      <c r="FF265" s="115"/>
      <c r="FP265" s="115"/>
      <c r="FZ265" s="115"/>
      <c r="GJ265" s="115"/>
      <c r="GT265" s="115"/>
      <c r="HD265" s="115"/>
      <c r="HN265" s="115"/>
      <c r="HX265" s="115"/>
    </row>
    <row xmlns:x14ac="http://schemas.microsoft.com/office/spreadsheetml/2009/9/ac" r="266" s="3" customFormat="true" x14ac:dyDescent="0.25">
      <c r="A266" s="372"/>
      <c r="B266" s="115"/>
      <c r="L266" s="115"/>
      <c r="V266" s="115"/>
      <c r="AF266" s="115"/>
      <c r="AP266" s="115"/>
      <c r="AZ266" s="115"/>
      <c r="BA266" s="115"/>
      <c r="BJ266" s="115"/>
      <c r="BT266" s="115"/>
      <c r="CD266" s="115"/>
      <c r="CN266" s="115"/>
      <c r="CX266" s="115"/>
      <c r="DH266" s="115"/>
      <c r="DR266" s="115"/>
      <c r="EB266" s="115"/>
      <c r="EL266" s="115"/>
      <c r="EV266" s="115"/>
      <c r="FF266" s="115"/>
      <c r="FP266" s="115"/>
      <c r="FZ266" s="115"/>
      <c r="GJ266" s="115"/>
      <c r="GT266" s="115"/>
      <c r="HD266" s="115"/>
      <c r="HN266" s="115"/>
      <c r="HX266" s="115"/>
    </row>
    <row xmlns:x14ac="http://schemas.microsoft.com/office/spreadsheetml/2009/9/ac" r="267" s="3" customFormat="true" x14ac:dyDescent="0.25">
      <c r="A267" s="372"/>
      <c r="B267" s="115"/>
      <c r="L267" s="115"/>
      <c r="V267" s="115"/>
      <c r="AF267" s="115"/>
      <c r="AP267" s="115"/>
      <c r="AZ267" s="115"/>
      <c r="BA267" s="115"/>
      <c r="BJ267" s="115"/>
      <c r="BT267" s="115"/>
      <c r="CD267" s="115"/>
      <c r="CN267" s="115"/>
      <c r="CX267" s="115"/>
      <c r="DH267" s="115"/>
      <c r="DR267" s="115"/>
      <c r="EB267" s="115"/>
      <c r="EL267" s="115"/>
      <c r="EV267" s="115"/>
      <c r="FF267" s="115"/>
      <c r="FP267" s="115"/>
      <c r="FZ267" s="115"/>
      <c r="GJ267" s="115"/>
      <c r="GT267" s="115"/>
      <c r="HD267" s="115"/>
      <c r="HN267" s="115"/>
      <c r="HX267" s="115"/>
    </row>
    <row xmlns:x14ac="http://schemas.microsoft.com/office/spreadsheetml/2009/9/ac" r="268" s="3" customFormat="true" x14ac:dyDescent="0.25">
      <c r="A268" s="372"/>
      <c r="B268" s="115"/>
      <c r="L268" s="115"/>
      <c r="V268" s="115"/>
      <c r="AF268" s="115"/>
      <c r="AP268" s="115"/>
      <c r="AZ268" s="115"/>
      <c r="BA268" s="115"/>
      <c r="BJ268" s="115"/>
      <c r="BT268" s="115"/>
      <c r="CD268" s="115"/>
      <c r="CN268" s="115"/>
      <c r="CX268" s="115"/>
      <c r="DH268" s="115"/>
      <c r="DR268" s="115"/>
      <c r="EB268" s="115"/>
      <c r="EL268" s="115"/>
      <c r="EV268" s="115"/>
      <c r="FF268" s="115"/>
      <c r="FP268" s="115"/>
      <c r="FZ268" s="115"/>
      <c r="GJ268" s="115"/>
      <c r="GT268" s="115"/>
      <c r="HD268" s="115"/>
      <c r="HN268" s="115"/>
      <c r="HX268" s="115"/>
    </row>
    <row xmlns:x14ac="http://schemas.microsoft.com/office/spreadsheetml/2009/9/ac" r="269" s="3" customFormat="true" x14ac:dyDescent="0.25">
      <c r="A269" s="372"/>
      <c r="B269" s="115"/>
      <c r="L269" s="115"/>
      <c r="V269" s="115"/>
      <c r="AF269" s="115"/>
      <c r="AP269" s="115"/>
      <c r="AZ269" s="115"/>
      <c r="BA269" s="115"/>
      <c r="BJ269" s="115"/>
      <c r="BT269" s="115"/>
      <c r="CD269" s="115"/>
      <c r="CN269" s="115"/>
      <c r="CX269" s="115"/>
      <c r="DH269" s="115"/>
      <c r="DR269" s="115"/>
      <c r="EB269" s="115"/>
      <c r="EL269" s="115"/>
      <c r="EV269" s="115"/>
      <c r="FF269" s="115"/>
      <c r="FP269" s="115"/>
      <c r="FZ269" s="115"/>
      <c r="GJ269" s="115"/>
      <c r="GT269" s="115"/>
      <c r="HD269" s="115"/>
      <c r="HN269" s="115"/>
      <c r="HX269" s="115"/>
    </row>
    <row xmlns:x14ac="http://schemas.microsoft.com/office/spreadsheetml/2009/9/ac" r="270" s="3" customFormat="true" x14ac:dyDescent="0.25">
      <c r="A270" s="372"/>
      <c r="B270" s="115"/>
      <c r="L270" s="115"/>
      <c r="V270" s="115"/>
      <c r="AF270" s="115"/>
      <c r="AP270" s="115"/>
      <c r="AZ270" s="115"/>
      <c r="BA270" s="115"/>
      <c r="BJ270" s="115"/>
      <c r="BT270" s="115"/>
      <c r="CD270" s="115"/>
      <c r="CN270" s="115"/>
      <c r="CX270" s="115"/>
      <c r="DH270" s="115"/>
      <c r="DR270" s="115"/>
      <c r="EB270" s="115"/>
      <c r="EL270" s="115"/>
      <c r="EV270" s="115"/>
      <c r="FF270" s="115"/>
      <c r="FP270" s="115"/>
      <c r="FZ270" s="115"/>
      <c r="GJ270" s="115"/>
      <c r="GT270" s="115"/>
      <c r="HD270" s="115"/>
      <c r="HN270" s="115"/>
      <c r="HX270" s="115"/>
    </row>
    <row xmlns:x14ac="http://schemas.microsoft.com/office/spreadsheetml/2009/9/ac" r="271" s="3" customFormat="true" x14ac:dyDescent="0.25">
      <c r="A271" s="372"/>
      <c r="B271" s="115"/>
      <c r="L271" s="115"/>
      <c r="V271" s="115"/>
      <c r="AF271" s="115"/>
      <c r="AP271" s="115"/>
      <c r="AZ271" s="115"/>
      <c r="BA271" s="115"/>
      <c r="BJ271" s="115"/>
      <c r="BT271" s="115"/>
      <c r="CD271" s="115"/>
      <c r="CN271" s="115"/>
      <c r="CX271" s="115"/>
      <c r="DH271" s="115"/>
      <c r="DR271" s="115"/>
      <c r="EB271" s="115"/>
      <c r="EL271" s="115"/>
      <c r="EV271" s="115"/>
      <c r="FF271" s="115"/>
      <c r="FP271" s="115"/>
      <c r="FZ271" s="115"/>
      <c r="GJ271" s="115"/>
      <c r="GT271" s="115"/>
      <c r="HD271" s="115"/>
      <c r="HN271" s="115"/>
      <c r="HX271" s="115"/>
    </row>
    <row xmlns:x14ac="http://schemas.microsoft.com/office/spreadsheetml/2009/9/ac" r="272" s="3" customFormat="true" x14ac:dyDescent="0.25">
      <c r="A272" s="372"/>
      <c r="B272" s="115"/>
      <c r="L272" s="115"/>
      <c r="V272" s="115"/>
      <c r="AF272" s="115"/>
      <c r="AP272" s="115"/>
      <c r="AZ272" s="115"/>
      <c r="BA272" s="115"/>
      <c r="BJ272" s="115"/>
      <c r="BT272" s="115"/>
      <c r="CD272" s="115"/>
      <c r="CN272" s="115"/>
      <c r="CX272" s="115"/>
      <c r="DH272" s="115"/>
      <c r="DR272" s="115"/>
      <c r="EB272" s="115"/>
      <c r="EL272" s="115"/>
      <c r="EV272" s="115"/>
      <c r="FF272" s="115"/>
      <c r="FP272" s="115"/>
      <c r="FZ272" s="115"/>
      <c r="GJ272" s="115"/>
      <c r="GT272" s="115"/>
      <c r="HD272" s="115"/>
      <c r="HN272" s="115"/>
      <c r="HX272" s="115"/>
    </row>
    <row xmlns:x14ac="http://schemas.microsoft.com/office/spreadsheetml/2009/9/ac" r="273" s="3" customFormat="true" x14ac:dyDescent="0.25">
      <c r="A273" s="372"/>
      <c r="B273" s="115"/>
      <c r="L273" s="115"/>
      <c r="V273" s="115"/>
      <c r="AF273" s="115"/>
      <c r="AP273" s="115"/>
      <c r="AZ273" s="115"/>
      <c r="BA273" s="115"/>
      <c r="BJ273" s="115"/>
      <c r="BT273" s="115"/>
      <c r="CD273" s="115"/>
      <c r="CN273" s="115"/>
      <c r="CX273" s="115"/>
      <c r="DH273" s="115"/>
      <c r="DR273" s="115"/>
      <c r="EB273" s="115"/>
      <c r="EL273" s="115"/>
      <c r="EV273" s="115"/>
      <c r="FF273" s="115"/>
      <c r="FP273" s="115"/>
      <c r="FZ273" s="115"/>
      <c r="GJ273" s="115"/>
      <c r="GT273" s="115"/>
      <c r="HD273" s="115"/>
      <c r="HN273" s="115"/>
      <c r="HX273" s="115"/>
    </row>
    <row xmlns:x14ac="http://schemas.microsoft.com/office/spreadsheetml/2009/9/ac" r="274" s="3" customFormat="true" x14ac:dyDescent="0.25">
      <c r="A274" s="372"/>
      <c r="B274" s="115"/>
      <c r="L274" s="115"/>
      <c r="V274" s="115"/>
      <c r="AF274" s="115"/>
      <c r="AP274" s="115"/>
      <c r="AZ274" s="115"/>
      <c r="BA274" s="115"/>
      <c r="BJ274" s="115"/>
      <c r="BT274" s="115"/>
      <c r="CD274" s="115"/>
      <c r="CN274" s="115"/>
      <c r="CX274" s="115"/>
      <c r="DH274" s="115"/>
      <c r="DR274" s="115"/>
      <c r="EB274" s="115"/>
      <c r="EL274" s="115"/>
      <c r="EV274" s="115"/>
      <c r="FF274" s="115"/>
      <c r="FP274" s="115"/>
      <c r="FZ274" s="115"/>
      <c r="GJ274" s="115"/>
      <c r="GT274" s="115"/>
      <c r="HD274" s="115"/>
      <c r="HN274" s="115"/>
      <c r="HX274" s="115"/>
    </row>
    <row xmlns:x14ac="http://schemas.microsoft.com/office/spreadsheetml/2009/9/ac" r="275" s="3" customFormat="true" x14ac:dyDescent="0.25">
      <c r="A275" s="372"/>
      <c r="B275" s="115"/>
      <c r="L275" s="115"/>
      <c r="V275" s="115"/>
      <c r="AF275" s="115"/>
      <c r="AP275" s="115"/>
      <c r="AZ275" s="115"/>
      <c r="BA275" s="115"/>
      <c r="BJ275" s="115"/>
      <c r="BT275" s="115"/>
      <c r="CD275" s="115"/>
      <c r="CN275" s="115"/>
      <c r="CX275" s="115"/>
      <c r="DH275" s="115"/>
      <c r="DR275" s="115"/>
      <c r="EB275" s="115"/>
      <c r="EL275" s="115"/>
      <c r="EV275" s="115"/>
      <c r="FF275" s="115"/>
      <c r="FP275" s="115"/>
      <c r="FZ275" s="115"/>
      <c r="GJ275" s="115"/>
      <c r="GT275" s="115"/>
      <c r="HD275" s="115"/>
      <c r="HN275" s="115"/>
      <c r="HX275" s="115"/>
    </row>
    <row xmlns:x14ac="http://schemas.microsoft.com/office/spreadsheetml/2009/9/ac" r="276" s="3" customFormat="true" x14ac:dyDescent="0.25">
      <c r="A276" s="372"/>
      <c r="B276" s="115"/>
      <c r="L276" s="115"/>
      <c r="V276" s="115"/>
      <c r="AF276" s="115"/>
      <c r="AP276" s="115"/>
      <c r="AZ276" s="115"/>
      <c r="BA276" s="115"/>
      <c r="BJ276" s="115"/>
      <c r="BT276" s="115"/>
      <c r="CD276" s="115"/>
      <c r="CN276" s="115"/>
      <c r="CX276" s="115"/>
      <c r="DH276" s="115"/>
      <c r="DR276" s="115"/>
      <c r="EB276" s="115"/>
      <c r="EL276" s="115"/>
      <c r="EV276" s="115"/>
      <c r="FF276" s="115"/>
      <c r="FP276" s="115"/>
      <c r="FZ276" s="115"/>
      <c r="GJ276" s="115"/>
      <c r="GT276" s="115"/>
      <c r="HD276" s="115"/>
      <c r="HN276" s="115"/>
      <c r="HX276" s="115"/>
    </row>
    <row xmlns:x14ac="http://schemas.microsoft.com/office/spreadsheetml/2009/9/ac" r="277" s="3" customFormat="true" x14ac:dyDescent="0.25">
      <c r="A277" s="372"/>
      <c r="B277" s="115"/>
      <c r="L277" s="115"/>
      <c r="V277" s="115"/>
      <c r="AF277" s="115"/>
      <c r="AP277" s="115"/>
      <c r="AZ277" s="115"/>
      <c r="BA277" s="115"/>
      <c r="BJ277" s="115"/>
      <c r="BT277" s="115"/>
      <c r="CD277" s="115"/>
      <c r="CN277" s="115"/>
      <c r="CX277" s="115"/>
      <c r="DH277" s="115"/>
      <c r="DR277" s="115"/>
      <c r="EB277" s="115"/>
      <c r="EL277" s="115"/>
      <c r="EV277" s="115"/>
      <c r="FF277" s="115"/>
      <c r="FP277" s="115"/>
      <c r="FZ277" s="115"/>
      <c r="GJ277" s="115"/>
      <c r="GT277" s="115"/>
      <c r="HD277" s="115"/>
      <c r="HN277" s="115"/>
      <c r="HX277" s="115"/>
    </row>
    <row xmlns:x14ac="http://schemas.microsoft.com/office/spreadsheetml/2009/9/ac" r="278" s="3" customFormat="true" x14ac:dyDescent="0.25">
      <c r="A278" s="372"/>
      <c r="B278" s="115"/>
      <c r="L278" s="115"/>
      <c r="V278" s="115"/>
      <c r="AF278" s="115"/>
      <c r="AP278" s="115"/>
      <c r="AZ278" s="115"/>
      <c r="BA278" s="115"/>
      <c r="BJ278" s="115"/>
      <c r="BT278" s="115"/>
      <c r="CD278" s="115"/>
      <c r="CN278" s="115"/>
      <c r="CX278" s="115"/>
      <c r="DH278" s="115"/>
      <c r="DR278" s="115"/>
      <c r="EB278" s="115"/>
      <c r="EL278" s="115"/>
      <c r="EV278" s="115"/>
      <c r="FF278" s="115"/>
      <c r="FP278" s="115"/>
      <c r="FZ278" s="115"/>
      <c r="GJ278" s="115"/>
      <c r="GT278" s="115"/>
      <c r="HD278" s="115"/>
      <c r="HN278" s="115"/>
      <c r="HX278" s="115"/>
    </row>
    <row xmlns:x14ac="http://schemas.microsoft.com/office/spreadsheetml/2009/9/ac" r="279" s="3" customFormat="true" x14ac:dyDescent="0.25">
      <c r="A279" s="372"/>
      <c r="B279" s="115"/>
      <c r="L279" s="115"/>
      <c r="V279" s="115"/>
      <c r="AF279" s="115"/>
      <c r="AP279" s="115"/>
      <c r="AZ279" s="115"/>
      <c r="BA279" s="115"/>
      <c r="BJ279" s="115"/>
      <c r="BT279" s="115"/>
      <c r="CD279" s="115"/>
      <c r="CN279" s="115"/>
      <c r="CX279" s="115"/>
      <c r="DH279" s="115"/>
      <c r="DR279" s="115"/>
      <c r="EB279" s="115"/>
      <c r="EL279" s="115"/>
      <c r="EV279" s="115"/>
      <c r="FF279" s="115"/>
      <c r="FP279" s="115"/>
      <c r="FZ279" s="115"/>
      <c r="GJ279" s="115"/>
      <c r="GT279" s="115"/>
      <c r="HD279" s="115"/>
      <c r="HN279" s="115"/>
      <c r="HX279" s="115"/>
    </row>
    <row xmlns:x14ac="http://schemas.microsoft.com/office/spreadsheetml/2009/9/ac" r="280" s="3" customFormat="true" x14ac:dyDescent="0.25">
      <c r="A280" s="372"/>
      <c r="B280" s="115"/>
      <c r="L280" s="115"/>
      <c r="V280" s="115"/>
      <c r="AF280" s="115"/>
      <c r="AP280" s="115"/>
      <c r="AZ280" s="115"/>
      <c r="BA280" s="115"/>
      <c r="BJ280" s="115"/>
      <c r="BT280" s="115"/>
      <c r="CD280" s="115"/>
      <c r="CN280" s="115"/>
      <c r="CX280" s="115"/>
      <c r="DH280" s="115"/>
      <c r="DR280" s="115"/>
      <c r="EB280" s="115"/>
      <c r="EL280" s="115"/>
      <c r="EV280" s="115"/>
      <c r="FF280" s="115"/>
      <c r="FP280" s="115"/>
      <c r="FZ280" s="115"/>
      <c r="GJ280" s="115"/>
      <c r="GT280" s="115"/>
      <c r="HD280" s="115"/>
      <c r="HN280" s="115"/>
      <c r="HX280" s="115"/>
    </row>
    <row xmlns:x14ac="http://schemas.microsoft.com/office/spreadsheetml/2009/9/ac" r="281" s="3" customFormat="true" x14ac:dyDescent="0.25">
      <c r="A281" s="372"/>
      <c r="B281" s="115"/>
      <c r="L281" s="115"/>
      <c r="V281" s="115"/>
      <c r="AF281" s="115"/>
      <c r="AP281" s="115"/>
      <c r="AZ281" s="115"/>
      <c r="BA281" s="115"/>
      <c r="BJ281" s="115"/>
      <c r="BT281" s="115"/>
      <c r="CD281" s="115"/>
      <c r="CN281" s="115"/>
      <c r="CX281" s="115"/>
      <c r="DH281" s="115"/>
      <c r="DR281" s="115"/>
      <c r="EB281" s="115"/>
      <c r="EL281" s="115"/>
      <c r="EV281" s="115"/>
      <c r="FF281" s="115"/>
      <c r="FP281" s="115"/>
      <c r="FZ281" s="115"/>
      <c r="GJ281" s="115"/>
      <c r="GT281" s="115"/>
      <c r="HD281" s="115"/>
      <c r="HN281" s="115"/>
      <c r="HX281" s="115"/>
    </row>
    <row xmlns:x14ac="http://schemas.microsoft.com/office/spreadsheetml/2009/9/ac" r="282" s="3" customFormat="true" x14ac:dyDescent="0.25">
      <c r="A282" s="372"/>
      <c r="B282" s="115"/>
      <c r="L282" s="115"/>
      <c r="V282" s="115"/>
      <c r="AF282" s="115"/>
      <c r="AP282" s="115"/>
      <c r="AZ282" s="115"/>
      <c r="BA282" s="115"/>
      <c r="BJ282" s="115"/>
      <c r="BT282" s="115"/>
      <c r="CD282" s="115"/>
      <c r="CN282" s="115"/>
      <c r="CX282" s="115"/>
      <c r="DH282" s="115"/>
      <c r="DR282" s="115"/>
      <c r="EB282" s="115"/>
      <c r="EL282" s="115"/>
      <c r="EV282" s="115"/>
      <c r="FF282" s="115"/>
      <c r="FP282" s="115"/>
      <c r="FZ282" s="115"/>
      <c r="GJ282" s="115"/>
      <c r="GT282" s="115"/>
      <c r="HD282" s="115"/>
      <c r="HN282" s="115"/>
      <c r="HX282" s="115"/>
    </row>
    <row xmlns:x14ac="http://schemas.microsoft.com/office/spreadsheetml/2009/9/ac" r="283" s="3" customFormat="true" x14ac:dyDescent="0.25">
      <c r="A283" s="372"/>
      <c r="B283" s="115"/>
      <c r="L283" s="115"/>
      <c r="V283" s="115"/>
      <c r="AF283" s="115"/>
      <c r="AP283" s="115"/>
      <c r="AZ283" s="115"/>
      <c r="BA283" s="115"/>
      <c r="BJ283" s="115"/>
      <c r="BT283" s="115"/>
      <c r="CD283" s="115"/>
      <c r="CN283" s="115"/>
      <c r="CX283" s="115"/>
      <c r="DH283" s="115"/>
      <c r="DR283" s="115"/>
      <c r="EB283" s="115"/>
      <c r="EL283" s="115"/>
      <c r="EV283" s="115"/>
      <c r="FF283" s="115"/>
      <c r="FP283" s="115"/>
      <c r="FZ283" s="115"/>
      <c r="GJ283" s="115"/>
      <c r="GT283" s="115"/>
      <c r="HD283" s="115"/>
      <c r="HN283" s="115"/>
      <c r="HX283" s="115"/>
    </row>
    <row xmlns:x14ac="http://schemas.microsoft.com/office/spreadsheetml/2009/9/ac" r="284" s="3" customFormat="true" x14ac:dyDescent="0.25">
      <c r="A284" s="372"/>
      <c r="B284" s="115"/>
      <c r="L284" s="115"/>
      <c r="V284" s="115"/>
      <c r="AF284" s="115"/>
      <c r="AP284" s="115"/>
      <c r="AZ284" s="115"/>
      <c r="BA284" s="115"/>
      <c r="BJ284" s="115"/>
      <c r="BT284" s="115"/>
      <c r="CD284" s="115"/>
      <c r="CN284" s="115"/>
      <c r="CX284" s="115"/>
      <c r="DH284" s="115"/>
      <c r="DR284" s="115"/>
      <c r="EB284" s="115"/>
      <c r="EL284" s="115"/>
      <c r="EV284" s="115"/>
      <c r="FF284" s="115"/>
      <c r="FP284" s="115"/>
      <c r="FZ284" s="115"/>
      <c r="GJ284" s="115"/>
      <c r="GT284" s="115"/>
      <c r="HD284" s="115"/>
      <c r="HN284" s="115"/>
      <c r="HX284" s="115"/>
    </row>
    <row xmlns:x14ac="http://schemas.microsoft.com/office/spreadsheetml/2009/9/ac" r="285" s="3" customFormat="true" x14ac:dyDescent="0.25">
      <c r="A285" s="372"/>
      <c r="B285" s="115"/>
      <c r="L285" s="115"/>
      <c r="V285" s="115"/>
      <c r="AF285" s="115"/>
      <c r="AP285" s="115"/>
      <c r="AZ285" s="115"/>
      <c r="BA285" s="115"/>
      <c r="BJ285" s="115"/>
      <c r="BT285" s="115"/>
      <c r="CD285" s="115"/>
      <c r="CN285" s="115"/>
      <c r="CX285" s="115"/>
      <c r="DH285" s="115"/>
      <c r="DR285" s="115"/>
      <c r="EB285" s="115"/>
      <c r="EL285" s="115"/>
      <c r="EV285" s="115"/>
      <c r="FF285" s="115"/>
      <c r="FP285" s="115"/>
      <c r="FZ285" s="115"/>
      <c r="GJ285" s="115"/>
      <c r="GT285" s="115"/>
      <c r="HD285" s="115"/>
      <c r="HN285" s="115"/>
      <c r="HX285" s="115"/>
    </row>
    <row xmlns:x14ac="http://schemas.microsoft.com/office/spreadsheetml/2009/9/ac" r="286" s="3" customFormat="true" x14ac:dyDescent="0.25">
      <c r="A286" s="372"/>
      <c r="B286" s="115"/>
      <c r="L286" s="115"/>
      <c r="V286" s="115"/>
      <c r="AF286" s="115"/>
      <c r="AP286" s="115"/>
      <c r="AZ286" s="115"/>
      <c r="BA286" s="115"/>
      <c r="BJ286" s="115"/>
      <c r="BT286" s="115"/>
      <c r="CD286" s="115"/>
      <c r="CN286" s="115"/>
      <c r="CX286" s="115"/>
      <c r="DH286" s="115"/>
      <c r="DR286" s="115"/>
      <c r="EB286" s="115"/>
      <c r="EL286" s="115"/>
      <c r="EV286" s="115"/>
      <c r="FF286" s="115"/>
      <c r="FP286" s="115"/>
      <c r="FZ286" s="115"/>
      <c r="GJ286" s="115"/>
      <c r="GT286" s="115"/>
      <c r="HD286" s="115"/>
      <c r="HN286" s="115"/>
      <c r="HX286" s="115"/>
    </row>
    <row xmlns:x14ac="http://schemas.microsoft.com/office/spreadsheetml/2009/9/ac" r="287" s="3" customFormat="true" x14ac:dyDescent="0.25">
      <c r="A287" s="372"/>
      <c r="B287" s="115"/>
      <c r="L287" s="115"/>
      <c r="V287" s="115"/>
      <c r="AF287" s="115"/>
      <c r="AP287" s="115"/>
      <c r="AZ287" s="115"/>
      <c r="BA287" s="115"/>
      <c r="BJ287" s="115"/>
      <c r="BT287" s="115"/>
      <c r="CD287" s="115"/>
      <c r="CN287" s="115"/>
      <c r="CX287" s="115"/>
      <c r="DH287" s="115"/>
      <c r="DR287" s="115"/>
      <c r="EB287" s="115"/>
      <c r="EL287" s="115"/>
      <c r="EV287" s="115"/>
      <c r="FF287" s="115"/>
      <c r="FP287" s="115"/>
      <c r="FZ287" s="115"/>
      <c r="GJ287" s="115"/>
      <c r="GT287" s="115"/>
      <c r="HD287" s="115"/>
      <c r="HN287" s="115"/>
      <c r="HX287" s="115"/>
    </row>
    <row xmlns:x14ac="http://schemas.microsoft.com/office/spreadsheetml/2009/9/ac" r="288" s="3" customFormat="true" x14ac:dyDescent="0.25">
      <c r="A288" s="372"/>
      <c r="B288" s="115"/>
      <c r="L288" s="115"/>
      <c r="V288" s="115"/>
      <c r="AF288" s="115"/>
      <c r="AP288" s="115"/>
      <c r="AZ288" s="115"/>
      <c r="BA288" s="115"/>
      <c r="BJ288" s="115"/>
      <c r="BT288" s="115"/>
      <c r="CD288" s="115"/>
      <c r="CN288" s="115"/>
      <c r="CX288" s="115"/>
      <c r="DH288" s="115"/>
      <c r="DR288" s="115"/>
      <c r="EB288" s="115"/>
      <c r="EL288" s="115"/>
      <c r="EV288" s="115"/>
      <c r="FF288" s="115"/>
      <c r="FP288" s="115"/>
      <c r="FZ288" s="115"/>
      <c r="GJ288" s="115"/>
      <c r="GT288" s="115"/>
      <c r="HD288" s="115"/>
      <c r="HN288" s="115"/>
      <c r="HX288" s="115"/>
    </row>
    <row xmlns:x14ac="http://schemas.microsoft.com/office/spreadsheetml/2009/9/ac" r="289" s="3" customFormat="true" x14ac:dyDescent="0.25">
      <c r="A289" s="372"/>
      <c r="B289" s="115"/>
      <c r="L289" s="115"/>
      <c r="V289" s="115"/>
      <c r="AF289" s="115"/>
      <c r="AP289" s="115"/>
      <c r="AZ289" s="115"/>
      <c r="BA289" s="115"/>
      <c r="BJ289" s="115"/>
      <c r="BT289" s="115"/>
      <c r="CD289" s="115"/>
      <c r="CN289" s="115"/>
      <c r="CX289" s="115"/>
      <c r="DH289" s="115"/>
      <c r="DR289" s="115"/>
      <c r="EB289" s="115"/>
      <c r="EL289" s="115"/>
      <c r="EV289" s="115"/>
      <c r="FF289" s="115"/>
      <c r="FP289" s="115"/>
      <c r="FZ289" s="115"/>
      <c r="GJ289" s="115"/>
      <c r="GT289" s="115"/>
      <c r="HD289" s="115"/>
      <c r="HN289" s="115"/>
      <c r="HX289" s="115"/>
    </row>
    <row xmlns:x14ac="http://schemas.microsoft.com/office/spreadsheetml/2009/9/ac" r="290" s="3" customFormat="true" x14ac:dyDescent="0.25">
      <c r="A290" s="372"/>
      <c r="B290" s="115"/>
      <c r="L290" s="115"/>
      <c r="V290" s="115"/>
      <c r="AF290" s="115"/>
      <c r="AP290" s="115"/>
      <c r="AZ290" s="115"/>
      <c r="BA290" s="115"/>
      <c r="BJ290" s="115"/>
      <c r="BT290" s="115"/>
      <c r="CD290" s="115"/>
      <c r="CN290" s="115"/>
      <c r="CX290" s="115"/>
      <c r="DH290" s="115"/>
      <c r="DR290" s="115"/>
      <c r="EB290" s="115"/>
      <c r="EL290" s="115"/>
      <c r="EV290" s="115"/>
      <c r="FF290" s="115"/>
      <c r="FP290" s="115"/>
      <c r="FZ290" s="115"/>
      <c r="GJ290" s="115"/>
      <c r="GT290" s="115"/>
      <c r="HD290" s="115"/>
      <c r="HN290" s="115"/>
      <c r="HX290" s="115"/>
    </row>
    <row xmlns:x14ac="http://schemas.microsoft.com/office/spreadsheetml/2009/9/ac" r="291" s="3" customFormat="true" x14ac:dyDescent="0.25">
      <c r="A291" s="372"/>
      <c r="B291" s="115"/>
      <c r="L291" s="115"/>
      <c r="V291" s="115"/>
      <c r="AF291" s="115"/>
      <c r="AP291" s="115"/>
      <c r="AZ291" s="115"/>
      <c r="BA291" s="115"/>
      <c r="BJ291" s="115"/>
      <c r="BT291" s="115"/>
      <c r="CD291" s="115"/>
      <c r="CN291" s="115"/>
      <c r="CX291" s="115"/>
      <c r="DH291" s="115"/>
      <c r="DR291" s="115"/>
      <c r="EB291" s="115"/>
      <c r="EL291" s="115"/>
      <c r="EV291" s="115"/>
      <c r="FF291" s="115"/>
      <c r="FP291" s="115"/>
      <c r="FZ291" s="115"/>
      <c r="GJ291" s="115"/>
      <c r="GT291" s="115"/>
      <c r="HD291" s="115"/>
      <c r="HN291" s="115"/>
      <c r="HX291" s="115"/>
    </row>
    <row xmlns:x14ac="http://schemas.microsoft.com/office/spreadsheetml/2009/9/ac" r="292" s="3" customFormat="true" x14ac:dyDescent="0.25">
      <c r="A292" s="372"/>
      <c r="B292" s="115"/>
      <c r="L292" s="115"/>
      <c r="V292" s="115"/>
      <c r="AF292" s="115"/>
      <c r="AP292" s="115"/>
      <c r="AZ292" s="115"/>
      <c r="BA292" s="115"/>
      <c r="BJ292" s="115"/>
      <c r="BT292" s="115"/>
      <c r="CD292" s="115"/>
      <c r="CN292" s="115"/>
      <c r="CX292" s="115"/>
      <c r="DH292" s="115"/>
      <c r="DR292" s="115"/>
      <c r="EB292" s="115"/>
      <c r="EL292" s="115"/>
      <c r="EV292" s="115"/>
      <c r="FF292" s="115"/>
      <c r="FP292" s="115"/>
      <c r="FZ292" s="115"/>
      <c r="GJ292" s="115"/>
      <c r="GT292" s="115"/>
      <c r="HD292" s="115"/>
      <c r="HN292" s="115"/>
      <c r="HX292" s="115"/>
    </row>
    <row xmlns:x14ac="http://schemas.microsoft.com/office/spreadsheetml/2009/9/ac" r="293" s="3" customFormat="true" x14ac:dyDescent="0.25">
      <c r="A293" s="372"/>
      <c r="B293" s="115"/>
      <c r="L293" s="115"/>
      <c r="V293" s="115"/>
      <c r="AF293" s="115"/>
      <c r="AP293" s="115"/>
      <c r="AZ293" s="115"/>
      <c r="BA293" s="115"/>
      <c r="BJ293" s="115"/>
      <c r="BT293" s="115"/>
      <c r="CD293" s="115"/>
      <c r="CN293" s="115"/>
      <c r="CX293" s="115"/>
      <c r="DH293" s="115"/>
      <c r="DR293" s="115"/>
      <c r="EB293" s="115"/>
      <c r="EL293" s="115"/>
      <c r="EV293" s="115"/>
      <c r="FF293" s="115"/>
      <c r="FP293" s="115"/>
      <c r="FZ293" s="115"/>
      <c r="GJ293" s="115"/>
      <c r="GT293" s="115"/>
      <c r="HD293" s="115"/>
      <c r="HN293" s="115"/>
      <c r="HX293" s="115"/>
    </row>
    <row xmlns:x14ac="http://schemas.microsoft.com/office/spreadsheetml/2009/9/ac" r="294" s="3" customFormat="true" x14ac:dyDescent="0.25">
      <c r="A294" s="372"/>
      <c r="B294" s="115"/>
      <c r="L294" s="115"/>
      <c r="V294" s="115"/>
      <c r="AF294" s="115"/>
      <c r="AP294" s="115"/>
      <c r="AZ294" s="115"/>
      <c r="BA294" s="115"/>
      <c r="BJ294" s="115"/>
      <c r="BT294" s="115"/>
      <c r="CD294" s="115"/>
      <c r="CN294" s="115"/>
      <c r="CX294" s="115"/>
      <c r="DH294" s="115"/>
      <c r="DR294" s="115"/>
      <c r="EB294" s="115"/>
      <c r="EL294" s="115"/>
      <c r="EV294" s="115"/>
      <c r="FF294" s="115"/>
      <c r="FP294" s="115"/>
      <c r="FZ294" s="115"/>
      <c r="GJ294" s="115"/>
      <c r="GT294" s="115"/>
      <c r="HD294" s="115"/>
      <c r="HN294" s="115"/>
      <c r="HX294" s="115"/>
    </row>
    <row xmlns:x14ac="http://schemas.microsoft.com/office/spreadsheetml/2009/9/ac" r="295" s="3" customFormat="true" x14ac:dyDescent="0.25">
      <c r="A295" s="372"/>
      <c r="B295" s="115"/>
      <c r="L295" s="115"/>
      <c r="V295" s="115"/>
      <c r="AF295" s="115"/>
      <c r="AP295" s="115"/>
      <c r="AZ295" s="115"/>
      <c r="BA295" s="115"/>
      <c r="BJ295" s="115"/>
      <c r="BT295" s="115"/>
      <c r="CD295" s="115"/>
      <c r="CN295" s="115"/>
      <c r="CX295" s="115"/>
      <c r="DH295" s="115"/>
      <c r="DR295" s="115"/>
      <c r="EB295" s="115"/>
      <c r="EL295" s="115"/>
      <c r="EV295" s="115"/>
      <c r="FF295" s="115"/>
      <c r="FP295" s="115"/>
      <c r="FZ295" s="115"/>
      <c r="GJ295" s="115"/>
      <c r="GT295" s="115"/>
      <c r="HD295" s="115"/>
      <c r="HN295" s="115"/>
      <c r="HX295" s="115"/>
    </row>
    <row xmlns:x14ac="http://schemas.microsoft.com/office/spreadsheetml/2009/9/ac" r="296" s="3" customFormat="true" x14ac:dyDescent="0.25">
      <c r="A296" s="372"/>
      <c r="B296" s="115"/>
      <c r="L296" s="115"/>
      <c r="V296" s="115"/>
      <c r="AF296" s="115"/>
      <c r="AP296" s="115"/>
      <c r="AZ296" s="115"/>
      <c r="BA296" s="115"/>
      <c r="BJ296" s="115"/>
      <c r="BT296" s="115"/>
      <c r="CD296" s="115"/>
      <c r="CN296" s="115"/>
      <c r="CX296" s="115"/>
      <c r="DH296" s="115"/>
      <c r="DR296" s="115"/>
      <c r="EB296" s="115"/>
      <c r="EL296" s="115"/>
      <c r="EV296" s="115"/>
      <c r="FF296" s="115"/>
      <c r="FP296" s="115"/>
      <c r="FZ296" s="115"/>
      <c r="GJ296" s="115"/>
      <c r="GT296" s="115"/>
      <c r="HD296" s="115"/>
      <c r="HN296" s="115"/>
      <c r="HX296" s="115"/>
    </row>
    <row xmlns:x14ac="http://schemas.microsoft.com/office/spreadsheetml/2009/9/ac" r="297" s="3" customFormat="true" x14ac:dyDescent="0.25">
      <c r="A297" s="372"/>
      <c r="B297" s="115"/>
      <c r="L297" s="115"/>
      <c r="V297" s="115"/>
      <c r="AF297" s="115"/>
      <c r="AP297" s="115"/>
      <c r="AZ297" s="115"/>
      <c r="BA297" s="115"/>
      <c r="BJ297" s="115"/>
      <c r="BT297" s="115"/>
      <c r="CD297" s="115"/>
      <c r="CN297" s="115"/>
      <c r="CX297" s="115"/>
      <c r="DH297" s="115"/>
      <c r="DR297" s="115"/>
      <c r="EB297" s="115"/>
      <c r="EL297" s="115"/>
      <c r="EV297" s="115"/>
      <c r="FF297" s="115"/>
      <c r="FP297" s="115"/>
      <c r="FZ297" s="115"/>
      <c r="GJ297" s="115"/>
      <c r="GT297" s="115"/>
      <c r="HD297" s="115"/>
      <c r="HN297" s="115"/>
      <c r="HX297" s="115"/>
    </row>
    <row xmlns:x14ac="http://schemas.microsoft.com/office/spreadsheetml/2009/9/ac" r="298" s="3" customFormat="true" x14ac:dyDescent="0.25">
      <c r="A298" s="372"/>
      <c r="B298" s="115"/>
      <c r="L298" s="115"/>
      <c r="V298" s="115"/>
      <c r="AF298" s="115"/>
      <c r="AP298" s="115"/>
      <c r="AZ298" s="115"/>
      <c r="BA298" s="115"/>
      <c r="BJ298" s="115"/>
      <c r="BT298" s="115"/>
      <c r="CD298" s="115"/>
      <c r="CN298" s="115"/>
      <c r="CX298" s="115"/>
      <c r="DH298" s="115"/>
      <c r="DR298" s="115"/>
      <c r="EB298" s="115"/>
      <c r="EL298" s="115"/>
      <c r="EV298" s="115"/>
      <c r="FF298" s="115"/>
      <c r="FP298" s="115"/>
      <c r="FZ298" s="115"/>
      <c r="GJ298" s="115"/>
      <c r="GT298" s="115"/>
      <c r="HD298" s="115"/>
      <c r="HN298" s="115"/>
      <c r="HX298" s="115"/>
    </row>
    <row xmlns:x14ac="http://schemas.microsoft.com/office/spreadsheetml/2009/9/ac" r="299" s="3" customFormat="true" x14ac:dyDescent="0.25">
      <c r="A299" s="372"/>
      <c r="B299" s="115"/>
      <c r="L299" s="115"/>
      <c r="V299" s="115"/>
      <c r="AF299" s="115"/>
      <c r="AP299" s="115"/>
      <c r="AZ299" s="115"/>
      <c r="BA299" s="115"/>
      <c r="BJ299" s="115"/>
      <c r="BT299" s="115"/>
      <c r="CD299" s="115"/>
      <c r="CN299" s="115"/>
      <c r="CX299" s="115"/>
      <c r="DH299" s="115"/>
      <c r="DR299" s="115"/>
      <c r="EB299" s="115"/>
      <c r="EL299" s="115"/>
      <c r="EV299" s="115"/>
      <c r="FF299" s="115"/>
      <c r="FP299" s="115"/>
      <c r="FZ299" s="115"/>
      <c r="GJ299" s="115"/>
      <c r="GT299" s="115"/>
      <c r="HD299" s="115"/>
      <c r="HN299" s="115"/>
      <c r="HX299" s="115"/>
    </row>
    <row xmlns:x14ac="http://schemas.microsoft.com/office/spreadsheetml/2009/9/ac" r="300" s="3" customFormat="true" x14ac:dyDescent="0.25">
      <c r="A300" s="372"/>
      <c r="B300" s="115"/>
      <c r="L300" s="115"/>
      <c r="V300" s="115"/>
      <c r="AF300" s="115"/>
      <c r="AP300" s="115"/>
      <c r="AZ300" s="115"/>
      <c r="BA300" s="115"/>
      <c r="BJ300" s="115"/>
      <c r="BT300" s="115"/>
      <c r="CD300" s="115"/>
      <c r="CN300" s="115"/>
      <c r="CX300" s="115"/>
      <c r="DH300" s="115"/>
      <c r="DR300" s="115"/>
      <c r="EB300" s="115"/>
      <c r="EL300" s="115"/>
      <c r="EV300" s="115"/>
      <c r="FF300" s="115"/>
      <c r="FP300" s="115"/>
      <c r="FZ300" s="115"/>
      <c r="GJ300" s="115"/>
      <c r="GT300" s="115"/>
      <c r="HD300" s="115"/>
      <c r="HN300" s="115"/>
      <c r="HX300" s="115"/>
    </row>
    <row xmlns:x14ac="http://schemas.microsoft.com/office/spreadsheetml/2009/9/ac" r="301" s="3" customFormat="true" x14ac:dyDescent="0.25">
      <c r="A301" s="372"/>
      <c r="B301" s="115"/>
      <c r="L301" s="115"/>
      <c r="V301" s="115"/>
      <c r="AF301" s="115"/>
      <c r="AP301" s="115"/>
      <c r="AZ301" s="115"/>
      <c r="BA301" s="115"/>
      <c r="BJ301" s="115"/>
      <c r="BT301" s="115"/>
      <c r="CD301" s="115"/>
      <c r="CN301" s="115"/>
      <c r="CX301" s="115"/>
      <c r="DH301" s="115"/>
      <c r="DR301" s="115"/>
      <c r="EB301" s="115"/>
      <c r="EL301" s="115"/>
      <c r="EV301" s="115"/>
      <c r="FF301" s="115"/>
      <c r="FP301" s="115"/>
      <c r="FZ301" s="115"/>
      <c r="GJ301" s="115"/>
      <c r="GT301" s="115"/>
      <c r="HD301" s="115"/>
      <c r="HN301" s="115"/>
      <c r="HX301" s="115"/>
    </row>
    <row xmlns:x14ac="http://schemas.microsoft.com/office/spreadsheetml/2009/9/ac" r="302" s="3" customFormat="true" x14ac:dyDescent="0.25">
      <c r="A302" s="372"/>
      <c r="B302" s="115"/>
      <c r="L302" s="115"/>
      <c r="V302" s="115"/>
      <c r="AF302" s="115"/>
      <c r="AP302" s="115"/>
      <c r="AZ302" s="115"/>
      <c r="BA302" s="115"/>
      <c r="BJ302" s="115"/>
      <c r="BT302" s="115"/>
      <c r="CD302" s="115"/>
      <c r="CN302" s="115"/>
      <c r="CX302" s="115"/>
      <c r="DH302" s="115"/>
      <c r="DR302" s="115"/>
      <c r="EB302" s="115"/>
      <c r="EL302" s="115"/>
      <c r="EV302" s="115"/>
      <c r="FF302" s="115"/>
      <c r="FP302" s="115"/>
      <c r="FZ302" s="115"/>
      <c r="GJ302" s="115"/>
      <c r="GT302" s="115"/>
      <c r="HD302" s="115"/>
      <c r="HN302" s="115"/>
      <c r="HX302" s="115"/>
    </row>
    <row xmlns:x14ac="http://schemas.microsoft.com/office/spreadsheetml/2009/9/ac" r="303" s="3" customFormat="true" x14ac:dyDescent="0.25">
      <c r="A303" s="372"/>
      <c r="B303" s="115"/>
      <c r="L303" s="115"/>
      <c r="V303" s="115"/>
      <c r="AF303" s="115"/>
      <c r="AP303" s="115"/>
      <c r="AZ303" s="115"/>
      <c r="BA303" s="115"/>
      <c r="BJ303" s="115"/>
      <c r="BT303" s="115"/>
      <c r="CD303" s="115"/>
      <c r="CN303" s="115"/>
      <c r="CX303" s="115"/>
      <c r="DH303" s="115"/>
      <c r="DR303" s="115"/>
      <c r="EB303" s="115"/>
      <c r="EL303" s="115"/>
      <c r="EV303" s="115"/>
      <c r="FF303" s="115"/>
      <c r="FP303" s="115"/>
      <c r="FZ303" s="115"/>
      <c r="GJ303" s="115"/>
      <c r="GT303" s="115"/>
      <c r="HD303" s="115"/>
      <c r="HN303" s="115"/>
      <c r="HX303" s="115"/>
    </row>
    <row xmlns:x14ac="http://schemas.microsoft.com/office/spreadsheetml/2009/9/ac" r="304" s="3" customFormat="true" x14ac:dyDescent="0.25">
      <c r="A304" s="372"/>
      <c r="B304" s="115"/>
      <c r="L304" s="115"/>
      <c r="V304" s="115"/>
      <c r="AF304" s="115"/>
      <c r="AP304" s="115"/>
      <c r="AZ304" s="115"/>
      <c r="BA304" s="115"/>
      <c r="BJ304" s="115"/>
      <c r="BT304" s="115"/>
      <c r="CD304" s="115"/>
      <c r="CN304" s="115"/>
      <c r="CX304" s="115"/>
      <c r="DH304" s="115"/>
      <c r="DR304" s="115"/>
      <c r="EB304" s="115"/>
      <c r="EL304" s="115"/>
      <c r="EV304" s="115"/>
      <c r="FF304" s="115"/>
      <c r="FP304" s="115"/>
      <c r="FZ304" s="115"/>
      <c r="GJ304" s="115"/>
      <c r="GT304" s="115"/>
      <c r="HD304" s="115"/>
      <c r="HN304" s="115"/>
      <c r="HX304" s="115"/>
    </row>
    <row xmlns:x14ac="http://schemas.microsoft.com/office/spreadsheetml/2009/9/ac" r="305" s="3" customFormat="true" x14ac:dyDescent="0.25">
      <c r="A305" s="372"/>
      <c r="B305" s="115"/>
      <c r="L305" s="115"/>
      <c r="V305" s="115"/>
      <c r="AF305" s="115"/>
      <c r="AP305" s="115"/>
      <c r="AZ305" s="115"/>
      <c r="BA305" s="115"/>
      <c r="BJ305" s="115"/>
      <c r="BT305" s="115"/>
      <c r="CD305" s="115"/>
      <c r="CN305" s="115"/>
      <c r="CX305" s="115"/>
      <c r="DH305" s="115"/>
      <c r="DR305" s="115"/>
      <c r="EB305" s="115"/>
      <c r="EL305" s="115"/>
      <c r="EV305" s="115"/>
      <c r="FF305" s="115"/>
      <c r="FP305" s="115"/>
      <c r="FZ305" s="115"/>
      <c r="GJ305" s="115"/>
      <c r="GT305" s="115"/>
      <c r="HD305" s="115"/>
      <c r="HN305" s="115"/>
      <c r="HX305" s="115"/>
    </row>
    <row xmlns:x14ac="http://schemas.microsoft.com/office/spreadsheetml/2009/9/ac" r="306" s="3" customFormat="true" x14ac:dyDescent="0.25">
      <c r="A306" s="372"/>
      <c r="B306" s="115"/>
      <c r="L306" s="115"/>
      <c r="V306" s="115"/>
      <c r="AF306" s="115"/>
      <c r="AP306" s="115"/>
      <c r="AZ306" s="115"/>
      <c r="BA306" s="115"/>
      <c r="BJ306" s="115"/>
      <c r="BT306" s="115"/>
      <c r="CD306" s="115"/>
      <c r="CN306" s="115"/>
      <c r="CX306" s="115"/>
      <c r="DH306" s="115"/>
      <c r="DR306" s="115"/>
      <c r="EB306" s="115"/>
      <c r="EL306" s="115"/>
      <c r="EV306" s="115"/>
      <c r="FF306" s="115"/>
      <c r="FP306" s="115"/>
      <c r="FZ306" s="115"/>
      <c r="GJ306" s="115"/>
      <c r="GT306" s="115"/>
      <c r="HD306" s="115"/>
      <c r="HN306" s="115"/>
      <c r="HX306" s="115"/>
    </row>
    <row xmlns:x14ac="http://schemas.microsoft.com/office/spreadsheetml/2009/9/ac" r="307" s="3" customFormat="true" x14ac:dyDescent="0.25">
      <c r="A307" s="372"/>
      <c r="B307" s="115"/>
      <c r="L307" s="115"/>
      <c r="V307" s="115"/>
      <c r="AF307" s="115"/>
      <c r="AP307" s="115"/>
      <c r="AZ307" s="115"/>
      <c r="BA307" s="115"/>
      <c r="BJ307" s="115"/>
      <c r="BT307" s="115"/>
      <c r="CD307" s="115"/>
      <c r="CN307" s="115"/>
      <c r="CX307" s="115"/>
      <c r="DH307" s="115"/>
      <c r="DR307" s="115"/>
      <c r="EB307" s="115"/>
      <c r="EL307" s="115"/>
      <c r="EV307" s="115"/>
      <c r="FF307" s="115"/>
      <c r="FP307" s="115"/>
      <c r="FZ307" s="115"/>
      <c r="GJ307" s="115"/>
      <c r="GT307" s="115"/>
      <c r="HD307" s="115"/>
      <c r="HN307" s="115"/>
      <c r="HX307" s="115"/>
    </row>
    <row xmlns:x14ac="http://schemas.microsoft.com/office/spreadsheetml/2009/9/ac" r="308" s="3" customFormat="true" x14ac:dyDescent="0.25">
      <c r="A308" s="372"/>
      <c r="B308" s="115"/>
      <c r="L308" s="115"/>
      <c r="V308" s="115"/>
      <c r="AF308" s="115"/>
      <c r="AP308" s="115"/>
      <c r="AZ308" s="115"/>
      <c r="BA308" s="115"/>
      <c r="BJ308" s="115"/>
      <c r="BT308" s="115"/>
      <c r="CD308" s="115"/>
      <c r="CN308" s="115"/>
      <c r="CX308" s="115"/>
      <c r="DH308" s="115"/>
      <c r="DR308" s="115"/>
      <c r="EB308" s="115"/>
      <c r="EL308" s="115"/>
      <c r="EV308" s="115"/>
      <c r="FF308" s="115"/>
      <c r="FP308" s="115"/>
      <c r="FZ308" s="115"/>
      <c r="GJ308" s="115"/>
      <c r="GT308" s="115"/>
      <c r="HD308" s="115"/>
      <c r="HN308" s="115"/>
      <c r="HX308" s="115"/>
    </row>
    <row xmlns:x14ac="http://schemas.microsoft.com/office/spreadsheetml/2009/9/ac" r="309" s="3" customFormat="true" x14ac:dyDescent="0.25">
      <c r="A309" s="372"/>
      <c r="B309" s="115"/>
      <c r="L309" s="115"/>
      <c r="V309" s="115"/>
      <c r="AF309" s="115"/>
      <c r="AP309" s="115"/>
      <c r="AZ309" s="115"/>
      <c r="BA309" s="115"/>
      <c r="BJ309" s="115"/>
      <c r="BT309" s="115"/>
      <c r="CD309" s="115"/>
      <c r="CN309" s="115"/>
      <c r="CX309" s="115"/>
      <c r="DH309" s="115"/>
      <c r="DR309" s="115"/>
      <c r="EB309" s="115"/>
      <c r="EL309" s="115"/>
      <c r="EV309" s="115"/>
      <c r="FF309" s="115"/>
      <c r="FP309" s="115"/>
      <c r="FZ309" s="115"/>
      <c r="GJ309" s="115"/>
      <c r="GT309" s="115"/>
      <c r="HD309" s="115"/>
      <c r="HN309" s="115"/>
      <c r="HX309" s="115"/>
    </row>
    <row xmlns:x14ac="http://schemas.microsoft.com/office/spreadsheetml/2009/9/ac" r="310" s="3" customFormat="true" x14ac:dyDescent="0.25">
      <c r="A310" s="372"/>
      <c r="B310" s="115"/>
      <c r="L310" s="115"/>
      <c r="V310" s="115"/>
      <c r="AF310" s="115"/>
      <c r="AP310" s="115"/>
      <c r="AZ310" s="115"/>
      <c r="BA310" s="115"/>
      <c r="BJ310" s="115"/>
      <c r="BT310" s="115"/>
      <c r="CD310" s="115"/>
      <c r="CN310" s="115"/>
      <c r="CX310" s="115"/>
      <c r="DH310" s="115"/>
      <c r="DR310" s="115"/>
      <c r="EB310" s="115"/>
      <c r="EL310" s="115"/>
      <c r="EV310" s="115"/>
      <c r="FF310" s="115"/>
      <c r="FP310" s="115"/>
      <c r="FZ310" s="115"/>
      <c r="GJ310" s="115"/>
      <c r="GT310" s="115"/>
      <c r="HD310" s="115"/>
      <c r="HN310" s="115"/>
      <c r="HX310" s="115"/>
    </row>
    <row xmlns:x14ac="http://schemas.microsoft.com/office/spreadsheetml/2009/9/ac" r="311" s="3" customFormat="true" x14ac:dyDescent="0.25">
      <c r="A311" s="372"/>
      <c r="B311" s="115"/>
      <c r="L311" s="115"/>
      <c r="V311" s="115"/>
      <c r="AF311" s="115"/>
      <c r="AP311" s="115"/>
      <c r="AZ311" s="115"/>
      <c r="BA311" s="115"/>
      <c r="BJ311" s="115"/>
      <c r="BT311" s="115"/>
      <c r="CD311" s="115"/>
      <c r="CN311" s="115"/>
      <c r="CX311" s="115"/>
      <c r="DH311" s="115"/>
      <c r="DR311" s="115"/>
      <c r="EB311" s="115"/>
      <c r="EL311" s="115"/>
      <c r="EV311" s="115"/>
      <c r="FF311" s="115"/>
      <c r="FP311" s="115"/>
      <c r="FZ311" s="115"/>
      <c r="GJ311" s="115"/>
      <c r="GT311" s="115"/>
      <c r="HD311" s="115"/>
      <c r="HN311" s="115"/>
      <c r="HX311" s="115"/>
    </row>
    <row xmlns:x14ac="http://schemas.microsoft.com/office/spreadsheetml/2009/9/ac" r="312" s="3" customFormat="true" x14ac:dyDescent="0.25">
      <c r="A312" s="372"/>
      <c r="B312" s="115"/>
      <c r="L312" s="115"/>
      <c r="V312" s="115"/>
      <c r="AF312" s="115"/>
      <c r="AP312" s="115"/>
      <c r="AZ312" s="115"/>
      <c r="BA312" s="115"/>
      <c r="BJ312" s="115"/>
      <c r="BT312" s="115"/>
      <c r="CD312" s="115"/>
      <c r="CN312" s="115"/>
      <c r="CX312" s="115"/>
      <c r="DH312" s="115"/>
      <c r="DR312" s="115"/>
      <c r="EB312" s="115"/>
      <c r="EL312" s="115"/>
      <c r="EV312" s="115"/>
      <c r="FF312" s="115"/>
      <c r="FP312" s="115"/>
      <c r="FZ312" s="115"/>
      <c r="GJ312" s="115"/>
      <c r="GT312" s="115"/>
      <c r="HD312" s="115"/>
      <c r="HN312" s="115"/>
      <c r="HX312" s="115"/>
    </row>
    <row xmlns:x14ac="http://schemas.microsoft.com/office/spreadsheetml/2009/9/ac" r="313" s="3" customFormat="true" x14ac:dyDescent="0.25">
      <c r="A313" s="372"/>
      <c r="B313" s="115"/>
      <c r="L313" s="115"/>
      <c r="V313" s="115"/>
      <c r="AF313" s="115"/>
      <c r="AP313" s="115"/>
      <c r="AZ313" s="115"/>
      <c r="BA313" s="115"/>
      <c r="BJ313" s="115"/>
      <c r="BT313" s="115"/>
      <c r="CD313" s="115"/>
      <c r="CN313" s="115"/>
      <c r="CX313" s="115"/>
      <c r="DH313" s="115"/>
      <c r="DR313" s="115"/>
      <c r="EB313" s="115"/>
      <c r="EL313" s="115"/>
      <c r="EV313" s="115"/>
      <c r="FF313" s="115"/>
      <c r="FP313" s="115"/>
      <c r="FZ313" s="115"/>
      <c r="GJ313" s="115"/>
      <c r="GT313" s="115"/>
      <c r="HD313" s="115"/>
      <c r="HN313" s="115"/>
      <c r="HX313" s="115"/>
    </row>
    <row xmlns:x14ac="http://schemas.microsoft.com/office/spreadsheetml/2009/9/ac" r="314" s="3" customFormat="true" x14ac:dyDescent="0.25">
      <c r="A314" s="372"/>
      <c r="B314" s="115"/>
      <c r="L314" s="115"/>
      <c r="V314" s="115"/>
      <c r="AF314" s="115"/>
      <c r="AP314" s="115"/>
      <c r="AZ314" s="115"/>
      <c r="BA314" s="115"/>
      <c r="BJ314" s="115"/>
      <c r="BT314" s="115"/>
      <c r="CD314" s="115"/>
      <c r="CN314" s="115"/>
      <c r="CX314" s="115"/>
      <c r="DH314" s="115"/>
      <c r="DR314" s="115"/>
      <c r="EB314" s="115"/>
      <c r="EL314" s="115"/>
      <c r="EV314" s="115"/>
      <c r="FF314" s="115"/>
      <c r="FP314" s="115"/>
      <c r="FZ314" s="115"/>
      <c r="GJ314" s="115"/>
      <c r="GT314" s="115"/>
      <c r="HD314" s="115"/>
      <c r="HN314" s="115"/>
      <c r="HX314" s="115"/>
    </row>
    <row xmlns:x14ac="http://schemas.microsoft.com/office/spreadsheetml/2009/9/ac" r="315" s="3" customFormat="true" x14ac:dyDescent="0.25">
      <c r="A315" s="372"/>
      <c r="B315" s="115"/>
      <c r="L315" s="115"/>
      <c r="V315" s="115"/>
      <c r="AF315" s="115"/>
      <c r="AP315" s="115"/>
      <c r="AZ315" s="115"/>
      <c r="BA315" s="115"/>
      <c r="BJ315" s="115"/>
      <c r="BT315" s="115"/>
      <c r="CD315" s="115"/>
      <c r="CN315" s="115"/>
      <c r="CX315" s="115"/>
      <c r="DH315" s="115"/>
      <c r="DR315" s="115"/>
      <c r="EB315" s="115"/>
      <c r="EL315" s="115"/>
      <c r="EV315" s="115"/>
      <c r="FF315" s="115"/>
      <c r="FP315" s="115"/>
      <c r="FZ315" s="115"/>
      <c r="GJ315" s="115"/>
      <c r="GT315" s="115"/>
      <c r="HD315" s="115"/>
      <c r="HN315" s="115"/>
      <c r="HX315" s="115"/>
    </row>
    <row xmlns:x14ac="http://schemas.microsoft.com/office/spreadsheetml/2009/9/ac" r="316" s="3" customFormat="true" x14ac:dyDescent="0.25">
      <c r="A316" s="372"/>
      <c r="B316" s="115"/>
      <c r="L316" s="115"/>
      <c r="V316" s="115"/>
      <c r="AF316" s="115"/>
      <c r="AP316" s="115"/>
      <c r="AZ316" s="115"/>
      <c r="BA316" s="115"/>
      <c r="BJ316" s="115"/>
      <c r="BT316" s="115"/>
      <c r="CD316" s="115"/>
      <c r="CN316" s="115"/>
      <c r="CX316" s="115"/>
      <c r="DH316" s="115"/>
      <c r="DR316" s="115"/>
      <c r="EB316" s="115"/>
      <c r="EL316" s="115"/>
      <c r="EV316" s="115"/>
      <c r="FF316" s="115"/>
      <c r="FP316" s="115"/>
      <c r="FZ316" s="115"/>
      <c r="GJ316" s="115"/>
      <c r="GT316" s="115"/>
      <c r="HD316" s="115"/>
      <c r="HN316" s="115"/>
      <c r="HX316" s="115"/>
    </row>
    <row xmlns:x14ac="http://schemas.microsoft.com/office/spreadsheetml/2009/9/ac" r="317" s="3" customFormat="true" x14ac:dyDescent="0.25">
      <c r="A317" s="372"/>
      <c r="B317" s="115"/>
      <c r="L317" s="115"/>
      <c r="V317" s="115"/>
      <c r="AF317" s="115"/>
      <c r="AP317" s="115"/>
      <c r="AZ317" s="115"/>
      <c r="BA317" s="115"/>
      <c r="BJ317" s="115"/>
      <c r="BT317" s="115"/>
      <c r="CD317" s="115"/>
      <c r="CN317" s="115"/>
      <c r="CX317" s="115"/>
      <c r="DH317" s="115"/>
      <c r="DR317" s="115"/>
      <c r="EB317" s="115"/>
      <c r="EL317" s="115"/>
      <c r="EV317" s="115"/>
      <c r="FF317" s="115"/>
      <c r="FP317" s="115"/>
      <c r="FZ317" s="115"/>
      <c r="GJ317" s="115"/>
      <c r="GT317" s="115"/>
      <c r="HD317" s="115"/>
      <c r="HN317" s="115"/>
      <c r="HX317" s="115"/>
    </row>
    <row xmlns:x14ac="http://schemas.microsoft.com/office/spreadsheetml/2009/9/ac" r="318" s="3" customFormat="true" x14ac:dyDescent="0.25">
      <c r="A318" s="372"/>
      <c r="B318" s="115"/>
      <c r="L318" s="115"/>
      <c r="V318" s="115"/>
      <c r="AF318" s="115"/>
      <c r="AP318" s="115"/>
      <c r="AZ318" s="115"/>
      <c r="BA318" s="115"/>
      <c r="BJ318" s="115"/>
      <c r="BT318" s="115"/>
      <c r="CD318" s="115"/>
      <c r="CN318" s="115"/>
      <c r="CX318" s="115"/>
      <c r="DH318" s="115"/>
      <c r="DR318" s="115"/>
      <c r="EB318" s="115"/>
      <c r="EL318" s="115"/>
      <c r="EV318" s="115"/>
      <c r="FF318" s="115"/>
      <c r="FP318" s="115"/>
      <c r="FZ318" s="115"/>
      <c r="GJ318" s="115"/>
      <c r="GT318" s="115"/>
      <c r="HD318" s="115"/>
      <c r="HN318" s="115"/>
      <c r="HX318" s="115"/>
    </row>
    <row xmlns:x14ac="http://schemas.microsoft.com/office/spreadsheetml/2009/9/ac" r="319" s="3" customFormat="true" x14ac:dyDescent="0.25">
      <c r="A319" s="372"/>
      <c r="B319" s="115"/>
      <c r="L319" s="115"/>
      <c r="V319" s="115"/>
      <c r="AF319" s="115"/>
      <c r="AP319" s="115"/>
      <c r="AZ319" s="115"/>
      <c r="BA319" s="115"/>
      <c r="BJ319" s="115"/>
      <c r="BT319" s="115"/>
      <c r="CD319" s="115"/>
      <c r="CN319" s="115"/>
      <c r="CX319" s="115"/>
      <c r="DH319" s="115"/>
      <c r="DR319" s="115"/>
      <c r="EB319" s="115"/>
      <c r="EL319" s="115"/>
      <c r="EV319" s="115"/>
      <c r="FF319" s="115"/>
      <c r="FP319" s="115"/>
      <c r="FZ319" s="115"/>
      <c r="GJ319" s="115"/>
      <c r="GT319" s="115"/>
      <c r="HD319" s="115"/>
      <c r="HN319" s="115"/>
      <c r="HX319" s="115"/>
    </row>
    <row xmlns:x14ac="http://schemas.microsoft.com/office/spreadsheetml/2009/9/ac" r="320" s="3" customFormat="true" x14ac:dyDescent="0.25">
      <c r="A320" s="372"/>
      <c r="B320" s="115"/>
      <c r="L320" s="115"/>
      <c r="V320" s="115"/>
      <c r="AF320" s="115"/>
      <c r="AP320" s="115"/>
      <c r="AZ320" s="115"/>
      <c r="BA320" s="115"/>
      <c r="BJ320" s="115"/>
      <c r="BT320" s="115"/>
      <c r="CD320" s="115"/>
      <c r="CN320" s="115"/>
      <c r="CX320" s="115"/>
      <c r="DH320" s="115"/>
      <c r="DR320" s="115"/>
      <c r="EB320" s="115"/>
      <c r="EL320" s="115"/>
      <c r="EV320" s="115"/>
      <c r="FF320" s="115"/>
      <c r="FP320" s="115"/>
      <c r="FZ320" s="115"/>
      <c r="GJ320" s="115"/>
      <c r="GT320" s="115"/>
      <c r="HD320" s="115"/>
      <c r="HN320" s="115"/>
      <c r="HX320" s="115"/>
    </row>
    <row xmlns:x14ac="http://schemas.microsoft.com/office/spreadsheetml/2009/9/ac" r="321" s="3" customFormat="true" x14ac:dyDescent="0.25">
      <c r="A321" s="372"/>
      <c r="B321" s="115"/>
      <c r="L321" s="115"/>
      <c r="V321" s="115"/>
      <c r="AF321" s="115"/>
      <c r="AP321" s="115"/>
      <c r="AZ321" s="115"/>
      <c r="BA321" s="115"/>
      <c r="BJ321" s="115"/>
      <c r="BT321" s="115"/>
      <c r="CD321" s="115"/>
      <c r="CN321" s="115"/>
      <c r="CX321" s="115"/>
      <c r="DH321" s="115"/>
      <c r="DR321" s="115"/>
      <c r="EB321" s="115"/>
      <c r="EL321" s="115"/>
      <c r="EV321" s="115"/>
      <c r="FF321" s="115"/>
      <c r="FP321" s="115"/>
      <c r="FZ321" s="115"/>
      <c r="GJ321" s="115"/>
      <c r="GT321" s="115"/>
      <c r="HD321" s="115"/>
      <c r="HN321" s="115"/>
      <c r="HX321" s="115"/>
    </row>
    <row xmlns:x14ac="http://schemas.microsoft.com/office/spreadsheetml/2009/9/ac" r="322" s="3" customFormat="true" x14ac:dyDescent="0.25">
      <c r="A322" s="372"/>
      <c r="B322" s="115"/>
      <c r="L322" s="115"/>
      <c r="V322" s="115"/>
      <c r="AF322" s="115"/>
      <c r="AP322" s="115"/>
      <c r="AZ322" s="115"/>
      <c r="BA322" s="115"/>
      <c r="BJ322" s="115"/>
      <c r="BT322" s="115"/>
      <c r="CD322" s="115"/>
      <c r="CN322" s="115"/>
      <c r="CX322" s="115"/>
      <c r="DH322" s="115"/>
      <c r="DR322" s="115"/>
      <c r="EB322" s="115"/>
      <c r="EL322" s="115"/>
      <c r="EV322" s="115"/>
      <c r="FF322" s="115"/>
      <c r="FP322" s="115"/>
      <c r="FZ322" s="115"/>
      <c r="GJ322" s="115"/>
      <c r="GT322" s="115"/>
      <c r="HD322" s="115"/>
      <c r="HN322" s="115"/>
      <c r="HX322" s="115"/>
    </row>
    <row xmlns:x14ac="http://schemas.microsoft.com/office/spreadsheetml/2009/9/ac" r="323" s="3" customFormat="true" x14ac:dyDescent="0.25">
      <c r="A323" s="372"/>
      <c r="B323" s="115"/>
      <c r="L323" s="115"/>
      <c r="V323" s="115"/>
      <c r="AF323" s="115"/>
      <c r="AP323" s="115"/>
      <c r="AZ323" s="115"/>
      <c r="BA323" s="115"/>
      <c r="BJ323" s="115"/>
      <c r="BT323" s="115"/>
      <c r="CD323" s="115"/>
      <c r="CN323" s="115"/>
      <c r="CX323" s="115"/>
      <c r="DH323" s="115"/>
      <c r="DR323" s="115"/>
      <c r="EB323" s="115"/>
      <c r="EL323" s="115"/>
      <c r="EV323" s="115"/>
      <c r="FF323" s="115"/>
      <c r="FP323" s="115"/>
      <c r="FZ323" s="115"/>
      <c r="GJ323" s="115"/>
      <c r="GT323" s="115"/>
      <c r="HD323" s="115"/>
      <c r="HN323" s="115"/>
      <c r="HX323" s="115"/>
    </row>
    <row xmlns:x14ac="http://schemas.microsoft.com/office/spreadsheetml/2009/9/ac" r="324" s="3" customFormat="true" x14ac:dyDescent="0.25">
      <c r="A324" s="372"/>
      <c r="B324" s="115"/>
      <c r="L324" s="115"/>
      <c r="V324" s="115"/>
      <c r="AF324" s="115"/>
      <c r="AP324" s="115"/>
      <c r="AZ324" s="115"/>
      <c r="BA324" s="115"/>
      <c r="BJ324" s="115"/>
      <c r="BT324" s="115"/>
      <c r="CD324" s="115"/>
      <c r="CN324" s="115"/>
      <c r="CX324" s="115"/>
      <c r="DH324" s="115"/>
      <c r="DR324" s="115"/>
      <c r="EB324" s="115"/>
      <c r="EL324" s="115"/>
      <c r="EV324" s="115"/>
      <c r="FF324" s="115"/>
      <c r="FP324" s="115"/>
      <c r="FZ324" s="115"/>
      <c r="GJ324" s="115"/>
      <c r="GT324" s="115"/>
      <c r="HD324" s="115"/>
      <c r="HN324" s="115"/>
      <c r="HX324" s="115"/>
    </row>
    <row xmlns:x14ac="http://schemas.microsoft.com/office/spreadsheetml/2009/9/ac" r="325" s="3" customFormat="true" x14ac:dyDescent="0.25">
      <c r="A325" s="372"/>
      <c r="B325" s="115"/>
      <c r="L325" s="115"/>
      <c r="V325" s="115"/>
      <c r="AF325" s="115"/>
      <c r="AP325" s="115"/>
      <c r="AZ325" s="115"/>
      <c r="BA325" s="115"/>
      <c r="BJ325" s="115"/>
      <c r="BT325" s="115"/>
      <c r="CD325" s="115"/>
      <c r="CN325" s="115"/>
      <c r="CX325" s="115"/>
      <c r="DH325" s="115"/>
      <c r="DR325" s="115"/>
      <c r="EB325" s="115"/>
      <c r="EL325" s="115"/>
      <c r="EV325" s="115"/>
      <c r="FF325" s="115"/>
      <c r="FP325" s="115"/>
      <c r="FZ325" s="115"/>
      <c r="GJ325" s="115"/>
      <c r="GT325" s="115"/>
      <c r="HD325" s="115"/>
      <c r="HN325" s="115"/>
      <c r="HX325" s="115"/>
    </row>
    <row xmlns:x14ac="http://schemas.microsoft.com/office/spreadsheetml/2009/9/ac" r="326" s="3" customFormat="true" x14ac:dyDescent="0.25">
      <c r="A326" s="372"/>
      <c r="B326" s="115"/>
      <c r="L326" s="115"/>
      <c r="V326" s="115"/>
      <c r="AF326" s="115"/>
      <c r="AP326" s="115"/>
      <c r="AZ326" s="115"/>
      <c r="BA326" s="115"/>
      <c r="BJ326" s="115"/>
      <c r="BT326" s="115"/>
      <c r="CD326" s="115"/>
      <c r="CN326" s="115"/>
      <c r="CX326" s="115"/>
      <c r="DH326" s="115"/>
      <c r="DR326" s="115"/>
      <c r="EB326" s="115"/>
      <c r="EL326" s="115"/>
      <c r="EV326" s="115"/>
      <c r="FF326" s="115"/>
      <c r="FP326" s="115"/>
      <c r="FZ326" s="115"/>
      <c r="GJ326" s="115"/>
      <c r="GT326" s="115"/>
      <c r="HD326" s="115"/>
      <c r="HN326" s="115"/>
      <c r="HX326" s="115"/>
    </row>
    <row xmlns:x14ac="http://schemas.microsoft.com/office/spreadsheetml/2009/9/ac" r="327" s="3" customFormat="true" x14ac:dyDescent="0.25">
      <c r="A327" s="372"/>
      <c r="B327" s="115"/>
      <c r="L327" s="115"/>
      <c r="V327" s="115"/>
      <c r="AF327" s="115"/>
      <c r="AP327" s="115"/>
      <c r="AZ327" s="115"/>
      <c r="BA327" s="115"/>
      <c r="BJ327" s="115"/>
      <c r="BT327" s="115"/>
      <c r="CD327" s="115"/>
      <c r="CN327" s="115"/>
      <c r="CX327" s="115"/>
      <c r="DH327" s="115"/>
      <c r="DR327" s="115"/>
      <c r="EB327" s="115"/>
      <c r="EL327" s="115"/>
      <c r="EV327" s="115"/>
      <c r="FF327" s="115"/>
      <c r="FP327" s="115"/>
      <c r="FZ327" s="115"/>
      <c r="GJ327" s="115"/>
      <c r="GT327" s="115"/>
      <c r="HD327" s="115"/>
      <c r="HN327" s="115"/>
      <c r="HX327" s="115"/>
    </row>
    <row xmlns:x14ac="http://schemas.microsoft.com/office/spreadsheetml/2009/9/ac" r="328" s="3" customFormat="true" x14ac:dyDescent="0.25">
      <c r="A328" s="372"/>
      <c r="B328" s="115"/>
      <c r="L328" s="115"/>
      <c r="V328" s="115"/>
      <c r="AF328" s="115"/>
      <c r="AP328" s="115"/>
      <c r="AZ328" s="115"/>
      <c r="BA328" s="115"/>
      <c r="BJ328" s="115"/>
      <c r="BT328" s="115"/>
      <c r="CD328" s="115"/>
      <c r="CN328" s="115"/>
      <c r="CX328" s="115"/>
      <c r="DH328" s="115"/>
      <c r="DR328" s="115"/>
      <c r="EB328" s="115"/>
      <c r="EL328" s="115"/>
      <c r="EV328" s="115"/>
      <c r="FF328" s="115"/>
      <c r="FP328" s="115"/>
      <c r="FZ328" s="115"/>
      <c r="GJ328" s="115"/>
      <c r="GT328" s="115"/>
      <c r="HD328" s="115"/>
      <c r="HN328" s="115"/>
      <c r="HX328" s="115"/>
    </row>
    <row xmlns:x14ac="http://schemas.microsoft.com/office/spreadsheetml/2009/9/ac" r="329" s="3" customFormat="true" x14ac:dyDescent="0.25">
      <c r="A329" s="372"/>
      <c r="B329" s="115"/>
      <c r="L329" s="115"/>
      <c r="V329" s="115"/>
      <c r="AF329" s="115"/>
      <c r="AP329" s="115"/>
      <c r="AZ329" s="115"/>
      <c r="BA329" s="115"/>
      <c r="BJ329" s="115"/>
      <c r="BT329" s="115"/>
      <c r="CD329" s="115"/>
      <c r="CN329" s="115"/>
      <c r="CX329" s="115"/>
      <c r="DH329" s="115"/>
      <c r="DR329" s="115"/>
      <c r="EB329" s="115"/>
      <c r="EL329" s="115"/>
      <c r="EV329" s="115"/>
      <c r="FF329" s="115"/>
      <c r="FP329" s="115"/>
      <c r="FZ329" s="115"/>
      <c r="GJ329" s="115"/>
      <c r="GT329" s="115"/>
      <c r="HD329" s="115"/>
      <c r="HN329" s="115"/>
      <c r="HX329" s="115"/>
    </row>
    <row xmlns:x14ac="http://schemas.microsoft.com/office/spreadsheetml/2009/9/ac" r="330" s="3" customFormat="true" x14ac:dyDescent="0.25">
      <c r="A330" s="372"/>
      <c r="B330" s="115"/>
      <c r="L330" s="115"/>
      <c r="V330" s="115"/>
      <c r="AF330" s="115"/>
      <c r="AP330" s="115"/>
      <c r="AZ330" s="115"/>
      <c r="BA330" s="115"/>
      <c r="BJ330" s="115"/>
      <c r="BT330" s="115"/>
      <c r="CD330" s="115"/>
      <c r="CN330" s="115"/>
      <c r="CX330" s="115"/>
      <c r="DH330" s="115"/>
      <c r="DR330" s="115"/>
      <c r="EB330" s="115"/>
      <c r="EL330" s="115"/>
      <c r="EV330" s="115"/>
      <c r="FF330" s="115"/>
      <c r="FP330" s="115"/>
      <c r="FZ330" s="115"/>
      <c r="GJ330" s="115"/>
      <c r="GT330" s="115"/>
      <c r="HD330" s="115"/>
      <c r="HN330" s="115"/>
      <c r="HX330" s="115"/>
    </row>
    <row xmlns:x14ac="http://schemas.microsoft.com/office/spreadsheetml/2009/9/ac" r="331" s="3" customFormat="true" x14ac:dyDescent="0.25">
      <c r="A331" s="372"/>
      <c r="B331" s="115"/>
      <c r="L331" s="115"/>
      <c r="V331" s="115"/>
      <c r="AF331" s="115"/>
      <c r="AP331" s="115"/>
      <c r="AZ331" s="115"/>
      <c r="BA331" s="115"/>
      <c r="BJ331" s="115"/>
      <c r="BT331" s="115"/>
      <c r="CD331" s="115"/>
      <c r="CN331" s="115"/>
      <c r="CX331" s="115"/>
      <c r="DH331" s="115"/>
      <c r="DR331" s="115"/>
      <c r="EB331" s="115"/>
      <c r="EL331" s="115"/>
      <c r="EV331" s="115"/>
      <c r="FF331" s="115"/>
      <c r="FP331" s="115"/>
      <c r="FZ331" s="115"/>
      <c r="GJ331" s="115"/>
      <c r="GT331" s="115"/>
      <c r="HD331" s="115"/>
      <c r="HN331" s="115"/>
      <c r="HX331" s="115"/>
    </row>
    <row xmlns:x14ac="http://schemas.microsoft.com/office/spreadsheetml/2009/9/ac" r="332" s="3" customFormat="true" x14ac:dyDescent="0.25">
      <c r="A332" s="372"/>
      <c r="B332" s="115"/>
      <c r="L332" s="115"/>
      <c r="V332" s="115"/>
      <c r="AF332" s="115"/>
      <c r="AP332" s="115"/>
      <c r="AZ332" s="115"/>
      <c r="BA332" s="115"/>
      <c r="BJ332" s="115"/>
      <c r="BT332" s="115"/>
      <c r="CD332" s="115"/>
      <c r="CN332" s="115"/>
      <c r="CX332" s="115"/>
      <c r="DH332" s="115"/>
      <c r="DR332" s="115"/>
      <c r="EB332" s="115"/>
      <c r="EL332" s="115"/>
      <c r="EV332" s="115"/>
      <c r="FF332" s="115"/>
      <c r="FP332" s="115"/>
      <c r="FZ332" s="115"/>
      <c r="GJ332" s="115"/>
      <c r="GT332" s="115"/>
      <c r="HD332" s="115"/>
      <c r="HN332" s="115"/>
      <c r="HX332" s="115"/>
    </row>
    <row xmlns:x14ac="http://schemas.microsoft.com/office/spreadsheetml/2009/9/ac" r="333" s="3" customFormat="true" x14ac:dyDescent="0.25">
      <c r="A333" s="372"/>
      <c r="B333" s="115"/>
      <c r="L333" s="115"/>
      <c r="V333" s="115"/>
      <c r="AF333" s="115"/>
      <c r="AP333" s="115"/>
      <c r="AZ333" s="115"/>
      <c r="BA333" s="115"/>
      <c r="BJ333" s="115"/>
      <c r="BT333" s="115"/>
      <c r="CD333" s="115"/>
      <c r="CN333" s="115"/>
      <c r="CX333" s="115"/>
      <c r="DH333" s="115"/>
      <c r="DR333" s="115"/>
      <c r="EB333" s="115"/>
      <c r="EL333" s="115"/>
      <c r="EV333" s="115"/>
      <c r="FF333" s="115"/>
      <c r="FP333" s="115"/>
      <c r="FZ333" s="115"/>
      <c r="GJ333" s="115"/>
      <c r="GT333" s="115"/>
      <c r="HD333" s="115"/>
      <c r="HN333" s="115"/>
      <c r="HX333" s="115"/>
    </row>
    <row xmlns:x14ac="http://schemas.microsoft.com/office/spreadsheetml/2009/9/ac" r="334" s="3" customFormat="true" x14ac:dyDescent="0.25">
      <c r="A334" s="372"/>
      <c r="B334" s="115"/>
      <c r="L334" s="115"/>
      <c r="V334" s="115"/>
      <c r="AF334" s="115"/>
      <c r="AP334" s="115"/>
      <c r="AZ334" s="115"/>
      <c r="BA334" s="115"/>
      <c r="BJ334" s="115"/>
      <c r="BT334" s="115"/>
      <c r="CD334" s="115"/>
      <c r="CN334" s="115"/>
      <c r="CX334" s="115"/>
      <c r="DH334" s="115"/>
      <c r="DR334" s="115"/>
      <c r="EB334" s="115"/>
      <c r="EL334" s="115"/>
      <c r="EV334" s="115"/>
      <c r="FF334" s="115"/>
      <c r="FP334" s="115"/>
      <c r="FZ334" s="115"/>
      <c r="GJ334" s="115"/>
      <c r="GT334" s="115"/>
      <c r="HD334" s="115"/>
      <c r="HN334" s="115"/>
      <c r="HX334" s="115"/>
    </row>
    <row xmlns:x14ac="http://schemas.microsoft.com/office/spreadsheetml/2009/9/ac" r="335" s="3" customFormat="true" x14ac:dyDescent="0.25">
      <c r="A335" s="372"/>
      <c r="B335" s="115"/>
      <c r="L335" s="115"/>
      <c r="V335" s="115"/>
      <c r="AF335" s="115"/>
      <c r="AP335" s="115"/>
      <c r="AZ335" s="115"/>
      <c r="BA335" s="115"/>
      <c r="BJ335" s="115"/>
      <c r="BT335" s="115"/>
      <c r="CD335" s="115"/>
      <c r="CN335" s="115"/>
      <c r="CX335" s="115"/>
      <c r="DH335" s="115"/>
      <c r="DR335" s="115"/>
      <c r="EB335" s="115"/>
      <c r="EL335" s="115"/>
      <c r="EV335" s="115"/>
      <c r="FF335" s="115"/>
      <c r="FP335" s="115"/>
      <c r="FZ335" s="115"/>
      <c r="GJ335" s="115"/>
      <c r="GT335" s="115"/>
      <c r="HD335" s="115"/>
      <c r="HN335" s="115"/>
      <c r="HX335" s="115"/>
    </row>
    <row xmlns:x14ac="http://schemas.microsoft.com/office/spreadsheetml/2009/9/ac" r="336" s="3" customFormat="true" x14ac:dyDescent="0.25">
      <c r="A336" s="372"/>
      <c r="B336" s="115"/>
      <c r="L336" s="115"/>
      <c r="V336" s="115"/>
      <c r="AF336" s="115"/>
      <c r="AP336" s="115"/>
      <c r="AZ336" s="115"/>
      <c r="BA336" s="115"/>
      <c r="BJ336" s="115"/>
      <c r="BT336" s="115"/>
      <c r="CD336" s="115"/>
      <c r="CN336" s="115"/>
      <c r="CX336" s="115"/>
      <c r="DH336" s="115"/>
      <c r="DR336" s="115"/>
      <c r="EB336" s="115"/>
      <c r="EL336" s="115"/>
      <c r="EV336" s="115"/>
      <c r="FF336" s="115"/>
      <c r="FP336" s="115"/>
      <c r="FZ336" s="115"/>
      <c r="GJ336" s="115"/>
      <c r="GT336" s="115"/>
      <c r="HD336" s="115"/>
      <c r="HN336" s="115"/>
      <c r="HX336" s="115"/>
    </row>
    <row xmlns:x14ac="http://schemas.microsoft.com/office/spreadsheetml/2009/9/ac" r="337" s="3" customFormat="true" x14ac:dyDescent="0.25">
      <c r="A337" s="372"/>
      <c r="B337" s="115"/>
      <c r="L337" s="115"/>
      <c r="V337" s="115"/>
      <c r="AF337" s="115"/>
      <c r="AP337" s="115"/>
      <c r="AZ337" s="115"/>
      <c r="BA337" s="115"/>
      <c r="BJ337" s="115"/>
      <c r="BT337" s="115"/>
      <c r="CD337" s="115"/>
      <c r="CN337" s="115"/>
      <c r="CX337" s="115"/>
      <c r="DH337" s="115"/>
      <c r="DR337" s="115"/>
      <c r="EB337" s="115"/>
      <c r="EL337" s="115"/>
      <c r="EV337" s="115"/>
      <c r="FF337" s="115"/>
      <c r="FP337" s="115"/>
      <c r="FZ337" s="115"/>
      <c r="GJ337" s="115"/>
      <c r="GT337" s="115"/>
      <c r="HD337" s="115"/>
      <c r="HN337" s="115"/>
      <c r="HX337" s="115"/>
    </row>
    <row xmlns:x14ac="http://schemas.microsoft.com/office/spreadsheetml/2009/9/ac" r="338" s="3" customFormat="true" x14ac:dyDescent="0.25">
      <c r="A338" s="372"/>
      <c r="B338" s="115"/>
      <c r="L338" s="115"/>
      <c r="V338" s="115"/>
      <c r="AF338" s="115"/>
      <c r="AP338" s="115"/>
      <c r="AZ338" s="115"/>
      <c r="BA338" s="115"/>
      <c r="BJ338" s="115"/>
      <c r="BT338" s="115"/>
      <c r="CD338" s="115"/>
      <c r="CN338" s="115"/>
      <c r="CX338" s="115"/>
      <c r="DH338" s="115"/>
      <c r="DR338" s="115"/>
      <c r="EB338" s="115"/>
      <c r="EL338" s="115"/>
      <c r="EV338" s="115"/>
      <c r="FF338" s="115"/>
      <c r="FP338" s="115"/>
      <c r="FZ338" s="115"/>
      <c r="GJ338" s="115"/>
      <c r="GT338" s="115"/>
      <c r="HD338" s="115"/>
      <c r="HN338" s="115"/>
      <c r="HX338" s="115"/>
    </row>
    <row xmlns:x14ac="http://schemas.microsoft.com/office/spreadsheetml/2009/9/ac" r="339" s="3" customFormat="true" x14ac:dyDescent="0.25">
      <c r="A339" s="372"/>
      <c r="B339" s="115"/>
      <c r="L339" s="115"/>
      <c r="V339" s="115"/>
      <c r="AF339" s="115"/>
      <c r="AP339" s="115"/>
      <c r="AZ339" s="115"/>
      <c r="BA339" s="115"/>
      <c r="BJ339" s="115"/>
      <c r="BT339" s="115"/>
      <c r="CD339" s="115"/>
      <c r="CN339" s="115"/>
      <c r="CX339" s="115"/>
      <c r="DH339" s="115"/>
      <c r="DR339" s="115"/>
      <c r="EB339" s="115"/>
      <c r="EL339" s="115"/>
      <c r="EV339" s="115"/>
      <c r="FF339" s="115"/>
      <c r="FP339" s="115"/>
      <c r="FZ339" s="115"/>
      <c r="GJ339" s="115"/>
      <c r="GT339" s="115"/>
      <c r="HD339" s="115"/>
      <c r="HN339" s="115"/>
      <c r="HX339" s="115"/>
    </row>
    <row xmlns:x14ac="http://schemas.microsoft.com/office/spreadsheetml/2009/9/ac" r="340" s="3" customFormat="true" x14ac:dyDescent="0.25">
      <c r="A340" s="372"/>
      <c r="B340" s="115"/>
      <c r="L340" s="115"/>
      <c r="V340" s="115"/>
      <c r="AF340" s="115"/>
      <c r="AP340" s="115"/>
      <c r="AZ340" s="115"/>
      <c r="BA340" s="115"/>
      <c r="BJ340" s="115"/>
      <c r="BT340" s="115"/>
      <c r="CD340" s="115"/>
      <c r="CN340" s="115"/>
      <c r="CX340" s="115"/>
      <c r="DH340" s="115"/>
      <c r="DR340" s="115"/>
      <c r="EB340" s="115"/>
      <c r="EL340" s="115"/>
      <c r="EV340" s="115"/>
      <c r="FF340" s="115"/>
      <c r="FP340" s="115"/>
      <c r="FZ340" s="115"/>
      <c r="GJ340" s="115"/>
      <c r="GT340" s="115"/>
      <c r="HD340" s="115"/>
      <c r="HN340" s="115"/>
      <c r="HX340" s="115"/>
    </row>
    <row xmlns:x14ac="http://schemas.microsoft.com/office/spreadsheetml/2009/9/ac" r="341" s="3" customFormat="true" x14ac:dyDescent="0.25">
      <c r="A341" s="372"/>
      <c r="B341" s="115"/>
      <c r="L341" s="115"/>
      <c r="V341" s="115"/>
      <c r="AF341" s="115"/>
      <c r="AP341" s="115"/>
      <c r="AZ341" s="115"/>
      <c r="BA341" s="115"/>
      <c r="BJ341" s="115"/>
      <c r="BT341" s="115"/>
      <c r="CD341" s="115"/>
      <c r="CN341" s="115"/>
      <c r="CX341" s="115"/>
      <c r="DH341" s="115"/>
      <c r="DR341" s="115"/>
      <c r="EB341" s="115"/>
      <c r="EL341" s="115"/>
      <c r="EV341" s="115"/>
      <c r="FF341" s="115"/>
      <c r="FP341" s="115"/>
      <c r="FZ341" s="115"/>
      <c r="GJ341" s="115"/>
      <c r="GT341" s="115"/>
      <c r="HD341" s="115"/>
      <c r="HN341" s="115"/>
      <c r="HX341" s="115"/>
    </row>
    <row xmlns:x14ac="http://schemas.microsoft.com/office/spreadsheetml/2009/9/ac" r="342" s="3" customFormat="true" x14ac:dyDescent="0.25">
      <c r="A342" s="372"/>
      <c r="B342" s="115"/>
      <c r="L342" s="115"/>
      <c r="V342" s="115"/>
      <c r="AF342" s="115"/>
      <c r="AP342" s="115"/>
      <c r="AZ342" s="115"/>
      <c r="BA342" s="115"/>
      <c r="BJ342" s="115"/>
      <c r="BT342" s="115"/>
      <c r="CD342" s="115"/>
      <c r="CN342" s="115"/>
      <c r="CX342" s="115"/>
      <c r="DH342" s="115"/>
      <c r="DR342" s="115"/>
      <c r="EB342" s="115"/>
      <c r="EL342" s="115"/>
      <c r="EV342" s="115"/>
      <c r="FF342" s="115"/>
      <c r="FP342" s="115"/>
      <c r="FZ342" s="115"/>
      <c r="GJ342" s="115"/>
      <c r="GT342" s="115"/>
      <c r="HD342" s="115"/>
      <c r="HN342" s="115"/>
      <c r="HX342" s="115"/>
    </row>
    <row xmlns:x14ac="http://schemas.microsoft.com/office/spreadsheetml/2009/9/ac" r="343" s="3" customFormat="true" x14ac:dyDescent="0.25">
      <c r="A343" s="372"/>
      <c r="B343" s="115"/>
      <c r="L343" s="115"/>
      <c r="V343" s="115"/>
      <c r="AF343" s="115"/>
      <c r="AP343" s="115"/>
      <c r="AZ343" s="115"/>
      <c r="BA343" s="115"/>
      <c r="BJ343" s="115"/>
      <c r="BT343" s="115"/>
      <c r="CD343" s="115"/>
      <c r="CN343" s="115"/>
      <c r="CX343" s="115"/>
      <c r="DH343" s="115"/>
      <c r="DR343" s="115"/>
      <c r="EB343" s="115"/>
      <c r="EL343" s="115"/>
      <c r="EV343" s="115"/>
      <c r="FF343" s="115"/>
      <c r="FP343" s="115"/>
      <c r="FZ343" s="115"/>
      <c r="GJ343" s="115"/>
      <c r="GT343" s="115"/>
      <c r="HD343" s="115"/>
      <c r="HN343" s="115"/>
      <c r="HX343" s="115"/>
    </row>
    <row xmlns:x14ac="http://schemas.microsoft.com/office/spreadsheetml/2009/9/ac" r="344" s="3" customFormat="true" x14ac:dyDescent="0.25">
      <c r="A344" s="372"/>
      <c r="B344" s="115"/>
      <c r="L344" s="115"/>
      <c r="V344" s="115"/>
      <c r="AF344" s="115"/>
      <c r="AP344" s="115"/>
      <c r="AZ344" s="115"/>
      <c r="BA344" s="115"/>
      <c r="BJ344" s="115"/>
      <c r="BT344" s="115"/>
      <c r="CD344" s="115"/>
      <c r="CN344" s="115"/>
      <c r="CX344" s="115"/>
      <c r="DH344" s="115"/>
      <c r="DR344" s="115"/>
      <c r="EB344" s="115"/>
      <c r="EL344" s="115"/>
      <c r="EV344" s="115"/>
      <c r="FF344" s="115"/>
      <c r="FP344" s="115"/>
      <c r="FZ344" s="115"/>
      <c r="GJ344" s="115"/>
      <c r="GT344" s="115"/>
      <c r="HD344" s="115"/>
      <c r="HN344" s="115"/>
      <c r="HX344" s="115"/>
    </row>
    <row xmlns:x14ac="http://schemas.microsoft.com/office/spreadsheetml/2009/9/ac" r="345" s="3" customFormat="true" x14ac:dyDescent="0.25">
      <c r="A345" s="372"/>
      <c r="B345" s="115"/>
      <c r="L345" s="115"/>
      <c r="V345" s="115"/>
      <c r="AF345" s="115"/>
      <c r="AP345" s="115"/>
      <c r="AZ345" s="115"/>
      <c r="BA345" s="115"/>
      <c r="BJ345" s="115"/>
      <c r="BT345" s="115"/>
      <c r="CD345" s="115"/>
      <c r="CN345" s="115"/>
      <c r="CX345" s="115"/>
      <c r="DH345" s="115"/>
      <c r="DR345" s="115"/>
      <c r="EB345" s="115"/>
      <c r="EL345" s="115"/>
      <c r="EV345" s="115"/>
      <c r="FF345" s="115"/>
      <c r="FP345" s="115"/>
      <c r="FZ345" s="115"/>
      <c r="GJ345" s="115"/>
      <c r="GT345" s="115"/>
      <c r="HD345" s="115"/>
      <c r="HN345" s="115"/>
      <c r="HX345" s="115"/>
    </row>
    <row xmlns:x14ac="http://schemas.microsoft.com/office/spreadsheetml/2009/9/ac" r="346" s="3" customFormat="true" x14ac:dyDescent="0.25">
      <c r="A346" s="372"/>
      <c r="B346" s="115"/>
      <c r="L346" s="115"/>
      <c r="V346" s="115"/>
      <c r="AF346" s="115"/>
      <c r="AP346" s="115"/>
      <c r="AZ346" s="115"/>
      <c r="BA346" s="115"/>
      <c r="BJ346" s="115"/>
      <c r="BT346" s="115"/>
      <c r="CD346" s="115"/>
      <c r="CN346" s="115"/>
      <c r="CX346" s="115"/>
      <c r="DH346" s="115"/>
      <c r="DR346" s="115"/>
      <c r="EB346" s="115"/>
      <c r="EL346" s="115"/>
      <c r="EV346" s="115"/>
      <c r="FF346" s="115"/>
      <c r="FP346" s="115"/>
      <c r="FZ346" s="115"/>
      <c r="GJ346" s="115"/>
      <c r="GT346" s="115"/>
      <c r="HD346" s="115"/>
      <c r="HN346" s="115"/>
      <c r="HX346" s="115"/>
    </row>
    <row xmlns:x14ac="http://schemas.microsoft.com/office/spreadsheetml/2009/9/ac" r="347" s="3" customFormat="true" x14ac:dyDescent="0.25">
      <c r="A347" s="372"/>
      <c r="B347" s="115"/>
      <c r="L347" s="115"/>
      <c r="V347" s="115"/>
      <c r="AF347" s="115"/>
      <c r="AP347" s="115"/>
      <c r="AZ347" s="115"/>
      <c r="BA347" s="115"/>
      <c r="BJ347" s="115"/>
      <c r="BT347" s="115"/>
      <c r="CD347" s="115"/>
      <c r="CN347" s="115"/>
      <c r="CX347" s="115"/>
      <c r="DH347" s="115"/>
      <c r="DR347" s="115"/>
      <c r="EB347" s="115"/>
      <c r="EL347" s="115"/>
      <c r="EV347" s="115"/>
      <c r="FF347" s="115"/>
      <c r="FP347" s="115"/>
      <c r="FZ347" s="115"/>
      <c r="GJ347" s="115"/>
      <c r="GT347" s="115"/>
      <c r="HD347" s="115"/>
      <c r="HN347" s="115"/>
      <c r="HX347" s="115"/>
    </row>
    <row xmlns:x14ac="http://schemas.microsoft.com/office/spreadsheetml/2009/9/ac" r="348" s="3" customFormat="true" x14ac:dyDescent="0.25">
      <c r="A348" s="372"/>
      <c r="B348" s="115"/>
      <c r="L348" s="115"/>
      <c r="V348" s="115"/>
      <c r="AF348" s="115"/>
      <c r="AP348" s="115"/>
      <c r="AZ348" s="115"/>
      <c r="BA348" s="115"/>
      <c r="BJ348" s="115"/>
      <c r="BT348" s="115"/>
      <c r="CD348" s="115"/>
      <c r="CN348" s="115"/>
      <c r="CX348" s="115"/>
      <c r="DH348" s="115"/>
      <c r="DR348" s="115"/>
      <c r="EB348" s="115"/>
      <c r="EL348" s="115"/>
      <c r="EV348" s="115"/>
      <c r="FF348" s="115"/>
      <c r="FP348" s="115"/>
      <c r="FZ348" s="115"/>
      <c r="GJ348" s="115"/>
      <c r="GT348" s="115"/>
      <c r="HD348" s="115"/>
      <c r="HN348" s="115"/>
      <c r="HX348" s="115"/>
    </row>
    <row xmlns:x14ac="http://schemas.microsoft.com/office/spreadsheetml/2009/9/ac" r="349" s="3" customFormat="true" x14ac:dyDescent="0.25">
      <c r="A349" s="372"/>
      <c r="B349" s="115"/>
      <c r="L349" s="115"/>
      <c r="V349" s="115"/>
      <c r="AF349" s="115"/>
      <c r="AP349" s="115"/>
      <c r="AZ349" s="115"/>
      <c r="BA349" s="115"/>
      <c r="BJ349" s="115"/>
      <c r="BT349" s="115"/>
      <c r="CD349" s="115"/>
      <c r="CN349" s="115"/>
      <c r="CX349" s="115"/>
      <c r="DH349" s="115"/>
      <c r="DR349" s="115"/>
      <c r="EB349" s="115"/>
      <c r="EL349" s="115"/>
      <c r="EV349" s="115"/>
      <c r="FF349" s="115"/>
      <c r="FP349" s="115"/>
      <c r="FZ349" s="115"/>
      <c r="GJ349" s="115"/>
      <c r="GT349" s="115"/>
      <c r="HD349" s="115"/>
      <c r="HN349" s="115"/>
      <c r="HX349" s="115"/>
    </row>
    <row xmlns:x14ac="http://schemas.microsoft.com/office/spreadsheetml/2009/9/ac" r="350" s="3" customFormat="true" x14ac:dyDescent="0.25">
      <c r="A350" s="372"/>
      <c r="B350" s="115"/>
      <c r="L350" s="115"/>
      <c r="V350" s="115"/>
      <c r="AF350" s="115"/>
      <c r="AP350" s="115"/>
      <c r="AZ350" s="115"/>
      <c r="BA350" s="115"/>
      <c r="BJ350" s="115"/>
      <c r="BT350" s="115"/>
      <c r="CD350" s="115"/>
      <c r="CN350" s="115"/>
      <c r="CX350" s="115"/>
      <c r="DH350" s="115"/>
      <c r="DR350" s="115"/>
      <c r="EB350" s="115"/>
      <c r="EL350" s="115"/>
      <c r="EV350" s="115"/>
      <c r="FF350" s="115"/>
      <c r="FP350" s="115"/>
      <c r="FZ350" s="115"/>
      <c r="GJ350" s="115"/>
      <c r="GT350" s="115"/>
      <c r="HD350" s="115"/>
      <c r="HN350" s="115"/>
      <c r="HX350" s="115"/>
    </row>
    <row xmlns:x14ac="http://schemas.microsoft.com/office/spreadsheetml/2009/9/ac" r="351" s="3" customFormat="true" x14ac:dyDescent="0.25">
      <c r="A351" s="372"/>
      <c r="B351" s="115"/>
      <c r="L351" s="115"/>
      <c r="V351" s="115"/>
      <c r="AF351" s="115"/>
      <c r="AP351" s="115"/>
      <c r="AZ351" s="115"/>
      <c r="BA351" s="115"/>
      <c r="BJ351" s="115"/>
      <c r="BT351" s="115"/>
      <c r="CD351" s="115"/>
      <c r="CN351" s="115"/>
      <c r="CX351" s="115"/>
      <c r="DH351" s="115"/>
      <c r="DR351" s="115"/>
      <c r="EB351" s="115"/>
      <c r="EL351" s="115"/>
      <c r="EV351" s="115"/>
      <c r="FF351" s="115"/>
      <c r="FP351" s="115"/>
      <c r="FZ351" s="115"/>
      <c r="GJ351" s="115"/>
      <c r="GT351" s="115"/>
      <c r="HD351" s="115"/>
      <c r="HN351" s="115"/>
      <c r="HX351" s="115"/>
    </row>
    <row xmlns:x14ac="http://schemas.microsoft.com/office/spreadsheetml/2009/9/ac" r="352" s="3" customFormat="true" x14ac:dyDescent="0.25">
      <c r="A352" s="372"/>
      <c r="B352" s="115"/>
      <c r="L352" s="115"/>
      <c r="V352" s="115"/>
      <c r="AF352" s="115"/>
      <c r="AP352" s="115"/>
      <c r="AZ352" s="115"/>
      <c r="BA352" s="115"/>
      <c r="BJ352" s="115"/>
      <c r="BT352" s="115"/>
      <c r="CD352" s="115"/>
      <c r="CN352" s="115"/>
      <c r="CX352" s="115"/>
      <c r="DH352" s="115"/>
      <c r="DR352" s="115"/>
      <c r="EB352" s="115"/>
      <c r="EL352" s="115"/>
      <c r="EV352" s="115"/>
      <c r="FF352" s="115"/>
      <c r="FP352" s="115"/>
      <c r="FZ352" s="115"/>
      <c r="GJ352" s="115"/>
      <c r="GT352" s="115"/>
      <c r="HD352" s="115"/>
      <c r="HN352" s="115"/>
      <c r="HX352" s="115"/>
    </row>
    <row xmlns:x14ac="http://schemas.microsoft.com/office/spreadsheetml/2009/9/ac" r="353" s="3" customFormat="true" x14ac:dyDescent="0.25">
      <c r="A353" s="372"/>
      <c r="B353" s="115"/>
      <c r="L353" s="115"/>
      <c r="V353" s="115"/>
      <c r="AF353" s="115"/>
      <c r="AP353" s="115"/>
      <c r="AZ353" s="115"/>
      <c r="BA353" s="115"/>
      <c r="BJ353" s="115"/>
      <c r="BT353" s="115"/>
      <c r="CD353" s="115"/>
      <c r="CN353" s="115"/>
      <c r="CX353" s="115"/>
      <c r="DH353" s="115"/>
      <c r="DR353" s="115"/>
      <c r="EB353" s="115"/>
      <c r="EL353" s="115"/>
      <c r="EV353" s="115"/>
      <c r="FF353" s="115"/>
      <c r="FP353" s="115"/>
      <c r="FZ353" s="115"/>
      <c r="GJ353" s="115"/>
      <c r="GT353" s="115"/>
      <c r="HD353" s="115"/>
      <c r="HN353" s="115"/>
      <c r="HX353" s="115"/>
    </row>
    <row xmlns:x14ac="http://schemas.microsoft.com/office/spreadsheetml/2009/9/ac" r="354" s="3" customFormat="true" x14ac:dyDescent="0.25">
      <c r="A354" s="372"/>
      <c r="B354" s="115"/>
      <c r="L354" s="115"/>
      <c r="V354" s="115"/>
      <c r="AF354" s="115"/>
      <c r="AP354" s="115"/>
      <c r="AZ354" s="115"/>
      <c r="BA354" s="115"/>
      <c r="BJ354" s="115"/>
      <c r="BT354" s="115"/>
      <c r="CD354" s="115"/>
      <c r="CN354" s="115"/>
      <c r="CX354" s="115"/>
      <c r="DH354" s="115"/>
      <c r="DR354" s="115"/>
      <c r="EB354" s="115"/>
      <c r="EL354" s="115"/>
      <c r="EV354" s="115"/>
      <c r="FF354" s="115"/>
      <c r="FP354" s="115"/>
      <c r="FZ354" s="115"/>
      <c r="GJ354" s="115"/>
      <c r="GT354" s="115"/>
      <c r="HD354" s="115"/>
      <c r="HN354" s="115"/>
      <c r="HX354" s="115"/>
    </row>
    <row xmlns:x14ac="http://schemas.microsoft.com/office/spreadsheetml/2009/9/ac" r="355" s="3" customFormat="true" x14ac:dyDescent="0.25">
      <c r="A355" s="372"/>
      <c r="B355" s="115"/>
      <c r="L355" s="115"/>
      <c r="V355" s="115"/>
      <c r="AF355" s="115"/>
      <c r="AP355" s="115"/>
      <c r="AZ355" s="115"/>
      <c r="BA355" s="115"/>
      <c r="BJ355" s="115"/>
      <c r="BT355" s="115"/>
      <c r="CD355" s="115"/>
      <c r="CN355" s="115"/>
      <c r="CX355" s="115"/>
      <c r="DH355" s="115"/>
      <c r="DR355" s="115"/>
      <c r="EB355" s="115"/>
      <c r="EL355" s="115"/>
      <c r="EV355" s="115"/>
      <c r="FF355" s="115"/>
      <c r="FP355" s="115"/>
      <c r="FZ355" s="115"/>
      <c r="GJ355" s="115"/>
      <c r="GT355" s="115"/>
      <c r="HD355" s="115"/>
      <c r="HN355" s="115"/>
      <c r="HX355" s="115"/>
    </row>
    <row xmlns:x14ac="http://schemas.microsoft.com/office/spreadsheetml/2009/9/ac" r="356" s="3" customFormat="true" x14ac:dyDescent="0.25">
      <c r="A356" s="372"/>
      <c r="B356" s="115"/>
      <c r="L356" s="115"/>
      <c r="V356" s="115"/>
      <c r="AF356" s="115"/>
      <c r="AP356" s="115"/>
      <c r="AZ356" s="115"/>
      <c r="BA356" s="115"/>
      <c r="BJ356" s="115"/>
      <c r="BT356" s="115"/>
      <c r="CD356" s="115"/>
      <c r="CN356" s="115"/>
      <c r="CX356" s="115"/>
      <c r="DH356" s="115"/>
      <c r="DR356" s="115"/>
      <c r="EB356" s="115"/>
      <c r="EL356" s="115"/>
      <c r="EV356" s="115"/>
      <c r="FF356" s="115"/>
      <c r="FP356" s="115"/>
      <c r="FZ356" s="115"/>
      <c r="GJ356" s="115"/>
      <c r="GT356" s="115"/>
      <c r="HD356" s="115"/>
      <c r="HN356" s="115"/>
      <c r="HX356" s="115"/>
    </row>
    <row xmlns:x14ac="http://schemas.microsoft.com/office/spreadsheetml/2009/9/ac" r="357" s="3" customFormat="true" x14ac:dyDescent="0.25">
      <c r="A357" s="372"/>
      <c r="B357" s="115"/>
      <c r="L357" s="115"/>
      <c r="V357" s="115"/>
      <c r="AF357" s="115"/>
      <c r="AP357" s="115"/>
      <c r="AZ357" s="115"/>
      <c r="BA357" s="115"/>
      <c r="BJ357" s="115"/>
      <c r="BT357" s="115"/>
      <c r="CD357" s="115"/>
      <c r="CN357" s="115"/>
      <c r="CX357" s="115"/>
      <c r="DH357" s="115"/>
      <c r="DR357" s="115"/>
      <c r="EB357" s="115"/>
      <c r="EL357" s="115"/>
      <c r="EV357" s="115"/>
      <c r="FF357" s="115"/>
      <c r="FP357" s="115"/>
      <c r="FZ357" s="115"/>
      <c r="GJ357" s="115"/>
      <c r="GT357" s="115"/>
      <c r="HD357" s="115"/>
      <c r="HN357" s="115"/>
      <c r="HX357" s="115"/>
    </row>
    <row xmlns:x14ac="http://schemas.microsoft.com/office/spreadsheetml/2009/9/ac" r="358" s="3" customFormat="true" x14ac:dyDescent="0.25">
      <c r="A358" s="372"/>
      <c r="B358" s="115"/>
      <c r="L358" s="115"/>
      <c r="V358" s="115"/>
      <c r="AF358" s="115"/>
      <c r="AP358" s="115"/>
      <c r="AZ358" s="115"/>
      <c r="BA358" s="115"/>
      <c r="BJ358" s="115"/>
      <c r="BT358" s="115"/>
      <c r="CD358" s="115"/>
      <c r="CN358" s="115"/>
      <c r="CX358" s="115"/>
      <c r="DH358" s="115"/>
      <c r="DR358" s="115"/>
      <c r="EB358" s="115"/>
      <c r="EL358" s="115"/>
      <c r="EV358" s="115"/>
      <c r="FF358" s="115"/>
      <c r="FP358" s="115"/>
      <c r="FZ358" s="115"/>
      <c r="GJ358" s="115"/>
      <c r="GT358" s="115"/>
      <c r="HD358" s="115"/>
      <c r="HN358" s="115"/>
      <c r="HX358" s="115"/>
    </row>
    <row xmlns:x14ac="http://schemas.microsoft.com/office/spreadsheetml/2009/9/ac" r="359" s="3" customFormat="true" x14ac:dyDescent="0.25">
      <c r="A359" s="372"/>
      <c r="B359" s="115"/>
      <c r="L359" s="115"/>
      <c r="V359" s="115"/>
      <c r="AF359" s="115"/>
      <c r="AP359" s="115"/>
      <c r="AZ359" s="115"/>
      <c r="BA359" s="115"/>
      <c r="BJ359" s="115"/>
      <c r="BT359" s="115"/>
      <c r="CD359" s="115"/>
      <c r="CN359" s="115"/>
      <c r="CX359" s="115"/>
      <c r="DH359" s="115"/>
      <c r="DR359" s="115"/>
      <c r="EB359" s="115"/>
      <c r="EL359" s="115"/>
      <c r="EV359" s="115"/>
      <c r="FF359" s="115"/>
      <c r="FP359" s="115"/>
      <c r="FZ359" s="115"/>
      <c r="GJ359" s="115"/>
      <c r="GT359" s="115"/>
      <c r="HD359" s="115"/>
      <c r="HN359" s="115"/>
      <c r="HX359" s="115"/>
    </row>
    <row xmlns:x14ac="http://schemas.microsoft.com/office/spreadsheetml/2009/9/ac" r="360" s="3" customFormat="true" x14ac:dyDescent="0.25">
      <c r="A360" s="372"/>
      <c r="B360" s="115"/>
      <c r="L360" s="115"/>
      <c r="V360" s="115"/>
      <c r="AF360" s="115"/>
      <c r="AP360" s="115"/>
      <c r="AZ360" s="115"/>
      <c r="BA360" s="115"/>
      <c r="BJ360" s="115"/>
      <c r="BT360" s="115"/>
      <c r="CD360" s="115"/>
      <c r="CN360" s="115"/>
      <c r="CX360" s="115"/>
      <c r="DH360" s="115"/>
      <c r="DR360" s="115"/>
      <c r="EB360" s="115"/>
      <c r="EL360" s="115"/>
      <c r="EV360" s="115"/>
      <c r="FF360" s="115"/>
      <c r="FP360" s="115"/>
      <c r="FZ360" s="115"/>
      <c r="GJ360" s="115"/>
      <c r="GT360" s="115"/>
      <c r="HD360" s="115"/>
      <c r="HN360" s="115"/>
      <c r="HX360" s="115"/>
    </row>
    <row xmlns:x14ac="http://schemas.microsoft.com/office/spreadsheetml/2009/9/ac" r="361" s="3" customFormat="true" x14ac:dyDescent="0.25">
      <c r="A361" s="372"/>
      <c r="B361" s="115"/>
      <c r="L361" s="115"/>
      <c r="V361" s="115"/>
      <c r="AF361" s="115"/>
      <c r="AP361" s="115"/>
      <c r="AZ361" s="115"/>
      <c r="BA361" s="115"/>
      <c r="BJ361" s="115"/>
      <c r="BT361" s="115"/>
      <c r="CD361" s="115"/>
      <c r="CN361" s="115"/>
      <c r="CX361" s="115"/>
      <c r="DH361" s="115"/>
      <c r="DR361" s="115"/>
      <c r="EB361" s="115"/>
      <c r="EL361" s="115"/>
      <c r="EV361" s="115"/>
      <c r="FF361" s="115"/>
      <c r="FP361" s="115"/>
      <c r="FZ361" s="115"/>
      <c r="GJ361" s="115"/>
      <c r="GT361" s="115"/>
      <c r="HD361" s="115"/>
      <c r="HN361" s="115"/>
      <c r="HX361" s="115"/>
    </row>
    <row xmlns:x14ac="http://schemas.microsoft.com/office/spreadsheetml/2009/9/ac" r="362" s="3" customFormat="true" x14ac:dyDescent="0.25">
      <c r="A362" s="372"/>
      <c r="B362" s="115"/>
      <c r="L362" s="115"/>
      <c r="V362" s="115"/>
      <c r="AF362" s="115"/>
      <c r="AP362" s="115"/>
      <c r="AZ362" s="115"/>
      <c r="BA362" s="115"/>
      <c r="BJ362" s="115"/>
      <c r="BT362" s="115"/>
      <c r="CD362" s="115"/>
      <c r="CN362" s="115"/>
      <c r="CX362" s="115"/>
      <c r="DH362" s="115"/>
      <c r="DR362" s="115"/>
      <c r="EB362" s="115"/>
      <c r="EL362" s="115"/>
      <c r="EV362" s="115"/>
      <c r="FF362" s="115"/>
      <c r="FP362" s="115"/>
      <c r="FZ362" s="115"/>
      <c r="GJ362" s="115"/>
      <c r="GT362" s="115"/>
      <c r="HD362" s="115"/>
      <c r="HN362" s="115"/>
      <c r="HX362" s="115"/>
    </row>
    <row xmlns:x14ac="http://schemas.microsoft.com/office/spreadsheetml/2009/9/ac" r="363" s="3" customFormat="true" x14ac:dyDescent="0.25">
      <c r="A363" s="372"/>
      <c r="B363" s="115"/>
      <c r="L363" s="115"/>
      <c r="V363" s="115"/>
      <c r="AF363" s="115"/>
      <c r="AP363" s="115"/>
      <c r="AZ363" s="115"/>
      <c r="BA363" s="115"/>
      <c r="BJ363" s="115"/>
      <c r="BT363" s="115"/>
      <c r="CD363" s="115"/>
      <c r="CN363" s="115"/>
      <c r="CX363" s="115"/>
      <c r="DH363" s="115"/>
      <c r="DR363" s="115"/>
      <c r="EB363" s="115"/>
      <c r="EL363" s="115"/>
      <c r="EV363" s="115"/>
      <c r="FF363" s="115"/>
      <c r="FP363" s="115"/>
      <c r="FZ363" s="115"/>
      <c r="GJ363" s="115"/>
      <c r="GT363" s="115"/>
      <c r="HD363" s="115"/>
      <c r="HN363" s="115"/>
      <c r="HX363" s="115"/>
    </row>
    <row xmlns:x14ac="http://schemas.microsoft.com/office/spreadsheetml/2009/9/ac" r="364" s="3" customFormat="true" x14ac:dyDescent="0.25">
      <c r="A364" s="372"/>
      <c r="B364" s="115"/>
      <c r="L364" s="115"/>
      <c r="V364" s="115"/>
      <c r="AF364" s="115"/>
      <c r="AP364" s="115"/>
      <c r="AZ364" s="115"/>
      <c r="BA364" s="115"/>
      <c r="BJ364" s="115"/>
      <c r="BT364" s="115"/>
      <c r="CD364" s="115"/>
      <c r="CN364" s="115"/>
      <c r="CX364" s="115"/>
      <c r="DH364" s="115"/>
      <c r="DR364" s="115"/>
      <c r="EB364" s="115"/>
      <c r="EL364" s="115"/>
      <c r="EV364" s="115"/>
      <c r="FF364" s="115"/>
      <c r="FP364" s="115"/>
      <c r="FZ364" s="115"/>
      <c r="GJ364" s="115"/>
      <c r="GT364" s="115"/>
      <c r="HD364" s="115"/>
      <c r="HN364" s="115"/>
      <c r="HX364" s="115"/>
    </row>
    <row xmlns:x14ac="http://schemas.microsoft.com/office/spreadsheetml/2009/9/ac" r="365" s="3" customFormat="true" x14ac:dyDescent="0.25">
      <c r="A365" s="372"/>
      <c r="B365" s="115"/>
      <c r="L365" s="115"/>
      <c r="V365" s="115"/>
      <c r="AF365" s="115"/>
      <c r="AP365" s="115"/>
      <c r="AZ365" s="115"/>
      <c r="BA365" s="115"/>
      <c r="BJ365" s="115"/>
      <c r="BT365" s="115"/>
      <c r="CD365" s="115"/>
      <c r="CN365" s="115"/>
      <c r="CX365" s="115"/>
      <c r="DH365" s="115"/>
      <c r="DR365" s="115"/>
      <c r="EB365" s="115"/>
      <c r="EL365" s="115"/>
      <c r="EV365" s="115"/>
      <c r="FF365" s="115"/>
      <c r="FP365" s="115"/>
      <c r="FZ365" s="115"/>
      <c r="GJ365" s="115"/>
      <c r="GT365" s="115"/>
      <c r="HD365" s="115"/>
      <c r="HN365" s="115"/>
      <c r="HX365" s="115"/>
    </row>
    <row xmlns:x14ac="http://schemas.microsoft.com/office/spreadsheetml/2009/9/ac" r="366" s="3" customFormat="true" x14ac:dyDescent="0.25">
      <c r="A366" s="372"/>
      <c r="B366" s="115"/>
      <c r="L366" s="115"/>
      <c r="V366" s="115"/>
      <c r="AF366" s="115"/>
      <c r="AP366" s="115"/>
      <c r="AZ366" s="115"/>
      <c r="BA366" s="115"/>
      <c r="BJ366" s="115"/>
      <c r="BT366" s="115"/>
      <c r="CD366" s="115"/>
      <c r="CN366" s="115"/>
      <c r="CX366" s="115"/>
      <c r="DH366" s="115"/>
      <c r="DR366" s="115"/>
      <c r="EB366" s="115"/>
      <c r="EL366" s="115"/>
      <c r="EV366" s="115"/>
      <c r="FF366" s="115"/>
      <c r="FP366" s="115"/>
      <c r="FZ366" s="115"/>
      <c r="GJ366" s="115"/>
      <c r="GT366" s="115"/>
      <c r="HD366" s="115"/>
      <c r="HN366" s="115"/>
      <c r="HX366" s="115"/>
    </row>
    <row xmlns:x14ac="http://schemas.microsoft.com/office/spreadsheetml/2009/9/ac" r="367" s="3" customFormat="true" x14ac:dyDescent="0.25">
      <c r="A367" s="372"/>
      <c r="B367" s="115"/>
      <c r="L367" s="115"/>
      <c r="V367" s="115"/>
      <c r="AF367" s="115"/>
      <c r="AP367" s="115"/>
      <c r="AZ367" s="115"/>
      <c r="BA367" s="115"/>
      <c r="BJ367" s="115"/>
      <c r="BT367" s="115"/>
      <c r="CD367" s="115"/>
      <c r="CN367" s="115"/>
      <c r="CX367" s="115"/>
      <c r="DH367" s="115"/>
      <c r="DR367" s="115"/>
      <c r="EB367" s="115"/>
      <c r="EL367" s="115"/>
      <c r="EV367" s="115"/>
      <c r="FF367" s="115"/>
      <c r="FP367" s="115"/>
      <c r="FZ367" s="115"/>
      <c r="GJ367" s="115"/>
      <c r="GT367" s="115"/>
      <c r="HD367" s="115"/>
      <c r="HN367" s="115"/>
      <c r="HX367" s="115"/>
    </row>
    <row xmlns:x14ac="http://schemas.microsoft.com/office/spreadsheetml/2009/9/ac" r="368" s="3" customFormat="true" x14ac:dyDescent="0.25">
      <c r="A368" s="372"/>
      <c r="B368" s="115"/>
      <c r="L368" s="115"/>
      <c r="V368" s="115"/>
      <c r="AF368" s="115"/>
      <c r="AP368" s="115"/>
      <c r="AZ368" s="115"/>
      <c r="BA368" s="115"/>
      <c r="BJ368" s="115"/>
      <c r="BT368" s="115"/>
      <c r="CD368" s="115"/>
      <c r="CN368" s="115"/>
      <c r="CX368" s="115"/>
      <c r="DH368" s="115"/>
      <c r="DR368" s="115"/>
      <c r="EB368" s="115"/>
      <c r="EL368" s="115"/>
      <c r="EV368" s="115"/>
      <c r="FF368" s="115"/>
      <c r="FP368" s="115"/>
      <c r="FZ368" s="115"/>
      <c r="GJ368" s="115"/>
      <c r="GT368" s="115"/>
      <c r="HD368" s="115"/>
      <c r="HN368" s="115"/>
      <c r="HX368" s="115"/>
    </row>
    <row xmlns:x14ac="http://schemas.microsoft.com/office/spreadsheetml/2009/9/ac" r="369" s="3" customFormat="true" x14ac:dyDescent="0.25">
      <c r="A369" s="372"/>
      <c r="B369" s="115"/>
      <c r="L369" s="115"/>
      <c r="V369" s="115"/>
      <c r="AF369" s="115"/>
      <c r="AP369" s="115"/>
      <c r="AZ369" s="115"/>
      <c r="BA369" s="115"/>
      <c r="BJ369" s="115"/>
      <c r="BT369" s="115"/>
      <c r="CD369" s="115"/>
      <c r="CN369" s="115"/>
      <c r="CX369" s="115"/>
      <c r="DH369" s="115"/>
      <c r="DR369" s="115"/>
      <c r="EB369" s="115"/>
      <c r="EL369" s="115"/>
      <c r="EV369" s="115"/>
      <c r="FF369" s="115"/>
      <c r="FP369" s="115"/>
      <c r="FZ369" s="115"/>
      <c r="GJ369" s="115"/>
      <c r="GT369" s="115"/>
      <c r="HD369" s="115"/>
      <c r="HN369" s="115"/>
      <c r="HX369" s="115"/>
    </row>
    <row xmlns:x14ac="http://schemas.microsoft.com/office/spreadsheetml/2009/9/ac" r="370" s="3" customFormat="true" x14ac:dyDescent="0.25">
      <c r="A370" s="372"/>
      <c r="B370" s="115"/>
      <c r="L370" s="115"/>
      <c r="V370" s="115"/>
      <c r="AF370" s="115"/>
      <c r="AP370" s="115"/>
      <c r="AZ370" s="115"/>
      <c r="BA370" s="115"/>
      <c r="BJ370" s="115"/>
      <c r="BT370" s="115"/>
      <c r="CD370" s="115"/>
      <c r="CN370" s="115"/>
      <c r="CX370" s="115"/>
      <c r="DH370" s="115"/>
      <c r="DR370" s="115"/>
      <c r="EB370" s="115"/>
      <c r="EL370" s="115"/>
      <c r="EV370" s="115"/>
      <c r="FF370" s="115"/>
      <c r="FP370" s="115"/>
      <c r="FZ370" s="115"/>
      <c r="GJ370" s="115"/>
      <c r="GT370" s="115"/>
      <c r="HD370" s="115"/>
      <c r="HN370" s="115"/>
      <c r="HX370" s="115"/>
    </row>
    <row xmlns:x14ac="http://schemas.microsoft.com/office/spreadsheetml/2009/9/ac" r="371" s="3" customFormat="true" x14ac:dyDescent="0.25">
      <c r="A371" s="372"/>
      <c r="B371" s="115"/>
      <c r="L371" s="115"/>
      <c r="V371" s="115"/>
      <c r="AF371" s="115"/>
      <c r="AP371" s="115"/>
      <c r="AZ371" s="115"/>
      <c r="BA371" s="115"/>
      <c r="BJ371" s="115"/>
      <c r="BT371" s="115"/>
      <c r="CD371" s="115"/>
      <c r="CN371" s="115"/>
      <c r="CX371" s="115"/>
      <c r="DH371" s="115"/>
      <c r="DR371" s="115"/>
      <c r="EB371" s="115"/>
      <c r="EL371" s="115"/>
      <c r="EV371" s="115"/>
      <c r="FF371" s="115"/>
      <c r="FP371" s="115"/>
      <c r="FZ371" s="115"/>
      <c r="GJ371" s="115"/>
      <c r="GT371" s="115"/>
      <c r="HD371" s="115"/>
      <c r="HN371" s="115"/>
      <c r="HX371" s="115"/>
    </row>
    <row xmlns:x14ac="http://schemas.microsoft.com/office/spreadsheetml/2009/9/ac" r="372" s="3" customFormat="true" x14ac:dyDescent="0.25">
      <c r="A372" s="372"/>
      <c r="B372" s="115"/>
      <c r="L372" s="115"/>
      <c r="V372" s="115"/>
      <c r="AF372" s="115"/>
      <c r="AP372" s="115"/>
      <c r="AZ372" s="115"/>
      <c r="BA372" s="115"/>
      <c r="BJ372" s="115"/>
      <c r="BT372" s="115"/>
      <c r="CD372" s="115"/>
      <c r="CN372" s="115"/>
      <c r="CX372" s="115"/>
      <c r="DH372" s="115"/>
      <c r="DR372" s="115"/>
      <c r="EB372" s="115"/>
      <c r="EL372" s="115"/>
      <c r="EV372" s="115"/>
      <c r="FF372" s="115"/>
      <c r="FP372" s="115"/>
      <c r="FZ372" s="115"/>
      <c r="GJ372" s="115"/>
      <c r="GT372" s="115"/>
      <c r="HD372" s="115"/>
      <c r="HN372" s="115"/>
      <c r="HX372" s="115"/>
    </row>
    <row xmlns:x14ac="http://schemas.microsoft.com/office/spreadsheetml/2009/9/ac" r="373" s="3" customFormat="true" x14ac:dyDescent="0.25">
      <c r="A373" s="372"/>
      <c r="B373" s="115"/>
      <c r="L373" s="115"/>
      <c r="V373" s="115"/>
      <c r="AF373" s="115"/>
      <c r="AP373" s="115"/>
      <c r="AZ373" s="115"/>
      <c r="BA373" s="115"/>
      <c r="BJ373" s="115"/>
      <c r="BT373" s="115"/>
      <c r="CD373" s="115"/>
      <c r="CN373" s="115"/>
      <c r="CX373" s="115"/>
      <c r="DH373" s="115"/>
      <c r="DR373" s="115"/>
      <c r="EB373" s="115"/>
      <c r="EL373" s="115"/>
      <c r="EV373" s="115"/>
      <c r="FF373" s="115"/>
      <c r="FP373" s="115"/>
      <c r="FZ373" s="115"/>
      <c r="GJ373" s="115"/>
      <c r="GT373" s="115"/>
      <c r="HD373" s="115"/>
      <c r="HN373" s="115"/>
      <c r="HX373" s="115"/>
    </row>
    <row xmlns:x14ac="http://schemas.microsoft.com/office/spreadsheetml/2009/9/ac" r="374" s="3" customFormat="true" x14ac:dyDescent="0.25">
      <c r="A374" s="372"/>
      <c r="B374" s="115"/>
      <c r="L374" s="115"/>
      <c r="V374" s="115"/>
      <c r="AF374" s="115"/>
      <c r="AP374" s="115"/>
      <c r="AZ374" s="115"/>
      <c r="BA374" s="115"/>
      <c r="BJ374" s="115"/>
      <c r="BT374" s="115"/>
      <c r="CD374" s="115"/>
      <c r="CN374" s="115"/>
      <c r="CX374" s="115"/>
      <c r="DH374" s="115"/>
      <c r="DR374" s="115"/>
      <c r="EB374" s="115"/>
      <c r="EL374" s="115"/>
      <c r="EV374" s="115"/>
      <c r="FF374" s="115"/>
      <c r="FP374" s="115"/>
      <c r="FZ374" s="115"/>
      <c r="GJ374" s="115"/>
      <c r="GT374" s="115"/>
      <c r="HD374" s="115"/>
      <c r="HN374" s="115"/>
      <c r="HX374" s="115"/>
    </row>
    <row xmlns:x14ac="http://schemas.microsoft.com/office/spreadsheetml/2009/9/ac" r="375" s="3" customFormat="true" x14ac:dyDescent="0.25">
      <c r="A375" s="372"/>
      <c r="B375" s="115"/>
      <c r="L375" s="115"/>
      <c r="V375" s="115"/>
      <c r="AF375" s="115"/>
      <c r="AP375" s="115"/>
      <c r="AZ375" s="115"/>
      <c r="BA375" s="115"/>
      <c r="BJ375" s="115"/>
      <c r="BT375" s="115"/>
      <c r="CD375" s="115"/>
      <c r="CN375" s="115"/>
      <c r="CX375" s="115"/>
      <c r="DH375" s="115"/>
      <c r="DR375" s="115"/>
      <c r="EB375" s="115"/>
      <c r="EL375" s="115"/>
      <c r="EV375" s="115"/>
      <c r="FF375" s="115"/>
      <c r="FP375" s="115"/>
      <c r="FZ375" s="115"/>
      <c r="GJ375" s="115"/>
      <c r="GT375" s="115"/>
      <c r="HD375" s="115"/>
      <c r="HN375" s="115"/>
      <c r="HX375" s="115"/>
    </row>
    <row xmlns:x14ac="http://schemas.microsoft.com/office/spreadsheetml/2009/9/ac" r="376" s="3" customFormat="true" x14ac:dyDescent="0.25">
      <c r="A376" s="372"/>
      <c r="B376" s="115"/>
      <c r="L376" s="115"/>
      <c r="V376" s="115"/>
      <c r="AF376" s="115"/>
      <c r="AP376" s="115"/>
      <c r="AZ376" s="115"/>
      <c r="BA376" s="115"/>
      <c r="BJ376" s="115"/>
      <c r="BT376" s="115"/>
      <c r="CD376" s="115"/>
      <c r="CN376" s="115"/>
      <c r="CX376" s="115"/>
      <c r="DH376" s="115"/>
      <c r="DR376" s="115"/>
      <c r="EB376" s="115"/>
      <c r="EL376" s="115"/>
      <c r="EV376" s="115"/>
      <c r="FF376" s="115"/>
      <c r="FP376" s="115"/>
      <c r="FZ376" s="115"/>
      <c r="GJ376" s="115"/>
      <c r="GT376" s="115"/>
      <c r="HD376" s="115"/>
      <c r="HN376" s="115"/>
      <c r="HX376" s="115"/>
    </row>
    <row xmlns:x14ac="http://schemas.microsoft.com/office/spreadsheetml/2009/9/ac" r="377" s="3" customFormat="true" x14ac:dyDescent="0.25">
      <c r="A377" s="372"/>
      <c r="B377" s="115"/>
      <c r="L377" s="115"/>
      <c r="V377" s="115"/>
      <c r="AF377" s="115"/>
      <c r="AP377" s="115"/>
      <c r="AZ377" s="115"/>
      <c r="BA377" s="115"/>
      <c r="BJ377" s="115"/>
      <c r="BT377" s="115"/>
      <c r="CD377" s="115"/>
      <c r="CN377" s="115"/>
      <c r="CX377" s="115"/>
      <c r="DH377" s="115"/>
      <c r="DR377" s="115"/>
      <c r="EB377" s="115"/>
      <c r="EL377" s="115"/>
      <c r="EV377" s="115"/>
      <c r="FF377" s="115"/>
      <c r="FP377" s="115"/>
      <c r="FZ377" s="115"/>
      <c r="GJ377" s="115"/>
      <c r="GT377" s="115"/>
      <c r="HD377" s="115"/>
      <c r="HN377" s="115"/>
      <c r="HX377" s="115"/>
    </row>
    <row xmlns:x14ac="http://schemas.microsoft.com/office/spreadsheetml/2009/9/ac" r="378" s="3" customFormat="true" x14ac:dyDescent="0.25">
      <c r="A378" s="372"/>
      <c r="B378" s="115"/>
      <c r="L378" s="115"/>
      <c r="V378" s="115"/>
      <c r="AF378" s="115"/>
      <c r="AP378" s="115"/>
      <c r="AZ378" s="115"/>
      <c r="BA378" s="115"/>
      <c r="BJ378" s="115"/>
      <c r="BT378" s="115"/>
      <c r="CD378" s="115"/>
      <c r="CN378" s="115"/>
      <c r="CX378" s="115"/>
      <c r="DH378" s="115"/>
      <c r="DR378" s="115"/>
      <c r="EB378" s="115"/>
      <c r="EL378" s="115"/>
      <c r="EV378" s="115"/>
      <c r="FF378" s="115"/>
      <c r="FP378" s="115"/>
      <c r="FZ378" s="115"/>
      <c r="GJ378" s="115"/>
      <c r="GT378" s="115"/>
      <c r="HD378" s="115"/>
      <c r="HN378" s="115"/>
      <c r="HX378" s="115"/>
    </row>
    <row xmlns:x14ac="http://schemas.microsoft.com/office/spreadsheetml/2009/9/ac" r="379" s="3" customFormat="true" x14ac:dyDescent="0.25">
      <c r="A379" s="372"/>
      <c r="B379" s="115"/>
      <c r="L379" s="115"/>
      <c r="V379" s="115"/>
      <c r="AF379" s="115"/>
      <c r="AP379" s="115"/>
      <c r="AZ379" s="115"/>
      <c r="BA379" s="115"/>
      <c r="BJ379" s="115"/>
      <c r="BT379" s="115"/>
      <c r="CD379" s="115"/>
      <c r="CN379" s="115"/>
      <c r="CX379" s="115"/>
      <c r="DH379" s="115"/>
      <c r="DR379" s="115"/>
      <c r="EB379" s="115"/>
      <c r="EL379" s="115"/>
      <c r="EV379" s="115"/>
      <c r="FF379" s="115"/>
      <c r="FP379" s="115"/>
      <c r="FZ379" s="115"/>
      <c r="GJ379" s="115"/>
      <c r="GT379" s="115"/>
      <c r="HD379" s="115"/>
      <c r="HN379" s="115"/>
      <c r="HX379" s="115"/>
    </row>
    <row xmlns:x14ac="http://schemas.microsoft.com/office/spreadsheetml/2009/9/ac" r="380" s="3" customFormat="true" x14ac:dyDescent="0.25">
      <c r="A380" s="372"/>
      <c r="B380" s="115"/>
      <c r="L380" s="115"/>
      <c r="V380" s="115"/>
      <c r="AF380" s="115"/>
      <c r="AP380" s="115"/>
      <c r="AZ380" s="115"/>
      <c r="BA380" s="115"/>
      <c r="BJ380" s="115"/>
      <c r="BT380" s="115"/>
      <c r="CD380" s="115"/>
      <c r="CN380" s="115"/>
      <c r="CX380" s="115"/>
      <c r="DH380" s="115"/>
      <c r="DR380" s="115"/>
      <c r="EB380" s="115"/>
      <c r="EL380" s="115"/>
      <c r="EV380" s="115"/>
      <c r="FF380" s="115"/>
      <c r="FP380" s="115"/>
      <c r="FZ380" s="115"/>
      <c r="GJ380" s="115"/>
      <c r="GT380" s="115"/>
      <c r="HD380" s="115"/>
      <c r="HN380" s="115"/>
      <c r="HX380" s="115"/>
    </row>
    <row xmlns:x14ac="http://schemas.microsoft.com/office/spreadsheetml/2009/9/ac" r="381" s="3" customFormat="true" x14ac:dyDescent="0.25">
      <c r="A381" s="372"/>
      <c r="B381" s="115"/>
      <c r="L381" s="115"/>
      <c r="V381" s="115"/>
      <c r="AF381" s="115"/>
      <c r="AP381" s="115"/>
      <c r="AZ381" s="115"/>
      <c r="BA381" s="115"/>
      <c r="BJ381" s="115"/>
      <c r="BT381" s="115"/>
      <c r="CD381" s="115"/>
      <c r="CN381" s="115"/>
      <c r="CX381" s="115"/>
      <c r="DH381" s="115"/>
      <c r="DR381" s="115"/>
      <c r="EB381" s="115"/>
      <c r="EL381" s="115"/>
      <c r="EV381" s="115"/>
      <c r="FF381" s="115"/>
      <c r="FP381" s="115"/>
      <c r="FZ381" s="115"/>
      <c r="GJ381" s="115"/>
      <c r="GT381" s="115"/>
      <c r="HD381" s="115"/>
      <c r="HN381" s="115"/>
      <c r="HX381" s="115"/>
    </row>
    <row xmlns:x14ac="http://schemas.microsoft.com/office/spreadsheetml/2009/9/ac" r="382" s="3" customFormat="true" x14ac:dyDescent="0.25">
      <c r="A382" s="372"/>
      <c r="B382" s="115"/>
      <c r="L382" s="115"/>
      <c r="V382" s="115"/>
      <c r="AF382" s="115"/>
      <c r="AP382" s="115"/>
      <c r="AZ382" s="115"/>
      <c r="BA382" s="115"/>
      <c r="BJ382" s="115"/>
      <c r="BT382" s="115"/>
      <c r="CD382" s="115"/>
      <c r="CN382" s="115"/>
      <c r="CX382" s="115"/>
      <c r="DH382" s="115"/>
      <c r="DR382" s="115"/>
      <c r="EB382" s="115"/>
      <c r="EL382" s="115"/>
      <c r="EV382" s="115"/>
      <c r="FF382" s="115"/>
      <c r="FP382" s="115"/>
      <c r="FZ382" s="115"/>
      <c r="GJ382" s="115"/>
      <c r="GT382" s="115"/>
      <c r="HD382" s="115"/>
      <c r="HN382" s="115"/>
      <c r="HX382" s="115"/>
    </row>
    <row xmlns:x14ac="http://schemas.microsoft.com/office/spreadsheetml/2009/9/ac" r="383" s="3" customFormat="true" x14ac:dyDescent="0.25">
      <c r="A383" s="372"/>
      <c r="B383" s="115"/>
      <c r="L383" s="115"/>
      <c r="V383" s="115"/>
      <c r="AF383" s="115"/>
      <c r="AP383" s="115"/>
      <c r="AZ383" s="115"/>
      <c r="BA383" s="115"/>
      <c r="BJ383" s="115"/>
      <c r="BT383" s="115"/>
      <c r="CD383" s="115"/>
      <c r="CN383" s="115"/>
      <c r="CX383" s="115"/>
      <c r="DH383" s="115"/>
      <c r="DR383" s="115"/>
      <c r="EB383" s="115"/>
      <c r="EL383" s="115"/>
      <c r="EV383" s="115"/>
      <c r="FF383" s="115"/>
      <c r="FP383" s="115"/>
      <c r="FZ383" s="115"/>
      <c r="GJ383" s="115"/>
      <c r="GT383" s="115"/>
      <c r="HD383" s="115"/>
      <c r="HN383" s="115"/>
      <c r="HX383" s="115"/>
    </row>
    <row xmlns:x14ac="http://schemas.microsoft.com/office/spreadsheetml/2009/9/ac" r="384" s="3" customFormat="true" x14ac:dyDescent="0.25">
      <c r="A384" s="372"/>
      <c r="B384" s="115"/>
      <c r="L384" s="115"/>
      <c r="V384" s="115"/>
      <c r="AF384" s="115"/>
      <c r="AP384" s="115"/>
      <c r="AZ384" s="115"/>
      <c r="BA384" s="115"/>
      <c r="BJ384" s="115"/>
      <c r="BT384" s="115"/>
      <c r="CD384" s="115"/>
      <c r="CN384" s="115"/>
      <c r="CX384" s="115"/>
      <c r="DH384" s="115"/>
      <c r="DR384" s="115"/>
      <c r="EB384" s="115"/>
      <c r="EL384" s="115"/>
      <c r="EV384" s="115"/>
      <c r="FF384" s="115"/>
      <c r="FP384" s="115"/>
      <c r="FZ384" s="115"/>
      <c r="GJ384" s="115"/>
      <c r="GT384" s="115"/>
      <c r="HD384" s="115"/>
      <c r="HN384" s="115"/>
      <c r="HX384" s="115"/>
    </row>
    <row xmlns:x14ac="http://schemas.microsoft.com/office/spreadsheetml/2009/9/ac" r="385" s="3" customFormat="true" x14ac:dyDescent="0.25">
      <c r="A385" s="372"/>
      <c r="B385" s="115"/>
      <c r="L385" s="115"/>
      <c r="V385" s="115"/>
      <c r="AF385" s="115"/>
      <c r="AP385" s="115"/>
      <c r="AZ385" s="115"/>
      <c r="BA385" s="115"/>
      <c r="BJ385" s="115"/>
      <c r="BT385" s="115"/>
      <c r="CD385" s="115"/>
      <c r="CN385" s="115"/>
      <c r="CX385" s="115"/>
      <c r="DH385" s="115"/>
      <c r="DR385" s="115"/>
      <c r="EB385" s="115"/>
      <c r="EL385" s="115"/>
      <c r="EV385" s="115"/>
      <c r="FF385" s="115"/>
      <c r="FP385" s="115"/>
      <c r="FZ385" s="115"/>
      <c r="GJ385" s="115"/>
      <c r="GT385" s="115"/>
      <c r="HD385" s="115"/>
      <c r="HN385" s="115"/>
      <c r="HX385" s="115"/>
    </row>
    <row xmlns:x14ac="http://schemas.microsoft.com/office/spreadsheetml/2009/9/ac" r="386" s="3" customFormat="true" x14ac:dyDescent="0.25">
      <c r="A386" s="372"/>
      <c r="B386" s="115"/>
      <c r="L386" s="115"/>
      <c r="V386" s="115"/>
      <c r="AF386" s="115"/>
      <c r="AP386" s="115"/>
      <c r="AZ386" s="115"/>
      <c r="BA386" s="115"/>
      <c r="BJ386" s="115"/>
      <c r="BT386" s="115"/>
      <c r="CD386" s="115"/>
      <c r="CN386" s="115"/>
      <c r="CX386" s="115"/>
      <c r="DH386" s="115"/>
      <c r="DR386" s="115"/>
      <c r="EB386" s="115"/>
      <c r="EL386" s="115"/>
      <c r="EV386" s="115"/>
      <c r="FF386" s="115"/>
      <c r="FP386" s="115"/>
      <c r="FZ386" s="115"/>
      <c r="GJ386" s="115"/>
      <c r="GT386" s="115"/>
      <c r="HD386" s="115"/>
      <c r="HN386" s="115"/>
      <c r="HX386" s="115"/>
    </row>
    <row xmlns:x14ac="http://schemas.microsoft.com/office/spreadsheetml/2009/9/ac" r="387" s="3" customFormat="true" x14ac:dyDescent="0.25">
      <c r="A387" s="372"/>
      <c r="B387" s="115"/>
      <c r="L387" s="115"/>
      <c r="V387" s="115"/>
      <c r="AF387" s="115"/>
      <c r="AP387" s="115"/>
      <c r="AZ387" s="115"/>
      <c r="BA387" s="115"/>
      <c r="BJ387" s="115"/>
      <c r="BT387" s="115"/>
      <c r="CD387" s="115"/>
      <c r="CN387" s="115"/>
      <c r="CX387" s="115"/>
      <c r="DH387" s="115"/>
      <c r="DR387" s="115"/>
      <c r="EB387" s="115"/>
      <c r="EL387" s="115"/>
      <c r="EV387" s="115"/>
      <c r="FF387" s="115"/>
      <c r="FP387" s="115"/>
      <c r="FZ387" s="115"/>
      <c r="GJ387" s="115"/>
      <c r="GT387" s="115"/>
      <c r="HD387" s="115"/>
      <c r="HN387" s="115"/>
      <c r="HX387" s="115"/>
    </row>
    <row xmlns:x14ac="http://schemas.microsoft.com/office/spreadsheetml/2009/9/ac" r="388" s="3" customFormat="true" x14ac:dyDescent="0.25">
      <c r="A388" s="372"/>
      <c r="B388" s="115"/>
      <c r="L388" s="115"/>
      <c r="V388" s="115"/>
      <c r="AF388" s="115"/>
      <c r="AP388" s="115"/>
      <c r="AZ388" s="115"/>
      <c r="BA388" s="115"/>
      <c r="BJ388" s="115"/>
      <c r="BT388" s="115"/>
      <c r="CD388" s="115"/>
      <c r="CN388" s="115"/>
      <c r="CX388" s="115"/>
      <c r="DH388" s="115"/>
      <c r="DR388" s="115"/>
      <c r="EB388" s="115"/>
      <c r="EL388" s="115"/>
      <c r="EV388" s="115"/>
      <c r="FF388" s="115"/>
      <c r="FP388" s="115"/>
      <c r="FZ388" s="115"/>
      <c r="GJ388" s="115"/>
      <c r="GT388" s="115"/>
      <c r="HD388" s="115"/>
      <c r="HN388" s="115"/>
      <c r="HX388" s="115"/>
    </row>
    <row xmlns:x14ac="http://schemas.microsoft.com/office/spreadsheetml/2009/9/ac" r="389" s="3" customFormat="true" x14ac:dyDescent="0.25">
      <c r="A389" s="372"/>
      <c r="B389" s="115"/>
      <c r="L389" s="115"/>
      <c r="V389" s="115"/>
      <c r="AF389" s="115"/>
      <c r="AP389" s="115"/>
      <c r="AZ389" s="115"/>
      <c r="BA389" s="115"/>
      <c r="BJ389" s="115"/>
      <c r="BT389" s="115"/>
      <c r="CD389" s="115"/>
      <c r="CN389" s="115"/>
      <c r="CX389" s="115"/>
      <c r="DH389" s="115"/>
      <c r="DR389" s="115"/>
      <c r="EB389" s="115"/>
      <c r="EL389" s="115"/>
      <c r="EV389" s="115"/>
      <c r="FF389" s="115"/>
      <c r="FP389" s="115"/>
      <c r="FZ389" s="115"/>
      <c r="GJ389" s="115"/>
      <c r="GT389" s="115"/>
      <c r="HD389" s="115"/>
      <c r="HN389" s="115"/>
      <c r="HX389" s="115"/>
    </row>
    <row xmlns:x14ac="http://schemas.microsoft.com/office/spreadsheetml/2009/9/ac" r="390" s="3" customFormat="true" x14ac:dyDescent="0.25">
      <c r="A390" s="372"/>
      <c r="B390" s="115"/>
      <c r="L390" s="115"/>
      <c r="V390" s="115"/>
      <c r="AF390" s="115"/>
      <c r="AP390" s="115"/>
      <c r="AZ390" s="115"/>
      <c r="BA390" s="115"/>
      <c r="BJ390" s="115"/>
      <c r="BT390" s="115"/>
      <c r="CD390" s="115"/>
      <c r="CN390" s="115"/>
      <c r="CX390" s="115"/>
      <c r="DH390" s="115"/>
      <c r="DR390" s="115"/>
      <c r="EB390" s="115"/>
      <c r="EL390" s="115"/>
      <c r="EV390" s="115"/>
      <c r="FF390" s="115"/>
      <c r="FP390" s="115"/>
      <c r="FZ390" s="115"/>
      <c r="GJ390" s="115"/>
      <c r="GT390" s="115"/>
      <c r="HD390" s="115"/>
      <c r="HN390" s="115"/>
      <c r="HX390" s="115"/>
    </row>
    <row xmlns:x14ac="http://schemas.microsoft.com/office/spreadsheetml/2009/9/ac" r="391" s="3" customFormat="true" x14ac:dyDescent="0.25">
      <c r="A391" s="372"/>
      <c r="B391" s="115"/>
      <c r="L391" s="115"/>
      <c r="V391" s="115"/>
      <c r="AF391" s="115"/>
      <c r="AP391" s="115"/>
      <c r="AZ391" s="115"/>
      <c r="BA391" s="115"/>
      <c r="BJ391" s="115"/>
      <c r="BT391" s="115"/>
      <c r="CD391" s="115"/>
      <c r="CN391" s="115"/>
      <c r="CX391" s="115"/>
      <c r="DH391" s="115"/>
      <c r="DR391" s="115"/>
      <c r="EB391" s="115"/>
      <c r="EL391" s="115"/>
      <c r="EV391" s="115"/>
      <c r="FF391" s="115"/>
      <c r="FP391" s="115"/>
      <c r="FZ391" s="115"/>
      <c r="GJ391" s="115"/>
      <c r="GT391" s="115"/>
      <c r="HD391" s="115"/>
      <c r="HN391" s="115"/>
      <c r="HX391" s="115"/>
    </row>
    <row xmlns:x14ac="http://schemas.microsoft.com/office/spreadsheetml/2009/9/ac" r="392" s="3" customFormat="true" x14ac:dyDescent="0.25">
      <c r="A392" s="372"/>
      <c r="B392" s="115"/>
      <c r="L392" s="115"/>
      <c r="V392" s="115"/>
      <c r="AF392" s="115"/>
      <c r="AP392" s="115"/>
      <c r="AZ392" s="115"/>
      <c r="BA392" s="115"/>
      <c r="BJ392" s="115"/>
      <c r="BT392" s="115"/>
      <c r="CD392" s="115"/>
      <c r="CN392" s="115"/>
      <c r="CX392" s="115"/>
      <c r="DH392" s="115"/>
      <c r="DR392" s="115"/>
      <c r="EB392" s="115"/>
      <c r="EL392" s="115"/>
      <c r="EV392" s="115"/>
      <c r="FF392" s="115"/>
      <c r="FP392" s="115"/>
      <c r="FZ392" s="115"/>
      <c r="GJ392" s="115"/>
      <c r="GT392" s="115"/>
      <c r="HD392" s="115"/>
      <c r="HN392" s="115"/>
      <c r="HX392" s="115"/>
    </row>
    <row xmlns:x14ac="http://schemas.microsoft.com/office/spreadsheetml/2009/9/ac" r="393" s="3" customFormat="true" x14ac:dyDescent="0.25">
      <c r="A393" s="372"/>
      <c r="B393" s="115"/>
      <c r="L393" s="115"/>
      <c r="V393" s="115"/>
      <c r="AF393" s="115"/>
      <c r="AP393" s="115"/>
      <c r="AZ393" s="115"/>
      <c r="BA393" s="115"/>
      <c r="BJ393" s="115"/>
      <c r="BT393" s="115"/>
      <c r="CD393" s="115"/>
      <c r="CN393" s="115"/>
      <c r="CX393" s="115"/>
      <c r="DH393" s="115"/>
      <c r="DR393" s="115"/>
      <c r="EB393" s="115"/>
      <c r="EL393" s="115"/>
      <c r="EV393" s="115"/>
      <c r="FF393" s="115"/>
      <c r="FP393" s="115"/>
      <c r="FZ393" s="115"/>
      <c r="GJ393" s="115"/>
      <c r="GT393" s="115"/>
      <c r="HD393" s="115"/>
      <c r="HN393" s="115"/>
      <c r="HX393" s="115"/>
    </row>
    <row xmlns:x14ac="http://schemas.microsoft.com/office/spreadsheetml/2009/9/ac" r="394" s="3" customFormat="true" x14ac:dyDescent="0.25">
      <c r="A394" s="372"/>
      <c r="B394" s="115"/>
      <c r="L394" s="115"/>
      <c r="V394" s="115"/>
      <c r="AF394" s="115"/>
      <c r="AP394" s="115"/>
      <c r="AZ394" s="115"/>
      <c r="BA394" s="115"/>
      <c r="BJ394" s="115"/>
      <c r="BT394" s="115"/>
      <c r="CD394" s="115"/>
      <c r="CN394" s="115"/>
      <c r="CX394" s="115"/>
      <c r="DH394" s="115"/>
      <c r="DR394" s="115"/>
      <c r="EB394" s="115"/>
      <c r="EL394" s="115"/>
      <c r="EV394" s="115"/>
      <c r="FF394" s="115"/>
      <c r="FP394" s="115"/>
      <c r="FZ394" s="115"/>
      <c r="GJ394" s="115"/>
      <c r="GT394" s="115"/>
      <c r="HD394" s="115"/>
      <c r="HN394" s="115"/>
      <c r="HX394" s="115"/>
    </row>
    <row xmlns:x14ac="http://schemas.microsoft.com/office/spreadsheetml/2009/9/ac" r="395" s="3" customFormat="true" x14ac:dyDescent="0.25">
      <c r="A395" s="372"/>
      <c r="B395" s="115"/>
      <c r="L395" s="115"/>
      <c r="V395" s="115"/>
      <c r="AF395" s="115"/>
      <c r="AP395" s="115"/>
      <c r="AZ395" s="115"/>
      <c r="BA395" s="115"/>
      <c r="BJ395" s="115"/>
      <c r="BT395" s="115"/>
      <c r="CD395" s="115"/>
      <c r="CN395" s="115"/>
      <c r="CX395" s="115"/>
      <c r="DH395" s="115"/>
      <c r="DR395" s="115"/>
      <c r="EB395" s="115"/>
      <c r="EL395" s="115"/>
      <c r="EV395" s="115"/>
      <c r="FF395" s="115"/>
      <c r="FP395" s="115"/>
      <c r="FZ395" s="115"/>
      <c r="GJ395" s="115"/>
      <c r="GT395" s="115"/>
      <c r="HD395" s="115"/>
      <c r="HN395" s="115"/>
      <c r="HX395" s="115"/>
    </row>
    <row xmlns:x14ac="http://schemas.microsoft.com/office/spreadsheetml/2009/9/ac" r="396" s="3" customFormat="true" x14ac:dyDescent="0.25">
      <c r="A396" s="372"/>
      <c r="B396" s="115"/>
      <c r="L396" s="115"/>
      <c r="V396" s="115"/>
      <c r="AF396" s="115"/>
      <c r="AP396" s="115"/>
      <c r="AZ396" s="115"/>
      <c r="BA396" s="115"/>
      <c r="BJ396" s="115"/>
      <c r="BT396" s="115"/>
      <c r="CD396" s="115"/>
      <c r="CN396" s="115"/>
      <c r="CX396" s="115"/>
      <c r="DH396" s="115"/>
      <c r="DR396" s="115"/>
      <c r="EB396" s="115"/>
      <c r="EL396" s="115"/>
      <c r="EV396" s="115"/>
      <c r="FF396" s="115"/>
      <c r="FP396" s="115"/>
      <c r="FZ396" s="115"/>
      <c r="GJ396" s="115"/>
      <c r="GT396" s="115"/>
      <c r="HD396" s="115"/>
      <c r="HN396" s="115"/>
      <c r="HX396" s="115"/>
    </row>
    <row xmlns:x14ac="http://schemas.microsoft.com/office/spreadsheetml/2009/9/ac" r="397" s="3" customFormat="true" x14ac:dyDescent="0.25">
      <c r="A397" s="372"/>
      <c r="B397" s="115"/>
      <c r="L397" s="115"/>
      <c r="V397" s="115"/>
      <c r="AF397" s="115"/>
      <c r="AP397" s="115"/>
      <c r="AZ397" s="115"/>
      <c r="BA397" s="115"/>
      <c r="BJ397" s="115"/>
      <c r="BT397" s="115"/>
      <c r="CD397" s="115"/>
      <c r="CN397" s="115"/>
      <c r="CX397" s="115"/>
      <c r="DH397" s="115"/>
      <c r="DR397" s="115"/>
      <c r="EB397" s="115"/>
      <c r="EL397" s="115"/>
      <c r="EV397" s="115"/>
      <c r="FF397" s="115"/>
      <c r="FP397" s="115"/>
      <c r="FZ397" s="115"/>
      <c r="GJ397" s="115"/>
      <c r="GT397" s="115"/>
      <c r="HD397" s="115"/>
      <c r="HN397" s="115"/>
      <c r="HX397" s="115"/>
    </row>
    <row xmlns:x14ac="http://schemas.microsoft.com/office/spreadsheetml/2009/9/ac" r="398" s="3" customFormat="true" x14ac:dyDescent="0.25">
      <c r="A398" s="372"/>
      <c r="B398" s="115"/>
      <c r="L398" s="115"/>
      <c r="V398" s="115"/>
      <c r="AF398" s="115"/>
      <c r="AP398" s="115"/>
      <c r="AZ398" s="115"/>
      <c r="BA398" s="115"/>
      <c r="BJ398" s="115"/>
      <c r="BT398" s="115"/>
      <c r="CD398" s="115"/>
      <c r="CN398" s="115"/>
      <c r="CX398" s="115"/>
      <c r="DH398" s="115"/>
      <c r="DR398" s="115"/>
      <c r="EB398" s="115"/>
      <c r="EL398" s="115"/>
      <c r="EV398" s="115"/>
      <c r="FF398" s="115"/>
      <c r="FP398" s="115"/>
      <c r="FZ398" s="115"/>
      <c r="GJ398" s="115"/>
      <c r="GT398" s="115"/>
      <c r="HD398" s="115"/>
      <c r="HN398" s="115"/>
      <c r="HX398" s="115"/>
    </row>
    <row xmlns:x14ac="http://schemas.microsoft.com/office/spreadsheetml/2009/9/ac" r="399" s="3" customFormat="true" x14ac:dyDescent="0.25">
      <c r="A399" s="372"/>
      <c r="B399" s="115"/>
      <c r="L399" s="115"/>
      <c r="V399" s="115"/>
      <c r="AF399" s="115"/>
      <c r="AP399" s="115"/>
      <c r="AZ399" s="115"/>
      <c r="BA399" s="115"/>
      <c r="BJ399" s="115"/>
      <c r="BT399" s="115"/>
      <c r="CD399" s="115"/>
      <c r="CN399" s="115"/>
      <c r="CX399" s="115"/>
      <c r="DH399" s="115"/>
      <c r="DR399" s="115"/>
      <c r="EB399" s="115"/>
      <c r="EL399" s="115"/>
      <c r="EV399" s="115"/>
      <c r="FF399" s="115"/>
      <c r="FP399" s="115"/>
      <c r="FZ399" s="115"/>
      <c r="GJ399" s="115"/>
      <c r="GT399" s="115"/>
      <c r="HD399" s="115"/>
      <c r="HN399" s="115"/>
      <c r="HX399" s="115"/>
    </row>
    <row xmlns:x14ac="http://schemas.microsoft.com/office/spreadsheetml/2009/9/ac" r="400" s="3" customFormat="true" x14ac:dyDescent="0.25">
      <c r="A400" s="372"/>
      <c r="B400" s="115"/>
      <c r="L400" s="115"/>
      <c r="V400" s="115"/>
      <c r="AF400" s="115"/>
      <c r="AP400" s="115"/>
      <c r="AZ400" s="115"/>
      <c r="BA400" s="115"/>
      <c r="BJ400" s="115"/>
      <c r="BT400" s="115"/>
      <c r="CD400" s="115"/>
      <c r="CN400" s="115"/>
      <c r="CX400" s="115"/>
      <c r="DH400" s="115"/>
      <c r="DR400" s="115"/>
      <c r="EB400" s="115"/>
      <c r="EL400" s="115"/>
      <c r="EV400" s="115"/>
      <c r="FF400" s="115"/>
      <c r="FP400" s="115"/>
      <c r="FZ400" s="115"/>
      <c r="GJ400" s="115"/>
      <c r="GT400" s="115"/>
      <c r="HD400" s="115"/>
      <c r="HN400" s="115"/>
      <c r="HX400" s="115"/>
    </row>
    <row xmlns:x14ac="http://schemas.microsoft.com/office/spreadsheetml/2009/9/ac" r="401" s="3" customFormat="true" x14ac:dyDescent="0.25">
      <c r="A401" s="372"/>
      <c r="B401" s="115"/>
      <c r="L401" s="115"/>
      <c r="V401" s="115"/>
      <c r="AF401" s="115"/>
      <c r="AP401" s="115"/>
      <c r="AZ401" s="115"/>
      <c r="BA401" s="115"/>
      <c r="BJ401" s="115"/>
      <c r="BT401" s="115"/>
      <c r="CD401" s="115"/>
      <c r="CN401" s="115"/>
      <c r="CX401" s="115"/>
      <c r="DH401" s="115"/>
      <c r="DR401" s="115"/>
      <c r="EB401" s="115"/>
      <c r="EL401" s="115"/>
      <c r="EV401" s="115"/>
      <c r="FF401" s="115"/>
      <c r="FP401" s="115"/>
      <c r="FZ401" s="115"/>
      <c r="GJ401" s="115"/>
      <c r="GT401" s="115"/>
      <c r="HD401" s="115"/>
      <c r="HN401" s="115"/>
      <c r="HX401" s="115"/>
    </row>
    <row xmlns:x14ac="http://schemas.microsoft.com/office/spreadsheetml/2009/9/ac" r="402" s="3" customFormat="true" x14ac:dyDescent="0.25">
      <c r="A402" s="372"/>
      <c r="B402" s="115"/>
      <c r="L402" s="115"/>
      <c r="V402" s="115"/>
      <c r="AF402" s="115"/>
      <c r="AP402" s="115"/>
      <c r="AZ402" s="115"/>
      <c r="BA402" s="115"/>
      <c r="BJ402" s="115"/>
      <c r="BT402" s="115"/>
      <c r="CD402" s="115"/>
      <c r="CN402" s="115"/>
      <c r="CX402" s="115"/>
      <c r="DH402" s="115"/>
      <c r="DR402" s="115"/>
      <c r="EB402" s="115"/>
      <c r="EL402" s="115"/>
      <c r="EV402" s="115"/>
      <c r="FF402" s="115"/>
      <c r="FP402" s="115"/>
      <c r="FZ402" s="115"/>
      <c r="GJ402" s="115"/>
      <c r="GT402" s="115"/>
      <c r="HD402" s="115"/>
      <c r="HN402" s="115"/>
      <c r="HX402" s="115"/>
    </row>
    <row xmlns:x14ac="http://schemas.microsoft.com/office/spreadsheetml/2009/9/ac" r="403" s="3" customFormat="true" x14ac:dyDescent="0.25">
      <c r="A403" s="372"/>
      <c r="B403" s="115"/>
      <c r="L403" s="115"/>
      <c r="V403" s="115"/>
      <c r="AF403" s="115"/>
      <c r="AP403" s="115"/>
      <c r="AZ403" s="115"/>
      <c r="BA403" s="115"/>
      <c r="BJ403" s="115"/>
      <c r="BT403" s="115"/>
      <c r="CD403" s="115"/>
      <c r="CN403" s="115"/>
      <c r="CX403" s="115"/>
      <c r="DH403" s="115"/>
      <c r="DR403" s="115"/>
      <c r="EB403" s="115"/>
      <c r="EL403" s="115"/>
      <c r="EV403" s="115"/>
      <c r="FF403" s="115"/>
      <c r="FP403" s="115"/>
      <c r="FZ403" s="115"/>
      <c r="GJ403" s="115"/>
      <c r="GT403" s="115"/>
      <c r="HD403" s="115"/>
      <c r="HN403" s="115"/>
      <c r="HX403" s="115"/>
    </row>
    <row xmlns:x14ac="http://schemas.microsoft.com/office/spreadsheetml/2009/9/ac" r="404" s="3" customFormat="true" x14ac:dyDescent="0.25">
      <c r="A404" s="372"/>
      <c r="B404" s="115"/>
      <c r="L404" s="115"/>
      <c r="V404" s="115"/>
      <c r="AF404" s="115"/>
      <c r="AP404" s="115"/>
      <c r="AZ404" s="115"/>
      <c r="BA404" s="115"/>
      <c r="BJ404" s="115"/>
      <c r="BT404" s="115"/>
      <c r="CD404" s="115"/>
      <c r="CN404" s="115"/>
      <c r="CX404" s="115"/>
      <c r="DH404" s="115"/>
      <c r="DR404" s="115"/>
      <c r="EB404" s="115"/>
      <c r="EL404" s="115"/>
      <c r="EV404" s="115"/>
      <c r="FF404" s="115"/>
      <c r="FP404" s="115"/>
      <c r="FZ404" s="115"/>
      <c r="GJ404" s="115"/>
      <c r="GT404" s="115"/>
      <c r="HD404" s="115"/>
      <c r="HN404" s="115"/>
      <c r="HX404" s="115"/>
    </row>
    <row xmlns:x14ac="http://schemas.microsoft.com/office/spreadsheetml/2009/9/ac" r="405" s="3" customFormat="true" x14ac:dyDescent="0.25">
      <c r="A405" s="372"/>
      <c r="B405" s="115"/>
      <c r="L405" s="115"/>
      <c r="V405" s="115"/>
      <c r="AF405" s="115"/>
      <c r="AP405" s="115"/>
      <c r="AZ405" s="115"/>
      <c r="BA405" s="115"/>
      <c r="BJ405" s="115"/>
      <c r="BT405" s="115"/>
      <c r="CD405" s="115"/>
      <c r="CN405" s="115"/>
      <c r="CX405" s="115"/>
      <c r="DH405" s="115"/>
      <c r="DR405" s="115"/>
      <c r="EB405" s="115"/>
      <c r="EL405" s="115"/>
      <c r="EV405" s="115"/>
      <c r="FF405" s="115"/>
      <c r="FP405" s="115"/>
      <c r="FZ405" s="115"/>
      <c r="GJ405" s="115"/>
      <c r="GT405" s="115"/>
      <c r="HD405" s="115"/>
      <c r="HN405" s="115"/>
      <c r="HX405" s="115"/>
    </row>
    <row xmlns:x14ac="http://schemas.microsoft.com/office/spreadsheetml/2009/9/ac" r="406" s="3" customFormat="true" x14ac:dyDescent="0.25">
      <c r="A406" s="372"/>
      <c r="B406" s="115"/>
      <c r="L406" s="115"/>
      <c r="V406" s="115"/>
      <c r="AF406" s="115"/>
      <c r="AP406" s="115"/>
      <c r="AZ406" s="115"/>
      <c r="BA406" s="115"/>
      <c r="BJ406" s="115"/>
      <c r="BT406" s="115"/>
      <c r="CD406" s="115"/>
      <c r="CN406" s="115"/>
      <c r="CX406" s="115"/>
      <c r="DH406" s="115"/>
      <c r="DR406" s="115"/>
      <c r="EB406" s="115"/>
      <c r="EL406" s="115"/>
      <c r="EV406" s="115"/>
      <c r="FF406" s="115"/>
      <c r="FP406" s="115"/>
      <c r="FZ406" s="115"/>
      <c r="GJ406" s="115"/>
      <c r="GT406" s="115"/>
      <c r="HD406" s="115"/>
      <c r="HN406" s="115"/>
      <c r="HX406" s="115"/>
    </row>
    <row xmlns:x14ac="http://schemas.microsoft.com/office/spreadsheetml/2009/9/ac" r="407" s="3" customFormat="true" x14ac:dyDescent="0.25">
      <c r="A407" s="372"/>
      <c r="B407" s="115"/>
      <c r="L407" s="115"/>
      <c r="V407" s="115"/>
      <c r="AF407" s="115"/>
      <c r="AP407" s="115"/>
      <c r="AZ407" s="115"/>
      <c r="BA407" s="115"/>
      <c r="BJ407" s="115"/>
      <c r="BT407" s="115"/>
      <c r="CD407" s="115"/>
      <c r="CN407" s="115"/>
      <c r="CX407" s="115"/>
      <c r="DH407" s="115"/>
      <c r="DR407" s="115"/>
      <c r="EB407" s="115"/>
      <c r="EL407" s="115"/>
      <c r="EV407" s="115"/>
      <c r="FF407" s="115"/>
      <c r="FP407" s="115"/>
      <c r="FZ407" s="115"/>
      <c r="GJ407" s="115"/>
      <c r="GT407" s="115"/>
      <c r="HD407" s="115"/>
      <c r="HN407" s="115"/>
      <c r="HX407" s="115"/>
    </row>
    <row xmlns:x14ac="http://schemas.microsoft.com/office/spreadsheetml/2009/9/ac" r="408" s="3" customFormat="true" x14ac:dyDescent="0.25">
      <c r="A408" s="372"/>
      <c r="B408" s="115"/>
      <c r="L408" s="115"/>
      <c r="V408" s="115"/>
      <c r="AF408" s="115"/>
      <c r="AP408" s="115"/>
      <c r="AZ408" s="115"/>
      <c r="BA408" s="115"/>
      <c r="BJ408" s="115"/>
      <c r="BT408" s="115"/>
      <c r="CD408" s="115"/>
      <c r="CN408" s="115"/>
      <c r="CX408" s="115"/>
      <c r="DH408" s="115"/>
      <c r="DR408" s="115"/>
      <c r="EB408" s="115"/>
      <c r="EL408" s="115"/>
      <c r="EV408" s="115"/>
      <c r="FF408" s="115"/>
      <c r="FP408" s="115"/>
      <c r="FZ408" s="115"/>
      <c r="GJ408" s="115"/>
      <c r="GT408" s="115"/>
      <c r="HD408" s="115"/>
      <c r="HN408" s="115"/>
      <c r="HX408" s="115"/>
    </row>
    <row xmlns:x14ac="http://schemas.microsoft.com/office/spreadsheetml/2009/9/ac" r="409" s="3" customFormat="true" x14ac:dyDescent="0.25">
      <c r="A409" s="372"/>
      <c r="B409" s="115"/>
      <c r="L409" s="115"/>
      <c r="V409" s="115"/>
      <c r="AF409" s="115"/>
      <c r="AP409" s="115"/>
      <c r="AZ409" s="115"/>
      <c r="BA409" s="115"/>
      <c r="BJ409" s="115"/>
      <c r="BT409" s="115"/>
      <c r="CD409" s="115"/>
      <c r="CN409" s="115"/>
      <c r="CX409" s="115"/>
      <c r="DH409" s="115"/>
      <c r="DR409" s="115"/>
      <c r="EB409" s="115"/>
      <c r="EL409" s="115"/>
      <c r="EV409" s="115"/>
      <c r="FF409" s="115"/>
      <c r="FP409" s="115"/>
      <c r="FZ409" s="115"/>
      <c r="GJ409" s="115"/>
      <c r="GT409" s="115"/>
      <c r="HD409" s="115"/>
      <c r="HN409" s="115"/>
      <c r="HX409" s="115"/>
    </row>
    <row xmlns:x14ac="http://schemas.microsoft.com/office/spreadsheetml/2009/9/ac" r="410" s="3" customFormat="true" x14ac:dyDescent="0.25">
      <c r="A410" s="372"/>
      <c r="B410" s="115"/>
      <c r="L410" s="115"/>
      <c r="V410" s="115"/>
      <c r="AF410" s="115"/>
      <c r="AP410" s="115"/>
      <c r="AZ410" s="115"/>
      <c r="BA410" s="115"/>
      <c r="BJ410" s="115"/>
      <c r="BT410" s="115"/>
      <c r="CD410" s="115"/>
      <c r="CN410" s="115"/>
      <c r="CX410" s="115"/>
      <c r="DH410" s="115"/>
      <c r="DR410" s="115"/>
      <c r="EB410" s="115"/>
      <c r="EL410" s="115"/>
      <c r="EV410" s="115"/>
      <c r="FF410" s="115"/>
      <c r="FP410" s="115"/>
      <c r="FZ410" s="115"/>
      <c r="GJ410" s="115"/>
      <c r="GT410" s="115"/>
      <c r="HD410" s="115"/>
      <c r="HN410" s="115"/>
      <c r="HX410" s="115"/>
    </row>
    <row xmlns:x14ac="http://schemas.microsoft.com/office/spreadsheetml/2009/9/ac" r="411" s="3" customFormat="true" x14ac:dyDescent="0.25">
      <c r="A411" s="372"/>
      <c r="B411" s="115"/>
      <c r="L411" s="115"/>
      <c r="V411" s="115"/>
      <c r="AF411" s="115"/>
      <c r="AP411" s="115"/>
      <c r="AZ411" s="115"/>
      <c r="BA411" s="115"/>
      <c r="BJ411" s="115"/>
      <c r="BT411" s="115"/>
      <c r="CD411" s="115"/>
      <c r="CN411" s="115"/>
      <c r="CX411" s="115"/>
      <c r="DH411" s="115"/>
      <c r="DR411" s="115"/>
      <c r="EB411" s="115"/>
      <c r="EL411" s="115"/>
      <c r="EV411" s="115"/>
      <c r="FF411" s="115"/>
      <c r="FP411" s="115"/>
      <c r="FZ411" s="115"/>
      <c r="GJ411" s="115"/>
      <c r="GT411" s="115"/>
      <c r="HD411" s="115"/>
      <c r="HN411" s="115"/>
      <c r="HX411" s="115"/>
    </row>
    <row xmlns:x14ac="http://schemas.microsoft.com/office/spreadsheetml/2009/9/ac" r="412" s="3" customFormat="true" x14ac:dyDescent="0.25">
      <c r="A412" s="372"/>
      <c r="B412" s="115"/>
      <c r="L412" s="115"/>
      <c r="V412" s="115"/>
      <c r="AF412" s="115"/>
      <c r="AP412" s="115"/>
      <c r="AZ412" s="115"/>
      <c r="BA412" s="115"/>
      <c r="BJ412" s="115"/>
      <c r="BT412" s="115"/>
      <c r="CD412" s="115"/>
      <c r="CN412" s="115"/>
      <c r="CX412" s="115"/>
      <c r="DH412" s="115"/>
      <c r="DR412" s="115"/>
      <c r="EB412" s="115"/>
      <c r="EL412" s="115"/>
      <c r="EV412" s="115"/>
      <c r="FF412" s="115"/>
      <c r="FP412" s="115"/>
      <c r="FZ412" s="115"/>
      <c r="GJ412" s="115"/>
      <c r="GT412" s="115"/>
      <c r="HD412" s="115"/>
      <c r="HN412" s="115"/>
      <c r="HX412" s="115"/>
    </row>
    <row xmlns:x14ac="http://schemas.microsoft.com/office/spreadsheetml/2009/9/ac" r="413" s="3" customFormat="true" x14ac:dyDescent="0.25">
      <c r="A413" s="372"/>
      <c r="B413" s="115"/>
      <c r="L413" s="115"/>
      <c r="V413" s="115"/>
      <c r="AF413" s="115"/>
      <c r="AP413" s="115"/>
      <c r="AZ413" s="115"/>
      <c r="BA413" s="115"/>
      <c r="BJ413" s="115"/>
      <c r="BT413" s="115"/>
      <c r="CD413" s="115"/>
      <c r="CN413" s="115"/>
      <c r="CX413" s="115"/>
      <c r="DH413" s="115"/>
      <c r="DR413" s="115"/>
      <c r="EB413" s="115"/>
      <c r="EL413" s="115"/>
      <c r="EV413" s="115"/>
      <c r="FF413" s="115"/>
      <c r="FP413" s="115"/>
      <c r="FZ413" s="115"/>
      <c r="GJ413" s="115"/>
      <c r="GT413" s="115"/>
      <c r="HD413" s="115"/>
      <c r="HN413" s="115"/>
      <c r="HX413" s="115"/>
    </row>
    <row xmlns:x14ac="http://schemas.microsoft.com/office/spreadsheetml/2009/9/ac" r="414" s="3" customFormat="true" x14ac:dyDescent="0.25">
      <c r="A414" s="372"/>
      <c r="B414" s="115"/>
      <c r="L414" s="115"/>
      <c r="V414" s="115"/>
      <c r="AF414" s="115"/>
      <c r="AP414" s="115"/>
      <c r="AZ414" s="115"/>
      <c r="BA414" s="115"/>
      <c r="BJ414" s="115"/>
      <c r="BT414" s="115"/>
      <c r="CD414" s="115"/>
      <c r="CN414" s="115"/>
      <c r="CX414" s="115"/>
      <c r="DH414" s="115"/>
      <c r="DR414" s="115"/>
      <c r="EB414" s="115"/>
      <c r="EL414" s="115"/>
      <c r="EV414" s="115"/>
      <c r="FF414" s="115"/>
      <c r="FP414" s="115"/>
      <c r="FZ414" s="115"/>
      <c r="GJ414" s="115"/>
      <c r="GT414" s="115"/>
      <c r="HD414" s="115"/>
      <c r="HN414" s="115"/>
      <c r="HX414" s="115"/>
    </row>
    <row xmlns:x14ac="http://schemas.microsoft.com/office/spreadsheetml/2009/9/ac" r="415" s="3" customFormat="true" x14ac:dyDescent="0.25">
      <c r="A415" s="372"/>
      <c r="B415" s="115"/>
      <c r="L415" s="115"/>
      <c r="V415" s="115"/>
      <c r="AF415" s="115"/>
      <c r="AP415" s="115"/>
      <c r="AZ415" s="115"/>
      <c r="BA415" s="115"/>
      <c r="BJ415" s="115"/>
      <c r="BT415" s="115"/>
      <c r="CD415" s="115"/>
      <c r="CN415" s="115"/>
      <c r="CX415" s="115"/>
      <c r="DH415" s="115"/>
      <c r="DR415" s="115"/>
      <c r="EB415" s="115"/>
      <c r="EL415" s="115"/>
      <c r="EV415" s="115"/>
      <c r="FF415" s="115"/>
      <c r="FP415" s="115"/>
      <c r="FZ415" s="115"/>
      <c r="GJ415" s="115"/>
      <c r="GT415" s="115"/>
      <c r="HD415" s="115"/>
      <c r="HN415" s="115"/>
      <c r="HX415" s="115"/>
    </row>
    <row xmlns:x14ac="http://schemas.microsoft.com/office/spreadsheetml/2009/9/ac" r="416" s="3" customFormat="true" x14ac:dyDescent="0.25">
      <c r="A416" s="372"/>
      <c r="B416" s="115"/>
      <c r="L416" s="115"/>
      <c r="V416" s="115"/>
      <c r="AF416" s="115"/>
      <c r="AP416" s="115"/>
      <c r="AZ416" s="115"/>
      <c r="BA416" s="115"/>
      <c r="BJ416" s="115"/>
      <c r="BT416" s="115"/>
      <c r="CD416" s="115"/>
      <c r="CN416" s="115"/>
      <c r="CX416" s="115"/>
      <c r="DH416" s="115"/>
      <c r="DR416" s="115"/>
      <c r="EB416" s="115"/>
      <c r="EL416" s="115"/>
      <c r="EV416" s="115"/>
      <c r="FF416" s="115"/>
      <c r="FP416" s="115"/>
      <c r="FZ416" s="115"/>
      <c r="GJ416" s="115"/>
      <c r="GT416" s="115"/>
      <c r="HD416" s="115"/>
      <c r="HN416" s="115"/>
      <c r="HX416" s="115"/>
    </row>
    <row xmlns:x14ac="http://schemas.microsoft.com/office/spreadsheetml/2009/9/ac" r="417" s="3" customFormat="true" x14ac:dyDescent="0.25">
      <c r="A417" s="372"/>
      <c r="B417" s="115"/>
      <c r="L417" s="115"/>
      <c r="V417" s="115"/>
      <c r="AF417" s="115"/>
      <c r="AP417" s="115"/>
      <c r="AZ417" s="115"/>
      <c r="BA417" s="115"/>
      <c r="BJ417" s="115"/>
      <c r="BT417" s="115"/>
      <c r="CD417" s="115"/>
      <c r="CN417" s="115"/>
      <c r="CX417" s="115"/>
      <c r="DH417" s="115"/>
      <c r="DR417" s="115"/>
      <c r="EB417" s="115"/>
      <c r="EL417" s="115"/>
      <c r="EV417" s="115"/>
      <c r="FF417" s="115"/>
      <c r="FP417" s="115"/>
      <c r="FZ417" s="115"/>
      <c r="GJ417" s="115"/>
      <c r="GT417" s="115"/>
      <c r="HD417" s="115"/>
      <c r="HN417" s="115"/>
      <c r="HX417" s="115"/>
    </row>
    <row xmlns:x14ac="http://schemas.microsoft.com/office/spreadsheetml/2009/9/ac" r="418" s="3" customFormat="true" x14ac:dyDescent="0.25">
      <c r="A418" s="372"/>
      <c r="B418" s="115"/>
      <c r="L418" s="115"/>
      <c r="V418" s="115"/>
      <c r="AF418" s="115"/>
      <c r="AP418" s="115"/>
      <c r="AZ418" s="115"/>
      <c r="BA418" s="115"/>
      <c r="BJ418" s="115"/>
      <c r="BT418" s="115"/>
      <c r="CD418" s="115"/>
      <c r="CN418" s="115"/>
      <c r="CX418" s="115"/>
      <c r="DH418" s="115"/>
      <c r="DR418" s="115"/>
      <c r="EB418" s="115"/>
      <c r="EL418" s="115"/>
      <c r="EV418" s="115"/>
      <c r="FF418" s="115"/>
      <c r="FP418" s="115"/>
      <c r="FZ418" s="115"/>
      <c r="GJ418" s="115"/>
      <c r="GT418" s="115"/>
      <c r="HD418" s="115"/>
      <c r="HN418" s="115"/>
      <c r="HX418" s="115"/>
    </row>
    <row xmlns:x14ac="http://schemas.microsoft.com/office/spreadsheetml/2009/9/ac" r="419" s="3" customFormat="true" x14ac:dyDescent="0.25">
      <c r="A419" s="372"/>
      <c r="B419" s="115"/>
      <c r="L419" s="115"/>
      <c r="V419" s="115"/>
      <c r="AF419" s="115"/>
      <c r="AP419" s="115"/>
      <c r="AZ419" s="115"/>
      <c r="BA419" s="115"/>
      <c r="BJ419" s="115"/>
      <c r="BT419" s="115"/>
      <c r="CD419" s="115"/>
      <c r="CN419" s="115"/>
      <c r="CX419" s="115"/>
      <c r="DH419" s="115"/>
      <c r="DR419" s="115"/>
      <c r="EB419" s="115"/>
      <c r="EL419" s="115"/>
      <c r="EV419" s="115"/>
      <c r="FF419" s="115"/>
      <c r="FP419" s="115"/>
      <c r="FZ419" s="115"/>
      <c r="GJ419" s="115"/>
      <c r="GT419" s="115"/>
      <c r="HD419" s="115"/>
      <c r="HN419" s="115"/>
      <c r="HX419" s="115"/>
    </row>
    <row xmlns:x14ac="http://schemas.microsoft.com/office/spreadsheetml/2009/9/ac" r="420" s="3" customFormat="true" x14ac:dyDescent="0.25">
      <c r="A420" s="372"/>
      <c r="B420" s="115"/>
      <c r="L420" s="115"/>
      <c r="V420" s="115"/>
      <c r="AF420" s="115"/>
      <c r="AP420" s="115"/>
      <c r="AZ420" s="115"/>
      <c r="BA420" s="115"/>
      <c r="BJ420" s="115"/>
      <c r="BT420" s="115"/>
      <c r="CD420" s="115"/>
      <c r="CN420" s="115"/>
      <c r="CX420" s="115"/>
      <c r="DH420" s="115"/>
      <c r="DR420" s="115"/>
      <c r="EB420" s="115"/>
      <c r="EL420" s="115"/>
      <c r="EV420" s="115"/>
      <c r="FF420" s="115"/>
      <c r="FP420" s="115"/>
      <c r="FZ420" s="115"/>
      <c r="GJ420" s="115"/>
      <c r="GT420" s="115"/>
      <c r="HD420" s="115"/>
      <c r="HN420" s="115"/>
      <c r="HX420" s="115"/>
    </row>
    <row xmlns:x14ac="http://schemas.microsoft.com/office/spreadsheetml/2009/9/ac" r="421" s="3" customFormat="true" x14ac:dyDescent="0.25">
      <c r="A421" s="372"/>
      <c r="B421" s="115"/>
      <c r="L421" s="115"/>
      <c r="V421" s="115"/>
      <c r="AF421" s="115"/>
      <c r="AP421" s="115"/>
      <c r="AZ421" s="115"/>
      <c r="BA421" s="115"/>
      <c r="BJ421" s="115"/>
      <c r="BT421" s="115"/>
      <c r="CD421" s="115"/>
      <c r="CN421" s="115"/>
      <c r="CX421" s="115"/>
      <c r="DH421" s="115"/>
      <c r="DR421" s="115"/>
      <c r="EB421" s="115"/>
      <c r="EL421" s="115"/>
      <c r="EV421" s="115"/>
      <c r="FF421" s="115"/>
      <c r="FP421" s="115"/>
      <c r="FZ421" s="115"/>
      <c r="GJ421" s="115"/>
      <c r="GT421" s="115"/>
      <c r="HD421" s="115"/>
      <c r="HN421" s="115"/>
      <c r="HX421" s="115"/>
    </row>
    <row xmlns:x14ac="http://schemas.microsoft.com/office/spreadsheetml/2009/9/ac" r="422" s="3" customFormat="true" x14ac:dyDescent="0.25">
      <c r="A422" s="372"/>
      <c r="B422" s="115"/>
      <c r="L422" s="115"/>
      <c r="V422" s="115"/>
      <c r="AF422" s="115"/>
      <c r="AP422" s="115"/>
      <c r="AZ422" s="115"/>
      <c r="BA422" s="115"/>
      <c r="BJ422" s="115"/>
      <c r="BT422" s="115"/>
      <c r="CD422" s="115"/>
      <c r="CN422" s="115"/>
      <c r="CX422" s="115"/>
      <c r="DH422" s="115"/>
      <c r="DR422" s="115"/>
      <c r="EB422" s="115"/>
      <c r="EL422" s="115"/>
      <c r="EV422" s="115"/>
      <c r="FF422" s="115"/>
      <c r="FP422" s="115"/>
      <c r="FZ422" s="115"/>
      <c r="GJ422" s="115"/>
      <c r="GT422" s="115"/>
      <c r="HD422" s="115"/>
      <c r="HN422" s="115"/>
      <c r="HX422" s="115"/>
    </row>
    <row xmlns:x14ac="http://schemas.microsoft.com/office/spreadsheetml/2009/9/ac" r="423" s="3" customFormat="true" x14ac:dyDescent="0.25">
      <c r="A423" s="372"/>
      <c r="B423" s="115"/>
      <c r="L423" s="115"/>
      <c r="V423" s="115"/>
      <c r="AF423" s="115"/>
      <c r="AP423" s="115"/>
      <c r="AZ423" s="115"/>
      <c r="BA423" s="115"/>
      <c r="BJ423" s="115"/>
      <c r="BT423" s="115"/>
      <c r="CD423" s="115"/>
      <c r="CN423" s="115"/>
      <c r="CX423" s="115"/>
      <c r="DH423" s="115"/>
      <c r="DR423" s="115"/>
      <c r="EB423" s="115"/>
      <c r="EL423" s="115"/>
      <c r="EV423" s="115"/>
      <c r="FF423" s="115"/>
      <c r="FP423" s="115"/>
      <c r="FZ423" s="115"/>
      <c r="GJ423" s="115"/>
      <c r="GT423" s="115"/>
      <c r="HD423" s="115"/>
      <c r="HN423" s="115"/>
      <c r="HX423" s="115"/>
    </row>
    <row xmlns:x14ac="http://schemas.microsoft.com/office/spreadsheetml/2009/9/ac" r="424" s="3" customFormat="true" x14ac:dyDescent="0.25">
      <c r="A424" s="372"/>
      <c r="B424" s="115"/>
      <c r="L424" s="115"/>
      <c r="V424" s="115"/>
      <c r="AF424" s="115"/>
      <c r="AP424" s="115"/>
      <c r="AZ424" s="115"/>
      <c r="BA424" s="115"/>
      <c r="BJ424" s="115"/>
      <c r="BT424" s="115"/>
      <c r="CD424" s="115"/>
      <c r="CN424" s="115"/>
      <c r="CX424" s="115"/>
      <c r="DH424" s="115"/>
      <c r="DR424" s="115"/>
      <c r="EB424" s="115"/>
      <c r="EL424" s="115"/>
      <c r="EV424" s="115"/>
      <c r="FF424" s="115"/>
      <c r="FP424" s="115"/>
      <c r="FZ424" s="115"/>
      <c r="GJ424" s="115"/>
      <c r="GT424" s="115"/>
      <c r="HD424" s="115"/>
      <c r="HN424" s="115"/>
      <c r="HX424" s="115"/>
    </row>
    <row xmlns:x14ac="http://schemas.microsoft.com/office/spreadsheetml/2009/9/ac" r="425" s="3" customFormat="true" x14ac:dyDescent="0.25">
      <c r="A425" s="372"/>
      <c r="B425" s="115"/>
      <c r="L425" s="115"/>
      <c r="V425" s="115"/>
      <c r="AF425" s="115"/>
      <c r="AP425" s="115"/>
      <c r="AZ425" s="115"/>
      <c r="BA425" s="115"/>
      <c r="BJ425" s="115"/>
      <c r="BT425" s="115"/>
      <c r="CD425" s="115"/>
      <c r="CN425" s="115"/>
      <c r="CX425" s="115"/>
      <c r="DH425" s="115"/>
      <c r="DR425" s="115"/>
      <c r="EB425" s="115"/>
      <c r="EL425" s="115"/>
      <c r="EV425" s="115"/>
      <c r="FF425" s="115"/>
      <c r="FP425" s="115"/>
      <c r="FZ425" s="115"/>
      <c r="GJ425" s="115"/>
      <c r="GT425" s="115"/>
      <c r="HD425" s="115"/>
      <c r="HN425" s="115"/>
      <c r="HX425" s="115"/>
    </row>
    <row xmlns:x14ac="http://schemas.microsoft.com/office/spreadsheetml/2009/9/ac" r="426" s="3" customFormat="true" x14ac:dyDescent="0.25">
      <c r="A426" s="372"/>
      <c r="B426" s="115"/>
      <c r="L426" s="115"/>
      <c r="V426" s="115"/>
      <c r="AF426" s="115"/>
      <c r="AP426" s="115"/>
      <c r="AZ426" s="115"/>
      <c r="BA426" s="115"/>
      <c r="BJ426" s="115"/>
      <c r="BT426" s="115"/>
      <c r="CD426" s="115"/>
      <c r="CN426" s="115"/>
      <c r="CX426" s="115"/>
      <c r="DH426" s="115"/>
      <c r="DR426" s="115"/>
      <c r="EB426" s="115"/>
      <c r="EL426" s="115"/>
      <c r="EV426" s="115"/>
      <c r="FF426" s="115"/>
      <c r="FP426" s="115"/>
      <c r="FZ426" s="115"/>
      <c r="GJ426" s="115"/>
      <c r="GT426" s="115"/>
      <c r="HD426" s="115"/>
      <c r="HN426" s="115"/>
      <c r="HX426" s="115"/>
    </row>
    <row xmlns:x14ac="http://schemas.microsoft.com/office/spreadsheetml/2009/9/ac" r="427" s="3" customFormat="true" x14ac:dyDescent="0.25">
      <c r="A427" s="372"/>
      <c r="B427" s="115"/>
      <c r="L427" s="115"/>
      <c r="V427" s="115"/>
      <c r="AF427" s="115"/>
      <c r="AP427" s="115"/>
      <c r="AZ427" s="115"/>
      <c r="BA427" s="115"/>
      <c r="BJ427" s="115"/>
      <c r="BT427" s="115"/>
      <c r="CD427" s="115"/>
      <c r="CN427" s="115"/>
      <c r="CX427" s="115"/>
      <c r="DH427" s="115"/>
      <c r="DR427" s="115"/>
      <c r="EB427" s="115"/>
      <c r="EL427" s="115"/>
      <c r="EV427" s="115"/>
      <c r="FF427" s="115"/>
      <c r="FP427" s="115"/>
      <c r="FZ427" s="115"/>
      <c r="GJ427" s="115"/>
      <c r="GT427" s="115"/>
      <c r="HD427" s="115"/>
      <c r="HN427" s="115"/>
      <c r="HX427" s="115"/>
    </row>
    <row xmlns:x14ac="http://schemas.microsoft.com/office/spreadsheetml/2009/9/ac" r="428" s="3" customFormat="true" x14ac:dyDescent="0.25">
      <c r="A428" s="372"/>
      <c r="B428" s="115"/>
      <c r="L428" s="115"/>
      <c r="V428" s="115"/>
      <c r="AF428" s="115"/>
      <c r="AP428" s="115"/>
      <c r="AZ428" s="115"/>
      <c r="BA428" s="115"/>
      <c r="BJ428" s="115"/>
      <c r="BT428" s="115"/>
      <c r="CD428" s="115"/>
      <c r="CN428" s="115"/>
      <c r="CX428" s="115"/>
      <c r="DH428" s="115"/>
      <c r="DR428" s="115"/>
      <c r="EB428" s="115"/>
      <c r="EL428" s="115"/>
      <c r="EV428" s="115"/>
      <c r="FF428" s="115"/>
      <c r="FP428" s="115"/>
      <c r="FZ428" s="115"/>
      <c r="GJ428" s="115"/>
      <c r="GT428" s="115"/>
      <c r="HD428" s="115"/>
      <c r="HN428" s="115"/>
      <c r="HX428" s="115"/>
    </row>
    <row xmlns:x14ac="http://schemas.microsoft.com/office/spreadsheetml/2009/9/ac" r="429" s="3" customFormat="true" x14ac:dyDescent="0.25">
      <c r="A429" s="372"/>
      <c r="B429" s="115"/>
      <c r="L429" s="115"/>
      <c r="V429" s="115"/>
      <c r="AF429" s="115"/>
      <c r="AP429" s="115"/>
      <c r="AZ429" s="115"/>
      <c r="BA429" s="115"/>
      <c r="BJ429" s="115"/>
      <c r="BT429" s="115"/>
      <c r="CD429" s="115"/>
      <c r="CN429" s="115"/>
      <c r="CX429" s="115"/>
      <c r="DH429" s="115"/>
      <c r="DR429" s="115"/>
      <c r="EB429" s="115"/>
      <c r="EL429" s="115"/>
      <c r="EV429" s="115"/>
      <c r="FF429" s="115"/>
      <c r="FP429" s="115"/>
      <c r="FZ429" s="115"/>
      <c r="GJ429" s="115"/>
      <c r="GT429" s="115"/>
      <c r="HD429" s="115"/>
      <c r="HN429" s="115"/>
      <c r="HX429" s="115"/>
    </row>
    <row xmlns:x14ac="http://schemas.microsoft.com/office/spreadsheetml/2009/9/ac" r="430" s="3" customFormat="true" x14ac:dyDescent="0.25">
      <c r="A430" s="372"/>
      <c r="B430" s="115"/>
      <c r="L430" s="115"/>
      <c r="V430" s="115"/>
      <c r="AF430" s="115"/>
      <c r="AP430" s="115"/>
      <c r="AZ430" s="115"/>
      <c r="BA430" s="115"/>
      <c r="BJ430" s="115"/>
      <c r="BT430" s="115"/>
      <c r="CD430" s="115"/>
      <c r="CN430" s="115"/>
      <c r="CX430" s="115"/>
      <c r="DH430" s="115"/>
      <c r="DR430" s="115"/>
      <c r="EB430" s="115"/>
      <c r="EL430" s="115"/>
      <c r="EV430" s="115"/>
      <c r="FF430" s="115"/>
      <c r="FP430" s="115"/>
      <c r="FZ430" s="115"/>
      <c r="GJ430" s="115"/>
      <c r="GT430" s="115"/>
      <c r="HD430" s="115"/>
      <c r="HN430" s="115"/>
      <c r="HX430" s="115"/>
    </row>
    <row xmlns:x14ac="http://schemas.microsoft.com/office/spreadsheetml/2009/9/ac" r="431" s="3" customFormat="true" x14ac:dyDescent="0.25">
      <c r="A431" s="372"/>
      <c r="B431" s="115"/>
      <c r="L431" s="115"/>
      <c r="V431" s="115"/>
      <c r="AF431" s="115"/>
      <c r="AP431" s="115"/>
      <c r="AZ431" s="115"/>
      <c r="BA431" s="115"/>
      <c r="BJ431" s="115"/>
      <c r="BT431" s="115"/>
      <c r="CD431" s="115"/>
      <c r="CN431" s="115"/>
      <c r="CX431" s="115"/>
      <c r="DH431" s="115"/>
      <c r="DR431" s="115"/>
      <c r="EB431" s="115"/>
      <c r="EL431" s="115"/>
      <c r="EV431" s="115"/>
      <c r="FF431" s="115"/>
      <c r="FP431" s="115"/>
      <c r="FZ431" s="115"/>
      <c r="GJ431" s="115"/>
      <c r="GT431" s="115"/>
      <c r="HD431" s="115"/>
      <c r="HN431" s="115"/>
      <c r="HX431" s="115"/>
    </row>
    <row xmlns:x14ac="http://schemas.microsoft.com/office/spreadsheetml/2009/9/ac" r="432" s="3" customFormat="true" x14ac:dyDescent="0.25">
      <c r="A432" s="372"/>
      <c r="B432" s="115"/>
      <c r="L432" s="115"/>
      <c r="V432" s="115"/>
      <c r="AF432" s="115"/>
      <c r="AP432" s="115"/>
      <c r="AZ432" s="115"/>
      <c r="BA432" s="115"/>
      <c r="BJ432" s="115"/>
      <c r="BT432" s="115"/>
      <c r="CD432" s="115"/>
      <c r="CN432" s="115"/>
      <c r="CX432" s="115"/>
      <c r="DH432" s="115"/>
      <c r="DR432" s="115"/>
      <c r="EB432" s="115"/>
      <c r="EL432" s="115"/>
      <c r="EV432" s="115"/>
      <c r="FF432" s="115"/>
      <c r="FP432" s="115"/>
      <c r="FZ432" s="115"/>
      <c r="GJ432" s="115"/>
      <c r="GT432" s="115"/>
      <c r="HD432" s="115"/>
      <c r="HN432" s="115"/>
      <c r="HX432" s="115"/>
    </row>
    <row xmlns:x14ac="http://schemas.microsoft.com/office/spreadsheetml/2009/9/ac" r="433" s="3" customFormat="true" x14ac:dyDescent="0.25">
      <c r="A433" s="372"/>
      <c r="B433" s="115"/>
      <c r="L433" s="115"/>
      <c r="V433" s="115"/>
      <c r="AF433" s="115"/>
      <c r="AP433" s="115"/>
      <c r="AZ433" s="115"/>
      <c r="BA433" s="115"/>
      <c r="BJ433" s="115"/>
      <c r="BT433" s="115"/>
      <c r="CD433" s="115"/>
      <c r="CN433" s="115"/>
      <c r="CX433" s="115"/>
      <c r="DH433" s="115"/>
      <c r="DR433" s="115"/>
      <c r="EB433" s="115"/>
      <c r="EL433" s="115"/>
      <c r="EV433" s="115"/>
      <c r="FF433" s="115"/>
      <c r="FP433" s="115"/>
      <c r="FZ433" s="115"/>
      <c r="GJ433" s="115"/>
      <c r="GT433" s="115"/>
      <c r="HD433" s="115"/>
      <c r="HN433" s="115"/>
      <c r="HX433" s="115"/>
    </row>
    <row xmlns:x14ac="http://schemas.microsoft.com/office/spreadsheetml/2009/9/ac" r="434" s="3" customFormat="true" x14ac:dyDescent="0.25">
      <c r="A434" s="372"/>
      <c r="B434" s="115"/>
      <c r="L434" s="115"/>
      <c r="V434" s="115"/>
      <c r="AF434" s="115"/>
      <c r="AP434" s="115"/>
      <c r="AZ434" s="115"/>
      <c r="BA434" s="115"/>
      <c r="BJ434" s="115"/>
      <c r="BT434" s="115"/>
      <c r="CD434" s="115"/>
      <c r="CN434" s="115"/>
      <c r="CX434" s="115"/>
      <c r="DH434" s="115"/>
      <c r="DR434" s="115"/>
      <c r="EB434" s="115"/>
      <c r="EL434" s="115"/>
      <c r="EV434" s="115"/>
      <c r="FF434" s="115"/>
      <c r="FP434" s="115"/>
      <c r="FZ434" s="115"/>
      <c r="GJ434" s="115"/>
      <c r="GT434" s="115"/>
      <c r="HD434" s="115"/>
      <c r="HN434" s="115"/>
      <c r="HX434" s="115"/>
    </row>
    <row xmlns:x14ac="http://schemas.microsoft.com/office/spreadsheetml/2009/9/ac" r="435" s="3" customFormat="true" x14ac:dyDescent="0.25">
      <c r="A435" s="372"/>
      <c r="B435" s="115"/>
      <c r="L435" s="115"/>
      <c r="V435" s="115"/>
      <c r="AF435" s="115"/>
      <c r="AP435" s="115"/>
      <c r="AZ435" s="115"/>
      <c r="BA435" s="115"/>
      <c r="BJ435" s="115"/>
      <c r="BT435" s="115"/>
      <c r="CD435" s="115"/>
      <c r="CN435" s="115"/>
      <c r="CX435" s="115"/>
      <c r="DH435" s="115"/>
      <c r="DR435" s="115"/>
      <c r="EB435" s="115"/>
      <c r="EL435" s="115"/>
      <c r="EV435" s="115"/>
      <c r="FF435" s="115"/>
      <c r="FP435" s="115"/>
      <c r="FZ435" s="115"/>
      <c r="GJ435" s="115"/>
      <c r="GT435" s="115"/>
      <c r="HD435" s="115"/>
      <c r="HN435" s="115"/>
      <c r="HX435" s="115"/>
    </row>
    <row xmlns:x14ac="http://schemas.microsoft.com/office/spreadsheetml/2009/9/ac" r="436" s="3" customFormat="true" x14ac:dyDescent="0.25">
      <c r="A436" s="372"/>
      <c r="B436" s="115"/>
      <c r="L436" s="115"/>
      <c r="V436" s="115"/>
      <c r="AF436" s="115"/>
      <c r="AP436" s="115"/>
      <c r="AZ436" s="115"/>
      <c r="BA436" s="115"/>
      <c r="BJ436" s="115"/>
      <c r="BT436" s="115"/>
      <c r="CD436" s="115"/>
      <c r="CN436" s="115"/>
      <c r="CX436" s="115"/>
      <c r="DH436" s="115"/>
      <c r="DR436" s="115"/>
      <c r="EB436" s="115"/>
      <c r="EL436" s="115"/>
      <c r="EV436" s="115"/>
      <c r="FF436" s="115"/>
      <c r="FP436" s="115"/>
      <c r="FZ436" s="115"/>
      <c r="GJ436" s="115"/>
      <c r="GT436" s="115"/>
      <c r="HD436" s="115"/>
      <c r="HN436" s="115"/>
      <c r="HX436" s="115"/>
    </row>
    <row xmlns:x14ac="http://schemas.microsoft.com/office/spreadsheetml/2009/9/ac" r="437" s="3" customFormat="true" x14ac:dyDescent="0.25">
      <c r="A437" s="372"/>
      <c r="B437" s="115"/>
      <c r="L437" s="115"/>
      <c r="V437" s="115"/>
      <c r="AF437" s="115"/>
      <c r="AP437" s="115"/>
      <c r="AZ437" s="115"/>
      <c r="BA437" s="115"/>
      <c r="BJ437" s="115"/>
      <c r="BT437" s="115"/>
      <c r="CD437" s="115"/>
      <c r="CN437" s="115"/>
      <c r="CX437" s="115"/>
      <c r="DH437" s="115"/>
      <c r="DR437" s="115"/>
      <c r="EB437" s="115"/>
      <c r="EL437" s="115"/>
      <c r="EV437" s="115"/>
      <c r="FF437" s="115"/>
      <c r="FP437" s="115"/>
      <c r="FZ437" s="115"/>
      <c r="GJ437" s="115"/>
      <c r="GT437" s="115"/>
      <c r="HD437" s="115"/>
      <c r="HN437" s="115"/>
      <c r="HX437" s="115"/>
    </row>
    <row xmlns:x14ac="http://schemas.microsoft.com/office/spreadsheetml/2009/9/ac" r="438" s="3" customFormat="true" x14ac:dyDescent="0.25">
      <c r="A438" s="372"/>
      <c r="B438" s="115"/>
      <c r="L438" s="115"/>
      <c r="V438" s="115"/>
      <c r="AF438" s="115"/>
      <c r="AP438" s="115"/>
      <c r="AZ438" s="115"/>
      <c r="BA438" s="115"/>
      <c r="BJ438" s="115"/>
      <c r="BT438" s="115"/>
      <c r="CD438" s="115"/>
      <c r="CN438" s="115"/>
      <c r="CX438" s="115"/>
      <c r="DH438" s="115"/>
      <c r="DR438" s="115"/>
      <c r="EB438" s="115"/>
      <c r="EL438" s="115"/>
      <c r="EV438" s="115"/>
      <c r="FF438" s="115"/>
      <c r="FP438" s="115"/>
      <c r="FZ438" s="115"/>
      <c r="GJ438" s="115"/>
      <c r="GT438" s="115"/>
      <c r="HD438" s="115"/>
      <c r="HN438" s="115"/>
      <c r="HX438" s="115"/>
    </row>
    <row xmlns:x14ac="http://schemas.microsoft.com/office/spreadsheetml/2009/9/ac" r="439" s="3" customFormat="true" x14ac:dyDescent="0.25">
      <c r="A439" s="372"/>
      <c r="B439" s="115"/>
      <c r="L439" s="115"/>
      <c r="V439" s="115"/>
      <c r="AF439" s="115"/>
      <c r="AP439" s="115"/>
      <c r="AZ439" s="115"/>
      <c r="BA439" s="115"/>
      <c r="BJ439" s="115"/>
      <c r="BT439" s="115"/>
      <c r="CD439" s="115"/>
      <c r="CN439" s="115"/>
      <c r="CX439" s="115"/>
      <c r="DH439" s="115"/>
      <c r="DR439" s="115"/>
      <c r="EB439" s="115"/>
      <c r="EL439" s="115"/>
      <c r="EV439" s="115"/>
      <c r="FF439" s="115"/>
      <c r="FP439" s="115"/>
      <c r="FZ439" s="115"/>
      <c r="GJ439" s="115"/>
      <c r="GT439" s="115"/>
      <c r="HD439" s="115"/>
      <c r="HN439" s="115"/>
      <c r="HX439" s="115"/>
    </row>
    <row xmlns:x14ac="http://schemas.microsoft.com/office/spreadsheetml/2009/9/ac" r="440" s="3" customFormat="true" x14ac:dyDescent="0.25">
      <c r="A440" s="372"/>
      <c r="B440" s="115"/>
      <c r="L440" s="115"/>
      <c r="V440" s="115"/>
      <c r="AF440" s="115"/>
      <c r="AP440" s="115"/>
      <c r="AZ440" s="115"/>
      <c r="BA440" s="115"/>
      <c r="BJ440" s="115"/>
      <c r="BT440" s="115"/>
      <c r="CD440" s="115"/>
      <c r="CN440" s="115"/>
      <c r="CX440" s="115"/>
      <c r="DH440" s="115"/>
      <c r="DR440" s="115"/>
      <c r="EB440" s="115"/>
      <c r="EL440" s="115"/>
      <c r="EV440" s="115"/>
      <c r="FF440" s="115"/>
      <c r="FP440" s="115"/>
      <c r="FZ440" s="115"/>
      <c r="GJ440" s="115"/>
      <c r="GT440" s="115"/>
      <c r="HD440" s="115"/>
      <c r="HN440" s="115"/>
      <c r="HX440" s="115"/>
    </row>
    <row xmlns:x14ac="http://schemas.microsoft.com/office/spreadsheetml/2009/9/ac" r="441" s="3" customFormat="true" x14ac:dyDescent="0.25">
      <c r="A441" s="372"/>
      <c r="B441" s="115"/>
      <c r="L441" s="115"/>
      <c r="V441" s="115"/>
      <c r="AF441" s="115"/>
      <c r="AP441" s="115"/>
      <c r="AZ441" s="115"/>
      <c r="BA441" s="115"/>
      <c r="BJ441" s="115"/>
      <c r="BT441" s="115"/>
      <c r="CD441" s="115"/>
      <c r="CN441" s="115"/>
      <c r="CX441" s="115"/>
      <c r="DH441" s="115"/>
      <c r="DR441" s="115"/>
      <c r="EB441" s="115"/>
      <c r="EL441" s="115"/>
      <c r="EV441" s="115"/>
      <c r="FF441" s="115"/>
      <c r="FP441" s="115"/>
      <c r="FZ441" s="115"/>
      <c r="GJ441" s="115"/>
      <c r="GT441" s="115"/>
      <c r="HD441" s="115"/>
      <c r="HN441" s="115"/>
      <c r="HX441" s="115"/>
    </row>
    <row xmlns:x14ac="http://schemas.microsoft.com/office/spreadsheetml/2009/9/ac" r="442" s="3" customFormat="true" x14ac:dyDescent="0.25">
      <c r="A442" s="372"/>
      <c r="B442" s="115"/>
      <c r="L442" s="115"/>
      <c r="V442" s="115"/>
      <c r="AF442" s="115"/>
      <c r="AP442" s="115"/>
      <c r="AZ442" s="115"/>
      <c r="BA442" s="115"/>
      <c r="BJ442" s="115"/>
      <c r="BT442" s="115"/>
      <c r="CD442" s="115"/>
      <c r="CN442" s="115"/>
      <c r="CX442" s="115"/>
      <c r="DH442" s="115"/>
      <c r="DR442" s="115"/>
      <c r="EB442" s="115"/>
      <c r="EL442" s="115"/>
      <c r="EV442" s="115"/>
      <c r="FF442" s="115"/>
      <c r="FP442" s="115"/>
      <c r="FZ442" s="115"/>
      <c r="GJ442" s="115"/>
      <c r="GT442" s="115"/>
      <c r="HD442" s="115"/>
      <c r="HN442" s="115"/>
      <c r="HX442" s="115"/>
    </row>
    <row xmlns:x14ac="http://schemas.microsoft.com/office/spreadsheetml/2009/9/ac" r="443" s="3" customFormat="true" x14ac:dyDescent="0.25">
      <c r="A443" s="372"/>
      <c r="B443" s="115"/>
      <c r="L443" s="115"/>
      <c r="V443" s="115"/>
      <c r="AF443" s="115"/>
      <c r="AP443" s="115"/>
      <c r="AZ443" s="115"/>
      <c r="BA443" s="115"/>
      <c r="BJ443" s="115"/>
      <c r="BT443" s="115"/>
      <c r="CD443" s="115"/>
      <c r="CN443" s="115"/>
      <c r="CX443" s="115"/>
      <c r="DH443" s="115"/>
      <c r="DR443" s="115"/>
      <c r="EB443" s="115"/>
      <c r="EL443" s="115"/>
      <c r="EV443" s="115"/>
      <c r="FF443" s="115"/>
      <c r="FP443" s="115"/>
      <c r="FZ443" s="115"/>
      <c r="GJ443" s="115"/>
      <c r="GT443" s="115"/>
      <c r="HD443" s="115"/>
      <c r="HN443" s="115"/>
      <c r="HX443" s="115"/>
    </row>
    <row xmlns:x14ac="http://schemas.microsoft.com/office/spreadsheetml/2009/9/ac" r="444" s="3" customFormat="true" x14ac:dyDescent="0.25">
      <c r="A444" s="372"/>
      <c r="B444" s="115"/>
      <c r="L444" s="115"/>
      <c r="V444" s="115"/>
      <c r="AF444" s="115"/>
      <c r="AP444" s="115"/>
      <c r="AZ444" s="115"/>
      <c r="BA444" s="115"/>
      <c r="BJ444" s="115"/>
      <c r="BT444" s="115"/>
      <c r="CD444" s="115"/>
      <c r="CN444" s="115"/>
      <c r="CX444" s="115"/>
      <c r="DH444" s="115"/>
      <c r="DR444" s="115"/>
      <c r="EB444" s="115"/>
      <c r="EL444" s="115"/>
      <c r="EV444" s="115"/>
      <c r="FF444" s="115"/>
      <c r="FP444" s="115"/>
      <c r="FZ444" s="115"/>
      <c r="GJ444" s="115"/>
      <c r="GT444" s="115"/>
      <c r="HD444" s="115"/>
      <c r="HN444" s="115"/>
      <c r="HX444" s="115"/>
    </row>
    <row xmlns:x14ac="http://schemas.microsoft.com/office/spreadsheetml/2009/9/ac" r="445" s="3" customFormat="true" x14ac:dyDescent="0.25">
      <c r="A445" s="372"/>
      <c r="B445" s="115"/>
      <c r="L445" s="115"/>
      <c r="V445" s="115"/>
      <c r="AF445" s="115"/>
      <c r="AP445" s="115"/>
      <c r="AZ445" s="115"/>
      <c r="BA445" s="115"/>
      <c r="BJ445" s="115"/>
      <c r="BT445" s="115"/>
      <c r="CD445" s="115"/>
      <c r="CN445" s="115"/>
      <c r="CX445" s="115"/>
      <c r="DH445" s="115"/>
      <c r="DR445" s="115"/>
      <c r="EB445" s="115"/>
      <c r="EL445" s="115"/>
      <c r="EV445" s="115"/>
      <c r="FF445" s="115"/>
      <c r="FP445" s="115"/>
      <c r="FZ445" s="115"/>
      <c r="GJ445" s="115"/>
      <c r="GT445" s="115"/>
      <c r="HD445" s="115"/>
      <c r="HN445" s="115"/>
      <c r="HX445" s="115"/>
    </row>
    <row xmlns:x14ac="http://schemas.microsoft.com/office/spreadsheetml/2009/9/ac" r="446" s="3" customFormat="true" x14ac:dyDescent="0.25">
      <c r="A446" s="372"/>
      <c r="B446" s="115"/>
      <c r="L446" s="115"/>
      <c r="V446" s="115"/>
      <c r="AF446" s="115"/>
      <c r="AP446" s="115"/>
      <c r="AZ446" s="115"/>
      <c r="BA446" s="115"/>
      <c r="BJ446" s="115"/>
      <c r="BT446" s="115"/>
      <c r="CD446" s="115"/>
      <c r="CN446" s="115"/>
      <c r="CX446" s="115"/>
      <c r="DH446" s="115"/>
      <c r="DR446" s="115"/>
      <c r="EB446" s="115"/>
      <c r="EL446" s="115"/>
      <c r="EV446" s="115"/>
      <c r="FF446" s="115"/>
      <c r="FP446" s="115"/>
      <c r="FZ446" s="115"/>
      <c r="GJ446" s="115"/>
      <c r="GT446" s="115"/>
      <c r="HD446" s="115"/>
      <c r="HN446" s="115"/>
      <c r="HX446" s="115"/>
    </row>
    <row xmlns:x14ac="http://schemas.microsoft.com/office/spreadsheetml/2009/9/ac" r="447" s="3" customFormat="true" x14ac:dyDescent="0.25">
      <c r="A447" s="372"/>
      <c r="B447" s="115"/>
      <c r="L447" s="115"/>
      <c r="V447" s="115"/>
      <c r="AF447" s="115"/>
      <c r="AP447" s="115"/>
      <c r="AZ447" s="115"/>
      <c r="BA447" s="115"/>
      <c r="BJ447" s="115"/>
      <c r="BT447" s="115"/>
      <c r="CD447" s="115"/>
      <c r="CN447" s="115"/>
      <c r="CX447" s="115"/>
      <c r="DH447" s="115"/>
      <c r="DR447" s="115"/>
      <c r="EB447" s="115"/>
      <c r="EL447" s="115"/>
      <c r="EV447" s="115"/>
      <c r="FF447" s="115"/>
      <c r="FP447" s="115"/>
      <c r="FZ447" s="115"/>
      <c r="GJ447" s="115"/>
      <c r="GT447" s="115"/>
      <c r="HD447" s="115"/>
      <c r="HN447" s="115"/>
      <c r="HX447" s="115"/>
    </row>
    <row xmlns:x14ac="http://schemas.microsoft.com/office/spreadsheetml/2009/9/ac" r="448" s="3" customFormat="true" x14ac:dyDescent="0.25">
      <c r="A448" s="372"/>
      <c r="B448" s="115"/>
      <c r="L448" s="115"/>
      <c r="V448" s="115"/>
      <c r="AF448" s="115"/>
      <c r="AP448" s="115"/>
      <c r="AZ448" s="115"/>
      <c r="BA448" s="115"/>
      <c r="BJ448" s="115"/>
      <c r="BT448" s="115"/>
      <c r="CD448" s="115"/>
      <c r="CN448" s="115"/>
      <c r="CX448" s="115"/>
      <c r="DH448" s="115"/>
      <c r="DR448" s="115"/>
      <c r="EB448" s="115"/>
      <c r="EL448" s="115"/>
      <c r="EV448" s="115"/>
      <c r="FF448" s="115"/>
      <c r="FP448" s="115"/>
      <c r="FZ448" s="115"/>
      <c r="GJ448" s="115"/>
      <c r="GT448" s="115"/>
      <c r="HD448" s="115"/>
      <c r="HN448" s="115"/>
      <c r="HX448" s="115"/>
    </row>
    <row xmlns:x14ac="http://schemas.microsoft.com/office/spreadsheetml/2009/9/ac" r="449" s="3" customFormat="true" x14ac:dyDescent="0.25">
      <c r="A449" s="372"/>
      <c r="B449" s="115"/>
      <c r="L449" s="115"/>
      <c r="V449" s="115"/>
      <c r="AF449" s="115"/>
      <c r="AP449" s="115"/>
      <c r="AZ449" s="115"/>
      <c r="BA449" s="115"/>
      <c r="BJ449" s="115"/>
      <c r="BT449" s="115"/>
      <c r="CD449" s="115"/>
      <c r="CN449" s="115"/>
      <c r="CX449" s="115"/>
      <c r="DH449" s="115"/>
      <c r="DR449" s="115"/>
      <c r="EB449" s="115"/>
      <c r="EL449" s="115"/>
      <c r="EV449" s="115"/>
      <c r="FF449" s="115"/>
      <c r="FP449" s="115"/>
      <c r="FZ449" s="115"/>
      <c r="GJ449" s="115"/>
      <c r="GT449" s="115"/>
      <c r="HD449" s="115"/>
      <c r="HN449" s="115"/>
      <c r="HX449" s="115"/>
    </row>
    <row xmlns:x14ac="http://schemas.microsoft.com/office/spreadsheetml/2009/9/ac" r="450" s="3" customFormat="true" x14ac:dyDescent="0.25">
      <c r="A450" s="372"/>
      <c r="B450" s="115"/>
      <c r="L450" s="115"/>
      <c r="V450" s="115"/>
      <c r="AF450" s="115"/>
      <c r="AP450" s="115"/>
      <c r="AZ450" s="115"/>
      <c r="BA450" s="115"/>
      <c r="BJ450" s="115"/>
      <c r="BT450" s="115"/>
      <c r="CD450" s="115"/>
      <c r="CN450" s="115"/>
      <c r="CX450" s="115"/>
      <c r="DH450" s="115"/>
      <c r="DR450" s="115"/>
      <c r="EB450" s="115"/>
      <c r="EL450" s="115"/>
      <c r="EV450" s="115"/>
      <c r="FF450" s="115"/>
      <c r="FP450" s="115"/>
      <c r="FZ450" s="115"/>
      <c r="GJ450" s="115"/>
      <c r="GT450" s="115"/>
      <c r="HD450" s="115"/>
      <c r="HN450" s="115"/>
      <c r="HX450" s="115"/>
    </row>
    <row xmlns:x14ac="http://schemas.microsoft.com/office/spreadsheetml/2009/9/ac" r="451" s="3" customFormat="true" x14ac:dyDescent="0.25">
      <c r="A451" s="372"/>
      <c r="B451" s="115"/>
      <c r="L451" s="115"/>
      <c r="V451" s="115"/>
      <c r="AF451" s="115"/>
      <c r="AP451" s="115"/>
      <c r="AZ451" s="115"/>
      <c r="BA451" s="115"/>
      <c r="BJ451" s="115"/>
      <c r="BT451" s="115"/>
      <c r="CD451" s="115"/>
      <c r="CN451" s="115"/>
      <c r="CX451" s="115"/>
      <c r="DH451" s="115"/>
      <c r="DR451" s="115"/>
      <c r="EB451" s="115"/>
      <c r="EL451" s="115"/>
      <c r="EV451" s="115"/>
      <c r="FF451" s="115"/>
      <c r="FP451" s="115"/>
      <c r="FZ451" s="115"/>
      <c r="GJ451" s="115"/>
      <c r="GT451" s="115"/>
      <c r="HD451" s="115"/>
      <c r="HN451" s="115"/>
      <c r="HX451" s="115"/>
    </row>
    <row xmlns:x14ac="http://schemas.microsoft.com/office/spreadsheetml/2009/9/ac" r="452" s="3" customFormat="true" x14ac:dyDescent="0.25">
      <c r="A452" s="372"/>
      <c r="B452" s="115"/>
      <c r="L452" s="115"/>
      <c r="V452" s="115"/>
      <c r="AF452" s="115"/>
      <c r="AP452" s="115"/>
      <c r="AZ452" s="115"/>
      <c r="BA452" s="115"/>
      <c r="BJ452" s="115"/>
      <c r="BT452" s="115"/>
      <c r="CD452" s="115"/>
      <c r="CN452" s="115"/>
      <c r="CX452" s="115"/>
      <c r="DH452" s="115"/>
      <c r="DR452" s="115"/>
      <c r="EB452" s="115"/>
      <c r="EL452" s="115"/>
      <c r="EV452" s="115"/>
      <c r="FF452" s="115"/>
      <c r="FP452" s="115"/>
      <c r="FZ452" s="115"/>
      <c r="GJ452" s="115"/>
      <c r="GT452" s="115"/>
      <c r="HD452" s="115"/>
      <c r="HN452" s="115"/>
      <c r="HX452" s="115"/>
    </row>
    <row xmlns:x14ac="http://schemas.microsoft.com/office/spreadsheetml/2009/9/ac" r="453" s="3" customFormat="true" x14ac:dyDescent="0.25">
      <c r="A453" s="372"/>
      <c r="B453" s="115"/>
      <c r="L453" s="115"/>
      <c r="V453" s="115"/>
      <c r="AF453" s="115"/>
      <c r="AP453" s="115"/>
      <c r="AZ453" s="115"/>
      <c r="BA453" s="115"/>
      <c r="BJ453" s="115"/>
      <c r="BT453" s="115"/>
      <c r="CD453" s="115"/>
      <c r="CN453" s="115"/>
      <c r="CX453" s="115"/>
      <c r="DH453" s="115"/>
      <c r="DR453" s="115"/>
      <c r="EB453" s="115"/>
      <c r="EL453" s="115"/>
      <c r="EV453" s="115"/>
      <c r="FF453" s="115"/>
      <c r="FP453" s="115"/>
      <c r="FZ453" s="115"/>
      <c r="GJ453" s="115"/>
      <c r="GT453" s="115"/>
      <c r="HD453" s="115"/>
      <c r="HN453" s="115"/>
      <c r="HX453" s="115"/>
    </row>
    <row xmlns:x14ac="http://schemas.microsoft.com/office/spreadsheetml/2009/9/ac" r="454" s="3" customFormat="true" x14ac:dyDescent="0.25">
      <c r="A454" s="372"/>
      <c r="B454" s="115"/>
      <c r="L454" s="115"/>
      <c r="V454" s="115"/>
      <c r="AF454" s="115"/>
      <c r="AP454" s="115"/>
      <c r="AZ454" s="115"/>
      <c r="BA454" s="115"/>
      <c r="BJ454" s="115"/>
      <c r="BT454" s="115"/>
      <c r="CD454" s="115"/>
      <c r="CN454" s="115"/>
      <c r="CX454" s="115"/>
      <c r="DH454" s="115"/>
      <c r="DR454" s="115"/>
      <c r="EB454" s="115"/>
      <c r="EL454" s="115"/>
      <c r="EV454" s="115"/>
      <c r="FF454" s="115"/>
      <c r="FP454" s="115"/>
      <c r="FZ454" s="115"/>
      <c r="GJ454" s="115"/>
      <c r="GT454" s="115"/>
      <c r="HD454" s="115"/>
      <c r="HN454" s="115"/>
      <c r="HX454" s="115"/>
    </row>
    <row xmlns:x14ac="http://schemas.microsoft.com/office/spreadsheetml/2009/9/ac" r="455" s="3" customFormat="true" x14ac:dyDescent="0.25">
      <c r="A455" s="372"/>
      <c r="B455" s="115"/>
      <c r="L455" s="115"/>
      <c r="V455" s="115"/>
      <c r="AF455" s="115"/>
      <c r="AP455" s="115"/>
      <c r="AZ455" s="115"/>
      <c r="BA455" s="115"/>
      <c r="BJ455" s="115"/>
      <c r="BT455" s="115"/>
      <c r="CD455" s="115"/>
      <c r="CN455" s="115"/>
      <c r="CX455" s="115"/>
      <c r="DH455" s="115"/>
      <c r="DR455" s="115"/>
      <c r="EB455" s="115"/>
      <c r="EL455" s="115"/>
      <c r="EV455" s="115"/>
      <c r="FF455" s="115"/>
      <c r="FP455" s="115"/>
      <c r="FZ455" s="115"/>
      <c r="GJ455" s="115"/>
      <c r="GT455" s="115"/>
      <c r="HD455" s="115"/>
      <c r="HN455" s="115"/>
      <c r="HX455" s="115"/>
    </row>
    <row xmlns:x14ac="http://schemas.microsoft.com/office/spreadsheetml/2009/9/ac" r="456" s="3" customFormat="true" x14ac:dyDescent="0.25">
      <c r="A456" s="372"/>
      <c r="B456" s="115"/>
      <c r="L456" s="115"/>
      <c r="V456" s="115"/>
      <c r="AF456" s="115"/>
      <c r="AP456" s="115"/>
      <c r="AZ456" s="115"/>
      <c r="BA456" s="115"/>
      <c r="BJ456" s="115"/>
      <c r="BT456" s="115"/>
      <c r="CD456" s="115"/>
      <c r="CN456" s="115"/>
      <c r="CX456" s="115"/>
      <c r="DH456" s="115"/>
      <c r="DR456" s="115"/>
      <c r="EB456" s="115"/>
      <c r="EL456" s="115"/>
      <c r="EV456" s="115"/>
      <c r="FF456" s="115"/>
      <c r="FP456" s="115"/>
      <c r="FZ456" s="115"/>
      <c r="GJ456" s="115"/>
      <c r="GT456" s="115"/>
      <c r="HD456" s="115"/>
      <c r="HN456" s="115"/>
      <c r="HX456" s="115"/>
    </row>
    <row xmlns:x14ac="http://schemas.microsoft.com/office/spreadsheetml/2009/9/ac" r="457" s="3" customFormat="true" x14ac:dyDescent="0.25">
      <c r="A457" s="372"/>
      <c r="B457" s="115"/>
      <c r="L457" s="115"/>
      <c r="V457" s="115"/>
      <c r="AF457" s="115"/>
      <c r="AP457" s="115"/>
      <c r="AZ457" s="115"/>
      <c r="BA457" s="115"/>
      <c r="BJ457" s="115"/>
      <c r="BT457" s="115"/>
      <c r="CD457" s="115"/>
      <c r="CN457" s="115"/>
      <c r="CX457" s="115"/>
      <c r="DH457" s="115"/>
      <c r="DR457" s="115"/>
      <c r="EB457" s="115"/>
      <c r="EL457" s="115"/>
      <c r="EV457" s="115"/>
      <c r="FF457" s="115"/>
      <c r="FP457" s="115"/>
      <c r="FZ457" s="115"/>
      <c r="GJ457" s="115"/>
      <c r="GT457" s="115"/>
      <c r="HD457" s="115"/>
      <c r="HN457" s="115"/>
      <c r="HX457" s="115"/>
    </row>
    <row xmlns:x14ac="http://schemas.microsoft.com/office/spreadsheetml/2009/9/ac" r="458" s="3" customFormat="true" x14ac:dyDescent="0.25">
      <c r="A458" s="372"/>
      <c r="B458" s="115"/>
      <c r="L458" s="115"/>
      <c r="V458" s="115"/>
      <c r="AF458" s="115"/>
      <c r="AP458" s="115"/>
      <c r="AZ458" s="115"/>
      <c r="BA458" s="115"/>
      <c r="BJ458" s="115"/>
      <c r="BT458" s="115"/>
      <c r="CD458" s="115"/>
      <c r="CN458" s="115"/>
      <c r="CX458" s="115"/>
      <c r="DH458" s="115"/>
      <c r="DR458" s="115"/>
      <c r="EB458" s="115"/>
      <c r="EL458" s="115"/>
      <c r="EV458" s="115"/>
      <c r="FF458" s="115"/>
      <c r="FP458" s="115"/>
      <c r="FZ458" s="115"/>
      <c r="GJ458" s="115"/>
      <c r="GT458" s="115"/>
      <c r="HD458" s="115"/>
      <c r="HN458" s="115"/>
      <c r="HX458" s="115"/>
    </row>
    <row xmlns:x14ac="http://schemas.microsoft.com/office/spreadsheetml/2009/9/ac" r="459" s="3" customFormat="true" x14ac:dyDescent="0.25">
      <c r="A459" s="372"/>
      <c r="B459" s="115"/>
      <c r="L459" s="115"/>
      <c r="V459" s="115"/>
      <c r="AF459" s="115"/>
      <c r="AP459" s="115"/>
      <c r="AZ459" s="115"/>
      <c r="BA459" s="115"/>
      <c r="BJ459" s="115"/>
      <c r="BT459" s="115"/>
      <c r="CD459" s="115"/>
      <c r="CN459" s="115"/>
      <c r="CX459" s="115"/>
      <c r="DH459" s="115"/>
      <c r="DR459" s="115"/>
      <c r="EB459" s="115"/>
      <c r="EL459" s="115"/>
      <c r="EV459" s="115"/>
      <c r="FF459" s="115"/>
      <c r="FP459" s="115"/>
      <c r="FZ459" s="115"/>
      <c r="GJ459" s="115"/>
      <c r="GT459" s="115"/>
      <c r="HD459" s="115"/>
      <c r="HN459" s="115"/>
      <c r="HX459" s="115"/>
    </row>
    <row xmlns:x14ac="http://schemas.microsoft.com/office/spreadsheetml/2009/9/ac" r="460" s="3" customFormat="true" x14ac:dyDescent="0.25">
      <c r="A460" s="372"/>
      <c r="B460" s="115"/>
      <c r="L460" s="115"/>
      <c r="V460" s="115"/>
      <c r="AF460" s="115"/>
      <c r="AP460" s="115"/>
      <c r="AZ460" s="115"/>
      <c r="BA460" s="115"/>
      <c r="BJ460" s="115"/>
      <c r="BT460" s="115"/>
      <c r="CD460" s="115"/>
      <c r="CN460" s="115"/>
      <c r="CX460" s="115"/>
      <c r="DH460" s="115"/>
      <c r="DR460" s="115"/>
      <c r="EB460" s="115"/>
      <c r="EL460" s="115"/>
      <c r="EV460" s="115"/>
      <c r="FF460" s="115"/>
      <c r="FP460" s="115"/>
      <c r="FZ460" s="115"/>
      <c r="GJ460" s="115"/>
      <c r="GT460" s="115"/>
      <c r="HD460" s="115"/>
      <c r="HN460" s="115"/>
      <c r="HX460" s="115"/>
    </row>
    <row xmlns:x14ac="http://schemas.microsoft.com/office/spreadsheetml/2009/9/ac" r="461" s="3" customFormat="true" x14ac:dyDescent="0.25">
      <c r="A461" s="372"/>
      <c r="B461" s="115"/>
      <c r="L461" s="115"/>
      <c r="V461" s="115"/>
      <c r="AF461" s="115"/>
      <c r="AP461" s="115"/>
      <c r="AZ461" s="115"/>
      <c r="BA461" s="115"/>
      <c r="BJ461" s="115"/>
      <c r="BT461" s="115"/>
      <c r="CD461" s="115"/>
      <c r="CN461" s="115"/>
      <c r="CX461" s="115"/>
      <c r="DH461" s="115"/>
      <c r="DR461" s="115"/>
      <c r="EB461" s="115"/>
      <c r="EL461" s="115"/>
      <c r="EV461" s="115"/>
      <c r="FF461" s="115"/>
      <c r="FP461" s="115"/>
      <c r="FZ461" s="115"/>
      <c r="GJ461" s="115"/>
      <c r="GT461" s="115"/>
      <c r="HD461" s="115"/>
      <c r="HN461" s="115"/>
      <c r="HX461" s="115"/>
    </row>
    <row xmlns:x14ac="http://schemas.microsoft.com/office/spreadsheetml/2009/9/ac" r="462" s="3" customFormat="true" x14ac:dyDescent="0.25">
      <c r="A462" s="372"/>
      <c r="B462" s="115"/>
      <c r="L462" s="115"/>
      <c r="V462" s="115"/>
      <c r="AF462" s="115"/>
      <c r="AP462" s="115"/>
      <c r="AZ462" s="115"/>
      <c r="BA462" s="115"/>
      <c r="BJ462" s="115"/>
      <c r="BT462" s="115"/>
      <c r="CD462" s="115"/>
      <c r="CN462" s="115"/>
      <c r="CX462" s="115"/>
      <c r="DH462" s="115"/>
      <c r="DR462" s="115"/>
      <c r="EB462" s="115"/>
      <c r="EL462" s="115"/>
      <c r="EV462" s="115"/>
      <c r="FF462" s="115"/>
      <c r="FP462" s="115"/>
      <c r="FZ462" s="115"/>
      <c r="GJ462" s="115"/>
      <c r="GT462" s="115"/>
      <c r="HD462" s="115"/>
      <c r="HN462" s="115"/>
      <c r="HX462" s="115"/>
    </row>
    <row xmlns:x14ac="http://schemas.microsoft.com/office/spreadsheetml/2009/9/ac" r="463" s="3" customFormat="true" x14ac:dyDescent="0.25">
      <c r="A463" s="372"/>
      <c r="B463" s="115"/>
      <c r="L463" s="115"/>
      <c r="V463" s="115"/>
      <c r="AF463" s="115"/>
      <c r="AP463" s="115"/>
      <c r="AZ463" s="115"/>
      <c r="BA463" s="115"/>
      <c r="BJ463" s="115"/>
      <c r="BT463" s="115"/>
      <c r="CD463" s="115"/>
      <c r="CN463" s="115"/>
      <c r="CX463" s="115"/>
      <c r="DH463" s="115"/>
      <c r="DR463" s="115"/>
      <c r="EB463" s="115"/>
      <c r="EL463" s="115"/>
      <c r="EV463" s="115"/>
      <c r="FF463" s="115"/>
      <c r="FP463" s="115"/>
      <c r="FZ463" s="115"/>
      <c r="GJ463" s="115"/>
      <c r="GT463" s="115"/>
      <c r="HD463" s="115"/>
      <c r="HN463" s="115"/>
      <c r="HX463" s="115"/>
    </row>
    <row xmlns:x14ac="http://schemas.microsoft.com/office/spreadsheetml/2009/9/ac" r="464" s="3" customFormat="true" x14ac:dyDescent="0.25">
      <c r="A464" s="372"/>
      <c r="B464" s="115"/>
      <c r="L464" s="115"/>
      <c r="V464" s="115"/>
      <c r="AF464" s="115"/>
      <c r="AP464" s="115"/>
      <c r="AZ464" s="115"/>
      <c r="BA464" s="115"/>
      <c r="BJ464" s="115"/>
      <c r="BT464" s="115"/>
      <c r="CD464" s="115"/>
      <c r="CN464" s="115"/>
      <c r="CX464" s="115"/>
      <c r="DH464" s="115"/>
      <c r="DR464" s="115"/>
      <c r="EB464" s="115"/>
      <c r="EL464" s="115"/>
      <c r="EV464" s="115"/>
      <c r="FF464" s="115"/>
      <c r="FP464" s="115"/>
      <c r="FZ464" s="115"/>
      <c r="GJ464" s="115"/>
      <c r="GT464" s="115"/>
      <c r="HD464" s="115"/>
      <c r="HN464" s="115"/>
      <c r="HX464" s="115"/>
    </row>
    <row xmlns:x14ac="http://schemas.microsoft.com/office/spreadsheetml/2009/9/ac" r="465" s="3" customFormat="true" x14ac:dyDescent="0.25">
      <c r="A465" s="372"/>
      <c r="B465" s="115"/>
      <c r="L465" s="115"/>
      <c r="V465" s="115"/>
      <c r="AF465" s="115"/>
      <c r="AP465" s="115"/>
      <c r="AZ465" s="115"/>
      <c r="BA465" s="115"/>
      <c r="BJ465" s="115"/>
      <c r="BT465" s="115"/>
      <c r="CD465" s="115"/>
      <c r="CN465" s="115"/>
      <c r="CX465" s="115"/>
      <c r="DH465" s="115"/>
      <c r="DR465" s="115"/>
      <c r="EB465" s="115"/>
      <c r="EL465" s="115"/>
      <c r="EV465" s="115"/>
      <c r="FF465" s="115"/>
      <c r="FP465" s="115"/>
      <c r="FZ465" s="115"/>
      <c r="GJ465" s="115"/>
      <c r="GT465" s="115"/>
      <c r="HD465" s="115"/>
      <c r="HN465" s="115"/>
      <c r="HX465" s="115"/>
    </row>
    <row xmlns:x14ac="http://schemas.microsoft.com/office/spreadsheetml/2009/9/ac" r="466" s="3" customFormat="true" x14ac:dyDescent="0.25">
      <c r="A466" s="372"/>
      <c r="B466" s="115"/>
      <c r="L466" s="115"/>
      <c r="V466" s="115"/>
      <c r="AF466" s="115"/>
      <c r="AP466" s="115"/>
      <c r="AZ466" s="115"/>
      <c r="BA466" s="115"/>
      <c r="BJ466" s="115"/>
      <c r="BT466" s="115"/>
      <c r="CD466" s="115"/>
      <c r="CN466" s="115"/>
      <c r="CX466" s="115"/>
      <c r="DH466" s="115"/>
      <c r="DR466" s="115"/>
      <c r="EB466" s="115"/>
      <c r="EL466" s="115"/>
      <c r="EV466" s="115"/>
      <c r="FF466" s="115"/>
      <c r="FP466" s="115"/>
      <c r="FZ466" s="115"/>
      <c r="GJ466" s="115"/>
      <c r="GT466" s="115"/>
      <c r="HD466" s="115"/>
      <c r="HN466" s="115"/>
      <c r="HX466" s="115"/>
    </row>
    <row xmlns:x14ac="http://schemas.microsoft.com/office/spreadsheetml/2009/9/ac" r="467" s="3" customFormat="true" x14ac:dyDescent="0.25">
      <c r="A467" s="372"/>
      <c r="B467" s="115"/>
      <c r="L467" s="115"/>
      <c r="V467" s="115"/>
      <c r="AF467" s="115"/>
      <c r="AP467" s="115"/>
      <c r="AZ467" s="115"/>
      <c r="BA467" s="115"/>
      <c r="BJ467" s="115"/>
      <c r="BT467" s="115"/>
      <c r="CD467" s="115"/>
      <c r="CN467" s="115"/>
      <c r="CX467" s="115"/>
      <c r="DH467" s="115"/>
      <c r="DR467" s="115"/>
      <c r="EB467" s="115"/>
      <c r="EL467" s="115"/>
      <c r="EV467" s="115"/>
      <c r="FF467" s="115"/>
      <c r="FP467" s="115"/>
      <c r="FZ467" s="115"/>
      <c r="GJ467" s="115"/>
      <c r="GT467" s="115"/>
      <c r="HD467" s="115"/>
      <c r="HN467" s="115"/>
      <c r="HX467" s="115"/>
    </row>
    <row xmlns:x14ac="http://schemas.microsoft.com/office/spreadsheetml/2009/9/ac" r="468" s="3" customFormat="true" x14ac:dyDescent="0.25">
      <c r="A468" s="372"/>
      <c r="B468" s="115"/>
      <c r="L468" s="115"/>
      <c r="V468" s="115"/>
      <c r="AF468" s="115"/>
      <c r="AP468" s="115"/>
      <c r="AZ468" s="115"/>
      <c r="BA468" s="115"/>
      <c r="BJ468" s="115"/>
      <c r="BT468" s="115"/>
      <c r="CD468" s="115"/>
      <c r="CN468" s="115"/>
      <c r="CX468" s="115"/>
      <c r="DH468" s="115"/>
      <c r="DR468" s="115"/>
      <c r="EB468" s="115"/>
      <c r="EL468" s="115"/>
      <c r="EV468" s="115"/>
      <c r="FF468" s="115"/>
      <c r="FP468" s="115"/>
      <c r="FZ468" s="115"/>
      <c r="GJ468" s="115"/>
      <c r="GT468" s="115"/>
      <c r="HD468" s="115"/>
      <c r="HN468" s="115"/>
      <c r="HX468" s="115"/>
    </row>
    <row xmlns:x14ac="http://schemas.microsoft.com/office/spreadsheetml/2009/9/ac" r="469" s="3" customFormat="true" x14ac:dyDescent="0.25">
      <c r="A469" s="372"/>
      <c r="B469" s="115"/>
      <c r="L469" s="115"/>
      <c r="V469" s="115"/>
      <c r="AF469" s="115"/>
      <c r="AP469" s="115"/>
      <c r="AZ469" s="115"/>
      <c r="BA469" s="115"/>
      <c r="BJ469" s="115"/>
      <c r="BT469" s="115"/>
      <c r="CD469" s="115"/>
      <c r="CN469" s="115"/>
      <c r="CX469" s="115"/>
      <c r="DH469" s="115"/>
      <c r="DR469" s="115"/>
      <c r="EB469" s="115"/>
      <c r="EL469" s="115"/>
      <c r="EV469" s="115"/>
      <c r="FF469" s="115"/>
      <c r="FP469" s="115"/>
      <c r="FZ469" s="115"/>
      <c r="GJ469" s="115"/>
      <c r="GT469" s="115"/>
      <c r="HD469" s="115"/>
      <c r="HN469" s="115"/>
      <c r="HX469" s="115"/>
    </row>
    <row xmlns:x14ac="http://schemas.microsoft.com/office/spreadsheetml/2009/9/ac" r="470" s="3" customFormat="true" x14ac:dyDescent="0.25">
      <c r="A470" s="372"/>
      <c r="B470" s="115"/>
      <c r="L470" s="115"/>
      <c r="V470" s="115"/>
      <c r="AF470" s="115"/>
      <c r="AP470" s="115"/>
      <c r="AZ470" s="115"/>
      <c r="BA470" s="115"/>
      <c r="BJ470" s="115"/>
      <c r="BT470" s="115"/>
      <c r="CD470" s="115"/>
      <c r="CN470" s="115"/>
      <c r="CX470" s="115"/>
      <c r="DH470" s="115"/>
      <c r="DR470" s="115"/>
      <c r="EB470" s="115"/>
      <c r="EL470" s="115"/>
      <c r="EV470" s="115"/>
      <c r="FF470" s="115"/>
      <c r="FP470" s="115"/>
      <c r="FZ470" s="115"/>
      <c r="GJ470" s="115"/>
      <c r="GT470" s="115"/>
      <c r="HD470" s="115"/>
      <c r="HN470" s="115"/>
      <c r="HX470" s="115"/>
    </row>
    <row xmlns:x14ac="http://schemas.microsoft.com/office/spreadsheetml/2009/9/ac" r="471" s="3" customFormat="true" x14ac:dyDescent="0.25">
      <c r="A471" s="372"/>
      <c r="B471" s="115"/>
      <c r="L471" s="115"/>
      <c r="V471" s="115"/>
      <c r="AF471" s="115"/>
      <c r="AP471" s="115"/>
      <c r="AZ471" s="115"/>
      <c r="BA471" s="115"/>
      <c r="BJ471" s="115"/>
      <c r="BT471" s="115"/>
      <c r="CD471" s="115"/>
      <c r="CN471" s="115"/>
      <c r="CX471" s="115"/>
      <c r="DH471" s="115"/>
      <c r="DR471" s="115"/>
      <c r="EB471" s="115"/>
      <c r="EL471" s="115"/>
      <c r="EV471" s="115"/>
      <c r="FF471" s="115"/>
      <c r="FP471" s="115"/>
      <c r="FZ471" s="115"/>
      <c r="GJ471" s="115"/>
      <c r="GT471" s="115"/>
      <c r="HD471" s="115"/>
      <c r="HN471" s="115"/>
      <c r="HX471" s="115"/>
    </row>
    <row xmlns:x14ac="http://schemas.microsoft.com/office/spreadsheetml/2009/9/ac" r="472" s="3" customFormat="true" x14ac:dyDescent="0.25">
      <c r="A472" s="372"/>
      <c r="B472" s="115"/>
      <c r="L472" s="115"/>
      <c r="V472" s="115"/>
      <c r="AF472" s="115"/>
      <c r="AP472" s="115"/>
      <c r="AZ472" s="115"/>
      <c r="BA472" s="115"/>
      <c r="BJ472" s="115"/>
      <c r="BT472" s="115"/>
      <c r="CD472" s="115"/>
      <c r="CN472" s="115"/>
      <c r="CX472" s="115"/>
      <c r="DH472" s="115"/>
      <c r="DR472" s="115"/>
      <c r="EB472" s="115"/>
      <c r="EL472" s="115"/>
      <c r="EV472" s="115"/>
      <c r="FF472" s="115"/>
      <c r="FP472" s="115"/>
      <c r="FZ472" s="115"/>
      <c r="GJ472" s="115"/>
      <c r="GT472" s="115"/>
      <c r="HD472" s="115"/>
      <c r="HN472" s="115"/>
      <c r="HX472" s="115"/>
    </row>
    <row xmlns:x14ac="http://schemas.microsoft.com/office/spreadsheetml/2009/9/ac" r="473" s="3" customFormat="true" x14ac:dyDescent="0.25">
      <c r="A473" s="372"/>
      <c r="B473" s="115"/>
      <c r="L473" s="115"/>
      <c r="V473" s="115"/>
      <c r="AF473" s="115"/>
      <c r="AP473" s="115"/>
      <c r="AZ473" s="115"/>
      <c r="BA473" s="115"/>
      <c r="BJ473" s="115"/>
      <c r="BT473" s="115"/>
      <c r="CD473" s="115"/>
      <c r="CN473" s="115"/>
      <c r="CX473" s="115"/>
      <c r="DH473" s="115"/>
      <c r="DR473" s="115"/>
      <c r="EB473" s="115"/>
      <c r="EL473" s="115"/>
      <c r="EV473" s="115"/>
      <c r="FF473" s="115"/>
      <c r="FP473" s="115"/>
      <c r="FZ473" s="115"/>
      <c r="GJ473" s="115"/>
      <c r="GT473" s="115"/>
      <c r="HD473" s="115"/>
      <c r="HN473" s="115"/>
      <c r="HX473" s="115"/>
    </row>
    <row xmlns:x14ac="http://schemas.microsoft.com/office/spreadsheetml/2009/9/ac" r="474" s="3" customFormat="true" x14ac:dyDescent="0.25">
      <c r="A474" s="372"/>
      <c r="B474" s="115"/>
      <c r="L474" s="115"/>
      <c r="V474" s="115"/>
      <c r="AF474" s="115"/>
      <c r="AP474" s="115"/>
      <c r="AZ474" s="115"/>
      <c r="BA474" s="115"/>
      <c r="BJ474" s="115"/>
      <c r="BT474" s="115"/>
      <c r="CD474" s="115"/>
      <c r="CN474" s="115"/>
      <c r="CX474" s="115"/>
      <c r="DH474" s="115"/>
      <c r="DR474" s="115"/>
      <c r="EB474" s="115"/>
      <c r="EL474" s="115"/>
      <c r="EV474" s="115"/>
      <c r="FF474" s="115"/>
      <c r="FP474" s="115"/>
      <c r="FZ474" s="115"/>
      <c r="GJ474" s="115"/>
      <c r="GT474" s="115"/>
      <c r="HD474" s="115"/>
      <c r="HN474" s="115"/>
      <c r="HX474" s="115"/>
    </row>
    <row xmlns:x14ac="http://schemas.microsoft.com/office/spreadsheetml/2009/9/ac" r="475" s="3" customFormat="true" x14ac:dyDescent="0.25">
      <c r="A475" s="372"/>
      <c r="B475" s="115"/>
      <c r="L475" s="115"/>
      <c r="V475" s="115"/>
      <c r="AF475" s="115"/>
      <c r="AP475" s="115"/>
      <c r="AZ475" s="115"/>
      <c r="BA475" s="115"/>
      <c r="BJ475" s="115"/>
      <c r="BT475" s="115"/>
      <c r="CD475" s="115"/>
      <c r="CN475" s="115"/>
      <c r="CX475" s="115"/>
      <c r="DH475" s="115"/>
      <c r="DR475" s="115"/>
      <c r="EB475" s="115"/>
      <c r="EL475" s="115"/>
      <c r="EV475" s="115"/>
      <c r="FF475" s="115"/>
      <c r="FP475" s="115"/>
      <c r="FZ475" s="115"/>
      <c r="GJ475" s="115"/>
      <c r="GT475" s="115"/>
      <c r="HD475" s="115"/>
      <c r="HN475" s="115"/>
      <c r="HX475" s="115"/>
    </row>
    <row xmlns:x14ac="http://schemas.microsoft.com/office/spreadsheetml/2009/9/ac" r="476" s="3" customFormat="true" x14ac:dyDescent="0.25">
      <c r="A476" s="372"/>
      <c r="B476" s="115"/>
      <c r="L476" s="115"/>
      <c r="V476" s="115"/>
      <c r="AF476" s="115"/>
      <c r="AP476" s="115"/>
      <c r="AZ476" s="115"/>
      <c r="BA476" s="115"/>
      <c r="BJ476" s="115"/>
      <c r="BT476" s="115"/>
      <c r="CD476" s="115"/>
      <c r="CN476" s="115"/>
      <c r="CX476" s="115"/>
      <c r="DH476" s="115"/>
      <c r="DR476" s="115"/>
      <c r="EB476" s="115"/>
      <c r="EL476" s="115"/>
      <c r="EV476" s="115"/>
      <c r="FF476" s="115"/>
      <c r="FP476" s="115"/>
      <c r="FZ476" s="115"/>
      <c r="GJ476" s="115"/>
      <c r="GT476" s="115"/>
      <c r="HD476" s="115"/>
      <c r="HN476" s="115"/>
      <c r="HX476" s="115"/>
    </row>
    <row xmlns:x14ac="http://schemas.microsoft.com/office/spreadsheetml/2009/9/ac" r="477" s="3" customFormat="true" x14ac:dyDescent="0.25">
      <c r="A477" s="372"/>
      <c r="B477" s="115"/>
      <c r="L477" s="115"/>
      <c r="V477" s="115"/>
      <c r="AF477" s="115"/>
      <c r="AP477" s="115"/>
      <c r="AZ477" s="115"/>
      <c r="BA477" s="115"/>
      <c r="BJ477" s="115"/>
      <c r="BT477" s="115"/>
      <c r="CD477" s="115"/>
      <c r="CN477" s="115"/>
      <c r="CX477" s="115"/>
      <c r="DH477" s="115"/>
      <c r="DR477" s="115"/>
      <c r="EB477" s="115"/>
      <c r="EL477" s="115"/>
      <c r="EV477" s="115"/>
      <c r="FF477" s="115"/>
      <c r="FP477" s="115"/>
      <c r="FZ477" s="115"/>
      <c r="GJ477" s="115"/>
      <c r="GT477" s="115"/>
      <c r="HD477" s="115"/>
      <c r="HN477" s="115"/>
      <c r="HX477" s="115"/>
    </row>
    <row xmlns:x14ac="http://schemas.microsoft.com/office/spreadsheetml/2009/9/ac" r="478" s="3" customFormat="true" x14ac:dyDescent="0.25">
      <c r="A478" s="372"/>
      <c r="B478" s="115"/>
      <c r="L478" s="115"/>
      <c r="V478" s="115"/>
      <c r="AF478" s="115"/>
      <c r="AP478" s="115"/>
      <c r="AZ478" s="115"/>
      <c r="BA478" s="115"/>
      <c r="BJ478" s="115"/>
      <c r="BT478" s="115"/>
      <c r="CD478" s="115"/>
      <c r="CN478" s="115"/>
      <c r="CX478" s="115"/>
      <c r="DH478" s="115"/>
      <c r="DR478" s="115"/>
      <c r="EB478" s="115"/>
      <c r="EL478" s="115"/>
      <c r="EV478" s="115"/>
      <c r="FF478" s="115"/>
      <c r="FP478" s="115"/>
      <c r="FZ478" s="115"/>
      <c r="GJ478" s="115"/>
      <c r="GT478" s="115"/>
      <c r="HD478" s="115"/>
      <c r="HN478" s="115"/>
      <c r="HX478" s="115"/>
    </row>
    <row xmlns:x14ac="http://schemas.microsoft.com/office/spreadsheetml/2009/9/ac" r="479" s="3" customFormat="true" x14ac:dyDescent="0.25">
      <c r="A479" s="372"/>
      <c r="B479" s="115"/>
      <c r="L479" s="115"/>
      <c r="V479" s="115"/>
      <c r="AF479" s="115"/>
      <c r="AP479" s="115"/>
      <c r="AZ479" s="115"/>
      <c r="BA479" s="115"/>
      <c r="BJ479" s="115"/>
      <c r="BT479" s="115"/>
      <c r="CD479" s="115"/>
      <c r="CN479" s="115"/>
      <c r="CX479" s="115"/>
      <c r="DH479" s="115"/>
      <c r="DR479" s="115"/>
      <c r="EB479" s="115"/>
      <c r="EL479" s="115"/>
      <c r="EV479" s="115"/>
      <c r="FF479" s="115"/>
      <c r="FP479" s="115"/>
      <c r="FZ479" s="115"/>
      <c r="GJ479" s="115"/>
      <c r="GT479" s="115"/>
      <c r="HD479" s="115"/>
      <c r="HN479" s="115"/>
      <c r="HX479" s="115"/>
    </row>
    <row xmlns:x14ac="http://schemas.microsoft.com/office/spreadsheetml/2009/9/ac" r="480" s="3" customFormat="true" x14ac:dyDescent="0.25">
      <c r="A480" s="372"/>
      <c r="B480" s="115"/>
      <c r="L480" s="115"/>
      <c r="V480" s="115"/>
      <c r="AF480" s="115"/>
      <c r="AP480" s="115"/>
      <c r="AZ480" s="115"/>
      <c r="BA480" s="115"/>
      <c r="BJ480" s="115"/>
      <c r="BT480" s="115"/>
      <c r="CD480" s="115"/>
      <c r="CN480" s="115"/>
      <c r="CX480" s="115"/>
      <c r="DH480" s="115"/>
      <c r="DR480" s="115"/>
      <c r="EB480" s="115"/>
      <c r="EL480" s="115"/>
      <c r="EV480" s="115"/>
      <c r="FF480" s="115"/>
      <c r="FP480" s="115"/>
      <c r="FZ480" s="115"/>
      <c r="GJ480" s="115"/>
      <c r="GT480" s="115"/>
      <c r="HD480" s="115"/>
      <c r="HN480" s="115"/>
      <c r="HX480" s="115"/>
    </row>
    <row xmlns:x14ac="http://schemas.microsoft.com/office/spreadsheetml/2009/9/ac" r="481" s="3" customFormat="true" x14ac:dyDescent="0.25">
      <c r="A481" s="372"/>
      <c r="B481" s="115"/>
      <c r="L481" s="115"/>
      <c r="V481" s="115"/>
      <c r="AF481" s="115"/>
      <c r="AP481" s="115"/>
      <c r="AZ481" s="115"/>
      <c r="BA481" s="115"/>
      <c r="BJ481" s="115"/>
      <c r="BT481" s="115"/>
      <c r="CD481" s="115"/>
      <c r="CN481" s="115"/>
      <c r="CX481" s="115"/>
      <c r="DH481" s="115"/>
      <c r="DR481" s="115"/>
      <c r="EB481" s="115"/>
      <c r="EL481" s="115"/>
      <c r="EV481" s="115"/>
      <c r="FF481" s="115"/>
      <c r="FP481" s="115"/>
      <c r="FZ481" s="115"/>
      <c r="GJ481" s="115"/>
      <c r="GT481" s="115"/>
      <c r="HD481" s="115"/>
      <c r="HN481" s="115"/>
      <c r="HX481" s="115"/>
    </row>
    <row xmlns:x14ac="http://schemas.microsoft.com/office/spreadsheetml/2009/9/ac" r="482" s="3" customFormat="true" x14ac:dyDescent="0.25">
      <c r="A482" s="372"/>
      <c r="B482" s="115"/>
      <c r="L482" s="115"/>
      <c r="V482" s="115"/>
      <c r="AF482" s="115"/>
      <c r="AP482" s="115"/>
      <c r="AZ482" s="115"/>
      <c r="BA482" s="115"/>
      <c r="BJ482" s="115"/>
      <c r="BT482" s="115"/>
      <c r="CD482" s="115"/>
      <c r="CN482" s="115"/>
      <c r="CX482" s="115"/>
      <c r="DH482" s="115"/>
      <c r="DR482" s="115"/>
      <c r="EB482" s="115"/>
      <c r="EL482" s="115"/>
      <c r="EV482" s="115"/>
      <c r="FF482" s="115"/>
      <c r="FP482" s="115"/>
      <c r="FZ482" s="115"/>
      <c r="GJ482" s="115"/>
      <c r="GT482" s="115"/>
      <c r="HD482" s="115"/>
      <c r="HN482" s="115"/>
      <c r="HX482" s="115"/>
    </row>
    <row xmlns:x14ac="http://schemas.microsoft.com/office/spreadsheetml/2009/9/ac" r="483" s="3" customFormat="true" x14ac:dyDescent="0.25">
      <c r="A483" s="372"/>
      <c r="B483" s="115"/>
      <c r="L483" s="115"/>
      <c r="V483" s="115"/>
      <c r="AF483" s="115"/>
      <c r="AP483" s="115"/>
      <c r="AZ483" s="115"/>
      <c r="BA483" s="115"/>
      <c r="BJ483" s="115"/>
      <c r="BT483" s="115"/>
      <c r="CD483" s="115"/>
      <c r="CN483" s="115"/>
      <c r="CX483" s="115"/>
      <c r="DH483" s="115"/>
      <c r="DR483" s="115"/>
      <c r="EB483" s="115"/>
      <c r="EL483" s="115"/>
      <c r="EV483" s="115"/>
      <c r="FF483" s="115"/>
      <c r="FP483" s="115"/>
      <c r="FZ483" s="115"/>
      <c r="GJ483" s="115"/>
      <c r="GT483" s="115"/>
      <c r="HD483" s="115"/>
      <c r="HN483" s="115"/>
      <c r="HX483" s="115"/>
    </row>
    <row xmlns:x14ac="http://schemas.microsoft.com/office/spreadsheetml/2009/9/ac" r="484" s="3" customFormat="true" x14ac:dyDescent="0.25">
      <c r="A484" s="372"/>
      <c r="B484" s="115"/>
      <c r="L484" s="115"/>
      <c r="V484" s="115"/>
      <c r="AF484" s="115"/>
      <c r="AP484" s="115"/>
      <c r="AZ484" s="115"/>
      <c r="BA484" s="115"/>
      <c r="BJ484" s="115"/>
      <c r="BT484" s="115"/>
      <c r="CD484" s="115"/>
      <c r="CN484" s="115"/>
      <c r="CX484" s="115"/>
      <c r="DH484" s="115"/>
      <c r="DR484" s="115"/>
      <c r="EB484" s="115"/>
      <c r="EL484" s="115"/>
      <c r="EV484" s="115"/>
      <c r="FF484" s="115"/>
      <c r="FP484" s="115"/>
      <c r="FZ484" s="115"/>
      <c r="GJ484" s="115"/>
      <c r="GT484" s="115"/>
      <c r="HD484" s="115"/>
      <c r="HN484" s="115"/>
      <c r="HX484" s="115"/>
    </row>
    <row xmlns:x14ac="http://schemas.microsoft.com/office/spreadsheetml/2009/9/ac" r="485" s="3" customFormat="true" x14ac:dyDescent="0.25">
      <c r="A485" s="372"/>
      <c r="B485" s="115"/>
      <c r="L485" s="115"/>
      <c r="V485" s="115"/>
      <c r="AF485" s="115"/>
      <c r="AP485" s="115"/>
      <c r="AZ485" s="115"/>
      <c r="BA485" s="115"/>
      <c r="BJ485" s="115"/>
      <c r="BT485" s="115"/>
      <c r="CD485" s="115"/>
      <c r="CN485" s="115"/>
      <c r="CX485" s="115"/>
      <c r="DH485" s="115"/>
      <c r="DR485" s="115"/>
      <c r="EB485" s="115"/>
      <c r="EL485" s="115"/>
      <c r="EV485" s="115"/>
      <c r="FF485" s="115"/>
      <c r="FP485" s="115"/>
      <c r="FZ485" s="115"/>
      <c r="GJ485" s="115"/>
      <c r="GT485" s="115"/>
      <c r="HD485" s="115"/>
      <c r="HN485" s="115"/>
      <c r="HX485" s="115"/>
    </row>
    <row xmlns:x14ac="http://schemas.microsoft.com/office/spreadsheetml/2009/9/ac" r="486" s="3" customFormat="true" x14ac:dyDescent="0.25">
      <c r="A486" s="372"/>
      <c r="B486" s="115"/>
      <c r="L486" s="115"/>
      <c r="V486" s="115"/>
      <c r="AF486" s="115"/>
      <c r="AP486" s="115"/>
      <c r="AZ486" s="115"/>
      <c r="BA486" s="115"/>
      <c r="BJ486" s="115"/>
      <c r="BT486" s="115"/>
      <c r="CD486" s="115"/>
      <c r="CN486" s="115"/>
      <c r="CX486" s="115"/>
      <c r="DH486" s="115"/>
      <c r="DR486" s="115"/>
      <c r="EB486" s="115"/>
      <c r="EL486" s="115"/>
      <c r="EV486" s="115"/>
      <c r="FF486" s="115"/>
      <c r="FP486" s="115"/>
      <c r="FZ486" s="115"/>
      <c r="GJ486" s="115"/>
      <c r="GT486" s="115"/>
      <c r="HD486" s="115"/>
      <c r="HN486" s="115"/>
      <c r="HX486" s="115"/>
    </row>
    <row xmlns:x14ac="http://schemas.microsoft.com/office/spreadsheetml/2009/9/ac" r="487" s="3" customFormat="true" x14ac:dyDescent="0.25">
      <c r="A487" s="372"/>
      <c r="B487" s="115"/>
      <c r="L487" s="115"/>
      <c r="V487" s="115"/>
      <c r="AF487" s="115"/>
      <c r="AP487" s="115"/>
      <c r="AZ487" s="115"/>
      <c r="BA487" s="115"/>
      <c r="BJ487" s="115"/>
      <c r="BT487" s="115"/>
      <c r="CD487" s="115"/>
      <c r="CN487" s="115"/>
      <c r="CX487" s="115"/>
      <c r="DH487" s="115"/>
      <c r="DR487" s="115"/>
      <c r="EB487" s="115"/>
      <c r="EL487" s="115"/>
      <c r="EV487" s="115"/>
      <c r="FF487" s="115"/>
      <c r="FP487" s="115"/>
      <c r="FZ487" s="115"/>
      <c r="GJ487" s="115"/>
      <c r="GT487" s="115"/>
      <c r="HD487" s="115"/>
      <c r="HN487" s="115"/>
      <c r="HX487" s="115"/>
    </row>
    <row xmlns:x14ac="http://schemas.microsoft.com/office/spreadsheetml/2009/9/ac" r="488" s="3" customFormat="true" x14ac:dyDescent="0.25">
      <c r="A488" s="372"/>
      <c r="B488" s="115"/>
      <c r="L488" s="115"/>
      <c r="V488" s="115"/>
      <c r="AF488" s="115"/>
      <c r="AP488" s="115"/>
      <c r="AZ488" s="115"/>
      <c r="BA488" s="115"/>
      <c r="BJ488" s="115"/>
      <c r="BT488" s="115"/>
      <c r="CD488" s="115"/>
      <c r="CN488" s="115"/>
      <c r="CX488" s="115"/>
      <c r="DH488" s="115"/>
      <c r="DR488" s="115"/>
      <c r="EB488" s="115"/>
      <c r="EL488" s="115"/>
      <c r="EV488" s="115"/>
      <c r="FF488" s="115"/>
      <c r="FP488" s="115"/>
      <c r="FZ488" s="115"/>
      <c r="GJ488" s="115"/>
      <c r="GT488" s="115"/>
      <c r="HD488" s="115"/>
      <c r="HN488" s="115"/>
      <c r="HX488" s="115"/>
    </row>
    <row xmlns:x14ac="http://schemas.microsoft.com/office/spreadsheetml/2009/9/ac" r="489" s="3" customFormat="true" x14ac:dyDescent="0.25">
      <c r="A489" s="372"/>
      <c r="B489" s="115"/>
      <c r="L489" s="115"/>
      <c r="V489" s="115"/>
      <c r="AF489" s="115"/>
      <c r="AP489" s="115"/>
      <c r="AZ489" s="115"/>
      <c r="BA489" s="115"/>
      <c r="BJ489" s="115"/>
      <c r="BT489" s="115"/>
      <c r="CD489" s="115"/>
      <c r="CN489" s="115"/>
      <c r="CX489" s="115"/>
      <c r="DH489" s="115"/>
      <c r="DR489" s="115"/>
      <c r="EB489" s="115"/>
      <c r="EL489" s="115"/>
      <c r="EV489" s="115"/>
      <c r="FF489" s="115"/>
      <c r="FP489" s="115"/>
      <c r="FZ489" s="115"/>
      <c r="GJ489" s="115"/>
      <c r="GT489" s="115"/>
      <c r="HD489" s="115"/>
      <c r="HN489" s="115"/>
      <c r="HX489" s="115"/>
    </row>
    <row xmlns:x14ac="http://schemas.microsoft.com/office/spreadsheetml/2009/9/ac" r="490" s="3" customFormat="true" x14ac:dyDescent="0.25">
      <c r="A490" s="372"/>
      <c r="B490" s="115"/>
      <c r="L490" s="115"/>
      <c r="V490" s="115"/>
      <c r="AF490" s="115"/>
      <c r="AP490" s="115"/>
      <c r="AZ490" s="115"/>
      <c r="BA490" s="115"/>
      <c r="BJ490" s="115"/>
      <c r="BT490" s="115"/>
      <c r="CD490" s="115"/>
      <c r="CN490" s="115"/>
      <c r="CX490" s="115"/>
      <c r="DH490" s="115"/>
      <c r="DR490" s="115"/>
      <c r="EB490" s="115"/>
      <c r="EL490" s="115"/>
      <c r="EV490" s="115"/>
      <c r="FF490" s="115"/>
      <c r="FP490" s="115"/>
      <c r="FZ490" s="115"/>
      <c r="GJ490" s="115"/>
      <c r="GT490" s="115"/>
      <c r="HD490" s="115"/>
      <c r="HN490" s="115"/>
      <c r="HX490" s="115"/>
    </row>
    <row xmlns:x14ac="http://schemas.microsoft.com/office/spreadsheetml/2009/9/ac" r="491" s="3" customFormat="true" x14ac:dyDescent="0.25">
      <c r="A491" s="372"/>
      <c r="B491" s="115"/>
      <c r="L491" s="115"/>
      <c r="V491" s="115"/>
      <c r="AF491" s="115"/>
      <c r="AP491" s="115"/>
      <c r="AZ491" s="115"/>
      <c r="BA491" s="115"/>
      <c r="BJ491" s="115"/>
      <c r="BT491" s="115"/>
      <c r="CD491" s="115"/>
      <c r="CN491" s="115"/>
      <c r="CX491" s="115"/>
      <c r="DH491" s="115"/>
      <c r="DR491" s="115"/>
      <c r="EB491" s="115"/>
      <c r="EL491" s="115"/>
      <c r="EV491" s="115"/>
      <c r="FF491" s="115"/>
      <c r="FP491" s="115"/>
      <c r="FZ491" s="115"/>
      <c r="GJ491" s="115"/>
      <c r="GT491" s="115"/>
      <c r="HD491" s="115"/>
      <c r="HN491" s="115"/>
      <c r="HX491" s="115"/>
    </row>
    <row xmlns:x14ac="http://schemas.microsoft.com/office/spreadsheetml/2009/9/ac" r="492" s="3" customFormat="true" x14ac:dyDescent="0.25">
      <c r="A492" s="372"/>
      <c r="B492" s="115"/>
      <c r="L492" s="115"/>
      <c r="V492" s="115"/>
      <c r="AF492" s="115"/>
      <c r="AP492" s="115"/>
      <c r="AZ492" s="115"/>
      <c r="BA492" s="115"/>
      <c r="BJ492" s="115"/>
      <c r="BT492" s="115"/>
      <c r="CD492" s="115"/>
      <c r="CN492" s="115"/>
      <c r="CX492" s="115"/>
      <c r="DH492" s="115"/>
      <c r="DR492" s="115"/>
      <c r="EB492" s="115"/>
      <c r="EL492" s="115"/>
      <c r="EV492" s="115"/>
      <c r="FF492" s="115"/>
      <c r="FP492" s="115"/>
      <c r="FZ492" s="115"/>
      <c r="GJ492" s="115"/>
      <c r="GT492" s="115"/>
      <c r="HD492" s="115"/>
      <c r="HN492" s="115"/>
      <c r="HX492" s="115"/>
    </row>
    <row xmlns:x14ac="http://schemas.microsoft.com/office/spreadsheetml/2009/9/ac" r="493" s="3" customFormat="true" x14ac:dyDescent="0.25">
      <c r="A493" s="372"/>
      <c r="B493" s="115"/>
      <c r="L493" s="115"/>
      <c r="V493" s="115"/>
      <c r="AF493" s="115"/>
      <c r="AP493" s="115"/>
      <c r="AZ493" s="115"/>
      <c r="BA493" s="115"/>
      <c r="BJ493" s="115"/>
      <c r="BT493" s="115"/>
      <c r="CD493" s="115"/>
      <c r="CN493" s="115"/>
      <c r="CX493" s="115"/>
      <c r="DH493" s="115"/>
      <c r="DR493" s="115"/>
      <c r="EB493" s="115"/>
      <c r="EL493" s="115"/>
      <c r="EV493" s="115"/>
      <c r="FF493" s="115"/>
      <c r="FP493" s="115"/>
      <c r="FZ493" s="115"/>
      <c r="GJ493" s="115"/>
      <c r="GT493" s="115"/>
      <c r="HD493" s="115"/>
      <c r="HN493" s="115"/>
      <c r="HX493" s="115"/>
    </row>
    <row xmlns:x14ac="http://schemas.microsoft.com/office/spreadsheetml/2009/9/ac" r="494" s="3" customFormat="true" x14ac:dyDescent="0.25">
      <c r="A494" s="372"/>
      <c r="B494" s="115"/>
      <c r="L494" s="115"/>
      <c r="V494" s="115"/>
      <c r="AF494" s="115"/>
      <c r="AP494" s="115"/>
      <c r="AZ494" s="115"/>
      <c r="BA494" s="115"/>
      <c r="BJ494" s="115"/>
      <c r="BT494" s="115"/>
      <c r="CD494" s="115"/>
      <c r="CN494" s="115"/>
      <c r="CX494" s="115"/>
      <c r="DH494" s="115"/>
      <c r="DR494" s="115"/>
      <c r="EB494" s="115"/>
      <c r="EL494" s="115"/>
      <c r="EV494" s="115"/>
      <c r="FF494" s="115"/>
      <c r="FP494" s="115"/>
      <c r="FZ494" s="115"/>
      <c r="GJ494" s="115"/>
      <c r="GT494" s="115"/>
      <c r="HD494" s="115"/>
      <c r="HN494" s="115"/>
      <c r="HX494" s="115"/>
    </row>
    <row xmlns:x14ac="http://schemas.microsoft.com/office/spreadsheetml/2009/9/ac" r="495" s="3" customFormat="true" x14ac:dyDescent="0.25">
      <c r="A495" s="372"/>
      <c r="B495" s="115"/>
      <c r="L495" s="115"/>
      <c r="V495" s="115"/>
      <c r="AF495" s="115"/>
      <c r="AP495" s="115"/>
      <c r="AZ495" s="115"/>
      <c r="BA495" s="115"/>
      <c r="BJ495" s="115"/>
      <c r="BT495" s="115"/>
      <c r="CD495" s="115"/>
      <c r="CN495" s="115"/>
      <c r="CX495" s="115"/>
      <c r="DH495" s="115"/>
      <c r="DR495" s="115"/>
      <c r="EB495" s="115"/>
      <c r="EL495" s="115"/>
      <c r="EV495" s="115"/>
      <c r="FF495" s="115"/>
      <c r="FP495" s="115"/>
      <c r="FZ495" s="115"/>
      <c r="GJ495" s="115"/>
      <c r="GT495" s="115"/>
      <c r="HD495" s="115"/>
      <c r="HN495" s="115"/>
      <c r="HX495" s="115"/>
    </row>
    <row xmlns:x14ac="http://schemas.microsoft.com/office/spreadsheetml/2009/9/ac" r="496" s="3" customFormat="true" x14ac:dyDescent="0.25">
      <c r="A496" s="372"/>
      <c r="B496" s="115"/>
      <c r="L496" s="115"/>
      <c r="V496" s="115"/>
      <c r="AF496" s="115"/>
      <c r="AP496" s="115"/>
      <c r="AZ496" s="115"/>
      <c r="BA496" s="115"/>
      <c r="BJ496" s="115"/>
      <c r="BT496" s="115"/>
      <c r="CD496" s="115"/>
      <c r="CN496" s="115"/>
      <c r="CX496" s="115"/>
      <c r="DH496" s="115"/>
      <c r="DR496" s="115"/>
      <c r="EB496" s="115"/>
      <c r="EL496" s="115"/>
      <c r="EV496" s="115"/>
      <c r="FF496" s="115"/>
      <c r="FP496" s="115"/>
      <c r="FZ496" s="115"/>
      <c r="GJ496" s="115"/>
      <c r="GT496" s="115"/>
      <c r="HD496" s="115"/>
      <c r="HN496" s="115"/>
      <c r="HX496" s="115"/>
    </row>
    <row xmlns:x14ac="http://schemas.microsoft.com/office/spreadsheetml/2009/9/ac" r="497" s="3" customFormat="true" x14ac:dyDescent="0.25">
      <c r="A497" s="372"/>
      <c r="B497" s="115"/>
      <c r="L497" s="115"/>
      <c r="V497" s="115"/>
      <c r="AF497" s="115"/>
      <c r="AP497" s="115"/>
      <c r="AZ497" s="115"/>
      <c r="BA497" s="115"/>
      <c r="BJ497" s="115"/>
      <c r="BT497" s="115"/>
      <c r="CD497" s="115"/>
      <c r="CN497" s="115"/>
      <c r="CX497" s="115"/>
      <c r="DH497" s="115"/>
      <c r="DR497" s="115"/>
      <c r="EB497" s="115"/>
      <c r="EL497" s="115"/>
      <c r="EV497" s="115"/>
      <c r="FF497" s="115"/>
      <c r="FP497" s="115"/>
      <c r="FZ497" s="115"/>
      <c r="GJ497" s="115"/>
      <c r="GT497" s="115"/>
      <c r="HD497" s="115"/>
      <c r="HN497" s="115"/>
      <c r="HX497" s="115"/>
    </row>
    <row xmlns:x14ac="http://schemas.microsoft.com/office/spreadsheetml/2009/9/ac" r="498" s="3" customFormat="true" x14ac:dyDescent="0.25">
      <c r="A498" s="372"/>
      <c r="B498" s="115"/>
      <c r="L498" s="115"/>
      <c r="V498" s="115"/>
      <c r="AF498" s="115"/>
      <c r="AP498" s="115"/>
      <c r="AZ498" s="115"/>
      <c r="BA498" s="115"/>
      <c r="BJ498" s="115"/>
      <c r="BT498" s="115"/>
      <c r="CD498" s="115"/>
      <c r="CN498" s="115"/>
      <c r="CX498" s="115"/>
      <c r="DH498" s="115"/>
      <c r="DR498" s="115"/>
      <c r="EB498" s="115"/>
      <c r="EL498" s="115"/>
      <c r="EV498" s="115"/>
      <c r="FF498" s="115"/>
      <c r="FP498" s="115"/>
      <c r="FZ498" s="115"/>
      <c r="GJ498" s="115"/>
      <c r="GT498" s="115"/>
      <c r="HD498" s="115"/>
      <c r="HN498" s="115"/>
      <c r="HX498" s="115"/>
    </row>
    <row xmlns:x14ac="http://schemas.microsoft.com/office/spreadsheetml/2009/9/ac" r="499" s="3" customFormat="true" x14ac:dyDescent="0.25">
      <c r="A499" s="372"/>
      <c r="B499" s="115"/>
      <c r="L499" s="115"/>
      <c r="V499" s="115"/>
      <c r="AF499" s="115"/>
      <c r="AP499" s="115"/>
      <c r="AZ499" s="115"/>
      <c r="BA499" s="115"/>
      <c r="BJ499" s="115"/>
      <c r="BT499" s="115"/>
      <c r="CD499" s="115"/>
      <c r="CN499" s="115"/>
      <c r="CX499" s="115"/>
      <c r="DH499" s="115"/>
      <c r="DR499" s="115"/>
      <c r="EB499" s="115"/>
      <c r="EL499" s="115"/>
      <c r="EV499" s="115"/>
      <c r="FF499" s="115"/>
      <c r="FP499" s="115"/>
      <c r="FZ499" s="115"/>
      <c r="GJ499" s="115"/>
      <c r="GT499" s="115"/>
      <c r="HD499" s="115"/>
      <c r="HN499" s="115"/>
      <c r="HX499" s="115"/>
    </row>
    <row xmlns:x14ac="http://schemas.microsoft.com/office/spreadsheetml/2009/9/ac" r="500" s="3" customFormat="true" x14ac:dyDescent="0.25">
      <c r="A500" s="372"/>
      <c r="B500" s="115"/>
      <c r="L500" s="115"/>
      <c r="V500" s="115"/>
      <c r="AF500" s="115"/>
      <c r="AP500" s="115"/>
      <c r="AZ500" s="115"/>
      <c r="BA500" s="115"/>
      <c r="BJ500" s="115"/>
      <c r="BT500" s="115"/>
      <c r="CD500" s="115"/>
      <c r="CN500" s="115"/>
      <c r="CX500" s="115"/>
      <c r="DH500" s="115"/>
      <c r="DR500" s="115"/>
      <c r="EB500" s="115"/>
      <c r="EL500" s="115"/>
      <c r="EV500" s="115"/>
      <c r="FF500" s="115"/>
      <c r="FP500" s="115"/>
      <c r="FZ500" s="115"/>
      <c r="GJ500" s="115"/>
      <c r="GT500" s="115"/>
      <c r="HD500" s="115"/>
      <c r="HN500" s="115"/>
      <c r="HX500" s="115"/>
    </row>
    <row xmlns:x14ac="http://schemas.microsoft.com/office/spreadsheetml/2009/9/ac" r="501" s="3" customFormat="true" x14ac:dyDescent="0.25">
      <c r="A501" s="372"/>
      <c r="B501" s="115"/>
      <c r="L501" s="115"/>
      <c r="V501" s="115"/>
      <c r="AF501" s="115"/>
      <c r="AP501" s="115"/>
      <c r="AZ501" s="115"/>
      <c r="BA501" s="115"/>
      <c r="BJ501" s="115"/>
      <c r="BT501" s="115"/>
      <c r="CD501" s="115"/>
      <c r="CN501" s="115"/>
      <c r="CX501" s="115"/>
      <c r="DH501" s="115"/>
      <c r="DR501" s="115"/>
      <c r="EB501" s="115"/>
      <c r="EL501" s="115"/>
      <c r="EV501" s="115"/>
      <c r="FF501" s="115"/>
      <c r="FP501" s="115"/>
      <c r="FZ501" s="115"/>
      <c r="GJ501" s="115"/>
      <c r="GT501" s="115"/>
      <c r="HD501" s="115"/>
      <c r="HN501" s="115"/>
      <c r="HX501" s="115"/>
    </row>
    <row xmlns:x14ac="http://schemas.microsoft.com/office/spreadsheetml/2009/9/ac" r="502" s="3" customFormat="true" x14ac:dyDescent="0.25">
      <c r="A502" s="372"/>
      <c r="B502" s="115"/>
      <c r="L502" s="115"/>
      <c r="V502" s="115"/>
      <c r="AF502" s="115"/>
      <c r="AP502" s="115"/>
      <c r="AZ502" s="115"/>
      <c r="BA502" s="115"/>
      <c r="BJ502" s="115"/>
      <c r="BT502" s="115"/>
      <c r="CD502" s="115"/>
      <c r="CN502" s="115"/>
      <c r="CX502" s="115"/>
      <c r="DH502" s="115"/>
      <c r="DR502" s="115"/>
      <c r="EB502" s="115"/>
      <c r="EL502" s="115"/>
      <c r="EV502" s="115"/>
      <c r="FF502" s="115"/>
      <c r="FP502" s="115"/>
      <c r="FZ502" s="115"/>
      <c r="GJ502" s="115"/>
      <c r="GT502" s="115"/>
      <c r="HD502" s="115"/>
      <c r="HN502" s="115"/>
      <c r="HX502" s="115"/>
    </row>
    <row xmlns:x14ac="http://schemas.microsoft.com/office/spreadsheetml/2009/9/ac" r="503" s="3" customFormat="true" x14ac:dyDescent="0.25">
      <c r="A503" s="372"/>
      <c r="B503" s="115"/>
      <c r="L503" s="115"/>
      <c r="V503" s="115"/>
      <c r="AF503" s="115"/>
      <c r="AP503" s="115"/>
      <c r="AZ503" s="115"/>
      <c r="BA503" s="115"/>
      <c r="BJ503" s="115"/>
      <c r="BT503" s="115"/>
      <c r="CD503" s="115"/>
      <c r="CN503" s="115"/>
      <c r="CX503" s="115"/>
      <c r="DH503" s="115"/>
      <c r="DR503" s="115"/>
      <c r="EB503" s="115"/>
      <c r="EL503" s="115"/>
      <c r="EV503" s="115"/>
      <c r="FF503" s="115"/>
      <c r="FP503" s="115"/>
      <c r="FZ503" s="115"/>
      <c r="GJ503" s="115"/>
      <c r="GT503" s="115"/>
      <c r="HD503" s="115"/>
      <c r="HN503" s="115"/>
      <c r="HX503" s="115"/>
    </row>
    <row xmlns:x14ac="http://schemas.microsoft.com/office/spreadsheetml/2009/9/ac" r="504" s="3" customFormat="true" x14ac:dyDescent="0.25">
      <c r="A504" s="372"/>
      <c r="B504" s="115"/>
      <c r="L504" s="115"/>
      <c r="V504" s="115"/>
      <c r="AF504" s="115"/>
      <c r="AP504" s="115"/>
      <c r="AZ504" s="115"/>
      <c r="BA504" s="115"/>
      <c r="BJ504" s="115"/>
      <c r="BT504" s="115"/>
      <c r="CD504" s="115"/>
      <c r="CN504" s="115"/>
      <c r="CX504" s="115"/>
      <c r="DH504" s="115"/>
      <c r="DR504" s="115"/>
      <c r="EB504" s="115"/>
      <c r="EL504" s="115"/>
      <c r="EV504" s="115"/>
      <c r="FF504" s="115"/>
      <c r="FP504" s="115"/>
      <c r="FZ504" s="115"/>
      <c r="GJ504" s="115"/>
      <c r="GT504" s="115"/>
      <c r="HD504" s="115"/>
      <c r="HN504" s="115"/>
      <c r="HX504" s="115"/>
    </row>
    <row xmlns:x14ac="http://schemas.microsoft.com/office/spreadsheetml/2009/9/ac" r="505" s="3" customFormat="true" x14ac:dyDescent="0.25">
      <c r="A505" s="372"/>
      <c r="B505" s="115"/>
      <c r="L505" s="115"/>
      <c r="V505" s="115"/>
      <c r="AF505" s="115"/>
      <c r="AP505" s="115"/>
      <c r="AZ505" s="115"/>
      <c r="BA505" s="115"/>
      <c r="BJ505" s="115"/>
      <c r="BT505" s="115"/>
      <c r="CD505" s="115"/>
      <c r="CN505" s="115"/>
      <c r="CX505" s="115"/>
      <c r="DH505" s="115"/>
      <c r="DR505" s="115"/>
      <c r="EB505" s="115"/>
      <c r="EL505" s="115"/>
      <c r="EV505" s="115"/>
      <c r="FF505" s="115"/>
      <c r="FP505" s="115"/>
      <c r="FZ505" s="115"/>
      <c r="GJ505" s="115"/>
      <c r="GT505" s="115"/>
      <c r="HD505" s="115"/>
      <c r="HN505" s="115"/>
      <c r="HX505" s="115"/>
    </row>
    <row xmlns:x14ac="http://schemas.microsoft.com/office/spreadsheetml/2009/9/ac" r="506" s="3" customFormat="true" x14ac:dyDescent="0.25">
      <c r="A506" s="372"/>
      <c r="B506" s="115"/>
      <c r="L506" s="115"/>
      <c r="V506" s="115"/>
      <c r="AF506" s="115"/>
      <c r="AP506" s="115"/>
      <c r="AZ506" s="115"/>
      <c r="BA506" s="115"/>
      <c r="BJ506" s="115"/>
      <c r="BT506" s="115"/>
      <c r="CD506" s="115"/>
      <c r="CN506" s="115"/>
      <c r="CX506" s="115"/>
      <c r="DH506" s="115"/>
      <c r="DR506" s="115"/>
      <c r="EB506" s="115"/>
      <c r="EL506" s="115"/>
      <c r="EV506" s="115"/>
      <c r="FF506" s="115"/>
      <c r="FP506" s="115"/>
      <c r="FZ506" s="115"/>
      <c r="GJ506" s="115"/>
      <c r="GT506" s="115"/>
      <c r="HD506" s="115"/>
      <c r="HN506" s="115"/>
      <c r="HX506" s="115"/>
    </row>
    <row xmlns:x14ac="http://schemas.microsoft.com/office/spreadsheetml/2009/9/ac" r="507" s="3" customFormat="true" x14ac:dyDescent="0.25">
      <c r="A507" s="372"/>
      <c r="B507" s="115"/>
      <c r="L507" s="115"/>
      <c r="V507" s="115"/>
      <c r="AF507" s="115"/>
      <c r="AP507" s="115"/>
      <c r="AZ507" s="115"/>
      <c r="BA507" s="115"/>
      <c r="BJ507" s="115"/>
      <c r="BT507" s="115"/>
      <c r="CD507" s="115"/>
      <c r="CN507" s="115"/>
      <c r="CX507" s="115"/>
      <c r="DH507" s="115"/>
      <c r="DR507" s="115"/>
      <c r="EB507" s="115"/>
      <c r="EL507" s="115"/>
      <c r="EV507" s="115"/>
      <c r="FF507" s="115"/>
      <c r="FP507" s="115"/>
      <c r="FZ507" s="115"/>
      <c r="GJ507" s="115"/>
      <c r="GT507" s="115"/>
      <c r="HD507" s="115"/>
      <c r="HN507" s="115"/>
      <c r="HX507" s="115"/>
    </row>
    <row xmlns:x14ac="http://schemas.microsoft.com/office/spreadsheetml/2009/9/ac" r="508" s="3" customFormat="true" x14ac:dyDescent="0.25">
      <c r="A508" s="372"/>
      <c r="B508" s="115"/>
      <c r="L508" s="115"/>
      <c r="V508" s="115"/>
      <c r="AF508" s="115"/>
      <c r="AP508" s="115"/>
      <c r="AZ508" s="115"/>
      <c r="BA508" s="115"/>
      <c r="BJ508" s="115"/>
      <c r="BT508" s="115"/>
      <c r="CD508" s="115"/>
      <c r="CN508" s="115"/>
      <c r="CX508" s="115"/>
      <c r="DH508" s="115"/>
      <c r="DR508" s="115"/>
      <c r="EB508" s="115"/>
      <c r="EL508" s="115"/>
      <c r="EV508" s="115"/>
      <c r="FF508" s="115"/>
      <c r="FP508" s="115"/>
      <c r="FZ508" s="115"/>
      <c r="GJ508" s="115"/>
      <c r="GT508" s="115"/>
      <c r="HD508" s="115"/>
      <c r="HN508" s="115"/>
      <c r="HX508" s="115"/>
    </row>
    <row xmlns:x14ac="http://schemas.microsoft.com/office/spreadsheetml/2009/9/ac" r="509" s="3" customFormat="true" x14ac:dyDescent="0.25">
      <c r="A509" s="372"/>
      <c r="B509" s="115"/>
      <c r="L509" s="115"/>
      <c r="V509" s="115"/>
      <c r="AF509" s="115"/>
      <c r="AP509" s="115"/>
      <c r="AZ509" s="115"/>
      <c r="BA509" s="115"/>
      <c r="BJ509" s="115"/>
      <c r="BT509" s="115"/>
      <c r="CD509" s="115"/>
      <c r="CN509" s="115"/>
      <c r="CX509" s="115"/>
      <c r="DH509" s="115"/>
      <c r="DR509" s="115"/>
      <c r="EB509" s="115"/>
      <c r="EL509" s="115"/>
      <c r="EV509" s="115"/>
      <c r="FF509" s="115"/>
      <c r="FP509" s="115"/>
      <c r="FZ509" s="115"/>
      <c r="GJ509" s="115"/>
      <c r="GT509" s="115"/>
      <c r="HD509" s="115"/>
      <c r="HN509" s="115"/>
      <c r="HX509" s="115"/>
    </row>
    <row xmlns:x14ac="http://schemas.microsoft.com/office/spreadsheetml/2009/9/ac" r="510" s="3" customFormat="true" x14ac:dyDescent="0.25">
      <c r="A510" s="372"/>
      <c r="B510" s="115"/>
      <c r="L510" s="115"/>
      <c r="V510" s="115"/>
      <c r="AF510" s="115"/>
      <c r="AP510" s="115"/>
      <c r="AZ510" s="115"/>
      <c r="BA510" s="115"/>
      <c r="BJ510" s="115"/>
      <c r="BT510" s="115"/>
      <c r="CD510" s="115"/>
      <c r="CN510" s="115"/>
      <c r="CX510" s="115"/>
      <c r="DH510" s="115"/>
      <c r="DR510" s="115"/>
      <c r="EB510" s="115"/>
      <c r="EL510" s="115"/>
      <c r="EV510" s="115"/>
      <c r="FF510" s="115"/>
      <c r="FP510" s="115"/>
      <c r="FZ510" s="115"/>
      <c r="GJ510" s="115"/>
      <c r="GT510" s="115"/>
      <c r="HD510" s="115"/>
      <c r="HN510" s="115"/>
      <c r="HX510" s="115"/>
    </row>
    <row xmlns:x14ac="http://schemas.microsoft.com/office/spreadsheetml/2009/9/ac" r="511" s="3" customFormat="true" x14ac:dyDescent="0.25">
      <c r="A511" s="372"/>
      <c r="B511" s="115"/>
      <c r="L511" s="115"/>
      <c r="V511" s="115"/>
      <c r="AF511" s="115"/>
      <c r="AP511" s="115"/>
      <c r="AZ511" s="115"/>
      <c r="BA511" s="115"/>
      <c r="BJ511" s="115"/>
      <c r="BT511" s="115"/>
      <c r="CD511" s="115"/>
      <c r="CN511" s="115"/>
      <c r="CX511" s="115"/>
      <c r="DH511" s="115"/>
      <c r="DR511" s="115"/>
      <c r="EB511" s="115"/>
      <c r="EL511" s="115"/>
      <c r="EV511" s="115"/>
      <c r="FF511" s="115"/>
      <c r="FP511" s="115"/>
      <c r="FZ511" s="115"/>
      <c r="GJ511" s="115"/>
      <c r="GT511" s="115"/>
      <c r="HD511" s="115"/>
      <c r="HN511" s="115"/>
      <c r="HX511" s="115"/>
    </row>
    <row xmlns:x14ac="http://schemas.microsoft.com/office/spreadsheetml/2009/9/ac" r="512" s="3" customFormat="true" x14ac:dyDescent="0.25">
      <c r="A512" s="372"/>
      <c r="B512" s="115"/>
      <c r="L512" s="115"/>
      <c r="V512" s="115"/>
      <c r="AF512" s="115"/>
      <c r="AP512" s="115"/>
      <c r="AZ512" s="115"/>
      <c r="BA512" s="115"/>
      <c r="BJ512" s="115"/>
      <c r="BT512" s="115"/>
      <c r="CD512" s="115"/>
      <c r="CN512" s="115"/>
      <c r="CX512" s="115"/>
      <c r="DH512" s="115"/>
      <c r="DR512" s="115"/>
      <c r="EB512" s="115"/>
      <c r="EL512" s="115"/>
      <c r="EV512" s="115"/>
      <c r="FF512" s="115"/>
      <c r="FP512" s="115"/>
      <c r="FZ512" s="115"/>
      <c r="GJ512" s="115"/>
      <c r="GT512" s="115"/>
      <c r="HD512" s="115"/>
      <c r="HN512" s="115"/>
      <c r="HX512" s="115"/>
    </row>
    <row xmlns:x14ac="http://schemas.microsoft.com/office/spreadsheetml/2009/9/ac" r="513" s="3" customFormat="true" x14ac:dyDescent="0.25">
      <c r="A513" s="372"/>
      <c r="B513" s="115"/>
      <c r="L513" s="115"/>
      <c r="V513" s="115"/>
      <c r="AF513" s="115"/>
      <c r="AP513" s="115"/>
      <c r="AZ513" s="115"/>
      <c r="BA513" s="115"/>
      <c r="BJ513" s="115"/>
      <c r="BT513" s="115"/>
      <c r="CD513" s="115"/>
      <c r="CN513" s="115"/>
      <c r="CX513" s="115"/>
      <c r="DH513" s="115"/>
      <c r="DR513" s="115"/>
      <c r="EB513" s="115"/>
      <c r="EL513" s="115"/>
      <c r="EV513" s="115"/>
      <c r="FF513" s="115"/>
      <c r="FP513" s="115"/>
      <c r="FZ513" s="115"/>
      <c r="GJ513" s="115"/>
      <c r="GT513" s="115"/>
      <c r="HD513" s="115"/>
      <c r="HN513" s="115"/>
      <c r="HX513" s="115"/>
    </row>
    <row xmlns:x14ac="http://schemas.microsoft.com/office/spreadsheetml/2009/9/ac" r="514" s="3" customFormat="true" x14ac:dyDescent="0.25">
      <c r="A514" s="372"/>
      <c r="B514" s="115"/>
      <c r="L514" s="115"/>
      <c r="V514" s="115"/>
      <c r="AF514" s="115"/>
      <c r="AP514" s="115"/>
      <c r="AZ514" s="115"/>
      <c r="BA514" s="115"/>
      <c r="BJ514" s="115"/>
      <c r="BT514" s="115"/>
      <c r="CD514" s="115"/>
      <c r="CN514" s="115"/>
      <c r="CX514" s="115"/>
      <c r="DH514" s="115"/>
      <c r="DR514" s="115"/>
      <c r="EB514" s="115"/>
      <c r="EL514" s="115"/>
      <c r="EV514" s="115"/>
      <c r="FF514" s="115"/>
      <c r="FP514" s="115"/>
      <c r="FZ514" s="115"/>
      <c r="GJ514" s="115"/>
      <c r="GT514" s="115"/>
      <c r="HD514" s="115"/>
      <c r="HN514" s="115"/>
      <c r="HX514" s="115"/>
    </row>
    <row xmlns:x14ac="http://schemas.microsoft.com/office/spreadsheetml/2009/9/ac" r="515" s="3" customFormat="true" x14ac:dyDescent="0.25">
      <c r="A515" s="372"/>
      <c r="B515" s="115"/>
      <c r="L515" s="115"/>
      <c r="V515" s="115"/>
      <c r="AF515" s="115"/>
      <c r="AP515" s="115"/>
      <c r="AZ515" s="115"/>
      <c r="BA515" s="115"/>
      <c r="BJ515" s="115"/>
      <c r="BT515" s="115"/>
      <c r="CD515" s="115"/>
      <c r="CN515" s="115"/>
      <c r="CX515" s="115"/>
      <c r="DH515" s="115"/>
      <c r="DR515" s="115"/>
      <c r="EB515" s="115"/>
      <c r="EL515" s="115"/>
      <c r="EV515" s="115"/>
      <c r="FF515" s="115"/>
      <c r="FP515" s="115"/>
      <c r="FZ515" s="115"/>
      <c r="GJ515" s="115"/>
      <c r="GT515" s="115"/>
      <c r="HD515" s="115"/>
      <c r="HN515" s="115"/>
      <c r="HX515" s="115"/>
    </row>
    <row xmlns:x14ac="http://schemas.microsoft.com/office/spreadsheetml/2009/9/ac" r="516" s="3" customFormat="true" x14ac:dyDescent="0.25">
      <c r="A516" s="372"/>
      <c r="B516" s="115"/>
      <c r="L516" s="115"/>
      <c r="V516" s="115"/>
      <c r="AF516" s="115"/>
      <c r="AP516" s="115"/>
      <c r="AZ516" s="115"/>
      <c r="BA516" s="115"/>
      <c r="BJ516" s="115"/>
      <c r="BT516" s="115"/>
      <c r="CD516" s="115"/>
      <c r="CN516" s="115"/>
      <c r="CX516" s="115"/>
      <c r="DH516" s="115"/>
      <c r="DR516" s="115"/>
      <c r="EB516" s="115"/>
      <c r="EL516" s="115"/>
      <c r="EV516" s="115"/>
      <c r="FF516" s="115"/>
      <c r="FP516" s="115"/>
      <c r="FZ516" s="115"/>
      <c r="GJ516" s="115"/>
      <c r="GT516" s="115"/>
      <c r="HD516" s="115"/>
      <c r="HN516" s="115"/>
      <c r="HX516" s="115"/>
    </row>
    <row xmlns:x14ac="http://schemas.microsoft.com/office/spreadsheetml/2009/9/ac" r="517" s="3" customFormat="true" x14ac:dyDescent="0.25">
      <c r="A517" s="372"/>
      <c r="B517" s="115"/>
      <c r="L517" s="115"/>
      <c r="V517" s="115"/>
      <c r="AF517" s="115"/>
      <c r="AP517" s="115"/>
      <c r="AZ517" s="115"/>
      <c r="BA517" s="115"/>
      <c r="BJ517" s="115"/>
      <c r="BT517" s="115"/>
      <c r="CD517" s="115"/>
      <c r="CN517" s="115"/>
      <c r="CX517" s="115"/>
      <c r="DH517" s="115"/>
      <c r="DR517" s="115"/>
      <c r="EB517" s="115"/>
      <c r="EL517" s="115"/>
      <c r="EV517" s="115"/>
      <c r="FF517" s="115"/>
      <c r="FP517" s="115"/>
      <c r="FZ517" s="115"/>
      <c r="GJ517" s="115"/>
      <c r="GT517" s="115"/>
      <c r="HD517" s="115"/>
      <c r="HN517" s="115"/>
      <c r="HX517" s="115"/>
    </row>
    <row xmlns:x14ac="http://schemas.microsoft.com/office/spreadsheetml/2009/9/ac" r="518" s="3" customFormat="true" x14ac:dyDescent="0.25">
      <c r="A518" s="372"/>
      <c r="B518" s="115"/>
      <c r="L518" s="115"/>
      <c r="V518" s="115"/>
      <c r="AF518" s="115"/>
      <c r="AP518" s="115"/>
      <c r="AZ518" s="115"/>
      <c r="BA518" s="115"/>
      <c r="BJ518" s="115"/>
      <c r="BT518" s="115"/>
      <c r="CD518" s="115"/>
      <c r="CN518" s="115"/>
      <c r="CX518" s="115"/>
      <c r="DH518" s="115"/>
      <c r="DR518" s="115"/>
      <c r="EB518" s="115"/>
      <c r="EL518" s="115"/>
      <c r="EV518" s="115"/>
      <c r="FF518" s="115"/>
      <c r="FP518" s="115"/>
      <c r="FZ518" s="115"/>
      <c r="GJ518" s="115"/>
      <c r="GT518" s="115"/>
      <c r="HD518" s="115"/>
      <c r="HN518" s="115"/>
      <c r="HX518" s="115"/>
    </row>
    <row xmlns:x14ac="http://schemas.microsoft.com/office/spreadsheetml/2009/9/ac" r="519" s="3" customFormat="true" x14ac:dyDescent="0.25">
      <c r="A519" s="372"/>
      <c r="B519" s="115"/>
      <c r="L519" s="115"/>
      <c r="V519" s="115"/>
      <c r="AF519" s="115"/>
      <c r="AP519" s="115"/>
      <c r="AZ519" s="115"/>
      <c r="BA519" s="115"/>
      <c r="BJ519" s="115"/>
      <c r="BT519" s="115"/>
      <c r="CD519" s="115"/>
      <c r="CN519" s="115"/>
      <c r="CX519" s="115"/>
      <c r="DH519" s="115"/>
      <c r="DR519" s="115"/>
      <c r="EB519" s="115"/>
      <c r="EL519" s="115"/>
      <c r="EV519" s="115"/>
      <c r="FF519" s="115"/>
      <c r="FP519" s="115"/>
      <c r="FZ519" s="115"/>
      <c r="GJ519" s="115"/>
      <c r="GT519" s="115"/>
      <c r="HD519" s="115"/>
      <c r="HN519" s="115"/>
      <c r="HX519" s="115"/>
    </row>
    <row xmlns:x14ac="http://schemas.microsoft.com/office/spreadsheetml/2009/9/ac" r="520" s="3" customFormat="true" x14ac:dyDescent="0.25">
      <c r="A520" s="372"/>
      <c r="B520" s="115"/>
      <c r="L520" s="115"/>
      <c r="V520" s="115"/>
      <c r="AF520" s="115"/>
      <c r="AP520" s="115"/>
      <c r="AZ520" s="115"/>
      <c r="BA520" s="115"/>
      <c r="BJ520" s="115"/>
      <c r="BT520" s="115"/>
      <c r="CD520" s="115"/>
      <c r="CN520" s="115"/>
      <c r="CX520" s="115"/>
      <c r="DH520" s="115"/>
      <c r="DR520" s="115"/>
      <c r="EB520" s="115"/>
      <c r="EL520" s="115"/>
      <c r="EV520" s="115"/>
      <c r="FF520" s="115"/>
      <c r="FP520" s="115"/>
      <c r="FZ520" s="115"/>
      <c r="GJ520" s="115"/>
      <c r="GT520" s="115"/>
      <c r="HD520" s="115"/>
      <c r="HN520" s="115"/>
      <c r="HX520" s="115"/>
    </row>
    <row xmlns:x14ac="http://schemas.microsoft.com/office/spreadsheetml/2009/9/ac" r="521" s="3" customFormat="true" x14ac:dyDescent="0.25">
      <c r="A521" s="372"/>
      <c r="B521" s="115"/>
      <c r="L521" s="115"/>
      <c r="V521" s="115"/>
      <c r="AF521" s="115"/>
      <c r="AP521" s="115"/>
      <c r="AZ521" s="115"/>
      <c r="BA521" s="115"/>
      <c r="BJ521" s="115"/>
      <c r="BT521" s="115"/>
      <c r="CD521" s="115"/>
      <c r="CN521" s="115"/>
      <c r="CX521" s="115"/>
      <c r="DH521" s="115"/>
      <c r="DR521" s="115"/>
      <c r="EB521" s="115"/>
      <c r="EL521" s="115"/>
      <c r="EV521" s="115"/>
      <c r="FF521" s="115"/>
      <c r="FP521" s="115"/>
      <c r="FZ521" s="115"/>
      <c r="GJ521" s="115"/>
      <c r="GT521" s="115"/>
      <c r="HD521" s="115"/>
      <c r="HN521" s="115"/>
      <c r="HX521" s="115"/>
    </row>
    <row xmlns:x14ac="http://schemas.microsoft.com/office/spreadsheetml/2009/9/ac" r="522" s="3" customFormat="true" x14ac:dyDescent="0.25">
      <c r="A522" s="372"/>
      <c r="B522" s="115"/>
      <c r="L522" s="115"/>
      <c r="V522" s="115"/>
      <c r="AF522" s="115"/>
      <c r="AP522" s="115"/>
      <c r="AZ522" s="115"/>
      <c r="BA522" s="115"/>
      <c r="BJ522" s="115"/>
      <c r="BT522" s="115"/>
      <c r="CD522" s="115"/>
      <c r="CN522" s="115"/>
      <c r="CX522" s="115"/>
      <c r="DH522" s="115"/>
      <c r="DR522" s="115"/>
      <c r="EB522" s="115"/>
      <c r="EL522" s="115"/>
      <c r="EV522" s="115"/>
      <c r="FF522" s="115"/>
      <c r="FP522" s="115"/>
      <c r="FZ522" s="115"/>
      <c r="GJ522" s="115"/>
      <c r="GT522" s="115"/>
      <c r="HD522" s="115"/>
      <c r="HN522" s="115"/>
      <c r="HX522" s="115"/>
    </row>
    <row xmlns:x14ac="http://schemas.microsoft.com/office/spreadsheetml/2009/9/ac" r="523" s="3" customFormat="true" x14ac:dyDescent="0.25">
      <c r="A523" s="372"/>
      <c r="B523" s="115"/>
      <c r="L523" s="115"/>
      <c r="V523" s="115"/>
      <c r="AF523" s="115"/>
      <c r="AP523" s="115"/>
      <c r="AZ523" s="115"/>
      <c r="BA523" s="115"/>
      <c r="BJ523" s="115"/>
      <c r="BT523" s="115"/>
      <c r="CD523" s="115"/>
      <c r="CN523" s="115"/>
      <c r="CX523" s="115"/>
      <c r="DH523" s="115"/>
      <c r="DR523" s="115"/>
      <c r="EB523" s="115"/>
      <c r="EL523" s="115"/>
      <c r="EV523" s="115"/>
      <c r="FF523" s="115"/>
      <c r="FP523" s="115"/>
      <c r="FZ523" s="115"/>
      <c r="GJ523" s="115"/>
      <c r="GT523" s="115"/>
      <c r="HD523" s="115"/>
      <c r="HN523" s="115"/>
      <c r="HX523" s="115"/>
    </row>
    <row xmlns:x14ac="http://schemas.microsoft.com/office/spreadsheetml/2009/9/ac" r="524" s="3" customFormat="true" x14ac:dyDescent="0.25">
      <c r="A524" s="372"/>
      <c r="B524" s="115"/>
      <c r="L524" s="115"/>
      <c r="V524" s="115"/>
      <c r="AF524" s="115"/>
      <c r="AP524" s="115"/>
      <c r="AZ524" s="115"/>
      <c r="BA524" s="115"/>
      <c r="BJ524" s="115"/>
      <c r="BT524" s="115"/>
      <c r="CD524" s="115"/>
      <c r="CN524" s="115"/>
      <c r="CX524" s="115"/>
      <c r="DH524" s="115"/>
      <c r="DR524" s="115"/>
      <c r="EB524" s="115"/>
      <c r="EL524" s="115"/>
      <c r="EV524" s="115"/>
      <c r="FF524" s="115"/>
      <c r="FP524" s="115"/>
      <c r="FZ524" s="115"/>
      <c r="GJ524" s="115"/>
      <c r="GT524" s="115"/>
      <c r="HD524" s="115"/>
      <c r="HN524" s="115"/>
      <c r="HX524" s="115"/>
    </row>
    <row xmlns:x14ac="http://schemas.microsoft.com/office/spreadsheetml/2009/9/ac" r="525" s="3" customFormat="true" x14ac:dyDescent="0.25">
      <c r="A525" s="372"/>
      <c r="B525" s="115"/>
      <c r="L525" s="115"/>
      <c r="V525" s="115"/>
      <c r="AF525" s="115"/>
      <c r="AP525" s="115"/>
      <c r="AZ525" s="115"/>
      <c r="BA525" s="115"/>
      <c r="BJ525" s="115"/>
      <c r="BT525" s="115"/>
      <c r="CD525" s="115"/>
      <c r="CN525" s="115"/>
      <c r="CX525" s="115"/>
      <c r="DH525" s="115"/>
      <c r="DR525" s="115"/>
      <c r="EB525" s="115"/>
      <c r="EL525" s="115"/>
      <c r="EV525" s="115"/>
      <c r="FF525" s="115"/>
      <c r="FP525" s="115"/>
      <c r="FZ525" s="115"/>
      <c r="GJ525" s="115"/>
      <c r="GT525" s="115"/>
      <c r="HD525" s="115"/>
      <c r="HN525" s="115"/>
      <c r="HX525" s="115"/>
    </row>
    <row xmlns:x14ac="http://schemas.microsoft.com/office/spreadsheetml/2009/9/ac" r="526" s="3" customFormat="true" x14ac:dyDescent="0.25">
      <c r="A526" s="372"/>
      <c r="B526" s="115"/>
      <c r="L526" s="115"/>
      <c r="V526" s="115"/>
      <c r="AF526" s="115"/>
      <c r="AP526" s="115"/>
      <c r="AZ526" s="115"/>
      <c r="BA526" s="115"/>
      <c r="BJ526" s="115"/>
      <c r="BT526" s="115"/>
      <c r="CD526" s="115"/>
      <c r="CN526" s="115"/>
      <c r="CX526" s="115"/>
      <c r="DH526" s="115"/>
      <c r="DR526" s="115"/>
      <c r="EB526" s="115"/>
      <c r="EL526" s="115"/>
      <c r="EV526" s="115"/>
      <c r="FF526" s="115"/>
      <c r="FP526" s="115"/>
      <c r="FZ526" s="115"/>
      <c r="GJ526" s="115"/>
      <c r="GT526" s="115"/>
      <c r="HD526" s="115"/>
      <c r="HN526" s="115"/>
      <c r="HX526" s="115"/>
    </row>
    <row xmlns:x14ac="http://schemas.microsoft.com/office/spreadsheetml/2009/9/ac" r="527" s="3" customFormat="true" x14ac:dyDescent="0.25">
      <c r="A527" s="372"/>
      <c r="B527" s="115"/>
      <c r="L527" s="115"/>
      <c r="V527" s="115"/>
      <c r="AF527" s="115"/>
      <c r="AP527" s="115"/>
      <c r="AZ527" s="115"/>
      <c r="BA527" s="115"/>
      <c r="BJ527" s="115"/>
      <c r="BT527" s="115"/>
      <c r="CD527" s="115"/>
      <c r="CN527" s="115"/>
      <c r="CX527" s="115"/>
      <c r="DH527" s="115"/>
      <c r="DR527" s="115"/>
      <c r="EB527" s="115"/>
      <c r="EL527" s="115"/>
      <c r="EV527" s="115"/>
      <c r="FF527" s="115"/>
      <c r="FP527" s="115"/>
      <c r="FZ527" s="115"/>
      <c r="GJ527" s="115"/>
      <c r="GT527" s="115"/>
      <c r="HD527" s="115"/>
      <c r="HN527" s="115"/>
      <c r="HX527" s="115"/>
    </row>
    <row xmlns:x14ac="http://schemas.microsoft.com/office/spreadsheetml/2009/9/ac" r="528" s="3" customFormat="true" x14ac:dyDescent="0.25">
      <c r="A528" s="372"/>
      <c r="B528" s="115"/>
      <c r="L528" s="115"/>
      <c r="V528" s="115"/>
      <c r="AF528" s="115"/>
      <c r="AP528" s="115"/>
      <c r="AZ528" s="115"/>
      <c r="BA528" s="115"/>
      <c r="BJ528" s="115"/>
      <c r="BT528" s="115"/>
      <c r="CD528" s="115"/>
      <c r="CN528" s="115"/>
      <c r="CX528" s="115"/>
      <c r="DH528" s="115"/>
      <c r="DR528" s="115"/>
      <c r="EB528" s="115"/>
      <c r="EL528" s="115"/>
      <c r="EV528" s="115"/>
      <c r="FF528" s="115"/>
      <c r="FP528" s="115"/>
      <c r="FZ528" s="115"/>
      <c r="GJ528" s="115"/>
      <c r="GT528" s="115"/>
      <c r="HD528" s="115"/>
      <c r="HN528" s="115"/>
      <c r="HX528" s="115"/>
    </row>
    <row xmlns:x14ac="http://schemas.microsoft.com/office/spreadsheetml/2009/9/ac" r="529" s="3" customFormat="true" x14ac:dyDescent="0.25">
      <c r="A529" s="372"/>
      <c r="B529" s="115"/>
      <c r="L529" s="115"/>
      <c r="V529" s="115"/>
      <c r="AF529" s="115"/>
      <c r="AP529" s="115"/>
      <c r="AZ529" s="115"/>
      <c r="BA529" s="115"/>
      <c r="BJ529" s="115"/>
      <c r="BT529" s="115"/>
      <c r="CD529" s="115"/>
      <c r="CN529" s="115"/>
      <c r="CX529" s="115"/>
      <c r="DH529" s="115"/>
      <c r="DR529" s="115"/>
      <c r="EB529" s="115"/>
      <c r="EL529" s="115"/>
      <c r="EV529" s="115"/>
      <c r="FF529" s="115"/>
      <c r="FP529" s="115"/>
      <c r="FZ529" s="115"/>
      <c r="GJ529" s="115"/>
      <c r="GT529" s="115"/>
      <c r="HD529" s="115"/>
      <c r="HN529" s="115"/>
      <c r="HX529" s="115"/>
    </row>
    <row xmlns:x14ac="http://schemas.microsoft.com/office/spreadsheetml/2009/9/ac" r="530" s="3" customFormat="true" x14ac:dyDescent="0.25">
      <c r="A530" s="372"/>
      <c r="B530" s="115"/>
      <c r="L530" s="115"/>
      <c r="V530" s="115"/>
      <c r="AF530" s="115"/>
      <c r="AP530" s="115"/>
      <c r="AZ530" s="115"/>
      <c r="BA530" s="115"/>
      <c r="BJ530" s="115"/>
      <c r="BT530" s="115"/>
      <c r="CD530" s="115"/>
      <c r="CN530" s="115"/>
      <c r="CX530" s="115"/>
      <c r="DH530" s="115"/>
      <c r="DR530" s="115"/>
      <c r="EB530" s="115"/>
      <c r="EL530" s="115"/>
      <c r="EV530" s="115"/>
      <c r="FF530" s="115"/>
      <c r="FP530" s="115"/>
      <c r="FZ530" s="115"/>
      <c r="GJ530" s="115"/>
      <c r="GT530" s="115"/>
      <c r="HD530" s="115"/>
      <c r="HN530" s="115"/>
      <c r="HX530" s="115"/>
    </row>
    <row xmlns:x14ac="http://schemas.microsoft.com/office/spreadsheetml/2009/9/ac" r="531" s="3" customFormat="true" x14ac:dyDescent="0.25">
      <c r="A531" s="372"/>
      <c r="B531" s="115"/>
      <c r="L531" s="115"/>
      <c r="V531" s="115"/>
      <c r="AF531" s="115"/>
      <c r="AP531" s="115"/>
      <c r="AZ531" s="115"/>
      <c r="BA531" s="115"/>
      <c r="BJ531" s="115"/>
      <c r="BT531" s="115"/>
      <c r="CD531" s="115"/>
      <c r="CN531" s="115"/>
      <c r="CX531" s="115"/>
      <c r="DH531" s="115"/>
      <c r="DR531" s="115"/>
      <c r="EB531" s="115"/>
      <c r="EL531" s="115"/>
      <c r="EV531" s="115"/>
      <c r="FF531" s="115"/>
      <c r="FP531" s="115"/>
      <c r="FZ531" s="115"/>
      <c r="GJ531" s="115"/>
      <c r="GT531" s="115"/>
      <c r="HD531" s="115"/>
      <c r="HN531" s="115"/>
      <c r="HX531" s="115"/>
    </row>
    <row xmlns:x14ac="http://schemas.microsoft.com/office/spreadsheetml/2009/9/ac" r="532" s="3" customFormat="true" x14ac:dyDescent="0.25">
      <c r="A532" s="372"/>
      <c r="B532" s="115"/>
      <c r="L532" s="115"/>
      <c r="V532" s="115"/>
      <c r="AF532" s="115"/>
      <c r="AP532" s="115"/>
      <c r="AZ532" s="115"/>
      <c r="BA532" s="115"/>
      <c r="BJ532" s="115"/>
      <c r="BT532" s="115"/>
      <c r="CD532" s="115"/>
      <c r="CN532" s="115"/>
      <c r="CX532" s="115"/>
      <c r="DH532" s="115"/>
      <c r="DR532" s="115"/>
      <c r="EB532" s="115"/>
      <c r="EL532" s="115"/>
      <c r="EV532" s="115"/>
      <c r="FF532" s="115"/>
      <c r="FP532" s="115"/>
      <c r="FZ532" s="115"/>
      <c r="GJ532" s="115"/>
      <c r="GT532" s="115"/>
      <c r="HD532" s="115"/>
      <c r="HN532" s="115"/>
      <c r="HX532" s="115"/>
    </row>
    <row xmlns:x14ac="http://schemas.microsoft.com/office/spreadsheetml/2009/9/ac" r="533" s="3" customFormat="true" x14ac:dyDescent="0.25">
      <c r="A533" s="372"/>
      <c r="B533" s="115"/>
      <c r="L533" s="115"/>
      <c r="V533" s="115"/>
      <c r="AF533" s="115"/>
      <c r="AP533" s="115"/>
      <c r="AZ533" s="115"/>
      <c r="BA533" s="115"/>
      <c r="BJ533" s="115"/>
      <c r="BT533" s="115"/>
      <c r="CD533" s="115"/>
      <c r="CN533" s="115"/>
      <c r="CX533" s="115"/>
      <c r="DH533" s="115"/>
      <c r="DR533" s="115"/>
      <c r="EB533" s="115"/>
      <c r="EL533" s="115"/>
      <c r="EV533" s="115"/>
      <c r="FF533" s="115"/>
      <c r="FP533" s="115"/>
      <c r="FZ533" s="115"/>
      <c r="GJ533" s="115"/>
      <c r="GT533" s="115"/>
      <c r="HD533" s="115"/>
      <c r="HN533" s="115"/>
      <c r="HX533" s="115"/>
    </row>
    <row xmlns:x14ac="http://schemas.microsoft.com/office/spreadsheetml/2009/9/ac" r="534" s="3" customFormat="true" x14ac:dyDescent="0.25">
      <c r="A534" s="372"/>
      <c r="B534" s="115"/>
      <c r="L534" s="115"/>
      <c r="V534" s="115"/>
      <c r="AF534" s="115"/>
      <c r="AP534" s="115"/>
      <c r="AZ534" s="115"/>
      <c r="BA534" s="115"/>
      <c r="BJ534" s="115"/>
      <c r="BT534" s="115"/>
      <c r="CD534" s="115"/>
      <c r="CN534" s="115"/>
      <c r="CX534" s="115"/>
      <c r="DH534" s="115"/>
      <c r="DR534" s="115"/>
      <c r="EB534" s="115"/>
      <c r="EL534" s="115"/>
      <c r="EV534" s="115"/>
      <c r="FF534" s="115"/>
      <c r="FP534" s="115"/>
      <c r="FZ534" s="115"/>
      <c r="GJ534" s="115"/>
      <c r="GT534" s="115"/>
      <c r="HD534" s="115"/>
      <c r="HN534" s="115"/>
      <c r="HX534" s="115"/>
    </row>
    <row xmlns:x14ac="http://schemas.microsoft.com/office/spreadsheetml/2009/9/ac" r="535" s="3" customFormat="true" x14ac:dyDescent="0.25">
      <c r="A535" s="372"/>
      <c r="B535" s="115"/>
      <c r="L535" s="115"/>
      <c r="V535" s="115"/>
      <c r="AF535" s="115"/>
      <c r="AP535" s="115"/>
      <c r="AZ535" s="115"/>
      <c r="BA535" s="115"/>
      <c r="BJ535" s="115"/>
      <c r="BT535" s="115"/>
      <c r="CD535" s="115"/>
      <c r="CN535" s="115"/>
      <c r="CX535" s="115"/>
      <c r="DH535" s="115"/>
      <c r="DR535" s="115"/>
      <c r="EB535" s="115"/>
      <c r="EL535" s="115"/>
      <c r="EV535" s="115"/>
      <c r="FF535" s="115"/>
      <c r="FP535" s="115"/>
      <c r="FZ535" s="115"/>
      <c r="GJ535" s="115"/>
      <c r="GT535" s="115"/>
      <c r="HD535" s="115"/>
      <c r="HN535" s="115"/>
      <c r="HX535" s="115"/>
    </row>
    <row xmlns:x14ac="http://schemas.microsoft.com/office/spreadsheetml/2009/9/ac" r="536" s="3" customFormat="true" x14ac:dyDescent="0.25">
      <c r="A536" s="372"/>
      <c r="B536" s="115"/>
      <c r="L536" s="115"/>
      <c r="V536" s="115"/>
      <c r="AF536" s="115"/>
      <c r="AP536" s="115"/>
      <c r="AZ536" s="115"/>
      <c r="BA536" s="115"/>
      <c r="BJ536" s="115"/>
      <c r="BT536" s="115"/>
      <c r="CD536" s="115"/>
      <c r="CN536" s="115"/>
      <c r="CX536" s="115"/>
      <c r="DH536" s="115"/>
      <c r="DR536" s="115"/>
      <c r="EB536" s="115"/>
      <c r="EL536" s="115"/>
      <c r="EV536" s="115"/>
      <c r="FF536" s="115"/>
      <c r="FP536" s="115"/>
      <c r="FZ536" s="115"/>
      <c r="GJ536" s="115"/>
      <c r="GT536" s="115"/>
      <c r="HD536" s="115"/>
      <c r="HN536" s="115"/>
      <c r="HX536" s="115"/>
    </row>
    <row xmlns:x14ac="http://schemas.microsoft.com/office/spreadsheetml/2009/9/ac" r="537" s="3" customFormat="true" x14ac:dyDescent="0.25">
      <c r="A537" s="372"/>
      <c r="B537" s="115"/>
      <c r="L537" s="115"/>
      <c r="V537" s="115"/>
      <c r="AF537" s="115"/>
      <c r="AP537" s="115"/>
      <c r="AZ537" s="115"/>
      <c r="BA537" s="115"/>
      <c r="BJ537" s="115"/>
      <c r="BT537" s="115"/>
      <c r="CD537" s="115"/>
      <c r="CN537" s="115"/>
      <c r="CX537" s="115"/>
      <c r="DH537" s="115"/>
      <c r="DR537" s="115"/>
      <c r="EB537" s="115"/>
      <c r="EL537" s="115"/>
      <c r="EV537" s="115"/>
      <c r="FF537" s="115"/>
      <c r="FP537" s="115"/>
      <c r="FZ537" s="115"/>
      <c r="GJ537" s="115"/>
      <c r="GT537" s="115"/>
      <c r="HD537" s="115"/>
      <c r="HN537" s="115"/>
      <c r="HX537" s="115"/>
    </row>
    <row xmlns:x14ac="http://schemas.microsoft.com/office/spreadsheetml/2009/9/ac" r="538" s="3" customFormat="true" x14ac:dyDescent="0.25">
      <c r="A538" s="372"/>
      <c r="B538" s="115"/>
      <c r="L538" s="115"/>
      <c r="V538" s="115"/>
      <c r="AF538" s="115"/>
      <c r="AP538" s="115"/>
      <c r="AZ538" s="115"/>
      <c r="BA538" s="115"/>
      <c r="BJ538" s="115"/>
      <c r="BT538" s="115"/>
      <c r="CD538" s="115"/>
      <c r="CN538" s="115"/>
      <c r="CX538" s="115"/>
      <c r="DH538" s="115"/>
      <c r="DR538" s="115"/>
      <c r="EB538" s="115"/>
      <c r="EL538" s="115"/>
      <c r="EV538" s="115"/>
      <c r="FF538" s="115"/>
      <c r="FP538" s="115"/>
      <c r="FZ538" s="115"/>
      <c r="GJ538" s="115"/>
      <c r="GT538" s="115"/>
      <c r="HD538" s="115"/>
      <c r="HN538" s="115"/>
      <c r="HX538" s="115"/>
    </row>
    <row xmlns:x14ac="http://schemas.microsoft.com/office/spreadsheetml/2009/9/ac" r="539" s="3" customFormat="true" x14ac:dyDescent="0.25">
      <c r="A539" s="372"/>
      <c r="B539" s="115"/>
      <c r="L539" s="115"/>
      <c r="V539" s="115"/>
      <c r="AF539" s="115"/>
      <c r="AP539" s="115"/>
      <c r="AZ539" s="115"/>
      <c r="BA539" s="115"/>
      <c r="BJ539" s="115"/>
      <c r="BT539" s="115"/>
      <c r="CD539" s="115"/>
      <c r="CN539" s="115"/>
      <c r="CX539" s="115"/>
      <c r="DH539" s="115"/>
      <c r="DR539" s="115"/>
      <c r="EB539" s="115"/>
      <c r="EL539" s="115"/>
      <c r="EV539" s="115"/>
      <c r="FF539" s="115"/>
      <c r="FP539" s="115"/>
      <c r="FZ539" s="115"/>
      <c r="GJ539" s="115"/>
      <c r="GT539" s="115"/>
      <c r="HD539" s="115"/>
      <c r="HN539" s="115"/>
      <c r="HX539" s="115"/>
    </row>
    <row xmlns:x14ac="http://schemas.microsoft.com/office/spreadsheetml/2009/9/ac" r="540" s="3" customFormat="true" x14ac:dyDescent="0.25">
      <c r="A540" s="372"/>
      <c r="B540" s="115"/>
      <c r="L540" s="115"/>
      <c r="V540" s="115"/>
      <c r="AF540" s="115"/>
      <c r="AP540" s="115"/>
      <c r="AZ540" s="115"/>
      <c r="BA540" s="115"/>
      <c r="BJ540" s="115"/>
      <c r="BT540" s="115"/>
      <c r="CD540" s="115"/>
      <c r="CN540" s="115"/>
      <c r="CX540" s="115"/>
      <c r="DH540" s="115"/>
      <c r="DR540" s="115"/>
      <c r="EB540" s="115"/>
      <c r="EL540" s="115"/>
      <c r="EV540" s="115"/>
      <c r="FF540" s="115"/>
      <c r="FP540" s="115"/>
      <c r="FZ540" s="115"/>
      <c r="GJ540" s="115"/>
      <c r="GT540" s="115"/>
      <c r="HD540" s="115"/>
      <c r="HN540" s="115"/>
      <c r="HX540" s="115"/>
    </row>
    <row xmlns:x14ac="http://schemas.microsoft.com/office/spreadsheetml/2009/9/ac" r="541" s="3" customFormat="true" x14ac:dyDescent="0.25">
      <c r="A541" s="372"/>
      <c r="B541" s="115"/>
      <c r="L541" s="115"/>
      <c r="V541" s="115"/>
      <c r="AF541" s="115"/>
      <c r="AP541" s="115"/>
      <c r="AZ541" s="115"/>
      <c r="BA541" s="115"/>
      <c r="BJ541" s="115"/>
      <c r="BT541" s="115"/>
      <c r="CD541" s="115"/>
      <c r="CN541" s="115"/>
      <c r="CX541" s="115"/>
      <c r="DH541" s="115"/>
      <c r="DR541" s="115"/>
      <c r="EB541" s="115"/>
      <c r="EL541" s="115"/>
      <c r="EV541" s="115"/>
      <c r="FF541" s="115"/>
      <c r="FP541" s="115"/>
      <c r="FZ541" s="115"/>
      <c r="GJ541" s="115"/>
      <c r="GT541" s="115"/>
      <c r="HD541" s="115"/>
      <c r="HN541" s="115"/>
      <c r="HX541" s="115"/>
    </row>
    <row xmlns:x14ac="http://schemas.microsoft.com/office/spreadsheetml/2009/9/ac" r="542" s="3" customFormat="true" x14ac:dyDescent="0.25">
      <c r="A542" s="372"/>
      <c r="B542" s="115"/>
      <c r="L542" s="115"/>
      <c r="V542" s="115"/>
      <c r="AF542" s="115"/>
      <c r="AP542" s="115"/>
      <c r="AZ542" s="115"/>
      <c r="BA542" s="115"/>
      <c r="BJ542" s="115"/>
      <c r="BT542" s="115"/>
      <c r="CD542" s="115"/>
      <c r="CN542" s="115"/>
      <c r="CX542" s="115"/>
      <c r="DH542" s="115"/>
      <c r="DR542" s="115"/>
      <c r="EB542" s="115"/>
      <c r="EL542" s="115"/>
      <c r="EV542" s="115"/>
      <c r="FF542" s="115"/>
      <c r="FP542" s="115"/>
      <c r="FZ542" s="115"/>
      <c r="GJ542" s="115"/>
      <c r="GT542" s="115"/>
      <c r="HD542" s="115"/>
      <c r="HN542" s="115"/>
      <c r="HX542" s="115"/>
    </row>
    <row xmlns:x14ac="http://schemas.microsoft.com/office/spreadsheetml/2009/9/ac" r="543" s="3" customFormat="true" x14ac:dyDescent="0.25">
      <c r="A543" s="372"/>
      <c r="B543" s="115"/>
      <c r="L543" s="115"/>
      <c r="V543" s="115"/>
      <c r="AF543" s="115"/>
      <c r="AP543" s="115"/>
      <c r="AZ543" s="115"/>
      <c r="BA543" s="115"/>
      <c r="BJ543" s="115"/>
      <c r="BT543" s="115"/>
      <c r="CD543" s="115"/>
      <c r="CN543" s="115"/>
      <c r="CX543" s="115"/>
      <c r="DH543" s="115"/>
      <c r="DR543" s="115"/>
      <c r="EB543" s="115"/>
      <c r="EL543" s="115"/>
      <c r="EV543" s="115"/>
      <c r="FF543" s="115"/>
      <c r="FP543" s="115"/>
      <c r="FZ543" s="115"/>
      <c r="GJ543" s="115"/>
      <c r="GT543" s="115"/>
      <c r="HD543" s="115"/>
      <c r="HN543" s="115"/>
      <c r="HX543" s="115"/>
    </row>
    <row xmlns:x14ac="http://schemas.microsoft.com/office/spreadsheetml/2009/9/ac" r="544" s="3" customFormat="true" x14ac:dyDescent="0.25">
      <c r="A544" s="372"/>
      <c r="B544" s="115"/>
      <c r="L544" s="115"/>
      <c r="V544" s="115"/>
      <c r="AF544" s="115"/>
      <c r="AP544" s="115"/>
      <c r="AZ544" s="115"/>
      <c r="BA544" s="115"/>
      <c r="BJ544" s="115"/>
      <c r="BT544" s="115"/>
      <c r="CD544" s="115"/>
      <c r="CN544" s="115"/>
      <c r="CX544" s="115"/>
      <c r="DH544" s="115"/>
      <c r="DR544" s="115"/>
      <c r="EB544" s="115"/>
      <c r="EL544" s="115"/>
      <c r="EV544" s="115"/>
      <c r="FF544" s="115"/>
      <c r="FP544" s="115"/>
      <c r="FZ544" s="115"/>
      <c r="GJ544" s="115"/>
      <c r="GT544" s="115"/>
      <c r="HD544" s="115"/>
      <c r="HN544" s="115"/>
      <c r="HX544" s="115"/>
    </row>
    <row xmlns:x14ac="http://schemas.microsoft.com/office/spreadsheetml/2009/9/ac" r="545" s="3" customFormat="true" x14ac:dyDescent="0.25">
      <c r="A545" s="372"/>
      <c r="B545" s="115"/>
      <c r="L545" s="115"/>
      <c r="V545" s="115"/>
      <c r="AF545" s="115"/>
      <c r="AP545" s="115"/>
      <c r="AZ545" s="115"/>
      <c r="BA545" s="115"/>
      <c r="BJ545" s="115"/>
      <c r="BT545" s="115"/>
      <c r="CD545" s="115"/>
      <c r="CN545" s="115"/>
      <c r="CX545" s="115"/>
      <c r="DH545" s="115"/>
      <c r="DR545" s="115"/>
      <c r="EB545" s="115"/>
      <c r="EL545" s="115"/>
      <c r="EV545" s="115"/>
      <c r="FF545" s="115"/>
      <c r="FP545" s="115"/>
      <c r="FZ545" s="115"/>
      <c r="GJ545" s="115"/>
      <c r="GT545" s="115"/>
      <c r="HD545" s="115"/>
      <c r="HN545" s="115"/>
      <c r="HX545" s="115"/>
    </row>
    <row xmlns:x14ac="http://schemas.microsoft.com/office/spreadsheetml/2009/9/ac" r="546" s="3" customFormat="true" x14ac:dyDescent="0.25">
      <c r="A546" s="372"/>
      <c r="B546" s="115"/>
      <c r="L546" s="115"/>
      <c r="V546" s="115"/>
      <c r="AF546" s="115"/>
      <c r="AP546" s="115"/>
      <c r="AZ546" s="115"/>
      <c r="BA546" s="115"/>
      <c r="BJ546" s="115"/>
      <c r="BT546" s="115"/>
      <c r="CD546" s="115"/>
      <c r="CN546" s="115"/>
      <c r="CX546" s="115"/>
      <c r="DH546" s="115"/>
      <c r="DR546" s="115"/>
      <c r="EB546" s="115"/>
      <c r="EL546" s="115"/>
      <c r="EV546" s="115"/>
      <c r="FF546" s="115"/>
      <c r="FP546" s="115"/>
      <c r="FZ546" s="115"/>
      <c r="GJ546" s="115"/>
      <c r="GT546" s="115"/>
      <c r="HD546" s="115"/>
      <c r="HN546" s="115"/>
      <c r="HX546" s="115"/>
    </row>
    <row xmlns:x14ac="http://schemas.microsoft.com/office/spreadsheetml/2009/9/ac" r="547" s="3" customFormat="true" x14ac:dyDescent="0.25">
      <c r="A547" s="372"/>
      <c r="B547" s="115"/>
      <c r="L547" s="115"/>
      <c r="V547" s="115"/>
      <c r="AF547" s="115"/>
      <c r="AP547" s="115"/>
      <c r="AZ547" s="115"/>
      <c r="BA547" s="115"/>
      <c r="BJ547" s="115"/>
      <c r="BT547" s="115"/>
      <c r="CD547" s="115"/>
      <c r="CN547" s="115"/>
      <c r="CX547" s="115"/>
      <c r="DH547" s="115"/>
      <c r="DR547" s="115"/>
      <c r="EB547" s="115"/>
      <c r="EL547" s="115"/>
      <c r="EV547" s="115"/>
      <c r="FF547" s="115"/>
      <c r="FP547" s="115"/>
      <c r="FZ547" s="115"/>
      <c r="GJ547" s="115"/>
      <c r="GT547" s="115"/>
      <c r="HD547" s="115"/>
      <c r="HN547" s="115"/>
      <c r="HX547" s="115"/>
    </row>
    <row xmlns:x14ac="http://schemas.microsoft.com/office/spreadsheetml/2009/9/ac" r="548" s="3" customFormat="true" x14ac:dyDescent="0.25">
      <c r="A548" s="372"/>
      <c r="B548" s="115"/>
      <c r="L548" s="115"/>
      <c r="V548" s="115"/>
      <c r="AF548" s="115"/>
      <c r="AP548" s="115"/>
      <c r="AZ548" s="115"/>
      <c r="BA548" s="115"/>
      <c r="BJ548" s="115"/>
      <c r="BT548" s="115"/>
      <c r="CD548" s="115"/>
      <c r="CN548" s="115"/>
      <c r="CX548" s="115"/>
      <c r="DH548" s="115"/>
      <c r="DR548" s="115"/>
      <c r="EB548" s="115"/>
      <c r="EL548" s="115"/>
      <c r="EV548" s="115"/>
      <c r="FF548" s="115"/>
      <c r="FP548" s="115"/>
      <c r="FZ548" s="115"/>
      <c r="GJ548" s="115"/>
      <c r="GT548" s="115"/>
      <c r="HD548" s="115"/>
      <c r="HN548" s="115"/>
      <c r="HX548" s="115"/>
    </row>
    <row xmlns:x14ac="http://schemas.microsoft.com/office/spreadsheetml/2009/9/ac" r="549" s="3" customFormat="true" x14ac:dyDescent="0.25">
      <c r="A549" s="372"/>
      <c r="B549" s="115"/>
      <c r="L549" s="115"/>
      <c r="V549" s="115"/>
      <c r="AF549" s="115"/>
      <c r="AP549" s="115"/>
      <c r="AZ549" s="115"/>
      <c r="BA549" s="115"/>
      <c r="BJ549" s="115"/>
      <c r="BT549" s="115"/>
      <c r="CD549" s="115"/>
      <c r="CN549" s="115"/>
      <c r="CX549" s="115"/>
      <c r="DH549" s="115"/>
      <c r="DR549" s="115"/>
      <c r="EB549" s="115"/>
      <c r="EL549" s="115"/>
      <c r="EV549" s="115"/>
      <c r="FF549" s="115"/>
      <c r="FP549" s="115"/>
      <c r="FZ549" s="115"/>
      <c r="GJ549" s="115"/>
      <c r="GT549" s="115"/>
      <c r="HD549" s="115"/>
      <c r="HN549" s="115"/>
      <c r="HX549" s="115"/>
    </row>
    <row xmlns:x14ac="http://schemas.microsoft.com/office/spreadsheetml/2009/9/ac" r="550" s="3" customFormat="true" x14ac:dyDescent="0.25">
      <c r="A550" s="372"/>
      <c r="B550" s="115"/>
      <c r="L550" s="115"/>
      <c r="V550" s="115"/>
      <c r="AF550" s="115"/>
      <c r="AP550" s="115"/>
      <c r="AZ550" s="115"/>
      <c r="BA550" s="115"/>
      <c r="BJ550" s="115"/>
      <c r="BT550" s="115"/>
      <c r="CD550" s="115"/>
      <c r="CN550" s="115"/>
      <c r="CX550" s="115"/>
      <c r="DH550" s="115"/>
      <c r="DR550" s="115"/>
      <c r="EB550" s="115"/>
      <c r="EL550" s="115"/>
      <c r="EV550" s="115"/>
      <c r="FF550" s="115"/>
      <c r="FP550" s="115"/>
      <c r="FZ550" s="115"/>
      <c r="GJ550" s="115"/>
      <c r="GT550" s="115"/>
      <c r="HD550" s="115"/>
      <c r="HN550" s="115"/>
      <c r="HX550" s="115"/>
    </row>
    <row xmlns:x14ac="http://schemas.microsoft.com/office/spreadsheetml/2009/9/ac" r="551" s="3" customFormat="true" x14ac:dyDescent="0.25">
      <c r="A551" s="372"/>
      <c r="B551" s="115"/>
      <c r="L551" s="115"/>
      <c r="V551" s="115"/>
      <c r="AF551" s="115"/>
      <c r="AP551" s="115"/>
      <c r="AZ551" s="115"/>
      <c r="BA551" s="115"/>
      <c r="BJ551" s="115"/>
      <c r="BT551" s="115"/>
      <c r="CD551" s="115"/>
      <c r="CN551" s="115"/>
      <c r="CX551" s="115"/>
      <c r="DH551" s="115"/>
      <c r="DR551" s="115"/>
      <c r="EB551" s="115"/>
      <c r="EL551" s="115"/>
      <c r="EV551" s="115"/>
      <c r="FF551" s="115"/>
      <c r="FP551" s="115"/>
      <c r="FZ551" s="115"/>
      <c r="GJ551" s="115"/>
      <c r="GT551" s="115"/>
      <c r="HD551" s="115"/>
      <c r="HN551" s="115"/>
      <c r="HX551" s="115"/>
    </row>
    <row xmlns:x14ac="http://schemas.microsoft.com/office/spreadsheetml/2009/9/ac" r="552" s="3" customFormat="true" x14ac:dyDescent="0.25">
      <c r="A552" s="372"/>
      <c r="B552" s="115"/>
      <c r="L552" s="115"/>
      <c r="V552" s="115"/>
      <c r="AF552" s="115"/>
      <c r="AP552" s="115"/>
      <c r="AZ552" s="115"/>
      <c r="BA552" s="115"/>
      <c r="BJ552" s="115"/>
      <c r="BT552" s="115"/>
      <c r="CD552" s="115"/>
      <c r="CN552" s="115"/>
      <c r="CX552" s="115"/>
      <c r="DH552" s="115"/>
      <c r="DR552" s="115"/>
      <c r="EB552" s="115"/>
      <c r="EL552" s="115"/>
      <c r="EV552" s="115"/>
      <c r="FF552" s="115"/>
      <c r="FP552" s="115"/>
      <c r="FZ552" s="115"/>
      <c r="GJ552" s="115"/>
      <c r="GT552" s="115"/>
      <c r="HD552" s="115"/>
      <c r="HN552" s="115"/>
      <c r="HX552" s="115"/>
    </row>
    <row xmlns:x14ac="http://schemas.microsoft.com/office/spreadsheetml/2009/9/ac" r="553" s="3" customFormat="true" x14ac:dyDescent="0.25">
      <c r="A553" s="372"/>
      <c r="B553" s="115"/>
      <c r="L553" s="115"/>
      <c r="V553" s="115"/>
      <c r="AF553" s="115"/>
      <c r="AP553" s="115"/>
      <c r="AZ553" s="115"/>
      <c r="BA553" s="115"/>
      <c r="BJ553" s="115"/>
      <c r="BT553" s="115"/>
      <c r="CD553" s="115"/>
      <c r="CN553" s="115"/>
      <c r="CX553" s="115"/>
      <c r="DH553" s="115"/>
      <c r="DR553" s="115"/>
      <c r="EB553" s="115"/>
      <c r="EL553" s="115"/>
      <c r="EV553" s="115"/>
      <c r="FF553" s="115"/>
      <c r="FP553" s="115"/>
      <c r="FZ553" s="115"/>
      <c r="GJ553" s="115"/>
      <c r="GT553" s="115"/>
      <c r="HD553" s="115"/>
      <c r="HN553" s="115"/>
      <c r="HX553" s="115"/>
    </row>
    <row xmlns:x14ac="http://schemas.microsoft.com/office/spreadsheetml/2009/9/ac" r="554" s="3" customFormat="true" x14ac:dyDescent="0.25">
      <c r="A554" s="372"/>
      <c r="B554" s="115"/>
      <c r="L554" s="115"/>
      <c r="V554" s="115"/>
      <c r="AF554" s="115"/>
      <c r="AP554" s="115"/>
      <c r="AZ554" s="115"/>
      <c r="BA554" s="115"/>
      <c r="BJ554" s="115"/>
      <c r="BT554" s="115"/>
      <c r="CD554" s="115"/>
      <c r="CN554" s="115"/>
      <c r="CX554" s="115"/>
      <c r="DH554" s="115"/>
      <c r="DR554" s="115"/>
      <c r="EB554" s="115"/>
      <c r="EL554" s="115"/>
      <c r="EV554" s="115"/>
      <c r="FF554" s="115"/>
      <c r="FP554" s="115"/>
      <c r="FZ554" s="115"/>
      <c r="GJ554" s="115"/>
      <c r="GT554" s="115"/>
      <c r="HD554" s="115"/>
      <c r="HN554" s="115"/>
      <c r="HX554" s="115"/>
    </row>
    <row xmlns:x14ac="http://schemas.microsoft.com/office/spreadsheetml/2009/9/ac" r="555" s="3" customFormat="true" x14ac:dyDescent="0.25">
      <c r="A555" s="372"/>
      <c r="B555" s="115"/>
      <c r="L555" s="115"/>
      <c r="V555" s="115"/>
      <c r="AF555" s="115"/>
      <c r="AP555" s="115"/>
      <c r="AZ555" s="115"/>
      <c r="BA555" s="115"/>
      <c r="BJ555" s="115"/>
      <c r="BT555" s="115"/>
      <c r="CD555" s="115"/>
      <c r="CN555" s="115"/>
      <c r="CX555" s="115"/>
      <c r="DH555" s="115"/>
      <c r="DR555" s="115"/>
      <c r="EB555" s="115"/>
      <c r="EL555" s="115"/>
      <c r="EV555" s="115"/>
      <c r="FF555" s="115"/>
      <c r="FP555" s="115"/>
      <c r="FZ555" s="115"/>
      <c r="GJ555" s="115"/>
      <c r="GT555" s="115"/>
      <c r="HD555" s="115"/>
      <c r="HN555" s="115"/>
      <c r="HX555" s="115"/>
    </row>
    <row xmlns:x14ac="http://schemas.microsoft.com/office/spreadsheetml/2009/9/ac" r="556" s="3" customFormat="true" x14ac:dyDescent="0.25">
      <c r="A556" s="372"/>
      <c r="B556" s="115"/>
      <c r="L556" s="115"/>
      <c r="V556" s="115"/>
      <c r="AF556" s="115"/>
      <c r="AP556" s="115"/>
      <c r="AZ556" s="115"/>
      <c r="BA556" s="115"/>
      <c r="BJ556" s="115"/>
      <c r="BT556" s="115"/>
      <c r="CD556" s="115"/>
      <c r="CN556" s="115"/>
      <c r="CX556" s="115"/>
      <c r="DH556" s="115"/>
      <c r="DR556" s="115"/>
      <c r="EB556" s="115"/>
      <c r="EL556" s="115"/>
      <c r="EV556" s="115"/>
      <c r="FF556" s="115"/>
      <c r="FP556" s="115"/>
      <c r="FZ556" s="115"/>
      <c r="GJ556" s="115"/>
      <c r="GT556" s="115"/>
      <c r="HD556" s="115"/>
      <c r="HN556" s="115"/>
      <c r="HX556" s="115"/>
    </row>
    <row xmlns:x14ac="http://schemas.microsoft.com/office/spreadsheetml/2009/9/ac" r="557" s="3" customFormat="true" x14ac:dyDescent="0.25">
      <c r="A557" s="372"/>
      <c r="B557" s="115"/>
      <c r="L557" s="115"/>
      <c r="V557" s="115"/>
      <c r="AF557" s="115"/>
      <c r="AP557" s="115"/>
      <c r="AZ557" s="115"/>
      <c r="BA557" s="115"/>
      <c r="BJ557" s="115"/>
      <c r="BT557" s="115"/>
      <c r="CD557" s="115"/>
      <c r="CN557" s="115"/>
      <c r="CX557" s="115"/>
      <c r="DH557" s="115"/>
      <c r="DR557" s="115"/>
      <c r="EB557" s="115"/>
      <c r="EL557" s="115"/>
      <c r="EV557" s="115"/>
      <c r="FF557" s="115"/>
      <c r="FP557" s="115"/>
      <c r="FZ557" s="115"/>
      <c r="GJ557" s="115"/>
      <c r="GT557" s="115"/>
      <c r="HD557" s="115"/>
      <c r="HN557" s="115"/>
      <c r="HX557" s="115"/>
    </row>
    <row xmlns:x14ac="http://schemas.microsoft.com/office/spreadsheetml/2009/9/ac" r="558" s="3" customFormat="true" x14ac:dyDescent="0.25">
      <c r="A558" s="372"/>
      <c r="B558" s="115"/>
      <c r="L558" s="115"/>
      <c r="V558" s="115"/>
      <c r="AF558" s="115"/>
      <c r="AP558" s="115"/>
      <c r="AZ558" s="115"/>
      <c r="BA558" s="115"/>
      <c r="BJ558" s="115"/>
      <c r="BT558" s="115"/>
      <c r="CD558" s="115"/>
      <c r="CN558" s="115"/>
      <c r="CX558" s="115"/>
      <c r="DH558" s="115"/>
      <c r="DR558" s="115"/>
      <c r="EB558" s="115"/>
      <c r="EL558" s="115"/>
      <c r="EV558" s="115"/>
      <c r="FF558" s="115"/>
      <c r="FP558" s="115"/>
      <c r="FZ558" s="115"/>
      <c r="GJ558" s="115"/>
      <c r="GT558" s="115"/>
      <c r="HD558" s="115"/>
      <c r="HN558" s="115"/>
      <c r="HX558" s="115"/>
    </row>
    <row xmlns:x14ac="http://schemas.microsoft.com/office/spreadsheetml/2009/9/ac" r="559" s="3" customFormat="true" x14ac:dyDescent="0.25">
      <c r="A559" s="372"/>
      <c r="B559" s="115"/>
      <c r="L559" s="115"/>
      <c r="V559" s="115"/>
      <c r="AF559" s="115"/>
      <c r="AP559" s="115"/>
      <c r="AZ559" s="115"/>
      <c r="BA559" s="115"/>
      <c r="BJ559" s="115"/>
      <c r="BT559" s="115"/>
      <c r="CD559" s="115"/>
      <c r="CN559" s="115"/>
      <c r="CX559" s="115"/>
      <c r="DH559" s="115"/>
      <c r="DR559" s="115"/>
      <c r="EB559" s="115"/>
      <c r="EL559" s="115"/>
      <c r="EV559" s="115"/>
      <c r="FF559" s="115"/>
      <c r="FP559" s="115"/>
      <c r="FZ559" s="115"/>
      <c r="GJ559" s="115"/>
      <c r="GT559" s="115"/>
      <c r="HD559" s="115"/>
      <c r="HN559" s="115"/>
      <c r="HX559" s="115"/>
    </row>
    <row xmlns:x14ac="http://schemas.microsoft.com/office/spreadsheetml/2009/9/ac" r="560" s="3" customFormat="true" x14ac:dyDescent="0.25">
      <c r="A560" s="372"/>
      <c r="B560" s="115"/>
      <c r="L560" s="115"/>
      <c r="V560" s="115"/>
      <c r="AF560" s="115"/>
      <c r="AP560" s="115"/>
      <c r="AZ560" s="115"/>
      <c r="BA560" s="115"/>
      <c r="BJ560" s="115"/>
      <c r="BT560" s="115"/>
      <c r="CD560" s="115"/>
      <c r="CN560" s="115"/>
      <c r="CX560" s="115"/>
      <c r="DH560" s="115"/>
      <c r="DR560" s="115"/>
      <c r="EB560" s="115"/>
      <c r="EL560" s="115"/>
      <c r="EV560" s="115"/>
      <c r="FF560" s="115"/>
      <c r="FP560" s="115"/>
      <c r="FZ560" s="115"/>
      <c r="GJ560" s="115"/>
      <c r="GT560" s="115"/>
      <c r="HD560" s="115"/>
      <c r="HN560" s="115"/>
      <c r="HX560" s="115"/>
    </row>
    <row xmlns:x14ac="http://schemas.microsoft.com/office/spreadsheetml/2009/9/ac" r="561" s="3" customFormat="true" x14ac:dyDescent="0.25">
      <c r="A561" s="372"/>
      <c r="B561" s="115"/>
      <c r="L561" s="115"/>
      <c r="V561" s="115"/>
      <c r="AF561" s="115"/>
      <c r="AP561" s="115"/>
      <c r="AZ561" s="115"/>
      <c r="BA561" s="115"/>
      <c r="BJ561" s="115"/>
      <c r="BT561" s="115"/>
      <c r="CD561" s="115"/>
      <c r="CN561" s="115"/>
      <c r="CX561" s="115"/>
      <c r="DH561" s="115"/>
      <c r="DR561" s="115"/>
      <c r="EB561" s="115"/>
      <c r="EL561" s="115"/>
      <c r="EV561" s="115"/>
      <c r="FF561" s="115"/>
      <c r="FP561" s="115"/>
      <c r="FZ561" s="115"/>
      <c r="GJ561" s="115"/>
      <c r="GT561" s="115"/>
      <c r="HD561" s="115"/>
      <c r="HN561" s="115"/>
      <c r="HX561" s="115"/>
    </row>
    <row xmlns:x14ac="http://schemas.microsoft.com/office/spreadsheetml/2009/9/ac" r="562" s="3" customFormat="true" x14ac:dyDescent="0.25">
      <c r="A562" s="372"/>
      <c r="B562" s="115"/>
      <c r="L562" s="115"/>
      <c r="V562" s="115"/>
      <c r="AF562" s="115"/>
      <c r="AP562" s="115"/>
      <c r="AZ562" s="115"/>
      <c r="BA562" s="115"/>
      <c r="BJ562" s="115"/>
      <c r="BT562" s="115"/>
      <c r="CD562" s="115"/>
      <c r="CN562" s="115"/>
      <c r="CX562" s="115"/>
      <c r="DH562" s="115"/>
      <c r="DR562" s="115"/>
      <c r="EB562" s="115"/>
      <c r="EL562" s="115"/>
      <c r="EV562" s="115"/>
      <c r="FF562" s="115"/>
      <c r="FP562" s="115"/>
      <c r="FZ562" s="115"/>
      <c r="GJ562" s="115"/>
      <c r="GT562" s="115"/>
      <c r="HD562" s="115"/>
      <c r="HN562" s="115"/>
      <c r="HX562" s="115"/>
    </row>
    <row xmlns:x14ac="http://schemas.microsoft.com/office/spreadsheetml/2009/9/ac" r="563" s="3" customFormat="true" x14ac:dyDescent="0.25">
      <c r="A563" s="372"/>
      <c r="B563" s="115"/>
      <c r="L563" s="115"/>
      <c r="V563" s="115"/>
      <c r="AF563" s="115"/>
      <c r="AP563" s="115"/>
      <c r="AZ563" s="115"/>
      <c r="BA563" s="115"/>
      <c r="BJ563" s="115"/>
      <c r="BT563" s="115"/>
      <c r="CD563" s="115"/>
      <c r="CN563" s="115"/>
      <c r="CX563" s="115"/>
      <c r="DH563" s="115"/>
      <c r="DR563" s="115"/>
      <c r="EB563" s="115"/>
      <c r="EL563" s="115"/>
      <c r="EV563" s="115"/>
      <c r="FF563" s="115"/>
      <c r="FP563" s="115"/>
      <c r="FZ563" s="115"/>
      <c r="GJ563" s="115"/>
      <c r="GT563" s="115"/>
      <c r="HD563" s="115"/>
      <c r="HN563" s="115"/>
      <c r="HX563" s="115"/>
    </row>
    <row xmlns:x14ac="http://schemas.microsoft.com/office/spreadsheetml/2009/9/ac" r="564" s="3" customFormat="true" x14ac:dyDescent="0.25">
      <c r="A564" s="372"/>
      <c r="B564" s="115"/>
      <c r="L564" s="115"/>
      <c r="V564" s="115"/>
      <c r="AF564" s="115"/>
      <c r="AP564" s="115"/>
      <c r="AZ564" s="115"/>
      <c r="BA564" s="115"/>
      <c r="BJ564" s="115"/>
      <c r="BT564" s="115"/>
      <c r="CD564" s="115"/>
      <c r="CN564" s="115"/>
      <c r="CX564" s="115"/>
      <c r="DH564" s="115"/>
      <c r="DR564" s="115"/>
      <c r="EB564" s="115"/>
      <c r="EL564" s="115"/>
      <c r="EV564" s="115"/>
      <c r="FF564" s="115"/>
      <c r="FP564" s="115"/>
      <c r="FZ564" s="115"/>
      <c r="GJ564" s="115"/>
      <c r="GT564" s="115"/>
      <c r="HD564" s="115"/>
      <c r="HN564" s="115"/>
      <c r="HX564" s="115"/>
    </row>
    <row xmlns:x14ac="http://schemas.microsoft.com/office/spreadsheetml/2009/9/ac" r="565" s="3" customFormat="true" x14ac:dyDescent="0.25">
      <c r="A565" s="372"/>
      <c r="B565" s="115"/>
      <c r="L565" s="115"/>
      <c r="V565" s="115"/>
      <c r="AF565" s="115"/>
      <c r="AP565" s="115"/>
      <c r="AZ565" s="115"/>
      <c r="BA565" s="115"/>
      <c r="BJ565" s="115"/>
      <c r="BT565" s="115"/>
      <c r="CD565" s="115"/>
      <c r="CN565" s="115"/>
      <c r="CX565" s="115"/>
      <c r="DH565" s="115"/>
      <c r="DR565" s="115"/>
      <c r="EB565" s="115"/>
      <c r="EL565" s="115"/>
      <c r="EV565" s="115"/>
      <c r="FF565" s="115"/>
      <c r="FP565" s="115"/>
      <c r="FZ565" s="115"/>
      <c r="GJ565" s="115"/>
      <c r="GT565" s="115"/>
      <c r="HD565" s="115"/>
      <c r="HN565" s="115"/>
      <c r="HX565" s="115"/>
    </row>
    <row xmlns:x14ac="http://schemas.microsoft.com/office/spreadsheetml/2009/9/ac" r="566" s="3" customFormat="true" x14ac:dyDescent="0.25">
      <c r="A566" s="372"/>
      <c r="B566" s="115"/>
      <c r="L566" s="115"/>
      <c r="V566" s="115"/>
      <c r="AF566" s="115"/>
      <c r="AP566" s="115"/>
      <c r="AZ566" s="115"/>
      <c r="BA566" s="115"/>
      <c r="BJ566" s="115"/>
      <c r="BT566" s="115"/>
      <c r="CD566" s="115"/>
      <c r="CN566" s="115"/>
      <c r="CX566" s="115"/>
      <c r="DH566" s="115"/>
      <c r="DR566" s="115"/>
      <c r="EB566" s="115"/>
      <c r="EL566" s="115"/>
      <c r="EV566" s="115"/>
      <c r="FF566" s="115"/>
      <c r="FP566" s="115"/>
      <c r="FZ566" s="115"/>
      <c r="GJ566" s="115"/>
      <c r="GT566" s="115"/>
      <c r="HD566" s="115"/>
      <c r="HN566" s="115"/>
      <c r="HX566" s="115"/>
    </row>
    <row xmlns:x14ac="http://schemas.microsoft.com/office/spreadsheetml/2009/9/ac" r="567" s="3" customFormat="true" x14ac:dyDescent="0.25">
      <c r="A567" s="372"/>
      <c r="B567" s="115"/>
      <c r="L567" s="115"/>
      <c r="V567" s="115"/>
      <c r="AF567" s="115"/>
      <c r="AP567" s="115"/>
      <c r="AZ567" s="115"/>
      <c r="BA567" s="115"/>
      <c r="BJ567" s="115"/>
      <c r="BT567" s="115"/>
      <c r="CD567" s="115"/>
      <c r="CN567" s="115"/>
      <c r="CX567" s="115"/>
      <c r="DH567" s="115"/>
      <c r="DR567" s="115"/>
      <c r="EB567" s="115"/>
      <c r="EL567" s="115"/>
      <c r="EV567" s="115"/>
      <c r="FF567" s="115"/>
      <c r="FP567" s="115"/>
      <c r="FZ567" s="115"/>
      <c r="GJ567" s="115"/>
      <c r="GT567" s="115"/>
      <c r="HD567" s="115"/>
      <c r="HN567" s="115"/>
      <c r="HX567" s="115"/>
    </row>
    <row xmlns:x14ac="http://schemas.microsoft.com/office/spreadsheetml/2009/9/ac" r="568" s="3" customFormat="true" x14ac:dyDescent="0.25">
      <c r="A568" s="372"/>
      <c r="B568" s="115"/>
      <c r="L568" s="115"/>
      <c r="V568" s="115"/>
      <c r="AF568" s="115"/>
      <c r="AP568" s="115"/>
      <c r="AZ568" s="115"/>
      <c r="BA568" s="115"/>
      <c r="BJ568" s="115"/>
      <c r="BT568" s="115"/>
      <c r="CD568" s="115"/>
      <c r="CN568" s="115"/>
      <c r="CX568" s="115"/>
      <c r="DH568" s="115"/>
      <c r="DR568" s="115"/>
      <c r="EB568" s="115"/>
      <c r="EL568" s="115"/>
      <c r="EV568" s="115"/>
      <c r="FF568" s="115"/>
      <c r="FP568" s="115"/>
      <c r="FZ568" s="115"/>
      <c r="GJ568" s="115"/>
      <c r="GT568" s="115"/>
      <c r="HD568" s="115"/>
      <c r="HN568" s="115"/>
      <c r="HX568" s="115"/>
    </row>
    <row xmlns:x14ac="http://schemas.microsoft.com/office/spreadsheetml/2009/9/ac" r="569" s="3" customFormat="true" x14ac:dyDescent="0.25">
      <c r="A569" s="372"/>
      <c r="B569" s="115"/>
      <c r="L569" s="115"/>
      <c r="V569" s="115"/>
      <c r="AF569" s="115"/>
      <c r="AP569" s="115"/>
      <c r="AZ569" s="115"/>
      <c r="BA569" s="115"/>
      <c r="BJ569" s="115"/>
      <c r="BT569" s="115"/>
      <c r="CD569" s="115"/>
      <c r="CN569" s="115"/>
      <c r="CX569" s="115"/>
      <c r="DH569" s="115"/>
      <c r="DR569" s="115"/>
      <c r="EB569" s="115"/>
      <c r="EL569" s="115"/>
      <c r="EV569" s="115"/>
      <c r="FF569" s="115"/>
      <c r="FP569" s="115"/>
      <c r="FZ569" s="115"/>
      <c r="GJ569" s="115"/>
      <c r="GT569" s="115"/>
      <c r="HD569" s="115"/>
      <c r="HN569" s="115"/>
      <c r="HX569" s="115"/>
    </row>
    <row xmlns:x14ac="http://schemas.microsoft.com/office/spreadsheetml/2009/9/ac" r="570" s="3" customFormat="true" x14ac:dyDescent="0.25">
      <c r="A570" s="372"/>
      <c r="B570" s="115"/>
      <c r="L570" s="115"/>
      <c r="V570" s="115"/>
      <c r="AF570" s="115"/>
      <c r="AP570" s="115"/>
      <c r="AZ570" s="115"/>
      <c r="BA570" s="115"/>
      <c r="BJ570" s="115"/>
      <c r="BT570" s="115"/>
      <c r="CD570" s="115"/>
      <c r="CN570" s="115"/>
      <c r="CX570" s="115"/>
      <c r="DH570" s="115"/>
      <c r="DR570" s="115"/>
      <c r="EB570" s="115"/>
      <c r="EL570" s="115"/>
      <c r="EV570" s="115"/>
      <c r="FF570" s="115"/>
      <c r="FP570" s="115"/>
      <c r="FZ570" s="115"/>
      <c r="GJ570" s="115"/>
      <c r="GT570" s="115"/>
      <c r="HD570" s="115"/>
      <c r="HN570" s="115"/>
      <c r="HX570" s="115"/>
    </row>
    <row xmlns:x14ac="http://schemas.microsoft.com/office/spreadsheetml/2009/9/ac" r="571" s="3" customFormat="true" x14ac:dyDescent="0.25">
      <c r="A571" s="372"/>
      <c r="B571" s="115"/>
      <c r="L571" s="115"/>
      <c r="V571" s="115"/>
      <c r="AF571" s="115"/>
      <c r="AP571" s="115"/>
      <c r="AZ571" s="115"/>
      <c r="BA571" s="115"/>
      <c r="BJ571" s="115"/>
      <c r="BT571" s="115"/>
      <c r="CD571" s="115"/>
      <c r="CN571" s="115"/>
      <c r="CX571" s="115"/>
      <c r="DH571" s="115"/>
      <c r="DR571" s="115"/>
      <c r="EB571" s="115"/>
      <c r="EL571" s="115"/>
      <c r="EV571" s="115"/>
      <c r="FF571" s="115"/>
      <c r="FP571" s="115"/>
      <c r="FZ571" s="115"/>
      <c r="GJ571" s="115"/>
      <c r="GT571" s="115"/>
      <c r="HD571" s="115"/>
      <c r="HN571" s="115"/>
      <c r="HX571" s="115"/>
    </row>
    <row xmlns:x14ac="http://schemas.microsoft.com/office/spreadsheetml/2009/9/ac" r="572" s="3" customFormat="true" x14ac:dyDescent="0.25">
      <c r="A572" s="372"/>
      <c r="B572" s="115"/>
      <c r="L572" s="115"/>
      <c r="V572" s="115"/>
      <c r="AF572" s="115"/>
      <c r="AP572" s="115"/>
      <c r="AZ572" s="115"/>
      <c r="BA572" s="115"/>
      <c r="BJ572" s="115"/>
      <c r="BT572" s="115"/>
      <c r="CD572" s="115"/>
      <c r="CN572" s="115"/>
      <c r="CX572" s="115"/>
      <c r="DH572" s="115"/>
      <c r="DR572" s="115"/>
      <c r="EB572" s="115"/>
      <c r="EL572" s="115"/>
      <c r="EV572" s="115"/>
      <c r="FF572" s="115"/>
      <c r="FP572" s="115"/>
      <c r="FZ572" s="115"/>
      <c r="GJ572" s="115"/>
      <c r="GT572" s="115"/>
      <c r="HD572" s="115"/>
      <c r="HN572" s="115"/>
      <c r="HX572" s="115"/>
    </row>
    <row xmlns:x14ac="http://schemas.microsoft.com/office/spreadsheetml/2009/9/ac" r="573" s="3" customFormat="true" x14ac:dyDescent="0.25">
      <c r="A573" s="372"/>
      <c r="B573" s="115"/>
      <c r="L573" s="115"/>
      <c r="V573" s="115"/>
      <c r="AF573" s="115"/>
      <c r="AP573" s="115"/>
      <c r="AZ573" s="115"/>
      <c r="BA573" s="115"/>
      <c r="BJ573" s="115"/>
      <c r="BT573" s="115"/>
      <c r="CD573" s="115"/>
      <c r="CN573" s="115"/>
      <c r="CX573" s="115"/>
      <c r="DH573" s="115"/>
      <c r="DR573" s="115"/>
      <c r="EB573" s="115"/>
      <c r="EL573" s="115"/>
      <c r="EV573" s="115"/>
      <c r="FF573" s="115"/>
      <c r="FP573" s="115"/>
      <c r="FZ573" s="115"/>
      <c r="GJ573" s="115"/>
      <c r="GT573" s="115"/>
      <c r="HD573" s="115"/>
      <c r="HN573" s="115"/>
      <c r="HX573" s="115"/>
    </row>
    <row xmlns:x14ac="http://schemas.microsoft.com/office/spreadsheetml/2009/9/ac" r="574" s="3" customFormat="true" x14ac:dyDescent="0.25">
      <c r="A574" s="372"/>
      <c r="B574" s="115"/>
      <c r="L574" s="115"/>
      <c r="V574" s="115"/>
      <c r="AF574" s="115"/>
      <c r="AP574" s="115"/>
      <c r="AZ574" s="115"/>
      <c r="BA574" s="115"/>
      <c r="BJ574" s="115"/>
      <c r="BT574" s="115"/>
      <c r="CD574" s="115"/>
      <c r="CN574" s="115"/>
      <c r="CX574" s="115"/>
      <c r="DH574" s="115"/>
      <c r="DR574" s="115"/>
      <c r="EB574" s="115"/>
      <c r="EL574" s="115"/>
      <c r="EV574" s="115"/>
      <c r="FF574" s="115"/>
      <c r="FP574" s="115"/>
      <c r="FZ574" s="115"/>
      <c r="GJ574" s="115"/>
      <c r="GT574" s="115"/>
      <c r="HD574" s="115"/>
      <c r="HN574" s="115"/>
      <c r="HX574" s="115"/>
    </row>
    <row xmlns:x14ac="http://schemas.microsoft.com/office/spreadsheetml/2009/9/ac" r="575" s="3" customFormat="true" x14ac:dyDescent="0.25">
      <c r="A575" s="372"/>
      <c r="B575" s="115"/>
      <c r="L575" s="115"/>
      <c r="V575" s="115"/>
      <c r="AF575" s="115"/>
      <c r="AP575" s="115"/>
      <c r="AZ575" s="115"/>
      <c r="BA575" s="115"/>
      <c r="BJ575" s="115"/>
      <c r="BT575" s="115"/>
      <c r="CD575" s="115"/>
      <c r="CN575" s="115"/>
      <c r="CX575" s="115"/>
      <c r="DH575" s="115"/>
      <c r="DR575" s="115"/>
      <c r="EB575" s="115"/>
      <c r="EL575" s="115"/>
      <c r="EV575" s="115"/>
      <c r="FF575" s="115"/>
      <c r="FP575" s="115"/>
      <c r="FZ575" s="115"/>
      <c r="GJ575" s="115"/>
      <c r="GT575" s="115"/>
      <c r="HD575" s="115"/>
      <c r="HN575" s="115"/>
      <c r="HX575" s="115"/>
    </row>
    <row xmlns:x14ac="http://schemas.microsoft.com/office/spreadsheetml/2009/9/ac" r="576" s="3" customFormat="true" x14ac:dyDescent="0.25">
      <c r="A576" s="372"/>
      <c r="B576" s="115"/>
      <c r="L576" s="115"/>
      <c r="V576" s="115"/>
      <c r="AF576" s="115"/>
      <c r="AP576" s="115"/>
      <c r="AZ576" s="115"/>
      <c r="BA576" s="115"/>
      <c r="BJ576" s="115"/>
      <c r="BT576" s="115"/>
      <c r="CD576" s="115"/>
      <c r="CN576" s="115"/>
      <c r="CX576" s="115"/>
      <c r="DH576" s="115"/>
      <c r="DR576" s="115"/>
      <c r="EB576" s="115"/>
      <c r="EL576" s="115"/>
      <c r="EV576" s="115"/>
      <c r="FF576" s="115"/>
      <c r="FP576" s="115"/>
      <c r="FZ576" s="115"/>
      <c r="GJ576" s="115"/>
      <c r="GT576" s="115"/>
      <c r="HD576" s="115"/>
      <c r="HN576" s="115"/>
      <c r="HX576" s="115"/>
    </row>
    <row xmlns:x14ac="http://schemas.microsoft.com/office/spreadsheetml/2009/9/ac" r="577" s="3" customFormat="true" x14ac:dyDescent="0.25">
      <c r="A577" s="372"/>
      <c r="B577" s="115"/>
      <c r="L577" s="115"/>
      <c r="V577" s="115"/>
      <c r="AF577" s="115"/>
      <c r="AP577" s="115"/>
      <c r="AZ577" s="115"/>
      <c r="BA577" s="115"/>
      <c r="BJ577" s="115"/>
      <c r="BT577" s="115"/>
      <c r="CD577" s="115"/>
      <c r="CN577" s="115"/>
      <c r="CX577" s="115"/>
      <c r="DH577" s="115"/>
      <c r="DR577" s="115"/>
      <c r="EB577" s="115"/>
      <c r="EL577" s="115"/>
      <c r="EV577" s="115"/>
      <c r="FF577" s="115"/>
      <c r="FP577" s="115"/>
      <c r="FZ577" s="115"/>
      <c r="GJ577" s="115"/>
      <c r="GT577" s="115"/>
      <c r="HD577" s="115"/>
      <c r="HN577" s="115"/>
      <c r="HX577" s="115"/>
    </row>
    <row xmlns:x14ac="http://schemas.microsoft.com/office/spreadsheetml/2009/9/ac" r="578" s="3" customFormat="true" x14ac:dyDescent="0.25">
      <c r="A578" s="372"/>
      <c r="B578" s="115"/>
      <c r="L578" s="115"/>
      <c r="V578" s="115"/>
      <c r="AF578" s="115"/>
      <c r="AP578" s="115"/>
      <c r="AZ578" s="115"/>
      <c r="BA578" s="115"/>
      <c r="BJ578" s="115"/>
      <c r="BT578" s="115"/>
      <c r="CD578" s="115"/>
      <c r="CN578" s="115"/>
      <c r="CX578" s="115"/>
      <c r="DH578" s="115"/>
      <c r="DR578" s="115"/>
      <c r="EB578" s="115"/>
      <c r="EL578" s="115"/>
      <c r="EV578" s="115"/>
      <c r="FF578" s="115"/>
      <c r="FP578" s="115"/>
      <c r="FZ578" s="115"/>
      <c r="GJ578" s="115"/>
      <c r="GT578" s="115"/>
      <c r="HD578" s="115"/>
      <c r="HN578" s="115"/>
      <c r="HX578" s="115"/>
    </row>
    <row xmlns:x14ac="http://schemas.microsoft.com/office/spreadsheetml/2009/9/ac" r="579" s="3" customFormat="true" x14ac:dyDescent="0.25">
      <c r="A579" s="372"/>
      <c r="B579" s="115"/>
      <c r="L579" s="115"/>
      <c r="V579" s="115"/>
      <c r="AF579" s="115"/>
      <c r="AP579" s="115"/>
      <c r="AZ579" s="115"/>
      <c r="BA579" s="115"/>
      <c r="BJ579" s="115"/>
      <c r="BT579" s="115"/>
      <c r="CD579" s="115"/>
      <c r="CN579" s="115"/>
      <c r="CX579" s="115"/>
      <c r="DH579" s="115"/>
      <c r="DR579" s="115"/>
      <c r="EB579" s="115"/>
      <c r="EL579" s="115"/>
      <c r="EV579" s="115"/>
      <c r="FF579" s="115"/>
      <c r="FP579" s="115"/>
      <c r="FZ579" s="115"/>
      <c r="GJ579" s="115"/>
      <c r="GT579" s="115"/>
      <c r="HD579" s="115"/>
      <c r="HN579" s="115"/>
      <c r="HX579" s="115"/>
    </row>
    <row xmlns:x14ac="http://schemas.microsoft.com/office/spreadsheetml/2009/9/ac" r="580" s="3" customFormat="true" x14ac:dyDescent="0.25">
      <c r="A580" s="372"/>
      <c r="B580" s="115"/>
      <c r="L580" s="115"/>
      <c r="V580" s="115"/>
      <c r="AF580" s="115"/>
      <c r="AP580" s="115"/>
      <c r="AZ580" s="115"/>
      <c r="BA580" s="115"/>
      <c r="BJ580" s="115"/>
      <c r="BT580" s="115"/>
      <c r="CD580" s="115"/>
      <c r="CN580" s="115"/>
      <c r="CX580" s="115"/>
      <c r="DH580" s="115"/>
      <c r="DR580" s="115"/>
      <c r="EB580" s="115"/>
      <c r="EL580" s="115"/>
      <c r="EV580" s="115"/>
      <c r="FF580" s="115"/>
      <c r="FP580" s="115"/>
      <c r="FZ580" s="115"/>
      <c r="GJ580" s="115"/>
      <c r="GT580" s="115"/>
      <c r="HD580" s="115"/>
      <c r="HN580" s="115"/>
      <c r="HX580" s="115"/>
    </row>
    <row xmlns:x14ac="http://schemas.microsoft.com/office/spreadsheetml/2009/9/ac" r="581" s="3" customFormat="true" x14ac:dyDescent="0.25">
      <c r="A581" s="372"/>
      <c r="B581" s="115"/>
      <c r="L581" s="115"/>
      <c r="V581" s="115"/>
      <c r="AF581" s="115"/>
      <c r="AP581" s="115"/>
      <c r="AZ581" s="115"/>
      <c r="BA581" s="115"/>
      <c r="BJ581" s="115"/>
      <c r="BT581" s="115"/>
      <c r="CD581" s="115"/>
      <c r="CN581" s="115"/>
      <c r="CX581" s="115"/>
      <c r="DH581" s="115"/>
      <c r="DR581" s="115"/>
      <c r="EB581" s="115"/>
      <c r="EL581" s="115"/>
      <c r="EV581" s="115"/>
      <c r="FF581" s="115"/>
      <c r="FP581" s="115"/>
      <c r="FZ581" s="115"/>
      <c r="GJ581" s="115"/>
      <c r="GT581" s="115"/>
      <c r="HD581" s="115"/>
      <c r="HN581" s="115"/>
      <c r="HX581" s="115"/>
    </row>
    <row xmlns:x14ac="http://schemas.microsoft.com/office/spreadsheetml/2009/9/ac" r="582" s="3" customFormat="true" x14ac:dyDescent="0.25">
      <c r="A582" s="372"/>
      <c r="B582" s="115"/>
      <c r="L582" s="115"/>
      <c r="V582" s="115"/>
      <c r="AF582" s="115"/>
      <c r="AP582" s="115"/>
      <c r="AZ582" s="115"/>
      <c r="BA582" s="115"/>
      <c r="BJ582" s="115"/>
      <c r="BT582" s="115"/>
      <c r="CD582" s="115"/>
      <c r="CN582" s="115"/>
      <c r="CX582" s="115"/>
      <c r="DH582" s="115"/>
      <c r="DR582" s="115"/>
      <c r="EB582" s="115"/>
      <c r="EL582" s="115"/>
      <c r="EV582" s="115"/>
      <c r="FF582" s="115"/>
      <c r="FP582" s="115"/>
      <c r="FZ582" s="115"/>
      <c r="GJ582" s="115"/>
      <c r="GT582" s="115"/>
      <c r="HD582" s="115"/>
      <c r="HN582" s="115"/>
      <c r="HX582" s="115"/>
    </row>
    <row xmlns:x14ac="http://schemas.microsoft.com/office/spreadsheetml/2009/9/ac" r="583" s="3" customFormat="true" x14ac:dyDescent="0.25">
      <c r="A583" s="372"/>
      <c r="B583" s="115"/>
      <c r="L583" s="115"/>
      <c r="V583" s="115"/>
      <c r="AF583" s="115"/>
      <c r="AP583" s="115"/>
      <c r="AZ583" s="115"/>
      <c r="BA583" s="115"/>
      <c r="BJ583" s="115"/>
      <c r="BT583" s="115"/>
      <c r="CD583" s="115"/>
      <c r="CN583" s="115"/>
      <c r="CX583" s="115"/>
      <c r="DH583" s="115"/>
      <c r="DR583" s="115"/>
      <c r="EB583" s="115"/>
      <c r="EL583" s="115"/>
      <c r="EV583" s="115"/>
      <c r="FF583" s="115"/>
      <c r="FP583" s="115"/>
      <c r="FZ583" s="115"/>
      <c r="GJ583" s="115"/>
      <c r="GT583" s="115"/>
      <c r="HD583" s="115"/>
      <c r="HN583" s="115"/>
      <c r="HX583" s="115"/>
    </row>
    <row xmlns:x14ac="http://schemas.microsoft.com/office/spreadsheetml/2009/9/ac" r="584" s="3" customFormat="true" x14ac:dyDescent="0.25">
      <c r="A584" s="372"/>
      <c r="B584" s="115"/>
      <c r="L584" s="115"/>
      <c r="V584" s="115"/>
      <c r="AF584" s="115"/>
      <c r="AP584" s="115"/>
      <c r="AZ584" s="115"/>
      <c r="BA584" s="115"/>
      <c r="BJ584" s="115"/>
      <c r="BT584" s="115"/>
      <c r="CD584" s="115"/>
      <c r="CN584" s="115"/>
      <c r="CX584" s="115"/>
      <c r="DH584" s="115"/>
      <c r="DR584" s="115"/>
      <c r="EB584" s="115"/>
      <c r="EL584" s="115"/>
      <c r="EV584" s="115"/>
      <c r="FF584" s="115"/>
      <c r="FP584" s="115"/>
      <c r="FZ584" s="115"/>
      <c r="GJ584" s="115"/>
      <c r="GT584" s="115"/>
      <c r="HD584" s="115"/>
      <c r="HN584" s="115"/>
      <c r="HX584" s="115"/>
    </row>
    <row xmlns:x14ac="http://schemas.microsoft.com/office/spreadsheetml/2009/9/ac" r="585" s="3" customFormat="true" x14ac:dyDescent="0.25">
      <c r="A585" s="372"/>
      <c r="B585" s="115"/>
      <c r="L585" s="115"/>
      <c r="V585" s="115"/>
      <c r="AF585" s="115"/>
      <c r="AP585" s="115"/>
      <c r="AZ585" s="115"/>
      <c r="BA585" s="115"/>
      <c r="BJ585" s="115"/>
      <c r="BT585" s="115"/>
      <c r="CD585" s="115"/>
      <c r="CN585" s="115"/>
      <c r="CX585" s="115"/>
      <c r="DH585" s="115"/>
      <c r="DR585" s="115"/>
      <c r="EB585" s="115"/>
      <c r="EL585" s="115"/>
      <c r="EV585" s="115"/>
      <c r="FF585" s="115"/>
      <c r="FP585" s="115"/>
      <c r="FZ585" s="115"/>
      <c r="GJ585" s="115"/>
      <c r="GT585" s="115"/>
      <c r="HD585" s="115"/>
      <c r="HN585" s="115"/>
      <c r="HX585" s="115"/>
    </row>
    <row xmlns:x14ac="http://schemas.microsoft.com/office/spreadsheetml/2009/9/ac" r="586" s="3" customFormat="true" x14ac:dyDescent="0.25">
      <c r="A586" s="372"/>
      <c r="B586" s="115"/>
      <c r="L586" s="115"/>
      <c r="V586" s="115"/>
      <c r="AF586" s="115"/>
      <c r="AP586" s="115"/>
      <c r="AZ586" s="115"/>
      <c r="BA586" s="115"/>
      <c r="BJ586" s="115"/>
      <c r="BT586" s="115"/>
      <c r="CD586" s="115"/>
      <c r="CN586" s="115"/>
      <c r="CX586" s="115"/>
      <c r="DH586" s="115"/>
      <c r="DR586" s="115"/>
      <c r="EB586" s="115"/>
      <c r="EL586" s="115"/>
      <c r="EV586" s="115"/>
      <c r="FF586" s="115"/>
      <c r="FP586" s="115"/>
      <c r="FZ586" s="115"/>
      <c r="GJ586" s="115"/>
      <c r="GT586" s="115"/>
      <c r="HD586" s="115"/>
      <c r="HN586" s="115"/>
      <c r="HX586" s="115"/>
    </row>
    <row xmlns:x14ac="http://schemas.microsoft.com/office/spreadsheetml/2009/9/ac" r="587" s="3" customFormat="true" x14ac:dyDescent="0.25">
      <c r="A587" s="372"/>
      <c r="B587" s="115"/>
      <c r="L587" s="115"/>
      <c r="V587" s="115"/>
      <c r="AF587" s="115"/>
      <c r="AP587" s="115"/>
      <c r="AZ587" s="115"/>
      <c r="BA587" s="115"/>
      <c r="BJ587" s="115"/>
      <c r="BT587" s="115"/>
      <c r="CD587" s="115"/>
      <c r="CN587" s="115"/>
      <c r="CX587" s="115"/>
      <c r="DH587" s="115"/>
      <c r="DR587" s="115"/>
      <c r="EB587" s="115"/>
      <c r="EL587" s="115"/>
      <c r="EV587" s="115"/>
      <c r="FF587" s="115"/>
      <c r="FP587" s="115"/>
      <c r="FZ587" s="115"/>
      <c r="GJ587" s="115"/>
      <c r="GT587" s="115"/>
      <c r="HD587" s="115"/>
      <c r="HN587" s="115"/>
      <c r="HX587" s="115"/>
    </row>
    <row xmlns:x14ac="http://schemas.microsoft.com/office/spreadsheetml/2009/9/ac" r="588" s="3" customFormat="true" x14ac:dyDescent="0.25">
      <c r="A588" s="372"/>
      <c r="B588" s="115"/>
      <c r="L588" s="115"/>
      <c r="V588" s="115"/>
      <c r="AF588" s="115"/>
      <c r="AP588" s="115"/>
      <c r="AZ588" s="115"/>
      <c r="BA588" s="115"/>
      <c r="BJ588" s="115"/>
      <c r="BT588" s="115"/>
      <c r="CD588" s="115"/>
      <c r="CN588" s="115"/>
      <c r="CX588" s="115"/>
      <c r="DH588" s="115"/>
      <c r="DR588" s="115"/>
      <c r="EB588" s="115"/>
      <c r="EL588" s="115"/>
      <c r="EV588" s="115"/>
      <c r="FF588" s="115"/>
      <c r="FP588" s="115"/>
      <c r="FZ588" s="115"/>
      <c r="GJ588" s="115"/>
      <c r="GT588" s="115"/>
      <c r="HD588" s="115"/>
      <c r="HN588" s="115"/>
      <c r="HX588" s="115"/>
    </row>
    <row xmlns:x14ac="http://schemas.microsoft.com/office/spreadsheetml/2009/9/ac" r="589" s="3" customFormat="true" x14ac:dyDescent="0.25">
      <c r="A589" s="372"/>
      <c r="B589" s="115"/>
      <c r="L589" s="115"/>
      <c r="V589" s="115"/>
      <c r="AF589" s="115"/>
      <c r="AP589" s="115"/>
      <c r="AZ589" s="115"/>
      <c r="BA589" s="115"/>
      <c r="BJ589" s="115"/>
      <c r="BT589" s="115"/>
      <c r="CD589" s="115"/>
      <c r="CN589" s="115"/>
      <c r="CX589" s="115"/>
      <c r="DH589" s="115"/>
      <c r="DR589" s="115"/>
      <c r="EB589" s="115"/>
      <c r="EL589" s="115"/>
      <c r="EV589" s="115"/>
      <c r="FF589" s="115"/>
      <c r="FP589" s="115"/>
      <c r="FZ589" s="115"/>
      <c r="GJ589" s="115"/>
      <c r="GT589" s="115"/>
      <c r="HD589" s="115"/>
      <c r="HN589" s="115"/>
      <c r="HX589" s="115"/>
    </row>
    <row xmlns:x14ac="http://schemas.microsoft.com/office/spreadsheetml/2009/9/ac" r="590" s="3" customFormat="true" x14ac:dyDescent="0.25">
      <c r="A590" s="372"/>
      <c r="B590" s="115"/>
      <c r="L590" s="115"/>
      <c r="V590" s="115"/>
      <c r="AF590" s="115"/>
      <c r="AP590" s="115"/>
      <c r="AZ590" s="115"/>
      <c r="BA590" s="115"/>
      <c r="BJ590" s="115"/>
      <c r="BT590" s="115"/>
      <c r="CD590" s="115"/>
      <c r="CN590" s="115"/>
      <c r="CX590" s="115"/>
      <c r="DH590" s="115"/>
      <c r="DR590" s="115"/>
      <c r="EB590" s="115"/>
      <c r="EL590" s="115"/>
      <c r="EV590" s="115"/>
      <c r="FF590" s="115"/>
      <c r="FP590" s="115"/>
      <c r="FZ590" s="115"/>
      <c r="GJ590" s="115"/>
      <c r="GT590" s="115"/>
      <c r="HD590" s="115"/>
      <c r="HN590" s="115"/>
      <c r="HX590" s="115"/>
    </row>
    <row xmlns:x14ac="http://schemas.microsoft.com/office/spreadsheetml/2009/9/ac" r="591" s="3" customFormat="true" x14ac:dyDescent="0.25">
      <c r="A591" s="372"/>
      <c r="B591" s="115"/>
      <c r="L591" s="115"/>
      <c r="V591" s="115"/>
      <c r="AF591" s="115"/>
      <c r="AP591" s="115"/>
      <c r="AZ591" s="115"/>
      <c r="BA591" s="115"/>
      <c r="BJ591" s="115"/>
      <c r="BT591" s="115"/>
      <c r="CD591" s="115"/>
      <c r="CN591" s="115"/>
      <c r="CX591" s="115"/>
      <c r="DH591" s="115"/>
      <c r="DR591" s="115"/>
      <c r="EB591" s="115"/>
      <c r="EL591" s="115"/>
      <c r="EV591" s="115"/>
      <c r="FF591" s="115"/>
      <c r="FP591" s="115"/>
      <c r="FZ591" s="115"/>
      <c r="GJ591" s="115"/>
      <c r="GT591" s="115"/>
      <c r="HD591" s="115"/>
      <c r="HN591" s="115"/>
      <c r="HX591" s="115"/>
    </row>
    <row xmlns:x14ac="http://schemas.microsoft.com/office/spreadsheetml/2009/9/ac" r="592" s="3" customFormat="true" x14ac:dyDescent="0.25">
      <c r="A592" s="372"/>
      <c r="B592" s="115"/>
      <c r="L592" s="115"/>
      <c r="V592" s="115"/>
      <c r="AF592" s="115"/>
      <c r="AP592" s="115"/>
      <c r="AZ592" s="115"/>
      <c r="BA592" s="115"/>
      <c r="BJ592" s="115"/>
      <c r="BT592" s="115"/>
      <c r="CD592" s="115"/>
      <c r="CN592" s="115"/>
      <c r="CX592" s="115"/>
      <c r="DH592" s="115"/>
      <c r="DR592" s="115"/>
      <c r="EB592" s="115"/>
      <c r="EL592" s="115"/>
      <c r="EV592" s="115"/>
      <c r="FF592" s="115"/>
      <c r="FP592" s="115"/>
      <c r="FZ592" s="115"/>
      <c r="GJ592" s="115"/>
      <c r="GT592" s="115"/>
      <c r="HD592" s="115"/>
      <c r="HN592" s="115"/>
      <c r="HX592" s="115"/>
    </row>
    <row xmlns:x14ac="http://schemas.microsoft.com/office/spreadsheetml/2009/9/ac" r="593" s="3" customFormat="true" x14ac:dyDescent="0.25">
      <c r="A593" s="372"/>
      <c r="B593" s="115"/>
      <c r="L593" s="115"/>
      <c r="V593" s="115"/>
      <c r="AF593" s="115"/>
      <c r="AP593" s="115"/>
      <c r="AZ593" s="115"/>
      <c r="BA593" s="115"/>
      <c r="BJ593" s="115"/>
      <c r="BT593" s="115"/>
      <c r="CD593" s="115"/>
      <c r="CN593" s="115"/>
      <c r="CX593" s="115"/>
      <c r="DH593" s="115"/>
      <c r="DR593" s="115"/>
      <c r="EB593" s="115"/>
      <c r="EL593" s="115"/>
      <c r="EV593" s="115"/>
      <c r="FF593" s="115"/>
      <c r="FP593" s="115"/>
      <c r="FZ593" s="115"/>
      <c r="GJ593" s="115"/>
      <c r="GT593" s="115"/>
      <c r="HD593" s="115"/>
      <c r="HN593" s="115"/>
      <c r="HX593" s="115"/>
    </row>
    <row xmlns:x14ac="http://schemas.microsoft.com/office/spreadsheetml/2009/9/ac" r="594" s="3" customFormat="true" x14ac:dyDescent="0.25">
      <c r="A594" s="372"/>
      <c r="B594" s="115"/>
      <c r="L594" s="115"/>
      <c r="V594" s="115"/>
      <c r="AF594" s="115"/>
      <c r="AP594" s="115"/>
      <c r="AZ594" s="115"/>
      <c r="BA594" s="115"/>
      <c r="BJ594" s="115"/>
      <c r="BT594" s="115"/>
      <c r="CD594" s="115"/>
      <c r="CN594" s="115"/>
      <c r="CX594" s="115"/>
      <c r="DH594" s="115"/>
      <c r="DR594" s="115"/>
      <c r="EB594" s="115"/>
      <c r="EL594" s="115"/>
      <c r="EV594" s="115"/>
      <c r="FF594" s="115"/>
      <c r="FP594" s="115"/>
      <c r="FZ594" s="115"/>
      <c r="GJ594" s="115"/>
      <c r="GT594" s="115"/>
      <c r="HD594" s="115"/>
      <c r="HN594" s="115"/>
      <c r="HX594" s="115"/>
    </row>
    <row xmlns:x14ac="http://schemas.microsoft.com/office/spreadsheetml/2009/9/ac" r="595" s="3" customFormat="true" x14ac:dyDescent="0.25">
      <c r="A595" s="372"/>
      <c r="B595" s="115"/>
      <c r="L595" s="115"/>
      <c r="V595" s="115"/>
      <c r="AF595" s="115"/>
      <c r="AP595" s="115"/>
      <c r="AZ595" s="115"/>
      <c r="BA595" s="115"/>
      <c r="BJ595" s="115"/>
      <c r="BT595" s="115"/>
      <c r="CD595" s="115"/>
      <c r="CN595" s="115"/>
      <c r="CX595" s="115"/>
      <c r="DH595" s="115"/>
      <c r="DR595" s="115"/>
      <c r="EB595" s="115"/>
      <c r="EL595" s="115"/>
      <c r="EV595" s="115"/>
      <c r="FF595" s="115"/>
      <c r="FP595" s="115"/>
      <c r="FZ595" s="115"/>
      <c r="GJ595" s="115"/>
      <c r="GT595" s="115"/>
      <c r="HD595" s="115"/>
      <c r="HN595" s="115"/>
      <c r="HX595" s="115"/>
    </row>
    <row xmlns:x14ac="http://schemas.microsoft.com/office/spreadsheetml/2009/9/ac" r="596" s="3" customFormat="true" x14ac:dyDescent="0.25">
      <c r="A596" s="372"/>
      <c r="B596" s="115"/>
      <c r="L596" s="115"/>
      <c r="V596" s="115"/>
      <c r="AF596" s="115"/>
      <c r="AP596" s="115"/>
      <c r="AZ596" s="115"/>
      <c r="BA596" s="115"/>
      <c r="BJ596" s="115"/>
      <c r="BT596" s="115"/>
      <c r="CD596" s="115"/>
      <c r="CN596" s="115"/>
      <c r="CX596" s="115"/>
      <c r="DH596" s="115"/>
      <c r="DR596" s="115"/>
      <c r="EB596" s="115"/>
      <c r="EL596" s="115"/>
      <c r="EV596" s="115"/>
      <c r="FF596" s="115"/>
      <c r="FP596" s="115"/>
      <c r="FZ596" s="115"/>
      <c r="GJ596" s="115"/>
      <c r="GT596" s="115"/>
      <c r="HD596" s="115"/>
      <c r="HN596" s="115"/>
      <c r="HX596" s="115"/>
    </row>
    <row xmlns:x14ac="http://schemas.microsoft.com/office/spreadsheetml/2009/9/ac" r="597" s="3" customFormat="true" x14ac:dyDescent="0.25">
      <c r="A597" s="372"/>
      <c r="B597" s="115"/>
      <c r="L597" s="115"/>
      <c r="V597" s="115"/>
      <c r="AF597" s="115"/>
      <c r="AP597" s="115"/>
      <c r="AZ597" s="115"/>
      <c r="BA597" s="115"/>
      <c r="BJ597" s="115"/>
      <c r="BT597" s="115"/>
      <c r="CD597" s="115"/>
      <c r="CN597" s="115"/>
      <c r="CX597" s="115"/>
      <c r="DH597" s="115"/>
      <c r="DR597" s="115"/>
      <c r="EB597" s="115"/>
      <c r="EL597" s="115"/>
      <c r="EV597" s="115"/>
      <c r="FF597" s="115"/>
      <c r="FP597" s="115"/>
      <c r="FZ597" s="115"/>
      <c r="GJ597" s="115"/>
      <c r="GT597" s="115"/>
      <c r="HD597" s="115"/>
      <c r="HN597" s="115"/>
      <c r="HX597" s="115"/>
    </row>
    <row xmlns:x14ac="http://schemas.microsoft.com/office/spreadsheetml/2009/9/ac" r="598" s="3" customFormat="true" x14ac:dyDescent="0.25">
      <c r="A598" s="372"/>
      <c r="B598" s="115"/>
      <c r="L598" s="115"/>
      <c r="V598" s="115"/>
      <c r="AF598" s="115"/>
      <c r="AP598" s="115"/>
      <c r="AZ598" s="115"/>
      <c r="BA598" s="115"/>
      <c r="BJ598" s="115"/>
      <c r="BT598" s="115"/>
      <c r="CD598" s="115"/>
      <c r="CN598" s="115"/>
      <c r="CX598" s="115"/>
      <c r="DH598" s="115"/>
      <c r="DR598" s="115"/>
      <c r="EB598" s="115"/>
      <c r="EL598" s="115"/>
      <c r="EV598" s="115"/>
      <c r="FF598" s="115"/>
      <c r="FP598" s="115"/>
      <c r="FZ598" s="115"/>
      <c r="GJ598" s="115"/>
      <c r="GT598" s="115"/>
      <c r="HD598" s="115"/>
      <c r="HN598" s="115"/>
      <c r="HX598" s="115"/>
    </row>
    <row xmlns:x14ac="http://schemas.microsoft.com/office/spreadsheetml/2009/9/ac" r="599" s="3" customFormat="true" x14ac:dyDescent="0.25">
      <c r="A599" s="372"/>
      <c r="B599" s="115"/>
      <c r="L599" s="115"/>
      <c r="V599" s="115"/>
      <c r="AF599" s="115"/>
      <c r="AP599" s="115"/>
      <c r="AZ599" s="115"/>
      <c r="BA599" s="115"/>
      <c r="BJ599" s="115"/>
      <c r="BT599" s="115"/>
      <c r="CD599" s="115"/>
      <c r="CN599" s="115"/>
      <c r="CX599" s="115"/>
      <c r="DH599" s="115"/>
      <c r="DR599" s="115"/>
      <c r="EB599" s="115"/>
      <c r="EL599" s="115"/>
      <c r="EV599" s="115"/>
      <c r="FF599" s="115"/>
      <c r="FP599" s="115"/>
      <c r="FZ599" s="115"/>
      <c r="GJ599" s="115"/>
      <c r="GT599" s="115"/>
      <c r="HD599" s="115"/>
      <c r="HN599" s="115"/>
      <c r="HX599" s="115"/>
    </row>
    <row xmlns:x14ac="http://schemas.microsoft.com/office/spreadsheetml/2009/9/ac" r="600" s="3" customFormat="true" x14ac:dyDescent="0.25">
      <c r="A600" s="372"/>
      <c r="B600" s="115"/>
      <c r="L600" s="115"/>
      <c r="V600" s="115"/>
      <c r="AF600" s="115"/>
      <c r="AP600" s="115"/>
      <c r="AZ600" s="115"/>
      <c r="BA600" s="115"/>
      <c r="BJ600" s="115"/>
      <c r="BT600" s="115"/>
      <c r="CD600" s="115"/>
      <c r="CN600" s="115"/>
      <c r="CX600" s="115"/>
      <c r="DH600" s="115"/>
      <c r="DR600" s="115"/>
      <c r="EB600" s="115"/>
      <c r="EL600" s="115"/>
      <c r="EV600" s="115"/>
      <c r="FF600" s="115"/>
      <c r="FP600" s="115"/>
      <c r="FZ600" s="115"/>
      <c r="GJ600" s="115"/>
      <c r="GT600" s="115"/>
      <c r="HD600" s="115"/>
      <c r="HN600" s="115"/>
      <c r="HX600" s="115"/>
    </row>
    <row xmlns:x14ac="http://schemas.microsoft.com/office/spreadsheetml/2009/9/ac" r="601" s="3" customFormat="true" x14ac:dyDescent="0.25">
      <c r="A601" s="372"/>
      <c r="B601" s="115"/>
      <c r="L601" s="115"/>
      <c r="V601" s="115"/>
      <c r="AF601" s="115"/>
      <c r="AP601" s="115"/>
      <c r="AZ601" s="115"/>
      <c r="BA601" s="115"/>
      <c r="BJ601" s="115"/>
      <c r="BT601" s="115"/>
      <c r="CD601" s="115"/>
      <c r="CN601" s="115"/>
      <c r="CX601" s="115"/>
      <c r="DH601" s="115"/>
      <c r="DR601" s="115"/>
      <c r="EB601" s="115"/>
      <c r="EL601" s="115"/>
      <c r="EV601" s="115"/>
      <c r="FF601" s="115"/>
      <c r="FP601" s="115"/>
      <c r="FZ601" s="115"/>
      <c r="GJ601" s="115"/>
      <c r="GT601" s="115"/>
      <c r="HD601" s="115"/>
      <c r="HN601" s="115"/>
      <c r="HX601" s="115"/>
    </row>
    <row xmlns:x14ac="http://schemas.microsoft.com/office/spreadsheetml/2009/9/ac" r="602" s="3" customFormat="true" x14ac:dyDescent="0.25">
      <c r="A602" s="372"/>
      <c r="B602" s="115"/>
      <c r="L602" s="115"/>
      <c r="V602" s="115"/>
      <c r="AF602" s="115"/>
      <c r="AP602" s="115"/>
      <c r="AZ602" s="115"/>
      <c r="BA602" s="115"/>
      <c r="BJ602" s="115"/>
      <c r="BT602" s="115"/>
      <c r="CD602" s="115"/>
      <c r="CN602" s="115"/>
      <c r="CX602" s="115"/>
      <c r="DH602" s="115"/>
      <c r="DR602" s="115"/>
      <c r="EB602" s="115"/>
      <c r="EL602" s="115"/>
      <c r="EV602" s="115"/>
      <c r="FF602" s="115"/>
      <c r="FP602" s="115"/>
      <c r="FZ602" s="115"/>
      <c r="GJ602" s="115"/>
      <c r="GT602" s="115"/>
      <c r="HD602" s="115"/>
      <c r="HN602" s="115"/>
      <c r="HX602" s="115"/>
    </row>
    <row xmlns:x14ac="http://schemas.microsoft.com/office/spreadsheetml/2009/9/ac" r="603" s="3" customFormat="true" x14ac:dyDescent="0.25">
      <c r="A603" s="372"/>
      <c r="B603" s="115"/>
      <c r="L603" s="115"/>
      <c r="V603" s="115"/>
      <c r="AF603" s="115"/>
      <c r="AP603" s="115"/>
      <c r="AZ603" s="115"/>
      <c r="BA603" s="115"/>
      <c r="BJ603" s="115"/>
      <c r="BT603" s="115"/>
      <c r="CD603" s="115"/>
      <c r="CN603" s="115"/>
      <c r="CX603" s="115"/>
      <c r="DH603" s="115"/>
      <c r="DR603" s="115"/>
      <c r="EB603" s="115"/>
      <c r="EL603" s="115"/>
      <c r="EV603" s="115"/>
      <c r="FF603" s="115"/>
      <c r="FP603" s="115"/>
      <c r="FZ603" s="115"/>
      <c r="GJ603" s="115"/>
      <c r="GT603" s="115"/>
      <c r="HD603" s="115"/>
      <c r="HN603" s="115"/>
      <c r="HX603" s="115"/>
    </row>
    <row xmlns:x14ac="http://schemas.microsoft.com/office/spreadsheetml/2009/9/ac" r="604" s="3" customFormat="true" x14ac:dyDescent="0.25">
      <c r="A604" s="372"/>
      <c r="B604" s="115"/>
      <c r="L604" s="115"/>
      <c r="V604" s="115"/>
      <c r="AF604" s="115"/>
      <c r="AP604" s="115"/>
      <c r="AZ604" s="115"/>
      <c r="BA604" s="115"/>
      <c r="BJ604" s="115"/>
      <c r="BT604" s="115"/>
      <c r="CD604" s="115"/>
      <c r="CN604" s="115"/>
      <c r="CX604" s="115"/>
      <c r="DH604" s="115"/>
      <c r="DR604" s="115"/>
      <c r="EB604" s="115"/>
      <c r="EL604" s="115"/>
      <c r="EV604" s="115"/>
      <c r="FF604" s="115"/>
      <c r="FP604" s="115"/>
      <c r="FZ604" s="115"/>
      <c r="GJ604" s="115"/>
      <c r="GT604" s="115"/>
      <c r="HD604" s="115"/>
      <c r="HN604" s="115"/>
      <c r="HX604" s="115"/>
    </row>
    <row xmlns:x14ac="http://schemas.microsoft.com/office/spreadsheetml/2009/9/ac" r="605" s="3" customFormat="true" x14ac:dyDescent="0.25">
      <c r="A605" s="372"/>
      <c r="B605" s="115"/>
      <c r="L605" s="115"/>
      <c r="V605" s="115"/>
      <c r="AF605" s="115"/>
      <c r="AP605" s="115"/>
      <c r="AZ605" s="115"/>
      <c r="BA605" s="115"/>
      <c r="BJ605" s="115"/>
      <c r="BT605" s="115"/>
      <c r="CD605" s="115"/>
      <c r="CN605" s="115"/>
      <c r="CX605" s="115"/>
      <c r="DH605" s="115"/>
      <c r="DR605" s="115"/>
      <c r="EB605" s="115"/>
      <c r="EL605" s="115"/>
      <c r="EV605" s="115"/>
      <c r="FF605" s="115"/>
      <c r="FP605" s="115"/>
      <c r="FZ605" s="115"/>
      <c r="GJ605" s="115"/>
      <c r="GT605" s="115"/>
      <c r="HD605" s="115"/>
      <c r="HN605" s="115"/>
      <c r="HX605" s="115"/>
    </row>
    <row xmlns:x14ac="http://schemas.microsoft.com/office/spreadsheetml/2009/9/ac" r="606" s="3" customFormat="true" x14ac:dyDescent="0.25">
      <c r="A606" s="372"/>
      <c r="B606" s="115"/>
      <c r="L606" s="115"/>
      <c r="V606" s="115"/>
      <c r="AF606" s="115"/>
      <c r="AP606" s="115"/>
      <c r="AZ606" s="115"/>
      <c r="BA606" s="115"/>
      <c r="BJ606" s="115"/>
      <c r="BT606" s="115"/>
      <c r="CD606" s="115"/>
      <c r="CN606" s="115"/>
      <c r="CX606" s="115"/>
      <c r="DH606" s="115"/>
      <c r="DR606" s="115"/>
      <c r="EB606" s="115"/>
      <c r="EL606" s="115"/>
      <c r="EV606" s="115"/>
      <c r="FF606" s="115"/>
      <c r="FP606" s="115"/>
      <c r="FZ606" s="115"/>
      <c r="GJ606" s="115"/>
      <c r="GT606" s="115"/>
      <c r="HD606" s="115"/>
      <c r="HN606" s="115"/>
      <c r="HX606" s="115"/>
    </row>
    <row xmlns:x14ac="http://schemas.microsoft.com/office/spreadsheetml/2009/9/ac" r="607" s="3" customFormat="true" x14ac:dyDescent="0.25">
      <c r="A607" s="372"/>
      <c r="B607" s="115"/>
      <c r="L607" s="115"/>
      <c r="V607" s="115"/>
      <c r="AF607" s="115"/>
      <c r="AP607" s="115"/>
      <c r="AZ607" s="115"/>
      <c r="BA607" s="115"/>
      <c r="BJ607" s="115"/>
      <c r="BT607" s="115"/>
      <c r="CD607" s="115"/>
      <c r="CN607" s="115"/>
      <c r="CX607" s="115"/>
      <c r="DH607" s="115"/>
      <c r="DR607" s="115"/>
      <c r="EB607" s="115"/>
      <c r="EL607" s="115"/>
      <c r="EV607" s="115"/>
      <c r="FF607" s="115"/>
      <c r="FP607" s="115"/>
      <c r="FZ607" s="115"/>
      <c r="GJ607" s="115"/>
      <c r="GT607" s="115"/>
      <c r="HD607" s="115"/>
      <c r="HN607" s="115"/>
      <c r="HX607" s="115"/>
    </row>
    <row xmlns:x14ac="http://schemas.microsoft.com/office/spreadsheetml/2009/9/ac" r="608" s="3" customFormat="true" x14ac:dyDescent="0.25">
      <c r="A608" s="372"/>
      <c r="B608" s="115"/>
      <c r="L608" s="115"/>
      <c r="V608" s="115"/>
      <c r="AF608" s="115"/>
      <c r="AP608" s="115"/>
      <c r="AZ608" s="115"/>
      <c r="BA608" s="115"/>
      <c r="BJ608" s="115"/>
      <c r="BT608" s="115"/>
      <c r="CD608" s="115"/>
      <c r="CN608" s="115"/>
      <c r="CX608" s="115"/>
      <c r="DH608" s="115"/>
      <c r="DR608" s="115"/>
      <c r="EB608" s="115"/>
      <c r="EL608" s="115"/>
      <c r="EV608" s="115"/>
      <c r="FF608" s="115"/>
      <c r="FP608" s="115"/>
      <c r="FZ608" s="115"/>
      <c r="GJ608" s="115"/>
      <c r="GT608" s="115"/>
      <c r="HD608" s="115"/>
      <c r="HN608" s="115"/>
      <c r="HX608" s="115"/>
    </row>
    <row xmlns:x14ac="http://schemas.microsoft.com/office/spreadsheetml/2009/9/ac" r="609" s="3" customFormat="true" x14ac:dyDescent="0.25">
      <c r="A609" s="372"/>
      <c r="B609" s="115"/>
      <c r="L609" s="115"/>
      <c r="V609" s="115"/>
      <c r="AF609" s="115"/>
      <c r="AP609" s="115"/>
      <c r="AZ609" s="115"/>
      <c r="BA609" s="115"/>
      <c r="BJ609" s="115"/>
      <c r="BT609" s="115"/>
      <c r="CD609" s="115"/>
      <c r="CN609" s="115"/>
      <c r="CX609" s="115"/>
      <c r="DH609" s="115"/>
      <c r="DR609" s="115"/>
      <c r="EB609" s="115"/>
      <c r="EL609" s="115"/>
      <c r="EV609" s="115"/>
      <c r="FF609" s="115"/>
      <c r="FP609" s="115"/>
      <c r="FZ609" s="115"/>
      <c r="GJ609" s="115"/>
      <c r="GT609" s="115"/>
      <c r="HD609" s="115"/>
      <c r="HN609" s="115"/>
      <c r="HX609" s="115"/>
    </row>
    <row xmlns:x14ac="http://schemas.microsoft.com/office/spreadsheetml/2009/9/ac" r="610" s="3" customFormat="true" x14ac:dyDescent="0.25">
      <c r="A610" s="372"/>
      <c r="B610" s="115"/>
      <c r="L610" s="115"/>
      <c r="V610" s="115"/>
      <c r="AF610" s="115"/>
      <c r="AP610" s="115"/>
      <c r="AZ610" s="115"/>
      <c r="BA610" s="115"/>
      <c r="BJ610" s="115"/>
      <c r="BT610" s="115"/>
      <c r="CD610" s="115"/>
      <c r="CN610" s="115"/>
      <c r="CX610" s="115"/>
      <c r="DH610" s="115"/>
      <c r="DR610" s="115"/>
      <c r="EB610" s="115"/>
      <c r="EL610" s="115"/>
      <c r="EV610" s="115"/>
      <c r="FF610" s="115"/>
      <c r="FP610" s="115"/>
      <c r="FZ610" s="115"/>
      <c r="GJ610" s="115"/>
      <c r="GT610" s="115"/>
      <c r="HD610" s="115"/>
      <c r="HN610" s="115"/>
      <c r="HX610" s="115"/>
    </row>
    <row xmlns:x14ac="http://schemas.microsoft.com/office/spreadsheetml/2009/9/ac" r="611" s="3" customFormat="true" x14ac:dyDescent="0.25">
      <c r="A611" s="372"/>
      <c r="B611" s="115"/>
      <c r="L611" s="115"/>
      <c r="V611" s="115"/>
      <c r="AF611" s="115"/>
      <c r="AP611" s="115"/>
      <c r="AZ611" s="115"/>
      <c r="BA611" s="115"/>
      <c r="BJ611" s="115"/>
      <c r="BT611" s="115"/>
      <c r="CD611" s="115"/>
      <c r="CN611" s="115"/>
      <c r="CX611" s="115"/>
      <c r="DH611" s="115"/>
      <c r="DR611" s="115"/>
      <c r="EB611" s="115"/>
      <c r="EL611" s="115"/>
      <c r="EV611" s="115"/>
      <c r="FF611" s="115"/>
      <c r="FP611" s="115"/>
      <c r="FZ611" s="115"/>
      <c r="GJ611" s="115"/>
      <c r="GT611" s="115"/>
      <c r="HD611" s="115"/>
      <c r="HN611" s="115"/>
      <c r="HX611" s="115"/>
    </row>
    <row xmlns:x14ac="http://schemas.microsoft.com/office/spreadsheetml/2009/9/ac" r="612" s="3" customFormat="true" x14ac:dyDescent="0.25">
      <c r="A612" s="372"/>
      <c r="B612" s="115"/>
      <c r="L612" s="115"/>
      <c r="V612" s="115"/>
      <c r="AF612" s="115"/>
      <c r="AP612" s="115"/>
      <c r="AZ612" s="115"/>
      <c r="BA612" s="115"/>
      <c r="BJ612" s="115"/>
      <c r="BT612" s="115"/>
      <c r="CD612" s="115"/>
      <c r="CN612" s="115"/>
      <c r="CX612" s="115"/>
      <c r="DH612" s="115"/>
      <c r="DR612" s="115"/>
      <c r="EB612" s="115"/>
      <c r="EL612" s="115"/>
      <c r="EV612" s="115"/>
      <c r="FF612" s="115"/>
      <c r="FP612" s="115"/>
      <c r="FZ612" s="115"/>
      <c r="GJ612" s="115"/>
      <c r="GT612" s="115"/>
      <c r="HD612" s="115"/>
      <c r="HN612" s="115"/>
      <c r="HX612" s="115"/>
    </row>
    <row xmlns:x14ac="http://schemas.microsoft.com/office/spreadsheetml/2009/9/ac" r="613" s="3" customFormat="true" x14ac:dyDescent="0.25">
      <c r="A613" s="372"/>
      <c r="B613" s="115"/>
      <c r="L613" s="115"/>
      <c r="V613" s="115"/>
      <c r="AF613" s="115"/>
      <c r="AP613" s="115"/>
      <c r="AZ613" s="115"/>
      <c r="BA613" s="115"/>
      <c r="BJ613" s="115"/>
      <c r="BT613" s="115"/>
      <c r="CD613" s="115"/>
      <c r="CN613" s="115"/>
      <c r="CX613" s="115"/>
      <c r="DH613" s="115"/>
      <c r="DR613" s="115"/>
      <c r="EB613" s="115"/>
      <c r="EL613" s="115"/>
      <c r="EV613" s="115"/>
      <c r="FF613" s="115"/>
      <c r="FP613" s="115"/>
      <c r="FZ613" s="115"/>
      <c r="GJ613" s="115"/>
      <c r="GT613" s="115"/>
      <c r="HD613" s="115"/>
      <c r="HN613" s="115"/>
      <c r="HX613" s="115"/>
    </row>
    <row xmlns:x14ac="http://schemas.microsoft.com/office/spreadsheetml/2009/9/ac" r="614" s="3" customFormat="true" x14ac:dyDescent="0.25">
      <c r="A614" s="372"/>
      <c r="B614" s="115"/>
      <c r="L614" s="115"/>
      <c r="V614" s="115"/>
      <c r="AF614" s="115"/>
      <c r="AP614" s="115"/>
      <c r="AZ614" s="115"/>
      <c r="BA614" s="115"/>
      <c r="BJ614" s="115"/>
      <c r="BT614" s="115"/>
      <c r="CD614" s="115"/>
      <c r="CN614" s="115"/>
      <c r="CX614" s="115"/>
      <c r="DH614" s="115"/>
      <c r="DR614" s="115"/>
      <c r="EB614" s="115"/>
      <c r="EL614" s="115"/>
      <c r="EV614" s="115"/>
      <c r="FF614" s="115"/>
      <c r="FP614" s="115"/>
      <c r="FZ614" s="115"/>
      <c r="GJ614" s="115"/>
      <c r="GT614" s="115"/>
      <c r="HD614" s="115"/>
      <c r="HN614" s="115"/>
      <c r="HX614" s="115"/>
    </row>
    <row xmlns:x14ac="http://schemas.microsoft.com/office/spreadsheetml/2009/9/ac" r="615" s="3" customFormat="true" x14ac:dyDescent="0.25">
      <c r="A615" s="372"/>
      <c r="B615" s="115"/>
      <c r="L615" s="115"/>
      <c r="V615" s="115"/>
      <c r="AF615" s="115"/>
      <c r="AP615" s="115"/>
      <c r="AZ615" s="115"/>
      <c r="BA615" s="115"/>
      <c r="BJ615" s="115"/>
      <c r="BT615" s="115"/>
      <c r="CD615" s="115"/>
      <c r="CN615" s="115"/>
      <c r="CX615" s="115"/>
      <c r="DH615" s="115"/>
      <c r="DR615" s="115"/>
      <c r="EB615" s="115"/>
      <c r="EL615" s="115"/>
      <c r="EV615" s="115"/>
      <c r="FF615" s="115"/>
      <c r="FP615" s="115"/>
      <c r="FZ615" s="115"/>
      <c r="GJ615" s="115"/>
      <c r="GT615" s="115"/>
      <c r="HD615" s="115"/>
      <c r="HN615" s="115"/>
      <c r="HX615" s="115"/>
    </row>
    <row xmlns:x14ac="http://schemas.microsoft.com/office/spreadsheetml/2009/9/ac" r="616" s="3" customFormat="true" x14ac:dyDescent="0.25">
      <c r="A616" s="372"/>
      <c r="B616" s="115"/>
      <c r="L616" s="115"/>
      <c r="V616" s="115"/>
      <c r="AF616" s="115"/>
      <c r="AP616" s="115"/>
      <c r="AZ616" s="115"/>
      <c r="BA616" s="115"/>
      <c r="BJ616" s="115"/>
      <c r="BT616" s="115"/>
      <c r="CD616" s="115"/>
      <c r="CN616" s="115"/>
      <c r="CX616" s="115"/>
      <c r="DH616" s="115"/>
      <c r="DR616" s="115"/>
      <c r="EB616" s="115"/>
      <c r="EL616" s="115"/>
      <c r="EV616" s="115"/>
      <c r="FF616" s="115"/>
      <c r="FP616" s="115"/>
      <c r="FZ616" s="115"/>
      <c r="GJ616" s="115"/>
      <c r="GT616" s="115"/>
      <c r="HD616" s="115"/>
      <c r="HN616" s="115"/>
      <c r="HX616" s="115"/>
    </row>
    <row xmlns:x14ac="http://schemas.microsoft.com/office/spreadsheetml/2009/9/ac" r="617" s="3" customFormat="true" x14ac:dyDescent="0.25">
      <c r="A617" s="372"/>
      <c r="B617" s="115"/>
      <c r="L617" s="115"/>
      <c r="V617" s="115"/>
      <c r="AF617" s="115"/>
      <c r="AP617" s="115"/>
      <c r="AZ617" s="115"/>
      <c r="BA617" s="115"/>
      <c r="BJ617" s="115"/>
      <c r="BT617" s="115"/>
      <c r="CD617" s="115"/>
      <c r="CN617" s="115"/>
      <c r="CX617" s="115"/>
      <c r="DH617" s="115"/>
      <c r="DR617" s="115"/>
      <c r="EB617" s="115"/>
      <c r="EL617" s="115"/>
      <c r="EV617" s="115"/>
      <c r="FF617" s="115"/>
      <c r="FP617" s="115"/>
      <c r="FZ617" s="115"/>
      <c r="GJ617" s="115"/>
      <c r="GT617" s="115"/>
      <c r="HD617" s="115"/>
      <c r="HN617" s="115"/>
      <c r="HX617" s="115"/>
    </row>
    <row xmlns:x14ac="http://schemas.microsoft.com/office/spreadsheetml/2009/9/ac" r="618" s="3" customFormat="true" x14ac:dyDescent="0.25">
      <c r="A618" s="372"/>
      <c r="B618" s="115"/>
      <c r="L618" s="115"/>
      <c r="V618" s="115"/>
      <c r="AF618" s="115"/>
      <c r="AP618" s="115"/>
      <c r="AZ618" s="115"/>
      <c r="BA618" s="115"/>
      <c r="BJ618" s="115"/>
      <c r="BT618" s="115"/>
      <c r="CD618" s="115"/>
      <c r="CN618" s="115"/>
      <c r="CX618" s="115"/>
      <c r="DH618" s="115"/>
      <c r="DR618" s="115"/>
      <c r="EB618" s="115"/>
      <c r="EL618" s="115"/>
      <c r="EV618" s="115"/>
      <c r="FF618" s="115"/>
      <c r="FP618" s="115"/>
      <c r="FZ618" s="115"/>
      <c r="GJ618" s="115"/>
      <c r="GT618" s="115"/>
      <c r="HD618" s="115"/>
      <c r="HN618" s="115"/>
      <c r="HX618" s="115"/>
    </row>
    <row xmlns:x14ac="http://schemas.microsoft.com/office/spreadsheetml/2009/9/ac" r="619" s="3" customFormat="true" x14ac:dyDescent="0.25">
      <c r="A619" s="372"/>
      <c r="B619" s="115"/>
      <c r="L619" s="115"/>
      <c r="V619" s="115"/>
      <c r="AF619" s="115"/>
      <c r="AP619" s="115"/>
      <c r="AZ619" s="115"/>
      <c r="BA619" s="115"/>
      <c r="BJ619" s="115"/>
      <c r="BT619" s="115"/>
      <c r="CD619" s="115"/>
      <c r="CN619" s="115"/>
      <c r="CX619" s="115"/>
      <c r="DH619" s="115"/>
      <c r="DR619" s="115"/>
      <c r="EB619" s="115"/>
      <c r="EL619" s="115"/>
      <c r="EV619" s="115"/>
      <c r="FF619" s="115"/>
      <c r="FP619" s="115"/>
      <c r="FZ619" s="115"/>
      <c r="GJ619" s="115"/>
      <c r="GT619" s="115"/>
      <c r="HD619" s="115"/>
      <c r="HN619" s="115"/>
      <c r="HX619" s="115"/>
    </row>
    <row xmlns:x14ac="http://schemas.microsoft.com/office/spreadsheetml/2009/9/ac" r="620" s="3" customFormat="true" x14ac:dyDescent="0.25">
      <c r="A620" s="372"/>
      <c r="B620" s="115"/>
      <c r="L620" s="115"/>
      <c r="V620" s="115"/>
      <c r="AF620" s="115"/>
      <c r="AP620" s="115"/>
      <c r="AZ620" s="115"/>
      <c r="BA620" s="115"/>
      <c r="BJ620" s="115"/>
      <c r="BT620" s="115"/>
      <c r="CD620" s="115"/>
      <c r="CN620" s="115"/>
      <c r="CX620" s="115"/>
      <c r="DH620" s="115"/>
      <c r="DR620" s="115"/>
      <c r="EB620" s="115"/>
      <c r="EL620" s="115"/>
      <c r="EV620" s="115"/>
      <c r="FF620" s="115"/>
      <c r="FP620" s="115"/>
      <c r="FZ620" s="115"/>
      <c r="GJ620" s="115"/>
      <c r="GT620" s="115"/>
      <c r="HD620" s="115"/>
      <c r="HN620" s="115"/>
      <c r="HX620" s="115"/>
    </row>
    <row xmlns:x14ac="http://schemas.microsoft.com/office/spreadsheetml/2009/9/ac" r="621" s="3" customFormat="true" x14ac:dyDescent="0.25">
      <c r="A621" s="372"/>
      <c r="B621" s="115"/>
      <c r="L621" s="115"/>
      <c r="V621" s="115"/>
      <c r="AF621" s="115"/>
      <c r="AP621" s="115"/>
      <c r="AZ621" s="115"/>
      <c r="BA621" s="115"/>
      <c r="BJ621" s="115"/>
      <c r="BT621" s="115"/>
      <c r="CD621" s="115"/>
      <c r="CN621" s="115"/>
      <c r="CX621" s="115"/>
      <c r="DH621" s="115"/>
      <c r="DR621" s="115"/>
      <c r="EB621" s="115"/>
      <c r="EL621" s="115"/>
      <c r="EV621" s="115"/>
      <c r="FF621" s="115"/>
      <c r="FP621" s="115"/>
      <c r="FZ621" s="115"/>
      <c r="GJ621" s="115"/>
      <c r="GT621" s="115"/>
      <c r="HD621" s="115"/>
      <c r="HN621" s="115"/>
      <c r="HX621" s="115"/>
    </row>
    <row xmlns:x14ac="http://schemas.microsoft.com/office/spreadsheetml/2009/9/ac" r="622" s="3" customFormat="true" x14ac:dyDescent="0.25">
      <c r="A622" s="372"/>
      <c r="B622" s="115"/>
      <c r="L622" s="115"/>
      <c r="V622" s="115"/>
      <c r="AF622" s="115"/>
      <c r="AP622" s="115"/>
      <c r="AZ622" s="115"/>
      <c r="BA622" s="115"/>
      <c r="BJ622" s="115"/>
      <c r="BT622" s="115"/>
      <c r="CD622" s="115"/>
      <c r="CN622" s="115"/>
      <c r="CX622" s="115"/>
      <c r="DH622" s="115"/>
      <c r="DR622" s="115"/>
      <c r="EB622" s="115"/>
      <c r="EL622" s="115"/>
      <c r="EV622" s="115"/>
      <c r="FF622" s="115"/>
      <c r="FP622" s="115"/>
      <c r="FZ622" s="115"/>
      <c r="GJ622" s="115"/>
      <c r="GT622" s="115"/>
      <c r="HD622" s="115"/>
      <c r="HN622" s="115"/>
      <c r="HX622" s="115"/>
    </row>
    <row xmlns:x14ac="http://schemas.microsoft.com/office/spreadsheetml/2009/9/ac" r="623" s="3" customFormat="true" x14ac:dyDescent="0.25">
      <c r="A623" s="372"/>
      <c r="B623" s="115"/>
      <c r="L623" s="115"/>
      <c r="V623" s="115"/>
      <c r="AF623" s="115"/>
      <c r="AP623" s="115"/>
      <c r="AZ623" s="115"/>
      <c r="BA623" s="115"/>
      <c r="BJ623" s="115"/>
      <c r="BT623" s="115"/>
      <c r="CD623" s="115"/>
      <c r="CN623" s="115"/>
      <c r="CX623" s="115"/>
      <c r="DH623" s="115"/>
      <c r="DR623" s="115"/>
      <c r="EB623" s="115"/>
      <c r="EL623" s="115"/>
      <c r="EV623" s="115"/>
      <c r="FF623" s="115"/>
      <c r="FP623" s="115"/>
      <c r="FZ623" s="115"/>
      <c r="GJ623" s="115"/>
      <c r="GT623" s="115"/>
      <c r="HD623" s="115"/>
      <c r="HN623" s="115"/>
      <c r="HX623" s="115"/>
    </row>
    <row xmlns:x14ac="http://schemas.microsoft.com/office/spreadsheetml/2009/9/ac" r="624" s="3" customFormat="true" x14ac:dyDescent="0.25">
      <c r="A624" s="372"/>
      <c r="B624" s="115"/>
      <c r="L624" s="115"/>
      <c r="V624" s="115"/>
      <c r="AF624" s="115"/>
      <c r="AP624" s="115"/>
      <c r="AZ624" s="115"/>
      <c r="BA624" s="115"/>
      <c r="BJ624" s="115"/>
      <c r="BT624" s="115"/>
      <c r="CD624" s="115"/>
      <c r="CN624" s="115"/>
      <c r="CX624" s="115"/>
      <c r="DH624" s="115"/>
      <c r="DR624" s="115"/>
      <c r="EB624" s="115"/>
      <c r="EL624" s="115"/>
      <c r="EV624" s="115"/>
      <c r="FF624" s="115"/>
      <c r="FP624" s="115"/>
      <c r="FZ624" s="115"/>
      <c r="GJ624" s="115"/>
      <c r="GT624" s="115"/>
      <c r="HD624" s="115"/>
      <c r="HN624" s="115"/>
      <c r="HX624" s="115"/>
    </row>
    <row xmlns:x14ac="http://schemas.microsoft.com/office/spreadsheetml/2009/9/ac" r="625" s="3" customFormat="true" x14ac:dyDescent="0.25">
      <c r="A625" s="372"/>
      <c r="B625" s="115"/>
      <c r="L625" s="115"/>
      <c r="V625" s="115"/>
      <c r="AF625" s="115"/>
      <c r="AP625" s="115"/>
      <c r="AZ625" s="115"/>
      <c r="BA625" s="115"/>
      <c r="BJ625" s="115"/>
      <c r="BT625" s="115"/>
      <c r="CD625" s="115"/>
      <c r="CN625" s="115"/>
      <c r="CX625" s="115"/>
      <c r="DH625" s="115"/>
      <c r="DR625" s="115"/>
      <c r="EB625" s="115"/>
      <c r="EL625" s="115"/>
      <c r="EV625" s="115"/>
      <c r="FF625" s="115"/>
      <c r="FP625" s="115"/>
      <c r="FZ625" s="115"/>
      <c r="GJ625" s="115"/>
      <c r="GT625" s="115"/>
      <c r="HD625" s="115"/>
      <c r="HN625" s="115"/>
      <c r="HX625" s="115"/>
    </row>
    <row xmlns:x14ac="http://schemas.microsoft.com/office/spreadsheetml/2009/9/ac" r="626" s="3" customFormat="true" x14ac:dyDescent="0.25">
      <c r="A626" s="372"/>
      <c r="B626" s="115"/>
      <c r="L626" s="115"/>
      <c r="V626" s="115"/>
      <c r="AF626" s="115"/>
      <c r="AP626" s="115"/>
      <c r="AZ626" s="115"/>
      <c r="BA626" s="115"/>
      <c r="BJ626" s="115"/>
      <c r="BT626" s="115"/>
      <c r="CD626" s="115"/>
      <c r="CN626" s="115"/>
      <c r="CX626" s="115"/>
      <c r="DH626" s="115"/>
      <c r="DR626" s="115"/>
      <c r="EB626" s="115"/>
      <c r="EL626" s="115"/>
      <c r="EV626" s="115"/>
      <c r="FF626" s="115"/>
      <c r="FP626" s="115"/>
      <c r="FZ626" s="115"/>
      <c r="GJ626" s="115"/>
      <c r="GT626" s="115"/>
      <c r="HD626" s="115"/>
      <c r="HN626" s="115"/>
      <c r="HX626" s="115"/>
    </row>
    <row xmlns:x14ac="http://schemas.microsoft.com/office/spreadsheetml/2009/9/ac" r="627" s="3" customFormat="true" x14ac:dyDescent="0.25">
      <c r="A627" s="372"/>
      <c r="B627" s="115"/>
      <c r="L627" s="115"/>
      <c r="V627" s="115"/>
      <c r="AF627" s="115"/>
      <c r="AP627" s="115"/>
      <c r="AZ627" s="115"/>
      <c r="BA627" s="115"/>
      <c r="BJ627" s="115"/>
      <c r="BT627" s="115"/>
      <c r="CD627" s="115"/>
      <c r="CN627" s="115"/>
      <c r="CX627" s="115"/>
      <c r="DH627" s="115"/>
      <c r="DR627" s="115"/>
      <c r="EB627" s="115"/>
      <c r="EL627" s="115"/>
      <c r="EV627" s="115"/>
      <c r="FF627" s="115"/>
      <c r="FP627" s="115"/>
      <c r="FZ627" s="115"/>
      <c r="GJ627" s="115"/>
      <c r="GT627" s="115"/>
      <c r="HD627" s="115"/>
      <c r="HN627" s="115"/>
      <c r="HX627" s="115"/>
    </row>
    <row xmlns:x14ac="http://schemas.microsoft.com/office/spreadsheetml/2009/9/ac" r="628" s="3" customFormat="true" x14ac:dyDescent="0.25">
      <c r="A628" s="372"/>
      <c r="B628" s="115"/>
      <c r="L628" s="115"/>
      <c r="V628" s="115"/>
      <c r="AF628" s="115"/>
      <c r="AP628" s="115"/>
      <c r="AZ628" s="115"/>
      <c r="BA628" s="115"/>
      <c r="BJ628" s="115"/>
      <c r="BT628" s="115"/>
      <c r="CD628" s="115"/>
      <c r="CN628" s="115"/>
      <c r="CX628" s="115"/>
      <c r="DH628" s="115"/>
      <c r="DR628" s="115"/>
      <c r="EB628" s="115"/>
      <c r="EL628" s="115"/>
      <c r="EV628" s="115"/>
      <c r="FF628" s="115"/>
      <c r="FP628" s="115"/>
      <c r="FZ628" s="115"/>
      <c r="GJ628" s="115"/>
      <c r="GT628" s="115"/>
      <c r="HD628" s="115"/>
      <c r="HN628" s="115"/>
      <c r="HX628" s="115"/>
    </row>
    <row xmlns:x14ac="http://schemas.microsoft.com/office/spreadsheetml/2009/9/ac" r="629" s="3" customFormat="true" x14ac:dyDescent="0.25">
      <c r="A629" s="372"/>
      <c r="B629" s="115"/>
      <c r="L629" s="115"/>
      <c r="V629" s="115"/>
      <c r="AF629" s="115"/>
      <c r="AP629" s="115"/>
      <c r="AZ629" s="115"/>
      <c r="BA629" s="115"/>
      <c r="BJ629" s="115"/>
      <c r="BT629" s="115"/>
      <c r="CD629" s="115"/>
      <c r="CN629" s="115"/>
      <c r="CX629" s="115"/>
      <c r="DH629" s="115"/>
      <c r="DR629" s="115"/>
      <c r="EB629" s="115"/>
      <c r="EL629" s="115"/>
      <c r="EV629" s="115"/>
      <c r="FF629" s="115"/>
      <c r="FP629" s="115"/>
      <c r="FZ629" s="115"/>
      <c r="GJ629" s="115"/>
      <c r="GT629" s="115"/>
      <c r="HD629" s="115"/>
      <c r="HN629" s="115"/>
      <c r="HX629" s="115"/>
    </row>
    <row xmlns:x14ac="http://schemas.microsoft.com/office/spreadsheetml/2009/9/ac" r="630" s="3" customFormat="true" x14ac:dyDescent="0.25">
      <c r="A630" s="372"/>
      <c r="B630" s="115"/>
      <c r="L630" s="115"/>
      <c r="V630" s="115"/>
      <c r="AF630" s="115"/>
      <c r="AP630" s="115"/>
      <c r="AZ630" s="115"/>
      <c r="BA630" s="115"/>
      <c r="BJ630" s="115"/>
      <c r="BT630" s="115"/>
      <c r="CD630" s="115"/>
      <c r="CN630" s="115"/>
      <c r="CX630" s="115"/>
      <c r="DH630" s="115"/>
      <c r="DR630" s="115"/>
      <c r="EB630" s="115"/>
      <c r="EL630" s="115"/>
      <c r="EV630" s="115"/>
      <c r="FF630" s="115"/>
      <c r="FP630" s="115"/>
      <c r="FZ630" s="115"/>
      <c r="GJ630" s="115"/>
      <c r="GT630" s="115"/>
      <c r="HD630" s="115"/>
      <c r="HN630" s="115"/>
      <c r="HX630" s="115"/>
    </row>
    <row xmlns:x14ac="http://schemas.microsoft.com/office/spreadsheetml/2009/9/ac" r="631" s="3" customFormat="true" x14ac:dyDescent="0.25">
      <c r="A631" s="372"/>
      <c r="B631" s="115"/>
      <c r="L631" s="115"/>
      <c r="V631" s="115"/>
      <c r="AF631" s="115"/>
      <c r="AP631" s="115"/>
      <c r="AZ631" s="115"/>
      <c r="BA631" s="115"/>
      <c r="BJ631" s="115"/>
      <c r="BT631" s="115"/>
      <c r="CD631" s="115"/>
      <c r="CN631" s="115"/>
      <c r="CX631" s="115"/>
      <c r="DH631" s="115"/>
      <c r="DR631" s="115"/>
      <c r="EB631" s="115"/>
      <c r="EL631" s="115"/>
      <c r="EV631" s="115"/>
      <c r="FF631" s="115"/>
      <c r="FP631" s="115"/>
      <c r="FZ631" s="115"/>
      <c r="GJ631" s="115"/>
      <c r="GT631" s="115"/>
      <c r="HD631" s="115"/>
      <c r="HN631" s="115"/>
      <c r="HX631" s="115"/>
    </row>
    <row xmlns:x14ac="http://schemas.microsoft.com/office/spreadsheetml/2009/9/ac" r="632" s="3" customFormat="true" x14ac:dyDescent="0.25">
      <c r="A632" s="372"/>
      <c r="B632" s="115"/>
      <c r="L632" s="115"/>
      <c r="V632" s="115"/>
      <c r="AF632" s="115"/>
      <c r="AP632" s="115"/>
      <c r="AZ632" s="115"/>
      <c r="BA632" s="115"/>
      <c r="BJ632" s="115"/>
      <c r="BT632" s="115"/>
      <c r="CD632" s="115"/>
      <c r="CN632" s="115"/>
      <c r="CX632" s="115"/>
      <c r="DH632" s="115"/>
      <c r="DR632" s="115"/>
      <c r="EB632" s="115"/>
      <c r="EL632" s="115"/>
      <c r="EV632" s="115"/>
      <c r="FF632" s="115"/>
      <c r="FP632" s="115"/>
      <c r="FZ632" s="115"/>
      <c r="GJ632" s="115"/>
      <c r="GT632" s="115"/>
      <c r="HD632" s="115"/>
      <c r="HN632" s="115"/>
      <c r="HX632" s="115"/>
    </row>
    <row xmlns:x14ac="http://schemas.microsoft.com/office/spreadsheetml/2009/9/ac" r="633" s="3" customFormat="true" x14ac:dyDescent="0.25">
      <c r="A633" s="372"/>
      <c r="B633" s="115"/>
      <c r="L633" s="115"/>
      <c r="V633" s="115"/>
      <c r="AF633" s="115"/>
      <c r="AP633" s="115"/>
      <c r="AZ633" s="115"/>
      <c r="BA633" s="115"/>
      <c r="BJ633" s="115"/>
      <c r="BT633" s="115"/>
      <c r="CD633" s="115"/>
      <c r="CN633" s="115"/>
      <c r="CX633" s="115"/>
      <c r="DH633" s="115"/>
      <c r="DR633" s="115"/>
      <c r="EB633" s="115"/>
      <c r="EL633" s="115"/>
      <c r="EV633" s="115"/>
      <c r="FF633" s="115"/>
      <c r="FP633" s="115"/>
      <c r="FZ633" s="115"/>
      <c r="GJ633" s="115"/>
      <c r="GT633" s="115"/>
      <c r="HD633" s="115"/>
      <c r="HN633" s="115"/>
      <c r="HX633" s="115"/>
    </row>
    <row xmlns:x14ac="http://schemas.microsoft.com/office/spreadsheetml/2009/9/ac" r="634" s="3" customFormat="true" x14ac:dyDescent="0.25">
      <c r="A634" s="372"/>
      <c r="B634" s="115"/>
      <c r="L634" s="115"/>
      <c r="V634" s="115"/>
      <c r="AF634" s="115"/>
      <c r="AP634" s="115"/>
      <c r="AZ634" s="115"/>
      <c r="BA634" s="115"/>
      <c r="BJ634" s="115"/>
      <c r="BT634" s="115"/>
      <c r="CD634" s="115"/>
      <c r="CN634" s="115"/>
      <c r="CX634" s="115"/>
      <c r="DH634" s="115"/>
      <c r="DR634" s="115"/>
      <c r="EB634" s="115"/>
      <c r="EL634" s="115"/>
      <c r="EV634" s="115"/>
      <c r="FF634" s="115"/>
      <c r="FP634" s="115"/>
      <c r="FZ634" s="115"/>
      <c r="GJ634" s="115"/>
      <c r="GT634" s="115"/>
      <c r="HD634" s="115"/>
      <c r="HN634" s="115"/>
      <c r="HX634" s="115"/>
    </row>
    <row xmlns:x14ac="http://schemas.microsoft.com/office/spreadsheetml/2009/9/ac" r="635" s="3" customFormat="true" x14ac:dyDescent="0.25">
      <c r="A635" s="372"/>
      <c r="B635" s="115"/>
      <c r="L635" s="115"/>
      <c r="V635" s="115"/>
      <c r="AF635" s="115"/>
      <c r="AP635" s="115"/>
      <c r="AZ635" s="115"/>
      <c r="BA635" s="115"/>
      <c r="BJ635" s="115"/>
      <c r="BT635" s="115"/>
      <c r="CD635" s="115"/>
      <c r="CN635" s="115"/>
      <c r="CX635" s="115"/>
      <c r="DH635" s="115"/>
      <c r="DR635" s="115"/>
      <c r="EB635" s="115"/>
      <c r="EL635" s="115"/>
      <c r="EV635" s="115"/>
      <c r="FF635" s="115"/>
      <c r="FP635" s="115"/>
      <c r="FZ635" s="115"/>
      <c r="GJ635" s="115"/>
      <c r="GT635" s="115"/>
      <c r="HD635" s="115"/>
      <c r="HN635" s="115"/>
      <c r="HX635" s="115"/>
    </row>
    <row xmlns:x14ac="http://schemas.microsoft.com/office/spreadsheetml/2009/9/ac" r="636" s="3" customFormat="true" x14ac:dyDescent="0.25">
      <c r="A636" s="372"/>
      <c r="B636" s="115"/>
      <c r="L636" s="115"/>
      <c r="V636" s="115"/>
      <c r="AF636" s="115"/>
      <c r="AP636" s="115"/>
      <c r="AZ636" s="115"/>
      <c r="BA636" s="115"/>
      <c r="BJ636" s="115"/>
      <c r="BT636" s="115"/>
      <c r="CD636" s="115"/>
      <c r="CN636" s="115"/>
      <c r="CX636" s="115"/>
      <c r="DH636" s="115"/>
      <c r="DR636" s="115"/>
      <c r="EB636" s="115"/>
      <c r="EL636" s="115"/>
      <c r="EV636" s="115"/>
      <c r="FF636" s="115"/>
      <c r="FP636" s="115"/>
      <c r="FZ636" s="115"/>
      <c r="GJ636" s="115"/>
      <c r="GT636" s="115"/>
      <c r="HD636" s="115"/>
      <c r="HN636" s="115"/>
      <c r="HX636" s="115"/>
    </row>
    <row xmlns:x14ac="http://schemas.microsoft.com/office/spreadsheetml/2009/9/ac" r="637" s="3" customFormat="true" x14ac:dyDescent="0.25">
      <c r="A637" s="372"/>
      <c r="B637" s="115"/>
      <c r="L637" s="115"/>
      <c r="V637" s="115"/>
      <c r="AF637" s="115"/>
      <c r="AP637" s="115"/>
      <c r="AZ637" s="115"/>
      <c r="BA637" s="115"/>
      <c r="BJ637" s="115"/>
      <c r="BT637" s="115"/>
      <c r="CD637" s="115"/>
      <c r="CN637" s="115"/>
      <c r="CX637" s="115"/>
      <c r="DH637" s="115"/>
      <c r="DR637" s="115"/>
      <c r="EB637" s="115"/>
      <c r="EL637" s="115"/>
      <c r="EV637" s="115"/>
      <c r="FF637" s="115"/>
      <c r="FP637" s="115"/>
      <c r="FZ637" s="115"/>
      <c r="GJ637" s="115"/>
      <c r="GT637" s="115"/>
      <c r="HD637" s="115"/>
      <c r="HN637" s="115"/>
      <c r="HX637" s="115"/>
    </row>
    <row xmlns:x14ac="http://schemas.microsoft.com/office/spreadsheetml/2009/9/ac" r="638" s="3" customFormat="true" x14ac:dyDescent="0.25">
      <c r="A638" s="372"/>
      <c r="B638" s="115"/>
      <c r="L638" s="115"/>
      <c r="V638" s="115"/>
      <c r="AF638" s="115"/>
      <c r="AP638" s="115"/>
      <c r="AZ638" s="115"/>
      <c r="BA638" s="115"/>
      <c r="BJ638" s="115"/>
      <c r="BT638" s="115"/>
      <c r="CD638" s="115"/>
      <c r="CN638" s="115"/>
      <c r="CX638" s="115"/>
      <c r="DH638" s="115"/>
      <c r="DR638" s="115"/>
      <c r="EB638" s="115"/>
      <c r="EL638" s="115"/>
      <c r="EV638" s="115"/>
      <c r="FF638" s="115"/>
      <c r="FP638" s="115"/>
      <c r="FZ638" s="115"/>
      <c r="GJ638" s="115"/>
      <c r="GT638" s="115"/>
      <c r="HD638" s="115"/>
      <c r="HN638" s="115"/>
      <c r="HX638" s="115"/>
    </row>
    <row xmlns:x14ac="http://schemas.microsoft.com/office/spreadsheetml/2009/9/ac" r="639" s="3" customFormat="true" x14ac:dyDescent="0.25">
      <c r="A639" s="372"/>
      <c r="B639" s="115"/>
      <c r="L639" s="115"/>
      <c r="V639" s="115"/>
      <c r="AF639" s="115"/>
      <c r="AP639" s="115"/>
      <c r="AZ639" s="115"/>
      <c r="BA639" s="115"/>
      <c r="BJ639" s="115"/>
      <c r="BT639" s="115"/>
      <c r="CD639" s="115"/>
      <c r="CN639" s="115"/>
      <c r="CX639" s="115"/>
      <c r="DH639" s="115"/>
      <c r="DR639" s="115"/>
      <c r="EB639" s="115"/>
      <c r="EL639" s="115"/>
      <c r="EV639" s="115"/>
      <c r="FF639" s="115"/>
      <c r="FP639" s="115"/>
      <c r="FZ639" s="115"/>
      <c r="GJ639" s="115"/>
      <c r="GT639" s="115"/>
      <c r="HD639" s="115"/>
      <c r="HN639" s="115"/>
      <c r="HX639" s="115"/>
    </row>
    <row xmlns:x14ac="http://schemas.microsoft.com/office/spreadsheetml/2009/9/ac" r="640" s="3" customFormat="true" x14ac:dyDescent="0.25">
      <c r="A640" s="372"/>
      <c r="B640" s="115"/>
      <c r="L640" s="115"/>
      <c r="V640" s="115"/>
      <c r="AF640" s="115"/>
      <c r="AP640" s="115"/>
      <c r="AZ640" s="115"/>
      <c r="BA640" s="115"/>
      <c r="BJ640" s="115"/>
      <c r="BT640" s="115"/>
      <c r="CD640" s="115"/>
      <c r="CN640" s="115"/>
      <c r="CX640" s="115"/>
      <c r="DH640" s="115"/>
      <c r="DR640" s="115"/>
      <c r="EB640" s="115"/>
      <c r="EL640" s="115"/>
      <c r="EV640" s="115"/>
      <c r="FF640" s="115"/>
      <c r="FP640" s="115"/>
      <c r="FZ640" s="115"/>
      <c r="GJ640" s="115"/>
      <c r="GT640" s="115"/>
      <c r="HD640" s="115"/>
      <c r="HN640" s="115"/>
      <c r="HX640" s="115"/>
    </row>
  </sheetData>
  <mergeCells count="5">
    <mergeCell ref="BA27:BG27"/>
    <mergeCell ref="C27:I27"/>
    <mergeCell ref="M27:S27"/>
    <mergeCell ref="W27:AC27"/>
    <mergeCell ref="A2:A3"/>
  </mergeCells>
  <hyperlinks>
    <hyperlink ref="A4" location="myrangeS0" display="myrangeS0"/>
    <hyperlink ref="A5" location="myrangeS1" display="myrangeS1"/>
    <hyperlink ref="A6" location="myrangeS2" display="myrangeS2"/>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9</vt:i4>
      </vt:variant>
    </vt:vector>
  </HeadingPairs>
  <TitlesOfParts>
    <vt:vector size="21"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myrangeS0</vt:lpstr>
      <vt:lpstr>myrangeS1</vt:lpstr>
      <vt:lpstr>myrangeS2</vt:lpstr>
      <vt:lpstr>myrangeW0</vt:lpstr>
      <vt:lpstr>myrangeW1</vt:lpstr>
      <vt:lpstr>myrangeW2</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2024-04-24T06:18:26Z</dcterms:modified>
</cp:coreProperties>
</file>